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vmikhalkina\Desktop\Мои документы\Релиз Тур\ПРАЙС ЛИСТЫ 2024\ГОРКИ ОТЕЛИ\"/>
    </mc:Choice>
  </mc:AlternateContent>
  <bookViews>
    <workbookView xWindow="0" yWindow="0" windowWidth="13395" windowHeight="7050" tabRatio="679"/>
  </bookViews>
  <sheets>
    <sheet name="C завтраками| Bed and breakfast" sheetId="61" r:id="rId1"/>
    <sheet name="нетто 15" sheetId="89" state="hidden" r:id="rId2"/>
    <sheet name="нетто 18" sheetId="142" state="hidden" r:id="rId3"/>
    <sheet name="нетто 18+25руб." sheetId="168" state="hidden" r:id="rId4"/>
    <sheet name="нетто 20" sheetId="90" state="hidden" r:id="rId5"/>
    <sheet name="РБ ББ| commission" sheetId="92" state="hidden" r:id="rId6"/>
    <sheet name="РБ ББ10% (2022)| FIT15" sheetId="112" state="hidden" r:id="rId7"/>
    <sheet name="РБ ББ10%(2022)| FIT20" sheetId="113" state="hidden" r:id="rId8"/>
    <sheet name="РБ ББ10%(2022)| FIT20+25руб." sheetId="128" state="hidden" r:id="rId9"/>
    <sheet name="РБ ББ10%(2022)| COMMISSION" sheetId="114" state="hidden" r:id="rId10"/>
    <sheet name="РБ ББ15% (2022)| FIT15" sheetId="119" state="hidden" r:id="rId11"/>
    <sheet name="РБ ББ15% (2022)| FIT20" sheetId="120" state="hidden" r:id="rId12"/>
    <sheet name="РБ ББ15% (2022)| FIT20+25руб." sheetId="129" state="hidden" r:id="rId13"/>
    <sheet name="РБ ББ15% (2022)|COMMISSION" sheetId="121" state="hidden" r:id="rId14"/>
    <sheet name="RO | FIT15" sheetId="81" state="hidden" r:id="rId15"/>
    <sheet name="RO | FIT20" sheetId="93" state="hidden" r:id="rId16"/>
    <sheet name="RO | FIT20+25руб." sheetId="130" state="hidden" r:id="rId17"/>
    <sheet name="RO | commission" sheetId="94" state="hidden" r:id="rId18"/>
    <sheet name="ЗЭГ Активный | FIT20" sheetId="99" state="hidden" r:id="rId19"/>
    <sheet name="ЗЭГ Активный | commission" sheetId="100" state="hidden" r:id="rId20"/>
    <sheet name="Горный детокс | FIT15" sheetId="88" state="hidden" r:id="rId21"/>
    <sheet name="Горный детокс | FIT20" sheetId="101" state="hidden" r:id="rId22"/>
    <sheet name="Горный детокс | commission" sheetId="102" state="hidden" r:id="rId23"/>
    <sheet name="4=3 | FIT20+25руб." sheetId="131" state="hidden" r:id="rId24"/>
    <sheet name="ЗЭГ Активный | FIT15" sheetId="87" state="hidden" r:id="rId25"/>
    <sheet name="ЗЭГ| FIT20+25руб." sheetId="132" state="hidden" r:id="rId26"/>
    <sheet name="Осенние каникулы | FIT20" sheetId="97" state="hidden" r:id="rId27"/>
    <sheet name="Осенние каникулы | commission" sheetId="98" state="hidden" r:id="rId28"/>
    <sheet name="отдыхай катай BAR" sheetId="108" state="hidden" r:id="rId29"/>
    <sheet name="4=5 | FIT15" sheetId="139" state="hidden" r:id="rId30"/>
    <sheet name="4=5 | FIT20" sheetId="140" state="hidden" r:id="rId31"/>
    <sheet name="4=5 | COMMISSION" sheetId="141" state="hidden" r:id="rId32"/>
    <sheet name="AVIA 25" sheetId="118" state="hidden" r:id="rId33"/>
    <sheet name="AVIA 12%" sheetId="107" state="hidden" r:id="rId34"/>
    <sheet name="ЯВК 2023 | FIT15" sheetId="115" state="hidden" r:id="rId35"/>
    <sheet name="ЯВК 2023 | FIT20" sheetId="143" state="hidden" r:id="rId36"/>
    <sheet name="ЯВК 2023 | COMMISSION" sheetId="144" state="hidden" r:id="rId37"/>
    <sheet name="ЗЭГ| FIT15" sheetId="85" state="hidden" r:id="rId38"/>
    <sheet name="ЗЭГ| FIT18" sheetId="146" state="hidden" r:id="rId39"/>
    <sheet name="ЗЭГ| COMMISSION" sheetId="147" state="hidden" r:id="rId40"/>
    <sheet name="Наполни свое лето| FIT18" sheetId="149" state="hidden" r:id="rId41"/>
    <sheet name="Наполни свое лето| COMMISSION" sheetId="150" state="hidden" r:id="rId42"/>
    <sheet name="Осенние каникулы | FIT15" sheetId="86" state="hidden" r:id="rId43"/>
    <sheet name="Осенние каникулы | FIT18" sheetId="154" state="hidden" r:id="rId44"/>
    <sheet name="Осенние каникулы |COMMISSION" sheetId="155" state="hidden" r:id="rId45"/>
    <sheet name="нетто 20+35руб." sheetId="173" state="hidden" r:id="rId46"/>
    <sheet name="РБ ББ10% (2024)| FIT15" sheetId="151" state="hidden" r:id="rId47"/>
    <sheet name="РБ ББ10% (2024)| FIT18" sheetId="152" state="hidden" r:id="rId48"/>
    <sheet name="РБ ББ10% (2024)| FIT18+25руб." sheetId="169" state="hidden" r:id="rId49"/>
    <sheet name="РБ ББ10% (2024)| FIT20+35руб." sheetId="174" state="hidden" r:id="rId50"/>
    <sheet name="Каникулы в горах | FIT15" sheetId="179" state="hidden" r:id="rId51"/>
    <sheet name="Каникулы в горах | FIT18" sheetId="180" state="hidden" r:id="rId52"/>
    <sheet name="Каникулы в горах | COMMISSION" sheetId="181" r:id="rId53"/>
    <sheet name="Каникулы в горах | FIT18+25руб." sheetId="182" state="hidden" r:id="rId54"/>
    <sheet name="Каникулы в горах | FIT20+35руб." sheetId="183" state="hidden" r:id="rId55"/>
    <sheet name="Отдыхай катай |FIT15" sheetId="109" state="hidden" r:id="rId56"/>
    <sheet name="Отдыхай катай |FIT18" sheetId="156" state="hidden" r:id="rId57"/>
    <sheet name="Отдыхай катай |FIT18+25руб." sheetId="177" state="hidden" r:id="rId58"/>
    <sheet name="Отдыхай катай |FIT20+35руб." sheetId="178" state="hidden" r:id="rId59"/>
    <sheet name="Отдыхай катай |COMMISSION" sheetId="157" state="hidden" r:id="rId60"/>
    <sheet name="4=3 | FIT15" sheetId="104" state="hidden" r:id="rId61"/>
    <sheet name="4=3 | FIT18" sheetId="159" state="hidden" r:id="rId62"/>
    <sheet name="4=3 |COMMISSION" sheetId="160" state="hidden" r:id="rId63"/>
    <sheet name="RO 2024 | FIT15" sheetId="161" state="hidden" r:id="rId64"/>
    <sheet name="RO 2024 | FIT18" sheetId="162" state="hidden" r:id="rId65"/>
    <sheet name="RO 2024 | FIT18+25руб." sheetId="171" state="hidden" r:id="rId66"/>
    <sheet name="RO 2024 | FIT20+35руб." sheetId="175" state="hidden" r:id="rId67"/>
    <sheet name="Наполни свое лето| FIT15" sheetId="148" state="hidden" r:id="rId68"/>
    <sheet name="Наполни свое лето | FIT18" sheetId="184" state="hidden" r:id="rId69"/>
    <sheet name="Наполни свое лето | COMMISSION" sheetId="185" r:id="rId70"/>
    <sheet name="Наполни свое лето | FIT18+25руб" sheetId="186" state="hidden" r:id="rId71"/>
    <sheet name="Наполни свое лето | FIT20+35руб" sheetId="187" state="hidden" r:id="rId72"/>
    <sheet name="РБ ББ15% (2024)| FIT15" sheetId="165" state="hidden" r:id="rId73"/>
    <sheet name="РБ ББ15% (2024)| FIT18" sheetId="166" state="hidden" r:id="rId74"/>
    <sheet name="РБ ББ15% (2024)| FIT18+25руб." sheetId="172" state="hidden" r:id="rId75"/>
    <sheet name="РБ ББ15% (2024)| FIT20+35руб." sheetId="176" state="hidden" r:id="rId76"/>
    <sheet name="РБ ББ15% (2024)| COMMISSION" sheetId="167" state="hidden" r:id="rId77"/>
    <sheet name="Весенние каникулы | FIT20" sheetId="116" state="hidden" r:id="rId78"/>
    <sheet name="Весенние каникулы | commission" sheetId="117" state="hidden" r:id="rId79"/>
  </sheets>
  <calcPr calcId="162913" refMode="R1C1"/>
</workbook>
</file>

<file path=xl/calcChain.xml><?xml version="1.0" encoding="utf-8"?>
<calcChain xmlns="http://schemas.openxmlformats.org/spreadsheetml/2006/main">
  <c r="C3" i="184" l="1"/>
  <c r="D3" i="184"/>
  <c r="E3" i="184"/>
  <c r="F3" i="184"/>
  <c r="F27" i="184" s="1"/>
  <c r="G3" i="184"/>
  <c r="H3" i="184"/>
  <c r="I3" i="184"/>
  <c r="J3" i="184"/>
  <c r="J27" i="184" s="1"/>
  <c r="K3" i="184"/>
  <c r="L3" i="184"/>
  <c r="M3" i="184"/>
  <c r="N3" i="184"/>
  <c r="N27" i="184" s="1"/>
  <c r="O3" i="184"/>
  <c r="P3" i="184"/>
  <c r="Q3" i="184"/>
  <c r="R3" i="184"/>
  <c r="R27" i="184" s="1"/>
  <c r="S3" i="184"/>
  <c r="T3" i="184"/>
  <c r="U3" i="184"/>
  <c r="V3" i="184"/>
  <c r="V27" i="184" s="1"/>
  <c r="W3" i="184"/>
  <c r="X3" i="184"/>
  <c r="Y3" i="184"/>
  <c r="Z3" i="184"/>
  <c r="Z27" i="184" s="1"/>
  <c r="AA3" i="184"/>
  <c r="AB3" i="184"/>
  <c r="AC3" i="184"/>
  <c r="AD3" i="184"/>
  <c r="AD27" i="184" s="1"/>
  <c r="AE3" i="184"/>
  <c r="AF3" i="184"/>
  <c r="AG3" i="184"/>
  <c r="AH3" i="184"/>
  <c r="AH27" i="184" s="1"/>
  <c r="C4" i="184"/>
  <c r="D4" i="184"/>
  <c r="E4" i="184"/>
  <c r="F4" i="184"/>
  <c r="F28" i="184" s="1"/>
  <c r="G4" i="184"/>
  <c r="H4" i="184"/>
  <c r="I4" i="184"/>
  <c r="J4" i="184"/>
  <c r="J28" i="184" s="1"/>
  <c r="K4" i="184"/>
  <c r="L4" i="184"/>
  <c r="M4" i="184"/>
  <c r="N4" i="184"/>
  <c r="N28" i="184" s="1"/>
  <c r="O4" i="184"/>
  <c r="P4" i="184"/>
  <c r="Q4" i="184"/>
  <c r="R4" i="184"/>
  <c r="R28" i="184" s="1"/>
  <c r="S4" i="184"/>
  <c r="T4" i="184"/>
  <c r="U4" i="184"/>
  <c r="V4" i="184"/>
  <c r="V28" i="184" s="1"/>
  <c r="W4" i="184"/>
  <c r="X4" i="184"/>
  <c r="Y4" i="184"/>
  <c r="Z4" i="184"/>
  <c r="Z28" i="184" s="1"/>
  <c r="AA4" i="184"/>
  <c r="AB4" i="184"/>
  <c r="AC4" i="184"/>
  <c r="AD4" i="184"/>
  <c r="AD28" i="184" s="1"/>
  <c r="AE4" i="184"/>
  <c r="AF4" i="184"/>
  <c r="AG4" i="184"/>
  <c r="AH4" i="184"/>
  <c r="AH28" i="184" s="1"/>
  <c r="C6" i="184"/>
  <c r="D6" i="184"/>
  <c r="E6" i="184"/>
  <c r="F6" i="184"/>
  <c r="F30" i="184" s="1"/>
  <c r="G6" i="184"/>
  <c r="H6" i="184"/>
  <c r="I6" i="184"/>
  <c r="J6" i="184"/>
  <c r="J30" i="184" s="1"/>
  <c r="K6" i="184"/>
  <c r="L6" i="184"/>
  <c r="M6" i="184"/>
  <c r="N6" i="184"/>
  <c r="N30" i="184" s="1"/>
  <c r="O6" i="184"/>
  <c r="P6" i="184"/>
  <c r="Q6" i="184"/>
  <c r="R6" i="184"/>
  <c r="R30" i="184" s="1"/>
  <c r="S6" i="184"/>
  <c r="T6" i="184"/>
  <c r="U6" i="184"/>
  <c r="V6" i="184"/>
  <c r="V30" i="184" s="1"/>
  <c r="W6" i="184"/>
  <c r="X6" i="184"/>
  <c r="Y6" i="184"/>
  <c r="Z6" i="184"/>
  <c r="Z30" i="184" s="1"/>
  <c r="AA6" i="184"/>
  <c r="AB6" i="184"/>
  <c r="AC6" i="184"/>
  <c r="AD6" i="184"/>
  <c r="AD30" i="184" s="1"/>
  <c r="AE6" i="184"/>
  <c r="AF6" i="184"/>
  <c r="AG6" i="184"/>
  <c r="AH6" i="184"/>
  <c r="AH30" i="184" s="1"/>
  <c r="C24" i="184"/>
  <c r="D24" i="184"/>
  <c r="E24" i="184"/>
  <c r="F24" i="184"/>
  <c r="G24" i="184"/>
  <c r="H24" i="184"/>
  <c r="I24" i="184"/>
  <c r="J24" i="184"/>
  <c r="K24" i="184"/>
  <c r="L24" i="184"/>
  <c r="M24" i="184"/>
  <c r="N24" i="184"/>
  <c r="O24" i="184"/>
  <c r="P24" i="184"/>
  <c r="Q24" i="184"/>
  <c r="R24" i="184"/>
  <c r="S24" i="184"/>
  <c r="T24" i="184"/>
  <c r="U24" i="184"/>
  <c r="V24" i="184"/>
  <c r="W24" i="184"/>
  <c r="X24" i="184"/>
  <c r="Y24" i="184"/>
  <c r="Z24" i="184"/>
  <c r="AA24" i="184"/>
  <c r="AB24" i="184"/>
  <c r="AC24" i="184"/>
  <c r="AD24" i="184"/>
  <c r="AE24" i="184"/>
  <c r="AF24" i="184"/>
  <c r="AG24" i="184"/>
  <c r="AH24" i="184"/>
  <c r="C27" i="184"/>
  <c r="D27" i="184"/>
  <c r="E27" i="184"/>
  <c r="G27" i="184"/>
  <c r="H27" i="184"/>
  <c r="I27" i="184"/>
  <c r="K27" i="184"/>
  <c r="L27" i="184"/>
  <c r="M27" i="184"/>
  <c r="O27" i="184"/>
  <c r="P27" i="184"/>
  <c r="Q27" i="184"/>
  <c r="S27" i="184"/>
  <c r="T27" i="184"/>
  <c r="U27" i="184"/>
  <c r="W27" i="184"/>
  <c r="X27" i="184"/>
  <c r="Y27" i="184"/>
  <c r="AA27" i="184"/>
  <c r="AB27" i="184"/>
  <c r="AC27" i="184"/>
  <c r="AE27" i="184"/>
  <c r="AF27" i="184"/>
  <c r="AG27" i="184"/>
  <c r="C28" i="184"/>
  <c r="D28" i="184"/>
  <c r="E28" i="184"/>
  <c r="G28" i="184"/>
  <c r="H28" i="184"/>
  <c r="I28" i="184"/>
  <c r="K28" i="184"/>
  <c r="L28" i="184"/>
  <c r="M28" i="184"/>
  <c r="O28" i="184"/>
  <c r="P28" i="184"/>
  <c r="Q28" i="184"/>
  <c r="S28" i="184"/>
  <c r="T28" i="184"/>
  <c r="U28" i="184"/>
  <c r="W28" i="184"/>
  <c r="X28" i="184"/>
  <c r="Y28" i="184"/>
  <c r="AA28" i="184"/>
  <c r="AB28" i="184"/>
  <c r="AC28" i="184"/>
  <c r="AE28" i="184"/>
  <c r="AF28" i="184"/>
  <c r="AG28" i="184"/>
  <c r="C30" i="184"/>
  <c r="D30" i="184"/>
  <c r="E30" i="184"/>
  <c r="G30" i="184"/>
  <c r="H30" i="184"/>
  <c r="I30" i="184"/>
  <c r="K30" i="184"/>
  <c r="L30" i="184"/>
  <c r="M30" i="184"/>
  <c r="O30" i="184"/>
  <c r="P30" i="184"/>
  <c r="Q30" i="184"/>
  <c r="S30" i="184"/>
  <c r="T30" i="184"/>
  <c r="U30" i="184"/>
  <c r="W30" i="184"/>
  <c r="X30" i="184"/>
  <c r="Y30" i="184"/>
  <c r="AA30" i="184"/>
  <c r="AB30" i="184"/>
  <c r="AC30" i="184"/>
  <c r="AE30" i="184"/>
  <c r="AF30" i="184"/>
  <c r="AG30" i="184"/>
  <c r="C48" i="184"/>
  <c r="D48" i="184"/>
  <c r="E48" i="184"/>
  <c r="F48" i="184"/>
  <c r="G48" i="184"/>
  <c r="H48" i="184"/>
  <c r="I48" i="184"/>
  <c r="J48" i="184"/>
  <c r="K48" i="184"/>
  <c r="L48" i="184"/>
  <c r="M48" i="184"/>
  <c r="N48" i="184"/>
  <c r="O48" i="184"/>
  <c r="P48" i="184"/>
  <c r="Q48" i="184"/>
  <c r="R48" i="184"/>
  <c r="S48" i="184"/>
  <c r="T48" i="184"/>
  <c r="U48" i="184"/>
  <c r="V48" i="184"/>
  <c r="W48" i="184"/>
  <c r="X48" i="184"/>
  <c r="Y48" i="184"/>
  <c r="Z48" i="184"/>
  <c r="AA48" i="184"/>
  <c r="AB48" i="184"/>
  <c r="AC48" i="184"/>
  <c r="AD48" i="184"/>
  <c r="AE48" i="184"/>
  <c r="AF48" i="184"/>
  <c r="AG48" i="184"/>
  <c r="AH48" i="184"/>
  <c r="C3" i="148"/>
  <c r="D3" i="148"/>
  <c r="E3" i="148"/>
  <c r="F3" i="148"/>
  <c r="G3" i="148"/>
  <c r="H3" i="148"/>
  <c r="I3" i="148"/>
  <c r="J3" i="148"/>
  <c r="K3" i="148"/>
  <c r="L3" i="148"/>
  <c r="M3" i="148"/>
  <c r="N3" i="148"/>
  <c r="O3" i="148"/>
  <c r="P3" i="148"/>
  <c r="Q3" i="148"/>
  <c r="R3" i="148"/>
  <c r="S3" i="148"/>
  <c r="T3" i="148"/>
  <c r="U3" i="148"/>
  <c r="V3" i="148"/>
  <c r="W3" i="148"/>
  <c r="X3" i="148"/>
  <c r="Y3" i="148"/>
  <c r="Z3" i="148"/>
  <c r="AA3" i="148"/>
  <c r="AB3" i="148"/>
  <c r="AC3" i="148"/>
  <c r="AD3" i="148"/>
  <c r="AE3" i="148"/>
  <c r="AF3" i="148"/>
  <c r="AG3" i="148"/>
  <c r="AH3" i="148"/>
  <c r="C4" i="148"/>
  <c r="D4" i="148"/>
  <c r="E4" i="148"/>
  <c r="F4" i="148"/>
  <c r="G4" i="148"/>
  <c r="H4" i="148"/>
  <c r="I4" i="148"/>
  <c r="J4" i="148"/>
  <c r="K4" i="148"/>
  <c r="L4" i="148"/>
  <c r="M4" i="148"/>
  <c r="N4" i="148"/>
  <c r="O4" i="148"/>
  <c r="P4" i="148"/>
  <c r="Q4" i="148"/>
  <c r="R4" i="148"/>
  <c r="S4" i="148"/>
  <c r="T4" i="148"/>
  <c r="U4" i="148"/>
  <c r="V4" i="148"/>
  <c r="W4" i="148"/>
  <c r="X4" i="148"/>
  <c r="Y4" i="148"/>
  <c r="Z4" i="148"/>
  <c r="AA4" i="148"/>
  <c r="AB4" i="148"/>
  <c r="AC4" i="148"/>
  <c r="AD4" i="148"/>
  <c r="AE4" i="148"/>
  <c r="AF4" i="148"/>
  <c r="AG4" i="148"/>
  <c r="AH4" i="148"/>
  <c r="C6" i="148"/>
  <c r="D6" i="148"/>
  <c r="E6" i="148"/>
  <c r="F6" i="148"/>
  <c r="G6" i="148"/>
  <c r="H6" i="148"/>
  <c r="I6" i="148"/>
  <c r="J6" i="148"/>
  <c r="K6" i="148"/>
  <c r="L6" i="148"/>
  <c r="M6" i="148"/>
  <c r="N6" i="148"/>
  <c r="O6" i="148"/>
  <c r="P6" i="148"/>
  <c r="Q6" i="148"/>
  <c r="R6" i="148"/>
  <c r="S6" i="148"/>
  <c r="T6" i="148"/>
  <c r="U6" i="148"/>
  <c r="V6" i="148"/>
  <c r="W6" i="148"/>
  <c r="X6" i="148"/>
  <c r="Y6" i="148"/>
  <c r="Z6" i="148"/>
  <c r="AA6" i="148"/>
  <c r="AB6" i="148"/>
  <c r="AC6" i="148"/>
  <c r="AD6" i="148"/>
  <c r="AE6" i="148"/>
  <c r="AF6" i="148"/>
  <c r="AG6" i="148"/>
  <c r="AH6" i="148"/>
  <c r="C24" i="148"/>
  <c r="D24" i="148"/>
  <c r="E24" i="148"/>
  <c r="F24" i="148"/>
  <c r="G24" i="148"/>
  <c r="H24" i="148"/>
  <c r="I24" i="148"/>
  <c r="J24" i="148"/>
  <c r="K24" i="148"/>
  <c r="L24" i="148"/>
  <c r="M24" i="148"/>
  <c r="N24" i="148"/>
  <c r="O24" i="148"/>
  <c r="P24" i="148"/>
  <c r="Q24" i="148"/>
  <c r="R24" i="148"/>
  <c r="S24" i="148"/>
  <c r="T24" i="148"/>
  <c r="U24" i="148"/>
  <c r="V24" i="148"/>
  <c r="W24" i="148"/>
  <c r="X24" i="148"/>
  <c r="Y24" i="148"/>
  <c r="Z24" i="148"/>
  <c r="AA24" i="148"/>
  <c r="AB24" i="148"/>
  <c r="AC24" i="148"/>
  <c r="AD24" i="148"/>
  <c r="AE24" i="148"/>
  <c r="AF24" i="148"/>
  <c r="AG24" i="148"/>
  <c r="AH24" i="148"/>
  <c r="C27" i="148"/>
  <c r="D27" i="148"/>
  <c r="E27" i="148"/>
  <c r="F27" i="148"/>
  <c r="G27" i="148"/>
  <c r="H27" i="148"/>
  <c r="I27" i="148"/>
  <c r="J27" i="148"/>
  <c r="K27" i="148"/>
  <c r="L27" i="148"/>
  <c r="M27" i="148"/>
  <c r="N27" i="148"/>
  <c r="O27" i="148"/>
  <c r="P27" i="148"/>
  <c r="Q27" i="148"/>
  <c r="R27" i="148"/>
  <c r="S27" i="148"/>
  <c r="T27" i="148"/>
  <c r="U27" i="148"/>
  <c r="V27" i="148"/>
  <c r="W27" i="148"/>
  <c r="X27" i="148"/>
  <c r="Y27" i="148"/>
  <c r="Z27" i="148"/>
  <c r="AA27" i="148"/>
  <c r="AB27" i="148"/>
  <c r="AC27" i="148"/>
  <c r="AD27" i="148"/>
  <c r="AE27" i="148"/>
  <c r="AF27" i="148"/>
  <c r="AG27" i="148"/>
  <c r="AH27" i="148"/>
  <c r="C28" i="148"/>
  <c r="D28" i="148"/>
  <c r="E28" i="148"/>
  <c r="F28" i="148"/>
  <c r="G28" i="148"/>
  <c r="H28" i="148"/>
  <c r="I28" i="148"/>
  <c r="J28" i="148"/>
  <c r="K28" i="148"/>
  <c r="L28" i="148"/>
  <c r="M28" i="148"/>
  <c r="N28" i="148"/>
  <c r="O28" i="148"/>
  <c r="P28" i="148"/>
  <c r="Q28" i="148"/>
  <c r="R28" i="148"/>
  <c r="S28" i="148"/>
  <c r="T28" i="148"/>
  <c r="U28" i="148"/>
  <c r="V28" i="148"/>
  <c r="W28" i="148"/>
  <c r="X28" i="148"/>
  <c r="Y28" i="148"/>
  <c r="Z28" i="148"/>
  <c r="AA28" i="148"/>
  <c r="AB28" i="148"/>
  <c r="AC28" i="148"/>
  <c r="AD28" i="148"/>
  <c r="AE28" i="148"/>
  <c r="AF28" i="148"/>
  <c r="AG28" i="148"/>
  <c r="AH28" i="148"/>
  <c r="C30" i="148"/>
  <c r="D30" i="148"/>
  <c r="E30" i="148"/>
  <c r="F30" i="148"/>
  <c r="G30" i="148"/>
  <c r="H30" i="148"/>
  <c r="I30" i="148"/>
  <c r="J30" i="148"/>
  <c r="K30" i="148"/>
  <c r="L30" i="148"/>
  <c r="M30" i="148"/>
  <c r="N30" i="148"/>
  <c r="O30" i="148"/>
  <c r="P30" i="148"/>
  <c r="Q30" i="148"/>
  <c r="R30" i="148"/>
  <c r="S30" i="148"/>
  <c r="T30" i="148"/>
  <c r="U30" i="148"/>
  <c r="V30" i="148"/>
  <c r="W30" i="148"/>
  <c r="X30" i="148"/>
  <c r="Y30" i="148"/>
  <c r="Z30" i="148"/>
  <c r="AA30" i="148"/>
  <c r="AB30" i="148"/>
  <c r="AC30" i="148"/>
  <c r="AD30" i="148"/>
  <c r="AE30" i="148"/>
  <c r="AF30" i="148"/>
  <c r="AG30" i="148"/>
  <c r="AH30" i="148"/>
  <c r="C48" i="148"/>
  <c r="D48" i="148"/>
  <c r="E48" i="148"/>
  <c r="F48" i="148"/>
  <c r="G48" i="148"/>
  <c r="H48" i="148"/>
  <c r="I48" i="148"/>
  <c r="J48" i="148"/>
  <c r="K48" i="148"/>
  <c r="L48" i="148"/>
  <c r="M48" i="148"/>
  <c r="N48" i="148"/>
  <c r="O48" i="148"/>
  <c r="P48" i="148"/>
  <c r="Q48" i="148"/>
  <c r="R48" i="148"/>
  <c r="S48" i="148"/>
  <c r="T48" i="148"/>
  <c r="U48" i="148"/>
  <c r="V48" i="148"/>
  <c r="W48" i="148"/>
  <c r="X48" i="148"/>
  <c r="Y48" i="148"/>
  <c r="Z48" i="148"/>
  <c r="AA48" i="148"/>
  <c r="AB48" i="148"/>
  <c r="AC48" i="148"/>
  <c r="AD48" i="148"/>
  <c r="AE48" i="148"/>
  <c r="AF48" i="148"/>
  <c r="AG48" i="148"/>
  <c r="AH48" i="148"/>
  <c r="C4" i="162"/>
  <c r="D4" i="162"/>
  <c r="E4" i="162"/>
  <c r="F4" i="162"/>
  <c r="F17" i="162" s="1"/>
  <c r="F3" i="171" s="1"/>
  <c r="G4" i="162"/>
  <c r="H4" i="162"/>
  <c r="I4" i="162"/>
  <c r="J4" i="162"/>
  <c r="J17" i="162" s="1"/>
  <c r="J3" i="171" s="1"/>
  <c r="K4" i="162"/>
  <c r="L4" i="162"/>
  <c r="M4" i="162"/>
  <c r="N4" i="162"/>
  <c r="N17" i="162" s="1"/>
  <c r="N3" i="171" s="1"/>
  <c r="O4" i="162"/>
  <c r="P4" i="162"/>
  <c r="Q4" i="162"/>
  <c r="R4" i="162"/>
  <c r="R17" i="162" s="1"/>
  <c r="R3" i="171" s="1"/>
  <c r="S4" i="162"/>
  <c r="T4" i="162"/>
  <c r="U4" i="162"/>
  <c r="V4" i="162"/>
  <c r="V17" i="162" s="1"/>
  <c r="V3" i="171" s="1"/>
  <c r="W4" i="162"/>
  <c r="X4" i="162"/>
  <c r="Y4" i="162"/>
  <c r="Z4" i="162"/>
  <c r="Z17" i="162" s="1"/>
  <c r="Z3" i="171" s="1"/>
  <c r="AA4" i="162"/>
  <c r="AB4" i="162"/>
  <c r="AC4" i="162"/>
  <c r="AD4" i="162"/>
  <c r="AD17" i="162" s="1"/>
  <c r="AD3" i="171" s="1"/>
  <c r="AE4" i="162"/>
  <c r="AF4" i="162"/>
  <c r="AG4" i="162"/>
  <c r="AH4" i="162"/>
  <c r="AH17" i="162" s="1"/>
  <c r="AH3" i="171" s="1"/>
  <c r="AI4" i="162"/>
  <c r="AJ4" i="162"/>
  <c r="AK4" i="162"/>
  <c r="AL4" i="162"/>
  <c r="AL17" i="162" s="1"/>
  <c r="AL3" i="171" s="1"/>
  <c r="AM4" i="162"/>
  <c r="AN4" i="162"/>
  <c r="AO4" i="162"/>
  <c r="AP4" i="162"/>
  <c r="AP17" i="162" s="1"/>
  <c r="AP3" i="171" s="1"/>
  <c r="AQ4" i="162"/>
  <c r="AR4" i="162"/>
  <c r="AS4" i="162"/>
  <c r="AT4" i="162"/>
  <c r="AT17" i="162" s="1"/>
  <c r="AT3" i="171" s="1"/>
  <c r="AU4" i="162"/>
  <c r="AV4" i="162"/>
  <c r="AW4" i="162"/>
  <c r="AX4" i="162"/>
  <c r="AX17" i="162" s="1"/>
  <c r="AX3" i="171" s="1"/>
  <c r="AY4" i="162"/>
  <c r="AZ4" i="162"/>
  <c r="BA4" i="162"/>
  <c r="C5" i="162"/>
  <c r="C18" i="162" s="1"/>
  <c r="C4" i="171" s="1"/>
  <c r="D5" i="162"/>
  <c r="E5" i="162"/>
  <c r="F5" i="162"/>
  <c r="G5" i="162"/>
  <c r="G18" i="162" s="1"/>
  <c r="G4" i="171" s="1"/>
  <c r="H5" i="162"/>
  <c r="I5" i="162"/>
  <c r="J5" i="162"/>
  <c r="K5" i="162"/>
  <c r="K18" i="162" s="1"/>
  <c r="K4" i="171" s="1"/>
  <c r="L5" i="162"/>
  <c r="M5" i="162"/>
  <c r="N5" i="162"/>
  <c r="O5" i="162"/>
  <c r="O18" i="162" s="1"/>
  <c r="O4" i="171" s="1"/>
  <c r="P5" i="162"/>
  <c r="Q5" i="162"/>
  <c r="R5" i="162"/>
  <c r="S5" i="162"/>
  <c r="S18" i="162" s="1"/>
  <c r="S4" i="171" s="1"/>
  <c r="T5" i="162"/>
  <c r="U5" i="162"/>
  <c r="V5" i="162"/>
  <c r="W5" i="162"/>
  <c r="W18" i="162" s="1"/>
  <c r="W4" i="171" s="1"/>
  <c r="X5" i="162"/>
  <c r="Y5" i="162"/>
  <c r="Z5" i="162"/>
  <c r="AA5" i="162"/>
  <c r="AA18" i="162" s="1"/>
  <c r="AA4" i="171" s="1"/>
  <c r="AB5" i="162"/>
  <c r="AC5" i="162"/>
  <c r="AD5" i="162"/>
  <c r="AE5" i="162"/>
  <c r="AE18" i="162" s="1"/>
  <c r="AE4" i="171" s="1"/>
  <c r="AF5" i="162"/>
  <c r="AG5" i="162"/>
  <c r="AH5" i="162"/>
  <c r="AI5" i="162"/>
  <c r="AI18" i="162" s="1"/>
  <c r="AI4" i="171" s="1"/>
  <c r="AJ5" i="162"/>
  <c r="AK5" i="162"/>
  <c r="AL5" i="162"/>
  <c r="AM5" i="162"/>
  <c r="AM18" i="162" s="1"/>
  <c r="AM4" i="171" s="1"/>
  <c r="AN5" i="162"/>
  <c r="AO5" i="162"/>
  <c r="AP5" i="162"/>
  <c r="AQ5" i="162"/>
  <c r="AQ18" i="162" s="1"/>
  <c r="AQ4" i="171" s="1"/>
  <c r="AR5" i="162"/>
  <c r="AS5" i="162"/>
  <c r="AT5" i="162"/>
  <c r="AU5" i="162"/>
  <c r="AU18" i="162" s="1"/>
  <c r="AU4" i="171" s="1"/>
  <c r="AV5" i="162"/>
  <c r="AW5" i="162"/>
  <c r="AX5" i="162"/>
  <c r="AY5" i="162"/>
  <c r="AY18" i="162" s="1"/>
  <c r="AY4" i="171" s="1"/>
  <c r="AZ5" i="162"/>
  <c r="BA5" i="162"/>
  <c r="C7" i="162"/>
  <c r="D7" i="162"/>
  <c r="D20" i="162" s="1"/>
  <c r="D6" i="171" s="1"/>
  <c r="E7" i="162"/>
  <c r="F7" i="162"/>
  <c r="G7" i="162"/>
  <c r="H7" i="162"/>
  <c r="H20" i="162" s="1"/>
  <c r="H6" i="171" s="1"/>
  <c r="I7" i="162"/>
  <c r="J7" i="162"/>
  <c r="K7" i="162"/>
  <c r="L7" i="162"/>
  <c r="L20" i="162" s="1"/>
  <c r="L6" i="171" s="1"/>
  <c r="M7" i="162"/>
  <c r="N7" i="162"/>
  <c r="O7" i="162"/>
  <c r="P7" i="162"/>
  <c r="P20" i="162" s="1"/>
  <c r="P6" i="171" s="1"/>
  <c r="Q7" i="162"/>
  <c r="R7" i="162"/>
  <c r="S7" i="162"/>
  <c r="T7" i="162"/>
  <c r="T20" i="162" s="1"/>
  <c r="T6" i="171" s="1"/>
  <c r="U7" i="162"/>
  <c r="V7" i="162"/>
  <c r="W7" i="162"/>
  <c r="X7" i="162"/>
  <c r="X20" i="162" s="1"/>
  <c r="X6" i="171" s="1"/>
  <c r="Y7" i="162"/>
  <c r="Z7" i="162"/>
  <c r="AA7" i="162"/>
  <c r="AB7" i="162"/>
  <c r="AB20" i="162" s="1"/>
  <c r="AB6" i="171" s="1"/>
  <c r="AC7" i="162"/>
  <c r="AD7" i="162"/>
  <c r="AE7" i="162"/>
  <c r="AF7" i="162"/>
  <c r="AF20" i="162" s="1"/>
  <c r="AF6" i="171" s="1"/>
  <c r="AG7" i="162"/>
  <c r="AH7" i="162"/>
  <c r="AI7" i="162"/>
  <c r="AJ7" i="162"/>
  <c r="AJ20" i="162" s="1"/>
  <c r="AJ6" i="171" s="1"/>
  <c r="AK7" i="162"/>
  <c r="AL7" i="162"/>
  <c r="AM7" i="162"/>
  <c r="AN7" i="162"/>
  <c r="AN20" i="162" s="1"/>
  <c r="AN6" i="171" s="1"/>
  <c r="AO7" i="162"/>
  <c r="AP7" i="162"/>
  <c r="AQ7" i="162"/>
  <c r="AR7" i="162"/>
  <c r="AR20" i="162" s="1"/>
  <c r="AR6" i="171" s="1"/>
  <c r="AS7" i="162"/>
  <c r="AT7" i="162"/>
  <c r="AU7" i="162"/>
  <c r="AV7" i="162"/>
  <c r="AV20" i="162" s="1"/>
  <c r="AV6" i="171" s="1"/>
  <c r="AW7" i="162"/>
  <c r="AX7" i="162"/>
  <c r="AY7" i="162"/>
  <c r="AZ7" i="162"/>
  <c r="AZ20" i="162" s="1"/>
  <c r="AZ6" i="171" s="1"/>
  <c r="BA7" i="162"/>
  <c r="C17" i="162"/>
  <c r="C3" i="171" s="1"/>
  <c r="D17" i="162"/>
  <c r="D3" i="171" s="1"/>
  <c r="E17" i="162"/>
  <c r="E3" i="171" s="1"/>
  <c r="G17" i="162"/>
  <c r="G3" i="171" s="1"/>
  <c r="H17" i="162"/>
  <c r="H3" i="171" s="1"/>
  <c r="I17" i="162"/>
  <c r="I3" i="171" s="1"/>
  <c r="K17" i="162"/>
  <c r="K3" i="171" s="1"/>
  <c r="L17" i="162"/>
  <c r="L3" i="171" s="1"/>
  <c r="M17" i="162"/>
  <c r="M3" i="171" s="1"/>
  <c r="O17" i="162"/>
  <c r="O3" i="171" s="1"/>
  <c r="P17" i="162"/>
  <c r="P3" i="171" s="1"/>
  <c r="Q17" i="162"/>
  <c r="Q3" i="171" s="1"/>
  <c r="S17" i="162"/>
  <c r="S3" i="171" s="1"/>
  <c r="T17" i="162"/>
  <c r="T3" i="171" s="1"/>
  <c r="U17" i="162"/>
  <c r="U3" i="171" s="1"/>
  <c r="W17" i="162"/>
  <c r="W3" i="171" s="1"/>
  <c r="X17" i="162"/>
  <c r="X3" i="171" s="1"/>
  <c r="Y17" i="162"/>
  <c r="Y3" i="171" s="1"/>
  <c r="AA17" i="162"/>
  <c r="AA3" i="171" s="1"/>
  <c r="AB17" i="162"/>
  <c r="AB3" i="171" s="1"/>
  <c r="AC17" i="162"/>
  <c r="AC3" i="171" s="1"/>
  <c r="AE17" i="162"/>
  <c r="AE3" i="171" s="1"/>
  <c r="AF17" i="162"/>
  <c r="AF3" i="171" s="1"/>
  <c r="AG17" i="162"/>
  <c r="AG3" i="171" s="1"/>
  <c r="AI17" i="162"/>
  <c r="AI3" i="171" s="1"/>
  <c r="AJ17" i="162"/>
  <c r="AJ3" i="171" s="1"/>
  <c r="AK17" i="162"/>
  <c r="AK3" i="171" s="1"/>
  <c r="AM17" i="162"/>
  <c r="AM3" i="171" s="1"/>
  <c r="AN17" i="162"/>
  <c r="AN3" i="171" s="1"/>
  <c r="AO17" i="162"/>
  <c r="AO3" i="171" s="1"/>
  <c r="AQ17" i="162"/>
  <c r="AQ3" i="171" s="1"/>
  <c r="AR17" i="162"/>
  <c r="AR3" i="171" s="1"/>
  <c r="AS17" i="162"/>
  <c r="AS3" i="171" s="1"/>
  <c r="AU17" i="162"/>
  <c r="AU3" i="171" s="1"/>
  <c r="AV17" i="162"/>
  <c r="AV3" i="171" s="1"/>
  <c r="AW17" i="162"/>
  <c r="AW3" i="171" s="1"/>
  <c r="AY17" i="162"/>
  <c r="AY3" i="171" s="1"/>
  <c r="AZ17" i="162"/>
  <c r="AZ3" i="171" s="1"/>
  <c r="BA17" i="162"/>
  <c r="BA3" i="171" s="1"/>
  <c r="D18" i="162"/>
  <c r="D4" i="171" s="1"/>
  <c r="E18" i="162"/>
  <c r="E4" i="171" s="1"/>
  <c r="F18" i="162"/>
  <c r="F4" i="171" s="1"/>
  <c r="H18" i="162"/>
  <c r="H4" i="171" s="1"/>
  <c r="I18" i="162"/>
  <c r="I4" i="171" s="1"/>
  <c r="J18" i="162"/>
  <c r="J4" i="171" s="1"/>
  <c r="L18" i="162"/>
  <c r="L4" i="171" s="1"/>
  <c r="M18" i="162"/>
  <c r="M4" i="171" s="1"/>
  <c r="N18" i="162"/>
  <c r="N4" i="171" s="1"/>
  <c r="P18" i="162"/>
  <c r="P4" i="171" s="1"/>
  <c r="Q18" i="162"/>
  <c r="Q4" i="171" s="1"/>
  <c r="R18" i="162"/>
  <c r="R4" i="171" s="1"/>
  <c r="T18" i="162"/>
  <c r="T4" i="171" s="1"/>
  <c r="U18" i="162"/>
  <c r="U4" i="171" s="1"/>
  <c r="V18" i="162"/>
  <c r="V4" i="171" s="1"/>
  <c r="X18" i="162"/>
  <c r="X4" i="171" s="1"/>
  <c r="Y18" i="162"/>
  <c r="Y4" i="171" s="1"/>
  <c r="Z18" i="162"/>
  <c r="Z4" i="171" s="1"/>
  <c r="AB18" i="162"/>
  <c r="AB4" i="171" s="1"/>
  <c r="AC18" i="162"/>
  <c r="AC4" i="171" s="1"/>
  <c r="AD18" i="162"/>
  <c r="AD4" i="171" s="1"/>
  <c r="AF18" i="162"/>
  <c r="AF4" i="171" s="1"/>
  <c r="AG18" i="162"/>
  <c r="AG4" i="171" s="1"/>
  <c r="AH18" i="162"/>
  <c r="AH4" i="171" s="1"/>
  <c r="AJ18" i="162"/>
  <c r="AJ4" i="171" s="1"/>
  <c r="AK18" i="162"/>
  <c r="AK4" i="171" s="1"/>
  <c r="AL18" i="162"/>
  <c r="AL4" i="171" s="1"/>
  <c r="AN18" i="162"/>
  <c r="AN4" i="171" s="1"/>
  <c r="AO18" i="162"/>
  <c r="AO4" i="171" s="1"/>
  <c r="AP18" i="162"/>
  <c r="AP4" i="171" s="1"/>
  <c r="AR18" i="162"/>
  <c r="AR4" i="171" s="1"/>
  <c r="AS18" i="162"/>
  <c r="AS4" i="171" s="1"/>
  <c r="AT18" i="162"/>
  <c r="AT4" i="171" s="1"/>
  <c r="AV18" i="162"/>
  <c r="AV4" i="171" s="1"/>
  <c r="AW18" i="162"/>
  <c r="AW4" i="171" s="1"/>
  <c r="AX18" i="162"/>
  <c r="AX4" i="171" s="1"/>
  <c r="AZ18" i="162"/>
  <c r="AZ4" i="171" s="1"/>
  <c r="BA18" i="162"/>
  <c r="BA4" i="171" s="1"/>
  <c r="C20" i="162"/>
  <c r="C6" i="171" s="1"/>
  <c r="E20" i="162"/>
  <c r="E6" i="171" s="1"/>
  <c r="F20" i="162"/>
  <c r="F6" i="171" s="1"/>
  <c r="G20" i="162"/>
  <c r="G6" i="171" s="1"/>
  <c r="I20" i="162"/>
  <c r="I6" i="171" s="1"/>
  <c r="J20" i="162"/>
  <c r="J6" i="171" s="1"/>
  <c r="K20" i="162"/>
  <c r="K6" i="171" s="1"/>
  <c r="M20" i="162"/>
  <c r="M6" i="171" s="1"/>
  <c r="N20" i="162"/>
  <c r="N6" i="171" s="1"/>
  <c r="O20" i="162"/>
  <c r="O6" i="171" s="1"/>
  <c r="Q20" i="162"/>
  <c r="Q6" i="171" s="1"/>
  <c r="R20" i="162"/>
  <c r="R6" i="171" s="1"/>
  <c r="S20" i="162"/>
  <c r="S6" i="171" s="1"/>
  <c r="U20" i="162"/>
  <c r="U6" i="171" s="1"/>
  <c r="V20" i="162"/>
  <c r="V6" i="171" s="1"/>
  <c r="W20" i="162"/>
  <c r="W6" i="171" s="1"/>
  <c r="Y20" i="162"/>
  <c r="Y6" i="171" s="1"/>
  <c r="Z20" i="162"/>
  <c r="Z6" i="171" s="1"/>
  <c r="AA20" i="162"/>
  <c r="AA6" i="171" s="1"/>
  <c r="AC20" i="162"/>
  <c r="AC6" i="171" s="1"/>
  <c r="AD20" i="162"/>
  <c r="AD6" i="171" s="1"/>
  <c r="AE20" i="162"/>
  <c r="AE6" i="171" s="1"/>
  <c r="AG20" i="162"/>
  <c r="AG6" i="171" s="1"/>
  <c r="AH20" i="162"/>
  <c r="AH6" i="171" s="1"/>
  <c r="AI20" i="162"/>
  <c r="AI6" i="171" s="1"/>
  <c r="AK20" i="162"/>
  <c r="AK6" i="171" s="1"/>
  <c r="AL20" i="162"/>
  <c r="AL6" i="171" s="1"/>
  <c r="AM20" i="162"/>
  <c r="AM6" i="171" s="1"/>
  <c r="AO20" i="162"/>
  <c r="AO6" i="171" s="1"/>
  <c r="AP20" i="162"/>
  <c r="AP6" i="171" s="1"/>
  <c r="AQ20" i="162"/>
  <c r="AQ6" i="171" s="1"/>
  <c r="AS20" i="162"/>
  <c r="AS6" i="171" s="1"/>
  <c r="AT20" i="162"/>
  <c r="AT6" i="171" s="1"/>
  <c r="AU20" i="162"/>
  <c r="AU6" i="171" s="1"/>
  <c r="AW20" i="162"/>
  <c r="AW6" i="171" s="1"/>
  <c r="AX20" i="162"/>
  <c r="AX6" i="171" s="1"/>
  <c r="AY20" i="162"/>
  <c r="AY6" i="171" s="1"/>
  <c r="BA20" i="162"/>
  <c r="BA6" i="171" s="1"/>
  <c r="C4" i="161"/>
  <c r="D4" i="161"/>
  <c r="E4" i="161"/>
  <c r="F4" i="161"/>
  <c r="F17" i="161" s="1"/>
  <c r="G4" i="161"/>
  <c r="H4" i="161"/>
  <c r="I4" i="161"/>
  <c r="J4" i="161"/>
  <c r="J17" i="161" s="1"/>
  <c r="K4" i="161"/>
  <c r="L4" i="161"/>
  <c r="M4" i="161"/>
  <c r="N4" i="161"/>
  <c r="N17" i="161" s="1"/>
  <c r="O4" i="161"/>
  <c r="P4" i="161"/>
  <c r="Q4" i="161"/>
  <c r="R4" i="161"/>
  <c r="R17" i="161" s="1"/>
  <c r="S4" i="161"/>
  <c r="T4" i="161"/>
  <c r="U4" i="161"/>
  <c r="V4" i="161"/>
  <c r="V17" i="161" s="1"/>
  <c r="W4" i="161"/>
  <c r="X4" i="161"/>
  <c r="Y4" i="161"/>
  <c r="Z4" i="161"/>
  <c r="Z17" i="161" s="1"/>
  <c r="AA4" i="161"/>
  <c r="AB4" i="161"/>
  <c r="AC4" i="161"/>
  <c r="AD4" i="161"/>
  <c r="AD17" i="161" s="1"/>
  <c r="AE4" i="161"/>
  <c r="AF4" i="161"/>
  <c r="AG4" i="161"/>
  <c r="AH4" i="161"/>
  <c r="AH17" i="161" s="1"/>
  <c r="AI4" i="161"/>
  <c r="AJ4" i="161"/>
  <c r="AK4" i="161"/>
  <c r="AL4" i="161"/>
  <c r="AL17" i="161" s="1"/>
  <c r="AM4" i="161"/>
  <c r="AN4" i="161"/>
  <c r="AO4" i="161"/>
  <c r="AP4" i="161"/>
  <c r="AP17" i="161" s="1"/>
  <c r="AQ4" i="161"/>
  <c r="AR4" i="161"/>
  <c r="AS4" i="161"/>
  <c r="AT4" i="161"/>
  <c r="AT17" i="161" s="1"/>
  <c r="AU4" i="161"/>
  <c r="AV4" i="161"/>
  <c r="AW4" i="161"/>
  <c r="AX4" i="161"/>
  <c r="AX17" i="161" s="1"/>
  <c r="AY4" i="161"/>
  <c r="AZ4" i="161"/>
  <c r="BA4" i="161"/>
  <c r="C5" i="161"/>
  <c r="C18" i="161" s="1"/>
  <c r="D5" i="161"/>
  <c r="E5" i="161"/>
  <c r="F5" i="161"/>
  <c r="G5" i="161"/>
  <c r="G18" i="161" s="1"/>
  <c r="H5" i="161"/>
  <c r="I5" i="161"/>
  <c r="J5" i="161"/>
  <c r="K5" i="161"/>
  <c r="K18" i="161" s="1"/>
  <c r="L5" i="161"/>
  <c r="M5" i="161"/>
  <c r="N5" i="161"/>
  <c r="O5" i="161"/>
  <c r="O18" i="161" s="1"/>
  <c r="P5" i="161"/>
  <c r="Q5" i="161"/>
  <c r="R5" i="161"/>
  <c r="S5" i="161"/>
  <c r="S18" i="161" s="1"/>
  <c r="T5" i="161"/>
  <c r="U5" i="161"/>
  <c r="V5" i="161"/>
  <c r="W5" i="161"/>
  <c r="W18" i="161" s="1"/>
  <c r="X5" i="161"/>
  <c r="Y5" i="161"/>
  <c r="Z5" i="161"/>
  <c r="AA5" i="161"/>
  <c r="AA18" i="161" s="1"/>
  <c r="AB5" i="161"/>
  <c r="AC5" i="161"/>
  <c r="AD5" i="161"/>
  <c r="AE5" i="161"/>
  <c r="AE18" i="161" s="1"/>
  <c r="AF5" i="161"/>
  <c r="AG5" i="161"/>
  <c r="AH5" i="161"/>
  <c r="AI5" i="161"/>
  <c r="AI18" i="161" s="1"/>
  <c r="AJ5" i="161"/>
  <c r="AK5" i="161"/>
  <c r="AL5" i="161"/>
  <c r="AM5" i="161"/>
  <c r="AM18" i="161" s="1"/>
  <c r="AN5" i="161"/>
  <c r="AO5" i="161"/>
  <c r="AP5" i="161"/>
  <c r="AQ5" i="161"/>
  <c r="AQ18" i="161" s="1"/>
  <c r="AR5" i="161"/>
  <c r="AS5" i="161"/>
  <c r="AT5" i="161"/>
  <c r="AU5" i="161"/>
  <c r="AU18" i="161" s="1"/>
  <c r="AV5" i="161"/>
  <c r="AW5" i="161"/>
  <c r="AX5" i="161"/>
  <c r="AY5" i="161"/>
  <c r="AY18" i="161" s="1"/>
  <c r="AZ5" i="161"/>
  <c r="BA5" i="161"/>
  <c r="C7" i="161"/>
  <c r="D7" i="161"/>
  <c r="D20" i="161" s="1"/>
  <c r="E7" i="161"/>
  <c r="F7" i="161"/>
  <c r="G7" i="161"/>
  <c r="H7" i="161"/>
  <c r="H20" i="161" s="1"/>
  <c r="I7" i="161"/>
  <c r="J7" i="161"/>
  <c r="K7" i="161"/>
  <c r="L7" i="161"/>
  <c r="L20" i="161" s="1"/>
  <c r="M7" i="161"/>
  <c r="N7" i="161"/>
  <c r="O7" i="161"/>
  <c r="P7" i="161"/>
  <c r="P20" i="161" s="1"/>
  <c r="Q7" i="161"/>
  <c r="R7" i="161"/>
  <c r="S7" i="161"/>
  <c r="T7" i="161"/>
  <c r="T20" i="161" s="1"/>
  <c r="U7" i="161"/>
  <c r="V7" i="161"/>
  <c r="W7" i="161"/>
  <c r="X7" i="161"/>
  <c r="X20" i="161" s="1"/>
  <c r="Y7" i="161"/>
  <c r="Z7" i="161"/>
  <c r="AA7" i="161"/>
  <c r="AB7" i="161"/>
  <c r="AB20" i="161" s="1"/>
  <c r="AC7" i="161"/>
  <c r="AD7" i="161"/>
  <c r="AE7" i="161"/>
  <c r="AF7" i="161"/>
  <c r="AF20" i="161" s="1"/>
  <c r="AG7" i="161"/>
  <c r="AH7" i="161"/>
  <c r="AI7" i="161"/>
  <c r="AJ7" i="161"/>
  <c r="AJ20" i="161" s="1"/>
  <c r="AK7" i="161"/>
  <c r="AL7" i="161"/>
  <c r="AM7" i="161"/>
  <c r="AN7" i="161"/>
  <c r="AN20" i="161" s="1"/>
  <c r="AO7" i="161"/>
  <c r="AP7" i="161"/>
  <c r="AQ7" i="161"/>
  <c r="AR7" i="161"/>
  <c r="AR20" i="161" s="1"/>
  <c r="AS7" i="161"/>
  <c r="AT7" i="161"/>
  <c r="AU7" i="161"/>
  <c r="AV7" i="161"/>
  <c r="AV20" i="161" s="1"/>
  <c r="AW7" i="161"/>
  <c r="AX7" i="161"/>
  <c r="AY7" i="161"/>
  <c r="AZ7" i="161"/>
  <c r="AZ20" i="161" s="1"/>
  <c r="BA7" i="161"/>
  <c r="C17" i="161"/>
  <c r="D17" i="161"/>
  <c r="E17" i="161"/>
  <c r="G17" i="161"/>
  <c r="H17" i="161"/>
  <c r="I17" i="161"/>
  <c r="K17" i="161"/>
  <c r="L17" i="161"/>
  <c r="M17" i="161"/>
  <c r="O17" i="161"/>
  <c r="P17" i="161"/>
  <c r="Q17" i="161"/>
  <c r="S17" i="161"/>
  <c r="T17" i="161"/>
  <c r="U17" i="161"/>
  <c r="W17" i="161"/>
  <c r="X17" i="161"/>
  <c r="Y17" i="161"/>
  <c r="AA17" i="161"/>
  <c r="AB17" i="161"/>
  <c r="AC17" i="161"/>
  <c r="AE17" i="161"/>
  <c r="AF17" i="161"/>
  <c r="AG17" i="161"/>
  <c r="AI17" i="161"/>
  <c r="AJ17" i="161"/>
  <c r="AK17" i="161"/>
  <c r="AM17" i="161"/>
  <c r="AN17" i="161"/>
  <c r="AO17" i="161"/>
  <c r="AQ17" i="161"/>
  <c r="AR17" i="161"/>
  <c r="AS17" i="161"/>
  <c r="AU17" i="161"/>
  <c r="AV17" i="161"/>
  <c r="AW17" i="161"/>
  <c r="AY17" i="161"/>
  <c r="AZ17" i="161"/>
  <c r="BA17" i="161"/>
  <c r="D18" i="161"/>
  <c r="E18" i="161"/>
  <c r="F18" i="161"/>
  <c r="H18" i="161"/>
  <c r="I18" i="161"/>
  <c r="J18" i="161"/>
  <c r="L18" i="161"/>
  <c r="M18" i="161"/>
  <c r="N18" i="161"/>
  <c r="P18" i="161"/>
  <c r="Q18" i="161"/>
  <c r="R18" i="161"/>
  <c r="T18" i="161"/>
  <c r="U18" i="161"/>
  <c r="V18" i="161"/>
  <c r="X18" i="161"/>
  <c r="Y18" i="161"/>
  <c r="Z18" i="161"/>
  <c r="AB18" i="161"/>
  <c r="AC18" i="161"/>
  <c r="AD18" i="161"/>
  <c r="AF18" i="161"/>
  <c r="AG18" i="161"/>
  <c r="AH18" i="161"/>
  <c r="AJ18" i="161"/>
  <c r="AK18" i="161"/>
  <c r="AL18" i="161"/>
  <c r="AN18" i="161"/>
  <c r="AO18" i="161"/>
  <c r="AP18" i="161"/>
  <c r="AR18" i="161"/>
  <c r="AS18" i="161"/>
  <c r="AT18" i="161"/>
  <c r="AV18" i="161"/>
  <c r="AW18" i="161"/>
  <c r="AX18" i="161"/>
  <c r="AZ18" i="161"/>
  <c r="BA18" i="161"/>
  <c r="C20" i="161"/>
  <c r="E20" i="161"/>
  <c r="F20" i="161"/>
  <c r="G20" i="161"/>
  <c r="I20" i="161"/>
  <c r="J20" i="161"/>
  <c r="K20" i="161"/>
  <c r="M20" i="161"/>
  <c r="N20" i="161"/>
  <c r="O20" i="161"/>
  <c r="Q20" i="161"/>
  <c r="R20" i="161"/>
  <c r="S20" i="161"/>
  <c r="U20" i="161"/>
  <c r="V20" i="161"/>
  <c r="W20" i="161"/>
  <c r="Y20" i="161"/>
  <c r="Z20" i="161"/>
  <c r="AA20" i="161"/>
  <c r="AC20" i="161"/>
  <c r="AD20" i="161"/>
  <c r="AE20" i="161"/>
  <c r="AG20" i="161"/>
  <c r="AH20" i="161"/>
  <c r="AI20" i="161"/>
  <c r="AK20" i="161"/>
  <c r="AL20" i="161"/>
  <c r="AM20" i="161"/>
  <c r="AO20" i="161"/>
  <c r="AP20" i="161"/>
  <c r="AQ20" i="161"/>
  <c r="AS20" i="161"/>
  <c r="AT20" i="161"/>
  <c r="AU20" i="161"/>
  <c r="AW20" i="161"/>
  <c r="AX20" i="161"/>
  <c r="AY20" i="161"/>
  <c r="BA20" i="161"/>
  <c r="C3" i="183"/>
  <c r="D3" i="183"/>
  <c r="E3" i="183"/>
  <c r="F3" i="183"/>
  <c r="F27" i="183" s="1"/>
  <c r="G3" i="183"/>
  <c r="H3" i="183"/>
  <c r="I3" i="183"/>
  <c r="J3" i="183"/>
  <c r="J27" i="183" s="1"/>
  <c r="K3" i="183"/>
  <c r="L3" i="183"/>
  <c r="M3" i="183"/>
  <c r="N3" i="183"/>
  <c r="N27" i="183" s="1"/>
  <c r="O3" i="183"/>
  <c r="P3" i="183"/>
  <c r="Q3" i="183"/>
  <c r="R3" i="183"/>
  <c r="R27" i="183" s="1"/>
  <c r="S3" i="183"/>
  <c r="C4" i="183"/>
  <c r="D4" i="183"/>
  <c r="E4" i="183"/>
  <c r="E28" i="183" s="1"/>
  <c r="F4" i="183"/>
  <c r="G4" i="183"/>
  <c r="H4" i="183"/>
  <c r="I4" i="183"/>
  <c r="I28" i="183" s="1"/>
  <c r="J4" i="183"/>
  <c r="K4" i="183"/>
  <c r="L4" i="183"/>
  <c r="M4" i="183"/>
  <c r="M28" i="183" s="1"/>
  <c r="N4" i="183"/>
  <c r="O4" i="183"/>
  <c r="P4" i="183"/>
  <c r="Q4" i="183"/>
  <c r="Q28" i="183" s="1"/>
  <c r="R4" i="183"/>
  <c r="S4" i="183"/>
  <c r="C6" i="183"/>
  <c r="D6" i="183"/>
  <c r="D30" i="183" s="1"/>
  <c r="E6" i="183"/>
  <c r="F6" i="183"/>
  <c r="G6" i="183"/>
  <c r="H6" i="183"/>
  <c r="H30" i="183" s="1"/>
  <c r="I6" i="183"/>
  <c r="J6" i="183"/>
  <c r="K6" i="183"/>
  <c r="L6" i="183"/>
  <c r="L30" i="183" s="1"/>
  <c r="M6" i="183"/>
  <c r="N6" i="183"/>
  <c r="O6" i="183"/>
  <c r="P6" i="183"/>
  <c r="P30" i="183" s="1"/>
  <c r="Q6" i="183"/>
  <c r="R6" i="183"/>
  <c r="S6" i="183"/>
  <c r="C24" i="183"/>
  <c r="D24" i="183"/>
  <c r="D48" i="183" s="1"/>
  <c r="E24" i="183"/>
  <c r="F24" i="183"/>
  <c r="G24" i="183"/>
  <c r="H24" i="183"/>
  <c r="H48" i="183" s="1"/>
  <c r="I24" i="183"/>
  <c r="J24" i="183"/>
  <c r="K24" i="183"/>
  <c r="L24" i="183"/>
  <c r="L48" i="183" s="1"/>
  <c r="M24" i="183"/>
  <c r="N24" i="183"/>
  <c r="O24" i="183"/>
  <c r="P24" i="183"/>
  <c r="P48" i="183" s="1"/>
  <c r="Q24" i="183"/>
  <c r="R24" i="183"/>
  <c r="S24" i="183"/>
  <c r="C27" i="183"/>
  <c r="D27" i="183"/>
  <c r="E27" i="183"/>
  <c r="G27" i="183"/>
  <c r="H27" i="183"/>
  <c r="I27" i="183"/>
  <c r="K27" i="183"/>
  <c r="L27" i="183"/>
  <c r="M27" i="183"/>
  <c r="O27" i="183"/>
  <c r="P27" i="183"/>
  <c r="Q27" i="183"/>
  <c r="S27" i="183"/>
  <c r="C28" i="183"/>
  <c r="D28" i="183"/>
  <c r="F28" i="183"/>
  <c r="G28" i="183"/>
  <c r="H28" i="183"/>
  <c r="J28" i="183"/>
  <c r="K28" i="183"/>
  <c r="L28" i="183"/>
  <c r="N28" i="183"/>
  <c r="O28" i="183"/>
  <c r="P28" i="183"/>
  <c r="R28" i="183"/>
  <c r="S28" i="183"/>
  <c r="C30" i="183"/>
  <c r="E30" i="183"/>
  <c r="F30" i="183"/>
  <c r="G30" i="183"/>
  <c r="I30" i="183"/>
  <c r="J30" i="183"/>
  <c r="K30" i="183"/>
  <c r="M30" i="183"/>
  <c r="N30" i="183"/>
  <c r="O30" i="183"/>
  <c r="Q30" i="183"/>
  <c r="R30" i="183"/>
  <c r="S30" i="183"/>
  <c r="C48" i="183"/>
  <c r="E48" i="183"/>
  <c r="F48" i="183"/>
  <c r="G48" i="183"/>
  <c r="I48" i="183"/>
  <c r="J48" i="183"/>
  <c r="K48" i="183"/>
  <c r="M48" i="183"/>
  <c r="N48" i="183"/>
  <c r="O48" i="183"/>
  <c r="Q48" i="183"/>
  <c r="R48" i="183"/>
  <c r="S48" i="183"/>
  <c r="C3" i="181"/>
  <c r="D3" i="181"/>
  <c r="E3" i="181"/>
  <c r="F3" i="181"/>
  <c r="G3" i="181"/>
  <c r="H3" i="181"/>
  <c r="I3" i="181"/>
  <c r="J3" i="181"/>
  <c r="K3" i="181"/>
  <c r="L3" i="181"/>
  <c r="M3" i="181"/>
  <c r="N3" i="181"/>
  <c r="O3" i="181"/>
  <c r="P3" i="181"/>
  <c r="Q3" i="181"/>
  <c r="R3" i="181"/>
  <c r="S3" i="181"/>
  <c r="C4" i="181"/>
  <c r="D4" i="181"/>
  <c r="E4" i="181"/>
  <c r="F4" i="181"/>
  <c r="G4" i="181"/>
  <c r="H4" i="181"/>
  <c r="I4" i="181"/>
  <c r="J4" i="181"/>
  <c r="K4" i="181"/>
  <c r="L4" i="181"/>
  <c r="M4" i="181"/>
  <c r="N4" i="181"/>
  <c r="O4" i="181"/>
  <c r="P4" i="181"/>
  <c r="Q4" i="181"/>
  <c r="R4" i="181"/>
  <c r="S4" i="181"/>
  <c r="C6" i="181"/>
  <c r="D6" i="181"/>
  <c r="E6" i="181"/>
  <c r="F6" i="181"/>
  <c r="G6" i="181"/>
  <c r="H6" i="181"/>
  <c r="I6" i="181"/>
  <c r="J6" i="181"/>
  <c r="K6" i="181"/>
  <c r="L6" i="181"/>
  <c r="M6" i="181"/>
  <c r="N6" i="181"/>
  <c r="O6" i="181"/>
  <c r="P6" i="181"/>
  <c r="Q6" i="181"/>
  <c r="R6" i="181"/>
  <c r="S6" i="181"/>
  <c r="C24" i="181"/>
  <c r="D24" i="181"/>
  <c r="E24" i="181"/>
  <c r="F24" i="181"/>
  <c r="G24" i="181"/>
  <c r="H24" i="181"/>
  <c r="I24" i="181"/>
  <c r="J24" i="181"/>
  <c r="K24" i="181"/>
  <c r="L24" i="181"/>
  <c r="M24" i="181"/>
  <c r="N24" i="181"/>
  <c r="O24" i="181"/>
  <c r="P24" i="181"/>
  <c r="Q24" i="181"/>
  <c r="R24" i="181"/>
  <c r="S24" i="181"/>
  <c r="C3" i="180"/>
  <c r="D3" i="180"/>
  <c r="E3" i="180"/>
  <c r="F3" i="180"/>
  <c r="F27" i="180" s="1"/>
  <c r="F4" i="182" s="1"/>
  <c r="G3" i="180"/>
  <c r="H3" i="180"/>
  <c r="I3" i="180"/>
  <c r="J3" i="180"/>
  <c r="J27" i="180" s="1"/>
  <c r="J4" i="182" s="1"/>
  <c r="K3" i="180"/>
  <c r="L3" i="180"/>
  <c r="M3" i="180"/>
  <c r="N3" i="180"/>
  <c r="N27" i="180" s="1"/>
  <c r="N4" i="182" s="1"/>
  <c r="O3" i="180"/>
  <c r="P3" i="180"/>
  <c r="Q3" i="180"/>
  <c r="R3" i="180"/>
  <c r="R27" i="180" s="1"/>
  <c r="R4" i="182" s="1"/>
  <c r="S3" i="180"/>
  <c r="C4" i="180"/>
  <c r="D4" i="180"/>
  <c r="E4" i="180"/>
  <c r="E28" i="180" s="1"/>
  <c r="E5" i="182" s="1"/>
  <c r="F4" i="180"/>
  <c r="G4" i="180"/>
  <c r="H4" i="180"/>
  <c r="I4" i="180"/>
  <c r="I28" i="180" s="1"/>
  <c r="I5" i="182" s="1"/>
  <c r="J4" i="180"/>
  <c r="K4" i="180"/>
  <c r="L4" i="180"/>
  <c r="M4" i="180"/>
  <c r="M28" i="180" s="1"/>
  <c r="M5" i="182" s="1"/>
  <c r="N4" i="180"/>
  <c r="O4" i="180"/>
  <c r="P4" i="180"/>
  <c r="Q4" i="180"/>
  <c r="Q28" i="180" s="1"/>
  <c r="Q5" i="182" s="1"/>
  <c r="R4" i="180"/>
  <c r="S4" i="180"/>
  <c r="C6" i="180"/>
  <c r="D6" i="180"/>
  <c r="D30" i="180" s="1"/>
  <c r="D7" i="182" s="1"/>
  <c r="E6" i="180"/>
  <c r="F6" i="180"/>
  <c r="G6" i="180"/>
  <c r="H6" i="180"/>
  <c r="H30" i="180" s="1"/>
  <c r="H7" i="182" s="1"/>
  <c r="I6" i="180"/>
  <c r="J6" i="180"/>
  <c r="K6" i="180"/>
  <c r="L6" i="180"/>
  <c r="L30" i="180" s="1"/>
  <c r="L7" i="182" s="1"/>
  <c r="M6" i="180"/>
  <c r="N6" i="180"/>
  <c r="O6" i="180"/>
  <c r="P6" i="180"/>
  <c r="P30" i="180" s="1"/>
  <c r="P7" i="182" s="1"/>
  <c r="Q6" i="180"/>
  <c r="R6" i="180"/>
  <c r="S6" i="180"/>
  <c r="C24" i="180"/>
  <c r="D24" i="180"/>
  <c r="D48" i="180" s="1"/>
  <c r="D25" i="182" s="1"/>
  <c r="E24" i="180"/>
  <c r="F24" i="180"/>
  <c r="G24" i="180"/>
  <c r="H24" i="180"/>
  <c r="H48" i="180" s="1"/>
  <c r="H25" i="182" s="1"/>
  <c r="I24" i="180"/>
  <c r="J24" i="180"/>
  <c r="K24" i="180"/>
  <c r="L24" i="180"/>
  <c r="L48" i="180" s="1"/>
  <c r="L25" i="182" s="1"/>
  <c r="M24" i="180"/>
  <c r="N24" i="180"/>
  <c r="O24" i="180"/>
  <c r="P24" i="180"/>
  <c r="P48" i="180" s="1"/>
  <c r="P25" i="182" s="1"/>
  <c r="Q24" i="180"/>
  <c r="R24" i="180"/>
  <c r="S24" i="180"/>
  <c r="C27" i="180"/>
  <c r="C4" i="182" s="1"/>
  <c r="D27" i="180"/>
  <c r="D4" i="182" s="1"/>
  <c r="E27" i="180"/>
  <c r="E4" i="182" s="1"/>
  <c r="G27" i="180"/>
  <c r="G4" i="182" s="1"/>
  <c r="H27" i="180"/>
  <c r="H4" i="182" s="1"/>
  <c r="I27" i="180"/>
  <c r="I4" i="182" s="1"/>
  <c r="K27" i="180"/>
  <c r="K4" i="182" s="1"/>
  <c r="L27" i="180"/>
  <c r="L4" i="182" s="1"/>
  <c r="M27" i="180"/>
  <c r="M4" i="182" s="1"/>
  <c r="O27" i="180"/>
  <c r="O4" i="182" s="1"/>
  <c r="P27" i="180"/>
  <c r="P4" i="182" s="1"/>
  <c r="Q27" i="180"/>
  <c r="Q4" i="182" s="1"/>
  <c r="S27" i="180"/>
  <c r="S4" i="182" s="1"/>
  <c r="C28" i="180"/>
  <c r="C5" i="182" s="1"/>
  <c r="D28" i="180"/>
  <c r="D5" i="182" s="1"/>
  <c r="F28" i="180"/>
  <c r="F5" i="182" s="1"/>
  <c r="G28" i="180"/>
  <c r="G5" i="182" s="1"/>
  <c r="H28" i="180"/>
  <c r="H5" i="182" s="1"/>
  <c r="J28" i="180"/>
  <c r="J5" i="182" s="1"/>
  <c r="K28" i="180"/>
  <c r="K5" i="182" s="1"/>
  <c r="L28" i="180"/>
  <c r="L5" i="182" s="1"/>
  <c r="N28" i="180"/>
  <c r="N5" i="182" s="1"/>
  <c r="O28" i="180"/>
  <c r="O5" i="182" s="1"/>
  <c r="P28" i="180"/>
  <c r="P5" i="182" s="1"/>
  <c r="R28" i="180"/>
  <c r="R5" i="182" s="1"/>
  <c r="S28" i="180"/>
  <c r="S5" i="182" s="1"/>
  <c r="C30" i="180"/>
  <c r="C7" i="182" s="1"/>
  <c r="E30" i="180"/>
  <c r="E7" i="182" s="1"/>
  <c r="F30" i="180"/>
  <c r="F7" i="182" s="1"/>
  <c r="G30" i="180"/>
  <c r="G7" i="182" s="1"/>
  <c r="I30" i="180"/>
  <c r="I7" i="182" s="1"/>
  <c r="J30" i="180"/>
  <c r="J7" i="182" s="1"/>
  <c r="K30" i="180"/>
  <c r="K7" i="182" s="1"/>
  <c r="M30" i="180"/>
  <c r="M7" i="182" s="1"/>
  <c r="N30" i="180"/>
  <c r="N7" i="182" s="1"/>
  <c r="O30" i="180"/>
  <c r="O7" i="182" s="1"/>
  <c r="Q30" i="180"/>
  <c r="Q7" i="182" s="1"/>
  <c r="R30" i="180"/>
  <c r="R7" i="182" s="1"/>
  <c r="S30" i="180"/>
  <c r="S7" i="182" s="1"/>
  <c r="C48" i="180"/>
  <c r="C25" i="182" s="1"/>
  <c r="E48" i="180"/>
  <c r="E25" i="182" s="1"/>
  <c r="F48" i="180"/>
  <c r="F25" i="182" s="1"/>
  <c r="G48" i="180"/>
  <c r="G25" i="182" s="1"/>
  <c r="I48" i="180"/>
  <c r="I25" i="182" s="1"/>
  <c r="J48" i="180"/>
  <c r="J25" i="182" s="1"/>
  <c r="K48" i="180"/>
  <c r="K25" i="182" s="1"/>
  <c r="M48" i="180"/>
  <c r="M25" i="182" s="1"/>
  <c r="N48" i="180"/>
  <c r="N25" i="182" s="1"/>
  <c r="O48" i="180"/>
  <c r="O25" i="182" s="1"/>
  <c r="Q48" i="180"/>
  <c r="Q25" i="182" s="1"/>
  <c r="R48" i="180"/>
  <c r="R25" i="182" s="1"/>
  <c r="S48" i="180"/>
  <c r="S25" i="182" s="1"/>
  <c r="C3" i="179"/>
  <c r="D3" i="179"/>
  <c r="E3" i="179"/>
  <c r="F3" i="179"/>
  <c r="F27" i="179" s="1"/>
  <c r="G3" i="179"/>
  <c r="H3" i="179"/>
  <c r="I3" i="179"/>
  <c r="J3" i="179"/>
  <c r="J27" i="179" s="1"/>
  <c r="K3" i="179"/>
  <c r="L3" i="179"/>
  <c r="M3" i="179"/>
  <c r="N3" i="179"/>
  <c r="N27" i="179" s="1"/>
  <c r="O3" i="179"/>
  <c r="P3" i="179"/>
  <c r="Q3" i="179"/>
  <c r="R3" i="179"/>
  <c r="R27" i="179" s="1"/>
  <c r="S3" i="179"/>
  <c r="C4" i="179"/>
  <c r="D4" i="179"/>
  <c r="E4" i="179"/>
  <c r="E28" i="179" s="1"/>
  <c r="F4" i="179"/>
  <c r="G4" i="179"/>
  <c r="H4" i="179"/>
  <c r="I4" i="179"/>
  <c r="I28" i="179" s="1"/>
  <c r="J4" i="179"/>
  <c r="K4" i="179"/>
  <c r="L4" i="179"/>
  <c r="M4" i="179"/>
  <c r="M28" i="179" s="1"/>
  <c r="N4" i="179"/>
  <c r="O4" i="179"/>
  <c r="P4" i="179"/>
  <c r="Q4" i="179"/>
  <c r="Q28" i="179" s="1"/>
  <c r="R4" i="179"/>
  <c r="S4" i="179"/>
  <c r="C6" i="179"/>
  <c r="D6" i="179"/>
  <c r="D30" i="179" s="1"/>
  <c r="E6" i="179"/>
  <c r="F6" i="179"/>
  <c r="G6" i="179"/>
  <c r="H6" i="179"/>
  <c r="H30" i="179" s="1"/>
  <c r="I6" i="179"/>
  <c r="J6" i="179"/>
  <c r="K6" i="179"/>
  <c r="L6" i="179"/>
  <c r="L30" i="179" s="1"/>
  <c r="M6" i="179"/>
  <c r="N6" i="179"/>
  <c r="O6" i="179"/>
  <c r="P6" i="179"/>
  <c r="P30" i="179" s="1"/>
  <c r="Q6" i="179"/>
  <c r="R6" i="179"/>
  <c r="S6" i="179"/>
  <c r="C24" i="179"/>
  <c r="D24" i="179"/>
  <c r="D48" i="179" s="1"/>
  <c r="E24" i="179"/>
  <c r="F24" i="179"/>
  <c r="G24" i="179"/>
  <c r="H24" i="179"/>
  <c r="H48" i="179" s="1"/>
  <c r="I24" i="179"/>
  <c r="J24" i="179"/>
  <c r="K24" i="179"/>
  <c r="L24" i="179"/>
  <c r="L48" i="179" s="1"/>
  <c r="M24" i="179"/>
  <c r="N24" i="179"/>
  <c r="O24" i="179"/>
  <c r="P24" i="179"/>
  <c r="P48" i="179" s="1"/>
  <c r="Q24" i="179"/>
  <c r="R24" i="179"/>
  <c r="S24" i="179"/>
  <c r="C27" i="179"/>
  <c r="D27" i="179"/>
  <c r="E27" i="179"/>
  <c r="G27" i="179"/>
  <c r="H27" i="179"/>
  <c r="I27" i="179"/>
  <c r="K27" i="179"/>
  <c r="L27" i="179"/>
  <c r="M27" i="179"/>
  <c r="O27" i="179"/>
  <c r="P27" i="179"/>
  <c r="Q27" i="179"/>
  <c r="S27" i="179"/>
  <c r="C28" i="179"/>
  <c r="D28" i="179"/>
  <c r="F28" i="179"/>
  <c r="G28" i="179"/>
  <c r="H28" i="179"/>
  <c r="J28" i="179"/>
  <c r="K28" i="179"/>
  <c r="L28" i="179"/>
  <c r="N28" i="179"/>
  <c r="O28" i="179"/>
  <c r="P28" i="179"/>
  <c r="R28" i="179"/>
  <c r="S28" i="179"/>
  <c r="C30" i="179"/>
  <c r="E30" i="179"/>
  <c r="F30" i="179"/>
  <c r="G30" i="179"/>
  <c r="I30" i="179"/>
  <c r="J30" i="179"/>
  <c r="K30" i="179"/>
  <c r="M30" i="179"/>
  <c r="N30" i="179"/>
  <c r="O30" i="179"/>
  <c r="Q30" i="179"/>
  <c r="R30" i="179"/>
  <c r="S30" i="179"/>
  <c r="C48" i="179"/>
  <c r="E48" i="179"/>
  <c r="F48" i="179"/>
  <c r="G48" i="179"/>
  <c r="I48" i="179"/>
  <c r="J48" i="179"/>
  <c r="K48" i="179"/>
  <c r="M48" i="179"/>
  <c r="N48" i="179"/>
  <c r="O48" i="179"/>
  <c r="Q48" i="179"/>
  <c r="R48" i="179"/>
  <c r="S48" i="179"/>
  <c r="C4" i="174"/>
  <c r="D4" i="174"/>
  <c r="E4" i="174"/>
  <c r="F4" i="174"/>
  <c r="F28" i="174" s="1"/>
  <c r="G4" i="174"/>
  <c r="H4" i="174"/>
  <c r="I4" i="174"/>
  <c r="J4" i="174"/>
  <c r="J28" i="174" s="1"/>
  <c r="K4" i="174"/>
  <c r="L4" i="174"/>
  <c r="M4" i="174"/>
  <c r="N4" i="174"/>
  <c r="N28" i="174" s="1"/>
  <c r="O4" i="174"/>
  <c r="P4" i="174"/>
  <c r="Q4" i="174"/>
  <c r="R4" i="174"/>
  <c r="R28" i="174" s="1"/>
  <c r="S4" i="174"/>
  <c r="T4" i="174"/>
  <c r="U4" i="174"/>
  <c r="V4" i="174"/>
  <c r="V28" i="174" s="1"/>
  <c r="W4" i="174"/>
  <c r="X4" i="174"/>
  <c r="Y4" i="174"/>
  <c r="Z4" i="174"/>
  <c r="Z28" i="174" s="1"/>
  <c r="AA4" i="174"/>
  <c r="AB4" i="174"/>
  <c r="AC4" i="174"/>
  <c r="AD4" i="174"/>
  <c r="AD28" i="174" s="1"/>
  <c r="AE4" i="174"/>
  <c r="AF4" i="174"/>
  <c r="AG4" i="174"/>
  <c r="AH4" i="174"/>
  <c r="AH28" i="174" s="1"/>
  <c r="AI4" i="174"/>
  <c r="AJ4" i="174"/>
  <c r="AK4" i="174"/>
  <c r="AL4" i="174"/>
  <c r="AL28" i="174" s="1"/>
  <c r="AM4" i="174"/>
  <c r="AN4" i="174"/>
  <c r="AO4" i="174"/>
  <c r="AP4" i="174"/>
  <c r="AP28" i="174" s="1"/>
  <c r="AQ4" i="174"/>
  <c r="AR4" i="174"/>
  <c r="AS4" i="174"/>
  <c r="AT4" i="174"/>
  <c r="AT28" i="174" s="1"/>
  <c r="AU4" i="174"/>
  <c r="AV4" i="174"/>
  <c r="AW4" i="174"/>
  <c r="AX4" i="174"/>
  <c r="AX28" i="174" s="1"/>
  <c r="AY4" i="174"/>
  <c r="AZ4" i="174"/>
  <c r="BA4" i="174"/>
  <c r="C5" i="174"/>
  <c r="C29" i="174" s="1"/>
  <c r="D5" i="174"/>
  <c r="E5" i="174"/>
  <c r="F5" i="174"/>
  <c r="G5" i="174"/>
  <c r="G29" i="174" s="1"/>
  <c r="H5" i="174"/>
  <c r="I5" i="174"/>
  <c r="J5" i="174"/>
  <c r="K5" i="174"/>
  <c r="K29" i="174" s="1"/>
  <c r="L5" i="174"/>
  <c r="M5" i="174"/>
  <c r="N5" i="174"/>
  <c r="O5" i="174"/>
  <c r="O29" i="174" s="1"/>
  <c r="P5" i="174"/>
  <c r="Q5" i="174"/>
  <c r="R5" i="174"/>
  <c r="S5" i="174"/>
  <c r="S29" i="174" s="1"/>
  <c r="T5" i="174"/>
  <c r="U5" i="174"/>
  <c r="V5" i="174"/>
  <c r="W5" i="174"/>
  <c r="W29" i="174" s="1"/>
  <c r="X5" i="174"/>
  <c r="Y5" i="174"/>
  <c r="Z5" i="174"/>
  <c r="AA5" i="174"/>
  <c r="AA29" i="174" s="1"/>
  <c r="AB5" i="174"/>
  <c r="AC5" i="174"/>
  <c r="AD5" i="174"/>
  <c r="AE5" i="174"/>
  <c r="AE29" i="174" s="1"/>
  <c r="AF5" i="174"/>
  <c r="AG5" i="174"/>
  <c r="AH5" i="174"/>
  <c r="AI5" i="174"/>
  <c r="AI29" i="174" s="1"/>
  <c r="AJ5" i="174"/>
  <c r="AK5" i="174"/>
  <c r="AL5" i="174"/>
  <c r="AM5" i="174"/>
  <c r="AM29" i="174" s="1"/>
  <c r="AN5" i="174"/>
  <c r="AO5" i="174"/>
  <c r="AP5" i="174"/>
  <c r="AQ5" i="174"/>
  <c r="AQ29" i="174" s="1"/>
  <c r="AR5" i="174"/>
  <c r="AS5" i="174"/>
  <c r="AT5" i="174"/>
  <c r="AU5" i="174"/>
  <c r="AU29" i="174" s="1"/>
  <c r="AV5" i="174"/>
  <c r="AW5" i="174"/>
  <c r="AX5" i="174"/>
  <c r="AY5" i="174"/>
  <c r="AY29" i="174" s="1"/>
  <c r="AZ5" i="174"/>
  <c r="BA5" i="174"/>
  <c r="C7" i="174"/>
  <c r="D7" i="174"/>
  <c r="D31" i="174" s="1"/>
  <c r="E7" i="174"/>
  <c r="F7" i="174"/>
  <c r="G7" i="174"/>
  <c r="H7" i="174"/>
  <c r="H31" i="174" s="1"/>
  <c r="I7" i="174"/>
  <c r="J7" i="174"/>
  <c r="K7" i="174"/>
  <c r="L7" i="174"/>
  <c r="L31" i="174" s="1"/>
  <c r="M7" i="174"/>
  <c r="N7" i="174"/>
  <c r="O7" i="174"/>
  <c r="P7" i="174"/>
  <c r="P31" i="174" s="1"/>
  <c r="Q7" i="174"/>
  <c r="R7" i="174"/>
  <c r="S7" i="174"/>
  <c r="T7" i="174"/>
  <c r="T31" i="174" s="1"/>
  <c r="U7" i="174"/>
  <c r="V7" i="174"/>
  <c r="W7" i="174"/>
  <c r="X7" i="174"/>
  <c r="X31" i="174" s="1"/>
  <c r="Y7" i="174"/>
  <c r="Z7" i="174"/>
  <c r="AA7" i="174"/>
  <c r="AB7" i="174"/>
  <c r="AB31" i="174" s="1"/>
  <c r="AC7" i="174"/>
  <c r="AD7" i="174"/>
  <c r="AE7" i="174"/>
  <c r="AF7" i="174"/>
  <c r="AF31" i="174" s="1"/>
  <c r="AG7" i="174"/>
  <c r="AH7" i="174"/>
  <c r="AI7" i="174"/>
  <c r="AJ7" i="174"/>
  <c r="AJ31" i="174" s="1"/>
  <c r="AK7" i="174"/>
  <c r="AL7" i="174"/>
  <c r="AM7" i="174"/>
  <c r="AN7" i="174"/>
  <c r="AN31" i="174" s="1"/>
  <c r="AO7" i="174"/>
  <c r="AP7" i="174"/>
  <c r="AQ7" i="174"/>
  <c r="AR7" i="174"/>
  <c r="AR31" i="174" s="1"/>
  <c r="AS7" i="174"/>
  <c r="AT7" i="174"/>
  <c r="AU7" i="174"/>
  <c r="AV7" i="174"/>
  <c r="AV31" i="174" s="1"/>
  <c r="AW7" i="174"/>
  <c r="AX7" i="174"/>
  <c r="AY7" i="174"/>
  <c r="AZ7" i="174"/>
  <c r="AZ31" i="174" s="1"/>
  <c r="BA7" i="174"/>
  <c r="C25" i="174"/>
  <c r="D25" i="174"/>
  <c r="E25" i="174"/>
  <c r="F25" i="174"/>
  <c r="G25" i="174"/>
  <c r="H25" i="174"/>
  <c r="I25" i="174"/>
  <c r="J25" i="174"/>
  <c r="K25" i="174"/>
  <c r="L25" i="174"/>
  <c r="M25" i="174"/>
  <c r="N25" i="174"/>
  <c r="O25" i="174"/>
  <c r="P25" i="174"/>
  <c r="Q25" i="174"/>
  <c r="R25" i="174"/>
  <c r="S25" i="174"/>
  <c r="T25" i="174"/>
  <c r="U25" i="174"/>
  <c r="V25" i="174"/>
  <c r="W25" i="174"/>
  <c r="X25" i="174"/>
  <c r="Y25" i="174"/>
  <c r="Z25" i="174"/>
  <c r="AA25" i="174"/>
  <c r="AB25" i="174"/>
  <c r="AC25" i="174"/>
  <c r="AD25" i="174"/>
  <c r="AE25" i="174"/>
  <c r="AF25" i="174"/>
  <c r="AG25" i="174"/>
  <c r="AH25" i="174"/>
  <c r="AI25" i="174"/>
  <c r="AJ25" i="174"/>
  <c r="AK25" i="174"/>
  <c r="AL25" i="174"/>
  <c r="AM25" i="174"/>
  <c r="AN25" i="174"/>
  <c r="AO25" i="174"/>
  <c r="AP25" i="174"/>
  <c r="AQ25" i="174"/>
  <c r="AR25" i="174"/>
  <c r="AS25" i="174"/>
  <c r="AT25" i="174"/>
  <c r="AU25" i="174"/>
  <c r="AV25" i="174"/>
  <c r="AW25" i="174"/>
  <c r="AX25" i="174"/>
  <c r="AY25" i="174"/>
  <c r="AZ25" i="174"/>
  <c r="BA25" i="174"/>
  <c r="C28" i="174"/>
  <c r="D28" i="174"/>
  <c r="E28" i="174"/>
  <c r="G28" i="174"/>
  <c r="H28" i="174"/>
  <c r="I28" i="174"/>
  <c r="K28" i="174"/>
  <c r="L28" i="174"/>
  <c r="M28" i="174"/>
  <c r="O28" i="174"/>
  <c r="P28" i="174"/>
  <c r="Q28" i="174"/>
  <c r="S28" i="174"/>
  <c r="T28" i="174"/>
  <c r="U28" i="174"/>
  <c r="W28" i="174"/>
  <c r="X28" i="174"/>
  <c r="Y28" i="174"/>
  <c r="AA28" i="174"/>
  <c r="AB28" i="174"/>
  <c r="AC28" i="174"/>
  <c r="AE28" i="174"/>
  <c r="AF28" i="174"/>
  <c r="AG28" i="174"/>
  <c r="AI28" i="174"/>
  <c r="AJ28" i="174"/>
  <c r="AK28" i="174"/>
  <c r="AM28" i="174"/>
  <c r="AN28" i="174"/>
  <c r="AO28" i="174"/>
  <c r="AQ28" i="174"/>
  <c r="AR28" i="174"/>
  <c r="AS28" i="174"/>
  <c r="AU28" i="174"/>
  <c r="AV28" i="174"/>
  <c r="AW28" i="174"/>
  <c r="AY28" i="174"/>
  <c r="AZ28" i="174"/>
  <c r="BA28" i="174"/>
  <c r="D29" i="174"/>
  <c r="E29" i="174"/>
  <c r="F29" i="174"/>
  <c r="H29" i="174"/>
  <c r="I29" i="174"/>
  <c r="J29" i="174"/>
  <c r="L29" i="174"/>
  <c r="M29" i="174"/>
  <c r="N29" i="174"/>
  <c r="P29" i="174"/>
  <c r="Q29" i="174"/>
  <c r="R29" i="174"/>
  <c r="T29" i="174"/>
  <c r="U29" i="174"/>
  <c r="V29" i="174"/>
  <c r="X29" i="174"/>
  <c r="Y29" i="174"/>
  <c r="Z29" i="174"/>
  <c r="AB29" i="174"/>
  <c r="AC29" i="174"/>
  <c r="AD29" i="174"/>
  <c r="AF29" i="174"/>
  <c r="AG29" i="174"/>
  <c r="AH29" i="174"/>
  <c r="AJ29" i="174"/>
  <c r="AK29" i="174"/>
  <c r="AL29" i="174"/>
  <c r="AN29" i="174"/>
  <c r="AO29" i="174"/>
  <c r="AP29" i="174"/>
  <c r="AR29" i="174"/>
  <c r="AS29" i="174"/>
  <c r="AT29" i="174"/>
  <c r="AV29" i="174"/>
  <c r="AW29" i="174"/>
  <c r="AX29" i="174"/>
  <c r="AZ29" i="174"/>
  <c r="BA29" i="174"/>
  <c r="C31" i="174"/>
  <c r="E31" i="174"/>
  <c r="F31" i="174"/>
  <c r="G31" i="174"/>
  <c r="I31" i="174"/>
  <c r="J31" i="174"/>
  <c r="K31" i="174"/>
  <c r="M31" i="174"/>
  <c r="N31" i="174"/>
  <c r="O31" i="174"/>
  <c r="Q31" i="174"/>
  <c r="R31" i="174"/>
  <c r="S31" i="174"/>
  <c r="U31" i="174"/>
  <c r="V31" i="174"/>
  <c r="W31" i="174"/>
  <c r="Y31" i="174"/>
  <c r="Z31" i="174"/>
  <c r="AA31" i="174"/>
  <c r="AC31" i="174"/>
  <c r="AD31" i="174"/>
  <c r="AE31" i="174"/>
  <c r="AG31" i="174"/>
  <c r="AH31" i="174"/>
  <c r="AI31" i="174"/>
  <c r="AK31" i="174"/>
  <c r="AL31" i="174"/>
  <c r="AM31" i="174"/>
  <c r="AO31" i="174"/>
  <c r="AP31" i="174"/>
  <c r="AQ31" i="174"/>
  <c r="AS31" i="174"/>
  <c r="AT31" i="174"/>
  <c r="AU31" i="174"/>
  <c r="AW31" i="174"/>
  <c r="AX31" i="174"/>
  <c r="AY31" i="174"/>
  <c r="BA31" i="174"/>
  <c r="C49" i="174"/>
  <c r="D49" i="174"/>
  <c r="E49" i="174"/>
  <c r="F49" i="174"/>
  <c r="G49" i="174"/>
  <c r="H49" i="174"/>
  <c r="I49" i="174"/>
  <c r="J49" i="174"/>
  <c r="K49" i="174"/>
  <c r="L49" i="174"/>
  <c r="M49" i="174"/>
  <c r="N49" i="174"/>
  <c r="O49" i="174"/>
  <c r="P49" i="174"/>
  <c r="Q49" i="174"/>
  <c r="R49" i="174"/>
  <c r="S49" i="174"/>
  <c r="T49" i="174"/>
  <c r="U49" i="174"/>
  <c r="V49" i="174"/>
  <c r="W49" i="174"/>
  <c r="X49" i="174"/>
  <c r="Y49" i="174"/>
  <c r="Z49" i="174"/>
  <c r="AA49" i="174"/>
  <c r="AB49" i="174"/>
  <c r="AC49" i="174"/>
  <c r="AD49" i="174"/>
  <c r="AE49" i="174"/>
  <c r="AF49" i="174"/>
  <c r="AG49" i="174"/>
  <c r="AH49" i="174"/>
  <c r="AI49" i="174"/>
  <c r="AJ49" i="174"/>
  <c r="AK49" i="174"/>
  <c r="AL49" i="174"/>
  <c r="AM49" i="174"/>
  <c r="AN49" i="174"/>
  <c r="AO49" i="174"/>
  <c r="AP49" i="174"/>
  <c r="AQ49" i="174"/>
  <c r="AR49" i="174"/>
  <c r="AS49" i="174"/>
  <c r="AT49" i="174"/>
  <c r="AU49" i="174"/>
  <c r="AV49" i="174"/>
  <c r="AW49" i="174"/>
  <c r="AX49" i="174"/>
  <c r="AY49" i="174"/>
  <c r="AZ49" i="174"/>
  <c r="BA49" i="174"/>
  <c r="C4" i="152"/>
  <c r="D4" i="152"/>
  <c r="E4" i="152"/>
  <c r="F4" i="152"/>
  <c r="F28" i="152" s="1"/>
  <c r="F4" i="169" s="1"/>
  <c r="G4" i="152"/>
  <c r="H4" i="152"/>
  <c r="I4" i="152"/>
  <c r="J4" i="152"/>
  <c r="J28" i="152" s="1"/>
  <c r="J4" i="169" s="1"/>
  <c r="K4" i="152"/>
  <c r="L4" i="152"/>
  <c r="M4" i="152"/>
  <c r="N4" i="152"/>
  <c r="N28" i="152" s="1"/>
  <c r="N4" i="169" s="1"/>
  <c r="O4" i="152"/>
  <c r="P4" i="152"/>
  <c r="Q4" i="152"/>
  <c r="R4" i="152"/>
  <c r="R28" i="152" s="1"/>
  <c r="R4" i="169" s="1"/>
  <c r="S4" i="152"/>
  <c r="T4" i="152"/>
  <c r="U4" i="152"/>
  <c r="V4" i="152"/>
  <c r="V28" i="152" s="1"/>
  <c r="V4" i="169" s="1"/>
  <c r="W4" i="152"/>
  <c r="X4" i="152"/>
  <c r="Y4" i="152"/>
  <c r="Z4" i="152"/>
  <c r="Z28" i="152" s="1"/>
  <c r="Z4" i="169" s="1"/>
  <c r="AA4" i="152"/>
  <c r="AB4" i="152"/>
  <c r="AC4" i="152"/>
  <c r="AD4" i="152"/>
  <c r="AD28" i="152" s="1"/>
  <c r="AD4" i="169" s="1"/>
  <c r="AE4" i="152"/>
  <c r="AF4" i="152"/>
  <c r="AG4" i="152"/>
  <c r="AH4" i="152"/>
  <c r="AH28" i="152" s="1"/>
  <c r="AH4" i="169" s="1"/>
  <c r="AI4" i="152"/>
  <c r="AJ4" i="152"/>
  <c r="AK4" i="152"/>
  <c r="AL4" i="152"/>
  <c r="AL28" i="152" s="1"/>
  <c r="AL4" i="169" s="1"/>
  <c r="AM4" i="152"/>
  <c r="AN4" i="152"/>
  <c r="AO4" i="152"/>
  <c r="AP4" i="152"/>
  <c r="AP28" i="152" s="1"/>
  <c r="AP4" i="169" s="1"/>
  <c r="AQ4" i="152"/>
  <c r="AR4" i="152"/>
  <c r="AS4" i="152"/>
  <c r="AT4" i="152"/>
  <c r="AT28" i="152" s="1"/>
  <c r="AT4" i="169" s="1"/>
  <c r="AU4" i="152"/>
  <c r="AV4" i="152"/>
  <c r="AW4" i="152"/>
  <c r="AX4" i="152"/>
  <c r="AX28" i="152" s="1"/>
  <c r="AX4" i="169" s="1"/>
  <c r="AY4" i="152"/>
  <c r="AZ4" i="152"/>
  <c r="BA4" i="152"/>
  <c r="C5" i="152"/>
  <c r="C29" i="152" s="1"/>
  <c r="C5" i="169" s="1"/>
  <c r="D5" i="152"/>
  <c r="E5" i="152"/>
  <c r="F5" i="152"/>
  <c r="G5" i="152"/>
  <c r="G29" i="152" s="1"/>
  <c r="G5" i="169" s="1"/>
  <c r="H5" i="152"/>
  <c r="I5" i="152"/>
  <c r="J5" i="152"/>
  <c r="K5" i="152"/>
  <c r="K29" i="152" s="1"/>
  <c r="K5" i="169" s="1"/>
  <c r="L5" i="152"/>
  <c r="M5" i="152"/>
  <c r="N5" i="152"/>
  <c r="O5" i="152"/>
  <c r="O29" i="152" s="1"/>
  <c r="O5" i="169" s="1"/>
  <c r="P5" i="152"/>
  <c r="Q5" i="152"/>
  <c r="R5" i="152"/>
  <c r="S5" i="152"/>
  <c r="S29" i="152" s="1"/>
  <c r="S5" i="169" s="1"/>
  <c r="T5" i="152"/>
  <c r="U5" i="152"/>
  <c r="V5" i="152"/>
  <c r="W5" i="152"/>
  <c r="W29" i="152" s="1"/>
  <c r="W5" i="169" s="1"/>
  <c r="X5" i="152"/>
  <c r="Y5" i="152"/>
  <c r="Z5" i="152"/>
  <c r="AA5" i="152"/>
  <c r="AA29" i="152" s="1"/>
  <c r="AA5" i="169" s="1"/>
  <c r="AB5" i="152"/>
  <c r="AC5" i="152"/>
  <c r="AD5" i="152"/>
  <c r="AE5" i="152"/>
  <c r="AE29" i="152" s="1"/>
  <c r="AE5" i="169" s="1"/>
  <c r="AF5" i="152"/>
  <c r="AG5" i="152"/>
  <c r="AH5" i="152"/>
  <c r="AI5" i="152"/>
  <c r="AI29" i="152" s="1"/>
  <c r="AI5" i="169" s="1"/>
  <c r="AJ5" i="152"/>
  <c r="AK5" i="152"/>
  <c r="AL5" i="152"/>
  <c r="AM5" i="152"/>
  <c r="AM29" i="152" s="1"/>
  <c r="AM5" i="169" s="1"/>
  <c r="AN5" i="152"/>
  <c r="AO5" i="152"/>
  <c r="AP5" i="152"/>
  <c r="AQ5" i="152"/>
  <c r="AQ29" i="152" s="1"/>
  <c r="AQ5" i="169" s="1"/>
  <c r="AR5" i="152"/>
  <c r="AS5" i="152"/>
  <c r="AT5" i="152"/>
  <c r="AU5" i="152"/>
  <c r="AU29" i="152" s="1"/>
  <c r="AU5" i="169" s="1"/>
  <c r="AV5" i="152"/>
  <c r="AW5" i="152"/>
  <c r="AX5" i="152"/>
  <c r="AY5" i="152"/>
  <c r="AY29" i="152" s="1"/>
  <c r="AY5" i="169" s="1"/>
  <c r="AZ5" i="152"/>
  <c r="BA5" i="152"/>
  <c r="C7" i="152"/>
  <c r="D7" i="152"/>
  <c r="D31" i="152" s="1"/>
  <c r="D7" i="169" s="1"/>
  <c r="E7" i="152"/>
  <c r="F7" i="152"/>
  <c r="G7" i="152"/>
  <c r="H7" i="152"/>
  <c r="H31" i="152" s="1"/>
  <c r="H7" i="169" s="1"/>
  <c r="I7" i="152"/>
  <c r="J7" i="152"/>
  <c r="K7" i="152"/>
  <c r="L7" i="152"/>
  <c r="L31" i="152" s="1"/>
  <c r="L7" i="169" s="1"/>
  <c r="M7" i="152"/>
  <c r="N7" i="152"/>
  <c r="O7" i="152"/>
  <c r="P7" i="152"/>
  <c r="P31" i="152" s="1"/>
  <c r="P7" i="169" s="1"/>
  <c r="Q7" i="152"/>
  <c r="R7" i="152"/>
  <c r="S7" i="152"/>
  <c r="T7" i="152"/>
  <c r="T31" i="152" s="1"/>
  <c r="T7" i="169" s="1"/>
  <c r="U7" i="152"/>
  <c r="V7" i="152"/>
  <c r="W7" i="152"/>
  <c r="X7" i="152"/>
  <c r="X31" i="152" s="1"/>
  <c r="X7" i="169" s="1"/>
  <c r="Y7" i="152"/>
  <c r="Z7" i="152"/>
  <c r="AA7" i="152"/>
  <c r="AB7" i="152"/>
  <c r="AB31" i="152" s="1"/>
  <c r="AB7" i="169" s="1"/>
  <c r="AC7" i="152"/>
  <c r="AD7" i="152"/>
  <c r="AE7" i="152"/>
  <c r="AF7" i="152"/>
  <c r="AF31" i="152" s="1"/>
  <c r="AF7" i="169" s="1"/>
  <c r="AG7" i="152"/>
  <c r="AH7" i="152"/>
  <c r="AI7" i="152"/>
  <c r="AJ7" i="152"/>
  <c r="AJ31" i="152" s="1"/>
  <c r="AJ7" i="169" s="1"/>
  <c r="AK7" i="152"/>
  <c r="AL7" i="152"/>
  <c r="AM7" i="152"/>
  <c r="AN7" i="152"/>
  <c r="AN31" i="152" s="1"/>
  <c r="AN7" i="169" s="1"/>
  <c r="AO7" i="152"/>
  <c r="AP7" i="152"/>
  <c r="AQ7" i="152"/>
  <c r="AR7" i="152"/>
  <c r="AR31" i="152" s="1"/>
  <c r="AR7" i="169" s="1"/>
  <c r="AS7" i="152"/>
  <c r="AT7" i="152"/>
  <c r="AU7" i="152"/>
  <c r="AV7" i="152"/>
  <c r="AV31" i="152" s="1"/>
  <c r="AV7" i="169" s="1"/>
  <c r="AW7" i="152"/>
  <c r="AX7" i="152"/>
  <c r="AY7" i="152"/>
  <c r="AZ7" i="152"/>
  <c r="AZ31" i="152" s="1"/>
  <c r="AZ7" i="169" s="1"/>
  <c r="BA7" i="152"/>
  <c r="C25" i="152"/>
  <c r="D25" i="152"/>
  <c r="E25" i="152"/>
  <c r="F25" i="152"/>
  <c r="G25" i="152"/>
  <c r="H25" i="152"/>
  <c r="I25" i="152"/>
  <c r="J25" i="152"/>
  <c r="K25" i="152"/>
  <c r="L25" i="152"/>
  <c r="M25" i="152"/>
  <c r="N25" i="152"/>
  <c r="O25" i="152"/>
  <c r="P25" i="152"/>
  <c r="Q25" i="152"/>
  <c r="R25" i="152"/>
  <c r="S25" i="152"/>
  <c r="T25" i="152"/>
  <c r="U25" i="152"/>
  <c r="V25" i="152"/>
  <c r="W25" i="152"/>
  <c r="X25" i="152"/>
  <c r="Y25" i="152"/>
  <c r="Z25" i="152"/>
  <c r="AA25" i="152"/>
  <c r="AB25" i="152"/>
  <c r="AC25" i="152"/>
  <c r="AD25" i="152"/>
  <c r="AE25" i="152"/>
  <c r="AF25" i="152"/>
  <c r="AG25" i="152"/>
  <c r="AH25" i="152"/>
  <c r="AI25" i="152"/>
  <c r="AJ25" i="152"/>
  <c r="AK25" i="152"/>
  <c r="AL25" i="152"/>
  <c r="AM25" i="152"/>
  <c r="AN25" i="152"/>
  <c r="AO25" i="152"/>
  <c r="AP25" i="152"/>
  <c r="AQ25" i="152"/>
  <c r="AR25" i="152"/>
  <c r="AS25" i="152"/>
  <c r="AT25" i="152"/>
  <c r="AU25" i="152"/>
  <c r="AV25" i="152"/>
  <c r="AW25" i="152"/>
  <c r="AX25" i="152"/>
  <c r="AY25" i="152"/>
  <c r="AZ25" i="152"/>
  <c r="BA25" i="152"/>
  <c r="C28" i="152"/>
  <c r="C4" i="169" s="1"/>
  <c r="D28" i="152"/>
  <c r="D4" i="169" s="1"/>
  <c r="E28" i="152"/>
  <c r="E4" i="169" s="1"/>
  <c r="G28" i="152"/>
  <c r="G4" i="169" s="1"/>
  <c r="H28" i="152"/>
  <c r="H4" i="169" s="1"/>
  <c r="I28" i="152"/>
  <c r="I4" i="169" s="1"/>
  <c r="K28" i="152"/>
  <c r="K4" i="169" s="1"/>
  <c r="L28" i="152"/>
  <c r="L4" i="169" s="1"/>
  <c r="M28" i="152"/>
  <c r="M4" i="169" s="1"/>
  <c r="O28" i="152"/>
  <c r="O4" i="169" s="1"/>
  <c r="P28" i="152"/>
  <c r="P4" i="169" s="1"/>
  <c r="Q28" i="152"/>
  <c r="Q4" i="169" s="1"/>
  <c r="S28" i="152"/>
  <c r="S4" i="169" s="1"/>
  <c r="T28" i="152"/>
  <c r="T4" i="169" s="1"/>
  <c r="U28" i="152"/>
  <c r="U4" i="169" s="1"/>
  <c r="W28" i="152"/>
  <c r="W4" i="169" s="1"/>
  <c r="X28" i="152"/>
  <c r="X4" i="169" s="1"/>
  <c r="Y28" i="152"/>
  <c r="Y4" i="169" s="1"/>
  <c r="AA28" i="152"/>
  <c r="AA4" i="169" s="1"/>
  <c r="AB28" i="152"/>
  <c r="AB4" i="169" s="1"/>
  <c r="AC28" i="152"/>
  <c r="AC4" i="169" s="1"/>
  <c r="AE28" i="152"/>
  <c r="AE4" i="169" s="1"/>
  <c r="AF28" i="152"/>
  <c r="AF4" i="169" s="1"/>
  <c r="AG28" i="152"/>
  <c r="AG4" i="169" s="1"/>
  <c r="AI28" i="152"/>
  <c r="AI4" i="169" s="1"/>
  <c r="AJ28" i="152"/>
  <c r="AJ4" i="169" s="1"/>
  <c r="AK28" i="152"/>
  <c r="AK4" i="169" s="1"/>
  <c r="AM28" i="152"/>
  <c r="AM4" i="169" s="1"/>
  <c r="AN28" i="152"/>
  <c r="AN4" i="169" s="1"/>
  <c r="AO28" i="152"/>
  <c r="AO4" i="169" s="1"/>
  <c r="AQ28" i="152"/>
  <c r="AQ4" i="169" s="1"/>
  <c r="AR28" i="152"/>
  <c r="AR4" i="169" s="1"/>
  <c r="AS28" i="152"/>
  <c r="AS4" i="169" s="1"/>
  <c r="AU28" i="152"/>
  <c r="AU4" i="169" s="1"/>
  <c r="AV28" i="152"/>
  <c r="AV4" i="169" s="1"/>
  <c r="AW28" i="152"/>
  <c r="AW4" i="169" s="1"/>
  <c r="AY28" i="152"/>
  <c r="AY4" i="169" s="1"/>
  <c r="AZ28" i="152"/>
  <c r="AZ4" i="169" s="1"/>
  <c r="BA28" i="152"/>
  <c r="BA4" i="169" s="1"/>
  <c r="D29" i="152"/>
  <c r="D5" i="169" s="1"/>
  <c r="E29" i="152"/>
  <c r="E5" i="169" s="1"/>
  <c r="F29" i="152"/>
  <c r="F5" i="169" s="1"/>
  <c r="H29" i="152"/>
  <c r="H5" i="169" s="1"/>
  <c r="I29" i="152"/>
  <c r="I5" i="169" s="1"/>
  <c r="J29" i="152"/>
  <c r="J5" i="169" s="1"/>
  <c r="L29" i="152"/>
  <c r="L5" i="169" s="1"/>
  <c r="M29" i="152"/>
  <c r="M5" i="169" s="1"/>
  <c r="N29" i="152"/>
  <c r="N5" i="169" s="1"/>
  <c r="P29" i="152"/>
  <c r="P5" i="169" s="1"/>
  <c r="Q29" i="152"/>
  <c r="Q5" i="169" s="1"/>
  <c r="R29" i="152"/>
  <c r="R5" i="169" s="1"/>
  <c r="T29" i="152"/>
  <c r="T5" i="169" s="1"/>
  <c r="U29" i="152"/>
  <c r="U5" i="169" s="1"/>
  <c r="V29" i="152"/>
  <c r="V5" i="169" s="1"/>
  <c r="X29" i="152"/>
  <c r="X5" i="169" s="1"/>
  <c r="Y29" i="152"/>
  <c r="Y5" i="169" s="1"/>
  <c r="Z29" i="152"/>
  <c r="Z5" i="169" s="1"/>
  <c r="AB29" i="152"/>
  <c r="AB5" i="169" s="1"/>
  <c r="AC29" i="152"/>
  <c r="AC5" i="169" s="1"/>
  <c r="AD29" i="152"/>
  <c r="AD5" i="169" s="1"/>
  <c r="AF29" i="152"/>
  <c r="AF5" i="169" s="1"/>
  <c r="AG29" i="152"/>
  <c r="AG5" i="169" s="1"/>
  <c r="AH29" i="152"/>
  <c r="AH5" i="169" s="1"/>
  <c r="AJ29" i="152"/>
  <c r="AJ5" i="169" s="1"/>
  <c r="AK29" i="152"/>
  <c r="AK5" i="169" s="1"/>
  <c r="AL29" i="152"/>
  <c r="AL5" i="169" s="1"/>
  <c r="AN29" i="152"/>
  <c r="AN5" i="169" s="1"/>
  <c r="AO29" i="152"/>
  <c r="AO5" i="169" s="1"/>
  <c r="AP29" i="152"/>
  <c r="AP5" i="169" s="1"/>
  <c r="AR29" i="152"/>
  <c r="AR5" i="169" s="1"/>
  <c r="AS29" i="152"/>
  <c r="AS5" i="169" s="1"/>
  <c r="AT29" i="152"/>
  <c r="AT5" i="169" s="1"/>
  <c r="AV29" i="152"/>
  <c r="AV5" i="169" s="1"/>
  <c r="AW29" i="152"/>
  <c r="AW5" i="169" s="1"/>
  <c r="AX29" i="152"/>
  <c r="AX5" i="169" s="1"/>
  <c r="AZ29" i="152"/>
  <c r="AZ5" i="169" s="1"/>
  <c r="BA29" i="152"/>
  <c r="BA5" i="169" s="1"/>
  <c r="C31" i="152"/>
  <c r="C7" i="169" s="1"/>
  <c r="E31" i="152"/>
  <c r="E7" i="169" s="1"/>
  <c r="F31" i="152"/>
  <c r="F7" i="169" s="1"/>
  <c r="G31" i="152"/>
  <c r="G7" i="169" s="1"/>
  <c r="I31" i="152"/>
  <c r="I7" i="169" s="1"/>
  <c r="J31" i="152"/>
  <c r="J7" i="169" s="1"/>
  <c r="K31" i="152"/>
  <c r="K7" i="169" s="1"/>
  <c r="M31" i="152"/>
  <c r="M7" i="169" s="1"/>
  <c r="N31" i="152"/>
  <c r="N7" i="169" s="1"/>
  <c r="O31" i="152"/>
  <c r="O7" i="169" s="1"/>
  <c r="Q31" i="152"/>
  <c r="Q7" i="169" s="1"/>
  <c r="R31" i="152"/>
  <c r="R7" i="169" s="1"/>
  <c r="S31" i="152"/>
  <c r="S7" i="169" s="1"/>
  <c r="U31" i="152"/>
  <c r="U7" i="169" s="1"/>
  <c r="V31" i="152"/>
  <c r="V7" i="169" s="1"/>
  <c r="W31" i="152"/>
  <c r="W7" i="169" s="1"/>
  <c r="Y31" i="152"/>
  <c r="Y7" i="169" s="1"/>
  <c r="Z31" i="152"/>
  <c r="Z7" i="169" s="1"/>
  <c r="AA31" i="152"/>
  <c r="AA7" i="169" s="1"/>
  <c r="AC31" i="152"/>
  <c r="AC7" i="169" s="1"/>
  <c r="AD31" i="152"/>
  <c r="AD7" i="169" s="1"/>
  <c r="AE31" i="152"/>
  <c r="AE7" i="169" s="1"/>
  <c r="AG31" i="152"/>
  <c r="AG7" i="169" s="1"/>
  <c r="AH31" i="152"/>
  <c r="AH7" i="169" s="1"/>
  <c r="AI31" i="152"/>
  <c r="AI7" i="169" s="1"/>
  <c r="AK31" i="152"/>
  <c r="AK7" i="169" s="1"/>
  <c r="AL31" i="152"/>
  <c r="AL7" i="169" s="1"/>
  <c r="AM31" i="152"/>
  <c r="AM7" i="169" s="1"/>
  <c r="AO31" i="152"/>
  <c r="AO7" i="169" s="1"/>
  <c r="AP31" i="152"/>
  <c r="AP7" i="169" s="1"/>
  <c r="AQ31" i="152"/>
  <c r="AQ7" i="169" s="1"/>
  <c r="AS31" i="152"/>
  <c r="AS7" i="169" s="1"/>
  <c r="AT31" i="152"/>
  <c r="AT7" i="169" s="1"/>
  <c r="AU31" i="152"/>
  <c r="AU7" i="169" s="1"/>
  <c r="AW31" i="152"/>
  <c r="AW7" i="169" s="1"/>
  <c r="AX31" i="152"/>
  <c r="AX7" i="169" s="1"/>
  <c r="AY31" i="152"/>
  <c r="AY7" i="169" s="1"/>
  <c r="BA31" i="152"/>
  <c r="BA7" i="169" s="1"/>
  <c r="C49" i="152"/>
  <c r="C25" i="169" s="1"/>
  <c r="D49" i="152"/>
  <c r="D25" i="169" s="1"/>
  <c r="E49" i="152"/>
  <c r="E25" i="169" s="1"/>
  <c r="F49" i="152"/>
  <c r="F25" i="169" s="1"/>
  <c r="G49" i="152"/>
  <c r="G25" i="169" s="1"/>
  <c r="H49" i="152"/>
  <c r="H25" i="169" s="1"/>
  <c r="I49" i="152"/>
  <c r="I25" i="169" s="1"/>
  <c r="J49" i="152"/>
  <c r="J25" i="169" s="1"/>
  <c r="K49" i="152"/>
  <c r="K25" i="169" s="1"/>
  <c r="L49" i="152"/>
  <c r="L25" i="169" s="1"/>
  <c r="M49" i="152"/>
  <c r="M25" i="169" s="1"/>
  <c r="N49" i="152"/>
  <c r="N25" i="169" s="1"/>
  <c r="O49" i="152"/>
  <c r="O25" i="169" s="1"/>
  <c r="P49" i="152"/>
  <c r="P25" i="169" s="1"/>
  <c r="Q49" i="152"/>
  <c r="Q25" i="169" s="1"/>
  <c r="R49" i="152"/>
  <c r="R25" i="169" s="1"/>
  <c r="S49" i="152"/>
  <c r="S25" i="169" s="1"/>
  <c r="T49" i="152"/>
  <c r="T25" i="169" s="1"/>
  <c r="U49" i="152"/>
  <c r="U25" i="169" s="1"/>
  <c r="V49" i="152"/>
  <c r="V25" i="169" s="1"/>
  <c r="W49" i="152"/>
  <c r="W25" i="169" s="1"/>
  <c r="X49" i="152"/>
  <c r="X25" i="169" s="1"/>
  <c r="Y49" i="152"/>
  <c r="Y25" i="169" s="1"/>
  <c r="Z49" i="152"/>
  <c r="Z25" i="169" s="1"/>
  <c r="AA49" i="152"/>
  <c r="AA25" i="169" s="1"/>
  <c r="AB49" i="152"/>
  <c r="AB25" i="169" s="1"/>
  <c r="AC49" i="152"/>
  <c r="AC25" i="169" s="1"/>
  <c r="AD49" i="152"/>
  <c r="AD25" i="169" s="1"/>
  <c r="AE49" i="152"/>
  <c r="AE25" i="169" s="1"/>
  <c r="AF49" i="152"/>
  <c r="AF25" i="169" s="1"/>
  <c r="AG49" i="152"/>
  <c r="AG25" i="169" s="1"/>
  <c r="AH49" i="152"/>
  <c r="AH25" i="169" s="1"/>
  <c r="AI49" i="152"/>
  <c r="AI25" i="169" s="1"/>
  <c r="AJ49" i="152"/>
  <c r="AJ25" i="169" s="1"/>
  <c r="AK49" i="152"/>
  <c r="AK25" i="169" s="1"/>
  <c r="AL49" i="152"/>
  <c r="AL25" i="169" s="1"/>
  <c r="AM49" i="152"/>
  <c r="AM25" i="169" s="1"/>
  <c r="AN49" i="152"/>
  <c r="AN25" i="169" s="1"/>
  <c r="AO49" i="152"/>
  <c r="AO25" i="169" s="1"/>
  <c r="AP49" i="152"/>
  <c r="AP25" i="169" s="1"/>
  <c r="AQ49" i="152"/>
  <c r="AQ25" i="169" s="1"/>
  <c r="AR49" i="152"/>
  <c r="AR25" i="169" s="1"/>
  <c r="AS49" i="152"/>
  <c r="AS25" i="169" s="1"/>
  <c r="AT49" i="152"/>
  <c r="AT25" i="169" s="1"/>
  <c r="AU49" i="152"/>
  <c r="AU25" i="169" s="1"/>
  <c r="AV49" i="152"/>
  <c r="AV25" i="169" s="1"/>
  <c r="AW49" i="152"/>
  <c r="AW25" i="169" s="1"/>
  <c r="AX49" i="152"/>
  <c r="AX25" i="169" s="1"/>
  <c r="AY49" i="152"/>
  <c r="AY25" i="169" s="1"/>
  <c r="AZ49" i="152"/>
  <c r="AZ25" i="169" s="1"/>
  <c r="BA49" i="152"/>
  <c r="BA25" i="169" s="1"/>
  <c r="C4" i="151"/>
  <c r="D4" i="151"/>
  <c r="E4" i="151"/>
  <c r="F4" i="151"/>
  <c r="F28" i="151" s="1"/>
  <c r="G4" i="151"/>
  <c r="H4" i="151"/>
  <c r="I4" i="151"/>
  <c r="J4" i="151"/>
  <c r="J28" i="151" s="1"/>
  <c r="K4" i="151"/>
  <c r="L4" i="151"/>
  <c r="M4" i="151"/>
  <c r="N4" i="151"/>
  <c r="N28" i="151" s="1"/>
  <c r="O4" i="151"/>
  <c r="P4" i="151"/>
  <c r="Q4" i="151"/>
  <c r="R4" i="151"/>
  <c r="R28" i="151" s="1"/>
  <c r="S4" i="151"/>
  <c r="T4" i="151"/>
  <c r="U4" i="151"/>
  <c r="V4" i="151"/>
  <c r="V28" i="151" s="1"/>
  <c r="W4" i="151"/>
  <c r="X4" i="151"/>
  <c r="Y4" i="151"/>
  <c r="Z4" i="151"/>
  <c r="Z28" i="151" s="1"/>
  <c r="AA4" i="151"/>
  <c r="AB4" i="151"/>
  <c r="AC4" i="151"/>
  <c r="AD4" i="151"/>
  <c r="AD28" i="151" s="1"/>
  <c r="AE4" i="151"/>
  <c r="AF4" i="151"/>
  <c r="AG4" i="151"/>
  <c r="AH4" i="151"/>
  <c r="AH28" i="151" s="1"/>
  <c r="AI4" i="151"/>
  <c r="AJ4" i="151"/>
  <c r="AK4" i="151"/>
  <c r="AL4" i="151"/>
  <c r="AL28" i="151" s="1"/>
  <c r="AM4" i="151"/>
  <c r="AN4" i="151"/>
  <c r="AO4" i="151"/>
  <c r="AP4" i="151"/>
  <c r="AP28" i="151" s="1"/>
  <c r="AQ4" i="151"/>
  <c r="AR4" i="151"/>
  <c r="AS4" i="151"/>
  <c r="AT4" i="151"/>
  <c r="AT28" i="151" s="1"/>
  <c r="AU4" i="151"/>
  <c r="AV4" i="151"/>
  <c r="AW4" i="151"/>
  <c r="AX4" i="151"/>
  <c r="AX28" i="151" s="1"/>
  <c r="AY4" i="151"/>
  <c r="AZ4" i="151"/>
  <c r="BA4" i="151"/>
  <c r="C5" i="151"/>
  <c r="C29" i="151" s="1"/>
  <c r="D5" i="151"/>
  <c r="E5" i="151"/>
  <c r="F5" i="151"/>
  <c r="G5" i="151"/>
  <c r="G29" i="151" s="1"/>
  <c r="H5" i="151"/>
  <c r="I5" i="151"/>
  <c r="J5" i="151"/>
  <c r="K5" i="151"/>
  <c r="K29" i="151" s="1"/>
  <c r="L5" i="151"/>
  <c r="M5" i="151"/>
  <c r="N5" i="151"/>
  <c r="O5" i="151"/>
  <c r="O29" i="151" s="1"/>
  <c r="P5" i="151"/>
  <c r="Q5" i="151"/>
  <c r="R5" i="151"/>
  <c r="S5" i="151"/>
  <c r="S29" i="151" s="1"/>
  <c r="T5" i="151"/>
  <c r="U5" i="151"/>
  <c r="V5" i="151"/>
  <c r="W5" i="151"/>
  <c r="W29" i="151" s="1"/>
  <c r="X5" i="151"/>
  <c r="Y5" i="151"/>
  <c r="Z5" i="151"/>
  <c r="AA5" i="151"/>
  <c r="AA29" i="151" s="1"/>
  <c r="AB5" i="151"/>
  <c r="AC5" i="151"/>
  <c r="AD5" i="151"/>
  <c r="AE5" i="151"/>
  <c r="AE29" i="151" s="1"/>
  <c r="AF5" i="151"/>
  <c r="AG5" i="151"/>
  <c r="AH5" i="151"/>
  <c r="AI5" i="151"/>
  <c r="AI29" i="151" s="1"/>
  <c r="AJ5" i="151"/>
  <c r="AK5" i="151"/>
  <c r="AL5" i="151"/>
  <c r="AM5" i="151"/>
  <c r="AM29" i="151" s="1"/>
  <c r="AN5" i="151"/>
  <c r="AO5" i="151"/>
  <c r="AP5" i="151"/>
  <c r="AQ5" i="151"/>
  <c r="AQ29" i="151" s="1"/>
  <c r="AR5" i="151"/>
  <c r="AS5" i="151"/>
  <c r="AT5" i="151"/>
  <c r="AU5" i="151"/>
  <c r="AU29" i="151" s="1"/>
  <c r="AV5" i="151"/>
  <c r="AW5" i="151"/>
  <c r="AX5" i="151"/>
  <c r="AY5" i="151"/>
  <c r="AY29" i="151" s="1"/>
  <c r="AZ5" i="151"/>
  <c r="BA5" i="151"/>
  <c r="C7" i="151"/>
  <c r="D7" i="151"/>
  <c r="D31" i="151" s="1"/>
  <c r="E7" i="151"/>
  <c r="F7" i="151"/>
  <c r="G7" i="151"/>
  <c r="H7" i="151"/>
  <c r="H31" i="151" s="1"/>
  <c r="I7" i="151"/>
  <c r="J7" i="151"/>
  <c r="K7" i="151"/>
  <c r="L7" i="151"/>
  <c r="L31" i="151" s="1"/>
  <c r="M7" i="151"/>
  <c r="N7" i="151"/>
  <c r="O7" i="151"/>
  <c r="P7" i="151"/>
  <c r="P31" i="151" s="1"/>
  <c r="Q7" i="151"/>
  <c r="R7" i="151"/>
  <c r="S7" i="151"/>
  <c r="T7" i="151"/>
  <c r="T31" i="151" s="1"/>
  <c r="U7" i="151"/>
  <c r="V7" i="151"/>
  <c r="W7" i="151"/>
  <c r="X7" i="151"/>
  <c r="X31" i="151" s="1"/>
  <c r="Y7" i="151"/>
  <c r="Z7" i="151"/>
  <c r="AA7" i="151"/>
  <c r="AB7" i="151"/>
  <c r="AB31" i="151" s="1"/>
  <c r="AC7" i="151"/>
  <c r="AD7" i="151"/>
  <c r="AE7" i="151"/>
  <c r="AF7" i="151"/>
  <c r="AF31" i="151" s="1"/>
  <c r="AG7" i="151"/>
  <c r="AH7" i="151"/>
  <c r="AI7" i="151"/>
  <c r="AJ7" i="151"/>
  <c r="AJ31" i="151" s="1"/>
  <c r="AK7" i="151"/>
  <c r="AL7" i="151"/>
  <c r="AM7" i="151"/>
  <c r="AN7" i="151"/>
  <c r="AN31" i="151" s="1"/>
  <c r="AO7" i="151"/>
  <c r="AP7" i="151"/>
  <c r="AQ7" i="151"/>
  <c r="AR7" i="151"/>
  <c r="AR31" i="151" s="1"/>
  <c r="AS7" i="151"/>
  <c r="AT7" i="151"/>
  <c r="AU7" i="151"/>
  <c r="AV7" i="151"/>
  <c r="AV31" i="151" s="1"/>
  <c r="AW7" i="151"/>
  <c r="AX7" i="151"/>
  <c r="AY7" i="151"/>
  <c r="AZ7" i="151"/>
  <c r="AZ31" i="151" s="1"/>
  <c r="BA7" i="151"/>
  <c r="C25" i="151"/>
  <c r="D25" i="151"/>
  <c r="E25" i="151"/>
  <c r="F25" i="151"/>
  <c r="G25" i="151"/>
  <c r="H25" i="151"/>
  <c r="I25" i="151"/>
  <c r="J25" i="151"/>
  <c r="K25" i="151"/>
  <c r="L25" i="151"/>
  <c r="M25" i="151"/>
  <c r="N25" i="151"/>
  <c r="O25" i="151"/>
  <c r="P25" i="151"/>
  <c r="Q25" i="151"/>
  <c r="R25" i="151"/>
  <c r="S25" i="151"/>
  <c r="T25" i="151"/>
  <c r="U25" i="151"/>
  <c r="V25" i="151"/>
  <c r="W25" i="151"/>
  <c r="X25" i="151"/>
  <c r="Y25" i="151"/>
  <c r="Z25" i="151"/>
  <c r="AA25" i="151"/>
  <c r="AB25" i="151"/>
  <c r="AC25" i="151"/>
  <c r="AD25" i="151"/>
  <c r="AE25" i="151"/>
  <c r="AF25" i="151"/>
  <c r="AG25" i="151"/>
  <c r="AH25" i="151"/>
  <c r="AI25" i="151"/>
  <c r="AJ25" i="151"/>
  <c r="AK25" i="151"/>
  <c r="AL25" i="151"/>
  <c r="AM25" i="151"/>
  <c r="AN25" i="151"/>
  <c r="AO25" i="151"/>
  <c r="AP25" i="151"/>
  <c r="AQ25" i="151"/>
  <c r="AR25" i="151"/>
  <c r="AS25" i="151"/>
  <c r="AT25" i="151"/>
  <c r="AU25" i="151"/>
  <c r="AV25" i="151"/>
  <c r="AW25" i="151"/>
  <c r="AX25" i="151"/>
  <c r="AY25" i="151"/>
  <c r="AZ25" i="151"/>
  <c r="BA25" i="151"/>
  <c r="C28" i="151"/>
  <c r="D28" i="151"/>
  <c r="E28" i="151"/>
  <c r="G28" i="151"/>
  <c r="H28" i="151"/>
  <c r="I28" i="151"/>
  <c r="K28" i="151"/>
  <c r="L28" i="151"/>
  <c r="M28" i="151"/>
  <c r="O28" i="151"/>
  <c r="P28" i="151"/>
  <c r="Q28" i="151"/>
  <c r="S28" i="151"/>
  <c r="T28" i="151"/>
  <c r="U28" i="151"/>
  <c r="W28" i="151"/>
  <c r="X28" i="151"/>
  <c r="Y28" i="151"/>
  <c r="AA28" i="151"/>
  <c r="AB28" i="151"/>
  <c r="AC28" i="151"/>
  <c r="AE28" i="151"/>
  <c r="AF28" i="151"/>
  <c r="AG28" i="151"/>
  <c r="AI28" i="151"/>
  <c r="AJ28" i="151"/>
  <c r="AK28" i="151"/>
  <c r="AM28" i="151"/>
  <c r="AN28" i="151"/>
  <c r="AO28" i="151"/>
  <c r="AQ28" i="151"/>
  <c r="AR28" i="151"/>
  <c r="AS28" i="151"/>
  <c r="AU28" i="151"/>
  <c r="AV28" i="151"/>
  <c r="AW28" i="151"/>
  <c r="AY28" i="151"/>
  <c r="AZ28" i="151"/>
  <c r="BA28" i="151"/>
  <c r="D29" i="151"/>
  <c r="E29" i="151"/>
  <c r="F29" i="151"/>
  <c r="H29" i="151"/>
  <c r="I29" i="151"/>
  <c r="J29" i="151"/>
  <c r="L29" i="151"/>
  <c r="M29" i="151"/>
  <c r="N29" i="151"/>
  <c r="P29" i="151"/>
  <c r="Q29" i="151"/>
  <c r="R29" i="151"/>
  <c r="T29" i="151"/>
  <c r="U29" i="151"/>
  <c r="V29" i="151"/>
  <c r="X29" i="151"/>
  <c r="Y29" i="151"/>
  <c r="Z29" i="151"/>
  <c r="AB29" i="151"/>
  <c r="AC29" i="151"/>
  <c r="AD29" i="151"/>
  <c r="AF29" i="151"/>
  <c r="AG29" i="151"/>
  <c r="AH29" i="151"/>
  <c r="AJ29" i="151"/>
  <c r="AK29" i="151"/>
  <c r="AL29" i="151"/>
  <c r="AN29" i="151"/>
  <c r="AO29" i="151"/>
  <c r="AP29" i="151"/>
  <c r="AR29" i="151"/>
  <c r="AS29" i="151"/>
  <c r="AT29" i="151"/>
  <c r="AV29" i="151"/>
  <c r="AW29" i="151"/>
  <c r="AX29" i="151"/>
  <c r="AZ29" i="151"/>
  <c r="BA29" i="151"/>
  <c r="C31" i="151"/>
  <c r="E31" i="151"/>
  <c r="F31" i="151"/>
  <c r="G31" i="151"/>
  <c r="I31" i="151"/>
  <c r="J31" i="151"/>
  <c r="K31" i="151"/>
  <c r="M31" i="151"/>
  <c r="N31" i="151"/>
  <c r="O31" i="151"/>
  <c r="Q31" i="151"/>
  <c r="R31" i="151"/>
  <c r="S31" i="151"/>
  <c r="U31" i="151"/>
  <c r="V31" i="151"/>
  <c r="W31" i="151"/>
  <c r="Y31" i="151"/>
  <c r="Z31" i="151"/>
  <c r="AA31" i="151"/>
  <c r="AC31" i="151"/>
  <c r="AD31" i="151"/>
  <c r="AE31" i="151"/>
  <c r="AG31" i="151"/>
  <c r="AH31" i="151"/>
  <c r="AI31" i="151"/>
  <c r="AK31" i="151"/>
  <c r="AL31" i="151"/>
  <c r="AM31" i="151"/>
  <c r="AO31" i="151"/>
  <c r="AP31" i="151"/>
  <c r="AQ31" i="151"/>
  <c r="AS31" i="151"/>
  <c r="AT31" i="151"/>
  <c r="AU31" i="151"/>
  <c r="AW31" i="151"/>
  <c r="AX31" i="151"/>
  <c r="AY31" i="151"/>
  <c r="BA31" i="151"/>
  <c r="C49" i="151"/>
  <c r="D49" i="151"/>
  <c r="E49" i="151"/>
  <c r="F49" i="151"/>
  <c r="G49" i="151"/>
  <c r="H49" i="151"/>
  <c r="I49" i="151"/>
  <c r="J49" i="151"/>
  <c r="K49" i="151"/>
  <c r="L49" i="151"/>
  <c r="M49" i="151"/>
  <c r="N49" i="151"/>
  <c r="O49" i="151"/>
  <c r="P49" i="151"/>
  <c r="Q49" i="151"/>
  <c r="R49" i="151"/>
  <c r="S49" i="151"/>
  <c r="T49" i="151"/>
  <c r="U49" i="151"/>
  <c r="V49" i="151"/>
  <c r="W49" i="151"/>
  <c r="X49" i="151"/>
  <c r="Y49" i="151"/>
  <c r="Z49" i="151"/>
  <c r="AA49" i="151"/>
  <c r="AB49" i="151"/>
  <c r="AC49" i="151"/>
  <c r="AD49" i="151"/>
  <c r="AE49" i="151"/>
  <c r="AF49" i="151"/>
  <c r="AG49" i="151"/>
  <c r="AH49" i="151"/>
  <c r="AI49" i="151"/>
  <c r="AJ49" i="151"/>
  <c r="AK49" i="151"/>
  <c r="AL49" i="151"/>
  <c r="AM49" i="151"/>
  <c r="AN49" i="151"/>
  <c r="AO49" i="151"/>
  <c r="AP49" i="151"/>
  <c r="AQ49" i="151"/>
  <c r="AR49" i="151"/>
  <c r="AS49" i="151"/>
  <c r="AT49" i="151"/>
  <c r="AU49" i="151"/>
  <c r="AV49" i="151"/>
  <c r="AW49" i="151"/>
  <c r="AX49" i="151"/>
  <c r="AY49" i="151"/>
  <c r="AZ49" i="151"/>
  <c r="BA49" i="151"/>
  <c r="C4" i="173"/>
  <c r="D4" i="173"/>
  <c r="E4" i="173"/>
  <c r="F4" i="173"/>
  <c r="F28" i="173" s="1"/>
  <c r="G4" i="173"/>
  <c r="H4" i="173"/>
  <c r="I4" i="173"/>
  <c r="J4" i="173"/>
  <c r="J28" i="173" s="1"/>
  <c r="K4" i="173"/>
  <c r="L4" i="173"/>
  <c r="M4" i="173"/>
  <c r="N4" i="173"/>
  <c r="N28" i="173" s="1"/>
  <c r="O4" i="173"/>
  <c r="P4" i="173"/>
  <c r="Q4" i="173"/>
  <c r="R4" i="173"/>
  <c r="R28" i="173" s="1"/>
  <c r="S4" i="173"/>
  <c r="T4" i="173"/>
  <c r="U4" i="173"/>
  <c r="V4" i="173"/>
  <c r="V28" i="173" s="1"/>
  <c r="W4" i="173"/>
  <c r="X4" i="173"/>
  <c r="Y4" i="173"/>
  <c r="Z4" i="173"/>
  <c r="Z28" i="173" s="1"/>
  <c r="AA4" i="173"/>
  <c r="AB4" i="173"/>
  <c r="AC4" i="173"/>
  <c r="AD4" i="173"/>
  <c r="AD28" i="173" s="1"/>
  <c r="AE4" i="173"/>
  <c r="AF4" i="173"/>
  <c r="AG4" i="173"/>
  <c r="AH4" i="173"/>
  <c r="AH28" i="173" s="1"/>
  <c r="AI4" i="173"/>
  <c r="AJ4" i="173"/>
  <c r="AK4" i="173"/>
  <c r="AL4" i="173"/>
  <c r="AL28" i="173" s="1"/>
  <c r="AM4" i="173"/>
  <c r="AN4" i="173"/>
  <c r="AO4" i="173"/>
  <c r="AP4" i="173"/>
  <c r="AP28" i="173" s="1"/>
  <c r="AQ4" i="173"/>
  <c r="AR4" i="173"/>
  <c r="AS4" i="173"/>
  <c r="AT4" i="173"/>
  <c r="AT28" i="173" s="1"/>
  <c r="AU4" i="173"/>
  <c r="AV4" i="173"/>
  <c r="AW4" i="173"/>
  <c r="AX4" i="173"/>
  <c r="AX28" i="173" s="1"/>
  <c r="AY4" i="173"/>
  <c r="AZ4" i="173"/>
  <c r="BA4" i="173"/>
  <c r="C5" i="173"/>
  <c r="C29" i="173" s="1"/>
  <c r="D5" i="173"/>
  <c r="E5" i="173"/>
  <c r="F5" i="173"/>
  <c r="G5" i="173"/>
  <c r="G29" i="173" s="1"/>
  <c r="H5" i="173"/>
  <c r="I5" i="173"/>
  <c r="J5" i="173"/>
  <c r="K5" i="173"/>
  <c r="K29" i="173" s="1"/>
  <c r="L5" i="173"/>
  <c r="M5" i="173"/>
  <c r="N5" i="173"/>
  <c r="O5" i="173"/>
  <c r="O29" i="173" s="1"/>
  <c r="P5" i="173"/>
  <c r="Q5" i="173"/>
  <c r="R5" i="173"/>
  <c r="S5" i="173"/>
  <c r="S29" i="173" s="1"/>
  <c r="T5" i="173"/>
  <c r="U5" i="173"/>
  <c r="V5" i="173"/>
  <c r="W5" i="173"/>
  <c r="W29" i="173" s="1"/>
  <c r="X5" i="173"/>
  <c r="Y5" i="173"/>
  <c r="Z5" i="173"/>
  <c r="AA5" i="173"/>
  <c r="AA29" i="173" s="1"/>
  <c r="AB5" i="173"/>
  <c r="AC5" i="173"/>
  <c r="AD5" i="173"/>
  <c r="AE5" i="173"/>
  <c r="AE29" i="173" s="1"/>
  <c r="AF5" i="173"/>
  <c r="AG5" i="173"/>
  <c r="AH5" i="173"/>
  <c r="AI5" i="173"/>
  <c r="AI29" i="173" s="1"/>
  <c r="AJ5" i="173"/>
  <c r="AK5" i="173"/>
  <c r="AL5" i="173"/>
  <c r="AM5" i="173"/>
  <c r="AM29" i="173" s="1"/>
  <c r="AN5" i="173"/>
  <c r="AO5" i="173"/>
  <c r="AP5" i="173"/>
  <c r="AQ5" i="173"/>
  <c r="AQ29" i="173" s="1"/>
  <c r="AR5" i="173"/>
  <c r="AS5" i="173"/>
  <c r="AT5" i="173"/>
  <c r="AU5" i="173"/>
  <c r="AU29" i="173" s="1"/>
  <c r="AV5" i="173"/>
  <c r="AW5" i="173"/>
  <c r="AX5" i="173"/>
  <c r="AY5" i="173"/>
  <c r="AY29" i="173" s="1"/>
  <c r="AZ5" i="173"/>
  <c r="BA5" i="173"/>
  <c r="C7" i="173"/>
  <c r="D7" i="173"/>
  <c r="D31" i="173" s="1"/>
  <c r="E7" i="173"/>
  <c r="F7" i="173"/>
  <c r="G7" i="173"/>
  <c r="H7" i="173"/>
  <c r="H31" i="173" s="1"/>
  <c r="I7" i="173"/>
  <c r="J7" i="173"/>
  <c r="K7" i="173"/>
  <c r="L7" i="173"/>
  <c r="L31" i="173" s="1"/>
  <c r="M7" i="173"/>
  <c r="N7" i="173"/>
  <c r="O7" i="173"/>
  <c r="P7" i="173"/>
  <c r="P31" i="173" s="1"/>
  <c r="Q7" i="173"/>
  <c r="R7" i="173"/>
  <c r="S7" i="173"/>
  <c r="T7" i="173"/>
  <c r="T31" i="173" s="1"/>
  <c r="U7" i="173"/>
  <c r="V7" i="173"/>
  <c r="W7" i="173"/>
  <c r="X7" i="173"/>
  <c r="X31" i="173" s="1"/>
  <c r="Y7" i="173"/>
  <c r="Z7" i="173"/>
  <c r="AA7" i="173"/>
  <c r="AB7" i="173"/>
  <c r="AB31" i="173" s="1"/>
  <c r="AC7" i="173"/>
  <c r="AD7" i="173"/>
  <c r="AE7" i="173"/>
  <c r="AF7" i="173"/>
  <c r="AF31" i="173" s="1"/>
  <c r="AG7" i="173"/>
  <c r="AH7" i="173"/>
  <c r="AI7" i="173"/>
  <c r="AJ7" i="173"/>
  <c r="AJ31" i="173" s="1"/>
  <c r="AK7" i="173"/>
  <c r="AL7" i="173"/>
  <c r="AM7" i="173"/>
  <c r="AN7" i="173"/>
  <c r="AN31" i="173" s="1"/>
  <c r="AO7" i="173"/>
  <c r="AP7" i="173"/>
  <c r="AQ7" i="173"/>
  <c r="AR7" i="173"/>
  <c r="AR31" i="173" s="1"/>
  <c r="AS7" i="173"/>
  <c r="AT7" i="173"/>
  <c r="AU7" i="173"/>
  <c r="AV7" i="173"/>
  <c r="AV31" i="173" s="1"/>
  <c r="AW7" i="173"/>
  <c r="AX7" i="173"/>
  <c r="AY7" i="173"/>
  <c r="AZ7" i="173"/>
  <c r="AZ31" i="173" s="1"/>
  <c r="BA7" i="173"/>
  <c r="C25" i="173"/>
  <c r="D25" i="173"/>
  <c r="E25" i="173"/>
  <c r="F25" i="173"/>
  <c r="G25" i="173"/>
  <c r="H25" i="173"/>
  <c r="I25" i="173"/>
  <c r="J25" i="173"/>
  <c r="K25" i="173"/>
  <c r="L25" i="173"/>
  <c r="M25" i="173"/>
  <c r="N25" i="173"/>
  <c r="O25" i="173"/>
  <c r="P25" i="173"/>
  <c r="Q25" i="173"/>
  <c r="R25" i="173"/>
  <c r="S25" i="173"/>
  <c r="T25" i="173"/>
  <c r="U25" i="173"/>
  <c r="V25" i="173"/>
  <c r="W25" i="173"/>
  <c r="X25" i="173"/>
  <c r="Y25" i="173"/>
  <c r="Z25" i="173"/>
  <c r="AA25" i="173"/>
  <c r="AB25" i="173"/>
  <c r="AC25" i="173"/>
  <c r="AD25" i="173"/>
  <c r="AE25" i="173"/>
  <c r="AF25" i="173"/>
  <c r="AG25" i="173"/>
  <c r="AH25" i="173"/>
  <c r="AI25" i="173"/>
  <c r="AJ25" i="173"/>
  <c r="AK25" i="173"/>
  <c r="AL25" i="173"/>
  <c r="AM25" i="173"/>
  <c r="AN25" i="173"/>
  <c r="AO25" i="173"/>
  <c r="AP25" i="173"/>
  <c r="AQ25" i="173"/>
  <c r="AR25" i="173"/>
  <c r="AS25" i="173"/>
  <c r="AT25" i="173"/>
  <c r="AU25" i="173"/>
  <c r="AV25" i="173"/>
  <c r="AW25" i="173"/>
  <c r="AX25" i="173"/>
  <c r="AY25" i="173"/>
  <c r="AZ25" i="173"/>
  <c r="BA25" i="173"/>
  <c r="C28" i="173"/>
  <c r="D28" i="173"/>
  <c r="E28" i="173"/>
  <c r="G28" i="173"/>
  <c r="H28" i="173"/>
  <c r="I28" i="173"/>
  <c r="K28" i="173"/>
  <c r="L28" i="173"/>
  <c r="M28" i="173"/>
  <c r="O28" i="173"/>
  <c r="P28" i="173"/>
  <c r="Q28" i="173"/>
  <c r="S28" i="173"/>
  <c r="T28" i="173"/>
  <c r="U28" i="173"/>
  <c r="W28" i="173"/>
  <c r="X28" i="173"/>
  <c r="Y28" i="173"/>
  <c r="AA28" i="173"/>
  <c r="AB28" i="173"/>
  <c r="AC28" i="173"/>
  <c r="AE28" i="173"/>
  <c r="AF28" i="173"/>
  <c r="AG28" i="173"/>
  <c r="AI28" i="173"/>
  <c r="AJ28" i="173"/>
  <c r="AK28" i="173"/>
  <c r="AM28" i="173"/>
  <c r="AN28" i="173"/>
  <c r="AO28" i="173"/>
  <c r="AQ28" i="173"/>
  <c r="AR28" i="173"/>
  <c r="AS28" i="173"/>
  <c r="AU28" i="173"/>
  <c r="AV28" i="173"/>
  <c r="AW28" i="173"/>
  <c r="AY28" i="173"/>
  <c r="AZ28" i="173"/>
  <c r="BA28" i="173"/>
  <c r="D29" i="173"/>
  <c r="E29" i="173"/>
  <c r="F29" i="173"/>
  <c r="H29" i="173"/>
  <c r="I29" i="173"/>
  <c r="J29" i="173"/>
  <c r="L29" i="173"/>
  <c r="M29" i="173"/>
  <c r="N29" i="173"/>
  <c r="P29" i="173"/>
  <c r="Q29" i="173"/>
  <c r="R29" i="173"/>
  <c r="T29" i="173"/>
  <c r="U29" i="173"/>
  <c r="V29" i="173"/>
  <c r="X29" i="173"/>
  <c r="Y29" i="173"/>
  <c r="Z29" i="173"/>
  <c r="AB29" i="173"/>
  <c r="AC29" i="173"/>
  <c r="AD29" i="173"/>
  <c r="AF29" i="173"/>
  <c r="AG29" i="173"/>
  <c r="AH29" i="173"/>
  <c r="AJ29" i="173"/>
  <c r="AK29" i="173"/>
  <c r="AL29" i="173"/>
  <c r="AN29" i="173"/>
  <c r="AO29" i="173"/>
  <c r="AP29" i="173"/>
  <c r="AR29" i="173"/>
  <c r="AS29" i="173"/>
  <c r="AT29" i="173"/>
  <c r="AV29" i="173"/>
  <c r="AW29" i="173"/>
  <c r="AX29" i="173"/>
  <c r="AZ29" i="173"/>
  <c r="BA29" i="173"/>
  <c r="C31" i="173"/>
  <c r="E31" i="173"/>
  <c r="F31" i="173"/>
  <c r="G31" i="173"/>
  <c r="I31" i="173"/>
  <c r="J31" i="173"/>
  <c r="K31" i="173"/>
  <c r="M31" i="173"/>
  <c r="N31" i="173"/>
  <c r="O31" i="173"/>
  <c r="Q31" i="173"/>
  <c r="R31" i="173"/>
  <c r="S31" i="173"/>
  <c r="U31" i="173"/>
  <c r="V31" i="173"/>
  <c r="W31" i="173"/>
  <c r="Y31" i="173"/>
  <c r="Z31" i="173"/>
  <c r="AA31" i="173"/>
  <c r="AC31" i="173"/>
  <c r="AD31" i="173"/>
  <c r="AE31" i="173"/>
  <c r="AG31" i="173"/>
  <c r="AH31" i="173"/>
  <c r="AI31" i="173"/>
  <c r="AK31" i="173"/>
  <c r="AL31" i="173"/>
  <c r="AM31" i="173"/>
  <c r="AO31" i="173"/>
  <c r="AP31" i="173"/>
  <c r="AQ31" i="173"/>
  <c r="AS31" i="173"/>
  <c r="AT31" i="173"/>
  <c r="AU31" i="173"/>
  <c r="AW31" i="173"/>
  <c r="AX31" i="173"/>
  <c r="AY31" i="173"/>
  <c r="BA31" i="173"/>
  <c r="C49" i="173"/>
  <c r="D49" i="173"/>
  <c r="E49" i="173"/>
  <c r="F49" i="173"/>
  <c r="G49" i="173"/>
  <c r="H49" i="173"/>
  <c r="I49" i="173"/>
  <c r="J49" i="173"/>
  <c r="K49" i="173"/>
  <c r="L49" i="173"/>
  <c r="M49" i="173"/>
  <c r="N49" i="173"/>
  <c r="O49" i="173"/>
  <c r="P49" i="173"/>
  <c r="Q49" i="173"/>
  <c r="R49" i="173"/>
  <c r="S49" i="173"/>
  <c r="T49" i="173"/>
  <c r="U49" i="173"/>
  <c r="V49" i="173"/>
  <c r="W49" i="173"/>
  <c r="X49" i="173"/>
  <c r="Y49" i="173"/>
  <c r="Z49" i="173"/>
  <c r="AA49" i="173"/>
  <c r="AB49" i="173"/>
  <c r="AC49" i="173"/>
  <c r="AD49" i="173"/>
  <c r="AE49" i="173"/>
  <c r="AF49" i="173"/>
  <c r="AG49" i="173"/>
  <c r="AH49" i="173"/>
  <c r="AI49" i="173"/>
  <c r="AJ49" i="173"/>
  <c r="AK49" i="173"/>
  <c r="AL49" i="173"/>
  <c r="AM49" i="173"/>
  <c r="AN49" i="173"/>
  <c r="AO49" i="173"/>
  <c r="AP49" i="173"/>
  <c r="AQ49" i="173"/>
  <c r="AR49" i="173"/>
  <c r="AS49" i="173"/>
  <c r="AT49" i="173"/>
  <c r="AU49" i="173"/>
  <c r="AV49" i="173"/>
  <c r="AW49" i="173"/>
  <c r="AX49" i="173"/>
  <c r="AY49" i="173"/>
  <c r="AZ49" i="173"/>
  <c r="BA49" i="173"/>
  <c r="C4" i="142"/>
  <c r="D4" i="142"/>
  <c r="E4" i="142"/>
  <c r="F4" i="142"/>
  <c r="F28" i="142" s="1"/>
  <c r="F4" i="168" s="1"/>
  <c r="G4" i="142"/>
  <c r="H4" i="142"/>
  <c r="I4" i="142"/>
  <c r="J4" i="142"/>
  <c r="J28" i="142" s="1"/>
  <c r="J4" i="168" s="1"/>
  <c r="K4" i="142"/>
  <c r="L4" i="142"/>
  <c r="M4" i="142"/>
  <c r="N4" i="142"/>
  <c r="N28" i="142" s="1"/>
  <c r="N4" i="168" s="1"/>
  <c r="O4" i="142"/>
  <c r="P4" i="142"/>
  <c r="Q4" i="142"/>
  <c r="R4" i="142"/>
  <c r="R28" i="142" s="1"/>
  <c r="R4" i="168" s="1"/>
  <c r="S4" i="142"/>
  <c r="T4" i="142"/>
  <c r="U4" i="142"/>
  <c r="V4" i="142"/>
  <c r="V28" i="142" s="1"/>
  <c r="V4" i="168" s="1"/>
  <c r="W4" i="142"/>
  <c r="X4" i="142"/>
  <c r="Y4" i="142"/>
  <c r="Z4" i="142"/>
  <c r="Z28" i="142" s="1"/>
  <c r="Z4" i="168" s="1"/>
  <c r="AA4" i="142"/>
  <c r="AB4" i="142"/>
  <c r="AC4" i="142"/>
  <c r="AD4" i="142"/>
  <c r="AD28" i="142" s="1"/>
  <c r="AD4" i="168" s="1"/>
  <c r="AE4" i="142"/>
  <c r="AF4" i="142"/>
  <c r="AG4" i="142"/>
  <c r="AH4" i="142"/>
  <c r="AH28" i="142" s="1"/>
  <c r="AH4" i="168" s="1"/>
  <c r="AI4" i="142"/>
  <c r="AJ4" i="142"/>
  <c r="AK4" i="142"/>
  <c r="AL4" i="142"/>
  <c r="AL28" i="142" s="1"/>
  <c r="AL4" i="168" s="1"/>
  <c r="AM4" i="142"/>
  <c r="AN4" i="142"/>
  <c r="AO4" i="142"/>
  <c r="AP4" i="142"/>
  <c r="AP28" i="142" s="1"/>
  <c r="AP4" i="168" s="1"/>
  <c r="AQ4" i="142"/>
  <c r="AR4" i="142"/>
  <c r="AS4" i="142"/>
  <c r="AT4" i="142"/>
  <c r="AT28" i="142" s="1"/>
  <c r="AT4" i="168" s="1"/>
  <c r="AU4" i="142"/>
  <c r="AV4" i="142"/>
  <c r="AW4" i="142"/>
  <c r="AX4" i="142"/>
  <c r="AX28" i="142" s="1"/>
  <c r="AX4" i="168" s="1"/>
  <c r="AY4" i="142"/>
  <c r="AZ4" i="142"/>
  <c r="BA4" i="142"/>
  <c r="C5" i="142"/>
  <c r="C29" i="142" s="1"/>
  <c r="C5" i="168" s="1"/>
  <c r="D5" i="142"/>
  <c r="E5" i="142"/>
  <c r="F5" i="142"/>
  <c r="G5" i="142"/>
  <c r="G29" i="142" s="1"/>
  <c r="G5" i="168" s="1"/>
  <c r="H5" i="142"/>
  <c r="I5" i="142"/>
  <c r="J5" i="142"/>
  <c r="K5" i="142"/>
  <c r="K29" i="142" s="1"/>
  <c r="K5" i="168" s="1"/>
  <c r="L5" i="142"/>
  <c r="M5" i="142"/>
  <c r="N5" i="142"/>
  <c r="O5" i="142"/>
  <c r="O29" i="142" s="1"/>
  <c r="O5" i="168" s="1"/>
  <c r="P5" i="142"/>
  <c r="Q5" i="142"/>
  <c r="R5" i="142"/>
  <c r="S5" i="142"/>
  <c r="S29" i="142" s="1"/>
  <c r="S5" i="168" s="1"/>
  <c r="T5" i="142"/>
  <c r="U5" i="142"/>
  <c r="V5" i="142"/>
  <c r="W5" i="142"/>
  <c r="W29" i="142" s="1"/>
  <c r="W5" i="168" s="1"/>
  <c r="X5" i="142"/>
  <c r="Y5" i="142"/>
  <c r="Z5" i="142"/>
  <c r="AA5" i="142"/>
  <c r="AA29" i="142" s="1"/>
  <c r="AA5" i="168" s="1"/>
  <c r="AB5" i="142"/>
  <c r="AC5" i="142"/>
  <c r="AD5" i="142"/>
  <c r="AE5" i="142"/>
  <c r="AE29" i="142" s="1"/>
  <c r="AE5" i="168" s="1"/>
  <c r="AF5" i="142"/>
  <c r="AG5" i="142"/>
  <c r="AH5" i="142"/>
  <c r="AI5" i="142"/>
  <c r="AI29" i="142" s="1"/>
  <c r="AI5" i="168" s="1"/>
  <c r="AJ5" i="142"/>
  <c r="AK5" i="142"/>
  <c r="AL5" i="142"/>
  <c r="AM5" i="142"/>
  <c r="AM29" i="142" s="1"/>
  <c r="AM5" i="168" s="1"/>
  <c r="AN5" i="142"/>
  <c r="AO5" i="142"/>
  <c r="AP5" i="142"/>
  <c r="AQ5" i="142"/>
  <c r="AQ29" i="142" s="1"/>
  <c r="AQ5" i="168" s="1"/>
  <c r="AR5" i="142"/>
  <c r="AS5" i="142"/>
  <c r="AT5" i="142"/>
  <c r="AU5" i="142"/>
  <c r="AU29" i="142" s="1"/>
  <c r="AU5" i="168" s="1"/>
  <c r="AV5" i="142"/>
  <c r="AW5" i="142"/>
  <c r="AX5" i="142"/>
  <c r="AY5" i="142"/>
  <c r="AY29" i="142" s="1"/>
  <c r="AY5" i="168" s="1"/>
  <c r="AZ5" i="142"/>
  <c r="BA5" i="142"/>
  <c r="C7" i="142"/>
  <c r="D7" i="142"/>
  <c r="D31" i="142" s="1"/>
  <c r="D7" i="168" s="1"/>
  <c r="E7" i="142"/>
  <c r="F7" i="142"/>
  <c r="G7" i="142"/>
  <c r="H7" i="142"/>
  <c r="H31" i="142" s="1"/>
  <c r="H7" i="168" s="1"/>
  <c r="I7" i="142"/>
  <c r="J7" i="142"/>
  <c r="K7" i="142"/>
  <c r="L7" i="142"/>
  <c r="L31" i="142" s="1"/>
  <c r="L7" i="168" s="1"/>
  <c r="M7" i="142"/>
  <c r="N7" i="142"/>
  <c r="O7" i="142"/>
  <c r="P7" i="142"/>
  <c r="P31" i="142" s="1"/>
  <c r="P7" i="168" s="1"/>
  <c r="Q7" i="142"/>
  <c r="R7" i="142"/>
  <c r="S7" i="142"/>
  <c r="T7" i="142"/>
  <c r="T31" i="142" s="1"/>
  <c r="T7" i="168" s="1"/>
  <c r="U7" i="142"/>
  <c r="V7" i="142"/>
  <c r="W7" i="142"/>
  <c r="X7" i="142"/>
  <c r="X31" i="142" s="1"/>
  <c r="X7" i="168" s="1"/>
  <c r="Y7" i="142"/>
  <c r="Z7" i="142"/>
  <c r="AA7" i="142"/>
  <c r="AB7" i="142"/>
  <c r="AB31" i="142" s="1"/>
  <c r="AB7" i="168" s="1"/>
  <c r="AC7" i="142"/>
  <c r="AD7" i="142"/>
  <c r="AE7" i="142"/>
  <c r="AF7" i="142"/>
  <c r="AF31" i="142" s="1"/>
  <c r="AF7" i="168" s="1"/>
  <c r="AG7" i="142"/>
  <c r="AH7" i="142"/>
  <c r="AI7" i="142"/>
  <c r="AJ7" i="142"/>
  <c r="AJ31" i="142" s="1"/>
  <c r="AJ7" i="168" s="1"/>
  <c r="AK7" i="142"/>
  <c r="AL7" i="142"/>
  <c r="AM7" i="142"/>
  <c r="AN7" i="142"/>
  <c r="AN31" i="142" s="1"/>
  <c r="AN7" i="168" s="1"/>
  <c r="AO7" i="142"/>
  <c r="AP7" i="142"/>
  <c r="AQ7" i="142"/>
  <c r="AR7" i="142"/>
  <c r="AR31" i="142" s="1"/>
  <c r="AR7" i="168" s="1"/>
  <c r="AS7" i="142"/>
  <c r="AT7" i="142"/>
  <c r="AU7" i="142"/>
  <c r="AV7" i="142"/>
  <c r="AV31" i="142" s="1"/>
  <c r="AV7" i="168" s="1"/>
  <c r="AW7" i="142"/>
  <c r="AX7" i="142"/>
  <c r="AY7" i="142"/>
  <c r="AZ7" i="142"/>
  <c r="AZ31" i="142" s="1"/>
  <c r="AZ7" i="168" s="1"/>
  <c r="BA7" i="142"/>
  <c r="C25" i="142"/>
  <c r="D25" i="142"/>
  <c r="E25" i="142"/>
  <c r="F25" i="142"/>
  <c r="G25" i="142"/>
  <c r="H25" i="142"/>
  <c r="I25" i="142"/>
  <c r="J25" i="142"/>
  <c r="K25" i="142"/>
  <c r="L25" i="142"/>
  <c r="M25" i="142"/>
  <c r="N25" i="142"/>
  <c r="O25" i="142"/>
  <c r="P25" i="142"/>
  <c r="Q25" i="142"/>
  <c r="R25" i="142"/>
  <c r="S25" i="142"/>
  <c r="T25" i="142"/>
  <c r="U25" i="142"/>
  <c r="V25" i="142"/>
  <c r="W25" i="142"/>
  <c r="X25" i="142"/>
  <c r="Y25" i="142"/>
  <c r="Z25" i="142"/>
  <c r="AA25" i="142"/>
  <c r="AB25" i="142"/>
  <c r="AC25" i="142"/>
  <c r="AD25" i="142"/>
  <c r="AE25" i="142"/>
  <c r="AF25" i="142"/>
  <c r="AG25" i="142"/>
  <c r="AH25" i="142"/>
  <c r="AI25" i="142"/>
  <c r="AJ25" i="142"/>
  <c r="AK25" i="142"/>
  <c r="AL25" i="142"/>
  <c r="AM25" i="142"/>
  <c r="AN25" i="142"/>
  <c r="AO25" i="142"/>
  <c r="AP25" i="142"/>
  <c r="AQ25" i="142"/>
  <c r="AR25" i="142"/>
  <c r="AS25" i="142"/>
  <c r="AT25" i="142"/>
  <c r="AU25" i="142"/>
  <c r="AV25" i="142"/>
  <c r="AW25" i="142"/>
  <c r="AX25" i="142"/>
  <c r="AY25" i="142"/>
  <c r="AZ25" i="142"/>
  <c r="BA25" i="142"/>
  <c r="C28" i="142"/>
  <c r="C4" i="168" s="1"/>
  <c r="D28" i="142"/>
  <c r="D4" i="168" s="1"/>
  <c r="E28" i="142"/>
  <c r="E4" i="168" s="1"/>
  <c r="G28" i="142"/>
  <c r="G4" i="168" s="1"/>
  <c r="H28" i="142"/>
  <c r="H4" i="168" s="1"/>
  <c r="I28" i="142"/>
  <c r="I4" i="168" s="1"/>
  <c r="K28" i="142"/>
  <c r="K4" i="168" s="1"/>
  <c r="L28" i="142"/>
  <c r="L4" i="168" s="1"/>
  <c r="M28" i="142"/>
  <c r="M4" i="168" s="1"/>
  <c r="O28" i="142"/>
  <c r="O4" i="168" s="1"/>
  <c r="P28" i="142"/>
  <c r="P4" i="168" s="1"/>
  <c r="Q28" i="142"/>
  <c r="Q4" i="168" s="1"/>
  <c r="S28" i="142"/>
  <c r="S4" i="168" s="1"/>
  <c r="T28" i="142"/>
  <c r="T4" i="168" s="1"/>
  <c r="U28" i="142"/>
  <c r="U4" i="168" s="1"/>
  <c r="W28" i="142"/>
  <c r="W4" i="168" s="1"/>
  <c r="X28" i="142"/>
  <c r="X4" i="168" s="1"/>
  <c r="Y28" i="142"/>
  <c r="Y4" i="168" s="1"/>
  <c r="AA28" i="142"/>
  <c r="AA4" i="168" s="1"/>
  <c r="AB28" i="142"/>
  <c r="AB4" i="168" s="1"/>
  <c r="AC28" i="142"/>
  <c r="AC4" i="168" s="1"/>
  <c r="AE28" i="142"/>
  <c r="AE4" i="168" s="1"/>
  <c r="AF28" i="142"/>
  <c r="AF4" i="168" s="1"/>
  <c r="AG28" i="142"/>
  <c r="AG4" i="168" s="1"/>
  <c r="AI28" i="142"/>
  <c r="AI4" i="168" s="1"/>
  <c r="AJ28" i="142"/>
  <c r="AJ4" i="168" s="1"/>
  <c r="AK28" i="142"/>
  <c r="AK4" i="168" s="1"/>
  <c r="AM28" i="142"/>
  <c r="AM4" i="168" s="1"/>
  <c r="AN28" i="142"/>
  <c r="AN4" i="168" s="1"/>
  <c r="AO28" i="142"/>
  <c r="AO4" i="168" s="1"/>
  <c r="AQ28" i="142"/>
  <c r="AQ4" i="168" s="1"/>
  <c r="AR28" i="142"/>
  <c r="AR4" i="168" s="1"/>
  <c r="AS28" i="142"/>
  <c r="AS4" i="168" s="1"/>
  <c r="AU28" i="142"/>
  <c r="AU4" i="168" s="1"/>
  <c r="AV28" i="142"/>
  <c r="AV4" i="168" s="1"/>
  <c r="AW28" i="142"/>
  <c r="AW4" i="168" s="1"/>
  <c r="AY28" i="142"/>
  <c r="AY4" i="168" s="1"/>
  <c r="AZ28" i="142"/>
  <c r="AZ4" i="168" s="1"/>
  <c r="BA28" i="142"/>
  <c r="BA4" i="168" s="1"/>
  <c r="D29" i="142"/>
  <c r="D5" i="168" s="1"/>
  <c r="E29" i="142"/>
  <c r="E5" i="168" s="1"/>
  <c r="F29" i="142"/>
  <c r="F5" i="168" s="1"/>
  <c r="H29" i="142"/>
  <c r="H5" i="168" s="1"/>
  <c r="I29" i="142"/>
  <c r="I5" i="168" s="1"/>
  <c r="J29" i="142"/>
  <c r="J5" i="168" s="1"/>
  <c r="L29" i="142"/>
  <c r="L5" i="168" s="1"/>
  <c r="M29" i="142"/>
  <c r="M5" i="168" s="1"/>
  <c r="N29" i="142"/>
  <c r="N5" i="168" s="1"/>
  <c r="P29" i="142"/>
  <c r="P5" i="168" s="1"/>
  <c r="Q29" i="142"/>
  <c r="Q5" i="168" s="1"/>
  <c r="R29" i="142"/>
  <c r="R5" i="168" s="1"/>
  <c r="T29" i="142"/>
  <c r="T5" i="168" s="1"/>
  <c r="U29" i="142"/>
  <c r="U5" i="168" s="1"/>
  <c r="V29" i="142"/>
  <c r="V5" i="168" s="1"/>
  <c r="X29" i="142"/>
  <c r="X5" i="168" s="1"/>
  <c r="Y29" i="142"/>
  <c r="Y5" i="168" s="1"/>
  <c r="Z29" i="142"/>
  <c r="Z5" i="168" s="1"/>
  <c r="AB29" i="142"/>
  <c r="AB5" i="168" s="1"/>
  <c r="AC29" i="142"/>
  <c r="AC5" i="168" s="1"/>
  <c r="AD29" i="142"/>
  <c r="AD5" i="168" s="1"/>
  <c r="AF29" i="142"/>
  <c r="AF5" i="168" s="1"/>
  <c r="AG29" i="142"/>
  <c r="AG5" i="168" s="1"/>
  <c r="AH29" i="142"/>
  <c r="AH5" i="168" s="1"/>
  <c r="AJ29" i="142"/>
  <c r="AJ5" i="168" s="1"/>
  <c r="AK29" i="142"/>
  <c r="AK5" i="168" s="1"/>
  <c r="AL29" i="142"/>
  <c r="AL5" i="168" s="1"/>
  <c r="AN29" i="142"/>
  <c r="AN5" i="168" s="1"/>
  <c r="AO29" i="142"/>
  <c r="AO5" i="168" s="1"/>
  <c r="AP29" i="142"/>
  <c r="AP5" i="168" s="1"/>
  <c r="AR29" i="142"/>
  <c r="AR5" i="168" s="1"/>
  <c r="AS29" i="142"/>
  <c r="AS5" i="168" s="1"/>
  <c r="AT29" i="142"/>
  <c r="AT5" i="168" s="1"/>
  <c r="AV29" i="142"/>
  <c r="AV5" i="168" s="1"/>
  <c r="AW29" i="142"/>
  <c r="AW5" i="168" s="1"/>
  <c r="AX29" i="142"/>
  <c r="AX5" i="168" s="1"/>
  <c r="AZ29" i="142"/>
  <c r="AZ5" i="168" s="1"/>
  <c r="BA29" i="142"/>
  <c r="BA5" i="168" s="1"/>
  <c r="C31" i="142"/>
  <c r="C7" i="168" s="1"/>
  <c r="E31" i="142"/>
  <c r="E7" i="168" s="1"/>
  <c r="F31" i="142"/>
  <c r="F7" i="168" s="1"/>
  <c r="G31" i="142"/>
  <c r="G7" i="168" s="1"/>
  <c r="I31" i="142"/>
  <c r="I7" i="168" s="1"/>
  <c r="J31" i="142"/>
  <c r="J7" i="168" s="1"/>
  <c r="K31" i="142"/>
  <c r="K7" i="168" s="1"/>
  <c r="M31" i="142"/>
  <c r="M7" i="168" s="1"/>
  <c r="N31" i="142"/>
  <c r="N7" i="168" s="1"/>
  <c r="O31" i="142"/>
  <c r="O7" i="168" s="1"/>
  <c r="Q31" i="142"/>
  <c r="Q7" i="168" s="1"/>
  <c r="R31" i="142"/>
  <c r="R7" i="168" s="1"/>
  <c r="S31" i="142"/>
  <c r="S7" i="168" s="1"/>
  <c r="U31" i="142"/>
  <c r="U7" i="168" s="1"/>
  <c r="V31" i="142"/>
  <c r="V7" i="168" s="1"/>
  <c r="W31" i="142"/>
  <c r="W7" i="168" s="1"/>
  <c r="Y31" i="142"/>
  <c r="Y7" i="168" s="1"/>
  <c r="Z31" i="142"/>
  <c r="Z7" i="168" s="1"/>
  <c r="AA31" i="142"/>
  <c r="AA7" i="168" s="1"/>
  <c r="AC31" i="142"/>
  <c r="AC7" i="168" s="1"/>
  <c r="AD31" i="142"/>
  <c r="AD7" i="168" s="1"/>
  <c r="AE31" i="142"/>
  <c r="AE7" i="168" s="1"/>
  <c r="AG31" i="142"/>
  <c r="AG7" i="168" s="1"/>
  <c r="AH31" i="142"/>
  <c r="AH7" i="168" s="1"/>
  <c r="AI31" i="142"/>
  <c r="AI7" i="168" s="1"/>
  <c r="AK31" i="142"/>
  <c r="AK7" i="168" s="1"/>
  <c r="AL31" i="142"/>
  <c r="AL7" i="168" s="1"/>
  <c r="AM31" i="142"/>
  <c r="AM7" i="168" s="1"/>
  <c r="AO31" i="142"/>
  <c r="AO7" i="168" s="1"/>
  <c r="AP31" i="142"/>
  <c r="AP7" i="168" s="1"/>
  <c r="AQ31" i="142"/>
  <c r="AQ7" i="168" s="1"/>
  <c r="AS31" i="142"/>
  <c r="AS7" i="168" s="1"/>
  <c r="AT31" i="142"/>
  <c r="AT7" i="168" s="1"/>
  <c r="AU31" i="142"/>
  <c r="AU7" i="168" s="1"/>
  <c r="AW31" i="142"/>
  <c r="AW7" i="168" s="1"/>
  <c r="AX31" i="142"/>
  <c r="AX7" i="168" s="1"/>
  <c r="AY31" i="142"/>
  <c r="AY7" i="168" s="1"/>
  <c r="BA31" i="142"/>
  <c r="BA7" i="168" s="1"/>
  <c r="C49" i="142"/>
  <c r="C25" i="168" s="1"/>
  <c r="D49" i="142"/>
  <c r="D25" i="168" s="1"/>
  <c r="E49" i="142"/>
  <c r="E25" i="168" s="1"/>
  <c r="F49" i="142"/>
  <c r="F25" i="168" s="1"/>
  <c r="G49" i="142"/>
  <c r="G25" i="168" s="1"/>
  <c r="H49" i="142"/>
  <c r="H25" i="168" s="1"/>
  <c r="I49" i="142"/>
  <c r="I25" i="168" s="1"/>
  <c r="J49" i="142"/>
  <c r="J25" i="168" s="1"/>
  <c r="K49" i="142"/>
  <c r="K25" i="168" s="1"/>
  <c r="L49" i="142"/>
  <c r="L25" i="168" s="1"/>
  <c r="M49" i="142"/>
  <c r="M25" i="168" s="1"/>
  <c r="N49" i="142"/>
  <c r="N25" i="168" s="1"/>
  <c r="O49" i="142"/>
  <c r="O25" i="168" s="1"/>
  <c r="P49" i="142"/>
  <c r="P25" i="168" s="1"/>
  <c r="Q49" i="142"/>
  <c r="Q25" i="168" s="1"/>
  <c r="R49" i="142"/>
  <c r="R25" i="168" s="1"/>
  <c r="S49" i="142"/>
  <c r="S25" i="168" s="1"/>
  <c r="T49" i="142"/>
  <c r="T25" i="168" s="1"/>
  <c r="U49" i="142"/>
  <c r="U25" i="168" s="1"/>
  <c r="V49" i="142"/>
  <c r="V25" i="168" s="1"/>
  <c r="W49" i="142"/>
  <c r="W25" i="168" s="1"/>
  <c r="X49" i="142"/>
  <c r="X25" i="168" s="1"/>
  <c r="Y49" i="142"/>
  <c r="Y25" i="168" s="1"/>
  <c r="Z49" i="142"/>
  <c r="Z25" i="168" s="1"/>
  <c r="AA49" i="142"/>
  <c r="AA25" i="168" s="1"/>
  <c r="AB49" i="142"/>
  <c r="AB25" i="168" s="1"/>
  <c r="AC49" i="142"/>
  <c r="AC25" i="168" s="1"/>
  <c r="AD49" i="142"/>
  <c r="AD25" i="168" s="1"/>
  <c r="AE49" i="142"/>
  <c r="AE25" i="168" s="1"/>
  <c r="AF49" i="142"/>
  <c r="AF25" i="168" s="1"/>
  <c r="AG49" i="142"/>
  <c r="AG25" i="168" s="1"/>
  <c r="AH49" i="142"/>
  <c r="AH25" i="168" s="1"/>
  <c r="AI49" i="142"/>
  <c r="AI25" i="168" s="1"/>
  <c r="AJ49" i="142"/>
  <c r="AJ25" i="168" s="1"/>
  <c r="AK49" i="142"/>
  <c r="AK25" i="168" s="1"/>
  <c r="AL49" i="142"/>
  <c r="AL25" i="168" s="1"/>
  <c r="AM49" i="142"/>
  <c r="AM25" i="168" s="1"/>
  <c r="AN49" i="142"/>
  <c r="AN25" i="168" s="1"/>
  <c r="AO49" i="142"/>
  <c r="AO25" i="168" s="1"/>
  <c r="AP49" i="142"/>
  <c r="AP25" i="168" s="1"/>
  <c r="AQ49" i="142"/>
  <c r="AQ25" i="168" s="1"/>
  <c r="AR49" i="142"/>
  <c r="AR25" i="168" s="1"/>
  <c r="AS49" i="142"/>
  <c r="AS25" i="168" s="1"/>
  <c r="AT49" i="142"/>
  <c r="AT25" i="168" s="1"/>
  <c r="AU49" i="142"/>
  <c r="AU25" i="168" s="1"/>
  <c r="AV49" i="142"/>
  <c r="AV25" i="168" s="1"/>
  <c r="AW49" i="142"/>
  <c r="AW25" i="168" s="1"/>
  <c r="AX49" i="142"/>
  <c r="AX25" i="168" s="1"/>
  <c r="AY49" i="142"/>
  <c r="AY25" i="168" s="1"/>
  <c r="AZ49" i="142"/>
  <c r="AZ25" i="168" s="1"/>
  <c r="BA49" i="142"/>
  <c r="BA25" i="168" s="1"/>
  <c r="BA4" i="89"/>
  <c r="BA5" i="89"/>
  <c r="BA7" i="89"/>
  <c r="BA31" i="89" s="1"/>
  <c r="BA25" i="89"/>
  <c r="BA28" i="89"/>
  <c r="BA29" i="89"/>
  <c r="BA49" i="89"/>
  <c r="C4" i="89"/>
  <c r="D4" i="89"/>
  <c r="E4" i="89"/>
  <c r="F4" i="89"/>
  <c r="F28" i="89" s="1"/>
  <c r="G4" i="89"/>
  <c r="H4" i="89"/>
  <c r="I4" i="89"/>
  <c r="J4" i="89"/>
  <c r="J28" i="89" s="1"/>
  <c r="K4" i="89"/>
  <c r="L4" i="89"/>
  <c r="M4" i="89"/>
  <c r="N4" i="89"/>
  <c r="N28" i="89" s="1"/>
  <c r="O4" i="89"/>
  <c r="P4" i="89"/>
  <c r="Q4" i="89"/>
  <c r="R4" i="89"/>
  <c r="R28" i="89" s="1"/>
  <c r="S4" i="89"/>
  <c r="T4" i="89"/>
  <c r="U4" i="89"/>
  <c r="V4" i="89"/>
  <c r="V28" i="89" s="1"/>
  <c r="W4" i="89"/>
  <c r="X4" i="89"/>
  <c r="Y4" i="89"/>
  <c r="Z4" i="89"/>
  <c r="Z28" i="89" s="1"/>
  <c r="AA4" i="89"/>
  <c r="AB4" i="89"/>
  <c r="AC4" i="89"/>
  <c r="AD4" i="89"/>
  <c r="AD28" i="89" s="1"/>
  <c r="AE4" i="89"/>
  <c r="AF4" i="89"/>
  <c r="AG4" i="89"/>
  <c r="AH4" i="89"/>
  <c r="AH28" i="89" s="1"/>
  <c r="AI4" i="89"/>
  <c r="AJ4" i="89"/>
  <c r="AK4" i="89"/>
  <c r="AL4" i="89"/>
  <c r="AL28" i="89" s="1"/>
  <c r="AM4" i="89"/>
  <c r="AN4" i="89"/>
  <c r="AO4" i="89"/>
  <c r="AP4" i="89"/>
  <c r="AP28" i="89" s="1"/>
  <c r="AQ4" i="89"/>
  <c r="AR4" i="89"/>
  <c r="AS4" i="89"/>
  <c r="AT4" i="89"/>
  <c r="AT28" i="89" s="1"/>
  <c r="AU4" i="89"/>
  <c r="AV4" i="89"/>
  <c r="AW4" i="89"/>
  <c r="AX4" i="89"/>
  <c r="AX28" i="89" s="1"/>
  <c r="AY4" i="89"/>
  <c r="AZ4" i="89"/>
  <c r="C5" i="89"/>
  <c r="D5" i="89"/>
  <c r="D29" i="89" s="1"/>
  <c r="E5" i="89"/>
  <c r="F5" i="89"/>
  <c r="G5" i="89"/>
  <c r="H5" i="89"/>
  <c r="H29" i="89" s="1"/>
  <c r="I5" i="89"/>
  <c r="J5" i="89"/>
  <c r="K5" i="89"/>
  <c r="L5" i="89"/>
  <c r="L29" i="89" s="1"/>
  <c r="M5" i="89"/>
  <c r="N5" i="89"/>
  <c r="O5" i="89"/>
  <c r="P5" i="89"/>
  <c r="P29" i="89" s="1"/>
  <c r="Q5" i="89"/>
  <c r="R5" i="89"/>
  <c r="S5" i="89"/>
  <c r="T5" i="89"/>
  <c r="T29" i="89" s="1"/>
  <c r="U5" i="89"/>
  <c r="V5" i="89"/>
  <c r="W5" i="89"/>
  <c r="X5" i="89"/>
  <c r="X29" i="89" s="1"/>
  <c r="Y5" i="89"/>
  <c r="Z5" i="89"/>
  <c r="AA5" i="89"/>
  <c r="AB5" i="89"/>
  <c r="AB29" i="89" s="1"/>
  <c r="AC5" i="89"/>
  <c r="AD5" i="89"/>
  <c r="AE5" i="89"/>
  <c r="AF5" i="89"/>
  <c r="AF29" i="89" s="1"/>
  <c r="AG5" i="89"/>
  <c r="AH5" i="89"/>
  <c r="AI5" i="89"/>
  <c r="AJ5" i="89"/>
  <c r="AJ29" i="89" s="1"/>
  <c r="AK5" i="89"/>
  <c r="AL5" i="89"/>
  <c r="AM5" i="89"/>
  <c r="AN5" i="89"/>
  <c r="AN29" i="89" s="1"/>
  <c r="AO5" i="89"/>
  <c r="AP5" i="89"/>
  <c r="AQ5" i="89"/>
  <c r="AR5" i="89"/>
  <c r="AR29" i="89" s="1"/>
  <c r="AS5" i="89"/>
  <c r="AT5" i="89"/>
  <c r="AU5" i="89"/>
  <c r="AV5" i="89"/>
  <c r="AV29" i="89" s="1"/>
  <c r="AW5" i="89"/>
  <c r="AX5" i="89"/>
  <c r="AY5" i="89"/>
  <c r="AZ5" i="89"/>
  <c r="AZ29" i="89" s="1"/>
  <c r="C7" i="89"/>
  <c r="D7" i="89"/>
  <c r="E7" i="89"/>
  <c r="F7" i="89"/>
  <c r="F31" i="89" s="1"/>
  <c r="G7" i="89"/>
  <c r="H7" i="89"/>
  <c r="I7" i="89"/>
  <c r="J7" i="89"/>
  <c r="J31" i="89" s="1"/>
  <c r="K7" i="89"/>
  <c r="L7" i="89"/>
  <c r="M7" i="89"/>
  <c r="N7" i="89"/>
  <c r="N31" i="89" s="1"/>
  <c r="O7" i="89"/>
  <c r="P7" i="89"/>
  <c r="Q7" i="89"/>
  <c r="R7" i="89"/>
  <c r="R31" i="89" s="1"/>
  <c r="S7" i="89"/>
  <c r="T7" i="89"/>
  <c r="U7" i="89"/>
  <c r="V7" i="89"/>
  <c r="V31" i="89" s="1"/>
  <c r="W7" i="89"/>
  <c r="X7" i="89"/>
  <c r="Y7" i="89"/>
  <c r="Z7" i="89"/>
  <c r="Z31" i="89" s="1"/>
  <c r="AA7" i="89"/>
  <c r="AB7" i="89"/>
  <c r="AC7" i="89"/>
  <c r="AD7" i="89"/>
  <c r="AD31" i="89" s="1"/>
  <c r="AE7" i="89"/>
  <c r="AF7" i="89"/>
  <c r="AG7" i="89"/>
  <c r="AH7" i="89"/>
  <c r="AH31" i="89" s="1"/>
  <c r="AI7" i="89"/>
  <c r="AJ7" i="89"/>
  <c r="AK7" i="89"/>
  <c r="AL7" i="89"/>
  <c r="AL31" i="89" s="1"/>
  <c r="AM7" i="89"/>
  <c r="AN7" i="89"/>
  <c r="AO7" i="89"/>
  <c r="AP7" i="89"/>
  <c r="AP31" i="89" s="1"/>
  <c r="AQ7" i="89"/>
  <c r="AR7" i="89"/>
  <c r="AS7" i="89"/>
  <c r="AT7" i="89"/>
  <c r="AT31" i="89" s="1"/>
  <c r="AU7" i="89"/>
  <c r="AV7" i="89"/>
  <c r="AW7" i="89"/>
  <c r="AX7" i="89"/>
  <c r="AX31" i="89" s="1"/>
  <c r="AY7" i="89"/>
  <c r="AZ7" i="89"/>
  <c r="C25" i="89"/>
  <c r="D25" i="89"/>
  <c r="E25" i="89"/>
  <c r="F25" i="89"/>
  <c r="G25" i="89"/>
  <c r="H25" i="89"/>
  <c r="I25" i="89"/>
  <c r="J25" i="89"/>
  <c r="K25" i="89"/>
  <c r="L25" i="89"/>
  <c r="M25" i="89"/>
  <c r="N25" i="89"/>
  <c r="O25" i="89"/>
  <c r="P25" i="89"/>
  <c r="Q25" i="89"/>
  <c r="R25" i="89"/>
  <c r="S25" i="89"/>
  <c r="T25" i="89"/>
  <c r="U25" i="89"/>
  <c r="V25" i="89"/>
  <c r="W25" i="89"/>
  <c r="X25" i="89"/>
  <c r="Y25" i="89"/>
  <c r="Z25" i="89"/>
  <c r="AA25" i="89"/>
  <c r="AB25" i="89"/>
  <c r="AC25" i="89"/>
  <c r="AD25" i="89"/>
  <c r="AE25" i="89"/>
  <c r="AF25" i="89"/>
  <c r="AG25" i="89"/>
  <c r="AH25" i="89"/>
  <c r="AI25" i="89"/>
  <c r="AJ25" i="89"/>
  <c r="AK25" i="89"/>
  <c r="AL25" i="89"/>
  <c r="AM25" i="89"/>
  <c r="AN25" i="89"/>
  <c r="AO25" i="89"/>
  <c r="AP25" i="89"/>
  <c r="AQ25" i="89"/>
  <c r="AR25" i="89"/>
  <c r="AS25" i="89"/>
  <c r="AT25" i="89"/>
  <c r="AU25" i="89"/>
  <c r="AV25" i="89"/>
  <c r="AW25" i="89"/>
  <c r="AX25" i="89"/>
  <c r="AY25" i="89"/>
  <c r="AZ25" i="89"/>
  <c r="C28" i="89"/>
  <c r="D28" i="89"/>
  <c r="E28" i="89"/>
  <c r="G28" i="89"/>
  <c r="H28" i="89"/>
  <c r="I28" i="89"/>
  <c r="K28" i="89"/>
  <c r="L28" i="89"/>
  <c r="M28" i="89"/>
  <c r="O28" i="89"/>
  <c r="P28" i="89"/>
  <c r="Q28" i="89"/>
  <c r="S28" i="89"/>
  <c r="T28" i="89"/>
  <c r="U28" i="89"/>
  <c r="W28" i="89"/>
  <c r="X28" i="89"/>
  <c r="Y28" i="89"/>
  <c r="AA28" i="89"/>
  <c r="AB28" i="89"/>
  <c r="AC28" i="89"/>
  <c r="AE28" i="89"/>
  <c r="AF28" i="89"/>
  <c r="AG28" i="89"/>
  <c r="AI28" i="89"/>
  <c r="AJ28" i="89"/>
  <c r="AK28" i="89"/>
  <c r="AM28" i="89"/>
  <c r="AN28" i="89"/>
  <c r="AO28" i="89"/>
  <c r="AQ28" i="89"/>
  <c r="AR28" i="89"/>
  <c r="AS28" i="89"/>
  <c r="AU28" i="89"/>
  <c r="AV28" i="89"/>
  <c r="AW28" i="89"/>
  <c r="AY28" i="89"/>
  <c r="AZ28" i="89"/>
  <c r="C29" i="89"/>
  <c r="E29" i="89"/>
  <c r="F29" i="89"/>
  <c r="G29" i="89"/>
  <c r="I29" i="89"/>
  <c r="J29" i="89"/>
  <c r="K29" i="89"/>
  <c r="M29" i="89"/>
  <c r="N29" i="89"/>
  <c r="O29" i="89"/>
  <c r="Q29" i="89"/>
  <c r="R29" i="89"/>
  <c r="S29" i="89"/>
  <c r="U29" i="89"/>
  <c r="V29" i="89"/>
  <c r="W29" i="89"/>
  <c r="Y29" i="89"/>
  <c r="Z29" i="89"/>
  <c r="AA29" i="89"/>
  <c r="AC29" i="89"/>
  <c r="AD29" i="89"/>
  <c r="AE29" i="89"/>
  <c r="AG29" i="89"/>
  <c r="AH29" i="89"/>
  <c r="AI29" i="89"/>
  <c r="AK29" i="89"/>
  <c r="AL29" i="89"/>
  <c r="AM29" i="89"/>
  <c r="AO29" i="89"/>
  <c r="AP29" i="89"/>
  <c r="AQ29" i="89"/>
  <c r="AS29" i="89"/>
  <c r="AT29" i="89"/>
  <c r="AU29" i="89"/>
  <c r="AW29" i="89"/>
  <c r="AX29" i="89"/>
  <c r="AY29" i="89"/>
  <c r="C31" i="89"/>
  <c r="D31" i="89"/>
  <c r="E31" i="89"/>
  <c r="G31" i="89"/>
  <c r="H31" i="89"/>
  <c r="I31" i="89"/>
  <c r="K31" i="89"/>
  <c r="L31" i="89"/>
  <c r="M31" i="89"/>
  <c r="O31" i="89"/>
  <c r="P31" i="89"/>
  <c r="Q31" i="89"/>
  <c r="S31" i="89"/>
  <c r="T31" i="89"/>
  <c r="U31" i="89"/>
  <c r="W31" i="89"/>
  <c r="X31" i="89"/>
  <c r="Y31" i="89"/>
  <c r="AA31" i="89"/>
  <c r="AB31" i="89"/>
  <c r="AC31" i="89"/>
  <c r="AE31" i="89"/>
  <c r="AF31" i="89"/>
  <c r="AG31" i="89"/>
  <c r="AI31" i="89"/>
  <c r="AJ31" i="89"/>
  <c r="AK31" i="89"/>
  <c r="AM31" i="89"/>
  <c r="AN31" i="89"/>
  <c r="AO31" i="89"/>
  <c r="AQ31" i="89"/>
  <c r="AR31" i="89"/>
  <c r="AS31" i="89"/>
  <c r="AU31" i="89"/>
  <c r="AV31" i="89"/>
  <c r="AW31" i="89"/>
  <c r="AY31" i="89"/>
  <c r="AZ31" i="89"/>
  <c r="C49" i="89"/>
  <c r="D49" i="89"/>
  <c r="E49" i="89"/>
  <c r="F49" i="89"/>
  <c r="G49" i="89"/>
  <c r="H49" i="89"/>
  <c r="I49" i="89"/>
  <c r="J49" i="89"/>
  <c r="K49" i="89"/>
  <c r="L49" i="89"/>
  <c r="M49" i="89"/>
  <c r="N49" i="89"/>
  <c r="O49" i="89"/>
  <c r="P49" i="89"/>
  <c r="Q49" i="89"/>
  <c r="R49" i="89"/>
  <c r="S49" i="89"/>
  <c r="T49" i="89"/>
  <c r="U49" i="89"/>
  <c r="V49" i="89"/>
  <c r="W49" i="89"/>
  <c r="X49" i="89"/>
  <c r="Y49" i="89"/>
  <c r="Z49" i="89"/>
  <c r="AA49" i="89"/>
  <c r="AB49" i="89"/>
  <c r="AC49" i="89"/>
  <c r="AD49" i="89"/>
  <c r="AE49" i="89"/>
  <c r="AF49" i="89"/>
  <c r="AG49" i="89"/>
  <c r="AH49" i="89"/>
  <c r="AI49" i="89"/>
  <c r="AJ49" i="89"/>
  <c r="AK49" i="89"/>
  <c r="AL49" i="89"/>
  <c r="AM49" i="89"/>
  <c r="AN49" i="89"/>
  <c r="AO49" i="89"/>
  <c r="AP49" i="89"/>
  <c r="AQ49" i="89"/>
  <c r="AR49" i="89"/>
  <c r="AS49" i="89"/>
  <c r="AT49" i="89"/>
  <c r="AU49" i="89"/>
  <c r="AV49" i="89"/>
  <c r="AW49" i="89"/>
  <c r="AX49" i="89"/>
  <c r="AY49" i="89"/>
  <c r="AZ49" i="89"/>
  <c r="R8" i="61"/>
  <c r="R10" i="61"/>
  <c r="R13" i="61"/>
  <c r="R16" i="61"/>
  <c r="R17" i="61"/>
  <c r="R19" i="61"/>
  <c r="R22" i="61"/>
  <c r="R23" i="61" s="1"/>
  <c r="R22" i="180" l="1"/>
  <c r="R46" i="180" s="1"/>
  <c r="R23" i="182" s="1"/>
  <c r="R22" i="181"/>
  <c r="R22" i="183"/>
  <c r="R46" i="183" s="1"/>
  <c r="R22" i="179"/>
  <c r="R46" i="179" s="1"/>
  <c r="R23" i="174"/>
  <c r="R47" i="174" s="1"/>
  <c r="R23" i="173"/>
  <c r="R47" i="173" s="1"/>
  <c r="R23" i="152"/>
  <c r="R47" i="152" s="1"/>
  <c r="R23" i="169" s="1"/>
  <c r="R23" i="151"/>
  <c r="R47" i="151" s="1"/>
  <c r="R23" i="89"/>
  <c r="R47" i="89" s="1"/>
  <c r="R23" i="142"/>
  <c r="R47" i="142" s="1"/>
  <c r="R23" i="168" s="1"/>
  <c r="R9" i="162"/>
  <c r="R22" i="162" s="1"/>
  <c r="R8" i="171" s="1"/>
  <c r="R9" i="161"/>
  <c r="R22" i="161" s="1"/>
  <c r="R9" i="183"/>
  <c r="R33" i="183" s="1"/>
  <c r="R9" i="181"/>
  <c r="R9" i="179"/>
  <c r="R33" i="179" s="1"/>
  <c r="R9" i="180"/>
  <c r="R33" i="180" s="1"/>
  <c r="R10" i="182" s="1"/>
  <c r="R10" i="174"/>
  <c r="R34" i="174" s="1"/>
  <c r="R10" i="152"/>
  <c r="R34" i="152" s="1"/>
  <c r="R10" i="169" s="1"/>
  <c r="R10" i="151"/>
  <c r="R34" i="151" s="1"/>
  <c r="R10" i="173"/>
  <c r="R34" i="173" s="1"/>
  <c r="R10" i="142"/>
  <c r="R34" i="142" s="1"/>
  <c r="R10" i="168" s="1"/>
  <c r="R10" i="89"/>
  <c r="R34" i="89" s="1"/>
  <c r="R16" i="183"/>
  <c r="R40" i="183" s="1"/>
  <c r="R16" i="180"/>
  <c r="R40" i="180" s="1"/>
  <c r="R17" i="182" s="1"/>
  <c r="R16" i="181"/>
  <c r="R16" i="179"/>
  <c r="R40" i="179" s="1"/>
  <c r="R17" i="174"/>
  <c r="R41" i="174" s="1"/>
  <c r="R17" i="152"/>
  <c r="R41" i="152" s="1"/>
  <c r="R17" i="169" s="1"/>
  <c r="R17" i="173"/>
  <c r="R41" i="173" s="1"/>
  <c r="R17" i="151"/>
  <c r="R41" i="151" s="1"/>
  <c r="R17" i="89"/>
  <c r="R41" i="89" s="1"/>
  <c r="R17" i="142"/>
  <c r="R41" i="142" s="1"/>
  <c r="R17" i="168" s="1"/>
  <c r="R13" i="162"/>
  <c r="R26" i="162" s="1"/>
  <c r="R12" i="171" s="1"/>
  <c r="R13" i="161"/>
  <c r="R26" i="161" s="1"/>
  <c r="R15" i="181"/>
  <c r="R15" i="183"/>
  <c r="R39" i="183" s="1"/>
  <c r="R15" i="179"/>
  <c r="R39" i="179" s="1"/>
  <c r="R15" i="180"/>
  <c r="R39" i="180" s="1"/>
  <c r="R16" i="182" s="1"/>
  <c r="R16" i="174"/>
  <c r="R40" i="174" s="1"/>
  <c r="R16" i="151"/>
  <c r="R40" i="151" s="1"/>
  <c r="R16" i="173"/>
  <c r="R40" i="173" s="1"/>
  <c r="R16" i="152"/>
  <c r="R40" i="152" s="1"/>
  <c r="R16" i="169" s="1"/>
  <c r="R16" i="142"/>
  <c r="R40" i="142" s="1"/>
  <c r="R16" i="168" s="1"/>
  <c r="R16" i="89"/>
  <c r="R40" i="89" s="1"/>
  <c r="R7" i="179"/>
  <c r="R31" i="179" s="1"/>
  <c r="R7" i="183"/>
  <c r="R31" i="183" s="1"/>
  <c r="R7" i="180"/>
  <c r="R31" i="180" s="1"/>
  <c r="R8" i="182" s="1"/>
  <c r="R7" i="181"/>
  <c r="R8" i="174"/>
  <c r="R32" i="174" s="1"/>
  <c r="R8" i="152"/>
  <c r="R32" i="152" s="1"/>
  <c r="R8" i="169" s="1"/>
  <c r="R8" i="151"/>
  <c r="R32" i="151" s="1"/>
  <c r="R8" i="173"/>
  <c r="R32" i="173" s="1"/>
  <c r="R8" i="89"/>
  <c r="R32" i="89" s="1"/>
  <c r="R8" i="142"/>
  <c r="R32" i="142" s="1"/>
  <c r="R8" i="168" s="1"/>
  <c r="R21" i="181"/>
  <c r="R21" i="183"/>
  <c r="R45" i="183" s="1"/>
  <c r="R21" i="179"/>
  <c r="R45" i="179" s="1"/>
  <c r="R21" i="180"/>
  <c r="R45" i="180" s="1"/>
  <c r="R22" i="182" s="1"/>
  <c r="R22" i="174"/>
  <c r="R46" i="174" s="1"/>
  <c r="R22" i="151"/>
  <c r="R46" i="151" s="1"/>
  <c r="R22" i="173"/>
  <c r="R46" i="173" s="1"/>
  <c r="R22" i="152"/>
  <c r="R46" i="152" s="1"/>
  <c r="R22" i="169" s="1"/>
  <c r="R22" i="142"/>
  <c r="R46" i="142" s="1"/>
  <c r="R22" i="168" s="1"/>
  <c r="R14" i="61"/>
  <c r="R11" i="161"/>
  <c r="R24" i="161" s="1"/>
  <c r="R11" i="162"/>
  <c r="R24" i="162" s="1"/>
  <c r="R10" i="171" s="1"/>
  <c r="R12" i="183"/>
  <c r="R36" i="183" s="1"/>
  <c r="R12" i="179"/>
  <c r="R36" i="179" s="1"/>
  <c r="R12" i="180"/>
  <c r="R36" i="180" s="1"/>
  <c r="R13" i="182" s="1"/>
  <c r="R12" i="181"/>
  <c r="R13" i="174"/>
  <c r="R37" i="174" s="1"/>
  <c r="R13" i="152"/>
  <c r="R37" i="152" s="1"/>
  <c r="R13" i="169" s="1"/>
  <c r="R13" i="151"/>
  <c r="R37" i="151" s="1"/>
  <c r="R13" i="173"/>
  <c r="R37" i="173" s="1"/>
  <c r="R13" i="142"/>
  <c r="R37" i="142" s="1"/>
  <c r="R13" i="168" s="1"/>
  <c r="R13" i="89"/>
  <c r="R37" i="89" s="1"/>
  <c r="R22" i="89"/>
  <c r="R46" i="89" s="1"/>
  <c r="R20" i="61"/>
  <c r="R15" i="162"/>
  <c r="R28" i="162" s="1"/>
  <c r="R14" i="171" s="1"/>
  <c r="R15" i="161"/>
  <c r="R28" i="161" s="1"/>
  <c r="R18" i="183"/>
  <c r="R42" i="183" s="1"/>
  <c r="R18" i="179"/>
  <c r="R42" i="179" s="1"/>
  <c r="R18" i="180"/>
  <c r="R42" i="180" s="1"/>
  <c r="R19" i="182" s="1"/>
  <c r="R18" i="181"/>
  <c r="R19" i="174"/>
  <c r="R43" i="174" s="1"/>
  <c r="R19" i="152"/>
  <c r="R43" i="152" s="1"/>
  <c r="R19" i="169" s="1"/>
  <c r="R19" i="151"/>
  <c r="R43" i="151" s="1"/>
  <c r="R19" i="173"/>
  <c r="R43" i="173" s="1"/>
  <c r="R19" i="142"/>
  <c r="R43" i="142" s="1"/>
  <c r="R19" i="168" s="1"/>
  <c r="R11" i="61"/>
  <c r="R19" i="89"/>
  <c r="R43" i="89" s="1"/>
  <c r="B4" i="89"/>
  <c r="B5" i="89"/>
  <c r="B29" i="89" s="1"/>
  <c r="B7" i="89"/>
  <c r="B31" i="89" s="1"/>
  <c r="B25" i="89"/>
  <c r="B49" i="89" s="1"/>
  <c r="B28" i="89"/>
  <c r="R10" i="183" l="1"/>
  <c r="R34" i="183" s="1"/>
  <c r="R10" i="180"/>
  <c r="R34" i="180" s="1"/>
  <c r="R11" i="182" s="1"/>
  <c r="R10" i="181"/>
  <c r="R10" i="179"/>
  <c r="R34" i="179" s="1"/>
  <c r="R11" i="174"/>
  <c r="R35" i="174" s="1"/>
  <c r="R11" i="152"/>
  <c r="R35" i="152" s="1"/>
  <c r="R11" i="169" s="1"/>
  <c r="R11" i="173"/>
  <c r="R35" i="173" s="1"/>
  <c r="R11" i="151"/>
  <c r="R35" i="151" s="1"/>
  <c r="R11" i="89"/>
  <c r="R35" i="89" s="1"/>
  <c r="R11" i="142"/>
  <c r="R35" i="142" s="1"/>
  <c r="R11" i="168" s="1"/>
  <c r="R19" i="179"/>
  <c r="R43" i="179" s="1"/>
  <c r="R19" i="180"/>
  <c r="R43" i="180" s="1"/>
  <c r="R20" i="182" s="1"/>
  <c r="R19" i="183"/>
  <c r="R43" i="183" s="1"/>
  <c r="R19" i="181"/>
  <c r="R20" i="174"/>
  <c r="R44" i="174" s="1"/>
  <c r="R20" i="152"/>
  <c r="R44" i="152" s="1"/>
  <c r="R20" i="169" s="1"/>
  <c r="R20" i="151"/>
  <c r="R44" i="151" s="1"/>
  <c r="R20" i="173"/>
  <c r="R44" i="173" s="1"/>
  <c r="R20" i="89"/>
  <c r="R44" i="89" s="1"/>
  <c r="R20" i="142"/>
  <c r="R44" i="142" s="1"/>
  <c r="R20" i="168" s="1"/>
  <c r="R13" i="183"/>
  <c r="R37" i="183" s="1"/>
  <c r="R13" i="179"/>
  <c r="R37" i="179" s="1"/>
  <c r="R13" i="180"/>
  <c r="R37" i="180" s="1"/>
  <c r="R14" i="182" s="1"/>
  <c r="R13" i="181"/>
  <c r="R14" i="174"/>
  <c r="R38" i="174" s="1"/>
  <c r="R14" i="152"/>
  <c r="R38" i="152" s="1"/>
  <c r="R14" i="169" s="1"/>
  <c r="R14" i="151"/>
  <c r="R38" i="151" s="1"/>
  <c r="R14" i="173"/>
  <c r="R38" i="173" s="1"/>
  <c r="R14" i="89"/>
  <c r="R38" i="89" s="1"/>
  <c r="R14" i="142"/>
  <c r="R38" i="142" s="1"/>
  <c r="R14" i="168" s="1"/>
  <c r="B4" i="175"/>
  <c r="C4" i="175"/>
  <c r="D4" i="175"/>
  <c r="E4" i="175"/>
  <c r="F4" i="175"/>
  <c r="F17" i="175" s="1"/>
  <c r="G4" i="175"/>
  <c r="G17" i="175" s="1"/>
  <c r="H4" i="175"/>
  <c r="H17" i="175" s="1"/>
  <c r="I4" i="175"/>
  <c r="I17" i="175" s="1"/>
  <c r="J4" i="175"/>
  <c r="K4" i="175"/>
  <c r="L4" i="175"/>
  <c r="M4" i="175"/>
  <c r="N4" i="175"/>
  <c r="N17" i="175" s="1"/>
  <c r="O4" i="175"/>
  <c r="O17" i="175" s="1"/>
  <c r="P4" i="175"/>
  <c r="P17" i="175" s="1"/>
  <c r="Q4" i="175"/>
  <c r="Q17" i="175" s="1"/>
  <c r="R4" i="175"/>
  <c r="S4" i="175"/>
  <c r="T4" i="175"/>
  <c r="U4" i="175"/>
  <c r="V4" i="175"/>
  <c r="V17" i="175" s="1"/>
  <c r="W4" i="175"/>
  <c r="W17" i="175" s="1"/>
  <c r="X4" i="175"/>
  <c r="X17" i="175" s="1"/>
  <c r="Y4" i="175"/>
  <c r="Y17" i="175" s="1"/>
  <c r="Z4" i="175"/>
  <c r="AA4" i="175"/>
  <c r="AB4" i="175"/>
  <c r="AC4" i="175"/>
  <c r="AD4" i="175"/>
  <c r="AD17" i="175" s="1"/>
  <c r="AE4" i="175"/>
  <c r="AE17" i="175" s="1"/>
  <c r="AF4" i="175"/>
  <c r="AF17" i="175" s="1"/>
  <c r="AG4" i="175"/>
  <c r="AG17" i="175" s="1"/>
  <c r="AH4" i="175"/>
  <c r="AI4" i="175"/>
  <c r="AJ4" i="175"/>
  <c r="AK4" i="175"/>
  <c r="AL4" i="175"/>
  <c r="AL17" i="175" s="1"/>
  <c r="AM4" i="175"/>
  <c r="AM17" i="175" s="1"/>
  <c r="AN4" i="175"/>
  <c r="AN17" i="175" s="1"/>
  <c r="AO4" i="175"/>
  <c r="AO17" i="175" s="1"/>
  <c r="AP4" i="175"/>
  <c r="AQ4" i="175"/>
  <c r="AR4" i="175"/>
  <c r="AS4" i="175"/>
  <c r="AT4" i="175"/>
  <c r="AT17" i="175" s="1"/>
  <c r="AU4" i="175"/>
  <c r="AU17" i="175" s="1"/>
  <c r="AV4" i="175"/>
  <c r="AV17" i="175" s="1"/>
  <c r="AW4" i="175"/>
  <c r="AW17" i="175" s="1"/>
  <c r="AX4" i="175"/>
  <c r="AY4" i="175"/>
  <c r="AZ4" i="175"/>
  <c r="BA4" i="175"/>
  <c r="B5" i="175"/>
  <c r="B18" i="175" s="1"/>
  <c r="C5" i="175"/>
  <c r="C18" i="175" s="1"/>
  <c r="D5" i="175"/>
  <c r="D18" i="175" s="1"/>
  <c r="E5" i="175"/>
  <c r="E18" i="175" s="1"/>
  <c r="F5" i="175"/>
  <c r="G5" i="175"/>
  <c r="H5" i="175"/>
  <c r="I5" i="175"/>
  <c r="J5" i="175"/>
  <c r="J18" i="175" s="1"/>
  <c r="K5" i="175"/>
  <c r="K18" i="175" s="1"/>
  <c r="L5" i="175"/>
  <c r="L18" i="175" s="1"/>
  <c r="M5" i="175"/>
  <c r="M18" i="175" s="1"/>
  <c r="N5" i="175"/>
  <c r="O5" i="175"/>
  <c r="P5" i="175"/>
  <c r="Q5" i="175"/>
  <c r="R5" i="175"/>
  <c r="R18" i="175" s="1"/>
  <c r="S5" i="175"/>
  <c r="S18" i="175" s="1"/>
  <c r="T5" i="175"/>
  <c r="T18" i="175" s="1"/>
  <c r="U5" i="175"/>
  <c r="U18" i="175" s="1"/>
  <c r="V5" i="175"/>
  <c r="W5" i="175"/>
  <c r="X5" i="175"/>
  <c r="Y5" i="175"/>
  <c r="Z5" i="175"/>
  <c r="Z18" i="175" s="1"/>
  <c r="AA5" i="175"/>
  <c r="AA18" i="175" s="1"/>
  <c r="AB5" i="175"/>
  <c r="AB18" i="175" s="1"/>
  <c r="AC5" i="175"/>
  <c r="AC18" i="175" s="1"/>
  <c r="AD5" i="175"/>
  <c r="AE5" i="175"/>
  <c r="AF5" i="175"/>
  <c r="AG5" i="175"/>
  <c r="AH5" i="175"/>
  <c r="AH18" i="175" s="1"/>
  <c r="AI5" i="175"/>
  <c r="AI18" i="175" s="1"/>
  <c r="AJ5" i="175"/>
  <c r="AJ18" i="175" s="1"/>
  <c r="AK5" i="175"/>
  <c r="AK18" i="175" s="1"/>
  <c r="AL5" i="175"/>
  <c r="AL18" i="175" s="1"/>
  <c r="AM5" i="175"/>
  <c r="AN5" i="175"/>
  <c r="AN18" i="175" s="1"/>
  <c r="AO5" i="175"/>
  <c r="AO18" i="175" s="1"/>
  <c r="AP5" i="175"/>
  <c r="AP18" i="175" s="1"/>
  <c r="AQ5" i="175"/>
  <c r="AQ18" i="175" s="1"/>
  <c r="AR5" i="175"/>
  <c r="AR18" i="175" s="1"/>
  <c r="AS5" i="175"/>
  <c r="AS18" i="175" s="1"/>
  <c r="AT5" i="175"/>
  <c r="AT18" i="175" s="1"/>
  <c r="AU5" i="175"/>
  <c r="AV5" i="175"/>
  <c r="AV18" i="175" s="1"/>
  <c r="AW5" i="175"/>
  <c r="AX5" i="175"/>
  <c r="AX18" i="175" s="1"/>
  <c r="AY5" i="175"/>
  <c r="AY18" i="175" s="1"/>
  <c r="AZ5" i="175"/>
  <c r="AZ18" i="175" s="1"/>
  <c r="BA5" i="175"/>
  <c r="BA18" i="175" s="1"/>
  <c r="B17" i="175"/>
  <c r="C17" i="175"/>
  <c r="D17" i="175"/>
  <c r="E17" i="175"/>
  <c r="J17" i="175"/>
  <c r="K17" i="175"/>
  <c r="L17" i="175"/>
  <c r="M17" i="175"/>
  <c r="R17" i="175"/>
  <c r="S17" i="175"/>
  <c r="T17" i="175"/>
  <c r="U17" i="175"/>
  <c r="Z17" i="175"/>
  <c r="AA17" i="175"/>
  <c r="AB17" i="175"/>
  <c r="AC17" i="175"/>
  <c r="AH17" i="175"/>
  <c r="AI17" i="175"/>
  <c r="AJ17" i="175"/>
  <c r="AK17" i="175"/>
  <c r="AP17" i="175"/>
  <c r="AQ17" i="175"/>
  <c r="AR17" i="175"/>
  <c r="AS17" i="175"/>
  <c r="AX17" i="175"/>
  <c r="AY17" i="175"/>
  <c r="AZ17" i="175"/>
  <c r="BA17" i="175"/>
  <c r="F18" i="175"/>
  <c r="G18" i="175"/>
  <c r="H18" i="175"/>
  <c r="I18" i="175"/>
  <c r="N18" i="175"/>
  <c r="O18" i="175"/>
  <c r="P18" i="175"/>
  <c r="Q18" i="175"/>
  <c r="V18" i="175"/>
  <c r="W18" i="175"/>
  <c r="X18" i="175"/>
  <c r="Y18" i="175"/>
  <c r="AD18" i="175"/>
  <c r="AE18" i="175"/>
  <c r="AF18" i="175"/>
  <c r="AG18" i="175"/>
  <c r="AM18" i="175"/>
  <c r="AU18" i="175"/>
  <c r="AW18" i="175"/>
  <c r="B4" i="162"/>
  <c r="B17" i="162" s="1"/>
  <c r="B3" i="171" s="1"/>
  <c r="B5" i="162"/>
  <c r="B18" i="162" s="1"/>
  <c r="B4" i="171" s="1"/>
  <c r="B4" i="161"/>
  <c r="B5" i="161"/>
  <c r="B18" i="161" s="1"/>
  <c r="B17" i="161"/>
  <c r="B3" i="183"/>
  <c r="B27" i="183" s="1"/>
  <c r="B4" i="183"/>
  <c r="B28" i="183" s="1"/>
  <c r="B24" i="183"/>
  <c r="B48" i="183" s="1"/>
  <c r="B3" i="181"/>
  <c r="B4" i="181"/>
  <c r="B24" i="181"/>
  <c r="B3" i="180"/>
  <c r="B27" i="180" s="1"/>
  <c r="B4" i="182" s="1"/>
  <c r="B4" i="180"/>
  <c r="B28" i="180" s="1"/>
  <c r="B5" i="182" s="1"/>
  <c r="B24" i="180"/>
  <c r="B48" i="180" s="1"/>
  <c r="B25" i="182" s="1"/>
  <c r="B3" i="179"/>
  <c r="B27" i="179" s="1"/>
  <c r="B4" i="179"/>
  <c r="B28" i="179" s="1"/>
  <c r="B24" i="179"/>
  <c r="B48" i="179" s="1"/>
  <c r="B4" i="174"/>
  <c r="B28" i="174" s="1"/>
  <c r="B5" i="174"/>
  <c r="B25" i="174"/>
  <c r="B49" i="174" s="1"/>
  <c r="B29" i="174"/>
  <c r="B4" i="152"/>
  <c r="B28" i="152" s="1"/>
  <c r="B4" i="169" s="1"/>
  <c r="B5" i="152"/>
  <c r="B29" i="152" s="1"/>
  <c r="B5" i="169" s="1"/>
  <c r="B25" i="152"/>
  <c r="B49" i="152" s="1"/>
  <c r="B25" i="169" s="1"/>
  <c r="B4" i="151"/>
  <c r="B28" i="151" s="1"/>
  <c r="B5" i="151"/>
  <c r="B25" i="151"/>
  <c r="B49" i="151" s="1"/>
  <c r="B29" i="151"/>
  <c r="B4" i="173"/>
  <c r="B28" i="173" s="1"/>
  <c r="B5" i="173"/>
  <c r="B29" i="173" s="1"/>
  <c r="B25" i="173"/>
  <c r="B49" i="173" s="1"/>
  <c r="B4" i="142"/>
  <c r="B28" i="142" s="1"/>
  <c r="B4" i="168" s="1"/>
  <c r="B5" i="142"/>
  <c r="B29" i="142" s="1"/>
  <c r="B5" i="168" s="1"/>
  <c r="B25" i="142"/>
  <c r="B49" i="142" s="1"/>
  <c r="B25" i="168" s="1"/>
  <c r="M22" i="61" l="1"/>
  <c r="N7" i="175"/>
  <c r="N20" i="175" s="1"/>
  <c r="L8" i="61"/>
  <c r="M7" i="175"/>
  <c r="M20" i="175" s="1"/>
  <c r="L19" i="61"/>
  <c r="M10" i="61"/>
  <c r="L22" i="61"/>
  <c r="L16" i="61"/>
  <c r="L10" i="61"/>
  <c r="M13" i="61"/>
  <c r="M16" i="61"/>
  <c r="M8" i="61"/>
  <c r="M19" i="61"/>
  <c r="L13" i="61"/>
  <c r="AH24" i="187"/>
  <c r="AH48" i="187" s="1"/>
  <c r="AG24" i="187"/>
  <c r="AG48" i="187" s="1"/>
  <c r="AF24" i="187"/>
  <c r="AF48" i="187" s="1"/>
  <c r="AE24" i="187"/>
  <c r="AE48" i="187" s="1"/>
  <c r="AD24" i="187"/>
  <c r="AD48" i="187" s="1"/>
  <c r="AC24" i="187"/>
  <c r="AC48" i="187" s="1"/>
  <c r="AB24" i="187"/>
  <c r="AB48" i="187" s="1"/>
  <c r="AA24" i="187"/>
  <c r="AA48" i="187" s="1"/>
  <c r="Z24" i="187"/>
  <c r="Z48" i="187" s="1"/>
  <c r="Y24" i="187"/>
  <c r="Y48" i="187" s="1"/>
  <c r="X24" i="187"/>
  <c r="X48" i="187" s="1"/>
  <c r="W24" i="187"/>
  <c r="W48" i="187" s="1"/>
  <c r="V24" i="187"/>
  <c r="V48" i="187" s="1"/>
  <c r="U24" i="187"/>
  <c r="U48" i="187" s="1"/>
  <c r="T24" i="187"/>
  <c r="T48" i="187" s="1"/>
  <c r="S24" i="187"/>
  <c r="S48" i="187" s="1"/>
  <c r="R24" i="187"/>
  <c r="R48" i="187" s="1"/>
  <c r="Q24" i="187"/>
  <c r="Q48" i="187" s="1"/>
  <c r="P24" i="187"/>
  <c r="P48" i="187" s="1"/>
  <c r="O24" i="187"/>
  <c r="O48" i="187" s="1"/>
  <c r="N24" i="187"/>
  <c r="N48" i="187" s="1"/>
  <c r="M24" i="187"/>
  <c r="M48" i="187" s="1"/>
  <c r="L24" i="187"/>
  <c r="L48" i="187" s="1"/>
  <c r="K24" i="187"/>
  <c r="K48" i="187" s="1"/>
  <c r="J24" i="187"/>
  <c r="J48" i="187" s="1"/>
  <c r="I24" i="187"/>
  <c r="I48" i="187" s="1"/>
  <c r="H24" i="187"/>
  <c r="H48" i="187" s="1"/>
  <c r="G24" i="187"/>
  <c r="G48" i="187" s="1"/>
  <c r="F24" i="187"/>
  <c r="F48" i="187" s="1"/>
  <c r="E24" i="187"/>
  <c r="E48" i="187" s="1"/>
  <c r="D24" i="187"/>
  <c r="D48" i="187" s="1"/>
  <c r="C24" i="187"/>
  <c r="C48" i="187" s="1"/>
  <c r="B24" i="187"/>
  <c r="B48" i="187" s="1"/>
  <c r="AH4" i="187"/>
  <c r="AH28" i="187" s="1"/>
  <c r="AG4" i="187"/>
  <c r="AG28" i="187" s="1"/>
  <c r="AF4" i="187"/>
  <c r="AF28" i="187" s="1"/>
  <c r="AE4" i="187"/>
  <c r="AE28" i="187" s="1"/>
  <c r="AD4" i="187"/>
  <c r="AD28" i="187" s="1"/>
  <c r="AC4" i="187"/>
  <c r="AC28" i="187" s="1"/>
  <c r="AB4" i="187"/>
  <c r="AB28" i="187" s="1"/>
  <c r="AA4" i="187"/>
  <c r="AA28" i="187" s="1"/>
  <c r="Z4" i="187"/>
  <c r="Z28" i="187" s="1"/>
  <c r="Y4" i="187"/>
  <c r="Y28" i="187" s="1"/>
  <c r="X4" i="187"/>
  <c r="X28" i="187" s="1"/>
  <c r="W4" i="187"/>
  <c r="W28" i="187" s="1"/>
  <c r="V4" i="187"/>
  <c r="V28" i="187" s="1"/>
  <c r="U4" i="187"/>
  <c r="U28" i="187" s="1"/>
  <c r="T4" i="187"/>
  <c r="T28" i="187" s="1"/>
  <c r="S4" i="187"/>
  <c r="S28" i="187" s="1"/>
  <c r="R4" i="187"/>
  <c r="R28" i="187" s="1"/>
  <c r="Q4" i="187"/>
  <c r="Q28" i="187" s="1"/>
  <c r="P4" i="187"/>
  <c r="P28" i="187" s="1"/>
  <c r="O4" i="187"/>
  <c r="O28" i="187" s="1"/>
  <c r="N4" i="187"/>
  <c r="N28" i="187" s="1"/>
  <c r="M4" i="187"/>
  <c r="M28" i="187" s="1"/>
  <c r="L4" i="187"/>
  <c r="L28" i="187" s="1"/>
  <c r="K4" i="187"/>
  <c r="K28" i="187" s="1"/>
  <c r="J4" i="187"/>
  <c r="J28" i="187" s="1"/>
  <c r="I4" i="187"/>
  <c r="I28" i="187" s="1"/>
  <c r="H4" i="187"/>
  <c r="H28" i="187" s="1"/>
  <c r="G4" i="187"/>
  <c r="G28" i="187" s="1"/>
  <c r="F4" i="187"/>
  <c r="F28" i="187" s="1"/>
  <c r="E4" i="187"/>
  <c r="E28" i="187" s="1"/>
  <c r="D4" i="187"/>
  <c r="D28" i="187" s="1"/>
  <c r="C4" i="187"/>
  <c r="C28" i="187" s="1"/>
  <c r="B4" i="187"/>
  <c r="B28" i="187" s="1"/>
  <c r="AH3" i="187"/>
  <c r="AH27" i="187" s="1"/>
  <c r="AG3" i="187"/>
  <c r="AG27" i="187" s="1"/>
  <c r="AF3" i="187"/>
  <c r="AF27" i="187" s="1"/>
  <c r="AE3" i="187"/>
  <c r="AE27" i="187" s="1"/>
  <c r="AD3" i="187"/>
  <c r="AD27" i="187" s="1"/>
  <c r="AC3" i="187"/>
  <c r="AC27" i="187" s="1"/>
  <c r="AB3" i="187"/>
  <c r="AB27" i="187" s="1"/>
  <c r="AA3" i="187"/>
  <c r="AA27" i="187" s="1"/>
  <c r="Z3" i="187"/>
  <c r="Z27" i="187" s="1"/>
  <c r="Y3" i="187"/>
  <c r="Y27" i="187" s="1"/>
  <c r="X3" i="187"/>
  <c r="X27" i="187" s="1"/>
  <c r="W3" i="187"/>
  <c r="W27" i="187" s="1"/>
  <c r="V3" i="187"/>
  <c r="V27" i="187" s="1"/>
  <c r="U3" i="187"/>
  <c r="U27" i="187" s="1"/>
  <c r="T3" i="187"/>
  <c r="T27" i="187" s="1"/>
  <c r="S3" i="187"/>
  <c r="S27" i="187" s="1"/>
  <c r="R3" i="187"/>
  <c r="R27" i="187" s="1"/>
  <c r="Q3" i="187"/>
  <c r="Q27" i="187" s="1"/>
  <c r="P3" i="187"/>
  <c r="P27" i="187" s="1"/>
  <c r="O3" i="187"/>
  <c r="O27" i="187" s="1"/>
  <c r="N3" i="187"/>
  <c r="N27" i="187" s="1"/>
  <c r="M3" i="187"/>
  <c r="M27" i="187" s="1"/>
  <c r="L3" i="187"/>
  <c r="L27" i="187" s="1"/>
  <c r="K3" i="187"/>
  <c r="K27" i="187" s="1"/>
  <c r="J3" i="187"/>
  <c r="J27" i="187" s="1"/>
  <c r="I3" i="187"/>
  <c r="I27" i="187" s="1"/>
  <c r="H3" i="187"/>
  <c r="H27" i="187" s="1"/>
  <c r="G3" i="187"/>
  <c r="G27" i="187" s="1"/>
  <c r="F3" i="187"/>
  <c r="F27" i="187" s="1"/>
  <c r="E3" i="187"/>
  <c r="E27" i="187" s="1"/>
  <c r="D3" i="187"/>
  <c r="D27" i="187" s="1"/>
  <c r="C3" i="187"/>
  <c r="C27" i="187" s="1"/>
  <c r="B3" i="187"/>
  <c r="B27" i="187" s="1"/>
  <c r="AH24" i="185"/>
  <c r="AG24" i="185"/>
  <c r="AF24" i="185"/>
  <c r="AE24" i="185"/>
  <c r="AD24" i="185"/>
  <c r="AC24" i="185"/>
  <c r="AB24" i="185"/>
  <c r="AA24" i="185"/>
  <c r="Z24" i="185"/>
  <c r="Y24" i="185"/>
  <c r="X24" i="185"/>
  <c r="W24" i="185"/>
  <c r="V24" i="185"/>
  <c r="U24" i="185"/>
  <c r="T24" i="185"/>
  <c r="S24" i="185"/>
  <c r="R24" i="185"/>
  <c r="Q24" i="185"/>
  <c r="P24" i="185"/>
  <c r="O24" i="185"/>
  <c r="N24" i="185"/>
  <c r="M24" i="185"/>
  <c r="L24" i="185"/>
  <c r="K24" i="185"/>
  <c r="J24" i="185"/>
  <c r="I24" i="185"/>
  <c r="H24" i="185"/>
  <c r="G24" i="185"/>
  <c r="F24" i="185"/>
  <c r="E24" i="185"/>
  <c r="D24" i="185"/>
  <c r="C24" i="185"/>
  <c r="B24" i="185"/>
  <c r="AH4" i="185"/>
  <c r="AG4" i="185"/>
  <c r="AF4" i="185"/>
  <c r="AE4" i="185"/>
  <c r="AD4" i="185"/>
  <c r="AC4" i="185"/>
  <c r="AB4" i="185"/>
  <c r="AA4" i="185"/>
  <c r="Z4" i="185"/>
  <c r="Y4" i="185"/>
  <c r="X4" i="185"/>
  <c r="W4" i="185"/>
  <c r="V4" i="185"/>
  <c r="U4" i="185"/>
  <c r="T4" i="185"/>
  <c r="S4" i="185"/>
  <c r="R4" i="185"/>
  <c r="Q4" i="185"/>
  <c r="P4" i="185"/>
  <c r="O4" i="185"/>
  <c r="N4" i="185"/>
  <c r="M4" i="185"/>
  <c r="L4" i="185"/>
  <c r="K4" i="185"/>
  <c r="J4" i="185"/>
  <c r="I4" i="185"/>
  <c r="H4" i="185"/>
  <c r="G4" i="185"/>
  <c r="F4" i="185"/>
  <c r="E4" i="185"/>
  <c r="D4" i="185"/>
  <c r="C4" i="185"/>
  <c r="B4" i="185"/>
  <c r="AH3" i="185"/>
  <c r="AG3" i="185"/>
  <c r="AF3" i="185"/>
  <c r="AE3" i="185"/>
  <c r="AD3" i="185"/>
  <c r="AC3" i="185"/>
  <c r="AB3" i="185"/>
  <c r="AA3" i="185"/>
  <c r="Z3" i="185"/>
  <c r="Y3" i="185"/>
  <c r="X3" i="185"/>
  <c r="W3" i="185"/>
  <c r="V3" i="185"/>
  <c r="U3" i="185"/>
  <c r="T3" i="185"/>
  <c r="S3" i="185"/>
  <c r="R3" i="185"/>
  <c r="Q3" i="185"/>
  <c r="P3" i="185"/>
  <c r="O3" i="185"/>
  <c r="N3" i="185"/>
  <c r="M3" i="185"/>
  <c r="L3" i="185"/>
  <c r="K3" i="185"/>
  <c r="J3" i="185"/>
  <c r="I3" i="185"/>
  <c r="H3" i="185"/>
  <c r="G3" i="185"/>
  <c r="F3" i="185"/>
  <c r="E3" i="185"/>
  <c r="D3" i="185"/>
  <c r="C3" i="185"/>
  <c r="B3" i="185"/>
  <c r="Z4" i="186"/>
  <c r="AH25" i="186"/>
  <c r="AG25" i="186"/>
  <c r="AF25" i="186"/>
  <c r="AE25" i="186"/>
  <c r="AD25" i="186"/>
  <c r="AC25" i="186"/>
  <c r="AB25" i="186"/>
  <c r="AA25" i="186"/>
  <c r="Z25" i="186"/>
  <c r="Y25" i="186"/>
  <c r="X25" i="186"/>
  <c r="W25" i="186"/>
  <c r="V25" i="186"/>
  <c r="U25" i="186"/>
  <c r="T25" i="186"/>
  <c r="S25" i="186"/>
  <c r="R25" i="186"/>
  <c r="Q25" i="186"/>
  <c r="P25" i="186"/>
  <c r="O25" i="186"/>
  <c r="N25" i="186"/>
  <c r="M25" i="186"/>
  <c r="L25" i="186"/>
  <c r="K25" i="186"/>
  <c r="J25" i="186"/>
  <c r="I25" i="186"/>
  <c r="H25" i="186"/>
  <c r="G25" i="186"/>
  <c r="F25" i="186"/>
  <c r="E25" i="186"/>
  <c r="D25" i="186"/>
  <c r="C25" i="186"/>
  <c r="B24" i="184"/>
  <c r="B48" i="184" s="1"/>
  <c r="B25" i="186" s="1"/>
  <c r="AH5" i="186"/>
  <c r="AG5" i="186"/>
  <c r="AF5" i="186"/>
  <c r="AE5" i="186"/>
  <c r="AD5" i="186"/>
  <c r="AC5" i="186"/>
  <c r="AB5" i="186"/>
  <c r="AA5" i="186"/>
  <c r="Z5" i="186"/>
  <c r="Y5" i="186"/>
  <c r="X5" i="186"/>
  <c r="W5" i="186"/>
  <c r="V5" i="186"/>
  <c r="U5" i="186"/>
  <c r="T5" i="186"/>
  <c r="S5" i="186"/>
  <c r="R5" i="186"/>
  <c r="Q5" i="186"/>
  <c r="P5" i="186"/>
  <c r="O5" i="186"/>
  <c r="N5" i="186"/>
  <c r="M5" i="186"/>
  <c r="L5" i="186"/>
  <c r="K5" i="186"/>
  <c r="J5" i="186"/>
  <c r="I5" i="186"/>
  <c r="H5" i="186"/>
  <c r="G5" i="186"/>
  <c r="F5" i="186"/>
  <c r="E5" i="186"/>
  <c r="D5" i="186"/>
  <c r="C5" i="186"/>
  <c r="B4" i="184"/>
  <c r="B28" i="184" s="1"/>
  <c r="B5" i="186" s="1"/>
  <c r="AH4" i="186"/>
  <c r="AG4" i="186"/>
  <c r="AF4" i="186"/>
  <c r="AE4" i="186"/>
  <c r="AD4" i="186"/>
  <c r="AC4" i="186"/>
  <c r="AB4" i="186"/>
  <c r="AA4" i="186"/>
  <c r="Y4" i="186"/>
  <c r="X4" i="186"/>
  <c r="W4" i="186"/>
  <c r="V4" i="186"/>
  <c r="U4" i="186"/>
  <c r="T4" i="186"/>
  <c r="S4" i="186"/>
  <c r="R4" i="186"/>
  <c r="Q4" i="186"/>
  <c r="P4" i="186"/>
  <c r="O4" i="186"/>
  <c r="N4" i="186"/>
  <c r="M4" i="186"/>
  <c r="L4" i="186"/>
  <c r="K4" i="186"/>
  <c r="J4" i="186"/>
  <c r="I4" i="186"/>
  <c r="H4" i="186"/>
  <c r="G4" i="186"/>
  <c r="F4" i="186"/>
  <c r="E4" i="186"/>
  <c r="D4" i="186"/>
  <c r="C4" i="186"/>
  <c r="B3" i="184"/>
  <c r="B27" i="184" s="1"/>
  <c r="B4" i="186" s="1"/>
  <c r="B24" i="148"/>
  <c r="B48" i="148" s="1"/>
  <c r="B4" i="148"/>
  <c r="B3" i="148"/>
  <c r="M7" i="183" l="1"/>
  <c r="M31" i="183" s="1"/>
  <c r="M7" i="179"/>
  <c r="M31" i="179" s="1"/>
  <c r="M7" i="180"/>
  <c r="M31" i="180" s="1"/>
  <c r="M8" i="182" s="1"/>
  <c r="M7" i="181"/>
  <c r="M8" i="174"/>
  <c r="M32" i="174" s="1"/>
  <c r="M8" i="152"/>
  <c r="M32" i="152" s="1"/>
  <c r="M8" i="169" s="1"/>
  <c r="M8" i="151"/>
  <c r="M32" i="151" s="1"/>
  <c r="M8" i="173"/>
  <c r="M32" i="173" s="1"/>
  <c r="M8" i="142"/>
  <c r="M32" i="142" s="1"/>
  <c r="M8" i="168" s="1"/>
  <c r="M8" i="89"/>
  <c r="M32" i="89" s="1"/>
  <c r="L13" i="162"/>
  <c r="L26" i="162" s="1"/>
  <c r="L12" i="171" s="1"/>
  <c r="L13" i="161"/>
  <c r="L26" i="161" s="1"/>
  <c r="L15" i="183"/>
  <c r="L39" i="183" s="1"/>
  <c r="L15" i="179"/>
  <c r="L39" i="179" s="1"/>
  <c r="L15" i="180"/>
  <c r="L39" i="180" s="1"/>
  <c r="L16" i="182" s="1"/>
  <c r="L15" i="181"/>
  <c r="L16" i="174"/>
  <c r="L40" i="174" s="1"/>
  <c r="L16" i="152"/>
  <c r="L40" i="152" s="1"/>
  <c r="L16" i="169" s="1"/>
  <c r="L16" i="151"/>
  <c r="L40" i="151" s="1"/>
  <c r="L16" i="173"/>
  <c r="L40" i="173" s="1"/>
  <c r="L16" i="142"/>
  <c r="L40" i="142" s="1"/>
  <c r="L16" i="168" s="1"/>
  <c r="L16" i="89"/>
  <c r="L40" i="89" s="1"/>
  <c r="M13" i="162"/>
  <c r="M26" i="162" s="1"/>
  <c r="M12" i="171" s="1"/>
  <c r="M13" i="161"/>
  <c r="M26" i="161" s="1"/>
  <c r="M15" i="179"/>
  <c r="M39" i="179" s="1"/>
  <c r="M15" i="180"/>
  <c r="M39" i="180" s="1"/>
  <c r="M16" i="182" s="1"/>
  <c r="M15" i="183"/>
  <c r="M39" i="183" s="1"/>
  <c r="M15" i="181"/>
  <c r="M16" i="174"/>
  <c r="M40" i="174" s="1"/>
  <c r="M16" i="152"/>
  <c r="M40" i="152" s="1"/>
  <c r="M16" i="169" s="1"/>
  <c r="M16" i="173"/>
  <c r="M40" i="173" s="1"/>
  <c r="M16" i="151"/>
  <c r="M40" i="151" s="1"/>
  <c r="M16" i="142"/>
  <c r="M40" i="142" s="1"/>
  <c r="M16" i="168" s="1"/>
  <c r="M16" i="89"/>
  <c r="M40" i="89" s="1"/>
  <c r="L21" i="183"/>
  <c r="L45" i="183" s="1"/>
  <c r="L21" i="179"/>
  <c r="L45" i="179" s="1"/>
  <c r="L21" i="180"/>
  <c r="L45" i="180" s="1"/>
  <c r="L22" i="182" s="1"/>
  <c r="L21" i="181"/>
  <c r="L22" i="174"/>
  <c r="L46" i="174" s="1"/>
  <c r="L22" i="152"/>
  <c r="L46" i="152" s="1"/>
  <c r="L22" i="169" s="1"/>
  <c r="L22" i="151"/>
  <c r="L46" i="151" s="1"/>
  <c r="L22" i="173"/>
  <c r="L46" i="173" s="1"/>
  <c r="L22" i="142"/>
  <c r="L46" i="142" s="1"/>
  <c r="L22" i="168" s="1"/>
  <c r="L22" i="89"/>
  <c r="L46" i="89" s="1"/>
  <c r="L7" i="183"/>
  <c r="L31" i="183" s="1"/>
  <c r="L7" i="180"/>
  <c r="L31" i="180" s="1"/>
  <c r="L8" i="182" s="1"/>
  <c r="L7" i="181"/>
  <c r="L7" i="179"/>
  <c r="L31" i="179" s="1"/>
  <c r="L8" i="174"/>
  <c r="L32" i="174" s="1"/>
  <c r="L8" i="152"/>
  <c r="L32" i="152" s="1"/>
  <c r="L8" i="169" s="1"/>
  <c r="L8" i="173"/>
  <c r="L32" i="173" s="1"/>
  <c r="L8" i="151"/>
  <c r="L32" i="151" s="1"/>
  <c r="L8" i="142"/>
  <c r="L32" i="142" s="1"/>
  <c r="L8" i="168" s="1"/>
  <c r="L8" i="89"/>
  <c r="L32" i="89" s="1"/>
  <c r="L11" i="162"/>
  <c r="L24" i="162" s="1"/>
  <c r="L10" i="171" s="1"/>
  <c r="L11" i="161"/>
  <c r="L24" i="161" s="1"/>
  <c r="L12" i="181"/>
  <c r="L12" i="183"/>
  <c r="L36" i="183" s="1"/>
  <c r="L12" i="179"/>
  <c r="L36" i="179" s="1"/>
  <c r="L12" i="180"/>
  <c r="L36" i="180" s="1"/>
  <c r="L13" i="182" s="1"/>
  <c r="L13" i="174"/>
  <c r="L37" i="174" s="1"/>
  <c r="L13" i="151"/>
  <c r="L37" i="151" s="1"/>
  <c r="L13" i="173"/>
  <c r="L37" i="173" s="1"/>
  <c r="L13" i="152"/>
  <c r="L37" i="152" s="1"/>
  <c r="L13" i="169" s="1"/>
  <c r="L13" i="89"/>
  <c r="L37" i="89" s="1"/>
  <c r="L13" i="142"/>
  <c r="L37" i="142" s="1"/>
  <c r="L13" i="168" s="1"/>
  <c r="M11" i="162"/>
  <c r="M24" i="162" s="1"/>
  <c r="M10" i="171" s="1"/>
  <c r="M12" i="183"/>
  <c r="M36" i="183" s="1"/>
  <c r="M11" i="161"/>
  <c r="M24" i="161" s="1"/>
  <c r="M12" i="180"/>
  <c r="M36" i="180" s="1"/>
  <c r="M13" i="182" s="1"/>
  <c r="M12" i="181"/>
  <c r="M12" i="179"/>
  <c r="M36" i="179" s="1"/>
  <c r="M13" i="174"/>
  <c r="M37" i="174" s="1"/>
  <c r="M13" i="152"/>
  <c r="M37" i="152" s="1"/>
  <c r="M13" i="169" s="1"/>
  <c r="M13" i="151"/>
  <c r="M37" i="151" s="1"/>
  <c r="M13" i="173"/>
  <c r="M37" i="173" s="1"/>
  <c r="M13" i="89"/>
  <c r="M37" i="89" s="1"/>
  <c r="M13" i="142"/>
  <c r="M37" i="142" s="1"/>
  <c r="M13" i="168" s="1"/>
  <c r="M9" i="162"/>
  <c r="M22" i="162" s="1"/>
  <c r="M8" i="171" s="1"/>
  <c r="M9" i="161"/>
  <c r="M22" i="161" s="1"/>
  <c r="M9" i="183"/>
  <c r="M33" i="183" s="1"/>
  <c r="M9" i="179"/>
  <c r="M33" i="179" s="1"/>
  <c r="M9" i="180"/>
  <c r="M33" i="180" s="1"/>
  <c r="M10" i="182" s="1"/>
  <c r="M9" i="181"/>
  <c r="M10" i="174"/>
  <c r="M34" i="174" s="1"/>
  <c r="M10" i="152"/>
  <c r="M34" i="152" s="1"/>
  <c r="M10" i="169" s="1"/>
  <c r="M10" i="173"/>
  <c r="M34" i="173" s="1"/>
  <c r="M10" i="151"/>
  <c r="M34" i="151" s="1"/>
  <c r="M10" i="142"/>
  <c r="M34" i="142" s="1"/>
  <c r="M10" i="168" s="1"/>
  <c r="M10" i="89"/>
  <c r="M34" i="89" s="1"/>
  <c r="M15" i="162"/>
  <c r="M28" i="162" s="1"/>
  <c r="M14" i="171" s="1"/>
  <c r="M15" i="161"/>
  <c r="M28" i="161" s="1"/>
  <c r="M18" i="183"/>
  <c r="M42" i="183" s="1"/>
  <c r="M18" i="180"/>
  <c r="M42" i="180" s="1"/>
  <c r="M19" i="182" s="1"/>
  <c r="M18" i="181"/>
  <c r="M18" i="179"/>
  <c r="M42" i="179" s="1"/>
  <c r="M19" i="174"/>
  <c r="M43" i="174" s="1"/>
  <c r="M19" i="152"/>
  <c r="M43" i="152" s="1"/>
  <c r="M19" i="169" s="1"/>
  <c r="M19" i="151"/>
  <c r="M43" i="151" s="1"/>
  <c r="M19" i="173"/>
  <c r="M43" i="173" s="1"/>
  <c r="M19" i="89"/>
  <c r="M43" i="89" s="1"/>
  <c r="M19" i="142"/>
  <c r="M43" i="142" s="1"/>
  <c r="M19" i="168" s="1"/>
  <c r="L9" i="162"/>
  <c r="L22" i="162" s="1"/>
  <c r="L8" i="171" s="1"/>
  <c r="L9" i="161"/>
  <c r="L22" i="161" s="1"/>
  <c r="L9" i="183"/>
  <c r="L33" i="183" s="1"/>
  <c r="L9" i="179"/>
  <c r="L33" i="179" s="1"/>
  <c r="L9" i="180"/>
  <c r="L33" i="180" s="1"/>
  <c r="L10" i="182" s="1"/>
  <c r="L9" i="181"/>
  <c r="L10" i="174"/>
  <c r="L34" i="174" s="1"/>
  <c r="L10" i="152"/>
  <c r="L34" i="152" s="1"/>
  <c r="L10" i="169" s="1"/>
  <c r="L10" i="151"/>
  <c r="L34" i="151" s="1"/>
  <c r="L10" i="173"/>
  <c r="L34" i="173" s="1"/>
  <c r="L10" i="142"/>
  <c r="L34" i="142" s="1"/>
  <c r="L10" i="168" s="1"/>
  <c r="L10" i="89"/>
  <c r="L34" i="89" s="1"/>
  <c r="L15" i="161"/>
  <c r="L28" i="161" s="1"/>
  <c r="L15" i="162"/>
  <c r="L28" i="162" s="1"/>
  <c r="L14" i="171" s="1"/>
  <c r="L18" i="183"/>
  <c r="L42" i="183" s="1"/>
  <c r="L18" i="181"/>
  <c r="L18" i="179"/>
  <c r="L42" i="179" s="1"/>
  <c r="L18" i="180"/>
  <c r="L42" i="180" s="1"/>
  <c r="L19" i="182" s="1"/>
  <c r="L19" i="174"/>
  <c r="L43" i="174" s="1"/>
  <c r="L19" i="151"/>
  <c r="L43" i="151" s="1"/>
  <c r="L19" i="173"/>
  <c r="L43" i="173" s="1"/>
  <c r="L19" i="152"/>
  <c r="L43" i="152" s="1"/>
  <c r="L19" i="169" s="1"/>
  <c r="L19" i="89"/>
  <c r="L43" i="89" s="1"/>
  <c r="L19" i="142"/>
  <c r="L43" i="142" s="1"/>
  <c r="L19" i="168" s="1"/>
  <c r="M21" i="183"/>
  <c r="M45" i="183" s="1"/>
  <c r="M21" i="179"/>
  <c r="M45" i="179" s="1"/>
  <c r="M21" i="180"/>
  <c r="M45" i="180" s="1"/>
  <c r="M22" i="182" s="1"/>
  <c r="M21" i="181"/>
  <c r="M22" i="174"/>
  <c r="M46" i="174" s="1"/>
  <c r="M22" i="173"/>
  <c r="M46" i="173" s="1"/>
  <c r="M22" i="152"/>
  <c r="M46" i="152" s="1"/>
  <c r="M22" i="169" s="1"/>
  <c r="M22" i="151"/>
  <c r="M46" i="151" s="1"/>
  <c r="M22" i="142"/>
  <c r="M46" i="142" s="1"/>
  <c r="M22" i="168" s="1"/>
  <c r="M22" i="89"/>
  <c r="M46" i="89" s="1"/>
  <c r="L14" i="61"/>
  <c r="M11" i="175"/>
  <c r="M24" i="175" s="1"/>
  <c r="M14" i="61"/>
  <c r="N11" i="175"/>
  <c r="N24" i="175" s="1"/>
  <c r="M11" i="61"/>
  <c r="N9" i="175"/>
  <c r="N22" i="175" s="1"/>
  <c r="M17" i="61"/>
  <c r="N13" i="175"/>
  <c r="N26" i="175" s="1"/>
  <c r="L23" i="61"/>
  <c r="M20" i="61"/>
  <c r="N15" i="175"/>
  <c r="N28" i="175" s="1"/>
  <c r="L11" i="61"/>
  <c r="M9" i="175"/>
  <c r="M22" i="175" s="1"/>
  <c r="L20" i="61"/>
  <c r="M15" i="175"/>
  <c r="M28" i="175" s="1"/>
  <c r="L17" i="61"/>
  <c r="M13" i="175"/>
  <c r="M26" i="175" s="1"/>
  <c r="M23" i="61"/>
  <c r="C4" i="109"/>
  <c r="C5" i="109"/>
  <c r="L22" i="183" l="1"/>
  <c r="L46" i="183" s="1"/>
  <c r="L22" i="179"/>
  <c r="L46" i="179" s="1"/>
  <c r="L22" i="180"/>
  <c r="L46" i="180" s="1"/>
  <c r="L23" i="182" s="1"/>
  <c r="L22" i="181"/>
  <c r="L23" i="174"/>
  <c r="L47" i="174" s="1"/>
  <c r="L23" i="152"/>
  <c r="L47" i="152" s="1"/>
  <c r="L23" i="169" s="1"/>
  <c r="L23" i="151"/>
  <c r="L47" i="151" s="1"/>
  <c r="L23" i="173"/>
  <c r="L47" i="173" s="1"/>
  <c r="L23" i="142"/>
  <c r="L47" i="142" s="1"/>
  <c r="L23" i="168" s="1"/>
  <c r="L23" i="89"/>
  <c r="L47" i="89" s="1"/>
  <c r="L16" i="179"/>
  <c r="L40" i="179" s="1"/>
  <c r="L16" i="180"/>
  <c r="L40" i="180" s="1"/>
  <c r="L17" i="182" s="1"/>
  <c r="L16" i="183"/>
  <c r="L40" i="183" s="1"/>
  <c r="L16" i="181"/>
  <c r="L17" i="174"/>
  <c r="L41" i="174" s="1"/>
  <c r="L17" i="152"/>
  <c r="L41" i="152" s="1"/>
  <c r="L17" i="169" s="1"/>
  <c r="L17" i="151"/>
  <c r="L41" i="151" s="1"/>
  <c r="L17" i="173"/>
  <c r="L41" i="173" s="1"/>
  <c r="L17" i="89"/>
  <c r="L41" i="89" s="1"/>
  <c r="L17" i="142"/>
  <c r="L41" i="142" s="1"/>
  <c r="L17" i="168" s="1"/>
  <c r="L10" i="183"/>
  <c r="L34" i="183" s="1"/>
  <c r="L10" i="179"/>
  <c r="L34" i="179" s="1"/>
  <c r="L10" i="180"/>
  <c r="L34" i="180" s="1"/>
  <c r="L11" i="182" s="1"/>
  <c r="L10" i="181"/>
  <c r="L11" i="174"/>
  <c r="L35" i="174" s="1"/>
  <c r="L11" i="152"/>
  <c r="L35" i="152" s="1"/>
  <c r="L11" i="169" s="1"/>
  <c r="L11" i="151"/>
  <c r="L35" i="151" s="1"/>
  <c r="L11" i="173"/>
  <c r="L35" i="173" s="1"/>
  <c r="L11" i="89"/>
  <c r="L35" i="89" s="1"/>
  <c r="L11" i="142"/>
  <c r="L35" i="142" s="1"/>
  <c r="L11" i="168" s="1"/>
  <c r="M16" i="183"/>
  <c r="M40" i="183" s="1"/>
  <c r="M16" i="181"/>
  <c r="M16" i="179"/>
  <c r="M40" i="179" s="1"/>
  <c r="M16" i="180"/>
  <c r="M40" i="180" s="1"/>
  <c r="M17" i="182" s="1"/>
  <c r="M17" i="174"/>
  <c r="M41" i="174" s="1"/>
  <c r="M17" i="152"/>
  <c r="M41" i="152" s="1"/>
  <c r="M17" i="169" s="1"/>
  <c r="M17" i="151"/>
  <c r="M41" i="151" s="1"/>
  <c r="M17" i="173"/>
  <c r="M41" i="173" s="1"/>
  <c r="M17" i="142"/>
  <c r="M41" i="142" s="1"/>
  <c r="M17" i="168" s="1"/>
  <c r="M17" i="89"/>
  <c r="M41" i="89" s="1"/>
  <c r="M22" i="181"/>
  <c r="M22" i="183"/>
  <c r="M46" i="183" s="1"/>
  <c r="M22" i="179"/>
  <c r="M46" i="179" s="1"/>
  <c r="M22" i="180"/>
  <c r="M46" i="180" s="1"/>
  <c r="M23" i="182" s="1"/>
  <c r="M23" i="174"/>
  <c r="M47" i="174" s="1"/>
  <c r="M23" i="152"/>
  <c r="M47" i="152" s="1"/>
  <c r="M23" i="169" s="1"/>
  <c r="M23" i="151"/>
  <c r="M47" i="151" s="1"/>
  <c r="M23" i="173"/>
  <c r="M47" i="173" s="1"/>
  <c r="M23" i="142"/>
  <c r="M47" i="142" s="1"/>
  <c r="M23" i="168" s="1"/>
  <c r="M23" i="89"/>
  <c r="M47" i="89" s="1"/>
  <c r="M13" i="183"/>
  <c r="M37" i="183" s="1"/>
  <c r="M13" i="179"/>
  <c r="M37" i="179" s="1"/>
  <c r="M13" i="180"/>
  <c r="M37" i="180" s="1"/>
  <c r="M14" i="182" s="1"/>
  <c r="M13" i="181"/>
  <c r="M14" i="174"/>
  <c r="M38" i="174" s="1"/>
  <c r="M14" i="152"/>
  <c r="M38" i="152" s="1"/>
  <c r="M14" i="169" s="1"/>
  <c r="M14" i="151"/>
  <c r="M38" i="151" s="1"/>
  <c r="M14" i="173"/>
  <c r="M38" i="173" s="1"/>
  <c r="M14" i="142"/>
  <c r="M38" i="142" s="1"/>
  <c r="M14" i="168" s="1"/>
  <c r="M14" i="89"/>
  <c r="M38" i="89" s="1"/>
  <c r="L19" i="183"/>
  <c r="L43" i="183" s="1"/>
  <c r="L19" i="180"/>
  <c r="L43" i="180" s="1"/>
  <c r="L20" i="182" s="1"/>
  <c r="L19" i="181"/>
  <c r="L19" i="179"/>
  <c r="L43" i="179" s="1"/>
  <c r="L20" i="174"/>
  <c r="L44" i="174" s="1"/>
  <c r="L20" i="173"/>
  <c r="L44" i="173" s="1"/>
  <c r="L20" i="152"/>
  <c r="L44" i="152" s="1"/>
  <c r="L20" i="169" s="1"/>
  <c r="L20" i="151"/>
  <c r="L44" i="151" s="1"/>
  <c r="L20" i="142"/>
  <c r="L44" i="142" s="1"/>
  <c r="L20" i="168" s="1"/>
  <c r="L20" i="89"/>
  <c r="L44" i="89" s="1"/>
  <c r="M19" i="183"/>
  <c r="M43" i="183" s="1"/>
  <c r="M19" i="179"/>
  <c r="M43" i="179" s="1"/>
  <c r="M19" i="180"/>
  <c r="M43" i="180" s="1"/>
  <c r="M20" i="182" s="1"/>
  <c r="M19" i="181"/>
  <c r="M20" i="174"/>
  <c r="M44" i="174" s="1"/>
  <c r="M20" i="151"/>
  <c r="M44" i="151" s="1"/>
  <c r="M20" i="173"/>
  <c r="M44" i="173" s="1"/>
  <c r="M20" i="152"/>
  <c r="M44" i="152" s="1"/>
  <c r="M20" i="169" s="1"/>
  <c r="M20" i="142"/>
  <c r="M44" i="142" s="1"/>
  <c r="M20" i="168" s="1"/>
  <c r="M20" i="89"/>
  <c r="M44" i="89" s="1"/>
  <c r="M10" i="181"/>
  <c r="M10" i="183"/>
  <c r="M34" i="183" s="1"/>
  <c r="M10" i="179"/>
  <c r="M34" i="179" s="1"/>
  <c r="M10" i="180"/>
  <c r="M34" i="180" s="1"/>
  <c r="M11" i="182" s="1"/>
  <c r="M11" i="174"/>
  <c r="M35" i="174" s="1"/>
  <c r="M11" i="152"/>
  <c r="M35" i="152" s="1"/>
  <c r="M11" i="169" s="1"/>
  <c r="M11" i="151"/>
  <c r="M35" i="151" s="1"/>
  <c r="M11" i="173"/>
  <c r="M35" i="173" s="1"/>
  <c r="M11" i="142"/>
  <c r="M35" i="142" s="1"/>
  <c r="M11" i="168" s="1"/>
  <c r="M11" i="89"/>
  <c r="M35" i="89" s="1"/>
  <c r="L13" i="183"/>
  <c r="L37" i="183" s="1"/>
  <c r="L13" i="180"/>
  <c r="L37" i="180" s="1"/>
  <c r="L14" i="182" s="1"/>
  <c r="L13" i="181"/>
  <c r="L13" i="179"/>
  <c r="L37" i="179" s="1"/>
  <c r="L14" i="174"/>
  <c r="L38" i="174" s="1"/>
  <c r="L14" i="152"/>
  <c r="L38" i="152" s="1"/>
  <c r="L14" i="169" s="1"/>
  <c r="L14" i="173"/>
  <c r="L38" i="173" s="1"/>
  <c r="L14" i="151"/>
  <c r="L38" i="151" s="1"/>
  <c r="L14" i="142"/>
  <c r="L38" i="142" s="1"/>
  <c r="L14" i="168" s="1"/>
  <c r="L14" i="89"/>
  <c r="L38" i="89" s="1"/>
  <c r="E7" i="175"/>
  <c r="E20" i="175" s="1"/>
  <c r="AA7" i="175"/>
  <c r="AA20" i="175" s="1"/>
  <c r="AM7" i="175"/>
  <c r="AM20" i="175" s="1"/>
  <c r="BA7" i="175"/>
  <c r="BA20" i="175" s="1"/>
  <c r="AW7" i="175"/>
  <c r="AW20" i="175" s="1"/>
  <c r="AS7" i="175"/>
  <c r="AS20" i="175" s="1"/>
  <c r="V7" i="175"/>
  <c r="V20" i="175" s="1"/>
  <c r="AC7" i="175"/>
  <c r="AC20" i="175" s="1"/>
  <c r="AI7" i="175"/>
  <c r="AI20" i="175" s="1"/>
  <c r="H7" i="175"/>
  <c r="H20" i="175" s="1"/>
  <c r="D7" i="175"/>
  <c r="D20" i="175" s="1"/>
  <c r="S7" i="175"/>
  <c r="S20" i="175" s="1"/>
  <c r="O7" i="175"/>
  <c r="O20" i="175" s="1"/>
  <c r="U7" i="175"/>
  <c r="U20" i="175" s="1"/>
  <c r="Z7" i="175"/>
  <c r="Z20" i="175" s="1"/>
  <c r="AB7" i="175"/>
  <c r="AB20" i="175" s="1"/>
  <c r="AL7" i="175"/>
  <c r="AL20" i="175" s="1"/>
  <c r="AH7" i="175"/>
  <c r="AH20" i="175" s="1"/>
  <c r="AZ7" i="175"/>
  <c r="AZ20" i="175" s="1"/>
  <c r="AV7" i="175"/>
  <c r="AV20" i="175" s="1"/>
  <c r="AR7" i="175"/>
  <c r="AR20" i="175" s="1"/>
  <c r="L7" i="175"/>
  <c r="L20" i="175" s="1"/>
  <c r="K7" i="175"/>
  <c r="K20" i="175" s="1"/>
  <c r="R7" i="175"/>
  <c r="R20" i="175" s="1"/>
  <c r="T7" i="175"/>
  <c r="T20" i="175" s="1"/>
  <c r="AE7" i="175"/>
  <c r="AE20" i="175" s="1"/>
  <c r="AK7" i="175"/>
  <c r="AK20" i="175" s="1"/>
  <c r="AY7" i="175"/>
  <c r="AY20" i="175" s="1"/>
  <c r="AU7" i="175"/>
  <c r="AU20" i="175" s="1"/>
  <c r="AQ7" i="175"/>
  <c r="AQ20" i="175" s="1"/>
  <c r="I7" i="175"/>
  <c r="I20" i="175" s="1"/>
  <c r="P7" i="175"/>
  <c r="P20" i="175" s="1"/>
  <c r="G7" i="175"/>
  <c r="G20" i="175" s="1"/>
  <c r="C7" i="175"/>
  <c r="C20" i="175" s="1"/>
  <c r="B7" i="162"/>
  <c r="B20" i="162" s="1"/>
  <c r="B6" i="171" s="1"/>
  <c r="B7" i="161"/>
  <c r="B20" i="161" s="1"/>
  <c r="B6" i="180"/>
  <c r="B30" i="180" s="1"/>
  <c r="B7" i="182" s="1"/>
  <c r="B6" i="183"/>
  <c r="B30" i="183" s="1"/>
  <c r="B6" i="181"/>
  <c r="B6" i="179"/>
  <c r="B30" i="179" s="1"/>
  <c r="B7" i="152"/>
  <c r="B31" i="152" s="1"/>
  <c r="B7" i="169" s="1"/>
  <c r="B7" i="151"/>
  <c r="B31" i="151" s="1"/>
  <c r="B7" i="174"/>
  <c r="B31" i="174" s="1"/>
  <c r="B7" i="173"/>
  <c r="B31" i="173" s="1"/>
  <c r="B7" i="142"/>
  <c r="B31" i="142" s="1"/>
  <c r="B7" i="168" s="1"/>
  <c r="X7" i="175"/>
  <c r="X20" i="175" s="1"/>
  <c r="AO7" i="175"/>
  <c r="AO20" i="175" s="1"/>
  <c r="AG7" i="175"/>
  <c r="AG20" i="175" s="1"/>
  <c r="J7" i="175"/>
  <c r="J20" i="175" s="1"/>
  <c r="F7" i="175"/>
  <c r="F20" i="175" s="1"/>
  <c r="B7" i="175"/>
  <c r="B20" i="175" s="1"/>
  <c r="Q7" i="175"/>
  <c r="Q20" i="175" s="1"/>
  <c r="W7" i="175"/>
  <c r="W20" i="175" s="1"/>
  <c r="F7" i="186"/>
  <c r="Y7" i="175"/>
  <c r="Y20" i="175" s="1"/>
  <c r="AD7" i="175"/>
  <c r="AD20" i="175" s="1"/>
  <c r="AN7" i="175"/>
  <c r="AN20" i="175" s="1"/>
  <c r="AJ7" i="175"/>
  <c r="AJ20" i="175" s="1"/>
  <c r="M7" i="186"/>
  <c r="AF7" i="175"/>
  <c r="AF20" i="175" s="1"/>
  <c r="AX7" i="175"/>
  <c r="AX20" i="175" s="1"/>
  <c r="AT7" i="175"/>
  <c r="AT20" i="175" s="1"/>
  <c r="AP7" i="175"/>
  <c r="AP20" i="175" s="1"/>
  <c r="E6" i="187"/>
  <c r="E30" i="187" s="1"/>
  <c r="E6" i="185"/>
  <c r="E7" i="186"/>
  <c r="L6" i="187"/>
  <c r="L30" i="187" s="1"/>
  <c r="L6" i="185"/>
  <c r="L7" i="186"/>
  <c r="R6" i="187"/>
  <c r="R30" i="187" s="1"/>
  <c r="R6" i="185"/>
  <c r="R7" i="186"/>
  <c r="AF6" i="187"/>
  <c r="AF30" i="187" s="1"/>
  <c r="AF6" i="185"/>
  <c r="AF7" i="186"/>
  <c r="X6" i="187"/>
  <c r="X30" i="187" s="1"/>
  <c r="X6" i="185"/>
  <c r="X7" i="186"/>
  <c r="Q6" i="187"/>
  <c r="Q30" i="187" s="1"/>
  <c r="Q6" i="185"/>
  <c r="Q7" i="186"/>
  <c r="C6" i="187"/>
  <c r="C30" i="187" s="1"/>
  <c r="C6" i="185"/>
  <c r="C7" i="186"/>
  <c r="J6" i="187"/>
  <c r="J30" i="187" s="1"/>
  <c r="J6" i="185"/>
  <c r="J7" i="186"/>
  <c r="P6" i="187"/>
  <c r="P30" i="187" s="1"/>
  <c r="P6" i="185"/>
  <c r="P7" i="186"/>
  <c r="AD6" i="187"/>
  <c r="AD30" i="187" s="1"/>
  <c r="AD6" i="185"/>
  <c r="AD7" i="186"/>
  <c r="B6" i="187"/>
  <c r="B30" i="187" s="1"/>
  <c r="B6" i="185"/>
  <c r="B6" i="184"/>
  <c r="B30" i="184" s="1"/>
  <c r="B7" i="186" s="1"/>
  <c r="B6" i="148"/>
  <c r="I6" i="187"/>
  <c r="I30" i="187" s="1"/>
  <c r="I6" i="185"/>
  <c r="I7" i="186"/>
  <c r="O6" i="187"/>
  <c r="O30" i="187" s="1"/>
  <c r="O7" i="186"/>
  <c r="O6" i="185"/>
  <c r="AC6" i="187"/>
  <c r="AC30" i="187" s="1"/>
  <c r="AC6" i="185"/>
  <c r="AC7" i="186"/>
  <c r="W6" i="187"/>
  <c r="W30" i="187" s="1"/>
  <c r="W7" i="186"/>
  <c r="W6" i="185"/>
  <c r="C8" i="61"/>
  <c r="V6" i="187"/>
  <c r="V30" i="187" s="1"/>
  <c r="V6" i="185"/>
  <c r="V7" i="186"/>
  <c r="N6" i="187"/>
  <c r="N30" i="187" s="1"/>
  <c r="N6" i="185"/>
  <c r="N7" i="186"/>
  <c r="AB6" i="187"/>
  <c r="AB30" i="187" s="1"/>
  <c r="AB6" i="185"/>
  <c r="AB7" i="186"/>
  <c r="AE6" i="187"/>
  <c r="AE30" i="187" s="1"/>
  <c r="AE7" i="186"/>
  <c r="AE6" i="185"/>
  <c r="F6" i="187"/>
  <c r="F30" i="187" s="1"/>
  <c r="F6" i="185"/>
  <c r="U6" i="187"/>
  <c r="U30" i="187" s="1"/>
  <c r="U6" i="185"/>
  <c r="U7" i="186"/>
  <c r="M6" i="187"/>
  <c r="M30" i="187" s="1"/>
  <c r="M6" i="185"/>
  <c r="AA6" i="187"/>
  <c r="AA30" i="187" s="1"/>
  <c r="AA6" i="185"/>
  <c r="AA7" i="186"/>
  <c r="D6" i="187"/>
  <c r="D30" i="187" s="1"/>
  <c r="D6" i="185"/>
  <c r="D7" i="186"/>
  <c r="H6" i="187"/>
  <c r="H30" i="187" s="1"/>
  <c r="H6" i="185"/>
  <c r="H7" i="186"/>
  <c r="T6" i="187"/>
  <c r="T30" i="187" s="1"/>
  <c r="T6" i="185"/>
  <c r="T7" i="186"/>
  <c r="AH6" i="187"/>
  <c r="AH30" i="187" s="1"/>
  <c r="AH6" i="185"/>
  <c r="AH7" i="186"/>
  <c r="Z6" i="187"/>
  <c r="Z30" i="187" s="1"/>
  <c r="Z6" i="185"/>
  <c r="Z7" i="186"/>
  <c r="K6" i="187"/>
  <c r="K30" i="187" s="1"/>
  <c r="K6" i="185"/>
  <c r="K7" i="186"/>
  <c r="G6" i="187"/>
  <c r="G30" i="187" s="1"/>
  <c r="G7" i="186"/>
  <c r="G6" i="185"/>
  <c r="S6" i="187"/>
  <c r="S30" i="187" s="1"/>
  <c r="S6" i="185"/>
  <c r="S7" i="186"/>
  <c r="AG6" i="187"/>
  <c r="AG30" i="187" s="1"/>
  <c r="AG6" i="185"/>
  <c r="AG7" i="186"/>
  <c r="Y6" i="187"/>
  <c r="Y30" i="187" s="1"/>
  <c r="Y6" i="185"/>
  <c r="Y7" i="186"/>
  <c r="C7" i="109"/>
  <c r="C10" i="61"/>
  <c r="C22" i="61"/>
  <c r="C16" i="61"/>
  <c r="C13" i="61"/>
  <c r="C19" i="61"/>
  <c r="C15" i="162" l="1"/>
  <c r="C28" i="162" s="1"/>
  <c r="C14" i="171" s="1"/>
  <c r="C15" i="161"/>
  <c r="C28" i="161" s="1"/>
  <c r="C18" i="179"/>
  <c r="C42" i="179" s="1"/>
  <c r="C18" i="180"/>
  <c r="C42" i="180" s="1"/>
  <c r="C19" i="182" s="1"/>
  <c r="C18" i="183"/>
  <c r="C42" i="183" s="1"/>
  <c r="C18" i="181"/>
  <c r="C19" i="174"/>
  <c r="C43" i="174" s="1"/>
  <c r="C19" i="173"/>
  <c r="C43" i="173" s="1"/>
  <c r="C19" i="152"/>
  <c r="C43" i="152" s="1"/>
  <c r="C19" i="169" s="1"/>
  <c r="C19" i="151"/>
  <c r="C43" i="151" s="1"/>
  <c r="C19" i="142"/>
  <c r="C43" i="142" s="1"/>
  <c r="C19" i="168" s="1"/>
  <c r="C19" i="89"/>
  <c r="C43" i="89" s="1"/>
  <c r="C9" i="162"/>
  <c r="C22" i="162" s="1"/>
  <c r="C8" i="171" s="1"/>
  <c r="C9" i="161"/>
  <c r="C22" i="161" s="1"/>
  <c r="C9" i="183"/>
  <c r="C33" i="183" s="1"/>
  <c r="C9" i="180"/>
  <c r="C33" i="180" s="1"/>
  <c r="C10" i="182" s="1"/>
  <c r="C9" i="181"/>
  <c r="C9" i="179"/>
  <c r="C33" i="179" s="1"/>
  <c r="C10" i="174"/>
  <c r="C34" i="174" s="1"/>
  <c r="C10" i="152"/>
  <c r="C34" i="152" s="1"/>
  <c r="C10" i="169" s="1"/>
  <c r="C10" i="151"/>
  <c r="C34" i="151" s="1"/>
  <c r="C10" i="173"/>
  <c r="C34" i="173" s="1"/>
  <c r="C10" i="142"/>
  <c r="C34" i="142" s="1"/>
  <c r="C10" i="168" s="1"/>
  <c r="C10" i="89"/>
  <c r="C34" i="89" s="1"/>
  <c r="C11" i="162"/>
  <c r="C24" i="162" s="1"/>
  <c r="C10" i="171" s="1"/>
  <c r="C11" i="161"/>
  <c r="C24" i="161" s="1"/>
  <c r="C12" i="183"/>
  <c r="C36" i="183" s="1"/>
  <c r="C12" i="179"/>
  <c r="C36" i="179" s="1"/>
  <c r="C12" i="180"/>
  <c r="C36" i="180" s="1"/>
  <c r="C13" i="182" s="1"/>
  <c r="C12" i="181"/>
  <c r="C13" i="174"/>
  <c r="C37" i="174" s="1"/>
  <c r="C13" i="152"/>
  <c r="C37" i="152" s="1"/>
  <c r="C13" i="169" s="1"/>
  <c r="C13" i="173"/>
  <c r="C37" i="173" s="1"/>
  <c r="C13" i="151"/>
  <c r="C37" i="151" s="1"/>
  <c r="C13" i="142"/>
  <c r="C37" i="142" s="1"/>
  <c r="C13" i="168" s="1"/>
  <c r="C13" i="89"/>
  <c r="C37" i="89" s="1"/>
  <c r="C13" i="161"/>
  <c r="C26" i="161" s="1"/>
  <c r="C15" i="183"/>
  <c r="C39" i="183" s="1"/>
  <c r="C13" i="162"/>
  <c r="C26" i="162" s="1"/>
  <c r="C12" i="171" s="1"/>
  <c r="C15" i="180"/>
  <c r="C39" i="180" s="1"/>
  <c r="C16" i="182" s="1"/>
  <c r="C15" i="181"/>
  <c r="C15" i="179"/>
  <c r="C39" i="179" s="1"/>
  <c r="C16" i="174"/>
  <c r="C40" i="174" s="1"/>
  <c r="C16" i="152"/>
  <c r="C40" i="152" s="1"/>
  <c r="C16" i="169" s="1"/>
  <c r="C16" i="151"/>
  <c r="C40" i="151" s="1"/>
  <c r="C16" i="173"/>
  <c r="C40" i="173" s="1"/>
  <c r="C16" i="142"/>
  <c r="C40" i="142" s="1"/>
  <c r="C16" i="168" s="1"/>
  <c r="C16" i="89"/>
  <c r="C40" i="89" s="1"/>
  <c r="C7" i="183"/>
  <c r="C31" i="183" s="1"/>
  <c r="C7" i="181"/>
  <c r="C7" i="179"/>
  <c r="C31" i="179" s="1"/>
  <c r="C7" i="180"/>
  <c r="C31" i="180" s="1"/>
  <c r="C8" i="182" s="1"/>
  <c r="C8" i="174"/>
  <c r="C32" i="174" s="1"/>
  <c r="C8" i="152"/>
  <c r="C32" i="152" s="1"/>
  <c r="C8" i="169" s="1"/>
  <c r="C8" i="151"/>
  <c r="C32" i="151" s="1"/>
  <c r="C8" i="173"/>
  <c r="C32" i="173" s="1"/>
  <c r="C8" i="142"/>
  <c r="C32" i="142" s="1"/>
  <c r="C8" i="168" s="1"/>
  <c r="C8" i="89"/>
  <c r="C32" i="89" s="1"/>
  <c r="C21" i="183"/>
  <c r="C45" i="183" s="1"/>
  <c r="C21" i="180"/>
  <c r="C45" i="180" s="1"/>
  <c r="C22" i="182" s="1"/>
  <c r="C21" i="181"/>
  <c r="C21" i="179"/>
  <c r="C45" i="179" s="1"/>
  <c r="C22" i="174"/>
  <c r="C46" i="174" s="1"/>
  <c r="C22" i="152"/>
  <c r="C46" i="152" s="1"/>
  <c r="C22" i="169" s="1"/>
  <c r="C22" i="151"/>
  <c r="C46" i="151" s="1"/>
  <c r="C22" i="173"/>
  <c r="C46" i="173" s="1"/>
  <c r="C22" i="142"/>
  <c r="C46" i="142" s="1"/>
  <c r="C22" i="168" s="1"/>
  <c r="C22" i="89"/>
  <c r="C46" i="89" s="1"/>
  <c r="D11" i="175"/>
  <c r="D24" i="175" s="1"/>
  <c r="D13" i="175"/>
  <c r="D26" i="175" s="1"/>
  <c r="D15" i="175"/>
  <c r="D28" i="175" s="1"/>
  <c r="D9" i="175"/>
  <c r="D22" i="175" s="1"/>
  <c r="C20" i="61"/>
  <c r="C14" i="61"/>
  <c r="C11" i="61"/>
  <c r="C17" i="61"/>
  <c r="C23" i="61"/>
  <c r="C13" i="181" l="1"/>
  <c r="C13" i="183"/>
  <c r="C37" i="183" s="1"/>
  <c r="C13" i="179"/>
  <c r="C37" i="179" s="1"/>
  <c r="C13" i="180"/>
  <c r="C37" i="180" s="1"/>
  <c r="C14" i="182" s="1"/>
  <c r="C14" i="174"/>
  <c r="C38" i="174" s="1"/>
  <c r="C14" i="152"/>
  <c r="C38" i="152" s="1"/>
  <c r="C14" i="169" s="1"/>
  <c r="C14" i="151"/>
  <c r="C38" i="151" s="1"/>
  <c r="C14" i="173"/>
  <c r="C38" i="173" s="1"/>
  <c r="C14" i="142"/>
  <c r="C38" i="142" s="1"/>
  <c r="C14" i="168" s="1"/>
  <c r="C14" i="89"/>
  <c r="C38" i="89" s="1"/>
  <c r="C22" i="183"/>
  <c r="C46" i="183" s="1"/>
  <c r="C22" i="179"/>
  <c r="C46" i="179" s="1"/>
  <c r="C22" i="180"/>
  <c r="C46" i="180" s="1"/>
  <c r="C23" i="182" s="1"/>
  <c r="C22" i="181"/>
  <c r="C23" i="174"/>
  <c r="C47" i="174" s="1"/>
  <c r="C23" i="151"/>
  <c r="C47" i="151" s="1"/>
  <c r="C23" i="173"/>
  <c r="C47" i="173" s="1"/>
  <c r="C23" i="152"/>
  <c r="C47" i="152" s="1"/>
  <c r="C23" i="169" s="1"/>
  <c r="C23" i="89"/>
  <c r="C47" i="89" s="1"/>
  <c r="C23" i="142"/>
  <c r="C47" i="142" s="1"/>
  <c r="C23" i="168" s="1"/>
  <c r="C19" i="183"/>
  <c r="C43" i="183" s="1"/>
  <c r="C19" i="181"/>
  <c r="C19" i="179"/>
  <c r="C43" i="179" s="1"/>
  <c r="C19" i="180"/>
  <c r="C43" i="180" s="1"/>
  <c r="C20" i="182" s="1"/>
  <c r="C20" i="174"/>
  <c r="C44" i="174" s="1"/>
  <c r="C20" i="152"/>
  <c r="C44" i="152" s="1"/>
  <c r="C20" i="169" s="1"/>
  <c r="C20" i="151"/>
  <c r="C44" i="151" s="1"/>
  <c r="C20" i="173"/>
  <c r="C44" i="173" s="1"/>
  <c r="C20" i="142"/>
  <c r="C44" i="142" s="1"/>
  <c r="C20" i="168" s="1"/>
  <c r="C20" i="89"/>
  <c r="C44" i="89" s="1"/>
  <c r="C16" i="183"/>
  <c r="C40" i="183" s="1"/>
  <c r="C16" i="179"/>
  <c r="C40" i="179" s="1"/>
  <c r="C16" i="180"/>
  <c r="C40" i="180" s="1"/>
  <c r="C17" i="182" s="1"/>
  <c r="C16" i="181"/>
  <c r="C17" i="174"/>
  <c r="C41" i="174" s="1"/>
  <c r="C17" i="151"/>
  <c r="C41" i="151" s="1"/>
  <c r="C17" i="173"/>
  <c r="C41" i="173" s="1"/>
  <c r="C17" i="152"/>
  <c r="C41" i="152" s="1"/>
  <c r="C17" i="169" s="1"/>
  <c r="C17" i="89"/>
  <c r="C41" i="89" s="1"/>
  <c r="C17" i="142"/>
  <c r="C41" i="142" s="1"/>
  <c r="C17" i="168" s="1"/>
  <c r="C10" i="183"/>
  <c r="C34" i="183" s="1"/>
  <c r="C10" i="179"/>
  <c r="C34" i="179" s="1"/>
  <c r="C10" i="180"/>
  <c r="C34" i="180" s="1"/>
  <c r="C11" i="182" s="1"/>
  <c r="C10" i="181"/>
  <c r="C11" i="174"/>
  <c r="C35" i="174" s="1"/>
  <c r="C11" i="152"/>
  <c r="C35" i="152" s="1"/>
  <c r="C11" i="169" s="1"/>
  <c r="C11" i="151"/>
  <c r="C35" i="151" s="1"/>
  <c r="C11" i="173"/>
  <c r="C35" i="173" s="1"/>
  <c r="C11" i="89"/>
  <c r="C35" i="89" s="1"/>
  <c r="C11" i="142"/>
  <c r="C35" i="142" s="1"/>
  <c r="C11" i="168" s="1"/>
  <c r="C4" i="167"/>
  <c r="D4" i="167"/>
  <c r="E4" i="167"/>
  <c r="F4" i="167"/>
  <c r="G4" i="167"/>
  <c r="H4" i="167"/>
  <c r="I4" i="167"/>
  <c r="J4" i="167"/>
  <c r="K4" i="167"/>
  <c r="L4" i="167"/>
  <c r="M4" i="167"/>
  <c r="N4" i="167"/>
  <c r="O4" i="167"/>
  <c r="P4" i="167"/>
  <c r="Q4" i="167"/>
  <c r="R4" i="167"/>
  <c r="S4" i="167"/>
  <c r="T4" i="167"/>
  <c r="U4" i="167"/>
  <c r="V4" i="167"/>
  <c r="W4" i="167"/>
  <c r="X4" i="167"/>
  <c r="Y4" i="167"/>
  <c r="Z4" i="167"/>
  <c r="AA4" i="167"/>
  <c r="AB4" i="167"/>
  <c r="AC4" i="167"/>
  <c r="AD4" i="167"/>
  <c r="AE4" i="167"/>
  <c r="AF4" i="167"/>
  <c r="AG4" i="167"/>
  <c r="AH4" i="167"/>
  <c r="AI4" i="167"/>
  <c r="AJ4" i="167"/>
  <c r="AK4" i="167"/>
  <c r="AL4" i="167"/>
  <c r="AM4" i="167"/>
  <c r="AN4" i="167"/>
  <c r="AO4" i="167"/>
  <c r="AP4" i="167"/>
  <c r="AQ4" i="167"/>
  <c r="AR4" i="167"/>
  <c r="AS4" i="167"/>
  <c r="AT4" i="167"/>
  <c r="AU4" i="167"/>
  <c r="AV4" i="167"/>
  <c r="AW4" i="167"/>
  <c r="AX4" i="167"/>
  <c r="AY4" i="167"/>
  <c r="AZ4" i="167"/>
  <c r="BA4" i="167"/>
  <c r="BB4" i="167"/>
  <c r="C5" i="167"/>
  <c r="D5" i="167"/>
  <c r="E5" i="167"/>
  <c r="F5" i="167"/>
  <c r="G5" i="167"/>
  <c r="H5" i="167"/>
  <c r="I5" i="167"/>
  <c r="J5" i="167"/>
  <c r="K5" i="167"/>
  <c r="L5" i="167"/>
  <c r="M5" i="167"/>
  <c r="N5" i="167"/>
  <c r="O5" i="167"/>
  <c r="P5" i="167"/>
  <c r="Q5" i="167"/>
  <c r="R5" i="167"/>
  <c r="S5" i="167"/>
  <c r="T5" i="167"/>
  <c r="U5" i="167"/>
  <c r="V5" i="167"/>
  <c r="W5" i="167"/>
  <c r="X5" i="167"/>
  <c r="Y5" i="167"/>
  <c r="Z5" i="167"/>
  <c r="AA5" i="167"/>
  <c r="AB5" i="167"/>
  <c r="AC5" i="167"/>
  <c r="AD5" i="167"/>
  <c r="AE5" i="167"/>
  <c r="AF5" i="167"/>
  <c r="AG5" i="167"/>
  <c r="AH5" i="167"/>
  <c r="AI5" i="167"/>
  <c r="AJ5" i="167"/>
  <c r="AK5" i="167"/>
  <c r="AL5" i="167"/>
  <c r="AM5" i="167"/>
  <c r="AN5" i="167"/>
  <c r="AO5" i="167"/>
  <c r="AP5" i="167"/>
  <c r="AQ5" i="167"/>
  <c r="AR5" i="167"/>
  <c r="AS5" i="167"/>
  <c r="AT5" i="167"/>
  <c r="AU5" i="167"/>
  <c r="AV5" i="167"/>
  <c r="AW5" i="167"/>
  <c r="AX5" i="167"/>
  <c r="AY5" i="167"/>
  <c r="AZ5" i="167"/>
  <c r="BA5" i="167"/>
  <c r="BB5" i="167"/>
  <c r="C7" i="167"/>
  <c r="D7" i="167"/>
  <c r="E7" i="167"/>
  <c r="F7" i="167"/>
  <c r="G7" i="167"/>
  <c r="H7" i="167"/>
  <c r="I7" i="167"/>
  <c r="J7" i="167"/>
  <c r="K7" i="167"/>
  <c r="L7" i="167"/>
  <c r="M7" i="167"/>
  <c r="N7" i="167"/>
  <c r="O7" i="167"/>
  <c r="P7" i="167"/>
  <c r="Q7" i="167"/>
  <c r="R7" i="167"/>
  <c r="S7" i="167"/>
  <c r="T7" i="167"/>
  <c r="U7" i="167"/>
  <c r="V7" i="167"/>
  <c r="W7" i="167"/>
  <c r="X7" i="167"/>
  <c r="Y7" i="167"/>
  <c r="Z7" i="167"/>
  <c r="AA7" i="167"/>
  <c r="AB7" i="167"/>
  <c r="AC7" i="167"/>
  <c r="AD7" i="167"/>
  <c r="AE7" i="167"/>
  <c r="AF7" i="167"/>
  <c r="AG7" i="167"/>
  <c r="AH7" i="167"/>
  <c r="AI7" i="167"/>
  <c r="AJ7" i="167"/>
  <c r="AK7" i="167"/>
  <c r="AL7" i="167"/>
  <c r="AM7" i="167"/>
  <c r="AN7" i="167"/>
  <c r="AO7" i="167"/>
  <c r="AP7" i="167"/>
  <c r="AQ7" i="167"/>
  <c r="AR7" i="167"/>
  <c r="AS7" i="167"/>
  <c r="AT7" i="167"/>
  <c r="AU7" i="167"/>
  <c r="AV7" i="167"/>
  <c r="AW7" i="167"/>
  <c r="AX7" i="167"/>
  <c r="AY7" i="167"/>
  <c r="AZ7" i="167"/>
  <c r="BA7" i="167"/>
  <c r="BB7" i="167"/>
  <c r="C25" i="167"/>
  <c r="D25" i="167"/>
  <c r="E25" i="167"/>
  <c r="F25" i="167"/>
  <c r="G25" i="167"/>
  <c r="H25" i="167"/>
  <c r="I25" i="167"/>
  <c r="J25" i="167"/>
  <c r="K25" i="167"/>
  <c r="L25" i="167"/>
  <c r="M25" i="167"/>
  <c r="N25" i="167"/>
  <c r="O25" i="167"/>
  <c r="P25" i="167"/>
  <c r="Q25" i="167"/>
  <c r="R25" i="167"/>
  <c r="S25" i="167"/>
  <c r="T25" i="167"/>
  <c r="U25" i="167"/>
  <c r="V25" i="167"/>
  <c r="W25" i="167"/>
  <c r="X25" i="167"/>
  <c r="Y25" i="167"/>
  <c r="Z25" i="167"/>
  <c r="AA25" i="167"/>
  <c r="AB25" i="167"/>
  <c r="AC25" i="167"/>
  <c r="AD25" i="167"/>
  <c r="AE25" i="167"/>
  <c r="AF25" i="167"/>
  <c r="AG25" i="167"/>
  <c r="AH25" i="167"/>
  <c r="AI25" i="167"/>
  <c r="AJ25" i="167"/>
  <c r="AK25" i="167"/>
  <c r="AL25" i="167"/>
  <c r="AM25" i="167"/>
  <c r="AN25" i="167"/>
  <c r="AO25" i="167"/>
  <c r="AP25" i="167"/>
  <c r="AQ25" i="167"/>
  <c r="AR25" i="167"/>
  <c r="AS25" i="167"/>
  <c r="AT25" i="167"/>
  <c r="AU25" i="167"/>
  <c r="AV25" i="167"/>
  <c r="AW25" i="167"/>
  <c r="AX25" i="167"/>
  <c r="AY25" i="167"/>
  <c r="AZ25" i="167"/>
  <c r="BA25" i="167"/>
  <c r="BB25" i="167"/>
  <c r="C4" i="176"/>
  <c r="D4" i="176"/>
  <c r="E4" i="176"/>
  <c r="F4" i="176"/>
  <c r="G4" i="176"/>
  <c r="G28" i="176" s="1"/>
  <c r="H4" i="176"/>
  <c r="H28" i="176" s="1"/>
  <c r="I4" i="176"/>
  <c r="I28" i="176" s="1"/>
  <c r="J4" i="176"/>
  <c r="J28" i="176" s="1"/>
  <c r="K4" i="176"/>
  <c r="L4" i="176"/>
  <c r="M4" i="176"/>
  <c r="N4" i="176"/>
  <c r="N28" i="176" s="1"/>
  <c r="O4" i="176"/>
  <c r="O28" i="176" s="1"/>
  <c r="P4" i="176"/>
  <c r="P28" i="176" s="1"/>
  <c r="Q4" i="176"/>
  <c r="Q28" i="176" s="1"/>
  <c r="R4" i="176"/>
  <c r="R28" i="176" s="1"/>
  <c r="S4" i="176"/>
  <c r="S28" i="176" s="1"/>
  <c r="T4" i="176"/>
  <c r="T28" i="176" s="1"/>
  <c r="U4" i="176"/>
  <c r="U28" i="176" s="1"/>
  <c r="V4" i="176"/>
  <c r="V28" i="176" s="1"/>
  <c r="W4" i="176"/>
  <c r="W28" i="176" s="1"/>
  <c r="X4" i="176"/>
  <c r="X28" i="176" s="1"/>
  <c r="Y4" i="176"/>
  <c r="Y28" i="176" s="1"/>
  <c r="Z4" i="176"/>
  <c r="Z28" i="176" s="1"/>
  <c r="AA4" i="176"/>
  <c r="AB4" i="176"/>
  <c r="AC4" i="176"/>
  <c r="AD4" i="176"/>
  <c r="AD28" i="176" s="1"/>
  <c r="AE4" i="176"/>
  <c r="AE28" i="176" s="1"/>
  <c r="AF4" i="176"/>
  <c r="AF28" i="176" s="1"/>
  <c r="AG4" i="176"/>
  <c r="AG28" i="176" s="1"/>
  <c r="AH4" i="176"/>
  <c r="AH28" i="176" s="1"/>
  <c r="AI4" i="176"/>
  <c r="AJ4" i="176"/>
  <c r="AJ28" i="176" s="1"/>
  <c r="AK4" i="176"/>
  <c r="AK28" i="176" s="1"/>
  <c r="AL4" i="176"/>
  <c r="AL28" i="176" s="1"/>
  <c r="AM4" i="176"/>
  <c r="AM28" i="176" s="1"/>
  <c r="AN4" i="176"/>
  <c r="AN28" i="176" s="1"/>
  <c r="AO4" i="176"/>
  <c r="AO28" i="176" s="1"/>
  <c r="AP4" i="176"/>
  <c r="AP28" i="176" s="1"/>
  <c r="AQ4" i="176"/>
  <c r="AR4" i="176"/>
  <c r="AS4" i="176"/>
  <c r="AT4" i="176"/>
  <c r="AU4" i="176"/>
  <c r="AU28" i="176" s="1"/>
  <c r="AV4" i="176"/>
  <c r="AV28" i="176" s="1"/>
  <c r="AW4" i="176"/>
  <c r="AW28" i="176" s="1"/>
  <c r="AX4" i="176"/>
  <c r="AX28" i="176" s="1"/>
  <c r="AY4" i="176"/>
  <c r="AZ4" i="176"/>
  <c r="AZ28" i="176" s="1"/>
  <c r="BA4" i="176"/>
  <c r="BA28" i="176" s="1"/>
  <c r="BB4" i="176"/>
  <c r="BB28" i="176" s="1"/>
  <c r="C5" i="176"/>
  <c r="C29" i="176" s="1"/>
  <c r="D5" i="176"/>
  <c r="D29" i="176" s="1"/>
  <c r="E5" i="176"/>
  <c r="E29" i="176" s="1"/>
  <c r="F5" i="176"/>
  <c r="F29" i="176" s="1"/>
  <c r="G5" i="176"/>
  <c r="H5" i="176"/>
  <c r="H29" i="176" s="1"/>
  <c r="I5" i="176"/>
  <c r="I29" i="176" s="1"/>
  <c r="J5" i="176"/>
  <c r="J29" i="176" s="1"/>
  <c r="K5" i="176"/>
  <c r="K29" i="176" s="1"/>
  <c r="L5" i="176"/>
  <c r="L29" i="176" s="1"/>
  <c r="M5" i="176"/>
  <c r="M29" i="176" s="1"/>
  <c r="N5" i="176"/>
  <c r="N29" i="176" s="1"/>
  <c r="O5" i="176"/>
  <c r="P5" i="176"/>
  <c r="P29" i="176" s="1"/>
  <c r="Q5" i="176"/>
  <c r="Q29" i="176" s="1"/>
  <c r="R5" i="176"/>
  <c r="R29" i="176" s="1"/>
  <c r="S5" i="176"/>
  <c r="S29" i="176" s="1"/>
  <c r="T5" i="176"/>
  <c r="T29" i="176" s="1"/>
  <c r="U5" i="176"/>
  <c r="U29" i="176" s="1"/>
  <c r="V5" i="176"/>
  <c r="V29" i="176" s="1"/>
  <c r="W5" i="176"/>
  <c r="X5" i="176"/>
  <c r="Y5" i="176"/>
  <c r="Y29" i="176" s="1"/>
  <c r="Z5" i="176"/>
  <c r="Z29" i="176" s="1"/>
  <c r="AA5" i="176"/>
  <c r="AA29" i="176" s="1"/>
  <c r="AB5" i="176"/>
  <c r="AB29" i="176" s="1"/>
  <c r="AC5" i="176"/>
  <c r="AC29" i="176" s="1"/>
  <c r="AD5" i="176"/>
  <c r="AD29" i="176" s="1"/>
  <c r="AE5" i="176"/>
  <c r="AF5" i="176"/>
  <c r="AG5" i="176"/>
  <c r="AG29" i="176" s="1"/>
  <c r="AH5" i="176"/>
  <c r="AH29" i="176" s="1"/>
  <c r="AI5" i="176"/>
  <c r="AI29" i="176" s="1"/>
  <c r="AJ5" i="176"/>
  <c r="AJ29" i="176" s="1"/>
  <c r="AK5" i="176"/>
  <c r="AK29" i="176" s="1"/>
  <c r="AL5" i="176"/>
  <c r="AL29" i="176" s="1"/>
  <c r="AM5" i="176"/>
  <c r="AN5" i="176"/>
  <c r="AO5" i="176"/>
  <c r="AO29" i="176" s="1"/>
  <c r="AP5" i="176"/>
  <c r="AP29" i="176" s="1"/>
  <c r="AQ5" i="176"/>
  <c r="AQ29" i="176" s="1"/>
  <c r="AR5" i="176"/>
  <c r="AR29" i="176" s="1"/>
  <c r="AS5" i="176"/>
  <c r="AS29" i="176" s="1"/>
  <c r="AT5" i="176"/>
  <c r="AT29" i="176" s="1"/>
  <c r="AU5" i="176"/>
  <c r="AV5" i="176"/>
  <c r="AV29" i="176" s="1"/>
  <c r="AW5" i="176"/>
  <c r="AW29" i="176" s="1"/>
  <c r="AX5" i="176"/>
  <c r="AX29" i="176" s="1"/>
  <c r="AY5" i="176"/>
  <c r="AY29" i="176" s="1"/>
  <c r="AZ5" i="176"/>
  <c r="AZ29" i="176" s="1"/>
  <c r="BA5" i="176"/>
  <c r="BA29" i="176" s="1"/>
  <c r="BB5" i="176"/>
  <c r="BB29" i="176" s="1"/>
  <c r="C7" i="176"/>
  <c r="C31" i="176" s="1"/>
  <c r="D7" i="176"/>
  <c r="E7" i="176"/>
  <c r="F7" i="176"/>
  <c r="G7" i="176"/>
  <c r="G31" i="176" s="1"/>
  <c r="H7" i="176"/>
  <c r="H31" i="176" s="1"/>
  <c r="I7" i="176"/>
  <c r="I31" i="176" s="1"/>
  <c r="J7" i="176"/>
  <c r="J31" i="176" s="1"/>
  <c r="K7" i="176"/>
  <c r="K31" i="176" s="1"/>
  <c r="L7" i="176"/>
  <c r="L31" i="176" s="1"/>
  <c r="M7" i="176"/>
  <c r="M31" i="176" s="1"/>
  <c r="N7" i="176"/>
  <c r="N31" i="176" s="1"/>
  <c r="O7" i="176"/>
  <c r="O31" i="176" s="1"/>
  <c r="P7" i="176"/>
  <c r="P31" i="176" s="1"/>
  <c r="Q7" i="176"/>
  <c r="Q31" i="176" s="1"/>
  <c r="R7" i="176"/>
  <c r="R31" i="176" s="1"/>
  <c r="S7" i="176"/>
  <c r="T7" i="176"/>
  <c r="T31" i="176" s="1"/>
  <c r="U7" i="176"/>
  <c r="U31" i="176" s="1"/>
  <c r="V7" i="176"/>
  <c r="V31" i="176" s="1"/>
  <c r="W7" i="176"/>
  <c r="W31" i="176" s="1"/>
  <c r="X7" i="176"/>
  <c r="X31" i="176" s="1"/>
  <c r="Y7" i="176"/>
  <c r="Y31" i="176" s="1"/>
  <c r="Z7" i="176"/>
  <c r="Z31" i="176" s="1"/>
  <c r="AA7" i="176"/>
  <c r="AA31" i="176" s="1"/>
  <c r="AB7" i="176"/>
  <c r="AC7" i="176"/>
  <c r="AC31" i="176" s="1"/>
  <c r="AD7" i="176"/>
  <c r="AD31" i="176" s="1"/>
  <c r="AE7" i="176"/>
  <c r="AE31" i="176" s="1"/>
  <c r="AF7" i="176"/>
  <c r="AF31" i="176" s="1"/>
  <c r="AG7" i="176"/>
  <c r="AG31" i="176" s="1"/>
  <c r="AH7" i="176"/>
  <c r="AH31" i="176" s="1"/>
  <c r="AI7" i="176"/>
  <c r="AI31" i="176" s="1"/>
  <c r="AJ7" i="176"/>
  <c r="AJ31" i="176" s="1"/>
  <c r="AK7" i="176"/>
  <c r="AK31" i="176" s="1"/>
  <c r="AL7" i="176"/>
  <c r="AL31" i="176" s="1"/>
  <c r="AM7" i="176"/>
  <c r="AM31" i="176" s="1"/>
  <c r="AN7" i="176"/>
  <c r="AN31" i="176" s="1"/>
  <c r="AO7" i="176"/>
  <c r="AO31" i="176" s="1"/>
  <c r="AP7" i="176"/>
  <c r="AP31" i="176" s="1"/>
  <c r="AQ7" i="176"/>
  <c r="AQ31" i="176" s="1"/>
  <c r="AR7" i="176"/>
  <c r="AR31" i="176" s="1"/>
  <c r="AS7" i="176"/>
  <c r="AS31" i="176" s="1"/>
  <c r="AT7" i="176"/>
  <c r="AU7" i="176"/>
  <c r="AU31" i="176" s="1"/>
  <c r="AV7" i="176"/>
  <c r="AV31" i="176" s="1"/>
  <c r="AW7" i="176"/>
  <c r="AW31" i="176" s="1"/>
  <c r="AX7" i="176"/>
  <c r="AX31" i="176" s="1"/>
  <c r="AY7" i="176"/>
  <c r="AY31" i="176" s="1"/>
  <c r="AZ7" i="176"/>
  <c r="BA7" i="176"/>
  <c r="BA31" i="176" s="1"/>
  <c r="BB7" i="176"/>
  <c r="BB31" i="176" s="1"/>
  <c r="C25" i="176"/>
  <c r="C49" i="176" s="1"/>
  <c r="D25" i="176"/>
  <c r="D49" i="176" s="1"/>
  <c r="E25" i="176"/>
  <c r="E49" i="176" s="1"/>
  <c r="F25" i="176"/>
  <c r="F49" i="176" s="1"/>
  <c r="G25" i="176"/>
  <c r="G49" i="176" s="1"/>
  <c r="H25" i="176"/>
  <c r="H49" i="176" s="1"/>
  <c r="I25" i="176"/>
  <c r="I49" i="176" s="1"/>
  <c r="J25" i="176"/>
  <c r="J49" i="176" s="1"/>
  <c r="K25" i="176"/>
  <c r="K49" i="176" s="1"/>
  <c r="L25" i="176"/>
  <c r="L49" i="176" s="1"/>
  <c r="M25" i="176"/>
  <c r="M49" i="176" s="1"/>
  <c r="N25" i="176"/>
  <c r="N49" i="176" s="1"/>
  <c r="O25" i="176"/>
  <c r="P25" i="176"/>
  <c r="Q25" i="176"/>
  <c r="Q49" i="176" s="1"/>
  <c r="R25" i="176"/>
  <c r="R49" i="176" s="1"/>
  <c r="S25" i="176"/>
  <c r="S49" i="176" s="1"/>
  <c r="T25" i="176"/>
  <c r="T49" i="176" s="1"/>
  <c r="U25" i="176"/>
  <c r="U49" i="176" s="1"/>
  <c r="V25" i="176"/>
  <c r="V49" i="176" s="1"/>
  <c r="W25" i="176"/>
  <c r="W49" i="176" s="1"/>
  <c r="X25" i="176"/>
  <c r="X49" i="176" s="1"/>
  <c r="Y25" i="176"/>
  <c r="Y49" i="176" s="1"/>
  <c r="Z25" i="176"/>
  <c r="Z49" i="176" s="1"/>
  <c r="AA25" i="176"/>
  <c r="AA49" i="176" s="1"/>
  <c r="AB25" i="176"/>
  <c r="AB49" i="176" s="1"/>
  <c r="AC25" i="176"/>
  <c r="AC49" i="176" s="1"/>
  <c r="AD25" i="176"/>
  <c r="AD49" i="176" s="1"/>
  <c r="AE25" i="176"/>
  <c r="AF25" i="176"/>
  <c r="AF49" i="176" s="1"/>
  <c r="AG25" i="176"/>
  <c r="AG49" i="176" s="1"/>
  <c r="AH25" i="176"/>
  <c r="AH49" i="176" s="1"/>
  <c r="AI25" i="176"/>
  <c r="AI49" i="176" s="1"/>
  <c r="AJ25" i="176"/>
  <c r="AJ49" i="176" s="1"/>
  <c r="AK25" i="176"/>
  <c r="AK49" i="176" s="1"/>
  <c r="AL25" i="176"/>
  <c r="AL49" i="176" s="1"/>
  <c r="AM25" i="176"/>
  <c r="AN25" i="176"/>
  <c r="AO25" i="176"/>
  <c r="AO49" i="176" s="1"/>
  <c r="AP25" i="176"/>
  <c r="AP49" i="176" s="1"/>
  <c r="AQ25" i="176"/>
  <c r="AQ49" i="176" s="1"/>
  <c r="AR25" i="176"/>
  <c r="AR49" i="176" s="1"/>
  <c r="AS25" i="176"/>
  <c r="AS49" i="176" s="1"/>
  <c r="AT25" i="176"/>
  <c r="AT49" i="176" s="1"/>
  <c r="AU25" i="176"/>
  <c r="AV25" i="176"/>
  <c r="AW25" i="176"/>
  <c r="AW49" i="176" s="1"/>
  <c r="AX25" i="176"/>
  <c r="AX49" i="176" s="1"/>
  <c r="AY25" i="176"/>
  <c r="AY49" i="176" s="1"/>
  <c r="AZ25" i="176"/>
  <c r="AZ49" i="176" s="1"/>
  <c r="BA25" i="176"/>
  <c r="BA49" i="176" s="1"/>
  <c r="BB25" i="176"/>
  <c r="BB49" i="176" s="1"/>
  <c r="C28" i="176"/>
  <c r="D28" i="176"/>
  <c r="E28" i="176"/>
  <c r="F28" i="176"/>
  <c r="K28" i="176"/>
  <c r="L28" i="176"/>
  <c r="M28" i="176"/>
  <c r="AA28" i="176"/>
  <c r="AB28" i="176"/>
  <c r="AC28" i="176"/>
  <c r="AI28" i="176"/>
  <c r="AQ28" i="176"/>
  <c r="AR28" i="176"/>
  <c r="AS28" i="176"/>
  <c r="AT28" i="176"/>
  <c r="AY28" i="176"/>
  <c r="G29" i="176"/>
  <c r="O29" i="176"/>
  <c r="W29" i="176"/>
  <c r="X29" i="176"/>
  <c r="AE29" i="176"/>
  <c r="AF29" i="176"/>
  <c r="AM29" i="176"/>
  <c r="AN29" i="176"/>
  <c r="AU29" i="176"/>
  <c r="D31" i="176"/>
  <c r="E31" i="176"/>
  <c r="F31" i="176"/>
  <c r="S31" i="176"/>
  <c r="AB31" i="176"/>
  <c r="AT31" i="176"/>
  <c r="AZ31" i="176"/>
  <c r="O49" i="176"/>
  <c r="P49" i="176"/>
  <c r="AE49" i="176"/>
  <c r="AM49" i="176"/>
  <c r="AN49" i="176"/>
  <c r="AU49" i="176"/>
  <c r="AV49" i="176"/>
  <c r="C4" i="166"/>
  <c r="C28" i="166" s="1"/>
  <c r="C4" i="172" s="1"/>
  <c r="D4" i="166"/>
  <c r="D28" i="166" s="1"/>
  <c r="D4" i="172" s="1"/>
  <c r="E4" i="166"/>
  <c r="E28" i="166" s="1"/>
  <c r="E4" i="172" s="1"/>
  <c r="F4" i="166"/>
  <c r="F28" i="166" s="1"/>
  <c r="F4" i="172" s="1"/>
  <c r="G4" i="166"/>
  <c r="G28" i="166" s="1"/>
  <c r="G4" i="172" s="1"/>
  <c r="H4" i="166"/>
  <c r="H28" i="166" s="1"/>
  <c r="H4" i="172" s="1"/>
  <c r="I4" i="166"/>
  <c r="I28" i="166" s="1"/>
  <c r="I4" i="172" s="1"/>
  <c r="J4" i="166"/>
  <c r="J28" i="166" s="1"/>
  <c r="J4" i="172" s="1"/>
  <c r="K4" i="166"/>
  <c r="K28" i="166" s="1"/>
  <c r="K4" i="172" s="1"/>
  <c r="L4" i="166"/>
  <c r="M4" i="166"/>
  <c r="M28" i="166" s="1"/>
  <c r="M4" i="172" s="1"/>
  <c r="N4" i="166"/>
  <c r="O4" i="166"/>
  <c r="O28" i="166" s="1"/>
  <c r="O4" i="172" s="1"/>
  <c r="P4" i="166"/>
  <c r="P28" i="166" s="1"/>
  <c r="P4" i="172" s="1"/>
  <c r="Q4" i="166"/>
  <c r="Q28" i="166" s="1"/>
  <c r="Q4" i="172" s="1"/>
  <c r="R4" i="166"/>
  <c r="R28" i="166" s="1"/>
  <c r="R4" i="172" s="1"/>
  <c r="S4" i="166"/>
  <c r="S28" i="166" s="1"/>
  <c r="S4" i="172" s="1"/>
  <c r="T4" i="166"/>
  <c r="T28" i="166" s="1"/>
  <c r="T4" i="172" s="1"/>
  <c r="U4" i="166"/>
  <c r="U28" i="166" s="1"/>
  <c r="U4" i="172" s="1"/>
  <c r="V4" i="166"/>
  <c r="W4" i="166"/>
  <c r="X4" i="166"/>
  <c r="X28" i="166" s="1"/>
  <c r="X4" i="172" s="1"/>
  <c r="Y4" i="166"/>
  <c r="Y28" i="166" s="1"/>
  <c r="Y4" i="172" s="1"/>
  <c r="Z4" i="166"/>
  <c r="Z28" i="166" s="1"/>
  <c r="Z4" i="172" s="1"/>
  <c r="AA4" i="166"/>
  <c r="AA28" i="166" s="1"/>
  <c r="AA4" i="172" s="1"/>
  <c r="AB4" i="166"/>
  <c r="AB28" i="166" s="1"/>
  <c r="AB4" i="172" s="1"/>
  <c r="AC4" i="166"/>
  <c r="AC28" i="166" s="1"/>
  <c r="AC4" i="172" s="1"/>
  <c r="AD4" i="166"/>
  <c r="AD28" i="166" s="1"/>
  <c r="AD4" i="172" s="1"/>
  <c r="AE4" i="166"/>
  <c r="AE28" i="166" s="1"/>
  <c r="AE4" i="172" s="1"/>
  <c r="AF4" i="166"/>
  <c r="AF28" i="166" s="1"/>
  <c r="AF4" i="172" s="1"/>
  <c r="AG4" i="166"/>
  <c r="AG28" i="166" s="1"/>
  <c r="AG4" i="172" s="1"/>
  <c r="AH4" i="166"/>
  <c r="AH28" i="166" s="1"/>
  <c r="AH4" i="172" s="1"/>
  <c r="AI4" i="166"/>
  <c r="AI28" i="166" s="1"/>
  <c r="AI4" i="172" s="1"/>
  <c r="AJ4" i="166"/>
  <c r="AJ28" i="166" s="1"/>
  <c r="AJ4" i="172" s="1"/>
  <c r="AK4" i="166"/>
  <c r="AK28" i="166" s="1"/>
  <c r="AK4" i="172" s="1"/>
  <c r="AL4" i="166"/>
  <c r="AM4" i="166"/>
  <c r="AM28" i="166" s="1"/>
  <c r="AM4" i="172" s="1"/>
  <c r="AN4" i="166"/>
  <c r="AN28" i="166" s="1"/>
  <c r="AN4" i="172" s="1"/>
  <c r="AO4" i="166"/>
  <c r="AO28" i="166" s="1"/>
  <c r="AO4" i="172" s="1"/>
  <c r="AP4" i="166"/>
  <c r="AP28" i="166" s="1"/>
  <c r="AP4" i="172" s="1"/>
  <c r="AQ4" i="166"/>
  <c r="AQ28" i="166" s="1"/>
  <c r="AQ4" i="172" s="1"/>
  <c r="AR4" i="166"/>
  <c r="AR28" i="166" s="1"/>
  <c r="AR4" i="172" s="1"/>
  <c r="AS4" i="166"/>
  <c r="AS28" i="166" s="1"/>
  <c r="AS4" i="172" s="1"/>
  <c r="AT4" i="166"/>
  <c r="AU4" i="166"/>
  <c r="AU28" i="166" s="1"/>
  <c r="AU4" i="172" s="1"/>
  <c r="AV4" i="166"/>
  <c r="AV28" i="166" s="1"/>
  <c r="AV4" i="172" s="1"/>
  <c r="AW4" i="166"/>
  <c r="AW28" i="166" s="1"/>
  <c r="AW4" i="172" s="1"/>
  <c r="AX4" i="166"/>
  <c r="AX28" i="166" s="1"/>
  <c r="AX4" i="172" s="1"/>
  <c r="AY4" i="166"/>
  <c r="AY28" i="166" s="1"/>
  <c r="AY4" i="172" s="1"/>
  <c r="AZ4" i="166"/>
  <c r="AZ28" i="166" s="1"/>
  <c r="AZ4" i="172" s="1"/>
  <c r="BA4" i="166"/>
  <c r="BA28" i="166" s="1"/>
  <c r="BA4" i="172" s="1"/>
  <c r="BB4" i="166"/>
  <c r="C5" i="166"/>
  <c r="C29" i="166" s="1"/>
  <c r="C5" i="172" s="1"/>
  <c r="D5" i="166"/>
  <c r="D29" i="166" s="1"/>
  <c r="D5" i="172" s="1"/>
  <c r="E5" i="166"/>
  <c r="E29" i="166" s="1"/>
  <c r="E5" i="172" s="1"/>
  <c r="F5" i="166"/>
  <c r="F29" i="166" s="1"/>
  <c r="F5" i="172" s="1"/>
  <c r="G5" i="166"/>
  <c r="G29" i="166" s="1"/>
  <c r="G5" i="172" s="1"/>
  <c r="H5" i="166"/>
  <c r="H29" i="166" s="1"/>
  <c r="H5" i="172" s="1"/>
  <c r="I5" i="166"/>
  <c r="I29" i="166" s="1"/>
  <c r="I5" i="172" s="1"/>
  <c r="J5" i="166"/>
  <c r="J29" i="166" s="1"/>
  <c r="J5" i="172" s="1"/>
  <c r="K5" i="166"/>
  <c r="K29" i="166" s="1"/>
  <c r="K5" i="172" s="1"/>
  <c r="L5" i="166"/>
  <c r="L29" i="166" s="1"/>
  <c r="L5" i="172" s="1"/>
  <c r="M5" i="166"/>
  <c r="M29" i="166" s="1"/>
  <c r="M5" i="172" s="1"/>
  <c r="N5" i="166"/>
  <c r="N29" i="166" s="1"/>
  <c r="N5" i="172" s="1"/>
  <c r="O5" i="166"/>
  <c r="O29" i="166" s="1"/>
  <c r="O5" i="172" s="1"/>
  <c r="P5" i="166"/>
  <c r="P29" i="166" s="1"/>
  <c r="P5" i="172" s="1"/>
  <c r="Q5" i="166"/>
  <c r="Q29" i="166" s="1"/>
  <c r="Q5" i="172" s="1"/>
  <c r="R5" i="166"/>
  <c r="S5" i="166"/>
  <c r="S29" i="166" s="1"/>
  <c r="S5" i="172" s="1"/>
  <c r="T5" i="166"/>
  <c r="T29" i="166" s="1"/>
  <c r="T5" i="172" s="1"/>
  <c r="U5" i="166"/>
  <c r="U29" i="166" s="1"/>
  <c r="U5" i="172" s="1"/>
  <c r="V5" i="166"/>
  <c r="V29" i="166" s="1"/>
  <c r="V5" i="172" s="1"/>
  <c r="W5" i="166"/>
  <c r="W29" i="166" s="1"/>
  <c r="W5" i="172" s="1"/>
  <c r="X5" i="166"/>
  <c r="X29" i="166" s="1"/>
  <c r="X5" i="172" s="1"/>
  <c r="Y5" i="166"/>
  <c r="Y29" i="166" s="1"/>
  <c r="Y5" i="172" s="1"/>
  <c r="Z5" i="166"/>
  <c r="Z29" i="166" s="1"/>
  <c r="Z5" i="172" s="1"/>
  <c r="AA5" i="166"/>
  <c r="AA29" i="166" s="1"/>
  <c r="AA5" i="172" s="1"/>
  <c r="AB5" i="166"/>
  <c r="AB29" i="166" s="1"/>
  <c r="AB5" i="172" s="1"/>
  <c r="AC5" i="166"/>
  <c r="AC29" i="166" s="1"/>
  <c r="AC5" i="172" s="1"/>
  <c r="AD5" i="166"/>
  <c r="AD29" i="166" s="1"/>
  <c r="AD5" i="172" s="1"/>
  <c r="AE5" i="166"/>
  <c r="AE29" i="166" s="1"/>
  <c r="AE5" i="172" s="1"/>
  <c r="AF5" i="166"/>
  <c r="AF29" i="166" s="1"/>
  <c r="AF5" i="172" s="1"/>
  <c r="AG5" i="166"/>
  <c r="AG29" i="166" s="1"/>
  <c r="AG5" i="172" s="1"/>
  <c r="AH5" i="166"/>
  <c r="AI5" i="166"/>
  <c r="AI29" i="166" s="1"/>
  <c r="AI5" i="172" s="1"/>
  <c r="AJ5" i="166"/>
  <c r="AJ29" i="166" s="1"/>
  <c r="AJ5" i="172" s="1"/>
  <c r="AK5" i="166"/>
  <c r="AK29" i="166" s="1"/>
  <c r="AK5" i="172" s="1"/>
  <c r="AL5" i="166"/>
  <c r="AL29" i="166" s="1"/>
  <c r="AL5" i="172" s="1"/>
  <c r="AM5" i="166"/>
  <c r="AM29" i="166" s="1"/>
  <c r="AM5" i="172" s="1"/>
  <c r="AN5" i="166"/>
  <c r="AN29" i="166" s="1"/>
  <c r="AN5" i="172" s="1"/>
  <c r="AO5" i="166"/>
  <c r="AO29" i="166" s="1"/>
  <c r="AO5" i="172" s="1"/>
  <c r="AP5" i="166"/>
  <c r="AP29" i="166" s="1"/>
  <c r="AP5" i="172" s="1"/>
  <c r="AQ5" i="166"/>
  <c r="AQ29" i="166" s="1"/>
  <c r="AQ5" i="172" s="1"/>
  <c r="AR5" i="166"/>
  <c r="AR29" i="166" s="1"/>
  <c r="AR5" i="172" s="1"/>
  <c r="AS5" i="166"/>
  <c r="AS29" i="166" s="1"/>
  <c r="AS5" i="172" s="1"/>
  <c r="AT5" i="166"/>
  <c r="AT29" i="166" s="1"/>
  <c r="AT5" i="172" s="1"/>
  <c r="AU5" i="166"/>
  <c r="AU29" i="166" s="1"/>
  <c r="AU5" i="172" s="1"/>
  <c r="AV5" i="166"/>
  <c r="AV29" i="166" s="1"/>
  <c r="AV5" i="172" s="1"/>
  <c r="AW5" i="166"/>
  <c r="AW29" i="166" s="1"/>
  <c r="AW5" i="172" s="1"/>
  <c r="AX5" i="166"/>
  <c r="AY5" i="166"/>
  <c r="AY29" i="166" s="1"/>
  <c r="AY5" i="172" s="1"/>
  <c r="AZ5" i="166"/>
  <c r="AZ29" i="166" s="1"/>
  <c r="AZ5" i="172" s="1"/>
  <c r="BA5" i="166"/>
  <c r="BA29" i="166" s="1"/>
  <c r="BA5" i="172" s="1"/>
  <c r="BB5" i="166"/>
  <c r="BB29" i="166" s="1"/>
  <c r="BB5" i="172" s="1"/>
  <c r="C7" i="166"/>
  <c r="C31" i="166" s="1"/>
  <c r="C7" i="172" s="1"/>
  <c r="D7" i="166"/>
  <c r="D31" i="166" s="1"/>
  <c r="D7" i="172" s="1"/>
  <c r="E7" i="166"/>
  <c r="E31" i="166" s="1"/>
  <c r="E7" i="172" s="1"/>
  <c r="F7" i="166"/>
  <c r="F31" i="166" s="1"/>
  <c r="F7" i="172" s="1"/>
  <c r="G7" i="166"/>
  <c r="G31" i="166" s="1"/>
  <c r="G7" i="172" s="1"/>
  <c r="H7" i="166"/>
  <c r="H31" i="166" s="1"/>
  <c r="H7" i="172" s="1"/>
  <c r="I7" i="166"/>
  <c r="I31" i="166" s="1"/>
  <c r="I7" i="172" s="1"/>
  <c r="J7" i="166"/>
  <c r="J31" i="166" s="1"/>
  <c r="J7" i="172" s="1"/>
  <c r="K7" i="166"/>
  <c r="K31" i="166" s="1"/>
  <c r="K7" i="172" s="1"/>
  <c r="L7" i="166"/>
  <c r="L31" i="166" s="1"/>
  <c r="L7" i="172" s="1"/>
  <c r="M7" i="166"/>
  <c r="M31" i="166" s="1"/>
  <c r="M7" i="172" s="1"/>
  <c r="N7" i="166"/>
  <c r="O7" i="166"/>
  <c r="O31" i="166" s="1"/>
  <c r="O7" i="172" s="1"/>
  <c r="P7" i="166"/>
  <c r="P31" i="166" s="1"/>
  <c r="P7" i="172" s="1"/>
  <c r="Q7" i="166"/>
  <c r="Q31" i="166" s="1"/>
  <c r="Q7" i="172" s="1"/>
  <c r="R7" i="166"/>
  <c r="R31" i="166" s="1"/>
  <c r="R7" i="172" s="1"/>
  <c r="S7" i="166"/>
  <c r="S31" i="166" s="1"/>
  <c r="S7" i="172" s="1"/>
  <c r="T7" i="166"/>
  <c r="T31" i="166" s="1"/>
  <c r="T7" i="172" s="1"/>
  <c r="U7" i="166"/>
  <c r="U31" i="166" s="1"/>
  <c r="U7" i="172" s="1"/>
  <c r="V7" i="166"/>
  <c r="V31" i="166" s="1"/>
  <c r="V7" i="172" s="1"/>
  <c r="W7" i="166"/>
  <c r="W31" i="166" s="1"/>
  <c r="W7" i="172" s="1"/>
  <c r="X7" i="166"/>
  <c r="X31" i="166" s="1"/>
  <c r="X7" i="172" s="1"/>
  <c r="Y7" i="166"/>
  <c r="Y31" i="166" s="1"/>
  <c r="Y7" i="172" s="1"/>
  <c r="Z7" i="166"/>
  <c r="Z31" i="166" s="1"/>
  <c r="Z7" i="172" s="1"/>
  <c r="AA7" i="166"/>
  <c r="AA31" i="166" s="1"/>
  <c r="AA7" i="172" s="1"/>
  <c r="AB7" i="166"/>
  <c r="AB31" i="166" s="1"/>
  <c r="AB7" i="172" s="1"/>
  <c r="AC7" i="166"/>
  <c r="AC31" i="166" s="1"/>
  <c r="AC7" i="172" s="1"/>
  <c r="AD7" i="166"/>
  <c r="AE7" i="166"/>
  <c r="AE31" i="166" s="1"/>
  <c r="AE7" i="172" s="1"/>
  <c r="AF7" i="166"/>
  <c r="AF31" i="166" s="1"/>
  <c r="AF7" i="172" s="1"/>
  <c r="AG7" i="166"/>
  <c r="AG31" i="166" s="1"/>
  <c r="AG7" i="172" s="1"/>
  <c r="AH7" i="166"/>
  <c r="AH31" i="166" s="1"/>
  <c r="AH7" i="172" s="1"/>
  <c r="AI7" i="166"/>
  <c r="AI31" i="166" s="1"/>
  <c r="AI7" i="172" s="1"/>
  <c r="AJ7" i="166"/>
  <c r="AJ31" i="166" s="1"/>
  <c r="AJ7" i="172" s="1"/>
  <c r="AK7" i="166"/>
  <c r="AK31" i="166" s="1"/>
  <c r="AK7" i="172" s="1"/>
  <c r="AL7" i="166"/>
  <c r="AM7" i="166"/>
  <c r="AM31" i="166" s="1"/>
  <c r="AM7" i="172" s="1"/>
  <c r="AN7" i="166"/>
  <c r="AN31" i="166" s="1"/>
  <c r="AN7" i="172" s="1"/>
  <c r="AO7" i="166"/>
  <c r="AO31" i="166" s="1"/>
  <c r="AO7" i="172" s="1"/>
  <c r="AP7" i="166"/>
  <c r="AP31" i="166" s="1"/>
  <c r="AP7" i="172" s="1"/>
  <c r="AQ7" i="166"/>
  <c r="AQ31" i="166" s="1"/>
  <c r="AQ7" i="172" s="1"/>
  <c r="AR7" i="166"/>
  <c r="AR31" i="166" s="1"/>
  <c r="AR7" i="172" s="1"/>
  <c r="AS7" i="166"/>
  <c r="AS31" i="166" s="1"/>
  <c r="AS7" i="172" s="1"/>
  <c r="AT7" i="166"/>
  <c r="AT31" i="166" s="1"/>
  <c r="AT7" i="172" s="1"/>
  <c r="AU7" i="166"/>
  <c r="AU31" i="166" s="1"/>
  <c r="AU7" i="172" s="1"/>
  <c r="AV7" i="166"/>
  <c r="AV31" i="166" s="1"/>
  <c r="AV7" i="172" s="1"/>
  <c r="AW7" i="166"/>
  <c r="AW31" i="166" s="1"/>
  <c r="AW7" i="172" s="1"/>
  <c r="AX7" i="166"/>
  <c r="AX31" i="166" s="1"/>
  <c r="AX7" i="172" s="1"/>
  <c r="AY7" i="166"/>
  <c r="AY31" i="166" s="1"/>
  <c r="AY7" i="172" s="1"/>
  <c r="AZ7" i="166"/>
  <c r="AZ31" i="166" s="1"/>
  <c r="AZ7" i="172" s="1"/>
  <c r="BA7" i="166"/>
  <c r="BA31" i="166" s="1"/>
  <c r="BA7" i="172" s="1"/>
  <c r="BB7" i="166"/>
  <c r="BB31" i="166" s="1"/>
  <c r="BB7" i="172" s="1"/>
  <c r="C25" i="166"/>
  <c r="C49" i="166" s="1"/>
  <c r="C25" i="172" s="1"/>
  <c r="D25" i="166"/>
  <c r="D49" i="166" s="1"/>
  <c r="D25" i="172" s="1"/>
  <c r="E25" i="166"/>
  <c r="E49" i="166" s="1"/>
  <c r="E25" i="172" s="1"/>
  <c r="F25" i="166"/>
  <c r="F49" i="166" s="1"/>
  <c r="F25" i="172" s="1"/>
  <c r="G25" i="166"/>
  <c r="G49" i="166" s="1"/>
  <c r="G25" i="172" s="1"/>
  <c r="H25" i="166"/>
  <c r="H49" i="166" s="1"/>
  <c r="H25" i="172" s="1"/>
  <c r="I25" i="166"/>
  <c r="I49" i="166" s="1"/>
  <c r="I25" i="172" s="1"/>
  <c r="J25" i="166"/>
  <c r="J49" i="166" s="1"/>
  <c r="J25" i="172" s="1"/>
  <c r="K25" i="166"/>
  <c r="K49" i="166" s="1"/>
  <c r="K25" i="172" s="1"/>
  <c r="L25" i="166"/>
  <c r="L49" i="166" s="1"/>
  <c r="L25" i="172" s="1"/>
  <c r="M25" i="166"/>
  <c r="M49" i="166" s="1"/>
  <c r="M25" i="172" s="1"/>
  <c r="N25" i="166"/>
  <c r="N49" i="166" s="1"/>
  <c r="N25" i="172" s="1"/>
  <c r="O25" i="166"/>
  <c r="O49" i="166" s="1"/>
  <c r="O25" i="172" s="1"/>
  <c r="P25" i="166"/>
  <c r="P49" i="166" s="1"/>
  <c r="P25" i="172" s="1"/>
  <c r="Q25" i="166"/>
  <c r="Q49" i="166" s="1"/>
  <c r="Q25" i="172" s="1"/>
  <c r="R25" i="166"/>
  <c r="R49" i="166" s="1"/>
  <c r="R25" i="172" s="1"/>
  <c r="S25" i="166"/>
  <c r="S49" i="166" s="1"/>
  <c r="S25" i="172" s="1"/>
  <c r="T25" i="166"/>
  <c r="T49" i="166" s="1"/>
  <c r="T25" i="172" s="1"/>
  <c r="U25" i="166"/>
  <c r="U49" i="166" s="1"/>
  <c r="U25" i="172" s="1"/>
  <c r="V25" i="166"/>
  <c r="V49" i="166" s="1"/>
  <c r="V25" i="172" s="1"/>
  <c r="W25" i="166"/>
  <c r="W49" i="166" s="1"/>
  <c r="W25" i="172" s="1"/>
  <c r="X25" i="166"/>
  <c r="X49" i="166" s="1"/>
  <c r="X25" i="172" s="1"/>
  <c r="Y25" i="166"/>
  <c r="Y49" i="166" s="1"/>
  <c r="Y25" i="172" s="1"/>
  <c r="Z25" i="166"/>
  <c r="Z49" i="166" s="1"/>
  <c r="Z25" i="172" s="1"/>
  <c r="AA25" i="166"/>
  <c r="AA49" i="166" s="1"/>
  <c r="AA25" i="172" s="1"/>
  <c r="AB25" i="166"/>
  <c r="AB49" i="166" s="1"/>
  <c r="AB25" i="172" s="1"/>
  <c r="AC25" i="166"/>
  <c r="AC49" i="166" s="1"/>
  <c r="AC25" i="172" s="1"/>
  <c r="AD25" i="166"/>
  <c r="AD49" i="166" s="1"/>
  <c r="AD25" i="172" s="1"/>
  <c r="AE25" i="166"/>
  <c r="AE49" i="166" s="1"/>
  <c r="AE25" i="172" s="1"/>
  <c r="AF25" i="166"/>
  <c r="AF49" i="166" s="1"/>
  <c r="AF25" i="172" s="1"/>
  <c r="AG25" i="166"/>
  <c r="AG49" i="166" s="1"/>
  <c r="AG25" i="172" s="1"/>
  <c r="AH25" i="166"/>
  <c r="AH49" i="166" s="1"/>
  <c r="AH25" i="172" s="1"/>
  <c r="AI25" i="166"/>
  <c r="AI49" i="166" s="1"/>
  <c r="AI25" i="172" s="1"/>
  <c r="AJ25" i="166"/>
  <c r="AJ49" i="166" s="1"/>
  <c r="AJ25" i="172" s="1"/>
  <c r="AK25" i="166"/>
  <c r="AK49" i="166" s="1"/>
  <c r="AK25" i="172" s="1"/>
  <c r="AL25" i="166"/>
  <c r="AL49" i="166" s="1"/>
  <c r="AL25" i="172" s="1"/>
  <c r="AM25" i="166"/>
  <c r="AM49" i="166" s="1"/>
  <c r="AM25" i="172" s="1"/>
  <c r="AN25" i="166"/>
  <c r="AN49" i="166" s="1"/>
  <c r="AN25" i="172" s="1"/>
  <c r="AO25" i="166"/>
  <c r="AO49" i="166" s="1"/>
  <c r="AO25" i="172" s="1"/>
  <c r="AP25" i="166"/>
  <c r="AP49" i="166" s="1"/>
  <c r="AP25" i="172" s="1"/>
  <c r="AQ25" i="166"/>
  <c r="AQ49" i="166" s="1"/>
  <c r="AQ25" i="172" s="1"/>
  <c r="AR25" i="166"/>
  <c r="AR49" i="166" s="1"/>
  <c r="AR25" i="172" s="1"/>
  <c r="AS25" i="166"/>
  <c r="AS49" i="166" s="1"/>
  <c r="AS25" i="172" s="1"/>
  <c r="AT25" i="166"/>
  <c r="AT49" i="166" s="1"/>
  <c r="AT25" i="172" s="1"/>
  <c r="AU25" i="166"/>
  <c r="AU49" i="166" s="1"/>
  <c r="AU25" i="172" s="1"/>
  <c r="AV25" i="166"/>
  <c r="AV49" i="166" s="1"/>
  <c r="AV25" i="172" s="1"/>
  <c r="AW25" i="166"/>
  <c r="AW49" i="166" s="1"/>
  <c r="AW25" i="172" s="1"/>
  <c r="AX25" i="166"/>
  <c r="AX49" i="166" s="1"/>
  <c r="AX25" i="172" s="1"/>
  <c r="AY25" i="166"/>
  <c r="AY49" i="166" s="1"/>
  <c r="AY25" i="172" s="1"/>
  <c r="AZ25" i="166"/>
  <c r="AZ49" i="166" s="1"/>
  <c r="AZ25" i="172" s="1"/>
  <c r="BA25" i="166"/>
  <c r="BA49" i="166" s="1"/>
  <c r="BA25" i="172" s="1"/>
  <c r="BB25" i="166"/>
  <c r="BB49" i="166" s="1"/>
  <c r="BB25" i="172" s="1"/>
  <c r="L28" i="166"/>
  <c r="L4" i="172" s="1"/>
  <c r="N28" i="166"/>
  <c r="N4" i="172" s="1"/>
  <c r="V28" i="166"/>
  <c r="V4" i="172" s="1"/>
  <c r="W28" i="166"/>
  <c r="W4" i="172" s="1"/>
  <c r="AL28" i="166"/>
  <c r="AL4" i="172" s="1"/>
  <c r="AT28" i="166"/>
  <c r="AT4" i="172" s="1"/>
  <c r="BB28" i="166"/>
  <c r="BB4" i="172" s="1"/>
  <c r="R29" i="166"/>
  <c r="R5" i="172" s="1"/>
  <c r="AH29" i="166"/>
  <c r="AH5" i="172" s="1"/>
  <c r="AX29" i="166"/>
  <c r="AX5" i="172" s="1"/>
  <c r="N31" i="166"/>
  <c r="N7" i="172" s="1"/>
  <c r="AD31" i="166"/>
  <c r="AD7" i="172" s="1"/>
  <c r="AL31" i="166"/>
  <c r="AL7" i="172" s="1"/>
  <c r="C4" i="165"/>
  <c r="D4" i="165"/>
  <c r="E4" i="165"/>
  <c r="F4" i="165"/>
  <c r="G4" i="165"/>
  <c r="G28" i="165" s="1"/>
  <c r="H4" i="165"/>
  <c r="H28" i="165" s="1"/>
  <c r="I4" i="165"/>
  <c r="I28" i="165" s="1"/>
  <c r="J4" i="165"/>
  <c r="J28" i="165" s="1"/>
  <c r="K4" i="165"/>
  <c r="K28" i="165" s="1"/>
  <c r="L4" i="165"/>
  <c r="L28" i="165" s="1"/>
  <c r="M4" i="165"/>
  <c r="M28" i="165" s="1"/>
  <c r="N4" i="165"/>
  <c r="O4" i="165"/>
  <c r="O28" i="165" s="1"/>
  <c r="P4" i="165"/>
  <c r="P28" i="165" s="1"/>
  <c r="Q4" i="165"/>
  <c r="Q28" i="165" s="1"/>
  <c r="R4" i="165"/>
  <c r="R28" i="165" s="1"/>
  <c r="S4" i="165"/>
  <c r="T4" i="165"/>
  <c r="T28" i="165" s="1"/>
  <c r="U4" i="165"/>
  <c r="U28" i="165" s="1"/>
  <c r="V4" i="165"/>
  <c r="V28" i="165" s="1"/>
  <c r="W4" i="165"/>
  <c r="W28" i="165" s="1"/>
  <c r="X4" i="165"/>
  <c r="X28" i="165" s="1"/>
  <c r="Y4" i="165"/>
  <c r="Y28" i="165" s="1"/>
  <c r="Z4" i="165"/>
  <c r="Z28" i="165" s="1"/>
  <c r="AA4" i="165"/>
  <c r="AA28" i="165" s="1"/>
  <c r="AB4" i="165"/>
  <c r="AC4" i="165"/>
  <c r="AC28" i="165" s="1"/>
  <c r="AD4" i="165"/>
  <c r="AD28" i="165" s="1"/>
  <c r="AE4" i="165"/>
  <c r="AE28" i="165" s="1"/>
  <c r="AF4" i="165"/>
  <c r="AF28" i="165" s="1"/>
  <c r="AG4" i="165"/>
  <c r="AG28" i="165" s="1"/>
  <c r="AH4" i="165"/>
  <c r="AH28" i="165" s="1"/>
  <c r="AI4" i="165"/>
  <c r="AI28" i="165" s="1"/>
  <c r="AJ4" i="165"/>
  <c r="AJ28" i="165" s="1"/>
  <c r="AK4" i="165"/>
  <c r="AK28" i="165" s="1"/>
  <c r="AL4" i="165"/>
  <c r="AL28" i="165" s="1"/>
  <c r="AM4" i="165"/>
  <c r="AM28" i="165" s="1"/>
  <c r="AN4" i="165"/>
  <c r="AN28" i="165" s="1"/>
  <c r="AO4" i="165"/>
  <c r="AO28" i="165" s="1"/>
  <c r="AP4" i="165"/>
  <c r="AP28" i="165" s="1"/>
  <c r="AQ4" i="165"/>
  <c r="AQ28" i="165" s="1"/>
  <c r="AR4" i="165"/>
  <c r="AR28" i="165" s="1"/>
  <c r="AS4" i="165"/>
  <c r="AS28" i="165" s="1"/>
  <c r="AT4" i="165"/>
  <c r="AT28" i="165" s="1"/>
  <c r="AU4" i="165"/>
  <c r="AU28" i="165" s="1"/>
  <c r="AV4" i="165"/>
  <c r="AV28" i="165" s="1"/>
  <c r="AW4" i="165"/>
  <c r="AW28" i="165" s="1"/>
  <c r="AX4" i="165"/>
  <c r="AX28" i="165" s="1"/>
  <c r="AY4" i="165"/>
  <c r="AY28" i="165" s="1"/>
  <c r="AZ4" i="165"/>
  <c r="AZ28" i="165" s="1"/>
  <c r="BA4" i="165"/>
  <c r="BA28" i="165" s="1"/>
  <c r="BB4" i="165"/>
  <c r="BB28" i="165" s="1"/>
  <c r="C5" i="165"/>
  <c r="C29" i="165" s="1"/>
  <c r="D5" i="165"/>
  <c r="D29" i="165" s="1"/>
  <c r="E5" i="165"/>
  <c r="E29" i="165" s="1"/>
  <c r="F5" i="165"/>
  <c r="F29" i="165" s="1"/>
  <c r="G5" i="165"/>
  <c r="G29" i="165" s="1"/>
  <c r="H5" i="165"/>
  <c r="H29" i="165" s="1"/>
  <c r="I5" i="165"/>
  <c r="I29" i="165" s="1"/>
  <c r="J5" i="165"/>
  <c r="J29" i="165" s="1"/>
  <c r="K5" i="165"/>
  <c r="K29" i="165" s="1"/>
  <c r="L5" i="165"/>
  <c r="L29" i="165" s="1"/>
  <c r="M5" i="165"/>
  <c r="M29" i="165" s="1"/>
  <c r="N5" i="165"/>
  <c r="N29" i="165" s="1"/>
  <c r="O5" i="165"/>
  <c r="O29" i="165" s="1"/>
  <c r="P5" i="165"/>
  <c r="P29" i="165" s="1"/>
  <c r="Q5" i="165"/>
  <c r="Q29" i="165" s="1"/>
  <c r="R5" i="165"/>
  <c r="R29" i="165" s="1"/>
  <c r="S5" i="165"/>
  <c r="S29" i="165" s="1"/>
  <c r="T5" i="165"/>
  <c r="T29" i="165" s="1"/>
  <c r="U5" i="165"/>
  <c r="U29" i="165" s="1"/>
  <c r="V5" i="165"/>
  <c r="V29" i="165" s="1"/>
  <c r="W5" i="165"/>
  <c r="W29" i="165" s="1"/>
  <c r="X5" i="165"/>
  <c r="X29" i="165" s="1"/>
  <c r="Y5" i="165"/>
  <c r="Y29" i="165" s="1"/>
  <c r="Z5" i="165"/>
  <c r="Z29" i="165" s="1"/>
  <c r="AA5" i="165"/>
  <c r="AA29" i="165" s="1"/>
  <c r="AB5" i="165"/>
  <c r="AB29" i="165" s="1"/>
  <c r="AC5" i="165"/>
  <c r="AC29" i="165" s="1"/>
  <c r="AD5" i="165"/>
  <c r="AD29" i="165" s="1"/>
  <c r="AE5" i="165"/>
  <c r="AE29" i="165" s="1"/>
  <c r="AF5" i="165"/>
  <c r="AF29" i="165" s="1"/>
  <c r="AG5" i="165"/>
  <c r="AG29" i="165" s="1"/>
  <c r="AH5" i="165"/>
  <c r="AH29" i="165" s="1"/>
  <c r="AI5" i="165"/>
  <c r="AI29" i="165" s="1"/>
  <c r="AJ5" i="165"/>
  <c r="AJ29" i="165" s="1"/>
  <c r="AK5" i="165"/>
  <c r="AK29" i="165" s="1"/>
  <c r="AL5" i="165"/>
  <c r="AL29" i="165" s="1"/>
  <c r="AM5" i="165"/>
  <c r="AM29" i="165" s="1"/>
  <c r="AN5" i="165"/>
  <c r="AN29" i="165" s="1"/>
  <c r="AO5" i="165"/>
  <c r="AO29" i="165" s="1"/>
  <c r="AP5" i="165"/>
  <c r="AP29" i="165" s="1"/>
  <c r="AQ5" i="165"/>
  <c r="AQ29" i="165" s="1"/>
  <c r="AR5" i="165"/>
  <c r="AR29" i="165" s="1"/>
  <c r="AS5" i="165"/>
  <c r="AS29" i="165" s="1"/>
  <c r="AT5" i="165"/>
  <c r="AT29" i="165" s="1"/>
  <c r="AU5" i="165"/>
  <c r="AU29" i="165" s="1"/>
  <c r="AV5" i="165"/>
  <c r="AV29" i="165" s="1"/>
  <c r="AW5" i="165"/>
  <c r="AW29" i="165" s="1"/>
  <c r="AX5" i="165"/>
  <c r="AX29" i="165" s="1"/>
  <c r="AY5" i="165"/>
  <c r="AY29" i="165" s="1"/>
  <c r="AZ5" i="165"/>
  <c r="AZ29" i="165" s="1"/>
  <c r="BA5" i="165"/>
  <c r="BA29" i="165" s="1"/>
  <c r="BB5" i="165"/>
  <c r="BB29" i="165" s="1"/>
  <c r="C7" i="165"/>
  <c r="C31" i="165" s="1"/>
  <c r="D7" i="165"/>
  <c r="D31" i="165" s="1"/>
  <c r="E7" i="165"/>
  <c r="E31" i="165" s="1"/>
  <c r="F7" i="165"/>
  <c r="F31" i="165" s="1"/>
  <c r="G7" i="165"/>
  <c r="G31" i="165" s="1"/>
  <c r="H7" i="165"/>
  <c r="H31" i="165" s="1"/>
  <c r="I7" i="165"/>
  <c r="I31" i="165" s="1"/>
  <c r="J7" i="165"/>
  <c r="J31" i="165" s="1"/>
  <c r="K7" i="165"/>
  <c r="K31" i="165" s="1"/>
  <c r="L7" i="165"/>
  <c r="L31" i="165" s="1"/>
  <c r="M7" i="165"/>
  <c r="M31" i="165" s="1"/>
  <c r="N7" i="165"/>
  <c r="N31" i="165" s="1"/>
  <c r="O7" i="165"/>
  <c r="O31" i="165" s="1"/>
  <c r="P7" i="165"/>
  <c r="P31" i="165" s="1"/>
  <c r="Q7" i="165"/>
  <c r="Q31" i="165" s="1"/>
  <c r="R7" i="165"/>
  <c r="R31" i="165" s="1"/>
  <c r="S7" i="165"/>
  <c r="S31" i="165" s="1"/>
  <c r="T7" i="165"/>
  <c r="T31" i="165" s="1"/>
  <c r="U7" i="165"/>
  <c r="U31" i="165" s="1"/>
  <c r="V7" i="165"/>
  <c r="V31" i="165" s="1"/>
  <c r="W7" i="165"/>
  <c r="W31" i="165" s="1"/>
  <c r="X7" i="165"/>
  <c r="X31" i="165" s="1"/>
  <c r="Y7" i="165"/>
  <c r="Y31" i="165" s="1"/>
  <c r="Z7" i="165"/>
  <c r="Z31" i="165" s="1"/>
  <c r="AA7" i="165"/>
  <c r="AA31" i="165" s="1"/>
  <c r="AB7" i="165"/>
  <c r="AB31" i="165" s="1"/>
  <c r="AC7" i="165"/>
  <c r="AC31" i="165" s="1"/>
  <c r="AD7" i="165"/>
  <c r="AD31" i="165" s="1"/>
  <c r="AE7" i="165"/>
  <c r="AE31" i="165" s="1"/>
  <c r="AF7" i="165"/>
  <c r="AF31" i="165" s="1"/>
  <c r="AG7" i="165"/>
  <c r="AG31" i="165" s="1"/>
  <c r="AH7" i="165"/>
  <c r="AH31" i="165" s="1"/>
  <c r="AI7" i="165"/>
  <c r="AI31" i="165" s="1"/>
  <c r="AJ7" i="165"/>
  <c r="AJ31" i="165" s="1"/>
  <c r="AK7" i="165"/>
  <c r="AK31" i="165" s="1"/>
  <c r="AL7" i="165"/>
  <c r="AL31" i="165" s="1"/>
  <c r="AM7" i="165"/>
  <c r="AM31" i="165" s="1"/>
  <c r="AN7" i="165"/>
  <c r="AN31" i="165" s="1"/>
  <c r="AO7" i="165"/>
  <c r="AO31" i="165" s="1"/>
  <c r="AP7" i="165"/>
  <c r="AP31" i="165" s="1"/>
  <c r="AQ7" i="165"/>
  <c r="AQ31" i="165" s="1"/>
  <c r="AR7" i="165"/>
  <c r="AR31" i="165" s="1"/>
  <c r="AS7" i="165"/>
  <c r="AS31" i="165" s="1"/>
  <c r="AT7" i="165"/>
  <c r="AT31" i="165" s="1"/>
  <c r="AU7" i="165"/>
  <c r="AU31" i="165" s="1"/>
  <c r="AV7" i="165"/>
  <c r="AV31" i="165" s="1"/>
  <c r="AW7" i="165"/>
  <c r="AW31" i="165" s="1"/>
  <c r="AX7" i="165"/>
  <c r="AX31" i="165" s="1"/>
  <c r="AY7" i="165"/>
  <c r="AY31" i="165" s="1"/>
  <c r="AZ7" i="165"/>
  <c r="AZ31" i="165" s="1"/>
  <c r="BA7" i="165"/>
  <c r="BA31" i="165" s="1"/>
  <c r="BB7" i="165"/>
  <c r="BB31" i="165" s="1"/>
  <c r="C25" i="165"/>
  <c r="C49" i="165" s="1"/>
  <c r="D25" i="165"/>
  <c r="D49" i="165" s="1"/>
  <c r="E25" i="165"/>
  <c r="E49" i="165" s="1"/>
  <c r="F25" i="165"/>
  <c r="F49" i="165" s="1"/>
  <c r="G25" i="165"/>
  <c r="G49" i="165" s="1"/>
  <c r="H25" i="165"/>
  <c r="H49" i="165" s="1"/>
  <c r="I25" i="165"/>
  <c r="I49" i="165" s="1"/>
  <c r="J25" i="165"/>
  <c r="J49" i="165" s="1"/>
  <c r="K25" i="165"/>
  <c r="K49" i="165" s="1"/>
  <c r="L25" i="165"/>
  <c r="L49" i="165" s="1"/>
  <c r="M25" i="165"/>
  <c r="M49" i="165" s="1"/>
  <c r="N25" i="165"/>
  <c r="N49" i="165" s="1"/>
  <c r="O25" i="165"/>
  <c r="O49" i="165" s="1"/>
  <c r="P25" i="165"/>
  <c r="P49" i="165" s="1"/>
  <c r="Q25" i="165"/>
  <c r="Q49" i="165" s="1"/>
  <c r="R25" i="165"/>
  <c r="R49" i="165" s="1"/>
  <c r="S25" i="165"/>
  <c r="S49" i="165" s="1"/>
  <c r="T25" i="165"/>
  <c r="T49" i="165" s="1"/>
  <c r="U25" i="165"/>
  <c r="U49" i="165" s="1"/>
  <c r="V25" i="165"/>
  <c r="V49" i="165" s="1"/>
  <c r="W25" i="165"/>
  <c r="W49" i="165" s="1"/>
  <c r="X25" i="165"/>
  <c r="X49" i="165" s="1"/>
  <c r="Y25" i="165"/>
  <c r="Y49" i="165" s="1"/>
  <c r="Z25" i="165"/>
  <c r="Z49" i="165" s="1"/>
  <c r="AA25" i="165"/>
  <c r="AA49" i="165" s="1"/>
  <c r="AB25" i="165"/>
  <c r="AB49" i="165" s="1"/>
  <c r="AC25" i="165"/>
  <c r="AC49" i="165" s="1"/>
  <c r="AD25" i="165"/>
  <c r="AD49" i="165" s="1"/>
  <c r="AE25" i="165"/>
  <c r="AE49" i="165" s="1"/>
  <c r="AF25" i="165"/>
  <c r="AF49" i="165" s="1"/>
  <c r="AG25" i="165"/>
  <c r="AG49" i="165" s="1"/>
  <c r="AH25" i="165"/>
  <c r="AH49" i="165" s="1"/>
  <c r="AI25" i="165"/>
  <c r="AI49" i="165" s="1"/>
  <c r="AJ25" i="165"/>
  <c r="AJ49" i="165" s="1"/>
  <c r="AK25" i="165"/>
  <c r="AK49" i="165" s="1"/>
  <c r="AL25" i="165"/>
  <c r="AL49" i="165" s="1"/>
  <c r="AM25" i="165"/>
  <c r="AM49" i="165" s="1"/>
  <c r="AN25" i="165"/>
  <c r="AN49" i="165" s="1"/>
  <c r="AO25" i="165"/>
  <c r="AO49" i="165" s="1"/>
  <c r="AP25" i="165"/>
  <c r="AP49" i="165" s="1"/>
  <c r="AQ25" i="165"/>
  <c r="AQ49" i="165" s="1"/>
  <c r="AR25" i="165"/>
  <c r="AR49" i="165" s="1"/>
  <c r="AS25" i="165"/>
  <c r="AS49" i="165" s="1"/>
  <c r="AT25" i="165"/>
  <c r="AT49" i="165" s="1"/>
  <c r="AU25" i="165"/>
  <c r="AU49" i="165" s="1"/>
  <c r="AV25" i="165"/>
  <c r="AV49" i="165" s="1"/>
  <c r="AW25" i="165"/>
  <c r="AW49" i="165" s="1"/>
  <c r="AX25" i="165"/>
  <c r="AX49" i="165" s="1"/>
  <c r="AY25" i="165"/>
  <c r="AY49" i="165" s="1"/>
  <c r="AZ25" i="165"/>
  <c r="AZ49" i="165" s="1"/>
  <c r="BA25" i="165"/>
  <c r="BA49" i="165" s="1"/>
  <c r="BB25" i="165"/>
  <c r="BB49" i="165" s="1"/>
  <c r="C28" i="165"/>
  <c r="D28" i="165"/>
  <c r="E28" i="165"/>
  <c r="F28" i="165"/>
  <c r="N28" i="165"/>
  <c r="S28" i="165"/>
  <c r="AB28" i="165"/>
  <c r="B4" i="109"/>
  <c r="B5" i="109"/>
  <c r="B7" i="109"/>
  <c r="C22" i="167" l="1"/>
  <c r="C22" i="176"/>
  <c r="C46" i="176" s="1"/>
  <c r="C22" i="166"/>
  <c r="C46" i="166" s="1"/>
  <c r="C22" i="172" s="1"/>
  <c r="C22" i="165"/>
  <c r="C46" i="165" s="1"/>
  <c r="C19" i="167"/>
  <c r="C19" i="176"/>
  <c r="C43" i="176" s="1"/>
  <c r="C19" i="166"/>
  <c r="C43" i="166" s="1"/>
  <c r="C19" i="172" s="1"/>
  <c r="C19" i="165"/>
  <c r="C43" i="165" s="1"/>
  <c r="C16" i="167"/>
  <c r="C16" i="176"/>
  <c r="C40" i="176" s="1"/>
  <c r="C16" i="166"/>
  <c r="C40" i="166" s="1"/>
  <c r="C16" i="172" s="1"/>
  <c r="C16" i="165"/>
  <c r="C40" i="165" s="1"/>
  <c r="C13" i="167"/>
  <c r="C13" i="176"/>
  <c r="C37" i="176" s="1"/>
  <c r="C13" i="166"/>
  <c r="C37" i="166" s="1"/>
  <c r="C13" i="172" s="1"/>
  <c r="C13" i="165"/>
  <c r="C37" i="165" s="1"/>
  <c r="C10" i="167"/>
  <c r="C10" i="176"/>
  <c r="C34" i="176" s="1"/>
  <c r="C10" i="166"/>
  <c r="C34" i="166" s="1"/>
  <c r="C10" i="172" s="1"/>
  <c r="C10" i="165"/>
  <c r="C34" i="165" s="1"/>
  <c r="C8" i="176"/>
  <c r="C32" i="176" s="1"/>
  <c r="C8" i="167"/>
  <c r="C8" i="166"/>
  <c r="C32" i="166" s="1"/>
  <c r="C8" i="172" s="1"/>
  <c r="C8" i="165"/>
  <c r="C32" i="165" s="1"/>
  <c r="C26" i="157"/>
  <c r="B26" i="157"/>
  <c r="B4" i="157"/>
  <c r="C4" i="157"/>
  <c r="B5" i="157"/>
  <c r="C5" i="157"/>
  <c r="B7" i="157"/>
  <c r="C7" i="157"/>
  <c r="B4" i="178"/>
  <c r="C4" i="178"/>
  <c r="B5" i="178"/>
  <c r="C5" i="178"/>
  <c r="B7" i="178"/>
  <c r="C7" i="178"/>
  <c r="B4" i="177"/>
  <c r="C4" i="177"/>
  <c r="B5" i="177"/>
  <c r="C5" i="177"/>
  <c r="B7" i="177"/>
  <c r="C7" i="177"/>
  <c r="C26" i="156"/>
  <c r="B26" i="156"/>
  <c r="B4" i="156"/>
  <c r="B29" i="156" s="1"/>
  <c r="C4" i="156"/>
  <c r="C29" i="156" s="1"/>
  <c r="B5" i="156"/>
  <c r="B30" i="156" s="1"/>
  <c r="C5" i="156"/>
  <c r="C30" i="156" s="1"/>
  <c r="B7" i="156"/>
  <c r="B32" i="156" s="1"/>
  <c r="C7" i="156"/>
  <c r="C32" i="156" s="1"/>
  <c r="C26" i="109"/>
  <c r="B26" i="109"/>
  <c r="C29" i="109"/>
  <c r="C30" i="109"/>
  <c r="C32" i="109"/>
  <c r="B29" i="109"/>
  <c r="B30" i="109"/>
  <c r="B32" i="109"/>
  <c r="B22" i="109" l="1"/>
  <c r="B47" i="109" s="1"/>
  <c r="B19" i="109"/>
  <c r="B44" i="109" s="1"/>
  <c r="C23" i="167"/>
  <c r="C23" i="176"/>
  <c r="C47" i="176" s="1"/>
  <c r="C23" i="166"/>
  <c r="C47" i="166" s="1"/>
  <c r="C23" i="172" s="1"/>
  <c r="C23" i="165"/>
  <c r="C47" i="165" s="1"/>
  <c r="C14" i="167"/>
  <c r="C14" i="176"/>
  <c r="C38" i="176" s="1"/>
  <c r="C14" i="166"/>
  <c r="C38" i="166" s="1"/>
  <c r="C14" i="172" s="1"/>
  <c r="C14" i="165"/>
  <c r="C38" i="165" s="1"/>
  <c r="B13" i="109"/>
  <c r="B38" i="109" s="1"/>
  <c r="C17" i="167"/>
  <c r="C17" i="176"/>
  <c r="C41" i="176" s="1"/>
  <c r="C17" i="166"/>
  <c r="C41" i="166" s="1"/>
  <c r="C17" i="172" s="1"/>
  <c r="C17" i="165"/>
  <c r="C41" i="165" s="1"/>
  <c r="B10" i="109"/>
  <c r="B35" i="109" s="1"/>
  <c r="B16" i="109"/>
  <c r="B41" i="109" s="1"/>
  <c r="B8" i="109"/>
  <c r="B33" i="109" s="1"/>
  <c r="C11" i="176"/>
  <c r="C35" i="176" s="1"/>
  <c r="C11" i="167"/>
  <c r="C11" i="166"/>
  <c r="C35" i="166" s="1"/>
  <c r="C11" i="172" s="1"/>
  <c r="C11" i="165"/>
  <c r="C35" i="165" s="1"/>
  <c r="C20" i="167"/>
  <c r="C20" i="176"/>
  <c r="C44" i="176" s="1"/>
  <c r="C20" i="166"/>
  <c r="C44" i="166" s="1"/>
  <c r="C20" i="172" s="1"/>
  <c r="C20" i="165"/>
  <c r="C44" i="165" s="1"/>
  <c r="B13" i="157"/>
  <c r="B13" i="177"/>
  <c r="B13" i="178"/>
  <c r="B13" i="156"/>
  <c r="B38" i="156" s="1"/>
  <c r="B10" i="157"/>
  <c r="B10" i="178"/>
  <c r="B10" i="177"/>
  <c r="B10" i="156"/>
  <c r="B35" i="156" s="1"/>
  <c r="B8" i="178"/>
  <c r="B8" i="177"/>
  <c r="B22" i="178"/>
  <c r="B22" i="157"/>
  <c r="B22" i="177"/>
  <c r="B22" i="156"/>
  <c r="B47" i="156" s="1"/>
  <c r="B19" i="157"/>
  <c r="B19" i="178"/>
  <c r="B19" i="156"/>
  <c r="B44" i="156" s="1"/>
  <c r="B19" i="177"/>
  <c r="B16" i="157"/>
  <c r="B16" i="177"/>
  <c r="B16" i="178"/>
  <c r="B16" i="156"/>
  <c r="B41" i="156" s="1"/>
  <c r="B8" i="157"/>
  <c r="B23" i="156"/>
  <c r="B48" i="156" s="1"/>
  <c r="B8" i="156"/>
  <c r="B33" i="156" s="1"/>
  <c r="B17" i="178" l="1"/>
  <c r="B17" i="109"/>
  <c r="B42" i="109" s="1"/>
  <c r="B17" i="156"/>
  <c r="B42" i="156" s="1"/>
  <c r="B17" i="157"/>
  <c r="B17" i="177"/>
  <c r="B23" i="157"/>
  <c r="B20" i="157"/>
  <c r="B20" i="109"/>
  <c r="B45" i="109" s="1"/>
  <c r="B23" i="109"/>
  <c r="B48" i="109" s="1"/>
  <c r="B11" i="109"/>
  <c r="B36" i="109" s="1"/>
  <c r="B14" i="109"/>
  <c r="B39" i="109" s="1"/>
  <c r="B11" i="177"/>
  <c r="B11" i="178"/>
  <c r="B11" i="156"/>
  <c r="B36" i="156" s="1"/>
  <c r="B23" i="177"/>
  <c r="B23" i="178"/>
  <c r="B11" i="157"/>
  <c r="B20" i="178"/>
  <c r="B20" i="177"/>
  <c r="B20" i="156"/>
  <c r="B45" i="156" s="1"/>
  <c r="B14" i="157"/>
  <c r="B14" i="177"/>
  <c r="B14" i="156"/>
  <c r="B39" i="156" s="1"/>
  <c r="B14" i="178"/>
  <c r="G8" i="61" l="1"/>
  <c r="G16" i="61"/>
  <c r="G13" i="61"/>
  <c r="G22" i="61"/>
  <c r="G10" i="61"/>
  <c r="G19" i="61"/>
  <c r="G15" i="162" l="1"/>
  <c r="G28" i="162" s="1"/>
  <c r="G14" i="171" s="1"/>
  <c r="G15" i="161"/>
  <c r="G28" i="161" s="1"/>
  <c r="G18" i="183"/>
  <c r="G42" i="183" s="1"/>
  <c r="G18" i="179"/>
  <c r="G42" i="179" s="1"/>
  <c r="G18" i="180"/>
  <c r="G42" i="180" s="1"/>
  <c r="G19" i="182" s="1"/>
  <c r="G18" i="181"/>
  <c r="G19" i="174"/>
  <c r="G43" i="174" s="1"/>
  <c r="G19" i="173"/>
  <c r="G43" i="173" s="1"/>
  <c r="G19" i="152"/>
  <c r="G43" i="152" s="1"/>
  <c r="G19" i="169" s="1"/>
  <c r="G19" i="151"/>
  <c r="G43" i="151" s="1"/>
  <c r="G19" i="142"/>
  <c r="G43" i="142" s="1"/>
  <c r="G19" i="168" s="1"/>
  <c r="G19" i="89"/>
  <c r="G43" i="89" s="1"/>
  <c r="G21" i="183"/>
  <c r="G45" i="183" s="1"/>
  <c r="G21" i="180"/>
  <c r="G45" i="180" s="1"/>
  <c r="G22" i="182" s="1"/>
  <c r="G21" i="181"/>
  <c r="G21" i="179"/>
  <c r="G45" i="179" s="1"/>
  <c r="G22" i="174"/>
  <c r="G46" i="174" s="1"/>
  <c r="G22" i="152"/>
  <c r="G46" i="152" s="1"/>
  <c r="G22" i="169" s="1"/>
  <c r="G22" i="151"/>
  <c r="G46" i="151" s="1"/>
  <c r="G22" i="173"/>
  <c r="G46" i="173" s="1"/>
  <c r="G22" i="142"/>
  <c r="G46" i="142" s="1"/>
  <c r="G22" i="168" s="1"/>
  <c r="G22" i="89"/>
  <c r="G46" i="89" s="1"/>
  <c r="G11" i="162"/>
  <c r="G24" i="162" s="1"/>
  <c r="G10" i="171" s="1"/>
  <c r="G11" i="161"/>
  <c r="G24" i="161" s="1"/>
  <c r="G12" i="179"/>
  <c r="G36" i="179" s="1"/>
  <c r="G12" i="180"/>
  <c r="G36" i="180" s="1"/>
  <c r="G13" i="182" s="1"/>
  <c r="G12" i="183"/>
  <c r="G36" i="183" s="1"/>
  <c r="G12" i="181"/>
  <c r="G13" i="174"/>
  <c r="G37" i="174" s="1"/>
  <c r="G13" i="152"/>
  <c r="G37" i="152" s="1"/>
  <c r="G13" i="169" s="1"/>
  <c r="G13" i="173"/>
  <c r="G37" i="173" s="1"/>
  <c r="G13" i="151"/>
  <c r="G37" i="151" s="1"/>
  <c r="G13" i="142"/>
  <c r="G37" i="142" s="1"/>
  <c r="G13" i="168" s="1"/>
  <c r="G13" i="89"/>
  <c r="G37" i="89" s="1"/>
  <c r="G13" i="162"/>
  <c r="G26" i="162" s="1"/>
  <c r="G12" i="171" s="1"/>
  <c r="G13" i="161"/>
  <c r="G26" i="161" s="1"/>
  <c r="G15" i="183"/>
  <c r="G39" i="183" s="1"/>
  <c r="G15" i="180"/>
  <c r="G39" i="180" s="1"/>
  <c r="G16" i="182" s="1"/>
  <c r="G15" i="181"/>
  <c r="G15" i="179"/>
  <c r="G39" i="179" s="1"/>
  <c r="G16" i="174"/>
  <c r="G40" i="174" s="1"/>
  <c r="G16" i="152"/>
  <c r="G40" i="152" s="1"/>
  <c r="G16" i="169" s="1"/>
  <c r="G16" i="151"/>
  <c r="G40" i="151" s="1"/>
  <c r="G16" i="173"/>
  <c r="G40" i="173" s="1"/>
  <c r="G16" i="142"/>
  <c r="G40" i="142" s="1"/>
  <c r="G16" i="168" s="1"/>
  <c r="G16" i="89"/>
  <c r="G40" i="89" s="1"/>
  <c r="G9" i="162"/>
  <c r="G22" i="162" s="1"/>
  <c r="G8" i="171" s="1"/>
  <c r="G9" i="161"/>
  <c r="G22" i="161" s="1"/>
  <c r="G9" i="183"/>
  <c r="G33" i="183" s="1"/>
  <c r="G9" i="180"/>
  <c r="G33" i="180" s="1"/>
  <c r="G10" i="182" s="1"/>
  <c r="G9" i="181"/>
  <c r="G9" i="179"/>
  <c r="G33" i="179" s="1"/>
  <c r="G10" i="174"/>
  <c r="G34" i="174" s="1"/>
  <c r="G10" i="152"/>
  <c r="G34" i="152" s="1"/>
  <c r="G10" i="169" s="1"/>
  <c r="G10" i="151"/>
  <c r="G34" i="151" s="1"/>
  <c r="G10" i="173"/>
  <c r="G34" i="173" s="1"/>
  <c r="G10" i="142"/>
  <c r="G34" i="142" s="1"/>
  <c r="G10" i="168" s="1"/>
  <c r="G10" i="89"/>
  <c r="G34" i="89" s="1"/>
  <c r="G7" i="183"/>
  <c r="G31" i="183" s="1"/>
  <c r="G7" i="181"/>
  <c r="G7" i="179"/>
  <c r="G31" i="179" s="1"/>
  <c r="G7" i="180"/>
  <c r="G31" i="180" s="1"/>
  <c r="G8" i="182" s="1"/>
  <c r="G8" i="174"/>
  <c r="G32" i="174" s="1"/>
  <c r="G8" i="152"/>
  <c r="G32" i="152" s="1"/>
  <c r="G8" i="169" s="1"/>
  <c r="G8" i="151"/>
  <c r="G32" i="151" s="1"/>
  <c r="G8" i="173"/>
  <c r="G32" i="173" s="1"/>
  <c r="G8" i="142"/>
  <c r="G32" i="142" s="1"/>
  <c r="G8" i="168" s="1"/>
  <c r="G8" i="89"/>
  <c r="G32" i="89" s="1"/>
  <c r="H11" i="175"/>
  <c r="H24" i="175" s="1"/>
  <c r="H15" i="175"/>
  <c r="H28" i="175" s="1"/>
  <c r="H13" i="175"/>
  <c r="H26" i="175" s="1"/>
  <c r="H9" i="175"/>
  <c r="H22" i="175" s="1"/>
  <c r="K8" i="176"/>
  <c r="K32" i="176" s="1"/>
  <c r="K8" i="167"/>
  <c r="K8" i="166"/>
  <c r="K32" i="166" s="1"/>
  <c r="K8" i="172" s="1"/>
  <c r="K8" i="165"/>
  <c r="K32" i="165" s="1"/>
  <c r="K16" i="167"/>
  <c r="K16" i="176"/>
  <c r="K40" i="176" s="1"/>
  <c r="K16" i="166"/>
  <c r="K40" i="166" s="1"/>
  <c r="K16" i="172" s="1"/>
  <c r="K16" i="165"/>
  <c r="K40" i="165" s="1"/>
  <c r="K19" i="167"/>
  <c r="K19" i="176"/>
  <c r="K43" i="176" s="1"/>
  <c r="K19" i="166"/>
  <c r="K43" i="166" s="1"/>
  <c r="K19" i="172" s="1"/>
  <c r="K19" i="165"/>
  <c r="K43" i="165" s="1"/>
  <c r="K10" i="167"/>
  <c r="K10" i="176"/>
  <c r="K34" i="176" s="1"/>
  <c r="K10" i="166"/>
  <c r="K34" i="166" s="1"/>
  <c r="K10" i="172" s="1"/>
  <c r="K10" i="165"/>
  <c r="K34" i="165" s="1"/>
  <c r="K13" i="167"/>
  <c r="K13" i="176"/>
  <c r="K37" i="176" s="1"/>
  <c r="K13" i="165"/>
  <c r="K37" i="165" s="1"/>
  <c r="K13" i="166"/>
  <c r="K37" i="166" s="1"/>
  <c r="K13" i="172" s="1"/>
  <c r="K22" i="167"/>
  <c r="K22" i="176"/>
  <c r="K46" i="176" s="1"/>
  <c r="K22" i="165"/>
  <c r="K46" i="165" s="1"/>
  <c r="K22" i="166"/>
  <c r="K46" i="166" s="1"/>
  <c r="K22" i="172" s="1"/>
  <c r="G20" i="61"/>
  <c r="G11" i="61"/>
  <c r="G23" i="61"/>
  <c r="G14" i="61"/>
  <c r="G17" i="61"/>
  <c r="G10" i="183" l="1"/>
  <c r="G34" i="183" s="1"/>
  <c r="G10" i="179"/>
  <c r="G34" i="179" s="1"/>
  <c r="G10" i="180"/>
  <c r="G34" i="180" s="1"/>
  <c r="G11" i="182" s="1"/>
  <c r="G10" i="181"/>
  <c r="G11" i="174"/>
  <c r="G35" i="174" s="1"/>
  <c r="G11" i="151"/>
  <c r="G35" i="151" s="1"/>
  <c r="G11" i="152"/>
  <c r="G35" i="152" s="1"/>
  <c r="G11" i="169" s="1"/>
  <c r="G11" i="173"/>
  <c r="G35" i="173" s="1"/>
  <c r="G11" i="89"/>
  <c r="G35" i="89" s="1"/>
  <c r="G11" i="142"/>
  <c r="G35" i="142" s="1"/>
  <c r="G11" i="168" s="1"/>
  <c r="G13" i="183"/>
  <c r="G37" i="183" s="1"/>
  <c r="G13" i="181"/>
  <c r="G13" i="179"/>
  <c r="G37" i="179" s="1"/>
  <c r="G13" i="180"/>
  <c r="G37" i="180" s="1"/>
  <c r="G14" i="182" s="1"/>
  <c r="G14" i="174"/>
  <c r="G38" i="174" s="1"/>
  <c r="G14" i="152"/>
  <c r="G38" i="152" s="1"/>
  <c r="G14" i="169" s="1"/>
  <c r="G14" i="151"/>
  <c r="G38" i="151" s="1"/>
  <c r="G14" i="173"/>
  <c r="G38" i="173" s="1"/>
  <c r="G14" i="142"/>
  <c r="G38" i="142" s="1"/>
  <c r="G14" i="168" s="1"/>
  <c r="G14" i="89"/>
  <c r="G38" i="89" s="1"/>
  <c r="G22" i="183"/>
  <c r="G46" i="183" s="1"/>
  <c r="G22" i="179"/>
  <c r="G46" i="179" s="1"/>
  <c r="G22" i="180"/>
  <c r="G46" i="180" s="1"/>
  <c r="G23" i="182" s="1"/>
  <c r="G22" i="181"/>
  <c r="G23" i="174"/>
  <c r="G47" i="174" s="1"/>
  <c r="G23" i="151"/>
  <c r="G47" i="151" s="1"/>
  <c r="G23" i="173"/>
  <c r="G47" i="173" s="1"/>
  <c r="G23" i="152"/>
  <c r="G47" i="152" s="1"/>
  <c r="G23" i="169" s="1"/>
  <c r="G23" i="89"/>
  <c r="G47" i="89" s="1"/>
  <c r="G23" i="142"/>
  <c r="G47" i="142" s="1"/>
  <c r="G23" i="168" s="1"/>
  <c r="G16" i="183"/>
  <c r="G40" i="183" s="1"/>
  <c r="G16" i="179"/>
  <c r="G40" i="179" s="1"/>
  <c r="G16" i="180"/>
  <c r="G40" i="180" s="1"/>
  <c r="G17" i="182" s="1"/>
  <c r="G16" i="181"/>
  <c r="G17" i="174"/>
  <c r="G41" i="174" s="1"/>
  <c r="G17" i="152"/>
  <c r="G41" i="152" s="1"/>
  <c r="G17" i="169" s="1"/>
  <c r="G17" i="151"/>
  <c r="G41" i="151" s="1"/>
  <c r="G17" i="173"/>
  <c r="G41" i="173" s="1"/>
  <c r="G17" i="89"/>
  <c r="G41" i="89" s="1"/>
  <c r="G17" i="142"/>
  <c r="G41" i="142" s="1"/>
  <c r="G17" i="168" s="1"/>
  <c r="G19" i="181"/>
  <c r="G19" i="183"/>
  <c r="G43" i="183" s="1"/>
  <c r="G19" i="179"/>
  <c r="G43" i="179" s="1"/>
  <c r="G19" i="180"/>
  <c r="G43" i="180" s="1"/>
  <c r="G20" i="182" s="1"/>
  <c r="G20" i="174"/>
  <c r="G44" i="174" s="1"/>
  <c r="G20" i="152"/>
  <c r="G44" i="152" s="1"/>
  <c r="G20" i="169" s="1"/>
  <c r="G20" i="151"/>
  <c r="G44" i="151" s="1"/>
  <c r="G20" i="173"/>
  <c r="G44" i="173" s="1"/>
  <c r="G20" i="142"/>
  <c r="G44" i="142" s="1"/>
  <c r="G20" i="168" s="1"/>
  <c r="G20" i="89"/>
  <c r="G44" i="89" s="1"/>
  <c r="C10" i="109"/>
  <c r="C35" i="109" s="1"/>
  <c r="K14" i="167"/>
  <c r="K14" i="176"/>
  <c r="K38" i="176" s="1"/>
  <c r="K14" i="166"/>
  <c r="K38" i="166" s="1"/>
  <c r="K14" i="172" s="1"/>
  <c r="K14" i="165"/>
  <c r="K38" i="165" s="1"/>
  <c r="K23" i="167"/>
  <c r="K23" i="176"/>
  <c r="K47" i="176" s="1"/>
  <c r="K23" i="166"/>
  <c r="K47" i="166" s="1"/>
  <c r="K23" i="172" s="1"/>
  <c r="K23" i="165"/>
  <c r="K47" i="165" s="1"/>
  <c r="K11" i="167"/>
  <c r="K11" i="176"/>
  <c r="K35" i="176" s="1"/>
  <c r="K11" i="166"/>
  <c r="K35" i="166" s="1"/>
  <c r="K11" i="172" s="1"/>
  <c r="K11" i="165"/>
  <c r="K35" i="165" s="1"/>
  <c r="K20" i="167"/>
  <c r="K20" i="176"/>
  <c r="K44" i="176" s="1"/>
  <c r="K20" i="166"/>
  <c r="K44" i="166" s="1"/>
  <c r="K20" i="172" s="1"/>
  <c r="K20" i="165"/>
  <c r="K44" i="165" s="1"/>
  <c r="K17" i="167"/>
  <c r="K17" i="176"/>
  <c r="K41" i="176" s="1"/>
  <c r="K17" i="166"/>
  <c r="K41" i="166" s="1"/>
  <c r="K17" i="172" s="1"/>
  <c r="K17" i="165"/>
  <c r="K41" i="165" s="1"/>
  <c r="C10" i="156"/>
  <c r="C35" i="156" s="1"/>
  <c r="C10" i="177"/>
  <c r="C10" i="178"/>
  <c r="C10" i="157"/>
  <c r="C22" i="109" l="1"/>
  <c r="C47" i="109" s="1"/>
  <c r="C16" i="109"/>
  <c r="C11" i="109"/>
  <c r="C19" i="109"/>
  <c r="C44" i="109" s="1"/>
  <c r="C13" i="109"/>
  <c r="C38" i="109" s="1"/>
  <c r="C8" i="109"/>
  <c r="C33" i="109" s="1"/>
  <c r="C36" i="109"/>
  <c r="C8" i="177"/>
  <c r="C8" i="156"/>
  <c r="C33" i="156" s="1"/>
  <c r="C8" i="157"/>
  <c r="C8" i="178"/>
  <c r="C22" i="178"/>
  <c r="C22" i="156"/>
  <c r="C47" i="156" s="1"/>
  <c r="C22" i="177"/>
  <c r="C22" i="157"/>
  <c r="C13" i="178"/>
  <c r="C13" i="157"/>
  <c r="C13" i="177"/>
  <c r="C13" i="156"/>
  <c r="C38" i="156" s="1"/>
  <c r="C11" i="178"/>
  <c r="C11" i="177"/>
  <c r="C11" i="156"/>
  <c r="C36" i="156" s="1"/>
  <c r="C11" i="157"/>
  <c r="C16" i="157"/>
  <c r="C16" i="177"/>
  <c r="C16" i="178"/>
  <c r="C16" i="156"/>
  <c r="C41" i="156" s="1"/>
  <c r="C41" i="109"/>
  <c r="C19" i="157"/>
  <c r="C19" i="177"/>
  <c r="C19" i="156"/>
  <c r="C44" i="156" s="1"/>
  <c r="C19" i="178"/>
  <c r="C20" i="109" l="1"/>
  <c r="C14" i="109"/>
  <c r="C39" i="109" s="1"/>
  <c r="C17" i="109"/>
  <c r="C42" i="109" s="1"/>
  <c r="C23" i="109"/>
  <c r="C48" i="109" s="1"/>
  <c r="C45" i="109"/>
  <c r="C17" i="177"/>
  <c r="C17" i="178"/>
  <c r="C17" i="156"/>
  <c r="C42" i="156" s="1"/>
  <c r="C17" i="157"/>
  <c r="C23" i="157"/>
  <c r="C23" i="178"/>
  <c r="C23" i="156"/>
  <c r="C48" i="156" s="1"/>
  <c r="C23" i="177"/>
  <c r="C14" i="178"/>
  <c r="C14" i="156"/>
  <c r="C39" i="156" s="1"/>
  <c r="C14" i="157"/>
  <c r="C14" i="177"/>
  <c r="C20" i="177"/>
  <c r="C20" i="156"/>
  <c r="C45" i="156" s="1"/>
  <c r="C20" i="157"/>
  <c r="C20" i="178"/>
  <c r="B25" i="176"/>
  <c r="B49" i="176" s="1"/>
  <c r="B5" i="176"/>
  <c r="B29" i="176" s="1"/>
  <c r="B4" i="176"/>
  <c r="B28" i="176" s="1"/>
  <c r="B7" i="176" l="1"/>
  <c r="B31" i="176" s="1"/>
  <c r="AG19" i="61" l="1"/>
  <c r="AE10" i="61"/>
  <c r="AL16" i="61"/>
  <c r="AD22" i="61"/>
  <c r="AK10" i="61"/>
  <c r="AR22" i="61"/>
  <c r="AJ8" i="61"/>
  <c r="AJ19" i="61"/>
  <c r="AL10" i="61"/>
  <c r="AL8" i="61"/>
  <c r="AG16" i="61"/>
  <c r="AG13" i="61"/>
  <c r="AL22" i="61"/>
  <c r="AL19" i="61"/>
  <c r="AL13" i="61"/>
  <c r="AG22" i="61"/>
  <c r="AK19" i="61"/>
  <c r="AJ10" i="61"/>
  <c r="AK16" i="61"/>
  <c r="AK22" i="61"/>
  <c r="AK13" i="61"/>
  <c r="AR19" i="61"/>
  <c r="AQ8" i="61"/>
  <c r="AD8" i="61"/>
  <c r="AT16" i="61"/>
  <c r="AJ13" i="61"/>
  <c r="AP13" i="61"/>
  <c r="BA16" i="61"/>
  <c r="AS8" i="61"/>
  <c r="AO13" i="61"/>
  <c r="AD19" i="61"/>
  <c r="AI13" i="61"/>
  <c r="AN8" i="61"/>
  <c r="AV8" i="61"/>
  <c r="AD10" i="61"/>
  <c r="AH19" i="61"/>
  <c r="AM13" i="61"/>
  <c r="AY10" i="61"/>
  <c r="AG8" i="61"/>
  <c r="AU8" i="61"/>
  <c r="AZ13" i="61"/>
  <c r="AD16" i="61"/>
  <c r="AX10" i="61"/>
  <c r="AU22" i="61"/>
  <c r="AD13" i="61"/>
  <c r="AW13" i="61"/>
  <c r="AF19" i="61"/>
  <c r="AJ22" i="61"/>
  <c r="AJ16" i="61"/>
  <c r="AK8" i="61"/>
  <c r="AE19" i="61"/>
  <c r="AR8" i="61"/>
  <c r="AH13" i="61"/>
  <c r="AP8" i="61"/>
  <c r="AP22" i="61"/>
  <c r="AP19" i="61"/>
  <c r="AM8" i="61"/>
  <c r="AO22" i="61"/>
  <c r="AO19" i="61"/>
  <c r="AP10" i="61"/>
  <c r="AO16" i="61"/>
  <c r="AO10" i="61"/>
  <c r="AP16" i="61"/>
  <c r="AF22" i="61"/>
  <c r="AF13" i="61"/>
  <c r="AE13" i="61"/>
  <c r="AE8" i="61"/>
  <c r="AM19" i="61"/>
  <c r="AM10" i="61"/>
  <c r="AN19" i="61"/>
  <c r="AN10" i="61"/>
  <c r="AE22" i="61"/>
  <c r="AF16" i="61"/>
  <c r="AW8" i="61"/>
  <c r="AW16" i="61"/>
  <c r="AF8" i="61"/>
  <c r="AN22" i="61"/>
  <c r="AW19" i="61"/>
  <c r="AE16" i="61"/>
  <c r="AW10" i="61"/>
  <c r="AF10" i="61"/>
  <c r="AM22" i="61"/>
  <c r="AN16" i="61"/>
  <c r="AM16" i="61"/>
  <c r="AN13" i="61"/>
  <c r="AW22" i="61"/>
  <c r="AR16" i="61"/>
  <c r="AO8" i="61"/>
  <c r="AQ16" i="61"/>
  <c r="AR13" i="61"/>
  <c r="AQ13" i="61"/>
  <c r="AR10" i="61"/>
  <c r="AQ19" i="61"/>
  <c r="AQ22" i="61"/>
  <c r="AQ10" i="61"/>
  <c r="AU19" i="61"/>
  <c r="AV10" i="61"/>
  <c r="AV16" i="61"/>
  <c r="AU13" i="61"/>
  <c r="AU10" i="61"/>
  <c r="AV13" i="61"/>
  <c r="AV22" i="61"/>
  <c r="AV19" i="61"/>
  <c r="AU16" i="61"/>
  <c r="AX19" i="61"/>
  <c r="AS22" i="61"/>
  <c r="AY19" i="61"/>
  <c r="AY8" i="61"/>
  <c r="AS10" i="61"/>
  <c r="AH8" i="61"/>
  <c r="AX13" i="61"/>
  <c r="AH10" i="61"/>
  <c r="AY22" i="61"/>
  <c r="AZ16" i="61"/>
  <c r="AG10" i="61"/>
  <c r="AH22" i="61"/>
  <c r="AH16" i="61"/>
  <c r="AY13" i="61"/>
  <c r="AX22" i="61"/>
  <c r="AY16" i="61"/>
  <c r="AX16" i="61"/>
  <c r="AS16" i="61"/>
  <c r="AS13" i="61"/>
  <c r="AS19" i="61"/>
  <c r="BA19" i="61"/>
  <c r="BA8" i="61"/>
  <c r="AT8" i="61"/>
  <c r="BA10" i="61"/>
  <c r="AZ8" i="61"/>
  <c r="AI8" i="61"/>
  <c r="AI16" i="61"/>
  <c r="AZ19" i="61"/>
  <c r="BA22" i="61"/>
  <c r="AI22" i="61"/>
  <c r="AT13" i="61"/>
  <c r="AZ10" i="61"/>
  <c r="AI10" i="61"/>
  <c r="AZ22" i="61"/>
  <c r="BA13" i="61"/>
  <c r="AX8" i="61"/>
  <c r="AT19" i="61"/>
  <c r="AT22" i="61"/>
  <c r="AI19" i="61"/>
  <c r="AT10" i="61"/>
  <c r="AA12" i="184" l="1"/>
  <c r="AA36" i="184" s="1"/>
  <c r="AA12" i="148"/>
  <c r="AA36" i="148" s="1"/>
  <c r="AT11" i="161"/>
  <c r="AT24" i="161" s="1"/>
  <c r="AT11" i="162"/>
  <c r="AT24" i="162" s="1"/>
  <c r="AT10" i="171" s="1"/>
  <c r="AT13" i="174"/>
  <c r="AT37" i="174" s="1"/>
  <c r="AT13" i="152"/>
  <c r="AT37" i="152" s="1"/>
  <c r="AT13" i="169" s="1"/>
  <c r="AT13" i="151"/>
  <c r="AT37" i="151" s="1"/>
  <c r="AT13" i="173"/>
  <c r="AT37" i="173" s="1"/>
  <c r="AT13" i="142"/>
  <c r="AT37" i="142" s="1"/>
  <c r="AT13" i="168" s="1"/>
  <c r="AT13" i="89"/>
  <c r="AT37" i="89" s="1"/>
  <c r="N9" i="184"/>
  <c r="N33" i="184" s="1"/>
  <c r="N9" i="148"/>
  <c r="N33" i="148" s="1"/>
  <c r="AG9" i="161"/>
  <c r="AG22" i="161" s="1"/>
  <c r="AG9" i="162"/>
  <c r="AG22" i="162" s="1"/>
  <c r="AG8" i="171" s="1"/>
  <c r="AG10" i="174"/>
  <c r="AG34" i="174" s="1"/>
  <c r="AG10" i="152"/>
  <c r="AG34" i="152" s="1"/>
  <c r="AG10" i="169" s="1"/>
  <c r="AG10" i="173"/>
  <c r="AG34" i="173" s="1"/>
  <c r="AG10" i="151"/>
  <c r="AG34" i="151" s="1"/>
  <c r="AG10" i="142"/>
  <c r="AG34" i="142" s="1"/>
  <c r="AG10" i="168" s="1"/>
  <c r="AG10" i="89"/>
  <c r="AG34" i="89" s="1"/>
  <c r="AA9" i="184"/>
  <c r="AA33" i="184" s="1"/>
  <c r="AA9" i="148"/>
  <c r="AA33" i="148" s="1"/>
  <c r="AT9" i="162"/>
  <c r="AT22" i="162" s="1"/>
  <c r="AT8" i="171" s="1"/>
  <c r="AT9" i="161"/>
  <c r="AT22" i="161" s="1"/>
  <c r="AT10" i="174"/>
  <c r="AT34" i="174" s="1"/>
  <c r="AT10" i="151"/>
  <c r="AT34" i="151" s="1"/>
  <c r="AT10" i="173"/>
  <c r="AT34" i="173" s="1"/>
  <c r="AT10" i="152"/>
  <c r="AT34" i="152" s="1"/>
  <c r="AT10" i="169" s="1"/>
  <c r="AT10" i="142"/>
  <c r="AT34" i="142" s="1"/>
  <c r="AT10" i="168" s="1"/>
  <c r="AT10" i="89"/>
  <c r="AT34" i="89" s="1"/>
  <c r="AE7" i="184"/>
  <c r="AE31" i="184" s="1"/>
  <c r="AE7" i="148"/>
  <c r="AE31" i="148" s="1"/>
  <c r="AX8" i="174"/>
  <c r="AX32" i="174" s="1"/>
  <c r="AX8" i="152"/>
  <c r="AX32" i="152" s="1"/>
  <c r="AX8" i="169" s="1"/>
  <c r="AX8" i="151"/>
  <c r="AX32" i="151" s="1"/>
  <c r="AX8" i="173"/>
  <c r="AX32" i="173" s="1"/>
  <c r="AX8" i="89"/>
  <c r="AX32" i="89" s="1"/>
  <c r="AX8" i="142"/>
  <c r="AX32" i="142" s="1"/>
  <c r="AX8" i="168" s="1"/>
  <c r="AG9" i="184"/>
  <c r="AG33" i="184" s="1"/>
  <c r="AG9" i="148"/>
  <c r="AG33" i="148" s="1"/>
  <c r="AZ9" i="162"/>
  <c r="AZ22" i="162" s="1"/>
  <c r="AZ8" i="171" s="1"/>
  <c r="AZ9" i="161"/>
  <c r="AZ22" i="161" s="1"/>
  <c r="AZ10" i="174"/>
  <c r="AZ34" i="174" s="1"/>
  <c r="AZ10" i="152"/>
  <c r="AZ34" i="152" s="1"/>
  <c r="AZ10" i="169" s="1"/>
  <c r="AZ10" i="151"/>
  <c r="AZ34" i="151" s="1"/>
  <c r="AZ10" i="173"/>
  <c r="AZ34" i="173" s="1"/>
  <c r="AZ10" i="142"/>
  <c r="AZ34" i="142" s="1"/>
  <c r="AZ10" i="168" s="1"/>
  <c r="AZ10" i="89"/>
  <c r="AZ34" i="89" s="1"/>
  <c r="AG18" i="184"/>
  <c r="AG42" i="184" s="1"/>
  <c r="AG18" i="148"/>
  <c r="AG42" i="148" s="1"/>
  <c r="AZ15" i="161"/>
  <c r="AZ28" i="161" s="1"/>
  <c r="AZ15" i="162"/>
  <c r="AZ28" i="162" s="1"/>
  <c r="AZ14" i="171" s="1"/>
  <c r="AZ19" i="174"/>
  <c r="AZ43" i="174" s="1"/>
  <c r="AZ19" i="151"/>
  <c r="AZ43" i="151" s="1"/>
  <c r="AZ19" i="173"/>
  <c r="AZ43" i="173" s="1"/>
  <c r="AZ19" i="152"/>
  <c r="AZ43" i="152" s="1"/>
  <c r="AZ19" i="169" s="1"/>
  <c r="AZ19" i="89"/>
  <c r="AZ43" i="89" s="1"/>
  <c r="AZ19" i="142"/>
  <c r="AZ43" i="142" s="1"/>
  <c r="AZ19" i="168" s="1"/>
  <c r="AH9" i="148"/>
  <c r="AH33" i="148" s="1"/>
  <c r="AH9" i="184"/>
  <c r="AH33" i="184" s="1"/>
  <c r="BA9" i="161"/>
  <c r="BA22" i="161" s="1"/>
  <c r="BA9" i="162"/>
  <c r="BA22" i="162" s="1"/>
  <c r="BA8" i="171" s="1"/>
  <c r="BA10" i="174"/>
  <c r="BA34" i="174" s="1"/>
  <c r="BA10" i="152"/>
  <c r="BA34" i="152" s="1"/>
  <c r="BA10" i="169" s="1"/>
  <c r="BA10" i="173"/>
  <c r="BA34" i="173" s="1"/>
  <c r="BA10" i="151"/>
  <c r="BA34" i="151" s="1"/>
  <c r="BA10" i="89"/>
  <c r="BA34" i="89" s="1"/>
  <c r="BA10" i="142"/>
  <c r="BA34" i="142" s="1"/>
  <c r="BA10" i="168" s="1"/>
  <c r="Z18" i="184"/>
  <c r="Z42" i="184" s="1"/>
  <c r="Z18" i="148"/>
  <c r="Z42" i="148" s="1"/>
  <c r="AS15" i="162"/>
  <c r="AS28" i="162" s="1"/>
  <c r="AS14" i="171" s="1"/>
  <c r="AS15" i="161"/>
  <c r="AS28" i="161" s="1"/>
  <c r="AS19" i="174"/>
  <c r="AS43" i="174" s="1"/>
  <c r="AS19" i="152"/>
  <c r="AS43" i="152" s="1"/>
  <c r="AS19" i="169" s="1"/>
  <c r="AS19" i="151"/>
  <c r="AS43" i="151" s="1"/>
  <c r="AS19" i="173"/>
  <c r="AS43" i="173" s="1"/>
  <c r="AS19" i="89"/>
  <c r="AS43" i="89" s="1"/>
  <c r="AS19" i="142"/>
  <c r="AS43" i="142" s="1"/>
  <c r="AS19" i="168" s="1"/>
  <c r="AF15" i="184"/>
  <c r="AF39" i="184" s="1"/>
  <c r="AF15" i="148"/>
  <c r="AF39" i="148" s="1"/>
  <c r="AY13" i="161"/>
  <c r="AY26" i="161" s="1"/>
  <c r="AY13" i="162"/>
  <c r="AY26" i="162" s="1"/>
  <c r="AY12" i="171" s="1"/>
  <c r="AY16" i="174"/>
  <c r="AY40" i="174" s="1"/>
  <c r="AY16" i="152"/>
  <c r="AY40" i="152" s="1"/>
  <c r="AY16" i="169" s="1"/>
  <c r="AY16" i="151"/>
  <c r="AY40" i="151" s="1"/>
  <c r="AY16" i="173"/>
  <c r="AY40" i="173" s="1"/>
  <c r="AY16" i="142"/>
  <c r="AY40" i="142" s="1"/>
  <c r="AY16" i="168" s="1"/>
  <c r="AY16" i="89"/>
  <c r="AY40" i="89" s="1"/>
  <c r="O21" i="184"/>
  <c r="O45" i="184" s="1"/>
  <c r="O21" i="148"/>
  <c r="O45" i="148" s="1"/>
  <c r="AH22" i="174"/>
  <c r="AH46" i="174" s="1"/>
  <c r="AH22" i="151"/>
  <c r="AH46" i="151" s="1"/>
  <c r="AH22" i="173"/>
  <c r="AH46" i="173" s="1"/>
  <c r="AH22" i="152"/>
  <c r="AH46" i="152" s="1"/>
  <c r="AH22" i="169" s="1"/>
  <c r="AH22" i="142"/>
  <c r="AH46" i="142" s="1"/>
  <c r="AH22" i="168" s="1"/>
  <c r="AH22" i="89"/>
  <c r="AH46" i="89" s="1"/>
  <c r="O9" i="184"/>
  <c r="O33" i="184" s="1"/>
  <c r="O9" i="148"/>
  <c r="O33" i="148" s="1"/>
  <c r="AH9" i="162"/>
  <c r="AH22" i="162" s="1"/>
  <c r="AH8" i="171" s="1"/>
  <c r="AH9" i="161"/>
  <c r="AH22" i="161" s="1"/>
  <c r="AH10" i="174"/>
  <c r="AH34" i="174" s="1"/>
  <c r="AH10" i="152"/>
  <c r="AH34" i="152" s="1"/>
  <c r="AH10" i="169" s="1"/>
  <c r="AH10" i="151"/>
  <c r="AH34" i="151" s="1"/>
  <c r="AH10" i="173"/>
  <c r="AH34" i="173" s="1"/>
  <c r="AH10" i="142"/>
  <c r="AH34" i="142" s="1"/>
  <c r="AH10" i="168" s="1"/>
  <c r="AH10" i="89"/>
  <c r="AH34" i="89" s="1"/>
  <c r="AF7" i="184"/>
  <c r="AF31" i="184" s="1"/>
  <c r="AF7" i="148"/>
  <c r="AF31" i="148" s="1"/>
  <c r="AY8" i="174"/>
  <c r="AY32" i="174" s="1"/>
  <c r="AY8" i="152"/>
  <c r="AY32" i="152" s="1"/>
  <c r="AY8" i="169" s="1"/>
  <c r="AY8" i="151"/>
  <c r="AY32" i="151" s="1"/>
  <c r="AY8" i="173"/>
  <c r="AY32" i="173" s="1"/>
  <c r="AY8" i="142"/>
  <c r="AY32" i="142" s="1"/>
  <c r="AY8" i="168" s="1"/>
  <c r="AY8" i="89"/>
  <c r="AY32" i="89" s="1"/>
  <c r="AB15" i="184"/>
  <c r="AB39" i="184" s="1"/>
  <c r="AB15" i="148"/>
  <c r="AB39" i="148" s="1"/>
  <c r="AU13" i="161"/>
  <c r="AU26" i="161" s="1"/>
  <c r="AU13" i="162"/>
  <c r="AU26" i="162" s="1"/>
  <c r="AU12" i="171" s="1"/>
  <c r="AU16" i="174"/>
  <c r="AU40" i="174" s="1"/>
  <c r="AU16" i="152"/>
  <c r="AU40" i="152" s="1"/>
  <c r="AU16" i="169" s="1"/>
  <c r="AU16" i="151"/>
  <c r="AU40" i="151" s="1"/>
  <c r="AU16" i="173"/>
  <c r="AU40" i="173" s="1"/>
  <c r="AU16" i="142"/>
  <c r="AU40" i="142" s="1"/>
  <c r="AU16" i="168" s="1"/>
  <c r="AU16" i="89"/>
  <c r="AU40" i="89" s="1"/>
  <c r="AB9" i="184"/>
  <c r="AB33" i="184" s="1"/>
  <c r="AB9" i="148"/>
  <c r="AB33" i="148" s="1"/>
  <c r="AU9" i="162"/>
  <c r="AU22" i="162" s="1"/>
  <c r="AU8" i="171" s="1"/>
  <c r="AU9" i="161"/>
  <c r="AU22" i="161" s="1"/>
  <c r="AU10" i="174"/>
  <c r="AU34" i="174" s="1"/>
  <c r="AU10" i="152"/>
  <c r="AU34" i="152" s="1"/>
  <c r="AU10" i="169" s="1"/>
  <c r="AU10" i="151"/>
  <c r="AU34" i="151" s="1"/>
  <c r="AU10" i="173"/>
  <c r="AU34" i="173" s="1"/>
  <c r="AU10" i="142"/>
  <c r="AU34" i="142" s="1"/>
  <c r="AU10" i="168" s="1"/>
  <c r="AU10" i="89"/>
  <c r="AU34" i="89" s="1"/>
  <c r="AB18" i="184"/>
  <c r="AB42" i="184" s="1"/>
  <c r="AB18" i="148"/>
  <c r="AB42" i="148" s="1"/>
  <c r="AU15" i="162"/>
  <c r="AU28" i="162" s="1"/>
  <c r="AU14" i="171" s="1"/>
  <c r="AU15" i="161"/>
  <c r="AU28" i="161" s="1"/>
  <c r="AU19" i="174"/>
  <c r="AU43" i="174" s="1"/>
  <c r="AU19" i="173"/>
  <c r="AU43" i="173" s="1"/>
  <c r="AU19" i="152"/>
  <c r="AU43" i="152" s="1"/>
  <c r="AU19" i="169" s="1"/>
  <c r="AU19" i="151"/>
  <c r="AU43" i="151" s="1"/>
  <c r="AU19" i="142"/>
  <c r="AU43" i="142" s="1"/>
  <c r="AU19" i="168" s="1"/>
  <c r="AU19" i="89"/>
  <c r="AU43" i="89" s="1"/>
  <c r="Y9" i="184"/>
  <c r="Y33" i="184" s="1"/>
  <c r="Y9" i="148"/>
  <c r="Y33" i="148" s="1"/>
  <c r="AR9" i="162"/>
  <c r="AR22" i="162" s="1"/>
  <c r="AR8" i="171" s="1"/>
  <c r="AR9" i="161"/>
  <c r="AR22" i="161" s="1"/>
  <c r="AR10" i="174"/>
  <c r="AR34" i="174" s="1"/>
  <c r="AR10" i="152"/>
  <c r="AR34" i="152" s="1"/>
  <c r="AR10" i="169" s="1"/>
  <c r="AR10" i="151"/>
  <c r="AR34" i="151" s="1"/>
  <c r="AR10" i="173"/>
  <c r="AR34" i="173" s="1"/>
  <c r="AR10" i="142"/>
  <c r="AR34" i="142" s="1"/>
  <c r="AR10" i="168" s="1"/>
  <c r="AR10" i="89"/>
  <c r="AR34" i="89" s="1"/>
  <c r="V7" i="184"/>
  <c r="V31" i="184" s="1"/>
  <c r="V7" i="148"/>
  <c r="V31" i="148" s="1"/>
  <c r="AO8" i="174"/>
  <c r="AO32" i="174" s="1"/>
  <c r="AO8" i="152"/>
  <c r="AO32" i="152" s="1"/>
  <c r="AO8" i="169" s="1"/>
  <c r="AO8" i="151"/>
  <c r="AO32" i="151" s="1"/>
  <c r="AO8" i="173"/>
  <c r="AO32" i="173" s="1"/>
  <c r="AO8" i="142"/>
  <c r="AO32" i="142" s="1"/>
  <c r="AO8" i="168" s="1"/>
  <c r="AO8" i="89"/>
  <c r="AO32" i="89" s="1"/>
  <c r="T15" i="184"/>
  <c r="T39" i="184" s="1"/>
  <c r="T15" i="148"/>
  <c r="T39" i="148" s="1"/>
  <c r="AM13" i="161"/>
  <c r="AM26" i="161" s="1"/>
  <c r="AM13" i="162"/>
  <c r="AM26" i="162" s="1"/>
  <c r="AM12" i="171" s="1"/>
  <c r="AM16" i="174"/>
  <c r="AM40" i="174" s="1"/>
  <c r="AM16" i="152"/>
  <c r="AM40" i="152" s="1"/>
  <c r="AM16" i="169" s="1"/>
  <c r="AM16" i="151"/>
  <c r="AM40" i="151" s="1"/>
  <c r="AM16" i="173"/>
  <c r="AM40" i="173" s="1"/>
  <c r="AM16" i="142"/>
  <c r="AM40" i="142" s="1"/>
  <c r="AM16" i="168" s="1"/>
  <c r="AM16" i="89"/>
  <c r="AM40" i="89" s="1"/>
  <c r="AD9" i="148"/>
  <c r="AD33" i="148" s="1"/>
  <c r="AD9" i="184"/>
  <c r="AD33" i="184" s="1"/>
  <c r="AW9" i="161"/>
  <c r="AW22" i="161" s="1"/>
  <c r="AW9" i="162"/>
  <c r="AW22" i="162" s="1"/>
  <c r="AW8" i="171" s="1"/>
  <c r="AW10" i="174"/>
  <c r="AW34" i="174" s="1"/>
  <c r="AW10" i="152"/>
  <c r="AW34" i="152" s="1"/>
  <c r="AW10" i="169" s="1"/>
  <c r="AW10" i="173"/>
  <c r="AW34" i="173" s="1"/>
  <c r="AW10" i="151"/>
  <c r="AW34" i="151" s="1"/>
  <c r="AW10" i="142"/>
  <c r="AW34" i="142" s="1"/>
  <c r="AW10" i="168" s="1"/>
  <c r="AW10" i="89"/>
  <c r="AW34" i="89" s="1"/>
  <c r="M7" i="184"/>
  <c r="M31" i="184" s="1"/>
  <c r="M7" i="148"/>
  <c r="M31" i="148" s="1"/>
  <c r="AF8" i="174"/>
  <c r="AF32" i="174" s="1"/>
  <c r="AF8" i="152"/>
  <c r="AF32" i="152" s="1"/>
  <c r="AF8" i="169" s="1"/>
  <c r="AF8" i="173"/>
  <c r="AF32" i="173" s="1"/>
  <c r="AF8" i="151"/>
  <c r="AF32" i="151" s="1"/>
  <c r="AF8" i="142"/>
  <c r="AF32" i="142" s="1"/>
  <c r="AF8" i="168" s="1"/>
  <c r="AF8" i="89"/>
  <c r="AF32" i="89" s="1"/>
  <c r="L21" i="184"/>
  <c r="L45" i="184" s="1"/>
  <c r="L21" i="148"/>
  <c r="L45" i="148" s="1"/>
  <c r="AE22" i="174"/>
  <c r="AE46" i="174" s="1"/>
  <c r="AE22" i="152"/>
  <c r="AE46" i="152" s="1"/>
  <c r="AE22" i="169" s="1"/>
  <c r="AE22" i="151"/>
  <c r="AE46" i="151" s="1"/>
  <c r="AE22" i="173"/>
  <c r="AE46" i="173" s="1"/>
  <c r="AE22" i="142"/>
  <c r="AE46" i="142" s="1"/>
  <c r="AE22" i="168" s="1"/>
  <c r="AE22" i="89"/>
  <c r="AE46" i="89" s="1"/>
  <c r="T18" i="184"/>
  <c r="T42" i="184" s="1"/>
  <c r="T18" i="148"/>
  <c r="T42" i="148" s="1"/>
  <c r="AM15" i="162"/>
  <c r="AM28" i="162" s="1"/>
  <c r="AM14" i="171" s="1"/>
  <c r="AM15" i="161"/>
  <c r="AM28" i="161" s="1"/>
  <c r="AM19" i="174"/>
  <c r="AM43" i="174" s="1"/>
  <c r="AM19" i="173"/>
  <c r="AM43" i="173" s="1"/>
  <c r="AM19" i="152"/>
  <c r="AM43" i="152" s="1"/>
  <c r="AM19" i="169" s="1"/>
  <c r="AM19" i="151"/>
  <c r="AM43" i="151" s="1"/>
  <c r="AM19" i="142"/>
  <c r="AM43" i="142" s="1"/>
  <c r="AM19" i="168" s="1"/>
  <c r="AM19" i="89"/>
  <c r="AM43" i="89" s="1"/>
  <c r="M21" i="184"/>
  <c r="M45" i="184" s="1"/>
  <c r="M21" i="148"/>
  <c r="M45" i="148" s="1"/>
  <c r="AF22" i="174"/>
  <c r="AF46" i="174" s="1"/>
  <c r="AF22" i="152"/>
  <c r="AF46" i="152" s="1"/>
  <c r="AF22" i="169" s="1"/>
  <c r="AF22" i="151"/>
  <c r="AF46" i="151" s="1"/>
  <c r="AF22" i="173"/>
  <c r="AF46" i="173" s="1"/>
  <c r="AF22" i="142"/>
  <c r="AF46" i="142" s="1"/>
  <c r="AF22" i="168" s="1"/>
  <c r="AF22" i="89"/>
  <c r="AF46" i="89" s="1"/>
  <c r="W9" i="184"/>
  <c r="W33" i="184" s="1"/>
  <c r="W9" i="148"/>
  <c r="W33" i="148" s="1"/>
  <c r="AP9" i="162"/>
  <c r="AP22" i="162" s="1"/>
  <c r="AP8" i="171" s="1"/>
  <c r="AP9" i="161"/>
  <c r="AP22" i="161" s="1"/>
  <c r="AP10" i="174"/>
  <c r="AP34" i="174" s="1"/>
  <c r="AP10" i="151"/>
  <c r="AP34" i="151" s="1"/>
  <c r="AP10" i="152"/>
  <c r="AP34" i="152" s="1"/>
  <c r="AP10" i="169" s="1"/>
  <c r="AP10" i="173"/>
  <c r="AP34" i="173" s="1"/>
  <c r="AP10" i="142"/>
  <c r="AP34" i="142" s="1"/>
  <c r="AP10" i="168" s="1"/>
  <c r="AP10" i="89"/>
  <c r="AP34" i="89" s="1"/>
  <c r="W18" i="184"/>
  <c r="W42" i="184" s="1"/>
  <c r="W18" i="148"/>
  <c r="W42" i="148" s="1"/>
  <c r="AP15" i="162"/>
  <c r="AP28" i="162" s="1"/>
  <c r="AP14" i="171" s="1"/>
  <c r="AP15" i="161"/>
  <c r="AP28" i="161" s="1"/>
  <c r="AP19" i="174"/>
  <c r="AP43" i="174" s="1"/>
  <c r="AP19" i="152"/>
  <c r="AP43" i="152" s="1"/>
  <c r="AP19" i="169" s="1"/>
  <c r="AP19" i="151"/>
  <c r="AP43" i="151" s="1"/>
  <c r="AP19" i="173"/>
  <c r="AP43" i="173" s="1"/>
  <c r="AP19" i="142"/>
  <c r="AP43" i="142" s="1"/>
  <c r="AP19" i="168" s="1"/>
  <c r="AP19" i="89"/>
  <c r="AP43" i="89" s="1"/>
  <c r="Y7" i="184"/>
  <c r="Y31" i="184" s="1"/>
  <c r="Y7" i="148"/>
  <c r="Y31" i="148" s="1"/>
  <c r="AR8" i="174"/>
  <c r="AR32" i="174" s="1"/>
  <c r="AR8" i="152"/>
  <c r="AR32" i="152" s="1"/>
  <c r="AR8" i="169" s="1"/>
  <c r="AR8" i="173"/>
  <c r="AR32" i="173" s="1"/>
  <c r="AR8" i="151"/>
  <c r="AR32" i="151" s="1"/>
  <c r="AR8" i="142"/>
  <c r="AR32" i="142" s="1"/>
  <c r="AR8" i="168" s="1"/>
  <c r="AR8" i="89"/>
  <c r="AR32" i="89" s="1"/>
  <c r="Q21" i="184"/>
  <c r="Q45" i="184" s="1"/>
  <c r="Q21" i="148"/>
  <c r="Q45" i="148" s="1"/>
  <c r="AJ22" i="174"/>
  <c r="AJ46" i="174" s="1"/>
  <c r="AJ22" i="152"/>
  <c r="AJ46" i="152" s="1"/>
  <c r="AJ22" i="169" s="1"/>
  <c r="AJ22" i="151"/>
  <c r="AJ46" i="151" s="1"/>
  <c r="AJ22" i="173"/>
  <c r="AJ46" i="173" s="1"/>
  <c r="AJ22" i="142"/>
  <c r="AJ46" i="142" s="1"/>
  <c r="AJ22" i="168" s="1"/>
  <c r="AJ22" i="89"/>
  <c r="AJ46" i="89" s="1"/>
  <c r="AB21" i="184"/>
  <c r="AB45" i="184" s="1"/>
  <c r="AB21" i="148"/>
  <c r="AB45" i="148" s="1"/>
  <c r="AU22" i="174"/>
  <c r="AU46" i="174" s="1"/>
  <c r="AU22" i="152"/>
  <c r="AU46" i="152" s="1"/>
  <c r="AU22" i="169" s="1"/>
  <c r="AU22" i="151"/>
  <c r="AU46" i="151" s="1"/>
  <c r="AU22" i="173"/>
  <c r="AU46" i="173" s="1"/>
  <c r="AU22" i="142"/>
  <c r="AU46" i="142" s="1"/>
  <c r="AU22" i="168" s="1"/>
  <c r="AU22" i="89"/>
  <c r="AU46" i="89" s="1"/>
  <c r="AB7" i="184"/>
  <c r="AB31" i="184" s="1"/>
  <c r="AB7" i="148"/>
  <c r="AB31" i="148" s="1"/>
  <c r="AU8" i="174"/>
  <c r="AU32" i="174" s="1"/>
  <c r="AU8" i="152"/>
  <c r="AU32" i="152" s="1"/>
  <c r="AU8" i="169" s="1"/>
  <c r="AU8" i="151"/>
  <c r="AU32" i="151" s="1"/>
  <c r="AU8" i="173"/>
  <c r="AU32" i="173" s="1"/>
  <c r="AU8" i="142"/>
  <c r="AU32" i="142" s="1"/>
  <c r="AU8" i="168" s="1"/>
  <c r="AU8" i="89"/>
  <c r="AU32" i="89" s="1"/>
  <c r="O18" i="184"/>
  <c r="O42" i="184" s="1"/>
  <c r="O18" i="148"/>
  <c r="O42" i="148" s="1"/>
  <c r="AH15" i="162"/>
  <c r="AH28" i="162" s="1"/>
  <c r="AH14" i="171" s="1"/>
  <c r="AH15" i="161"/>
  <c r="AH28" i="161" s="1"/>
  <c r="AH19" i="174"/>
  <c r="AH43" i="174" s="1"/>
  <c r="AH19" i="152"/>
  <c r="AH43" i="152" s="1"/>
  <c r="AH19" i="169" s="1"/>
  <c r="AH19" i="151"/>
  <c r="AH43" i="151" s="1"/>
  <c r="AH19" i="173"/>
  <c r="AH43" i="173" s="1"/>
  <c r="AH19" i="142"/>
  <c r="AH43" i="142" s="1"/>
  <c r="AH19" i="168" s="1"/>
  <c r="AH19" i="89"/>
  <c r="AH43" i="89" s="1"/>
  <c r="P12" i="184"/>
  <c r="P36" i="184" s="1"/>
  <c r="P12" i="148"/>
  <c r="P36" i="148" s="1"/>
  <c r="AI11" i="162"/>
  <c r="AI24" i="162" s="1"/>
  <c r="AI10" i="171" s="1"/>
  <c r="AI11" i="161"/>
  <c r="AI24" i="161" s="1"/>
  <c r="AI13" i="174"/>
  <c r="AI37" i="174" s="1"/>
  <c r="AI13" i="152"/>
  <c r="AI37" i="152" s="1"/>
  <c r="AI13" i="169" s="1"/>
  <c r="AI13" i="173"/>
  <c r="AI37" i="173" s="1"/>
  <c r="AI13" i="151"/>
  <c r="AI37" i="151" s="1"/>
  <c r="AI13" i="142"/>
  <c r="AI37" i="142" s="1"/>
  <c r="AI13" i="168" s="1"/>
  <c r="AI13" i="89"/>
  <c r="AI37" i="89" s="1"/>
  <c r="AH15" i="148"/>
  <c r="AH39" i="148" s="1"/>
  <c r="AH15" i="184"/>
  <c r="AH39" i="184" s="1"/>
  <c r="BA13" i="162"/>
  <c r="BA26" i="162" s="1"/>
  <c r="BA12" i="171" s="1"/>
  <c r="BA13" i="161"/>
  <c r="BA26" i="161" s="1"/>
  <c r="BA16" i="174"/>
  <c r="BA40" i="174" s="1"/>
  <c r="BA16" i="152"/>
  <c r="BA40" i="152" s="1"/>
  <c r="BA16" i="169" s="1"/>
  <c r="BA16" i="173"/>
  <c r="BA40" i="173" s="1"/>
  <c r="BA16" i="151"/>
  <c r="BA40" i="151" s="1"/>
  <c r="BA16" i="89"/>
  <c r="BA40" i="89" s="1"/>
  <c r="BA16" i="142"/>
  <c r="BA40" i="142" s="1"/>
  <c r="BA16" i="168" s="1"/>
  <c r="K7" i="184"/>
  <c r="K31" i="184" s="1"/>
  <c r="K7" i="148"/>
  <c r="K31" i="148" s="1"/>
  <c r="AD8" i="174"/>
  <c r="AD32" i="174" s="1"/>
  <c r="AD8" i="152"/>
  <c r="AD32" i="152" s="1"/>
  <c r="AD8" i="169" s="1"/>
  <c r="AD8" i="151"/>
  <c r="AD32" i="151" s="1"/>
  <c r="AD8" i="173"/>
  <c r="AD32" i="173" s="1"/>
  <c r="AD8" i="89"/>
  <c r="AD32" i="89" s="1"/>
  <c r="AD8" i="142"/>
  <c r="AD32" i="142" s="1"/>
  <c r="AD8" i="168" s="1"/>
  <c r="R21" i="148"/>
  <c r="R45" i="148" s="1"/>
  <c r="R21" i="184"/>
  <c r="R45" i="184" s="1"/>
  <c r="AK22" i="174"/>
  <c r="AK46" i="174" s="1"/>
  <c r="AK22" i="173"/>
  <c r="AK46" i="173" s="1"/>
  <c r="AK22" i="152"/>
  <c r="AK46" i="152" s="1"/>
  <c r="AK22" i="169" s="1"/>
  <c r="AK22" i="151"/>
  <c r="AK46" i="151" s="1"/>
  <c r="AK22" i="142"/>
  <c r="AK46" i="142" s="1"/>
  <c r="AK22" i="168" s="1"/>
  <c r="AK22" i="89"/>
  <c r="AK46" i="89" s="1"/>
  <c r="N21" i="184"/>
  <c r="N45" i="184" s="1"/>
  <c r="N21" i="148"/>
  <c r="N45" i="148" s="1"/>
  <c r="AG22" i="174"/>
  <c r="AG46" i="174" s="1"/>
  <c r="AG22" i="173"/>
  <c r="AG46" i="173" s="1"/>
  <c r="AG22" i="152"/>
  <c r="AG46" i="152" s="1"/>
  <c r="AG22" i="169" s="1"/>
  <c r="AG22" i="151"/>
  <c r="AG46" i="151" s="1"/>
  <c r="AG22" i="142"/>
  <c r="AG46" i="142" s="1"/>
  <c r="AG22" i="168" s="1"/>
  <c r="AG22" i="89"/>
  <c r="AG46" i="89" s="1"/>
  <c r="N12" i="184"/>
  <c r="N36" i="184" s="1"/>
  <c r="N12" i="148"/>
  <c r="N36" i="148" s="1"/>
  <c r="AG11" i="162"/>
  <c r="AG24" i="162" s="1"/>
  <c r="AG10" i="171" s="1"/>
  <c r="AG11" i="161"/>
  <c r="AG24" i="161" s="1"/>
  <c r="AG13" i="174"/>
  <c r="AG37" i="174" s="1"/>
  <c r="AG13" i="152"/>
  <c r="AG37" i="152" s="1"/>
  <c r="AG13" i="169" s="1"/>
  <c r="AG13" i="151"/>
  <c r="AG37" i="151" s="1"/>
  <c r="AG13" i="173"/>
  <c r="AG37" i="173" s="1"/>
  <c r="AG13" i="89"/>
  <c r="AG37" i="89" s="1"/>
  <c r="AG13" i="142"/>
  <c r="AG37" i="142" s="1"/>
  <c r="AG13" i="168" s="1"/>
  <c r="Q18" i="184"/>
  <c r="Q42" i="184" s="1"/>
  <c r="Q18" i="148"/>
  <c r="Q42" i="148" s="1"/>
  <c r="AJ15" i="161"/>
  <c r="AJ28" i="161" s="1"/>
  <c r="AJ15" i="162"/>
  <c r="AJ28" i="162" s="1"/>
  <c r="AJ14" i="171" s="1"/>
  <c r="AJ19" i="174"/>
  <c r="AJ43" i="174" s="1"/>
  <c r="AJ19" i="151"/>
  <c r="AJ43" i="151" s="1"/>
  <c r="AJ19" i="173"/>
  <c r="AJ43" i="173" s="1"/>
  <c r="AJ19" i="152"/>
  <c r="AJ43" i="152" s="1"/>
  <c r="AJ19" i="169" s="1"/>
  <c r="AJ19" i="89"/>
  <c r="AJ43" i="89" s="1"/>
  <c r="AJ19" i="142"/>
  <c r="AJ43" i="142" s="1"/>
  <c r="AJ19" i="168" s="1"/>
  <c r="K21" i="184"/>
  <c r="K45" i="184" s="1"/>
  <c r="K21" i="148"/>
  <c r="K45" i="148" s="1"/>
  <c r="AD22" i="174"/>
  <c r="AD46" i="174" s="1"/>
  <c r="AD22" i="151"/>
  <c r="AD46" i="151" s="1"/>
  <c r="AD22" i="173"/>
  <c r="AD46" i="173" s="1"/>
  <c r="AD22" i="152"/>
  <c r="AD46" i="152" s="1"/>
  <c r="AD22" i="169" s="1"/>
  <c r="AD22" i="142"/>
  <c r="AD46" i="142" s="1"/>
  <c r="AD22" i="168" s="1"/>
  <c r="AD22" i="89"/>
  <c r="AD46" i="89" s="1"/>
  <c r="Z12" i="184"/>
  <c r="Z36" i="184" s="1"/>
  <c r="Z12" i="148"/>
  <c r="Z36" i="148" s="1"/>
  <c r="AS11" i="162"/>
  <c r="AS24" i="162" s="1"/>
  <c r="AS10" i="171" s="1"/>
  <c r="AS11" i="161"/>
  <c r="AS24" i="161" s="1"/>
  <c r="AS13" i="174"/>
  <c r="AS37" i="174" s="1"/>
  <c r="AS13" i="152"/>
  <c r="AS37" i="152" s="1"/>
  <c r="AS13" i="169" s="1"/>
  <c r="AS13" i="151"/>
  <c r="AS37" i="151" s="1"/>
  <c r="AS13" i="173"/>
  <c r="AS37" i="173" s="1"/>
  <c r="AS13" i="89"/>
  <c r="AS37" i="89" s="1"/>
  <c r="AS13" i="142"/>
  <c r="AS37" i="142" s="1"/>
  <c r="AS13" i="168" s="1"/>
  <c r="AC18" i="184"/>
  <c r="AC42" i="184" s="1"/>
  <c r="AC18" i="148"/>
  <c r="AC42" i="148" s="1"/>
  <c r="AV15" i="161"/>
  <c r="AV28" i="161" s="1"/>
  <c r="AV15" i="162"/>
  <c r="AV28" i="162" s="1"/>
  <c r="AV14" i="171" s="1"/>
  <c r="AV19" i="174"/>
  <c r="AV43" i="174" s="1"/>
  <c r="AV19" i="151"/>
  <c r="AV43" i="151" s="1"/>
  <c r="AV19" i="173"/>
  <c r="AV43" i="173" s="1"/>
  <c r="AV19" i="152"/>
  <c r="AV43" i="152" s="1"/>
  <c r="AV19" i="169" s="1"/>
  <c r="AV19" i="89"/>
  <c r="AV43" i="89" s="1"/>
  <c r="AV19" i="142"/>
  <c r="AV43" i="142" s="1"/>
  <c r="AV19" i="168" s="1"/>
  <c r="U15" i="184"/>
  <c r="U39" i="184" s="1"/>
  <c r="U15" i="148"/>
  <c r="U39" i="148" s="1"/>
  <c r="AN13" i="162"/>
  <c r="AN26" i="162" s="1"/>
  <c r="AN12" i="171" s="1"/>
  <c r="AN13" i="161"/>
  <c r="AN26" i="161" s="1"/>
  <c r="AN16" i="174"/>
  <c r="AN40" i="174" s="1"/>
  <c r="AN16" i="152"/>
  <c r="AN40" i="152" s="1"/>
  <c r="AN16" i="169" s="1"/>
  <c r="AN16" i="151"/>
  <c r="AN40" i="151" s="1"/>
  <c r="AN16" i="173"/>
  <c r="AN40" i="173" s="1"/>
  <c r="AN16" i="142"/>
  <c r="AN40" i="142" s="1"/>
  <c r="AN16" i="168" s="1"/>
  <c r="AN16" i="89"/>
  <c r="AN40" i="89" s="1"/>
  <c r="U9" i="184"/>
  <c r="U33" i="184" s="1"/>
  <c r="U9" i="148"/>
  <c r="U33" i="148" s="1"/>
  <c r="AN9" i="162"/>
  <c r="AN22" i="162" s="1"/>
  <c r="AN8" i="171" s="1"/>
  <c r="AN9" i="161"/>
  <c r="AN22" i="161" s="1"/>
  <c r="AN10" i="174"/>
  <c r="AN34" i="174" s="1"/>
  <c r="AN10" i="152"/>
  <c r="AN34" i="152" s="1"/>
  <c r="AN10" i="169" s="1"/>
  <c r="AN10" i="151"/>
  <c r="AN34" i="151" s="1"/>
  <c r="AN10" i="173"/>
  <c r="AN34" i="173" s="1"/>
  <c r="AN10" i="142"/>
  <c r="AN34" i="142" s="1"/>
  <c r="AN10" i="168" s="1"/>
  <c r="AN10" i="89"/>
  <c r="AN34" i="89" s="1"/>
  <c r="V18" i="184"/>
  <c r="V42" i="184" s="1"/>
  <c r="V18" i="148"/>
  <c r="V42" i="148" s="1"/>
  <c r="AO15" i="162"/>
  <c r="AO28" i="162" s="1"/>
  <c r="AO14" i="171" s="1"/>
  <c r="AO15" i="161"/>
  <c r="AO28" i="161" s="1"/>
  <c r="AO19" i="174"/>
  <c r="AO43" i="174" s="1"/>
  <c r="AO19" i="152"/>
  <c r="AO43" i="152" s="1"/>
  <c r="AO19" i="169" s="1"/>
  <c r="AO19" i="151"/>
  <c r="AO43" i="151" s="1"/>
  <c r="AO19" i="173"/>
  <c r="AO43" i="173" s="1"/>
  <c r="AO19" i="89"/>
  <c r="AO43" i="89" s="1"/>
  <c r="AO19" i="142"/>
  <c r="AO43" i="142" s="1"/>
  <c r="AO19" i="168" s="1"/>
  <c r="W21" i="184"/>
  <c r="W45" i="184" s="1"/>
  <c r="W21" i="148"/>
  <c r="W45" i="148" s="1"/>
  <c r="AP22" i="174"/>
  <c r="AP46" i="174" s="1"/>
  <c r="AP22" i="151"/>
  <c r="AP46" i="151" s="1"/>
  <c r="AP22" i="173"/>
  <c r="AP46" i="173" s="1"/>
  <c r="AP22" i="152"/>
  <c r="AP46" i="152" s="1"/>
  <c r="AP22" i="169" s="1"/>
  <c r="AP22" i="142"/>
  <c r="AP46" i="142" s="1"/>
  <c r="AP22" i="168" s="1"/>
  <c r="AP22" i="89"/>
  <c r="AP46" i="89" s="1"/>
  <c r="L18" i="184"/>
  <c r="L42" i="184" s="1"/>
  <c r="L18" i="148"/>
  <c r="L42" i="148" s="1"/>
  <c r="AE15" i="162"/>
  <c r="AE28" i="162" s="1"/>
  <c r="AE14" i="171" s="1"/>
  <c r="AE15" i="161"/>
  <c r="AE28" i="161" s="1"/>
  <c r="AE19" i="174"/>
  <c r="AE43" i="174" s="1"/>
  <c r="AE19" i="173"/>
  <c r="AE43" i="173" s="1"/>
  <c r="AE19" i="152"/>
  <c r="AE43" i="152" s="1"/>
  <c r="AE19" i="169" s="1"/>
  <c r="AE19" i="151"/>
  <c r="AE43" i="151" s="1"/>
  <c r="AE19" i="142"/>
  <c r="AE43" i="142" s="1"/>
  <c r="AE19" i="168" s="1"/>
  <c r="AE19" i="89"/>
  <c r="AE43" i="89" s="1"/>
  <c r="M18" i="184"/>
  <c r="M42" i="184" s="1"/>
  <c r="M18" i="148"/>
  <c r="M42" i="148" s="1"/>
  <c r="AF15" i="161"/>
  <c r="AF28" i="161" s="1"/>
  <c r="AF15" i="162"/>
  <c r="AF28" i="162" s="1"/>
  <c r="AF14" i="171" s="1"/>
  <c r="AF19" i="174"/>
  <c r="AF43" i="174" s="1"/>
  <c r="AF19" i="151"/>
  <c r="AF43" i="151" s="1"/>
  <c r="AF19" i="173"/>
  <c r="AF43" i="173" s="1"/>
  <c r="AF19" i="152"/>
  <c r="AF43" i="152" s="1"/>
  <c r="AF19" i="169" s="1"/>
  <c r="AF19" i="89"/>
  <c r="AF43" i="89" s="1"/>
  <c r="AF19" i="142"/>
  <c r="AF43" i="142" s="1"/>
  <c r="AF19" i="168" s="1"/>
  <c r="AE9" i="184"/>
  <c r="AE33" i="184" s="1"/>
  <c r="AE9" i="148"/>
  <c r="AE33" i="148" s="1"/>
  <c r="AX9" i="162"/>
  <c r="AX22" i="162" s="1"/>
  <c r="AX8" i="171" s="1"/>
  <c r="AX9" i="161"/>
  <c r="AX22" i="161" s="1"/>
  <c r="AX10" i="174"/>
  <c r="AX34" i="174" s="1"/>
  <c r="AX10" i="151"/>
  <c r="AX34" i="151" s="1"/>
  <c r="AX10" i="173"/>
  <c r="AX34" i="173" s="1"/>
  <c r="AX10" i="152"/>
  <c r="AX34" i="152" s="1"/>
  <c r="AX10" i="169" s="1"/>
  <c r="AX10" i="142"/>
  <c r="AX34" i="142" s="1"/>
  <c r="AX10" i="168" s="1"/>
  <c r="AX10" i="89"/>
  <c r="AX34" i="89" s="1"/>
  <c r="K18" i="184"/>
  <c r="K42" i="184" s="1"/>
  <c r="K18" i="148"/>
  <c r="K42" i="148" s="1"/>
  <c r="AD15" i="162"/>
  <c r="AD28" i="162" s="1"/>
  <c r="AD14" i="171" s="1"/>
  <c r="AD15" i="161"/>
  <c r="AD28" i="161" s="1"/>
  <c r="AD19" i="174"/>
  <c r="AD43" i="174" s="1"/>
  <c r="AD19" i="152"/>
  <c r="AD43" i="152" s="1"/>
  <c r="AD19" i="169" s="1"/>
  <c r="AD19" i="151"/>
  <c r="AD43" i="151" s="1"/>
  <c r="AD19" i="173"/>
  <c r="AD43" i="173" s="1"/>
  <c r="AD19" i="142"/>
  <c r="AD43" i="142" s="1"/>
  <c r="AD19" i="168" s="1"/>
  <c r="AD19" i="89"/>
  <c r="AD43" i="89" s="1"/>
  <c r="W12" i="184"/>
  <c r="W36" i="184" s="1"/>
  <c r="W12" i="148"/>
  <c r="W36" i="148" s="1"/>
  <c r="AP11" i="162"/>
  <c r="AP24" i="162" s="1"/>
  <c r="AP10" i="171" s="1"/>
  <c r="AP11" i="161"/>
  <c r="AP24" i="161" s="1"/>
  <c r="AP13" i="174"/>
  <c r="AP37" i="174" s="1"/>
  <c r="AP13" i="152"/>
  <c r="AP37" i="152" s="1"/>
  <c r="AP13" i="169" s="1"/>
  <c r="AP13" i="151"/>
  <c r="AP37" i="151" s="1"/>
  <c r="AP13" i="173"/>
  <c r="AP37" i="173" s="1"/>
  <c r="AP13" i="142"/>
  <c r="AP37" i="142" s="1"/>
  <c r="AP13" i="168" s="1"/>
  <c r="AP13" i="89"/>
  <c r="AP37" i="89" s="1"/>
  <c r="X7" i="184"/>
  <c r="X31" i="184" s="1"/>
  <c r="X7" i="148"/>
  <c r="X31" i="148" s="1"/>
  <c r="AQ8" i="174"/>
  <c r="AQ32" i="174" s="1"/>
  <c r="AQ8" i="152"/>
  <c r="AQ32" i="152" s="1"/>
  <c r="AQ8" i="169" s="1"/>
  <c r="AQ8" i="151"/>
  <c r="AQ32" i="151" s="1"/>
  <c r="AQ8" i="173"/>
  <c r="AQ32" i="173" s="1"/>
  <c r="AQ8" i="142"/>
  <c r="AQ32" i="142" s="1"/>
  <c r="AQ8" i="168" s="1"/>
  <c r="AQ8" i="89"/>
  <c r="AQ32" i="89" s="1"/>
  <c r="R15" i="148"/>
  <c r="R39" i="148" s="1"/>
  <c r="R15" i="184"/>
  <c r="R39" i="184" s="1"/>
  <c r="AK13" i="162"/>
  <c r="AK26" i="162" s="1"/>
  <c r="AK12" i="171" s="1"/>
  <c r="AK13" i="161"/>
  <c r="AK26" i="161" s="1"/>
  <c r="AK16" i="174"/>
  <c r="AK40" i="174" s="1"/>
  <c r="AK16" i="152"/>
  <c r="AK40" i="152" s="1"/>
  <c r="AK16" i="169" s="1"/>
  <c r="AK16" i="173"/>
  <c r="AK40" i="173" s="1"/>
  <c r="AK16" i="151"/>
  <c r="AK40" i="151" s="1"/>
  <c r="AK16" i="142"/>
  <c r="AK40" i="142" s="1"/>
  <c r="AK16" i="168" s="1"/>
  <c r="AK16" i="89"/>
  <c r="AK40" i="89" s="1"/>
  <c r="S12" i="184"/>
  <c r="S36" i="184" s="1"/>
  <c r="S12" i="148"/>
  <c r="S36" i="148" s="1"/>
  <c r="AL11" i="161"/>
  <c r="AL24" i="161" s="1"/>
  <c r="AL11" i="162"/>
  <c r="AL24" i="162" s="1"/>
  <c r="AL10" i="171" s="1"/>
  <c r="AL13" i="174"/>
  <c r="AL37" i="174" s="1"/>
  <c r="AL13" i="152"/>
  <c r="AL37" i="152" s="1"/>
  <c r="AL13" i="169" s="1"/>
  <c r="AL13" i="151"/>
  <c r="AL37" i="151" s="1"/>
  <c r="AL13" i="173"/>
  <c r="AL37" i="173" s="1"/>
  <c r="AL13" i="142"/>
  <c r="AL37" i="142" s="1"/>
  <c r="AL13" i="168" s="1"/>
  <c r="AL13" i="89"/>
  <c r="AL37" i="89" s="1"/>
  <c r="N15" i="184"/>
  <c r="N39" i="184" s="1"/>
  <c r="N15" i="148"/>
  <c r="N39" i="148" s="1"/>
  <c r="AG13" i="162"/>
  <c r="AG26" i="162" s="1"/>
  <c r="AG12" i="171" s="1"/>
  <c r="AG13" i="161"/>
  <c r="AG26" i="161" s="1"/>
  <c r="AG16" i="174"/>
  <c r="AG40" i="174" s="1"/>
  <c r="AG16" i="152"/>
  <c r="AG40" i="152" s="1"/>
  <c r="AG16" i="169" s="1"/>
  <c r="AG16" i="173"/>
  <c r="AG40" i="173" s="1"/>
  <c r="AG16" i="151"/>
  <c r="AG40" i="151" s="1"/>
  <c r="AG16" i="142"/>
  <c r="AG40" i="142" s="1"/>
  <c r="AG16" i="168" s="1"/>
  <c r="AG16" i="89"/>
  <c r="AG40" i="89" s="1"/>
  <c r="Q7" i="184"/>
  <c r="Q31" i="184" s="1"/>
  <c r="Q7" i="148"/>
  <c r="Q31" i="148" s="1"/>
  <c r="AJ8" i="174"/>
  <c r="AJ32" i="174" s="1"/>
  <c r="AJ8" i="152"/>
  <c r="AJ32" i="152" s="1"/>
  <c r="AJ8" i="169" s="1"/>
  <c r="AJ8" i="173"/>
  <c r="AJ32" i="173" s="1"/>
  <c r="AJ8" i="151"/>
  <c r="AJ32" i="151" s="1"/>
  <c r="AJ8" i="142"/>
  <c r="AJ32" i="142" s="1"/>
  <c r="AJ8" i="168" s="1"/>
  <c r="AJ8" i="89"/>
  <c r="AJ32" i="89" s="1"/>
  <c r="S15" i="184"/>
  <c r="S39" i="184" s="1"/>
  <c r="S15" i="148"/>
  <c r="S39" i="148" s="1"/>
  <c r="AL13" i="162"/>
  <c r="AL26" i="162" s="1"/>
  <c r="AL12" i="171" s="1"/>
  <c r="AL13" i="161"/>
  <c r="AL26" i="161" s="1"/>
  <c r="AL16" i="174"/>
  <c r="AL40" i="174" s="1"/>
  <c r="AL16" i="151"/>
  <c r="AL40" i="151" s="1"/>
  <c r="AL16" i="173"/>
  <c r="AL40" i="173" s="1"/>
  <c r="AL16" i="152"/>
  <c r="AL40" i="152" s="1"/>
  <c r="AL16" i="169" s="1"/>
  <c r="AL16" i="142"/>
  <c r="AL40" i="142" s="1"/>
  <c r="AL16" i="168" s="1"/>
  <c r="AL16" i="89"/>
  <c r="AL40" i="89" s="1"/>
  <c r="AH12" i="148"/>
  <c r="AH36" i="148" s="1"/>
  <c r="AH12" i="184"/>
  <c r="AH36" i="184" s="1"/>
  <c r="BA11" i="162"/>
  <c r="BA24" i="162" s="1"/>
  <c r="BA10" i="171" s="1"/>
  <c r="BA11" i="161"/>
  <c r="BA24" i="161" s="1"/>
  <c r="BA13" i="174"/>
  <c r="BA37" i="174" s="1"/>
  <c r="BA13" i="152"/>
  <c r="BA37" i="152" s="1"/>
  <c r="BA13" i="169" s="1"/>
  <c r="BA13" i="151"/>
  <c r="BA37" i="151" s="1"/>
  <c r="BA13" i="173"/>
  <c r="BA37" i="173" s="1"/>
  <c r="BA13" i="89"/>
  <c r="BA37" i="89" s="1"/>
  <c r="BA13" i="142"/>
  <c r="BA37" i="142" s="1"/>
  <c r="BA13" i="168" s="1"/>
  <c r="AA7" i="184"/>
  <c r="AA31" i="184" s="1"/>
  <c r="AA7" i="148"/>
  <c r="AA31" i="148" s="1"/>
  <c r="AT8" i="174"/>
  <c r="AT32" i="174" s="1"/>
  <c r="AT8" i="152"/>
  <c r="AT32" i="152" s="1"/>
  <c r="AT8" i="169" s="1"/>
  <c r="AT8" i="151"/>
  <c r="AT32" i="151" s="1"/>
  <c r="AT8" i="173"/>
  <c r="AT32" i="173" s="1"/>
  <c r="AT8" i="89"/>
  <c r="AT32" i="89" s="1"/>
  <c r="AT8" i="142"/>
  <c r="AT32" i="142" s="1"/>
  <c r="AT8" i="168" s="1"/>
  <c r="AE12" i="184"/>
  <c r="AE36" i="184" s="1"/>
  <c r="AE12" i="148"/>
  <c r="AE36" i="148" s="1"/>
  <c r="AX11" i="161"/>
  <c r="AX24" i="161" s="1"/>
  <c r="AX11" i="162"/>
  <c r="AX24" i="162" s="1"/>
  <c r="AX10" i="171" s="1"/>
  <c r="AX13" i="174"/>
  <c r="AX37" i="174" s="1"/>
  <c r="AX13" i="152"/>
  <c r="AX37" i="152" s="1"/>
  <c r="AX13" i="169" s="1"/>
  <c r="AX13" i="151"/>
  <c r="AX37" i="151" s="1"/>
  <c r="AX13" i="173"/>
  <c r="AX37" i="173" s="1"/>
  <c r="AX13" i="142"/>
  <c r="AX37" i="142" s="1"/>
  <c r="AX13" i="168" s="1"/>
  <c r="AX13" i="89"/>
  <c r="AX37" i="89" s="1"/>
  <c r="AB12" i="184"/>
  <c r="AB36" i="184" s="1"/>
  <c r="AB12" i="148"/>
  <c r="AB36" i="148" s="1"/>
  <c r="AU11" i="162"/>
  <c r="AU24" i="162" s="1"/>
  <c r="AU10" i="171" s="1"/>
  <c r="AU11" i="161"/>
  <c r="AU24" i="161" s="1"/>
  <c r="AU13" i="174"/>
  <c r="AU37" i="174" s="1"/>
  <c r="AU13" i="152"/>
  <c r="AU37" i="152" s="1"/>
  <c r="AU13" i="169" s="1"/>
  <c r="AU13" i="173"/>
  <c r="AU37" i="173" s="1"/>
  <c r="AU13" i="151"/>
  <c r="AU37" i="151" s="1"/>
  <c r="AU13" i="142"/>
  <c r="AU37" i="142" s="1"/>
  <c r="AU13" i="168" s="1"/>
  <c r="AU13" i="89"/>
  <c r="AU37" i="89" s="1"/>
  <c r="X12" i="184"/>
  <c r="X36" i="184" s="1"/>
  <c r="X12" i="148"/>
  <c r="X36" i="148" s="1"/>
  <c r="AQ11" i="162"/>
  <c r="AQ24" i="162" s="1"/>
  <c r="AQ10" i="171" s="1"/>
  <c r="AQ11" i="161"/>
  <c r="AQ24" i="161" s="1"/>
  <c r="AQ13" i="174"/>
  <c r="AQ37" i="174" s="1"/>
  <c r="AQ13" i="152"/>
  <c r="AQ37" i="152" s="1"/>
  <c r="AQ13" i="169" s="1"/>
  <c r="AQ13" i="173"/>
  <c r="AQ37" i="173" s="1"/>
  <c r="AQ13" i="151"/>
  <c r="AQ37" i="151" s="1"/>
  <c r="AQ13" i="142"/>
  <c r="AQ37" i="142" s="1"/>
  <c r="AQ13" i="168" s="1"/>
  <c r="AQ13" i="89"/>
  <c r="AQ37" i="89" s="1"/>
  <c r="L15" i="184"/>
  <c r="L39" i="184" s="1"/>
  <c r="L15" i="148"/>
  <c r="L39" i="148" s="1"/>
  <c r="AE13" i="161"/>
  <c r="AE26" i="161" s="1"/>
  <c r="AE13" i="162"/>
  <c r="AE26" i="162" s="1"/>
  <c r="AE12" i="171" s="1"/>
  <c r="AE16" i="174"/>
  <c r="AE40" i="174" s="1"/>
  <c r="AE16" i="152"/>
  <c r="AE40" i="152" s="1"/>
  <c r="AE16" i="169" s="1"/>
  <c r="AE16" i="151"/>
  <c r="AE40" i="151" s="1"/>
  <c r="AE16" i="173"/>
  <c r="AE40" i="173" s="1"/>
  <c r="AE16" i="142"/>
  <c r="AE40" i="142" s="1"/>
  <c r="AE16" i="168" s="1"/>
  <c r="AE16" i="89"/>
  <c r="AE40" i="89" s="1"/>
  <c r="L7" i="184"/>
  <c r="L31" i="184" s="1"/>
  <c r="L7" i="148"/>
  <c r="L31" i="148" s="1"/>
  <c r="AE8" i="174"/>
  <c r="AE32" i="174" s="1"/>
  <c r="AE8" i="152"/>
  <c r="AE32" i="152" s="1"/>
  <c r="AE8" i="169" s="1"/>
  <c r="AE8" i="151"/>
  <c r="AE32" i="151" s="1"/>
  <c r="AE8" i="173"/>
  <c r="AE32" i="173" s="1"/>
  <c r="AE8" i="142"/>
  <c r="AE32" i="142" s="1"/>
  <c r="AE8" i="168" s="1"/>
  <c r="AE8" i="89"/>
  <c r="AE32" i="89" s="1"/>
  <c r="N7" i="184"/>
  <c r="N31" i="184" s="1"/>
  <c r="N7" i="148"/>
  <c r="N31" i="148" s="1"/>
  <c r="AG8" i="174"/>
  <c r="AG32" i="174" s="1"/>
  <c r="AG8" i="152"/>
  <c r="AG32" i="152" s="1"/>
  <c r="AG8" i="169" s="1"/>
  <c r="AG8" i="151"/>
  <c r="AG32" i="151" s="1"/>
  <c r="AG8" i="173"/>
  <c r="AG32" i="173" s="1"/>
  <c r="AG8" i="142"/>
  <c r="AG32" i="142" s="1"/>
  <c r="AG8" i="168" s="1"/>
  <c r="AG8" i="89"/>
  <c r="AG32" i="89" s="1"/>
  <c r="AG21" i="184"/>
  <c r="AG45" i="184" s="1"/>
  <c r="AG21" i="148"/>
  <c r="AG45" i="148" s="1"/>
  <c r="AZ22" i="174"/>
  <c r="AZ46" i="174" s="1"/>
  <c r="AZ22" i="152"/>
  <c r="AZ46" i="152" s="1"/>
  <c r="AZ22" i="169" s="1"/>
  <c r="AZ22" i="151"/>
  <c r="AZ46" i="151" s="1"/>
  <c r="AZ22" i="173"/>
  <c r="AZ46" i="173" s="1"/>
  <c r="AZ22" i="142"/>
  <c r="AZ46" i="142" s="1"/>
  <c r="AZ22" i="168" s="1"/>
  <c r="AZ22" i="89"/>
  <c r="AZ46" i="89" s="1"/>
  <c r="P7" i="184"/>
  <c r="P31" i="184" s="1"/>
  <c r="P7" i="148"/>
  <c r="P31" i="148" s="1"/>
  <c r="AI8" i="174"/>
  <c r="AI32" i="174" s="1"/>
  <c r="AI8" i="152"/>
  <c r="AI32" i="152" s="1"/>
  <c r="AI8" i="169" s="1"/>
  <c r="AI8" i="151"/>
  <c r="AI32" i="151" s="1"/>
  <c r="AI8" i="173"/>
  <c r="AI32" i="173" s="1"/>
  <c r="AI8" i="142"/>
  <c r="AI32" i="142" s="1"/>
  <c r="AI8" i="168" s="1"/>
  <c r="AI8" i="89"/>
  <c r="AI32" i="89" s="1"/>
  <c r="Z15" i="184"/>
  <c r="Z39" i="184" s="1"/>
  <c r="Z15" i="148"/>
  <c r="Z39" i="148" s="1"/>
  <c r="AS13" i="162"/>
  <c r="AS26" i="162" s="1"/>
  <c r="AS12" i="171" s="1"/>
  <c r="AS13" i="161"/>
  <c r="AS26" i="161" s="1"/>
  <c r="AS16" i="174"/>
  <c r="AS40" i="174" s="1"/>
  <c r="AS16" i="152"/>
  <c r="AS40" i="152" s="1"/>
  <c r="AS16" i="169" s="1"/>
  <c r="AS16" i="173"/>
  <c r="AS40" i="173" s="1"/>
  <c r="AS16" i="151"/>
  <c r="AS40" i="151" s="1"/>
  <c r="AS16" i="142"/>
  <c r="AS40" i="142" s="1"/>
  <c r="AS16" i="168" s="1"/>
  <c r="AS16" i="89"/>
  <c r="AS40" i="89" s="1"/>
  <c r="AF12" i="184"/>
  <c r="AF36" i="184" s="1"/>
  <c r="AF12" i="148"/>
  <c r="AF36" i="148" s="1"/>
  <c r="AY11" i="162"/>
  <c r="AY24" i="162" s="1"/>
  <c r="AY10" i="171" s="1"/>
  <c r="AY11" i="161"/>
  <c r="AY24" i="161" s="1"/>
  <c r="AY13" i="174"/>
  <c r="AY37" i="174" s="1"/>
  <c r="AY13" i="152"/>
  <c r="AY37" i="152" s="1"/>
  <c r="AY13" i="169" s="1"/>
  <c r="AY13" i="173"/>
  <c r="AY37" i="173" s="1"/>
  <c r="AY13" i="151"/>
  <c r="AY37" i="151" s="1"/>
  <c r="AY13" i="142"/>
  <c r="AY37" i="142" s="1"/>
  <c r="AY13" i="168" s="1"/>
  <c r="AY13" i="89"/>
  <c r="AY37" i="89" s="1"/>
  <c r="O7" i="184"/>
  <c r="O31" i="184" s="1"/>
  <c r="O7" i="148"/>
  <c r="O31" i="148" s="1"/>
  <c r="AH8" i="174"/>
  <c r="AH32" i="174" s="1"/>
  <c r="AH8" i="152"/>
  <c r="AH32" i="152" s="1"/>
  <c r="AH8" i="169" s="1"/>
  <c r="AH8" i="151"/>
  <c r="AH32" i="151" s="1"/>
  <c r="AH8" i="173"/>
  <c r="AH32" i="173" s="1"/>
  <c r="AH8" i="89"/>
  <c r="AH32" i="89" s="1"/>
  <c r="AH8" i="142"/>
  <c r="AH32" i="142" s="1"/>
  <c r="AH8" i="168" s="1"/>
  <c r="Z21" i="184"/>
  <c r="Z45" i="184" s="1"/>
  <c r="Z21" i="148"/>
  <c r="Z45" i="148" s="1"/>
  <c r="AS22" i="174"/>
  <c r="AS46" i="174" s="1"/>
  <c r="AS22" i="173"/>
  <c r="AS46" i="173" s="1"/>
  <c r="AS22" i="152"/>
  <c r="AS46" i="152" s="1"/>
  <c r="AS22" i="169" s="1"/>
  <c r="AS22" i="151"/>
  <c r="AS46" i="151" s="1"/>
  <c r="AS22" i="142"/>
  <c r="AS46" i="142" s="1"/>
  <c r="AS22" i="168" s="1"/>
  <c r="AS22" i="89"/>
  <c r="AS46" i="89" s="1"/>
  <c r="AC21" i="184"/>
  <c r="AC45" i="184" s="1"/>
  <c r="AC21" i="148"/>
  <c r="AC45" i="148" s="1"/>
  <c r="AV22" i="174"/>
  <c r="AV46" i="174" s="1"/>
  <c r="AV22" i="152"/>
  <c r="AV46" i="152" s="1"/>
  <c r="AV22" i="169" s="1"/>
  <c r="AV22" i="151"/>
  <c r="AV46" i="151" s="1"/>
  <c r="AV22" i="173"/>
  <c r="AV46" i="173" s="1"/>
  <c r="AV22" i="142"/>
  <c r="AV46" i="142" s="1"/>
  <c r="AV22" i="168" s="1"/>
  <c r="AV22" i="89"/>
  <c r="AV46" i="89" s="1"/>
  <c r="AC15" i="184"/>
  <c r="AC39" i="184" s="1"/>
  <c r="AC15" i="148"/>
  <c r="AC39" i="148" s="1"/>
  <c r="AV13" i="162"/>
  <c r="AV26" i="162" s="1"/>
  <c r="AV12" i="171" s="1"/>
  <c r="AV13" i="161"/>
  <c r="AV26" i="161" s="1"/>
  <c r="AV16" i="174"/>
  <c r="AV40" i="174" s="1"/>
  <c r="AV16" i="152"/>
  <c r="AV40" i="152" s="1"/>
  <c r="AV16" i="169" s="1"/>
  <c r="AV16" i="151"/>
  <c r="AV40" i="151" s="1"/>
  <c r="AV16" i="173"/>
  <c r="AV40" i="173" s="1"/>
  <c r="AV16" i="142"/>
  <c r="AV40" i="142" s="1"/>
  <c r="AV16" i="168" s="1"/>
  <c r="AV16" i="89"/>
  <c r="AV40" i="89" s="1"/>
  <c r="X21" i="184"/>
  <c r="X45" i="184" s="1"/>
  <c r="X21" i="148"/>
  <c r="X45" i="148" s="1"/>
  <c r="AQ22" i="174"/>
  <c r="AQ46" i="174" s="1"/>
  <c r="AQ22" i="152"/>
  <c r="AQ46" i="152" s="1"/>
  <c r="AQ22" i="169" s="1"/>
  <c r="AQ22" i="151"/>
  <c r="AQ46" i="151" s="1"/>
  <c r="AQ22" i="173"/>
  <c r="AQ46" i="173" s="1"/>
  <c r="AQ22" i="142"/>
  <c r="AQ46" i="142" s="1"/>
  <c r="AQ22" i="168" s="1"/>
  <c r="AQ22" i="89"/>
  <c r="AQ46" i="89" s="1"/>
  <c r="Y12" i="184"/>
  <c r="Y36" i="184" s="1"/>
  <c r="Y12" i="148"/>
  <c r="Y36" i="148" s="1"/>
  <c r="AR11" i="162"/>
  <c r="AR24" i="162" s="1"/>
  <c r="AR10" i="171" s="1"/>
  <c r="AR11" i="161"/>
  <c r="AR24" i="161" s="1"/>
  <c r="AR13" i="174"/>
  <c r="AR37" i="174" s="1"/>
  <c r="AR13" i="151"/>
  <c r="AR37" i="151" s="1"/>
  <c r="AR13" i="173"/>
  <c r="AR37" i="173" s="1"/>
  <c r="AR13" i="152"/>
  <c r="AR37" i="152" s="1"/>
  <c r="AR13" i="169" s="1"/>
  <c r="AR13" i="89"/>
  <c r="AR37" i="89" s="1"/>
  <c r="AR13" i="142"/>
  <c r="AR37" i="142" s="1"/>
  <c r="AR13" i="168" s="1"/>
  <c r="AD21" i="148"/>
  <c r="AD45" i="148" s="1"/>
  <c r="AD21" i="184"/>
  <c r="AD45" i="184" s="1"/>
  <c r="AW22" i="174"/>
  <c r="AW46" i="174" s="1"/>
  <c r="AW22" i="173"/>
  <c r="AW46" i="173" s="1"/>
  <c r="AW22" i="152"/>
  <c r="AW46" i="152" s="1"/>
  <c r="AW22" i="169" s="1"/>
  <c r="AW22" i="151"/>
  <c r="AW46" i="151" s="1"/>
  <c r="AW22" i="142"/>
  <c r="AW46" i="142" s="1"/>
  <c r="AW22" i="168" s="1"/>
  <c r="AW22" i="89"/>
  <c r="AW46" i="89" s="1"/>
  <c r="T21" i="184"/>
  <c r="T45" i="184" s="1"/>
  <c r="T21" i="148"/>
  <c r="T45" i="148" s="1"/>
  <c r="AM22" i="174"/>
  <c r="AM46" i="174" s="1"/>
  <c r="AM22" i="152"/>
  <c r="AM46" i="152" s="1"/>
  <c r="AM22" i="169" s="1"/>
  <c r="AM22" i="151"/>
  <c r="AM46" i="151" s="1"/>
  <c r="AM22" i="173"/>
  <c r="AM46" i="173" s="1"/>
  <c r="AM22" i="142"/>
  <c r="AM46" i="142" s="1"/>
  <c r="AM22" i="168" s="1"/>
  <c r="AM22" i="89"/>
  <c r="AM46" i="89" s="1"/>
  <c r="AD18" i="148"/>
  <c r="AD42" i="148" s="1"/>
  <c r="AD18" i="184"/>
  <c r="AD42" i="184" s="1"/>
  <c r="AW15" i="162"/>
  <c r="AW28" i="162" s="1"/>
  <c r="AW14" i="171" s="1"/>
  <c r="AW15" i="161"/>
  <c r="AW28" i="161" s="1"/>
  <c r="AW19" i="174"/>
  <c r="AW43" i="174" s="1"/>
  <c r="AW19" i="152"/>
  <c r="AW43" i="152" s="1"/>
  <c r="AW19" i="169" s="1"/>
  <c r="AW19" i="151"/>
  <c r="AW43" i="151" s="1"/>
  <c r="AW19" i="173"/>
  <c r="AW43" i="173" s="1"/>
  <c r="AW19" i="89"/>
  <c r="AW43" i="89" s="1"/>
  <c r="AW19" i="142"/>
  <c r="AW43" i="142" s="1"/>
  <c r="AW19" i="168" s="1"/>
  <c r="AD7" i="148"/>
  <c r="AD31" i="148" s="1"/>
  <c r="AD7" i="184"/>
  <c r="AD31" i="184" s="1"/>
  <c r="AW8" i="174"/>
  <c r="AW32" i="174" s="1"/>
  <c r="AW8" i="152"/>
  <c r="AW32" i="152" s="1"/>
  <c r="AW8" i="169" s="1"/>
  <c r="AW8" i="151"/>
  <c r="AW32" i="151" s="1"/>
  <c r="AW8" i="173"/>
  <c r="AW32" i="173" s="1"/>
  <c r="AW8" i="142"/>
  <c r="AW32" i="142" s="1"/>
  <c r="AW8" i="168" s="1"/>
  <c r="AW8" i="89"/>
  <c r="AW32" i="89" s="1"/>
  <c r="U18" i="184"/>
  <c r="U42" i="184" s="1"/>
  <c r="U18" i="148"/>
  <c r="U42" i="148" s="1"/>
  <c r="AN15" i="161"/>
  <c r="AN28" i="161" s="1"/>
  <c r="AN15" i="162"/>
  <c r="AN28" i="162" s="1"/>
  <c r="AN14" i="171" s="1"/>
  <c r="AN19" i="174"/>
  <c r="AN43" i="174" s="1"/>
  <c r="AN19" i="151"/>
  <c r="AN43" i="151" s="1"/>
  <c r="AN19" i="173"/>
  <c r="AN43" i="173" s="1"/>
  <c r="AN19" i="152"/>
  <c r="AN43" i="152" s="1"/>
  <c r="AN19" i="169" s="1"/>
  <c r="AN19" i="89"/>
  <c r="AN43" i="89" s="1"/>
  <c r="AN19" i="142"/>
  <c r="AN43" i="142" s="1"/>
  <c r="AN19" i="168" s="1"/>
  <c r="L12" i="184"/>
  <c r="L36" i="184" s="1"/>
  <c r="L12" i="148"/>
  <c r="L36" i="148" s="1"/>
  <c r="AE11" i="162"/>
  <c r="AE24" i="162" s="1"/>
  <c r="AE10" i="171" s="1"/>
  <c r="AE11" i="161"/>
  <c r="AE24" i="161" s="1"/>
  <c r="AE13" i="174"/>
  <c r="AE37" i="174" s="1"/>
  <c r="AE13" i="152"/>
  <c r="AE37" i="152" s="1"/>
  <c r="AE13" i="169" s="1"/>
  <c r="AE13" i="173"/>
  <c r="AE37" i="173" s="1"/>
  <c r="AE13" i="151"/>
  <c r="AE37" i="151" s="1"/>
  <c r="AE13" i="142"/>
  <c r="AE37" i="142" s="1"/>
  <c r="AE13" i="168" s="1"/>
  <c r="AE13" i="89"/>
  <c r="AE37" i="89" s="1"/>
  <c r="V9" i="184"/>
  <c r="V33" i="184" s="1"/>
  <c r="V9" i="148"/>
  <c r="V33" i="148" s="1"/>
  <c r="AO9" i="161"/>
  <c r="AO22" i="161" s="1"/>
  <c r="AO9" i="162"/>
  <c r="AO22" i="162" s="1"/>
  <c r="AO8" i="171" s="1"/>
  <c r="AO10" i="174"/>
  <c r="AO34" i="174" s="1"/>
  <c r="AO10" i="152"/>
  <c r="AO34" i="152" s="1"/>
  <c r="AO10" i="169" s="1"/>
  <c r="AO10" i="173"/>
  <c r="AO34" i="173" s="1"/>
  <c r="AO10" i="151"/>
  <c r="AO34" i="151" s="1"/>
  <c r="AO10" i="142"/>
  <c r="AO34" i="142" s="1"/>
  <c r="AO10" i="168" s="1"/>
  <c r="AO10" i="89"/>
  <c r="AO34" i="89" s="1"/>
  <c r="V21" i="184"/>
  <c r="V45" i="184" s="1"/>
  <c r="V21" i="148"/>
  <c r="V45" i="148" s="1"/>
  <c r="AO22" i="174"/>
  <c r="AO46" i="174" s="1"/>
  <c r="AO22" i="173"/>
  <c r="AO46" i="173" s="1"/>
  <c r="AO22" i="152"/>
  <c r="AO46" i="152" s="1"/>
  <c r="AO22" i="169" s="1"/>
  <c r="AO22" i="151"/>
  <c r="AO46" i="151" s="1"/>
  <c r="AO22" i="142"/>
  <c r="AO46" i="142" s="1"/>
  <c r="AO22" i="168" s="1"/>
  <c r="AO22" i="89"/>
  <c r="AO46" i="89" s="1"/>
  <c r="W7" i="184"/>
  <c r="W31" i="184" s="1"/>
  <c r="W7" i="148"/>
  <c r="W31" i="148" s="1"/>
  <c r="AP8" i="174"/>
  <c r="AP32" i="174" s="1"/>
  <c r="AP8" i="152"/>
  <c r="AP32" i="152" s="1"/>
  <c r="AP8" i="169" s="1"/>
  <c r="AP8" i="151"/>
  <c r="AP32" i="151" s="1"/>
  <c r="AP8" i="173"/>
  <c r="AP32" i="173" s="1"/>
  <c r="AP8" i="89"/>
  <c r="AP32" i="89" s="1"/>
  <c r="AP8" i="142"/>
  <c r="AP32" i="142" s="1"/>
  <c r="AP8" i="168" s="1"/>
  <c r="R7" i="148"/>
  <c r="R31" i="148" s="1"/>
  <c r="R7" i="184"/>
  <c r="R31" i="184" s="1"/>
  <c r="AK8" i="174"/>
  <c r="AK32" i="174" s="1"/>
  <c r="AK8" i="152"/>
  <c r="AK32" i="152" s="1"/>
  <c r="AK8" i="169" s="1"/>
  <c r="AK8" i="151"/>
  <c r="AK32" i="151" s="1"/>
  <c r="AK8" i="173"/>
  <c r="AK32" i="173" s="1"/>
  <c r="AK8" i="142"/>
  <c r="AK32" i="142" s="1"/>
  <c r="AK8" i="168" s="1"/>
  <c r="AK8" i="89"/>
  <c r="AK32" i="89" s="1"/>
  <c r="AD12" i="148"/>
  <c r="AD36" i="148" s="1"/>
  <c r="AD12" i="184"/>
  <c r="AD36" i="184" s="1"/>
  <c r="AW11" i="162"/>
  <c r="AW24" i="162" s="1"/>
  <c r="AW10" i="171" s="1"/>
  <c r="AW11" i="161"/>
  <c r="AW24" i="161" s="1"/>
  <c r="AW13" i="174"/>
  <c r="AW37" i="174" s="1"/>
  <c r="AW13" i="152"/>
  <c r="AW37" i="152" s="1"/>
  <c r="AW13" i="169" s="1"/>
  <c r="AW13" i="151"/>
  <c r="AW37" i="151" s="1"/>
  <c r="AW13" i="173"/>
  <c r="AW37" i="173" s="1"/>
  <c r="AW13" i="89"/>
  <c r="AW37" i="89" s="1"/>
  <c r="AW13" i="142"/>
  <c r="AW37" i="142" s="1"/>
  <c r="AW13" i="168" s="1"/>
  <c r="K15" i="184"/>
  <c r="K39" i="184" s="1"/>
  <c r="K15" i="148"/>
  <c r="K39" i="148" s="1"/>
  <c r="AD13" i="162"/>
  <c r="AD26" i="162" s="1"/>
  <c r="AD12" i="171" s="1"/>
  <c r="AD13" i="161"/>
  <c r="AD26" i="161" s="1"/>
  <c r="AD16" i="174"/>
  <c r="AD40" i="174" s="1"/>
  <c r="AD16" i="151"/>
  <c r="AD40" i="151" s="1"/>
  <c r="AD16" i="152"/>
  <c r="AD40" i="152" s="1"/>
  <c r="AD16" i="169" s="1"/>
  <c r="AD16" i="173"/>
  <c r="AD40" i="173" s="1"/>
  <c r="AD16" i="142"/>
  <c r="AD40" i="142" s="1"/>
  <c r="AD16" i="168" s="1"/>
  <c r="AD16" i="89"/>
  <c r="AD40" i="89" s="1"/>
  <c r="AF9" i="184"/>
  <c r="AF33" i="184" s="1"/>
  <c r="AF9" i="148"/>
  <c r="AF33" i="148" s="1"/>
  <c r="AY9" i="162"/>
  <c r="AY22" i="162" s="1"/>
  <c r="AY8" i="171" s="1"/>
  <c r="AY9" i="161"/>
  <c r="AY22" i="161" s="1"/>
  <c r="AY10" i="174"/>
  <c r="AY34" i="174" s="1"/>
  <c r="AY10" i="152"/>
  <c r="AY34" i="152" s="1"/>
  <c r="AY10" i="169" s="1"/>
  <c r="AY10" i="151"/>
  <c r="AY34" i="151" s="1"/>
  <c r="AY10" i="173"/>
  <c r="AY34" i="173" s="1"/>
  <c r="AY10" i="142"/>
  <c r="AY34" i="142" s="1"/>
  <c r="AY10" i="168" s="1"/>
  <c r="AY10" i="89"/>
  <c r="AY34" i="89" s="1"/>
  <c r="AC7" i="184"/>
  <c r="AC31" i="184" s="1"/>
  <c r="AC7" i="148"/>
  <c r="AC31" i="148" s="1"/>
  <c r="AV8" i="174"/>
  <c r="AV32" i="174" s="1"/>
  <c r="AV8" i="152"/>
  <c r="AV32" i="152" s="1"/>
  <c r="AV8" i="169" s="1"/>
  <c r="AV8" i="173"/>
  <c r="AV32" i="173" s="1"/>
  <c r="AV8" i="151"/>
  <c r="AV32" i="151" s="1"/>
  <c r="AV8" i="142"/>
  <c r="AV32" i="142" s="1"/>
  <c r="AV8" i="168" s="1"/>
  <c r="AV8" i="89"/>
  <c r="AV32" i="89" s="1"/>
  <c r="V12" i="184"/>
  <c r="V36" i="184" s="1"/>
  <c r="V12" i="148"/>
  <c r="V36" i="148" s="1"/>
  <c r="AO11" i="162"/>
  <c r="AO24" i="162" s="1"/>
  <c r="AO10" i="171" s="1"/>
  <c r="AO11" i="161"/>
  <c r="AO24" i="161" s="1"/>
  <c r="AO13" i="174"/>
  <c r="AO37" i="174" s="1"/>
  <c r="AO13" i="152"/>
  <c r="AO37" i="152" s="1"/>
  <c r="AO13" i="169" s="1"/>
  <c r="AO13" i="151"/>
  <c r="AO37" i="151" s="1"/>
  <c r="AO13" i="173"/>
  <c r="AO37" i="173" s="1"/>
  <c r="AO13" i="89"/>
  <c r="AO37" i="89" s="1"/>
  <c r="AO13" i="142"/>
  <c r="AO37" i="142" s="1"/>
  <c r="AO13" i="168" s="1"/>
  <c r="Q12" i="184"/>
  <c r="Q36" i="184" s="1"/>
  <c r="Q12" i="148"/>
  <c r="Q36" i="148" s="1"/>
  <c r="AJ11" i="162"/>
  <c r="AJ24" i="162" s="1"/>
  <c r="AJ10" i="171" s="1"/>
  <c r="AJ11" i="161"/>
  <c r="AJ24" i="161" s="1"/>
  <c r="AJ13" i="174"/>
  <c r="AJ37" i="174" s="1"/>
  <c r="AJ13" i="151"/>
  <c r="AJ37" i="151" s="1"/>
  <c r="AJ13" i="152"/>
  <c r="AJ37" i="152" s="1"/>
  <c r="AJ13" i="169" s="1"/>
  <c r="AJ13" i="173"/>
  <c r="AJ37" i="173" s="1"/>
  <c r="AJ13" i="89"/>
  <c r="AJ37" i="89" s="1"/>
  <c r="AJ13" i="142"/>
  <c r="AJ37" i="142" s="1"/>
  <c r="AJ13" i="168" s="1"/>
  <c r="Y18" i="184"/>
  <c r="Y42" i="184" s="1"/>
  <c r="Y18" i="148"/>
  <c r="Y42" i="148" s="1"/>
  <c r="AR15" i="161"/>
  <c r="AR28" i="161" s="1"/>
  <c r="AR15" i="162"/>
  <c r="AR28" i="162" s="1"/>
  <c r="AR14" i="171" s="1"/>
  <c r="AR19" i="174"/>
  <c r="AR43" i="174" s="1"/>
  <c r="AR19" i="151"/>
  <c r="AR43" i="151" s="1"/>
  <c r="AR19" i="173"/>
  <c r="AR43" i="173" s="1"/>
  <c r="AR19" i="152"/>
  <c r="AR43" i="152" s="1"/>
  <c r="AR19" i="169" s="1"/>
  <c r="AR19" i="89"/>
  <c r="AR43" i="89" s="1"/>
  <c r="AR19" i="142"/>
  <c r="AR43" i="142" s="1"/>
  <c r="AR19" i="168" s="1"/>
  <c r="Q9" i="184"/>
  <c r="Q33" i="184" s="1"/>
  <c r="Q9" i="148"/>
  <c r="Q33" i="148" s="1"/>
  <c r="AJ9" i="162"/>
  <c r="AJ22" i="162" s="1"/>
  <c r="AJ8" i="171" s="1"/>
  <c r="AJ9" i="161"/>
  <c r="AJ22" i="161" s="1"/>
  <c r="AJ10" i="174"/>
  <c r="AJ34" i="174" s="1"/>
  <c r="AJ10" i="152"/>
  <c r="AJ34" i="152" s="1"/>
  <c r="AJ10" i="169" s="1"/>
  <c r="AJ10" i="151"/>
  <c r="AJ34" i="151" s="1"/>
  <c r="AJ10" i="173"/>
  <c r="AJ34" i="173" s="1"/>
  <c r="AJ10" i="142"/>
  <c r="AJ34" i="142" s="1"/>
  <c r="AJ10" i="168" s="1"/>
  <c r="AJ10" i="89"/>
  <c r="AJ34" i="89" s="1"/>
  <c r="S18" i="184"/>
  <c r="S42" i="184" s="1"/>
  <c r="S18" i="148"/>
  <c r="S42" i="148" s="1"/>
  <c r="AL15" i="162"/>
  <c r="AL28" i="162" s="1"/>
  <c r="AL14" i="171" s="1"/>
  <c r="AL15" i="161"/>
  <c r="AL28" i="161" s="1"/>
  <c r="AL19" i="174"/>
  <c r="AL43" i="174" s="1"/>
  <c r="AL19" i="152"/>
  <c r="AL43" i="152" s="1"/>
  <c r="AL19" i="169" s="1"/>
  <c r="AL19" i="151"/>
  <c r="AL43" i="151" s="1"/>
  <c r="AL19" i="173"/>
  <c r="AL43" i="173" s="1"/>
  <c r="AL19" i="142"/>
  <c r="AL43" i="142" s="1"/>
  <c r="AL19" i="168" s="1"/>
  <c r="AL19" i="89"/>
  <c r="AL43" i="89" s="1"/>
  <c r="S7" i="184"/>
  <c r="S31" i="184" s="1"/>
  <c r="S7" i="148"/>
  <c r="S31" i="148" s="1"/>
  <c r="AL8" i="174"/>
  <c r="AL32" i="174" s="1"/>
  <c r="AL8" i="152"/>
  <c r="AL32" i="152" s="1"/>
  <c r="AL8" i="169" s="1"/>
  <c r="AL8" i="151"/>
  <c r="AL32" i="151" s="1"/>
  <c r="AL8" i="173"/>
  <c r="AL32" i="173" s="1"/>
  <c r="AL8" i="89"/>
  <c r="AL32" i="89" s="1"/>
  <c r="AL8" i="142"/>
  <c r="AL32" i="142" s="1"/>
  <c r="AL8" i="168" s="1"/>
  <c r="Y21" i="184"/>
  <c r="Y45" i="184" s="1"/>
  <c r="Y21" i="148"/>
  <c r="Y45" i="148" s="1"/>
  <c r="AR22" i="174"/>
  <c r="AR46" i="174" s="1"/>
  <c r="AR22" i="152"/>
  <c r="AR46" i="152" s="1"/>
  <c r="AR22" i="169" s="1"/>
  <c r="AR22" i="151"/>
  <c r="AR46" i="151" s="1"/>
  <c r="AR22" i="173"/>
  <c r="AR46" i="173" s="1"/>
  <c r="AR22" i="142"/>
  <c r="AR46" i="142" s="1"/>
  <c r="AR22" i="168" s="1"/>
  <c r="AR22" i="89"/>
  <c r="AR46" i="89" s="1"/>
  <c r="L9" i="184"/>
  <c r="L33" i="184" s="1"/>
  <c r="L9" i="148"/>
  <c r="L33" i="148" s="1"/>
  <c r="AE9" i="162"/>
  <c r="AE22" i="162" s="1"/>
  <c r="AE8" i="171" s="1"/>
  <c r="AE9" i="161"/>
  <c r="AE22" i="161" s="1"/>
  <c r="AE10" i="174"/>
  <c r="AE34" i="174" s="1"/>
  <c r="AE10" i="152"/>
  <c r="AE34" i="152" s="1"/>
  <c r="AE10" i="169" s="1"/>
  <c r="AE10" i="151"/>
  <c r="AE34" i="151" s="1"/>
  <c r="AE10" i="173"/>
  <c r="AE34" i="173" s="1"/>
  <c r="AE10" i="142"/>
  <c r="AE34" i="142" s="1"/>
  <c r="AE10" i="168" s="1"/>
  <c r="AE10" i="89"/>
  <c r="AE34" i="89" s="1"/>
  <c r="P18" i="184"/>
  <c r="P42" i="184" s="1"/>
  <c r="P18" i="148"/>
  <c r="P42" i="148" s="1"/>
  <c r="AI15" i="162"/>
  <c r="AI28" i="162" s="1"/>
  <c r="AI14" i="171" s="1"/>
  <c r="AI15" i="161"/>
  <c r="AI28" i="161" s="1"/>
  <c r="AI19" i="174"/>
  <c r="AI43" i="174" s="1"/>
  <c r="AI19" i="173"/>
  <c r="AI43" i="173" s="1"/>
  <c r="AI19" i="152"/>
  <c r="AI43" i="152" s="1"/>
  <c r="AI19" i="169" s="1"/>
  <c r="AI19" i="151"/>
  <c r="AI43" i="151" s="1"/>
  <c r="AI19" i="142"/>
  <c r="AI43" i="142" s="1"/>
  <c r="AI19" i="168" s="1"/>
  <c r="AI19" i="89"/>
  <c r="AI43" i="89" s="1"/>
  <c r="P15" i="184"/>
  <c r="P39" i="184" s="1"/>
  <c r="P15" i="148"/>
  <c r="P39" i="148" s="1"/>
  <c r="AI13" i="161"/>
  <c r="AI26" i="161" s="1"/>
  <c r="AI13" i="162"/>
  <c r="AI26" i="162" s="1"/>
  <c r="AI12" i="171" s="1"/>
  <c r="AI16" i="174"/>
  <c r="AI40" i="174" s="1"/>
  <c r="AI16" i="152"/>
  <c r="AI40" i="152" s="1"/>
  <c r="AI16" i="169" s="1"/>
  <c r="AI16" i="151"/>
  <c r="AI40" i="151" s="1"/>
  <c r="AI16" i="173"/>
  <c r="AI40" i="173" s="1"/>
  <c r="AI16" i="142"/>
  <c r="AI40" i="142" s="1"/>
  <c r="AI16" i="168" s="1"/>
  <c r="AI16" i="89"/>
  <c r="AI40" i="89" s="1"/>
  <c r="AE21" i="184"/>
  <c r="AE45" i="184" s="1"/>
  <c r="AE21" i="148"/>
  <c r="AE45" i="148" s="1"/>
  <c r="AX22" i="174"/>
  <c r="AX46" i="174" s="1"/>
  <c r="AX22" i="151"/>
  <c r="AX46" i="151" s="1"/>
  <c r="AX22" i="173"/>
  <c r="AX46" i="173" s="1"/>
  <c r="AX22" i="152"/>
  <c r="AX46" i="152" s="1"/>
  <c r="AX22" i="169" s="1"/>
  <c r="AX22" i="142"/>
  <c r="AX46" i="142" s="1"/>
  <c r="AX22" i="168" s="1"/>
  <c r="AX22" i="89"/>
  <c r="AX46" i="89" s="1"/>
  <c r="AF18" i="184"/>
  <c r="AF42" i="184" s="1"/>
  <c r="AF18" i="148"/>
  <c r="AF42" i="148" s="1"/>
  <c r="AY15" i="162"/>
  <c r="AY28" i="162" s="1"/>
  <c r="AY14" i="171" s="1"/>
  <c r="AY15" i="161"/>
  <c r="AY28" i="161" s="1"/>
  <c r="AY19" i="174"/>
  <c r="AY43" i="174" s="1"/>
  <c r="AY19" i="173"/>
  <c r="AY43" i="173" s="1"/>
  <c r="AY19" i="152"/>
  <c r="AY43" i="152" s="1"/>
  <c r="AY19" i="169" s="1"/>
  <c r="AY19" i="151"/>
  <c r="AY43" i="151" s="1"/>
  <c r="AY19" i="142"/>
  <c r="AY43" i="142" s="1"/>
  <c r="AY19" i="168" s="1"/>
  <c r="AY19" i="89"/>
  <c r="AY43" i="89" s="1"/>
  <c r="X9" i="184"/>
  <c r="X33" i="184" s="1"/>
  <c r="X9" i="148"/>
  <c r="X33" i="148" s="1"/>
  <c r="AQ9" i="162"/>
  <c r="AQ22" i="162" s="1"/>
  <c r="AQ8" i="171" s="1"/>
  <c r="AQ9" i="161"/>
  <c r="AQ22" i="161" s="1"/>
  <c r="AQ10" i="174"/>
  <c r="AQ34" i="174" s="1"/>
  <c r="AQ10" i="152"/>
  <c r="AQ34" i="152" s="1"/>
  <c r="AQ10" i="169" s="1"/>
  <c r="AQ10" i="151"/>
  <c r="AQ34" i="151" s="1"/>
  <c r="AQ10" i="173"/>
  <c r="AQ34" i="173" s="1"/>
  <c r="AQ10" i="142"/>
  <c r="AQ34" i="142" s="1"/>
  <c r="AQ10" i="168" s="1"/>
  <c r="AQ10" i="89"/>
  <c r="AQ34" i="89" s="1"/>
  <c r="Y15" i="184"/>
  <c r="Y39" i="184" s="1"/>
  <c r="Y15" i="148"/>
  <c r="Y39" i="148" s="1"/>
  <c r="AR13" i="162"/>
  <c r="AR26" i="162" s="1"/>
  <c r="AR12" i="171" s="1"/>
  <c r="AR13" i="161"/>
  <c r="AR26" i="161" s="1"/>
  <c r="AR16" i="174"/>
  <c r="AR40" i="174" s="1"/>
  <c r="AR16" i="152"/>
  <c r="AR40" i="152" s="1"/>
  <c r="AR16" i="169" s="1"/>
  <c r="AR16" i="151"/>
  <c r="AR40" i="151" s="1"/>
  <c r="AR16" i="173"/>
  <c r="AR40" i="173" s="1"/>
  <c r="AR16" i="142"/>
  <c r="AR40" i="142" s="1"/>
  <c r="AR16" i="168" s="1"/>
  <c r="AR16" i="89"/>
  <c r="AR40" i="89" s="1"/>
  <c r="AD15" i="148"/>
  <c r="AD39" i="148" s="1"/>
  <c r="AD15" i="184"/>
  <c r="AD39" i="184" s="1"/>
  <c r="AW13" i="162"/>
  <c r="AW26" i="162" s="1"/>
  <c r="AW12" i="171" s="1"/>
  <c r="AW13" i="161"/>
  <c r="AW26" i="161" s="1"/>
  <c r="AW16" i="174"/>
  <c r="AW40" i="174" s="1"/>
  <c r="AW16" i="152"/>
  <c r="AW40" i="152" s="1"/>
  <c r="AW16" i="169" s="1"/>
  <c r="AW16" i="173"/>
  <c r="AW40" i="173" s="1"/>
  <c r="AW16" i="151"/>
  <c r="AW40" i="151" s="1"/>
  <c r="AW16" i="142"/>
  <c r="AW40" i="142" s="1"/>
  <c r="AW16" i="168" s="1"/>
  <c r="AW16" i="89"/>
  <c r="AW40" i="89" s="1"/>
  <c r="W15" i="184"/>
  <c r="W39" i="184" s="1"/>
  <c r="W15" i="148"/>
  <c r="W39" i="148" s="1"/>
  <c r="AP13" i="162"/>
  <c r="AP26" i="162" s="1"/>
  <c r="AP12" i="171" s="1"/>
  <c r="AP13" i="161"/>
  <c r="AP26" i="161" s="1"/>
  <c r="AP16" i="174"/>
  <c r="AP40" i="174" s="1"/>
  <c r="AP16" i="152"/>
  <c r="AP40" i="152" s="1"/>
  <c r="AP16" i="169" s="1"/>
  <c r="AP16" i="151"/>
  <c r="AP40" i="151" s="1"/>
  <c r="AP16" i="173"/>
  <c r="AP40" i="173" s="1"/>
  <c r="AP16" i="142"/>
  <c r="AP40" i="142" s="1"/>
  <c r="AP16" i="168" s="1"/>
  <c r="AP16" i="89"/>
  <c r="AP40" i="89" s="1"/>
  <c r="K9" i="184"/>
  <c r="K33" i="184" s="1"/>
  <c r="K9" i="148"/>
  <c r="K33" i="148" s="1"/>
  <c r="AD9" i="162"/>
  <c r="AD22" i="162" s="1"/>
  <c r="AD8" i="171" s="1"/>
  <c r="AD9" i="161"/>
  <c r="AD22" i="161" s="1"/>
  <c r="AD10" i="174"/>
  <c r="AD34" i="174" s="1"/>
  <c r="AD10" i="152"/>
  <c r="AD34" i="152" s="1"/>
  <c r="AD10" i="169" s="1"/>
  <c r="AD10" i="151"/>
  <c r="AD34" i="151" s="1"/>
  <c r="AD10" i="173"/>
  <c r="AD34" i="173" s="1"/>
  <c r="AD10" i="142"/>
  <c r="AD34" i="142" s="1"/>
  <c r="AD10" i="168" s="1"/>
  <c r="AD10" i="89"/>
  <c r="AD34" i="89" s="1"/>
  <c r="AA21" i="184"/>
  <c r="AA45" i="184" s="1"/>
  <c r="AA21" i="148"/>
  <c r="AA45" i="148" s="1"/>
  <c r="AT22" i="174"/>
  <c r="AT46" i="174" s="1"/>
  <c r="AT22" i="151"/>
  <c r="AT46" i="151" s="1"/>
  <c r="AT22" i="173"/>
  <c r="AT46" i="173" s="1"/>
  <c r="AT22" i="152"/>
  <c r="AT46" i="152" s="1"/>
  <c r="AT22" i="169" s="1"/>
  <c r="AT22" i="142"/>
  <c r="AT46" i="142" s="1"/>
  <c r="AT22" i="168" s="1"/>
  <c r="AT22" i="89"/>
  <c r="AT46" i="89" s="1"/>
  <c r="P21" i="184"/>
  <c r="P45" i="184" s="1"/>
  <c r="P21" i="148"/>
  <c r="P45" i="148" s="1"/>
  <c r="AI22" i="174"/>
  <c r="AI46" i="174" s="1"/>
  <c r="AI22" i="152"/>
  <c r="AI46" i="152" s="1"/>
  <c r="AI22" i="169" s="1"/>
  <c r="AI22" i="151"/>
  <c r="AI46" i="151" s="1"/>
  <c r="AI22" i="173"/>
  <c r="AI46" i="173" s="1"/>
  <c r="AI22" i="142"/>
  <c r="AI46" i="142" s="1"/>
  <c r="AI22" i="168" s="1"/>
  <c r="AI22" i="89"/>
  <c r="AI46" i="89" s="1"/>
  <c r="AH7" i="148"/>
  <c r="AH31" i="148" s="1"/>
  <c r="AH7" i="184"/>
  <c r="AH31" i="184" s="1"/>
  <c r="BA8" i="174"/>
  <c r="BA32" i="174" s="1"/>
  <c r="BA8" i="152"/>
  <c r="BA32" i="152" s="1"/>
  <c r="BA8" i="169" s="1"/>
  <c r="BA8" i="151"/>
  <c r="BA32" i="151" s="1"/>
  <c r="BA8" i="173"/>
  <c r="BA32" i="173" s="1"/>
  <c r="BA8" i="142"/>
  <c r="BA32" i="142" s="1"/>
  <c r="BA8" i="168" s="1"/>
  <c r="BA8" i="89"/>
  <c r="BA32" i="89" s="1"/>
  <c r="AG15" i="184"/>
  <c r="AG39" i="184" s="1"/>
  <c r="AG15" i="148"/>
  <c r="AG39" i="148" s="1"/>
  <c r="AZ13" i="162"/>
  <c r="AZ26" i="162" s="1"/>
  <c r="AZ12" i="171" s="1"/>
  <c r="AZ13" i="161"/>
  <c r="AZ26" i="161" s="1"/>
  <c r="AZ16" i="174"/>
  <c r="AZ40" i="174" s="1"/>
  <c r="AZ16" i="152"/>
  <c r="AZ40" i="152" s="1"/>
  <c r="AZ16" i="169" s="1"/>
  <c r="AZ16" i="151"/>
  <c r="AZ40" i="151" s="1"/>
  <c r="AZ16" i="173"/>
  <c r="AZ40" i="173" s="1"/>
  <c r="AZ16" i="142"/>
  <c r="AZ40" i="142" s="1"/>
  <c r="AZ16" i="168" s="1"/>
  <c r="AZ16" i="89"/>
  <c r="AZ40" i="89" s="1"/>
  <c r="AA18" i="184"/>
  <c r="AA42" i="184" s="1"/>
  <c r="AA18" i="148"/>
  <c r="AA42" i="148" s="1"/>
  <c r="AT15" i="162"/>
  <c r="AT28" i="162" s="1"/>
  <c r="AT14" i="171" s="1"/>
  <c r="AT15" i="161"/>
  <c r="AT28" i="161" s="1"/>
  <c r="AT19" i="174"/>
  <c r="AT43" i="174" s="1"/>
  <c r="AT19" i="152"/>
  <c r="AT43" i="152" s="1"/>
  <c r="AT19" i="169" s="1"/>
  <c r="AT19" i="151"/>
  <c r="AT43" i="151" s="1"/>
  <c r="AT19" i="173"/>
  <c r="AT43" i="173" s="1"/>
  <c r="AT19" i="142"/>
  <c r="AT43" i="142" s="1"/>
  <c r="AT19" i="168" s="1"/>
  <c r="AT19" i="89"/>
  <c r="AT43" i="89" s="1"/>
  <c r="P9" i="184"/>
  <c r="P33" i="184" s="1"/>
  <c r="P9" i="148"/>
  <c r="P33" i="148" s="1"/>
  <c r="AI9" i="162"/>
  <c r="AI22" i="162" s="1"/>
  <c r="AI8" i="171" s="1"/>
  <c r="AI9" i="161"/>
  <c r="AI22" i="161" s="1"/>
  <c r="AI10" i="174"/>
  <c r="AI34" i="174" s="1"/>
  <c r="AI10" i="152"/>
  <c r="AI34" i="152" s="1"/>
  <c r="AI10" i="169" s="1"/>
  <c r="AI10" i="151"/>
  <c r="AI34" i="151" s="1"/>
  <c r="AI10" i="173"/>
  <c r="AI34" i="173" s="1"/>
  <c r="AI10" i="142"/>
  <c r="AI34" i="142" s="1"/>
  <c r="AI10" i="168" s="1"/>
  <c r="AI10" i="89"/>
  <c r="AI34" i="89" s="1"/>
  <c r="AH21" i="148"/>
  <c r="AH45" i="148" s="1"/>
  <c r="AH21" i="184"/>
  <c r="AH45" i="184" s="1"/>
  <c r="BA22" i="174"/>
  <c r="BA46" i="174" s="1"/>
  <c r="BA22" i="173"/>
  <c r="BA46" i="173" s="1"/>
  <c r="BA22" i="152"/>
  <c r="BA46" i="152" s="1"/>
  <c r="BA22" i="169" s="1"/>
  <c r="BA22" i="151"/>
  <c r="BA46" i="151" s="1"/>
  <c r="BA22" i="89"/>
  <c r="BA46" i="89" s="1"/>
  <c r="BA22" i="142"/>
  <c r="BA46" i="142" s="1"/>
  <c r="BA22" i="168" s="1"/>
  <c r="AG7" i="184"/>
  <c r="AG31" i="184" s="1"/>
  <c r="AG7" i="148"/>
  <c r="AG31" i="148" s="1"/>
  <c r="AZ8" i="174"/>
  <c r="AZ32" i="174" s="1"/>
  <c r="AZ8" i="152"/>
  <c r="AZ32" i="152" s="1"/>
  <c r="AZ8" i="169" s="1"/>
  <c r="AZ8" i="173"/>
  <c r="AZ32" i="173" s="1"/>
  <c r="AZ8" i="151"/>
  <c r="AZ32" i="151" s="1"/>
  <c r="AZ8" i="142"/>
  <c r="AZ32" i="142" s="1"/>
  <c r="AZ8" i="168" s="1"/>
  <c r="AZ8" i="89"/>
  <c r="AZ32" i="89" s="1"/>
  <c r="AH18" i="148"/>
  <c r="AH42" i="148" s="1"/>
  <c r="AH18" i="184"/>
  <c r="AH42" i="184" s="1"/>
  <c r="BA15" i="162"/>
  <c r="BA28" i="162" s="1"/>
  <c r="BA14" i="171" s="1"/>
  <c r="BA15" i="161"/>
  <c r="BA28" i="161" s="1"/>
  <c r="BA19" i="174"/>
  <c r="BA43" i="174" s="1"/>
  <c r="BA19" i="152"/>
  <c r="BA43" i="152" s="1"/>
  <c r="BA19" i="169" s="1"/>
  <c r="BA19" i="151"/>
  <c r="BA43" i="151" s="1"/>
  <c r="BA19" i="173"/>
  <c r="BA43" i="173" s="1"/>
  <c r="BA19" i="89"/>
  <c r="BA43" i="89" s="1"/>
  <c r="BA19" i="142"/>
  <c r="BA43" i="142" s="1"/>
  <c r="BA19" i="168" s="1"/>
  <c r="AE15" i="184"/>
  <c r="AE39" i="184" s="1"/>
  <c r="AE15" i="148"/>
  <c r="AE39" i="148" s="1"/>
  <c r="AX13" i="162"/>
  <c r="AX26" i="162" s="1"/>
  <c r="AX12" i="171" s="1"/>
  <c r="AX13" i="161"/>
  <c r="AX26" i="161" s="1"/>
  <c r="AX16" i="174"/>
  <c r="AX40" i="174" s="1"/>
  <c r="AX16" i="151"/>
  <c r="AX40" i="151" s="1"/>
  <c r="AX16" i="173"/>
  <c r="AX40" i="173" s="1"/>
  <c r="AX16" i="152"/>
  <c r="AX40" i="152" s="1"/>
  <c r="AX16" i="169" s="1"/>
  <c r="AX16" i="142"/>
  <c r="AX40" i="142" s="1"/>
  <c r="AX16" i="168" s="1"/>
  <c r="AX16" i="89"/>
  <c r="AX40" i="89" s="1"/>
  <c r="O15" i="184"/>
  <c r="O39" i="184" s="1"/>
  <c r="O15" i="148"/>
  <c r="O39" i="148" s="1"/>
  <c r="AH13" i="162"/>
  <c r="AH26" i="162" s="1"/>
  <c r="AH12" i="171" s="1"/>
  <c r="AH13" i="161"/>
  <c r="AH26" i="161" s="1"/>
  <c r="AH16" i="174"/>
  <c r="AH40" i="174" s="1"/>
  <c r="AH16" i="151"/>
  <c r="AH40" i="151" s="1"/>
  <c r="AH16" i="173"/>
  <c r="AH40" i="173" s="1"/>
  <c r="AH16" i="152"/>
  <c r="AH40" i="152" s="1"/>
  <c r="AH16" i="169" s="1"/>
  <c r="AH16" i="142"/>
  <c r="AH40" i="142" s="1"/>
  <c r="AH16" i="168" s="1"/>
  <c r="AH16" i="89"/>
  <c r="AH40" i="89" s="1"/>
  <c r="AF21" i="184"/>
  <c r="AF45" i="184" s="1"/>
  <c r="AF21" i="148"/>
  <c r="AF45" i="148" s="1"/>
  <c r="AY22" i="174"/>
  <c r="AY46" i="174" s="1"/>
  <c r="AY22" i="152"/>
  <c r="AY46" i="152" s="1"/>
  <c r="AY22" i="169" s="1"/>
  <c r="AY22" i="151"/>
  <c r="AY46" i="151" s="1"/>
  <c r="AY22" i="173"/>
  <c r="AY46" i="173" s="1"/>
  <c r="AY22" i="142"/>
  <c r="AY46" i="142" s="1"/>
  <c r="AY22" i="168" s="1"/>
  <c r="AY22" i="89"/>
  <c r="AY46" i="89" s="1"/>
  <c r="Z9" i="184"/>
  <c r="Z33" i="184" s="1"/>
  <c r="Z9" i="148"/>
  <c r="Z33" i="148" s="1"/>
  <c r="AS9" i="162"/>
  <c r="AS22" i="162" s="1"/>
  <c r="AS8" i="171" s="1"/>
  <c r="AS9" i="161"/>
  <c r="AS22" i="161" s="1"/>
  <c r="AS10" i="174"/>
  <c r="AS34" i="174" s="1"/>
  <c r="AS10" i="152"/>
  <c r="AS34" i="152" s="1"/>
  <c r="AS10" i="169" s="1"/>
  <c r="AS10" i="173"/>
  <c r="AS34" i="173" s="1"/>
  <c r="AS10" i="151"/>
  <c r="AS34" i="151" s="1"/>
  <c r="AS10" i="142"/>
  <c r="AS34" i="142" s="1"/>
  <c r="AS10" i="168" s="1"/>
  <c r="AS10" i="89"/>
  <c r="AS34" i="89" s="1"/>
  <c r="AE18" i="184"/>
  <c r="AE42" i="184" s="1"/>
  <c r="AE18" i="148"/>
  <c r="AE42" i="148" s="1"/>
  <c r="AX15" i="162"/>
  <c r="AX28" i="162" s="1"/>
  <c r="AX14" i="171" s="1"/>
  <c r="AX15" i="161"/>
  <c r="AX28" i="161" s="1"/>
  <c r="AX19" i="174"/>
  <c r="AX43" i="174" s="1"/>
  <c r="AX19" i="152"/>
  <c r="AX43" i="152" s="1"/>
  <c r="AX19" i="169" s="1"/>
  <c r="AX19" i="151"/>
  <c r="AX43" i="151" s="1"/>
  <c r="AX19" i="173"/>
  <c r="AX43" i="173" s="1"/>
  <c r="AX19" i="142"/>
  <c r="AX43" i="142" s="1"/>
  <c r="AX19" i="168" s="1"/>
  <c r="AX19" i="89"/>
  <c r="AX43" i="89" s="1"/>
  <c r="AC12" i="184"/>
  <c r="AC36" i="184" s="1"/>
  <c r="AC12" i="148"/>
  <c r="AC36" i="148" s="1"/>
  <c r="AV11" i="162"/>
  <c r="AV24" i="162" s="1"/>
  <c r="AV10" i="171" s="1"/>
  <c r="AV11" i="161"/>
  <c r="AV24" i="161" s="1"/>
  <c r="AV13" i="174"/>
  <c r="AV37" i="174" s="1"/>
  <c r="AV13" i="152"/>
  <c r="AV37" i="152" s="1"/>
  <c r="AV13" i="169" s="1"/>
  <c r="AV13" i="151"/>
  <c r="AV37" i="151" s="1"/>
  <c r="AV13" i="173"/>
  <c r="AV37" i="173" s="1"/>
  <c r="AV13" i="89"/>
  <c r="AV37" i="89" s="1"/>
  <c r="AV13" i="142"/>
  <c r="AV37" i="142" s="1"/>
  <c r="AV13" i="168" s="1"/>
  <c r="AC9" i="184"/>
  <c r="AC33" i="184" s="1"/>
  <c r="AC9" i="148"/>
  <c r="AC33" i="148" s="1"/>
  <c r="AV9" i="162"/>
  <c r="AV22" i="162" s="1"/>
  <c r="AV8" i="171" s="1"/>
  <c r="AV9" i="161"/>
  <c r="AV22" i="161" s="1"/>
  <c r="AV10" i="174"/>
  <c r="AV34" i="174" s="1"/>
  <c r="AV10" i="152"/>
  <c r="AV34" i="152" s="1"/>
  <c r="AV10" i="169" s="1"/>
  <c r="AV10" i="151"/>
  <c r="AV34" i="151" s="1"/>
  <c r="AV10" i="173"/>
  <c r="AV34" i="173" s="1"/>
  <c r="AV10" i="142"/>
  <c r="AV34" i="142" s="1"/>
  <c r="AV10" i="168" s="1"/>
  <c r="AV10" i="89"/>
  <c r="AV34" i="89" s="1"/>
  <c r="X18" i="184"/>
  <c r="X42" i="184" s="1"/>
  <c r="X18" i="148"/>
  <c r="X42" i="148" s="1"/>
  <c r="AQ15" i="162"/>
  <c r="AQ28" i="162" s="1"/>
  <c r="AQ14" i="171" s="1"/>
  <c r="AQ15" i="161"/>
  <c r="AQ28" i="161" s="1"/>
  <c r="AQ19" i="174"/>
  <c r="AQ43" i="174" s="1"/>
  <c r="AQ19" i="173"/>
  <c r="AQ43" i="173" s="1"/>
  <c r="AQ19" i="152"/>
  <c r="AQ43" i="152" s="1"/>
  <c r="AQ19" i="169" s="1"/>
  <c r="AQ19" i="151"/>
  <c r="AQ43" i="151" s="1"/>
  <c r="AQ19" i="142"/>
  <c r="AQ43" i="142" s="1"/>
  <c r="AQ19" i="168" s="1"/>
  <c r="AQ19" i="89"/>
  <c r="AQ43" i="89" s="1"/>
  <c r="X15" i="184"/>
  <c r="X39" i="184" s="1"/>
  <c r="X15" i="148"/>
  <c r="X39" i="148" s="1"/>
  <c r="AQ13" i="161"/>
  <c r="AQ26" i="161" s="1"/>
  <c r="AQ13" i="162"/>
  <c r="AQ26" i="162" s="1"/>
  <c r="AQ12" i="171" s="1"/>
  <c r="AQ16" i="174"/>
  <c r="AQ40" i="174" s="1"/>
  <c r="AQ16" i="152"/>
  <c r="AQ40" i="152" s="1"/>
  <c r="AQ16" i="169" s="1"/>
  <c r="AQ16" i="151"/>
  <c r="AQ40" i="151" s="1"/>
  <c r="AQ16" i="173"/>
  <c r="AQ40" i="173" s="1"/>
  <c r="AQ16" i="142"/>
  <c r="AQ40" i="142" s="1"/>
  <c r="AQ16" i="168" s="1"/>
  <c r="AQ16" i="89"/>
  <c r="AQ40" i="89" s="1"/>
  <c r="U12" i="184"/>
  <c r="U36" i="184" s="1"/>
  <c r="U12" i="148"/>
  <c r="U36" i="148" s="1"/>
  <c r="AN11" i="162"/>
  <c r="AN24" i="162" s="1"/>
  <c r="AN10" i="171" s="1"/>
  <c r="AN11" i="161"/>
  <c r="AN24" i="161" s="1"/>
  <c r="AN13" i="174"/>
  <c r="AN37" i="174" s="1"/>
  <c r="AN13" i="151"/>
  <c r="AN37" i="151" s="1"/>
  <c r="AN13" i="173"/>
  <c r="AN37" i="173" s="1"/>
  <c r="AN13" i="152"/>
  <c r="AN37" i="152" s="1"/>
  <c r="AN13" i="169" s="1"/>
  <c r="AN13" i="89"/>
  <c r="AN37" i="89" s="1"/>
  <c r="AN13" i="142"/>
  <c r="AN37" i="142" s="1"/>
  <c r="AN13" i="168" s="1"/>
  <c r="M9" i="184"/>
  <c r="M33" i="184" s="1"/>
  <c r="M9" i="148"/>
  <c r="M33" i="148" s="1"/>
  <c r="AF9" i="162"/>
  <c r="AF22" i="162" s="1"/>
  <c r="AF8" i="171" s="1"/>
  <c r="AF9" i="161"/>
  <c r="AF22" i="161" s="1"/>
  <c r="AF10" i="174"/>
  <c r="AF34" i="174" s="1"/>
  <c r="AF10" i="152"/>
  <c r="AF34" i="152" s="1"/>
  <c r="AF10" i="169" s="1"/>
  <c r="AF10" i="151"/>
  <c r="AF34" i="151" s="1"/>
  <c r="AF10" i="173"/>
  <c r="AF34" i="173" s="1"/>
  <c r="AF10" i="142"/>
  <c r="AF34" i="142" s="1"/>
  <c r="AF10" i="168" s="1"/>
  <c r="AF10" i="89"/>
  <c r="AF34" i="89" s="1"/>
  <c r="U21" i="184"/>
  <c r="U45" i="184" s="1"/>
  <c r="U21" i="148"/>
  <c r="U45" i="148" s="1"/>
  <c r="AN22" i="174"/>
  <c r="AN46" i="174" s="1"/>
  <c r="AN22" i="152"/>
  <c r="AN46" i="152" s="1"/>
  <c r="AN22" i="169" s="1"/>
  <c r="AN22" i="151"/>
  <c r="AN46" i="151" s="1"/>
  <c r="AN22" i="173"/>
  <c r="AN46" i="173" s="1"/>
  <c r="AN22" i="142"/>
  <c r="AN46" i="142" s="1"/>
  <c r="AN22" i="168" s="1"/>
  <c r="AN22" i="89"/>
  <c r="AN46" i="89" s="1"/>
  <c r="M15" i="184"/>
  <c r="M39" i="184" s="1"/>
  <c r="M15" i="148"/>
  <c r="M39" i="148" s="1"/>
  <c r="AF13" i="162"/>
  <c r="AF26" i="162" s="1"/>
  <c r="AF12" i="171" s="1"/>
  <c r="AF13" i="161"/>
  <c r="AF26" i="161" s="1"/>
  <c r="AF16" i="174"/>
  <c r="AF40" i="174" s="1"/>
  <c r="AF16" i="152"/>
  <c r="AF40" i="152" s="1"/>
  <c r="AF16" i="169" s="1"/>
  <c r="AF16" i="151"/>
  <c r="AF40" i="151" s="1"/>
  <c r="AF16" i="173"/>
  <c r="AF40" i="173" s="1"/>
  <c r="AF16" i="142"/>
  <c r="AF40" i="142" s="1"/>
  <c r="AF16" i="168" s="1"/>
  <c r="AF16" i="89"/>
  <c r="AF40" i="89" s="1"/>
  <c r="T9" i="184"/>
  <c r="T33" i="184" s="1"/>
  <c r="T9" i="148"/>
  <c r="T33" i="148" s="1"/>
  <c r="AM9" i="162"/>
  <c r="AM22" i="162" s="1"/>
  <c r="AM8" i="171" s="1"/>
  <c r="AM9" i="161"/>
  <c r="AM22" i="161" s="1"/>
  <c r="AM10" i="174"/>
  <c r="AM34" i="174" s="1"/>
  <c r="AM10" i="152"/>
  <c r="AM34" i="152" s="1"/>
  <c r="AM10" i="169" s="1"/>
  <c r="AM10" i="151"/>
  <c r="AM34" i="151" s="1"/>
  <c r="AM10" i="173"/>
  <c r="AM34" i="173" s="1"/>
  <c r="AM10" i="142"/>
  <c r="AM34" i="142" s="1"/>
  <c r="AM10" i="168" s="1"/>
  <c r="AM10" i="89"/>
  <c r="AM34" i="89" s="1"/>
  <c r="M12" i="184"/>
  <c r="M36" i="184" s="1"/>
  <c r="M12" i="148"/>
  <c r="M36" i="148" s="1"/>
  <c r="AF11" i="162"/>
  <c r="AF24" i="162" s="1"/>
  <c r="AF10" i="171" s="1"/>
  <c r="AF11" i="161"/>
  <c r="AF24" i="161" s="1"/>
  <c r="AF13" i="174"/>
  <c r="AF37" i="174" s="1"/>
  <c r="AF13" i="152"/>
  <c r="AF37" i="152" s="1"/>
  <c r="AF13" i="169" s="1"/>
  <c r="AF13" i="151"/>
  <c r="AF37" i="151" s="1"/>
  <c r="AF13" i="173"/>
  <c r="AF37" i="173" s="1"/>
  <c r="AF13" i="89"/>
  <c r="AF37" i="89" s="1"/>
  <c r="AF13" i="142"/>
  <c r="AF37" i="142" s="1"/>
  <c r="AF13" i="168" s="1"/>
  <c r="V15" i="184"/>
  <c r="V39" i="184" s="1"/>
  <c r="V15" i="148"/>
  <c r="V39" i="148" s="1"/>
  <c r="AO13" i="162"/>
  <c r="AO26" i="162" s="1"/>
  <c r="AO12" i="171" s="1"/>
  <c r="AO13" i="161"/>
  <c r="AO26" i="161" s="1"/>
  <c r="AO16" i="174"/>
  <c r="AO40" i="174" s="1"/>
  <c r="AO16" i="152"/>
  <c r="AO40" i="152" s="1"/>
  <c r="AO16" i="169" s="1"/>
  <c r="AO16" i="173"/>
  <c r="AO40" i="173" s="1"/>
  <c r="AO16" i="151"/>
  <c r="AO40" i="151" s="1"/>
  <c r="AO16" i="142"/>
  <c r="AO40" i="142" s="1"/>
  <c r="AO16" i="168" s="1"/>
  <c r="AO16" i="89"/>
  <c r="AO40" i="89" s="1"/>
  <c r="T7" i="184"/>
  <c r="T31" i="184" s="1"/>
  <c r="T7" i="148"/>
  <c r="T31" i="148" s="1"/>
  <c r="AM8" i="174"/>
  <c r="AM32" i="174" s="1"/>
  <c r="AM8" i="152"/>
  <c r="AM32" i="152" s="1"/>
  <c r="AM8" i="169" s="1"/>
  <c r="AM8" i="151"/>
  <c r="AM32" i="151" s="1"/>
  <c r="AM8" i="173"/>
  <c r="AM32" i="173" s="1"/>
  <c r="AM8" i="142"/>
  <c r="AM32" i="142" s="1"/>
  <c r="AM8" i="168" s="1"/>
  <c r="AM8" i="89"/>
  <c r="AM32" i="89" s="1"/>
  <c r="O12" i="184"/>
  <c r="O36" i="184" s="1"/>
  <c r="O12" i="148"/>
  <c r="O36" i="148" s="1"/>
  <c r="AH11" i="161"/>
  <c r="AH24" i="161" s="1"/>
  <c r="AH11" i="162"/>
  <c r="AH24" i="162" s="1"/>
  <c r="AH10" i="171" s="1"/>
  <c r="AH13" i="174"/>
  <c r="AH37" i="174" s="1"/>
  <c r="AH13" i="152"/>
  <c r="AH37" i="152" s="1"/>
  <c r="AH13" i="169" s="1"/>
  <c r="AH13" i="151"/>
  <c r="AH37" i="151" s="1"/>
  <c r="AH13" i="173"/>
  <c r="AH37" i="173" s="1"/>
  <c r="AH13" i="142"/>
  <c r="AH37" i="142" s="1"/>
  <c r="AH13" i="168" s="1"/>
  <c r="AH13" i="89"/>
  <c r="AH37" i="89" s="1"/>
  <c r="Q15" i="184"/>
  <c r="Q39" i="184" s="1"/>
  <c r="Q15" i="148"/>
  <c r="Q39" i="148" s="1"/>
  <c r="AJ13" i="162"/>
  <c r="AJ26" i="162" s="1"/>
  <c r="AJ12" i="171" s="1"/>
  <c r="AJ13" i="161"/>
  <c r="AJ26" i="161" s="1"/>
  <c r="AJ16" i="174"/>
  <c r="AJ40" i="174" s="1"/>
  <c r="AJ16" i="152"/>
  <c r="AJ40" i="152" s="1"/>
  <c r="AJ16" i="169" s="1"/>
  <c r="AJ16" i="151"/>
  <c r="AJ40" i="151" s="1"/>
  <c r="AJ16" i="173"/>
  <c r="AJ40" i="173" s="1"/>
  <c r="AJ16" i="142"/>
  <c r="AJ40" i="142" s="1"/>
  <c r="AJ16" i="168" s="1"/>
  <c r="AJ16" i="89"/>
  <c r="AJ40" i="89" s="1"/>
  <c r="K12" i="184"/>
  <c r="K36" i="184" s="1"/>
  <c r="K12" i="148"/>
  <c r="K36" i="148" s="1"/>
  <c r="AD11" i="161"/>
  <c r="AD24" i="161" s="1"/>
  <c r="AD11" i="162"/>
  <c r="AD24" i="162" s="1"/>
  <c r="AD10" i="171" s="1"/>
  <c r="AD13" i="174"/>
  <c r="AD37" i="174" s="1"/>
  <c r="AD13" i="152"/>
  <c r="AD37" i="152" s="1"/>
  <c r="AD13" i="169" s="1"/>
  <c r="AD13" i="151"/>
  <c r="AD37" i="151" s="1"/>
  <c r="AD13" i="173"/>
  <c r="AD37" i="173" s="1"/>
  <c r="AD13" i="142"/>
  <c r="AD37" i="142" s="1"/>
  <c r="AD13" i="168" s="1"/>
  <c r="AD13" i="89"/>
  <c r="AD37" i="89" s="1"/>
  <c r="AG12" i="184"/>
  <c r="AG36" i="184" s="1"/>
  <c r="AG12" i="148"/>
  <c r="AG36" i="148" s="1"/>
  <c r="AZ11" i="162"/>
  <c r="AZ24" i="162" s="1"/>
  <c r="AZ10" i="171" s="1"/>
  <c r="AZ11" i="161"/>
  <c r="AZ24" i="161" s="1"/>
  <c r="AZ13" i="174"/>
  <c r="AZ37" i="174" s="1"/>
  <c r="AZ13" i="151"/>
  <c r="AZ37" i="151" s="1"/>
  <c r="AZ13" i="152"/>
  <c r="AZ37" i="152" s="1"/>
  <c r="AZ13" i="169" s="1"/>
  <c r="AZ13" i="173"/>
  <c r="AZ37" i="173" s="1"/>
  <c r="AZ13" i="89"/>
  <c r="AZ37" i="89" s="1"/>
  <c r="AZ13" i="142"/>
  <c r="AZ37" i="142" s="1"/>
  <c r="AZ13" i="168" s="1"/>
  <c r="T12" i="184"/>
  <c r="T36" i="184" s="1"/>
  <c r="T12" i="148"/>
  <c r="T36" i="148" s="1"/>
  <c r="AM11" i="162"/>
  <c r="AM24" i="162" s="1"/>
  <c r="AM10" i="171" s="1"/>
  <c r="AM11" i="161"/>
  <c r="AM24" i="161" s="1"/>
  <c r="AM13" i="174"/>
  <c r="AM37" i="174" s="1"/>
  <c r="AM13" i="152"/>
  <c r="AM37" i="152" s="1"/>
  <c r="AM13" i="169" s="1"/>
  <c r="AM13" i="173"/>
  <c r="AM37" i="173" s="1"/>
  <c r="AM13" i="151"/>
  <c r="AM37" i="151" s="1"/>
  <c r="AM13" i="142"/>
  <c r="AM37" i="142" s="1"/>
  <c r="AM13" i="168" s="1"/>
  <c r="AM13" i="89"/>
  <c r="AM37" i="89" s="1"/>
  <c r="U7" i="184"/>
  <c r="U31" i="184" s="1"/>
  <c r="U7" i="148"/>
  <c r="U31" i="148" s="1"/>
  <c r="AN8" i="174"/>
  <c r="AN32" i="174" s="1"/>
  <c r="AN8" i="152"/>
  <c r="AN32" i="152" s="1"/>
  <c r="AN8" i="169" s="1"/>
  <c r="AN8" i="173"/>
  <c r="AN32" i="173" s="1"/>
  <c r="AN8" i="151"/>
  <c r="AN32" i="151" s="1"/>
  <c r="AN8" i="142"/>
  <c r="AN32" i="142" s="1"/>
  <c r="AN8" i="168" s="1"/>
  <c r="AN8" i="89"/>
  <c r="AN32" i="89" s="1"/>
  <c r="Z7" i="184"/>
  <c r="Z31" i="184" s="1"/>
  <c r="Z7" i="148"/>
  <c r="Z31" i="148" s="1"/>
  <c r="AS8" i="174"/>
  <c r="AS32" i="174" s="1"/>
  <c r="AS8" i="152"/>
  <c r="AS32" i="152" s="1"/>
  <c r="AS8" i="169" s="1"/>
  <c r="AS8" i="151"/>
  <c r="AS32" i="151" s="1"/>
  <c r="AS8" i="173"/>
  <c r="AS32" i="173" s="1"/>
  <c r="AS8" i="142"/>
  <c r="AS32" i="142" s="1"/>
  <c r="AS8" i="168" s="1"/>
  <c r="AS8" i="89"/>
  <c r="AS32" i="89" s="1"/>
  <c r="AA15" i="184"/>
  <c r="AA39" i="184" s="1"/>
  <c r="AA15" i="148"/>
  <c r="AA39" i="148" s="1"/>
  <c r="AT13" i="162"/>
  <c r="AT26" i="162" s="1"/>
  <c r="AT12" i="171" s="1"/>
  <c r="AT13" i="161"/>
  <c r="AT26" i="161" s="1"/>
  <c r="AT16" i="174"/>
  <c r="AT40" i="174" s="1"/>
  <c r="AT16" i="151"/>
  <c r="AT40" i="151" s="1"/>
  <c r="AT16" i="152"/>
  <c r="AT40" i="152" s="1"/>
  <c r="AT16" i="169" s="1"/>
  <c r="AT16" i="173"/>
  <c r="AT40" i="173" s="1"/>
  <c r="AT16" i="142"/>
  <c r="AT40" i="142" s="1"/>
  <c r="AT16" i="168" s="1"/>
  <c r="AT16" i="89"/>
  <c r="AT40" i="89" s="1"/>
  <c r="R12" i="148"/>
  <c r="R36" i="148" s="1"/>
  <c r="R12" i="184"/>
  <c r="R36" i="184" s="1"/>
  <c r="AK11" i="162"/>
  <c r="AK24" i="162" s="1"/>
  <c r="AK10" i="171" s="1"/>
  <c r="AK11" i="161"/>
  <c r="AK24" i="161" s="1"/>
  <c r="AK13" i="174"/>
  <c r="AK37" i="174" s="1"/>
  <c r="AK13" i="152"/>
  <c r="AK37" i="152" s="1"/>
  <c r="AK13" i="169" s="1"/>
  <c r="AK13" i="151"/>
  <c r="AK37" i="151" s="1"/>
  <c r="AK13" i="173"/>
  <c r="AK37" i="173" s="1"/>
  <c r="AK13" i="89"/>
  <c r="AK37" i="89" s="1"/>
  <c r="AK13" i="142"/>
  <c r="AK37" i="142" s="1"/>
  <c r="AK13" i="168" s="1"/>
  <c r="R18" i="148"/>
  <c r="R42" i="148" s="1"/>
  <c r="R18" i="184"/>
  <c r="R42" i="184" s="1"/>
  <c r="AK15" i="162"/>
  <c r="AK28" i="162" s="1"/>
  <c r="AK14" i="171" s="1"/>
  <c r="AK15" i="161"/>
  <c r="AK28" i="161" s="1"/>
  <c r="AK19" i="174"/>
  <c r="AK43" i="174" s="1"/>
  <c r="AK19" i="152"/>
  <c r="AK43" i="152" s="1"/>
  <c r="AK19" i="169" s="1"/>
  <c r="AK19" i="151"/>
  <c r="AK43" i="151" s="1"/>
  <c r="AK19" i="173"/>
  <c r="AK43" i="173" s="1"/>
  <c r="AK19" i="89"/>
  <c r="AK43" i="89" s="1"/>
  <c r="AK19" i="142"/>
  <c r="AK43" i="142" s="1"/>
  <c r="AK19" i="168" s="1"/>
  <c r="S21" i="184"/>
  <c r="S45" i="184" s="1"/>
  <c r="S21" i="148"/>
  <c r="S45" i="148" s="1"/>
  <c r="AL22" i="174"/>
  <c r="AL46" i="174" s="1"/>
  <c r="AL22" i="151"/>
  <c r="AL46" i="151" s="1"/>
  <c r="AL22" i="173"/>
  <c r="AL46" i="173" s="1"/>
  <c r="AL22" i="152"/>
  <c r="AL46" i="152" s="1"/>
  <c r="AL22" i="169" s="1"/>
  <c r="AL22" i="142"/>
  <c r="AL46" i="142" s="1"/>
  <c r="AL22" i="168" s="1"/>
  <c r="AL22" i="89"/>
  <c r="AL46" i="89" s="1"/>
  <c r="S9" i="184"/>
  <c r="S33" i="184" s="1"/>
  <c r="S9" i="148"/>
  <c r="S33" i="148" s="1"/>
  <c r="AL9" i="162"/>
  <c r="AL22" i="162" s="1"/>
  <c r="AL8" i="171" s="1"/>
  <c r="AL9" i="161"/>
  <c r="AL22" i="161" s="1"/>
  <c r="AL10" i="174"/>
  <c r="AL34" i="174" s="1"/>
  <c r="AL10" i="152"/>
  <c r="AL34" i="152" s="1"/>
  <c r="AL10" i="169" s="1"/>
  <c r="AL10" i="151"/>
  <c r="AL34" i="151" s="1"/>
  <c r="AL10" i="173"/>
  <c r="AL34" i="173" s="1"/>
  <c r="AL10" i="142"/>
  <c r="AL34" i="142" s="1"/>
  <c r="AL10" i="168" s="1"/>
  <c r="AL10" i="89"/>
  <c r="AL34" i="89" s="1"/>
  <c r="R9" i="148"/>
  <c r="R33" i="148" s="1"/>
  <c r="R9" i="184"/>
  <c r="R33" i="184" s="1"/>
  <c r="AK9" i="161"/>
  <c r="AK22" i="161" s="1"/>
  <c r="AK9" i="162"/>
  <c r="AK22" i="162" s="1"/>
  <c r="AK8" i="171" s="1"/>
  <c r="AK10" i="174"/>
  <c r="AK34" i="174" s="1"/>
  <c r="AK10" i="152"/>
  <c r="AK34" i="152" s="1"/>
  <c r="AK10" i="169" s="1"/>
  <c r="AK10" i="173"/>
  <c r="AK34" i="173" s="1"/>
  <c r="AK10" i="151"/>
  <c r="AK34" i="151" s="1"/>
  <c r="AK10" i="142"/>
  <c r="AK34" i="142" s="1"/>
  <c r="AK10" i="168" s="1"/>
  <c r="AK10" i="89"/>
  <c r="AK34" i="89" s="1"/>
  <c r="N18" i="184"/>
  <c r="N42" i="184" s="1"/>
  <c r="N18" i="148"/>
  <c r="N42" i="148" s="1"/>
  <c r="AG15" i="162"/>
  <c r="AG28" i="162" s="1"/>
  <c r="AG14" i="171" s="1"/>
  <c r="AG15" i="161"/>
  <c r="AG28" i="161" s="1"/>
  <c r="AG19" i="174"/>
  <c r="AG43" i="174" s="1"/>
  <c r="AG19" i="152"/>
  <c r="AG43" i="152" s="1"/>
  <c r="AG19" i="169" s="1"/>
  <c r="AG19" i="151"/>
  <c r="AG43" i="151" s="1"/>
  <c r="AG19" i="173"/>
  <c r="AG43" i="173" s="1"/>
  <c r="AG19" i="89"/>
  <c r="AG43" i="89" s="1"/>
  <c r="AG19" i="142"/>
  <c r="AG43" i="142" s="1"/>
  <c r="AG19" i="168" s="1"/>
  <c r="AT15" i="175"/>
  <c r="AT28" i="175" s="1"/>
  <c r="AT9" i="175"/>
  <c r="AT22" i="175" s="1"/>
  <c r="AZ9" i="175"/>
  <c r="AZ22" i="175" s="1"/>
  <c r="AZ15" i="175"/>
  <c r="AZ28" i="175" s="1"/>
  <c r="BA9" i="175"/>
  <c r="BA22" i="175" s="1"/>
  <c r="AS15" i="175"/>
  <c r="AS28" i="175" s="1"/>
  <c r="AY13" i="175"/>
  <c r="AY26" i="175" s="1"/>
  <c r="AH9" i="175"/>
  <c r="AH22" i="175" s="1"/>
  <c r="AU13" i="175"/>
  <c r="AU26" i="175" s="1"/>
  <c r="AU9" i="175"/>
  <c r="AU22" i="175" s="1"/>
  <c r="AU15" i="175"/>
  <c r="AU28" i="175" s="1"/>
  <c r="AR9" i="175"/>
  <c r="AR22" i="175" s="1"/>
  <c r="AM13" i="175"/>
  <c r="AM26" i="175" s="1"/>
  <c r="AW9" i="175"/>
  <c r="AW22" i="175" s="1"/>
  <c r="AM15" i="175"/>
  <c r="AM28" i="175" s="1"/>
  <c r="AP9" i="175"/>
  <c r="AP22" i="175" s="1"/>
  <c r="AP15" i="175"/>
  <c r="AP28" i="175" s="1"/>
  <c r="AH15" i="175"/>
  <c r="AH28" i="175" s="1"/>
  <c r="AI11" i="175"/>
  <c r="AI24" i="175" s="1"/>
  <c r="BA13" i="175"/>
  <c r="BA26" i="175" s="1"/>
  <c r="AG11" i="175"/>
  <c r="AG24" i="175" s="1"/>
  <c r="AJ15" i="175"/>
  <c r="AJ28" i="175" s="1"/>
  <c r="BA11" i="175"/>
  <c r="BA24" i="175" s="1"/>
  <c r="AI13" i="175"/>
  <c r="AI26" i="175" s="1"/>
  <c r="AS11" i="175"/>
  <c r="AS24" i="175" s="1"/>
  <c r="AG9" i="175"/>
  <c r="AG22" i="175" s="1"/>
  <c r="AY15" i="175"/>
  <c r="AY28" i="175" s="1"/>
  <c r="AV15" i="175"/>
  <c r="AV28" i="175" s="1"/>
  <c r="AU11" i="175"/>
  <c r="AU24" i="175" s="1"/>
  <c r="AQ9" i="175"/>
  <c r="AQ22" i="175" s="1"/>
  <c r="AQ11" i="175"/>
  <c r="AQ24" i="175" s="1"/>
  <c r="AR13" i="175"/>
  <c r="AR26" i="175" s="1"/>
  <c r="AN13" i="175"/>
  <c r="AN26" i="175" s="1"/>
  <c r="AE13" i="175"/>
  <c r="AE26" i="175" s="1"/>
  <c r="AW13" i="175"/>
  <c r="AW26" i="175" s="1"/>
  <c r="AN9" i="175"/>
  <c r="AN22" i="175" s="1"/>
  <c r="AP13" i="175"/>
  <c r="AP26" i="175" s="1"/>
  <c r="AO15" i="175"/>
  <c r="AO28" i="175" s="1"/>
  <c r="AE15" i="175"/>
  <c r="AE28" i="175" s="1"/>
  <c r="AF15" i="175"/>
  <c r="AF28" i="175" s="1"/>
  <c r="AX9" i="175"/>
  <c r="AX22" i="175" s="1"/>
  <c r="AD9" i="175"/>
  <c r="AD22" i="175" s="1"/>
  <c r="AD15" i="175"/>
  <c r="AD28" i="175" s="1"/>
  <c r="AP11" i="175"/>
  <c r="AP24" i="175" s="1"/>
  <c r="AK13" i="175"/>
  <c r="AK26" i="175" s="1"/>
  <c r="AL11" i="175"/>
  <c r="AL24" i="175" s="1"/>
  <c r="AG13" i="175"/>
  <c r="AG26" i="175" s="1"/>
  <c r="AL13" i="175"/>
  <c r="AL26" i="175" s="1"/>
  <c r="AI15" i="175"/>
  <c r="AI28" i="175" s="1"/>
  <c r="AT11" i="175"/>
  <c r="AT24" i="175" s="1"/>
  <c r="AX11" i="175"/>
  <c r="AX24" i="175" s="1"/>
  <c r="AS13" i="175"/>
  <c r="AS26" i="175" s="1"/>
  <c r="AY11" i="175"/>
  <c r="AY24" i="175" s="1"/>
  <c r="AZ13" i="175"/>
  <c r="AZ26" i="175" s="1"/>
  <c r="AV13" i="175"/>
  <c r="AV26" i="175" s="1"/>
  <c r="AR11" i="175"/>
  <c r="AR24" i="175" s="1"/>
  <c r="AW15" i="175"/>
  <c r="AW28" i="175" s="1"/>
  <c r="AN15" i="175"/>
  <c r="AN28" i="175" s="1"/>
  <c r="AE11" i="175"/>
  <c r="AE24" i="175" s="1"/>
  <c r="AO9" i="175"/>
  <c r="AO22" i="175" s="1"/>
  <c r="AW11" i="175"/>
  <c r="AW24" i="175" s="1"/>
  <c r="AD13" i="175"/>
  <c r="AD26" i="175" s="1"/>
  <c r="AY9" i="175"/>
  <c r="AY22" i="175" s="1"/>
  <c r="AO11" i="175"/>
  <c r="AO24" i="175" s="1"/>
  <c r="AJ11" i="175"/>
  <c r="AJ24" i="175" s="1"/>
  <c r="AR15" i="175"/>
  <c r="AR28" i="175" s="1"/>
  <c r="AJ9" i="175"/>
  <c r="AJ22" i="175" s="1"/>
  <c r="AL15" i="175"/>
  <c r="AL28" i="175" s="1"/>
  <c r="AE9" i="175"/>
  <c r="AE22" i="175" s="1"/>
  <c r="AI9" i="175"/>
  <c r="AI22" i="175" s="1"/>
  <c r="BA15" i="175"/>
  <c r="BA28" i="175" s="1"/>
  <c r="AX13" i="175"/>
  <c r="AX26" i="175" s="1"/>
  <c r="AH13" i="175"/>
  <c r="AH26" i="175" s="1"/>
  <c r="AS9" i="175"/>
  <c r="AS22" i="175" s="1"/>
  <c r="AX15" i="175"/>
  <c r="AX28" i="175" s="1"/>
  <c r="AV11" i="175"/>
  <c r="AV24" i="175" s="1"/>
  <c r="AV9" i="175"/>
  <c r="AV22" i="175" s="1"/>
  <c r="AQ15" i="175"/>
  <c r="AQ28" i="175" s="1"/>
  <c r="AQ13" i="175"/>
  <c r="AQ26" i="175" s="1"/>
  <c r="AN11" i="175"/>
  <c r="AN24" i="175" s="1"/>
  <c r="AF9" i="175"/>
  <c r="AF22" i="175" s="1"/>
  <c r="AF13" i="175"/>
  <c r="AF26" i="175" s="1"/>
  <c r="AM9" i="175"/>
  <c r="AM22" i="175" s="1"/>
  <c r="AF11" i="175"/>
  <c r="AF24" i="175" s="1"/>
  <c r="AO13" i="175"/>
  <c r="AO26" i="175" s="1"/>
  <c r="AH11" i="175"/>
  <c r="AH24" i="175" s="1"/>
  <c r="AJ13" i="175"/>
  <c r="AJ26" i="175" s="1"/>
  <c r="AD11" i="175"/>
  <c r="AD24" i="175" s="1"/>
  <c r="AZ11" i="175"/>
  <c r="AZ24" i="175" s="1"/>
  <c r="AM11" i="175"/>
  <c r="AM24" i="175" s="1"/>
  <c r="Z8" i="186"/>
  <c r="AT13" i="175"/>
  <c r="AT26" i="175" s="1"/>
  <c r="AK11" i="175"/>
  <c r="AK24" i="175" s="1"/>
  <c r="AK15" i="175"/>
  <c r="AK28" i="175" s="1"/>
  <c r="AL9" i="175"/>
  <c r="AL22" i="175" s="1"/>
  <c r="AK9" i="175"/>
  <c r="AK22" i="175" s="1"/>
  <c r="AG15" i="175"/>
  <c r="AG28" i="175" s="1"/>
  <c r="AH9" i="187"/>
  <c r="AH33" i="187" s="1"/>
  <c r="AH9" i="185"/>
  <c r="AH10" i="186"/>
  <c r="AF15" i="187"/>
  <c r="AF39" i="187" s="1"/>
  <c r="AF15" i="185"/>
  <c r="AF16" i="186"/>
  <c r="O9" i="187"/>
  <c r="O33" i="187" s="1"/>
  <c r="O9" i="185"/>
  <c r="O10" i="186"/>
  <c r="AB15" i="187"/>
  <c r="AB39" i="187" s="1"/>
  <c r="AB15" i="185"/>
  <c r="AB16" i="186"/>
  <c r="AB18" i="187"/>
  <c r="AB42" i="187" s="1"/>
  <c r="AB18" i="185"/>
  <c r="AB19" i="186"/>
  <c r="V7" i="187"/>
  <c r="V31" i="187" s="1"/>
  <c r="V7" i="185"/>
  <c r="V8" i="186"/>
  <c r="AD9" i="187"/>
  <c r="AD33" i="187" s="1"/>
  <c r="AD9" i="185"/>
  <c r="AD10" i="186"/>
  <c r="L21" i="187"/>
  <c r="L45" i="187" s="1"/>
  <c r="L21" i="185"/>
  <c r="L22" i="186"/>
  <c r="M21" i="187"/>
  <c r="M45" i="187" s="1"/>
  <c r="M21" i="185"/>
  <c r="M22" i="186"/>
  <c r="W18" i="187"/>
  <c r="W42" i="187" s="1"/>
  <c r="W18" i="185"/>
  <c r="W19" i="186"/>
  <c r="Q21" i="187"/>
  <c r="Q45" i="187" s="1"/>
  <c r="Q21" i="185"/>
  <c r="Q22" i="186"/>
  <c r="AB7" i="187"/>
  <c r="AB31" i="187" s="1"/>
  <c r="AB7" i="185"/>
  <c r="AB8" i="186"/>
  <c r="P12" i="187"/>
  <c r="P36" i="187" s="1"/>
  <c r="P12" i="185"/>
  <c r="P13" i="186"/>
  <c r="K7" i="187"/>
  <c r="K31" i="187" s="1"/>
  <c r="K7" i="185"/>
  <c r="K8" i="186"/>
  <c r="N21" i="187"/>
  <c r="N45" i="187" s="1"/>
  <c r="N21" i="185"/>
  <c r="N22" i="186"/>
  <c r="Q18" i="187"/>
  <c r="Q42" i="187" s="1"/>
  <c r="Q18" i="185"/>
  <c r="Q19" i="186"/>
  <c r="P18" i="187"/>
  <c r="P42" i="187" s="1"/>
  <c r="P18" i="185"/>
  <c r="P19" i="186"/>
  <c r="X9" i="187"/>
  <c r="X33" i="187" s="1"/>
  <c r="X9" i="185"/>
  <c r="X10" i="186"/>
  <c r="W21" i="187"/>
  <c r="W45" i="187" s="1"/>
  <c r="W21" i="185"/>
  <c r="W22" i="186"/>
  <c r="S12" i="187"/>
  <c r="S36" i="187" s="1"/>
  <c r="S13" i="186"/>
  <c r="S12" i="185"/>
  <c r="O7" i="187"/>
  <c r="O31" i="187" s="1"/>
  <c r="O7" i="185"/>
  <c r="O8" i="186"/>
  <c r="AD18" i="187"/>
  <c r="AD42" i="187" s="1"/>
  <c r="AD18" i="185"/>
  <c r="AD19" i="186"/>
  <c r="V9" i="187"/>
  <c r="V33" i="187" s="1"/>
  <c r="V9" i="185"/>
  <c r="V10" i="186"/>
  <c r="W7" i="187"/>
  <c r="W31" i="187" s="1"/>
  <c r="W7" i="185"/>
  <c r="W8" i="186"/>
  <c r="AD12" i="187"/>
  <c r="AD36" i="187" s="1"/>
  <c r="AD12" i="185"/>
  <c r="AD13" i="186"/>
  <c r="AF9" i="187"/>
  <c r="AF33" i="187" s="1"/>
  <c r="AF9" i="185"/>
  <c r="AF10" i="186"/>
  <c r="V12" i="187"/>
  <c r="V36" i="187" s="1"/>
  <c r="V12" i="185"/>
  <c r="V13" i="186"/>
  <c r="Y18" i="187"/>
  <c r="Y42" i="187" s="1"/>
  <c r="Y18" i="185"/>
  <c r="Y19" i="186"/>
  <c r="S18" i="187"/>
  <c r="S42" i="187" s="1"/>
  <c r="S18" i="185"/>
  <c r="S19" i="186"/>
  <c r="Y21" i="187"/>
  <c r="Y45" i="187" s="1"/>
  <c r="Y21" i="185"/>
  <c r="Y22" i="186"/>
  <c r="AA7" i="187"/>
  <c r="AA31" i="187" s="1"/>
  <c r="AA7" i="185"/>
  <c r="AA8" i="186"/>
  <c r="Y15" i="187"/>
  <c r="Y39" i="187" s="1"/>
  <c r="Y16" i="186"/>
  <c r="Y15" i="185"/>
  <c r="X7" i="187"/>
  <c r="X31" i="187" s="1"/>
  <c r="X7" i="185"/>
  <c r="X8" i="186"/>
  <c r="AF12" i="187"/>
  <c r="AF36" i="187" s="1"/>
  <c r="AF12" i="185"/>
  <c r="AF13" i="186"/>
  <c r="AD21" i="187"/>
  <c r="AD45" i="187" s="1"/>
  <c r="AD21" i="185"/>
  <c r="AD22" i="186"/>
  <c r="AH18" i="187"/>
  <c r="AH42" i="187" s="1"/>
  <c r="AH18" i="185"/>
  <c r="AH19" i="186"/>
  <c r="O15" i="187"/>
  <c r="O39" i="187" s="1"/>
  <c r="O15" i="185"/>
  <c r="O16" i="186"/>
  <c r="Z9" i="187"/>
  <c r="Z33" i="187" s="1"/>
  <c r="Z9" i="185"/>
  <c r="Z10" i="186"/>
  <c r="AC12" i="187"/>
  <c r="AC36" i="187" s="1"/>
  <c r="AC12" i="185"/>
  <c r="AC13" i="186"/>
  <c r="X18" i="187"/>
  <c r="X42" i="187" s="1"/>
  <c r="X18" i="185"/>
  <c r="X19" i="186"/>
  <c r="U12" i="187"/>
  <c r="U36" i="187" s="1"/>
  <c r="U12" i="185"/>
  <c r="U13" i="186"/>
  <c r="U21" i="187"/>
  <c r="U45" i="187" s="1"/>
  <c r="U21" i="185"/>
  <c r="U22" i="186"/>
  <c r="T9" i="187"/>
  <c r="T33" i="187" s="1"/>
  <c r="T9" i="185"/>
  <c r="T10" i="186"/>
  <c r="V15" i="187"/>
  <c r="V39" i="187" s="1"/>
  <c r="V15" i="185"/>
  <c r="V16" i="186"/>
  <c r="O12" i="187"/>
  <c r="O36" i="187" s="1"/>
  <c r="O12" i="185"/>
  <c r="O13" i="186"/>
  <c r="K12" i="187"/>
  <c r="K36" i="187" s="1"/>
  <c r="K13" i="186"/>
  <c r="K12" i="185"/>
  <c r="T12" i="187"/>
  <c r="T36" i="187" s="1"/>
  <c r="T12" i="185"/>
  <c r="T13" i="186"/>
  <c r="Z7" i="187"/>
  <c r="Z31" i="187" s="1"/>
  <c r="Z7" i="185"/>
  <c r="R12" i="187"/>
  <c r="R36" i="187" s="1"/>
  <c r="R12" i="185"/>
  <c r="R13" i="186"/>
  <c r="S21" i="187"/>
  <c r="S45" i="187" s="1"/>
  <c r="S21" i="185"/>
  <c r="S22" i="186"/>
  <c r="R9" i="187"/>
  <c r="R33" i="187" s="1"/>
  <c r="R9" i="185"/>
  <c r="R10" i="186"/>
  <c r="AC18" i="187"/>
  <c r="AC42" i="187" s="1"/>
  <c r="AC18" i="185"/>
  <c r="AC19" i="186"/>
  <c r="K18" i="187"/>
  <c r="K42" i="187" s="1"/>
  <c r="K18" i="185"/>
  <c r="K19" i="186"/>
  <c r="AH7" i="187"/>
  <c r="AH31" i="187" s="1"/>
  <c r="AH7" i="185"/>
  <c r="AH8" i="186"/>
  <c r="AE7" i="187"/>
  <c r="AE31" i="187" s="1"/>
  <c r="AE7" i="185"/>
  <c r="AE8" i="186"/>
  <c r="AB9" i="187"/>
  <c r="AB33" i="187" s="1"/>
  <c r="AB9" i="185"/>
  <c r="AB10" i="186"/>
  <c r="T15" i="187"/>
  <c r="T39" i="187" s="1"/>
  <c r="T15" i="185"/>
  <c r="T16" i="186"/>
  <c r="M7" i="187"/>
  <c r="M31" i="187" s="1"/>
  <c r="M7" i="185"/>
  <c r="M8" i="186"/>
  <c r="T18" i="187"/>
  <c r="T42" i="187" s="1"/>
  <c r="T18" i="185"/>
  <c r="T19" i="186"/>
  <c r="W9" i="187"/>
  <c r="W33" i="187" s="1"/>
  <c r="W9" i="185"/>
  <c r="W10" i="186"/>
  <c r="Y7" i="187"/>
  <c r="Y31" i="187" s="1"/>
  <c r="Y7" i="185"/>
  <c r="Y8" i="186"/>
  <c r="AB21" i="187"/>
  <c r="AB45" i="187" s="1"/>
  <c r="AB21" i="185"/>
  <c r="AB22" i="186"/>
  <c r="O18" i="187"/>
  <c r="O42" i="187" s="1"/>
  <c r="O18" i="185"/>
  <c r="O19" i="186"/>
  <c r="AH15" i="187"/>
  <c r="AH39" i="187" s="1"/>
  <c r="AH15" i="185"/>
  <c r="AH16" i="186"/>
  <c r="R21" i="187"/>
  <c r="R45" i="187" s="1"/>
  <c r="R21" i="185"/>
  <c r="R22" i="186"/>
  <c r="N12" i="187"/>
  <c r="N36" i="187" s="1"/>
  <c r="N12" i="185"/>
  <c r="N13" i="186"/>
  <c r="K21" i="187"/>
  <c r="K45" i="187" s="1"/>
  <c r="K21" i="185"/>
  <c r="K22" i="186"/>
  <c r="AA12" i="187"/>
  <c r="AA36" i="187" s="1"/>
  <c r="AA13" i="186"/>
  <c r="AA12" i="185"/>
  <c r="L15" i="187"/>
  <c r="L39" i="187" s="1"/>
  <c r="L15" i="185"/>
  <c r="L16" i="186"/>
  <c r="Q7" i="187"/>
  <c r="Q31" i="187" s="1"/>
  <c r="Q7" i="185"/>
  <c r="Q8" i="186"/>
  <c r="X21" i="187"/>
  <c r="X45" i="187" s="1"/>
  <c r="X21" i="185"/>
  <c r="X22" i="186"/>
  <c r="AH21" i="187"/>
  <c r="AH45" i="187" s="1"/>
  <c r="AH21" i="185"/>
  <c r="AH22" i="186"/>
  <c r="O21" i="187"/>
  <c r="O45" i="187" s="1"/>
  <c r="O21" i="185"/>
  <c r="O22" i="186"/>
  <c r="Z12" i="187"/>
  <c r="Z36" i="187" s="1"/>
  <c r="Z12" i="185"/>
  <c r="Z13" i="186"/>
  <c r="AB12" i="187"/>
  <c r="AB36" i="187" s="1"/>
  <c r="AB12" i="185"/>
  <c r="AB13" i="186"/>
  <c r="U15" i="187"/>
  <c r="U39" i="187" s="1"/>
  <c r="U15" i="185"/>
  <c r="U16" i="186"/>
  <c r="AD15" i="187"/>
  <c r="AD39" i="187" s="1"/>
  <c r="AD15" i="185"/>
  <c r="AD16" i="186"/>
  <c r="L7" i="187"/>
  <c r="L31" i="187" s="1"/>
  <c r="L7" i="185"/>
  <c r="L8" i="186"/>
  <c r="V18" i="187"/>
  <c r="V42" i="187" s="1"/>
  <c r="V18" i="185"/>
  <c r="V19" i="186"/>
  <c r="L18" i="187"/>
  <c r="L42" i="187" s="1"/>
  <c r="L18" i="185"/>
  <c r="L19" i="186"/>
  <c r="AE9" i="187"/>
  <c r="AE33" i="187" s="1"/>
  <c r="AE9" i="185"/>
  <c r="AE10" i="186"/>
  <c r="K9" i="187"/>
  <c r="K33" i="187" s="1"/>
  <c r="K9" i="185"/>
  <c r="K10" i="186"/>
  <c r="W12" i="187"/>
  <c r="W36" i="187" s="1"/>
  <c r="W12" i="185"/>
  <c r="W13" i="186"/>
  <c r="R15" i="187"/>
  <c r="R39" i="187" s="1"/>
  <c r="R15" i="185"/>
  <c r="R16" i="186"/>
  <c r="N15" i="187"/>
  <c r="N39" i="187" s="1"/>
  <c r="N15" i="185"/>
  <c r="N16" i="186"/>
  <c r="S15" i="187"/>
  <c r="S39" i="187" s="1"/>
  <c r="S15" i="185"/>
  <c r="S16" i="186"/>
  <c r="AG9" i="187"/>
  <c r="AG33" i="187" s="1"/>
  <c r="AG9" i="185"/>
  <c r="AG10" i="186"/>
  <c r="AE12" i="187"/>
  <c r="AE36" i="187" s="1"/>
  <c r="AE12" i="185"/>
  <c r="AE13" i="186"/>
  <c r="U9" i="187"/>
  <c r="U33" i="187" s="1"/>
  <c r="U10" i="186"/>
  <c r="U9" i="185"/>
  <c r="M18" i="187"/>
  <c r="M42" i="187" s="1"/>
  <c r="M18" i="185"/>
  <c r="M19" i="186"/>
  <c r="AA21" i="187"/>
  <c r="AA45" i="187" s="1"/>
  <c r="AA21" i="185"/>
  <c r="AA22" i="186"/>
  <c r="AC21" i="187"/>
  <c r="AC45" i="187" s="1"/>
  <c r="AC21" i="185"/>
  <c r="AC22" i="186"/>
  <c r="AA18" i="187"/>
  <c r="AA42" i="187" s="1"/>
  <c r="AA18" i="185"/>
  <c r="AA19" i="186"/>
  <c r="AG18" i="187"/>
  <c r="AG42" i="187" s="1"/>
  <c r="AG18" i="185"/>
  <c r="AG19" i="186"/>
  <c r="AF7" i="187"/>
  <c r="AF31" i="187" s="1"/>
  <c r="AF7" i="185"/>
  <c r="AF8" i="186"/>
  <c r="P15" i="187"/>
  <c r="P39" i="187" s="1"/>
  <c r="P15" i="185"/>
  <c r="P16" i="186"/>
  <c r="AF18" i="187"/>
  <c r="AF42" i="187" s="1"/>
  <c r="AF18" i="185"/>
  <c r="AF19" i="186"/>
  <c r="Z15" i="187"/>
  <c r="Z39" i="187" s="1"/>
  <c r="Z15" i="185"/>
  <c r="Z16" i="186"/>
  <c r="Z21" i="187"/>
  <c r="Z45" i="187" s="1"/>
  <c r="Z21" i="185"/>
  <c r="Z22" i="186"/>
  <c r="AC15" i="187"/>
  <c r="AC39" i="187" s="1"/>
  <c r="AC15" i="185"/>
  <c r="AC16" i="186"/>
  <c r="Y12" i="187"/>
  <c r="Y36" i="187" s="1"/>
  <c r="Y12" i="185"/>
  <c r="Y13" i="186"/>
  <c r="T21" i="187"/>
  <c r="T45" i="187" s="1"/>
  <c r="T21" i="185"/>
  <c r="T22" i="186"/>
  <c r="AD7" i="187"/>
  <c r="AD31" i="187" s="1"/>
  <c r="AD7" i="185"/>
  <c r="AD8" i="186"/>
  <c r="L12" i="187"/>
  <c r="L36" i="187" s="1"/>
  <c r="L12" i="185"/>
  <c r="L13" i="186"/>
  <c r="V21" i="187"/>
  <c r="V45" i="187" s="1"/>
  <c r="V21" i="185"/>
  <c r="V22" i="186"/>
  <c r="R7" i="187"/>
  <c r="R31" i="187" s="1"/>
  <c r="R7" i="185"/>
  <c r="R8" i="186"/>
  <c r="K15" i="187"/>
  <c r="K39" i="187" s="1"/>
  <c r="K15" i="185"/>
  <c r="K16" i="186"/>
  <c r="AC7" i="187"/>
  <c r="AC31" i="187" s="1"/>
  <c r="AC7" i="185"/>
  <c r="AC8" i="186"/>
  <c r="Q12" i="187"/>
  <c r="Q36" i="187" s="1"/>
  <c r="Q12" i="185"/>
  <c r="Q13" i="186"/>
  <c r="Q9" i="187"/>
  <c r="Q33" i="187" s="1"/>
  <c r="Q9" i="185"/>
  <c r="Q10" i="186"/>
  <c r="S7" i="187"/>
  <c r="S31" i="187" s="1"/>
  <c r="S7" i="185"/>
  <c r="S8" i="186"/>
  <c r="L9" i="187"/>
  <c r="L33" i="187" s="1"/>
  <c r="L9" i="185"/>
  <c r="L10" i="186"/>
  <c r="AA9" i="187"/>
  <c r="AA33" i="187" s="1"/>
  <c r="AA9" i="185"/>
  <c r="AA10" i="186"/>
  <c r="AE21" i="187"/>
  <c r="AE45" i="187" s="1"/>
  <c r="AE21" i="185"/>
  <c r="AE22" i="186"/>
  <c r="W15" i="187"/>
  <c r="W39" i="187" s="1"/>
  <c r="W15" i="185"/>
  <c r="W16" i="186"/>
  <c r="N7" i="187"/>
  <c r="N31" i="187" s="1"/>
  <c r="N8" i="186"/>
  <c r="N7" i="185"/>
  <c r="P21" i="187"/>
  <c r="P45" i="187" s="1"/>
  <c r="P21" i="185"/>
  <c r="P22" i="186"/>
  <c r="U18" i="187"/>
  <c r="U42" i="187" s="1"/>
  <c r="U18" i="185"/>
  <c r="U19" i="186"/>
  <c r="Z18" i="187"/>
  <c r="Z42" i="187" s="1"/>
  <c r="Z18" i="185"/>
  <c r="Z19" i="186"/>
  <c r="Y9" i="187"/>
  <c r="Y33" i="187" s="1"/>
  <c r="Y9" i="185"/>
  <c r="Y10" i="186"/>
  <c r="AH12" i="187"/>
  <c r="AH36" i="187" s="1"/>
  <c r="AH12" i="185"/>
  <c r="AH13" i="186"/>
  <c r="N9" i="187"/>
  <c r="N33" i="187" s="1"/>
  <c r="N9" i="185"/>
  <c r="N10" i="186"/>
  <c r="X12" i="187"/>
  <c r="X36" i="187" s="1"/>
  <c r="X12" i="185"/>
  <c r="X13" i="186"/>
  <c r="AG21" i="187"/>
  <c r="AG45" i="187" s="1"/>
  <c r="AG21" i="185"/>
  <c r="AG22" i="186"/>
  <c r="P7" i="187"/>
  <c r="P31" i="187" s="1"/>
  <c r="P7" i="185"/>
  <c r="P8" i="186"/>
  <c r="AG15" i="187"/>
  <c r="AG39" i="187" s="1"/>
  <c r="AG16" i="186"/>
  <c r="AG15" i="185"/>
  <c r="P9" i="187"/>
  <c r="P33" i="187" s="1"/>
  <c r="P9" i="185"/>
  <c r="P10" i="186"/>
  <c r="AG7" i="187"/>
  <c r="AG31" i="187" s="1"/>
  <c r="AG7" i="185"/>
  <c r="AG8" i="186"/>
  <c r="AE15" i="187"/>
  <c r="AE39" i="187" s="1"/>
  <c r="AE15" i="185"/>
  <c r="AE16" i="186"/>
  <c r="AF21" i="187"/>
  <c r="AF45" i="187" s="1"/>
  <c r="AF21" i="185"/>
  <c r="AF22" i="186"/>
  <c r="AE18" i="187"/>
  <c r="AE42" i="187" s="1"/>
  <c r="AE18" i="185"/>
  <c r="AE19" i="186"/>
  <c r="AC9" i="187"/>
  <c r="AC33" i="187" s="1"/>
  <c r="AC10" i="186"/>
  <c r="AC9" i="185"/>
  <c r="X15" i="187"/>
  <c r="X39" i="187" s="1"/>
  <c r="X15" i="185"/>
  <c r="X16" i="186"/>
  <c r="M9" i="187"/>
  <c r="M33" i="187" s="1"/>
  <c r="M10" i="186"/>
  <c r="M9" i="185"/>
  <c r="M15" i="187"/>
  <c r="M39" i="187" s="1"/>
  <c r="M15" i="185"/>
  <c r="M16" i="186"/>
  <c r="M12" i="187"/>
  <c r="M36" i="187" s="1"/>
  <c r="M12" i="185"/>
  <c r="M13" i="186"/>
  <c r="T7" i="187"/>
  <c r="T31" i="187" s="1"/>
  <c r="T7" i="185"/>
  <c r="T8" i="186"/>
  <c r="Q15" i="187"/>
  <c r="Q39" i="187" s="1"/>
  <c r="Q16" i="186"/>
  <c r="Q15" i="185"/>
  <c r="AG12" i="187"/>
  <c r="AG36" i="187" s="1"/>
  <c r="AG12" i="185"/>
  <c r="AG13" i="186"/>
  <c r="U7" i="187"/>
  <c r="U31" i="187" s="1"/>
  <c r="U7" i="185"/>
  <c r="U8" i="186"/>
  <c r="AA15" i="187"/>
  <c r="AA39" i="187" s="1"/>
  <c r="AA15" i="185"/>
  <c r="AA16" i="186"/>
  <c r="R18" i="187"/>
  <c r="R42" i="187" s="1"/>
  <c r="R18" i="185"/>
  <c r="R19" i="186"/>
  <c r="S9" i="187"/>
  <c r="S33" i="187" s="1"/>
  <c r="S9" i="185"/>
  <c r="S10" i="186"/>
  <c r="N18" i="187"/>
  <c r="N42" i="187" s="1"/>
  <c r="N18" i="185"/>
  <c r="N19" i="186"/>
  <c r="BB10" i="167"/>
  <c r="BB10" i="176"/>
  <c r="BB34" i="176" s="1"/>
  <c r="BB10" i="166"/>
  <c r="BB34" i="166" s="1"/>
  <c r="BB10" i="172" s="1"/>
  <c r="BB10" i="165"/>
  <c r="BB34" i="165" s="1"/>
  <c r="AV16" i="167"/>
  <c r="AV16" i="176"/>
  <c r="AV40" i="176" s="1"/>
  <c r="AV16" i="166"/>
  <c r="AV40" i="166" s="1"/>
  <c r="AV16" i="172" s="1"/>
  <c r="AV16" i="165"/>
  <c r="AV40" i="165" s="1"/>
  <c r="AX10" i="167"/>
  <c r="AX10" i="176"/>
  <c r="AX34" i="176" s="1"/>
  <c r="AX10" i="166"/>
  <c r="AX34" i="166" s="1"/>
  <c r="AX10" i="172" s="1"/>
  <c r="AX10" i="165"/>
  <c r="AX34" i="165" s="1"/>
  <c r="AQ19" i="167"/>
  <c r="AQ19" i="176"/>
  <c r="AQ43" i="176" s="1"/>
  <c r="AQ19" i="165"/>
  <c r="AQ43" i="165" s="1"/>
  <c r="AQ19" i="166"/>
  <c r="AQ43" i="166" s="1"/>
  <c r="AQ19" i="172" s="1"/>
  <c r="AV8" i="167"/>
  <c r="AV8" i="176"/>
  <c r="AV32" i="176" s="1"/>
  <c r="AV8" i="166"/>
  <c r="AV32" i="166" s="1"/>
  <c r="AV8" i="172" s="1"/>
  <c r="AV8" i="165"/>
  <c r="AV32" i="165" s="1"/>
  <c r="AE8" i="167"/>
  <c r="AE8" i="176"/>
  <c r="AE32" i="176" s="1"/>
  <c r="AE8" i="165"/>
  <c r="AE32" i="165" s="1"/>
  <c r="AE8" i="166"/>
  <c r="AE32" i="166" s="1"/>
  <c r="AE8" i="172" s="1"/>
  <c r="AU13" i="167"/>
  <c r="AU13" i="176"/>
  <c r="AU37" i="176" s="1"/>
  <c r="AU13" i="166"/>
  <c r="AU37" i="166" s="1"/>
  <c r="AU13" i="172" s="1"/>
  <c r="AU13" i="165"/>
  <c r="AU37" i="165" s="1"/>
  <c r="AY13" i="167"/>
  <c r="AY13" i="176"/>
  <c r="AY37" i="176" s="1"/>
  <c r="AY13" i="166"/>
  <c r="AY37" i="166" s="1"/>
  <c r="AY13" i="172" s="1"/>
  <c r="AY13" i="165"/>
  <c r="AY37" i="165" s="1"/>
  <c r="AS16" i="167"/>
  <c r="AS16" i="166"/>
  <c r="AS40" i="166" s="1"/>
  <c r="AS16" i="172" s="1"/>
  <c r="AS16" i="176"/>
  <c r="AS40" i="176" s="1"/>
  <c r="AS16" i="165"/>
  <c r="AS40" i="165" s="1"/>
  <c r="AF16" i="176"/>
  <c r="AF40" i="176" s="1"/>
  <c r="AF16" i="167"/>
  <c r="AF16" i="166"/>
  <c r="AF40" i="166" s="1"/>
  <c r="AF16" i="172" s="1"/>
  <c r="AF16" i="165"/>
  <c r="AF40" i="165" s="1"/>
  <c r="AO10" i="176"/>
  <c r="AO34" i="176" s="1"/>
  <c r="AO10" i="167"/>
  <c r="AO10" i="166"/>
  <c r="AO34" i="166" s="1"/>
  <c r="AO10" i="172" s="1"/>
  <c r="AO10" i="165"/>
  <c r="AO34" i="165" s="1"/>
  <c r="AQ16" i="167"/>
  <c r="AQ16" i="176"/>
  <c r="AQ40" i="176" s="1"/>
  <c r="AQ16" i="166"/>
  <c r="AQ40" i="166" s="1"/>
  <c r="AQ16" i="172" s="1"/>
  <c r="AQ16" i="165"/>
  <c r="AQ40" i="165" s="1"/>
  <c r="AQ22" i="167"/>
  <c r="AQ22" i="176"/>
  <c r="AQ46" i="176" s="1"/>
  <c r="AQ22" i="166"/>
  <c r="AQ46" i="166" s="1"/>
  <c r="AQ22" i="172" s="1"/>
  <c r="AQ22" i="165"/>
  <c r="AQ46" i="165" s="1"/>
  <c r="AG19" i="176"/>
  <c r="AG43" i="176" s="1"/>
  <c r="AG19" i="167"/>
  <c r="AG19" i="166"/>
  <c r="AG43" i="166" s="1"/>
  <c r="AG19" i="172" s="1"/>
  <c r="AG19" i="165"/>
  <c r="AG43" i="165" s="1"/>
  <c r="AH8" i="167"/>
  <c r="AH8" i="176"/>
  <c r="AH32" i="176" s="1"/>
  <c r="AH8" i="166"/>
  <c r="AH32" i="166" s="1"/>
  <c r="AH8" i="172" s="1"/>
  <c r="AH8" i="165"/>
  <c r="AH32" i="165" s="1"/>
  <c r="AE19" i="167"/>
  <c r="AE19" i="176"/>
  <c r="AE43" i="176" s="1"/>
  <c r="AE19" i="166"/>
  <c r="AE43" i="166" s="1"/>
  <c r="AE19" i="172" s="1"/>
  <c r="AE19" i="165"/>
  <c r="AE43" i="165" s="1"/>
  <c r="AR8" i="176"/>
  <c r="AR32" i="176" s="1"/>
  <c r="AR8" i="167"/>
  <c r="AR8" i="166"/>
  <c r="AR32" i="166" s="1"/>
  <c r="AR8" i="172" s="1"/>
  <c r="AR8" i="165"/>
  <c r="AR32" i="165" s="1"/>
  <c r="AM13" i="167"/>
  <c r="AM13" i="176"/>
  <c r="AM37" i="176" s="1"/>
  <c r="AM13" i="166"/>
  <c r="AM37" i="166" s="1"/>
  <c r="AM13" i="172" s="1"/>
  <c r="AM13" i="165"/>
  <c r="AM37" i="165" s="1"/>
  <c r="AK8" i="176"/>
  <c r="AK32" i="176" s="1"/>
  <c r="AK8" i="167"/>
  <c r="AK8" i="166"/>
  <c r="AK32" i="166" s="1"/>
  <c r="AK8" i="172" s="1"/>
  <c r="AK8" i="165"/>
  <c r="AK32" i="165" s="1"/>
  <c r="AU22" i="167"/>
  <c r="AU22" i="176"/>
  <c r="AU46" i="176" s="1"/>
  <c r="AU22" i="166"/>
  <c r="AU46" i="166" s="1"/>
  <c r="AU22" i="172" s="1"/>
  <c r="AU22" i="165"/>
  <c r="AU46" i="165" s="1"/>
  <c r="AJ22" i="167"/>
  <c r="AJ22" i="176"/>
  <c r="AJ46" i="176" s="1"/>
  <c r="AJ22" i="166"/>
  <c r="AJ46" i="166" s="1"/>
  <c r="AJ22" i="172" s="1"/>
  <c r="AJ22" i="165"/>
  <c r="AJ46" i="165" s="1"/>
  <c r="BB8" i="167"/>
  <c r="BB8" i="176"/>
  <c r="BB32" i="176" s="1"/>
  <c r="BB8" i="166"/>
  <c r="BB32" i="166" s="1"/>
  <c r="BB8" i="172" s="1"/>
  <c r="BB8" i="165"/>
  <c r="BB32" i="165" s="1"/>
  <c r="AZ13" i="167"/>
  <c r="AZ13" i="176"/>
  <c r="AZ37" i="176" s="1"/>
  <c r="AZ13" i="166"/>
  <c r="AZ37" i="166" s="1"/>
  <c r="AZ13" i="172" s="1"/>
  <c r="AZ13" i="165"/>
  <c r="AZ37" i="165" s="1"/>
  <c r="AI8" i="176"/>
  <c r="AI32" i="176" s="1"/>
  <c r="AI8" i="167"/>
  <c r="AI8" i="166"/>
  <c r="AI32" i="166" s="1"/>
  <c r="AI8" i="172" s="1"/>
  <c r="AI8" i="165"/>
  <c r="AI32" i="165" s="1"/>
  <c r="AW22" i="176"/>
  <c r="AW46" i="176" s="1"/>
  <c r="AW22" i="167"/>
  <c r="AW22" i="166"/>
  <c r="AW46" i="166" s="1"/>
  <c r="AW22" i="172" s="1"/>
  <c r="AW22" i="165"/>
  <c r="AW46" i="165" s="1"/>
  <c r="AR22" i="167"/>
  <c r="AR22" i="176"/>
  <c r="AR46" i="176" s="1"/>
  <c r="AR22" i="166"/>
  <c r="AR46" i="166" s="1"/>
  <c r="AR22" i="172" s="1"/>
  <c r="AR22" i="165"/>
  <c r="AR46" i="165" s="1"/>
  <c r="AX22" i="167"/>
  <c r="AX22" i="176"/>
  <c r="AX46" i="176" s="1"/>
  <c r="AX22" i="166"/>
  <c r="AX46" i="166" s="1"/>
  <c r="AX22" i="172" s="1"/>
  <c r="AX22" i="165"/>
  <c r="AX46" i="165" s="1"/>
  <c r="AX19" i="167"/>
  <c r="AX19" i="176"/>
  <c r="AX43" i="176" s="1"/>
  <c r="AX19" i="166"/>
  <c r="AX43" i="166" s="1"/>
  <c r="AX19" i="172" s="1"/>
  <c r="AX19" i="165"/>
  <c r="AX43" i="165" s="1"/>
  <c r="AO19" i="167"/>
  <c r="AO19" i="176"/>
  <c r="AO43" i="176" s="1"/>
  <c r="AO19" i="166"/>
  <c r="AO43" i="166" s="1"/>
  <c r="AO19" i="172" s="1"/>
  <c r="AO19" i="165"/>
  <c r="AO43" i="165" s="1"/>
  <c r="AP10" i="167"/>
  <c r="AP10" i="176"/>
  <c r="AP34" i="176" s="1"/>
  <c r="AP10" i="166"/>
  <c r="AP34" i="166" s="1"/>
  <c r="AP10" i="172" s="1"/>
  <c r="AP10" i="165"/>
  <c r="AP34" i="165" s="1"/>
  <c r="AQ8" i="176"/>
  <c r="AQ32" i="176" s="1"/>
  <c r="AQ8" i="167"/>
  <c r="AQ8" i="166"/>
  <c r="AQ32" i="166" s="1"/>
  <c r="AQ8" i="172" s="1"/>
  <c r="AQ8" i="165"/>
  <c r="AQ32" i="165" s="1"/>
  <c r="AX13" i="167"/>
  <c r="AX13" i="176"/>
  <c r="AX37" i="176" s="1"/>
  <c r="AX13" i="165"/>
  <c r="AX37" i="165" s="1"/>
  <c r="AX13" i="166"/>
  <c r="AX37" i="166" s="1"/>
  <c r="AX13" i="172" s="1"/>
  <c r="AZ10" i="167"/>
  <c r="AZ10" i="176"/>
  <c r="AZ34" i="176" s="1"/>
  <c r="AZ10" i="166"/>
  <c r="AZ34" i="166" s="1"/>
  <c r="AZ10" i="172" s="1"/>
  <c r="AZ10" i="165"/>
  <c r="AZ34" i="165" s="1"/>
  <c r="AP13" i="167"/>
  <c r="AP13" i="176"/>
  <c r="AP37" i="176" s="1"/>
  <c r="AP13" i="166"/>
  <c r="AP37" i="166" s="1"/>
  <c r="AP13" i="172" s="1"/>
  <c r="AP13" i="165"/>
  <c r="AP37" i="165" s="1"/>
  <c r="AS19" i="167"/>
  <c r="AS19" i="176"/>
  <c r="AS43" i="176" s="1"/>
  <c r="AS19" i="166"/>
  <c r="AS43" i="166" s="1"/>
  <c r="AS19" i="172" s="1"/>
  <c r="AS19" i="165"/>
  <c r="AS43" i="165" s="1"/>
  <c r="AM19" i="167"/>
  <c r="AM19" i="176"/>
  <c r="AM43" i="176" s="1"/>
  <c r="AM19" i="166"/>
  <c r="AM43" i="166" s="1"/>
  <c r="AM19" i="172" s="1"/>
  <c r="AM19" i="165"/>
  <c r="AM43" i="165" s="1"/>
  <c r="AS22" i="167"/>
  <c r="AS22" i="176"/>
  <c r="AS46" i="176" s="1"/>
  <c r="AS22" i="166"/>
  <c r="AS46" i="166" s="1"/>
  <c r="AS22" i="172" s="1"/>
  <c r="AS22" i="165"/>
  <c r="AS46" i="165" s="1"/>
  <c r="AZ16" i="167"/>
  <c r="AZ16" i="176"/>
  <c r="AZ40" i="176" s="1"/>
  <c r="AZ16" i="166"/>
  <c r="AZ40" i="166" s="1"/>
  <c r="AZ16" i="172" s="1"/>
  <c r="AZ16" i="165"/>
  <c r="AZ40" i="165" s="1"/>
  <c r="AG22" i="167"/>
  <c r="AG22" i="176"/>
  <c r="AG46" i="176" s="1"/>
  <c r="AG22" i="166"/>
  <c r="AG46" i="166" s="1"/>
  <c r="AG22" i="172" s="1"/>
  <c r="AG22" i="165"/>
  <c r="AG46" i="165" s="1"/>
  <c r="AH22" i="167"/>
  <c r="AH22" i="176"/>
  <c r="AH46" i="176" s="1"/>
  <c r="AH22" i="166"/>
  <c r="AH46" i="166" s="1"/>
  <c r="AH22" i="172" s="1"/>
  <c r="AH22" i="165"/>
  <c r="AH46" i="165" s="1"/>
  <c r="AW19" i="176"/>
  <c r="AW43" i="176" s="1"/>
  <c r="AW19" i="167"/>
  <c r="AW19" i="166"/>
  <c r="AW43" i="166" s="1"/>
  <c r="AW19" i="172" s="1"/>
  <c r="AW19" i="165"/>
  <c r="AW43" i="165" s="1"/>
  <c r="BB19" i="167"/>
  <c r="BB19" i="176"/>
  <c r="BB43" i="176" s="1"/>
  <c r="BB19" i="166"/>
  <c r="BB43" i="166" s="1"/>
  <c r="BB19" i="172" s="1"/>
  <c r="BB19" i="165"/>
  <c r="BB43" i="165" s="1"/>
  <c r="AW13" i="176"/>
  <c r="AW37" i="176" s="1"/>
  <c r="AW13" i="167"/>
  <c r="AW13" i="166"/>
  <c r="AW37" i="166" s="1"/>
  <c r="AW13" i="172" s="1"/>
  <c r="AW13" i="165"/>
  <c r="AW37" i="165" s="1"/>
  <c r="AN10" i="167"/>
  <c r="AN10" i="176"/>
  <c r="AN34" i="176" s="1"/>
  <c r="AN10" i="166"/>
  <c r="AN34" i="166" s="1"/>
  <c r="AN10" i="172" s="1"/>
  <c r="AN10" i="165"/>
  <c r="AN34" i="165" s="1"/>
  <c r="AL13" i="167"/>
  <c r="AL13" i="176"/>
  <c r="AL37" i="176" s="1"/>
  <c r="AL13" i="166"/>
  <c r="AL37" i="166" s="1"/>
  <c r="AL13" i="172" s="1"/>
  <c r="AL13" i="165"/>
  <c r="AL37" i="165" s="1"/>
  <c r="AZ8" i="167"/>
  <c r="AZ8" i="176"/>
  <c r="AZ32" i="176" s="1"/>
  <c r="AZ8" i="166"/>
  <c r="AZ32" i="166" s="1"/>
  <c r="AZ8" i="172" s="1"/>
  <c r="AZ8" i="165"/>
  <c r="AZ32" i="165" s="1"/>
  <c r="AN19" i="167"/>
  <c r="AN19" i="176"/>
  <c r="AN43" i="176" s="1"/>
  <c r="AN19" i="166"/>
  <c r="AN43" i="166" s="1"/>
  <c r="AN19" i="172" s="1"/>
  <c r="AN19" i="165"/>
  <c r="AN43" i="165" s="1"/>
  <c r="AQ10" i="167"/>
  <c r="AQ10" i="176"/>
  <c r="AQ34" i="176" s="1"/>
  <c r="AQ10" i="166"/>
  <c r="AQ34" i="166" s="1"/>
  <c r="AQ10" i="172" s="1"/>
  <c r="AQ10" i="165"/>
  <c r="AQ34" i="165" s="1"/>
  <c r="AS8" i="176"/>
  <c r="AS32" i="176" s="1"/>
  <c r="AS8" i="167"/>
  <c r="AS8" i="166"/>
  <c r="AS32" i="166" s="1"/>
  <c r="AS8" i="172" s="1"/>
  <c r="AS8" i="165"/>
  <c r="AS32" i="165" s="1"/>
  <c r="AV22" i="176"/>
  <c r="AV46" i="176" s="1"/>
  <c r="AV22" i="167"/>
  <c r="AV22" i="166"/>
  <c r="AV46" i="166" s="1"/>
  <c r="AV22" i="172" s="1"/>
  <c r="AV22" i="165"/>
  <c r="AV46" i="165" s="1"/>
  <c r="AI19" i="167"/>
  <c r="AI19" i="176"/>
  <c r="AI43" i="176" s="1"/>
  <c r="AI19" i="166"/>
  <c r="AI43" i="166" s="1"/>
  <c r="AI19" i="172" s="1"/>
  <c r="AI19" i="165"/>
  <c r="AI43" i="165" s="1"/>
  <c r="BB16" i="167"/>
  <c r="BB16" i="176"/>
  <c r="BB40" i="176" s="1"/>
  <c r="BB16" i="166"/>
  <c r="BB40" i="166" s="1"/>
  <c r="BB16" i="172" s="1"/>
  <c r="BB16" i="165"/>
  <c r="BB40" i="165" s="1"/>
  <c r="AL22" i="167"/>
  <c r="AL22" i="176"/>
  <c r="AL46" i="176" s="1"/>
  <c r="AL22" i="166"/>
  <c r="AL46" i="166" s="1"/>
  <c r="AL22" i="172" s="1"/>
  <c r="AL22" i="165"/>
  <c r="AL46" i="165" s="1"/>
  <c r="AH13" i="167"/>
  <c r="AH13" i="176"/>
  <c r="AH37" i="176" s="1"/>
  <c r="AH13" i="166"/>
  <c r="AH37" i="166" s="1"/>
  <c r="AH13" i="172" s="1"/>
  <c r="AH13" i="165"/>
  <c r="AH37" i="165" s="1"/>
  <c r="AE22" i="167"/>
  <c r="AE22" i="176"/>
  <c r="AE46" i="176" s="1"/>
  <c r="AE22" i="166"/>
  <c r="AE46" i="166" s="1"/>
  <c r="AE22" i="172" s="1"/>
  <c r="AE22" i="165"/>
  <c r="AE46" i="165" s="1"/>
  <c r="AV19" i="176"/>
  <c r="AV43" i="176" s="1"/>
  <c r="AV19" i="167"/>
  <c r="AV19" i="166"/>
  <c r="AV43" i="166" s="1"/>
  <c r="AV19" i="172" s="1"/>
  <c r="AV19" i="165"/>
  <c r="AV43" i="165" s="1"/>
  <c r="AJ13" i="167"/>
  <c r="AJ13" i="176"/>
  <c r="AJ37" i="176" s="1"/>
  <c r="AJ13" i="166"/>
  <c r="AJ37" i="166" s="1"/>
  <c r="AJ13" i="172" s="1"/>
  <c r="AJ13" i="165"/>
  <c r="AJ37" i="165" s="1"/>
  <c r="AJ19" i="167"/>
  <c r="AJ19" i="176"/>
  <c r="AJ43" i="176" s="1"/>
  <c r="AJ19" i="166"/>
  <c r="AJ43" i="166" s="1"/>
  <c r="AJ19" i="172" s="1"/>
  <c r="AJ19" i="165"/>
  <c r="AJ43" i="165" s="1"/>
  <c r="AY22" i="167"/>
  <c r="AY22" i="176"/>
  <c r="AY46" i="176" s="1"/>
  <c r="AY22" i="166"/>
  <c r="AY46" i="166" s="1"/>
  <c r="AY22" i="172" s="1"/>
  <c r="AY22" i="165"/>
  <c r="AY46" i="165" s="1"/>
  <c r="AU19" i="167"/>
  <c r="AU19" i="176"/>
  <c r="AU43" i="176" s="1"/>
  <c r="AU19" i="166"/>
  <c r="AU43" i="166" s="1"/>
  <c r="AU19" i="172" s="1"/>
  <c r="AU19" i="165"/>
  <c r="AU43" i="165" s="1"/>
  <c r="AT10" i="167"/>
  <c r="AT10" i="176"/>
  <c r="AT34" i="176" s="1"/>
  <c r="AT10" i="166"/>
  <c r="AT34" i="166" s="1"/>
  <c r="AT10" i="172" s="1"/>
  <c r="AT10" i="165"/>
  <c r="AT34" i="165" s="1"/>
  <c r="AO13" i="176"/>
  <c r="AO37" i="176" s="1"/>
  <c r="AO13" i="167"/>
  <c r="AO13" i="166"/>
  <c r="AO37" i="166" s="1"/>
  <c r="AO13" i="172" s="1"/>
  <c r="AO13" i="165"/>
  <c r="AO37" i="165" s="1"/>
  <c r="AI13" i="167"/>
  <c r="AI13" i="176"/>
  <c r="AI37" i="176" s="1"/>
  <c r="AI13" i="166"/>
  <c r="AI37" i="166" s="1"/>
  <c r="AI13" i="172" s="1"/>
  <c r="AI13" i="165"/>
  <c r="AI37" i="165" s="1"/>
  <c r="AM22" i="167"/>
  <c r="AM22" i="176"/>
  <c r="AM46" i="176" s="1"/>
  <c r="AM22" i="166"/>
  <c r="AM46" i="166" s="1"/>
  <c r="AM22" i="172" s="1"/>
  <c r="AM22" i="165"/>
  <c r="AM46" i="165" s="1"/>
  <c r="BA19" i="167"/>
  <c r="BA19" i="176"/>
  <c r="BA43" i="176" s="1"/>
  <c r="BA19" i="166"/>
  <c r="BA43" i="166" s="1"/>
  <c r="BA19" i="172" s="1"/>
  <c r="BA19" i="165"/>
  <c r="BA43" i="165" s="1"/>
  <c r="AS10" i="167"/>
  <c r="AS10" i="176"/>
  <c r="AS34" i="176" s="1"/>
  <c r="AS10" i="166"/>
  <c r="AS34" i="166" s="1"/>
  <c r="AS10" i="172" s="1"/>
  <c r="AS10" i="165"/>
  <c r="AS34" i="165" s="1"/>
  <c r="AJ16" i="167"/>
  <c r="AJ16" i="176"/>
  <c r="AJ40" i="176" s="1"/>
  <c r="AJ16" i="166"/>
  <c r="AJ40" i="166" s="1"/>
  <c r="AJ16" i="172" s="1"/>
  <c r="AJ16" i="165"/>
  <c r="AJ40" i="165" s="1"/>
  <c r="AH10" i="167"/>
  <c r="AH10" i="176"/>
  <c r="AH34" i="176" s="1"/>
  <c r="AH10" i="166"/>
  <c r="AH34" i="166" s="1"/>
  <c r="AH10" i="172" s="1"/>
  <c r="AH10" i="165"/>
  <c r="AH34" i="165" s="1"/>
  <c r="AZ19" i="167"/>
  <c r="AZ19" i="176"/>
  <c r="AZ43" i="176" s="1"/>
  <c r="AZ19" i="166"/>
  <c r="AZ43" i="166" s="1"/>
  <c r="AZ19" i="172" s="1"/>
  <c r="AZ19" i="165"/>
  <c r="AZ43" i="165" s="1"/>
  <c r="AV13" i="176"/>
  <c r="AV37" i="176" s="1"/>
  <c r="AV13" i="167"/>
  <c r="AV13" i="166"/>
  <c r="AV37" i="166" s="1"/>
  <c r="AV13" i="172" s="1"/>
  <c r="AV13" i="165"/>
  <c r="AV37" i="165" s="1"/>
  <c r="AR13" i="167"/>
  <c r="AR13" i="176"/>
  <c r="AR37" i="176" s="1"/>
  <c r="AR13" i="166"/>
  <c r="AR37" i="166" s="1"/>
  <c r="AR13" i="172" s="1"/>
  <c r="AR13" i="165"/>
  <c r="AR37" i="165" s="1"/>
  <c r="AO16" i="176"/>
  <c r="AO40" i="176" s="1"/>
  <c r="AO16" i="167"/>
  <c r="AO16" i="166"/>
  <c r="AO40" i="166" s="1"/>
  <c r="AO16" i="172" s="1"/>
  <c r="AO16" i="165"/>
  <c r="AO40" i="165" s="1"/>
  <c r="AX16" i="167"/>
  <c r="AX16" i="176"/>
  <c r="AX40" i="176" s="1"/>
  <c r="AX16" i="166"/>
  <c r="AX40" i="166" s="1"/>
  <c r="AX16" i="172" s="1"/>
  <c r="AX16" i="165"/>
  <c r="AX40" i="165" s="1"/>
  <c r="AF8" i="167"/>
  <c r="AF8" i="176"/>
  <c r="AF32" i="176" s="1"/>
  <c r="AF8" i="166"/>
  <c r="AF32" i="166" s="1"/>
  <c r="AF8" i="172" s="1"/>
  <c r="AF8" i="165"/>
  <c r="AF32" i="165" s="1"/>
  <c r="AP19" i="167"/>
  <c r="AP19" i="176"/>
  <c r="AP43" i="176" s="1"/>
  <c r="AP19" i="166"/>
  <c r="AP43" i="166" s="1"/>
  <c r="AP19" i="172" s="1"/>
  <c r="AP19" i="165"/>
  <c r="AP43" i="165" s="1"/>
  <c r="AF19" i="176"/>
  <c r="AF43" i="176" s="1"/>
  <c r="AF19" i="167"/>
  <c r="AF19" i="166"/>
  <c r="AF43" i="166" s="1"/>
  <c r="AF19" i="172" s="1"/>
  <c r="AF19" i="165"/>
  <c r="AF43" i="165" s="1"/>
  <c r="AY10" i="167"/>
  <c r="AY10" i="176"/>
  <c r="AY34" i="176" s="1"/>
  <c r="AY10" i="165"/>
  <c r="AY34" i="165" s="1"/>
  <c r="AY10" i="166"/>
  <c r="AY34" i="166" s="1"/>
  <c r="AY10" i="172" s="1"/>
  <c r="AE10" i="176"/>
  <c r="AE34" i="176" s="1"/>
  <c r="AE10" i="167"/>
  <c r="AE10" i="166"/>
  <c r="AE34" i="166" s="1"/>
  <c r="AE10" i="172" s="1"/>
  <c r="AE10" i="165"/>
  <c r="AE34" i="165" s="1"/>
  <c r="AQ13" i="167"/>
  <c r="AQ13" i="176"/>
  <c r="AQ37" i="176" s="1"/>
  <c r="AQ13" i="166"/>
  <c r="AQ37" i="166" s="1"/>
  <c r="AQ13" i="172" s="1"/>
  <c r="AQ13" i="165"/>
  <c r="AQ37" i="165" s="1"/>
  <c r="AL16" i="167"/>
  <c r="AL16" i="176"/>
  <c r="AL40" i="176" s="1"/>
  <c r="AL16" i="166"/>
  <c r="AL40" i="166" s="1"/>
  <c r="AL16" i="172" s="1"/>
  <c r="AL16" i="165"/>
  <c r="AL40" i="165" s="1"/>
  <c r="AH16" i="167"/>
  <c r="AH16" i="176"/>
  <c r="AH40" i="176" s="1"/>
  <c r="AH16" i="165"/>
  <c r="AH40" i="165" s="1"/>
  <c r="AH16" i="166"/>
  <c r="AH40" i="166" s="1"/>
  <c r="AH16" i="172" s="1"/>
  <c r="AM16" i="167"/>
  <c r="AM16" i="176"/>
  <c r="AM40" i="176" s="1"/>
  <c r="AM16" i="166"/>
  <c r="AM40" i="166" s="1"/>
  <c r="AM16" i="172" s="1"/>
  <c r="AM16" i="165"/>
  <c r="AM40" i="165" s="1"/>
  <c r="AU10" i="176"/>
  <c r="AU34" i="176" s="1"/>
  <c r="AU10" i="167"/>
  <c r="AU10" i="166"/>
  <c r="AU34" i="166" s="1"/>
  <c r="AU10" i="172" s="1"/>
  <c r="AU10" i="165"/>
  <c r="AU34" i="165" s="1"/>
  <c r="AP8" i="167"/>
  <c r="AP8" i="176"/>
  <c r="AP32" i="176" s="1"/>
  <c r="AP8" i="166"/>
  <c r="AP32" i="166" s="1"/>
  <c r="AP8" i="172" s="1"/>
  <c r="AP8" i="165"/>
  <c r="AP32" i="165" s="1"/>
  <c r="AI22" i="167"/>
  <c r="AI22" i="176"/>
  <c r="AI46" i="176" s="1"/>
  <c r="AI22" i="166"/>
  <c r="AI46" i="166" s="1"/>
  <c r="AI22" i="172" s="1"/>
  <c r="AI22" i="165"/>
  <c r="AI46" i="165" s="1"/>
  <c r="AG8" i="167"/>
  <c r="AG8" i="176"/>
  <c r="AG32" i="176" s="1"/>
  <c r="AG8" i="166"/>
  <c r="AG32" i="166" s="1"/>
  <c r="AG8" i="172" s="1"/>
  <c r="AG8" i="165"/>
  <c r="AG32" i="165" s="1"/>
  <c r="AT16" i="167"/>
  <c r="AT16" i="176"/>
  <c r="AT40" i="176" s="1"/>
  <c r="AT16" i="166"/>
  <c r="AT40" i="166" s="1"/>
  <c r="AT16" i="172" s="1"/>
  <c r="AT16" i="165"/>
  <c r="AT40" i="165" s="1"/>
  <c r="AW16" i="167"/>
  <c r="AW16" i="176"/>
  <c r="AW40" i="176" s="1"/>
  <c r="AW16" i="166"/>
  <c r="AW40" i="166" s="1"/>
  <c r="AW16" i="172" s="1"/>
  <c r="AW16" i="165"/>
  <c r="AW40" i="165" s="1"/>
  <c r="AN22" i="176"/>
  <c r="AN46" i="176" s="1"/>
  <c r="AN22" i="167"/>
  <c r="AN22" i="166"/>
  <c r="AN46" i="166" s="1"/>
  <c r="AN22" i="172" s="1"/>
  <c r="AN22" i="165"/>
  <c r="AN46" i="165" s="1"/>
  <c r="AF13" i="176"/>
  <c r="AF37" i="176" s="1"/>
  <c r="AF13" i="167"/>
  <c r="AF13" i="166"/>
  <c r="AF37" i="166" s="1"/>
  <c r="AF13" i="172" s="1"/>
  <c r="AF13" i="165"/>
  <c r="AF37" i="165" s="1"/>
  <c r="AP22" i="167"/>
  <c r="AP22" i="176"/>
  <c r="AP46" i="176" s="1"/>
  <c r="AP22" i="166"/>
  <c r="AP46" i="166" s="1"/>
  <c r="AP22" i="172" s="1"/>
  <c r="AP22" i="165"/>
  <c r="AP46" i="165" s="1"/>
  <c r="AL8" i="167"/>
  <c r="AL8" i="176"/>
  <c r="AL32" i="176" s="1"/>
  <c r="AL8" i="166"/>
  <c r="AL32" i="166" s="1"/>
  <c r="AL8" i="172" s="1"/>
  <c r="AL8" i="165"/>
  <c r="AL32" i="165" s="1"/>
  <c r="AE16" i="167"/>
  <c r="AE16" i="176"/>
  <c r="AE40" i="176" s="1"/>
  <c r="AE16" i="166"/>
  <c r="AE40" i="166" s="1"/>
  <c r="AE16" i="172" s="1"/>
  <c r="AE16" i="165"/>
  <c r="AE40" i="165" s="1"/>
  <c r="AW8" i="167"/>
  <c r="AW8" i="176"/>
  <c r="AW32" i="176" s="1"/>
  <c r="AW8" i="166"/>
  <c r="AW32" i="166" s="1"/>
  <c r="AW8" i="172" s="1"/>
  <c r="AW8" i="165"/>
  <c r="AW32" i="165" s="1"/>
  <c r="AK13" i="167"/>
  <c r="AK13" i="176"/>
  <c r="AK37" i="176" s="1"/>
  <c r="AK13" i="166"/>
  <c r="AK37" i="166" s="1"/>
  <c r="AK13" i="172" s="1"/>
  <c r="AK13" i="165"/>
  <c r="AK37" i="165" s="1"/>
  <c r="AK10" i="167"/>
  <c r="AK10" i="176"/>
  <c r="AK34" i="176" s="1"/>
  <c r="AK10" i="166"/>
  <c r="AK34" i="166" s="1"/>
  <c r="AK10" i="172" s="1"/>
  <c r="AK10" i="165"/>
  <c r="AK34" i="165" s="1"/>
  <c r="AM8" i="167"/>
  <c r="AM8" i="176"/>
  <c r="AM32" i="176" s="1"/>
  <c r="AM8" i="165"/>
  <c r="AM32" i="165" s="1"/>
  <c r="AM8" i="166"/>
  <c r="AM32" i="166" s="1"/>
  <c r="AM8" i="172" s="1"/>
  <c r="AF10" i="167"/>
  <c r="AF10" i="176"/>
  <c r="AF34" i="176" s="1"/>
  <c r="AF10" i="166"/>
  <c r="AF34" i="166" s="1"/>
  <c r="AF10" i="172" s="1"/>
  <c r="AF10" i="165"/>
  <c r="AF34" i="165" s="1"/>
  <c r="BA10" i="167"/>
  <c r="BA10" i="176"/>
  <c r="BA34" i="176" s="1"/>
  <c r="BA10" i="166"/>
  <c r="BA34" i="166" s="1"/>
  <c r="BA10" i="172" s="1"/>
  <c r="BA10" i="165"/>
  <c r="BA34" i="165" s="1"/>
  <c r="AI10" i="167"/>
  <c r="AI10" i="176"/>
  <c r="AI34" i="176" s="1"/>
  <c r="AI10" i="166"/>
  <c r="AI34" i="166" s="1"/>
  <c r="AI10" i="172" s="1"/>
  <c r="AI10" i="165"/>
  <c r="AI34" i="165" s="1"/>
  <c r="AF22" i="167"/>
  <c r="AF22" i="176"/>
  <c r="AF46" i="176" s="1"/>
  <c r="AF22" i="166"/>
  <c r="AF46" i="166" s="1"/>
  <c r="AF22" i="172" s="1"/>
  <c r="AF22" i="165"/>
  <c r="AF46" i="165" s="1"/>
  <c r="AK22" i="167"/>
  <c r="AK22" i="176"/>
  <c r="AK46" i="176" s="1"/>
  <c r="AK22" i="166"/>
  <c r="AK46" i="166" s="1"/>
  <c r="AK22" i="172" s="1"/>
  <c r="AK22" i="165"/>
  <c r="AK46" i="165" s="1"/>
  <c r="AK19" i="167"/>
  <c r="AK19" i="176"/>
  <c r="AK43" i="176" s="1"/>
  <c r="AK19" i="166"/>
  <c r="AK43" i="166" s="1"/>
  <c r="AK19" i="172" s="1"/>
  <c r="AK19" i="165"/>
  <c r="AK43" i="165" s="1"/>
  <c r="AU8" i="167"/>
  <c r="AU8" i="176"/>
  <c r="AU32" i="176" s="1"/>
  <c r="AU8" i="165"/>
  <c r="AU32" i="165" s="1"/>
  <c r="AU8" i="166"/>
  <c r="AU32" i="166" s="1"/>
  <c r="AU8" i="172" s="1"/>
  <c r="AR10" i="167"/>
  <c r="AR10" i="176"/>
  <c r="AR34" i="176" s="1"/>
  <c r="AR10" i="166"/>
  <c r="AR34" i="166" s="1"/>
  <c r="AR10" i="172" s="1"/>
  <c r="AR10" i="165"/>
  <c r="AR34" i="165" s="1"/>
  <c r="BB22" i="167"/>
  <c r="BB22" i="176"/>
  <c r="BB46" i="176" s="1"/>
  <c r="BB22" i="166"/>
  <c r="BB46" i="166" s="1"/>
  <c r="BB22" i="172" s="1"/>
  <c r="BB22" i="165"/>
  <c r="BB46" i="165" s="1"/>
  <c r="AI16" i="167"/>
  <c r="AI16" i="176"/>
  <c r="AI40" i="176" s="1"/>
  <c r="AI16" i="166"/>
  <c r="AI40" i="166" s="1"/>
  <c r="AI16" i="172" s="1"/>
  <c r="AI16" i="165"/>
  <c r="AI40" i="165" s="1"/>
  <c r="AR19" i="167"/>
  <c r="AR19" i="176"/>
  <c r="AR43" i="176" s="1"/>
  <c r="AR19" i="166"/>
  <c r="AR43" i="166" s="1"/>
  <c r="AR19" i="172" s="1"/>
  <c r="AR19" i="165"/>
  <c r="AR43" i="165" s="1"/>
  <c r="AO22" i="176"/>
  <c r="AO46" i="176" s="1"/>
  <c r="AO22" i="167"/>
  <c r="AO22" i="166"/>
  <c r="AO46" i="166" s="1"/>
  <c r="AO22" i="172" s="1"/>
  <c r="AO22" i="165"/>
  <c r="AO46" i="165" s="1"/>
  <c r="AP16" i="167"/>
  <c r="AP16" i="176"/>
  <c r="AP40" i="176" s="1"/>
  <c r="AP16" i="166"/>
  <c r="AP40" i="166" s="1"/>
  <c r="AP16" i="172" s="1"/>
  <c r="AP16" i="165"/>
  <c r="AP40" i="165" s="1"/>
  <c r="AE13" i="167"/>
  <c r="AE13" i="176"/>
  <c r="AE37" i="176" s="1"/>
  <c r="AE13" i="166"/>
  <c r="AE37" i="166" s="1"/>
  <c r="AE13" i="172" s="1"/>
  <c r="AE13" i="165"/>
  <c r="AE37" i="165" s="1"/>
  <c r="AN13" i="176"/>
  <c r="AN37" i="176" s="1"/>
  <c r="AN13" i="167"/>
  <c r="AN13" i="166"/>
  <c r="AN37" i="166" s="1"/>
  <c r="AN13" i="172" s="1"/>
  <c r="AN13" i="165"/>
  <c r="AN37" i="165" s="1"/>
  <c r="AT8" i="167"/>
  <c r="AT8" i="176"/>
  <c r="AT32" i="176" s="1"/>
  <c r="AT8" i="166"/>
  <c r="AT32" i="166" s="1"/>
  <c r="AT8" i="172" s="1"/>
  <c r="AT8" i="165"/>
  <c r="AT32" i="165" s="1"/>
  <c r="AL10" i="167"/>
  <c r="AL10" i="176"/>
  <c r="AL34" i="176" s="1"/>
  <c r="AL10" i="166"/>
  <c r="AL34" i="166" s="1"/>
  <c r="AL10" i="172" s="1"/>
  <c r="AL10" i="165"/>
  <c r="AL34" i="165" s="1"/>
  <c r="AY8" i="176"/>
  <c r="AY32" i="176" s="1"/>
  <c r="AY8" i="167"/>
  <c r="AY8" i="166"/>
  <c r="AY32" i="166" s="1"/>
  <c r="AY8" i="172" s="1"/>
  <c r="AY8" i="165"/>
  <c r="AY32" i="165" s="1"/>
  <c r="AT19" i="167"/>
  <c r="AT19" i="176"/>
  <c r="AT43" i="176" s="1"/>
  <c r="AT19" i="166"/>
  <c r="AT43" i="166" s="1"/>
  <c r="AT19" i="172" s="1"/>
  <c r="AT19" i="165"/>
  <c r="AT43" i="165" s="1"/>
  <c r="AV10" i="176"/>
  <c r="AV34" i="176" s="1"/>
  <c r="AV10" i="167"/>
  <c r="AV10" i="166"/>
  <c r="AV34" i="166" s="1"/>
  <c r="AV10" i="172" s="1"/>
  <c r="AV10" i="165"/>
  <c r="AV34" i="165" s="1"/>
  <c r="AN16" i="176"/>
  <c r="AN40" i="176" s="1"/>
  <c r="AN16" i="167"/>
  <c r="AN16" i="166"/>
  <c r="AN40" i="166" s="1"/>
  <c r="AN16" i="172" s="1"/>
  <c r="AN16" i="165"/>
  <c r="AN40" i="165" s="1"/>
  <c r="BB13" i="167"/>
  <c r="BB13" i="176"/>
  <c r="BB37" i="176" s="1"/>
  <c r="BB13" i="166"/>
  <c r="BB37" i="166" s="1"/>
  <c r="BB13" i="172" s="1"/>
  <c r="BB13" i="165"/>
  <c r="BB37" i="165" s="1"/>
  <c r="AT13" i="167"/>
  <c r="AT13" i="176"/>
  <c r="AT37" i="176" s="1"/>
  <c r="AT13" i="166"/>
  <c r="AT37" i="166" s="1"/>
  <c r="AT13" i="172" s="1"/>
  <c r="AT13" i="165"/>
  <c r="AT37" i="165" s="1"/>
  <c r="BA22" i="167"/>
  <c r="BA22" i="176"/>
  <c r="BA46" i="176" s="1"/>
  <c r="BA22" i="166"/>
  <c r="BA46" i="166" s="1"/>
  <c r="BA22" i="172" s="1"/>
  <c r="BA22" i="165"/>
  <c r="BA46" i="165" s="1"/>
  <c r="AJ8" i="176"/>
  <c r="AJ32" i="176" s="1"/>
  <c r="AJ8" i="167"/>
  <c r="AJ8" i="166"/>
  <c r="AJ32" i="166" s="1"/>
  <c r="AJ8" i="172" s="1"/>
  <c r="AJ8" i="165"/>
  <c r="AJ32" i="165" s="1"/>
  <c r="BA16" i="167"/>
  <c r="BA16" i="176"/>
  <c r="BA40" i="176" s="1"/>
  <c r="BA16" i="166"/>
  <c r="BA40" i="166" s="1"/>
  <c r="BA16" i="172" s="1"/>
  <c r="BA16" i="165"/>
  <c r="BA40" i="165" s="1"/>
  <c r="AT22" i="167"/>
  <c r="AT22" i="176"/>
  <c r="AT46" i="176" s="1"/>
  <c r="AT22" i="166"/>
  <c r="AT46" i="166" s="1"/>
  <c r="AT22" i="172" s="1"/>
  <c r="AT22" i="165"/>
  <c r="AT46" i="165" s="1"/>
  <c r="AS13" i="167"/>
  <c r="AS13" i="176"/>
  <c r="AS37" i="176" s="1"/>
  <c r="AS13" i="166"/>
  <c r="AS37" i="166" s="1"/>
  <c r="AS13" i="172" s="1"/>
  <c r="AS13" i="165"/>
  <c r="AS37" i="165" s="1"/>
  <c r="AX8" i="167"/>
  <c r="AX8" i="176"/>
  <c r="AX32" i="176" s="1"/>
  <c r="AX8" i="166"/>
  <c r="AX32" i="166" s="1"/>
  <c r="AX8" i="172" s="1"/>
  <c r="AX8" i="165"/>
  <c r="AX32" i="165" s="1"/>
  <c r="AJ10" i="167"/>
  <c r="AJ10" i="176"/>
  <c r="AJ34" i="176" s="1"/>
  <c r="AJ10" i="166"/>
  <c r="AJ34" i="166" s="1"/>
  <c r="AJ10" i="172" s="1"/>
  <c r="AJ10" i="165"/>
  <c r="AJ34" i="165" s="1"/>
  <c r="BA8" i="176"/>
  <c r="BA32" i="176" s="1"/>
  <c r="BA8" i="167"/>
  <c r="BA8" i="166"/>
  <c r="BA32" i="166" s="1"/>
  <c r="BA8" i="172" s="1"/>
  <c r="BA8" i="165"/>
  <c r="BA32" i="165" s="1"/>
  <c r="AY16" i="167"/>
  <c r="AY16" i="176"/>
  <c r="AY40" i="176" s="1"/>
  <c r="AY16" i="166"/>
  <c r="AY40" i="166" s="1"/>
  <c r="AY16" i="172" s="1"/>
  <c r="AY16" i="165"/>
  <c r="AY40" i="165" s="1"/>
  <c r="AZ22" i="167"/>
  <c r="AZ22" i="176"/>
  <c r="AZ46" i="176" s="1"/>
  <c r="AZ22" i="166"/>
  <c r="AZ46" i="166" s="1"/>
  <c r="AZ22" i="172" s="1"/>
  <c r="AZ22" i="165"/>
  <c r="AZ46" i="165" s="1"/>
  <c r="AY19" i="167"/>
  <c r="AY19" i="176"/>
  <c r="AY43" i="176" s="1"/>
  <c r="AY19" i="166"/>
  <c r="AY43" i="166" s="1"/>
  <c r="AY19" i="172" s="1"/>
  <c r="AY19" i="165"/>
  <c r="AY43" i="165" s="1"/>
  <c r="AW10" i="176"/>
  <c r="AW34" i="176" s="1"/>
  <c r="AW10" i="167"/>
  <c r="AW10" i="166"/>
  <c r="AW34" i="166" s="1"/>
  <c r="AW10" i="172" s="1"/>
  <c r="AW10" i="165"/>
  <c r="AW34" i="165" s="1"/>
  <c r="AR16" i="167"/>
  <c r="AR16" i="176"/>
  <c r="AR40" i="176" s="1"/>
  <c r="AR16" i="166"/>
  <c r="AR40" i="166" s="1"/>
  <c r="AR16" i="172" s="1"/>
  <c r="AR16" i="165"/>
  <c r="AR40" i="165" s="1"/>
  <c r="AG10" i="176"/>
  <c r="AG34" i="176" s="1"/>
  <c r="AG10" i="167"/>
  <c r="AG10" i="166"/>
  <c r="AG34" i="166" s="1"/>
  <c r="AG10" i="172" s="1"/>
  <c r="AG10" i="165"/>
  <c r="AG34" i="165" s="1"/>
  <c r="AG16" i="176"/>
  <c r="AG40" i="176" s="1"/>
  <c r="AG16" i="167"/>
  <c r="AG16" i="166"/>
  <c r="AG40" i="166" s="1"/>
  <c r="AG16" i="172" s="1"/>
  <c r="AG16" i="165"/>
  <c r="AG40" i="165" s="1"/>
  <c r="AG13" i="176"/>
  <c r="AG37" i="176" s="1"/>
  <c r="AG13" i="167"/>
  <c r="AG13" i="166"/>
  <c r="AG37" i="166" s="1"/>
  <c r="AG13" i="172" s="1"/>
  <c r="AG13" i="165"/>
  <c r="AG37" i="165" s="1"/>
  <c r="AN8" i="167"/>
  <c r="AN8" i="176"/>
  <c r="AN32" i="176" s="1"/>
  <c r="AN8" i="166"/>
  <c r="AN32" i="166" s="1"/>
  <c r="AN8" i="172" s="1"/>
  <c r="AN8" i="165"/>
  <c r="AN32" i="165" s="1"/>
  <c r="AK16" i="167"/>
  <c r="AK16" i="176"/>
  <c r="AK40" i="176" s="1"/>
  <c r="AK16" i="166"/>
  <c r="AK40" i="166" s="1"/>
  <c r="AK16" i="172" s="1"/>
  <c r="AK16" i="165"/>
  <c r="AK40" i="165" s="1"/>
  <c r="BA13" i="167"/>
  <c r="BA13" i="166"/>
  <c r="BA37" i="166" s="1"/>
  <c r="BA13" i="172" s="1"/>
  <c r="BA13" i="176"/>
  <c r="BA37" i="176" s="1"/>
  <c r="BA13" i="165"/>
  <c r="BA37" i="165" s="1"/>
  <c r="AO8" i="167"/>
  <c r="AO8" i="176"/>
  <c r="AO32" i="176" s="1"/>
  <c r="AO8" i="166"/>
  <c r="AO32" i="166" s="1"/>
  <c r="AO8" i="172" s="1"/>
  <c r="AO8" i="165"/>
  <c r="AO32" i="165" s="1"/>
  <c r="AU16" i="167"/>
  <c r="AU16" i="176"/>
  <c r="AU40" i="176" s="1"/>
  <c r="AU16" i="166"/>
  <c r="AU40" i="166" s="1"/>
  <c r="AU16" i="172" s="1"/>
  <c r="AU16" i="165"/>
  <c r="AU40" i="165" s="1"/>
  <c r="AL19" i="167"/>
  <c r="AL19" i="176"/>
  <c r="AL43" i="176" s="1"/>
  <c r="AL19" i="166"/>
  <c r="AL43" i="166" s="1"/>
  <c r="AL19" i="172" s="1"/>
  <c r="AL19" i="165"/>
  <c r="AL43" i="165" s="1"/>
  <c r="AM10" i="176"/>
  <c r="AM34" i="176" s="1"/>
  <c r="AM10" i="167"/>
  <c r="AM10" i="166"/>
  <c r="AM34" i="166" s="1"/>
  <c r="AM10" i="172" s="1"/>
  <c r="AM10" i="165"/>
  <c r="AM34" i="165" s="1"/>
  <c r="AH19" i="167"/>
  <c r="AH19" i="176"/>
  <c r="AH43" i="176" s="1"/>
  <c r="AH19" i="166"/>
  <c r="AH43" i="166" s="1"/>
  <c r="AH19" i="172" s="1"/>
  <c r="AH19" i="165"/>
  <c r="AH43" i="165" s="1"/>
  <c r="AK20" i="61"/>
  <c r="AL11" i="61"/>
  <c r="AJ11" i="61"/>
  <c r="AG14" i="61"/>
  <c r="AE11" i="61"/>
  <c r="AR23" i="61"/>
  <c r="AK14" i="61"/>
  <c r="AK11" i="61"/>
  <c r="AD23" i="61"/>
  <c r="AK17" i="61"/>
  <c r="AG20" i="61"/>
  <c r="AJ20" i="61"/>
  <c r="AL17" i="61"/>
  <c r="AL20" i="61"/>
  <c r="AL23" i="61"/>
  <c r="AK23" i="61"/>
  <c r="AG17" i="61"/>
  <c r="AR20" i="61"/>
  <c r="AG23" i="61"/>
  <c r="AL14" i="61"/>
  <c r="AQ14" i="61"/>
  <c r="AZ23" i="61"/>
  <c r="AS17" i="61"/>
  <c r="AZ17" i="61"/>
  <c r="AS23" i="61"/>
  <c r="AV17" i="61"/>
  <c r="AR14" i="61"/>
  <c r="AM23" i="61"/>
  <c r="AE14" i="61"/>
  <c r="AO23" i="61"/>
  <c r="AJ23" i="61"/>
  <c r="AD11" i="61"/>
  <c r="AC8" i="61"/>
  <c r="BA14" i="61"/>
  <c r="AS14" i="61"/>
  <c r="AY20" i="61"/>
  <c r="AN17" i="61"/>
  <c r="AJ17" i="61"/>
  <c r="AZ14" i="61"/>
  <c r="AM14" i="61"/>
  <c r="AX17" i="61"/>
  <c r="AV11" i="61"/>
  <c r="AF14" i="61"/>
  <c r="AO20" i="61"/>
  <c r="AF17" i="61"/>
  <c r="AT11" i="61"/>
  <c r="AZ11" i="61"/>
  <c r="BA11" i="61"/>
  <c r="AY17" i="61"/>
  <c r="AH11" i="61"/>
  <c r="AU17" i="61"/>
  <c r="AU20" i="61"/>
  <c r="AW11" i="61"/>
  <c r="AE23" i="61"/>
  <c r="AF23" i="61"/>
  <c r="AP20" i="61"/>
  <c r="AW14" i="61"/>
  <c r="AO14" i="61"/>
  <c r="AP14" i="61"/>
  <c r="AI11" i="61"/>
  <c r="AE17" i="61"/>
  <c r="AD14" i="61"/>
  <c r="BA17" i="61"/>
  <c r="AJ14" i="61"/>
  <c r="AX20" i="61"/>
  <c r="AF11" i="61"/>
  <c r="AF20" i="61"/>
  <c r="AX23" i="61"/>
  <c r="AN11" i="61"/>
  <c r="AT23" i="61"/>
  <c r="AW20" i="61"/>
  <c r="AT17" i="61"/>
  <c r="AI17" i="61"/>
  <c r="AG11" i="61"/>
  <c r="AU14" i="61"/>
  <c r="AW17" i="61"/>
  <c r="AH20" i="61"/>
  <c r="AD20" i="61"/>
  <c r="AY23" i="61"/>
  <c r="AQ17" i="61"/>
  <c r="AI20" i="61"/>
  <c r="AT14" i="61"/>
  <c r="AX14" i="61"/>
  <c r="AV20" i="61"/>
  <c r="AQ11" i="61"/>
  <c r="AR17" i="61"/>
  <c r="AP17" i="61"/>
  <c r="AP23" i="61"/>
  <c r="AI23" i="61"/>
  <c r="AY14" i="61"/>
  <c r="AV23" i="61"/>
  <c r="AQ23" i="61"/>
  <c r="AW23" i="61"/>
  <c r="AN20" i="61"/>
  <c r="AO11" i="61"/>
  <c r="AU23" i="61"/>
  <c r="AT20" i="61"/>
  <c r="BA23" i="61"/>
  <c r="BA20" i="61"/>
  <c r="AH17" i="61"/>
  <c r="AS11" i="61"/>
  <c r="AV14" i="61"/>
  <c r="AQ20" i="61"/>
  <c r="AN14" i="61"/>
  <c r="AN23" i="61"/>
  <c r="AM11" i="61"/>
  <c r="AO17" i="61"/>
  <c r="AH14" i="61"/>
  <c r="AE20" i="61"/>
  <c r="AX11" i="61"/>
  <c r="AI14" i="61"/>
  <c r="AZ20" i="61"/>
  <c r="AS20" i="61"/>
  <c r="AH23" i="61"/>
  <c r="AU11" i="61"/>
  <c r="AR11" i="61"/>
  <c r="AM17" i="61"/>
  <c r="AM20" i="61"/>
  <c r="AP11" i="61"/>
  <c r="AD17" i="61"/>
  <c r="AY11" i="61"/>
  <c r="AC19" i="61"/>
  <c r="AC16" i="61"/>
  <c r="AC13" i="61"/>
  <c r="AC22" i="61"/>
  <c r="AC10" i="61"/>
  <c r="X8" i="61"/>
  <c r="Y8" i="61"/>
  <c r="Z8" i="61"/>
  <c r="AA10" i="61"/>
  <c r="AB10" i="61"/>
  <c r="V8" i="61"/>
  <c r="B13" i="61"/>
  <c r="B13" i="89" s="1"/>
  <c r="B37" i="89" s="1"/>
  <c r="D10" i="61"/>
  <c r="E10" i="61"/>
  <c r="F8" i="61"/>
  <c r="J19" i="61"/>
  <c r="N13" i="61"/>
  <c r="O10" i="61"/>
  <c r="P10" i="61"/>
  <c r="Q8" i="61"/>
  <c r="T13" i="61"/>
  <c r="U13" i="61"/>
  <c r="B8" i="61"/>
  <c r="B8" i="89" s="1"/>
  <c r="B32" i="89" s="1"/>
  <c r="N8" i="61"/>
  <c r="B10" i="61"/>
  <c r="B10" i="89" s="1"/>
  <c r="B34" i="89" s="1"/>
  <c r="K10" i="61"/>
  <c r="N10" i="61"/>
  <c r="T10" i="61"/>
  <c r="K13" i="61"/>
  <c r="B16" i="61"/>
  <c r="B16" i="89" s="1"/>
  <c r="B40" i="89" s="1"/>
  <c r="N16" i="61"/>
  <c r="K19" i="61"/>
  <c r="Q19" i="61"/>
  <c r="B22" i="61"/>
  <c r="B22" i="89" s="1"/>
  <c r="B46" i="89" s="1"/>
  <c r="K22" i="61"/>
  <c r="N22" i="61"/>
  <c r="U11" i="162" l="1"/>
  <c r="U24" i="162" s="1"/>
  <c r="U10" i="171" s="1"/>
  <c r="U11" i="161"/>
  <c r="U24" i="161" s="1"/>
  <c r="U13" i="174"/>
  <c r="U37" i="174" s="1"/>
  <c r="U13" i="152"/>
  <c r="U37" i="152" s="1"/>
  <c r="U13" i="169" s="1"/>
  <c r="U13" i="151"/>
  <c r="U37" i="151" s="1"/>
  <c r="U13" i="173"/>
  <c r="U37" i="173" s="1"/>
  <c r="U13" i="89"/>
  <c r="U37" i="89" s="1"/>
  <c r="U13" i="142"/>
  <c r="U37" i="142" s="1"/>
  <c r="U13" i="168" s="1"/>
  <c r="O9" i="162"/>
  <c r="O22" i="162" s="1"/>
  <c r="O8" i="171" s="1"/>
  <c r="O9" i="161"/>
  <c r="O22" i="161" s="1"/>
  <c r="O9" i="183"/>
  <c r="O33" i="183" s="1"/>
  <c r="O9" i="180"/>
  <c r="O33" i="180" s="1"/>
  <c r="O10" i="182" s="1"/>
  <c r="O9" i="181"/>
  <c r="O9" i="179"/>
  <c r="O33" i="179" s="1"/>
  <c r="O10" i="174"/>
  <c r="O34" i="174" s="1"/>
  <c r="O10" i="152"/>
  <c r="O34" i="152" s="1"/>
  <c r="O10" i="169" s="1"/>
  <c r="O10" i="151"/>
  <c r="O34" i="151" s="1"/>
  <c r="O10" i="173"/>
  <c r="O34" i="173" s="1"/>
  <c r="O10" i="142"/>
  <c r="O34" i="142" s="1"/>
  <c r="O10" i="168" s="1"/>
  <c r="O10" i="89"/>
  <c r="O34" i="89" s="1"/>
  <c r="J15" i="184"/>
  <c r="J39" i="184" s="1"/>
  <c r="J15" i="148"/>
  <c r="J39" i="148" s="1"/>
  <c r="AC13" i="162"/>
  <c r="AC26" i="162" s="1"/>
  <c r="AC12" i="171" s="1"/>
  <c r="AC13" i="161"/>
  <c r="AC26" i="161" s="1"/>
  <c r="AC16" i="174"/>
  <c r="AC40" i="174" s="1"/>
  <c r="AC16" i="152"/>
  <c r="AC40" i="152" s="1"/>
  <c r="AC16" i="169" s="1"/>
  <c r="AC16" i="173"/>
  <c r="AC40" i="173" s="1"/>
  <c r="AC16" i="151"/>
  <c r="AC40" i="151" s="1"/>
  <c r="AC16" i="142"/>
  <c r="AC40" i="142" s="1"/>
  <c r="AC16" i="168" s="1"/>
  <c r="AC16" i="89"/>
  <c r="AC40" i="89" s="1"/>
  <c r="P13" i="184"/>
  <c r="P37" i="184" s="1"/>
  <c r="P13" i="148"/>
  <c r="P37" i="148" s="1"/>
  <c r="AI14" i="174"/>
  <c r="AI38" i="174" s="1"/>
  <c r="AI14" i="152"/>
  <c r="AI38" i="152" s="1"/>
  <c r="AI14" i="169" s="1"/>
  <c r="AI14" i="151"/>
  <c r="AI38" i="151" s="1"/>
  <c r="AI14" i="173"/>
  <c r="AI38" i="173" s="1"/>
  <c r="AI14" i="142"/>
  <c r="AI38" i="142" s="1"/>
  <c r="AI14" i="168" s="1"/>
  <c r="AI14" i="89"/>
  <c r="AI38" i="89" s="1"/>
  <c r="V10" i="184"/>
  <c r="V34" i="184" s="1"/>
  <c r="V10" i="148"/>
  <c r="V34" i="148" s="1"/>
  <c r="AO11" i="174"/>
  <c r="AO35" i="174" s="1"/>
  <c r="AO11" i="152"/>
  <c r="AO35" i="152" s="1"/>
  <c r="AO11" i="169" s="1"/>
  <c r="AO11" i="151"/>
  <c r="AO35" i="151" s="1"/>
  <c r="AO11" i="173"/>
  <c r="AO35" i="173" s="1"/>
  <c r="AO11" i="142"/>
  <c r="AO35" i="142" s="1"/>
  <c r="AO11" i="168" s="1"/>
  <c r="AO11" i="89"/>
  <c r="AO35" i="89" s="1"/>
  <c r="AC22" i="184"/>
  <c r="AC46" i="184" s="1"/>
  <c r="AC22" i="148"/>
  <c r="AC46" i="148" s="1"/>
  <c r="AV23" i="174"/>
  <c r="AV47" i="174" s="1"/>
  <c r="AV23" i="152"/>
  <c r="AV47" i="152" s="1"/>
  <c r="AV23" i="169" s="1"/>
  <c r="AV23" i="151"/>
  <c r="AV47" i="151" s="1"/>
  <c r="AV23" i="173"/>
  <c r="AV47" i="173" s="1"/>
  <c r="AV23" i="142"/>
  <c r="AV47" i="142" s="1"/>
  <c r="AV23" i="168" s="1"/>
  <c r="AV23" i="89"/>
  <c r="AV47" i="89" s="1"/>
  <c r="AB13" i="184"/>
  <c r="AB37" i="184" s="1"/>
  <c r="AB13" i="148"/>
  <c r="AB37" i="148" s="1"/>
  <c r="AU14" i="174"/>
  <c r="AU38" i="174" s="1"/>
  <c r="AU14" i="152"/>
  <c r="AU38" i="152" s="1"/>
  <c r="AU14" i="169" s="1"/>
  <c r="AU14" i="151"/>
  <c r="AU38" i="151" s="1"/>
  <c r="AU14" i="173"/>
  <c r="AU38" i="173" s="1"/>
  <c r="AU14" i="142"/>
  <c r="AU38" i="142" s="1"/>
  <c r="AU14" i="168" s="1"/>
  <c r="AU14" i="89"/>
  <c r="AU38" i="89" s="1"/>
  <c r="AD19" i="148"/>
  <c r="AD43" i="148" s="1"/>
  <c r="AD19" i="184"/>
  <c r="AD43" i="184" s="1"/>
  <c r="AW20" i="174"/>
  <c r="AW44" i="174" s="1"/>
  <c r="AW20" i="151"/>
  <c r="AW44" i="151" s="1"/>
  <c r="AW20" i="173"/>
  <c r="AW44" i="173" s="1"/>
  <c r="AW20" i="152"/>
  <c r="AW44" i="152" s="1"/>
  <c r="AW20" i="169" s="1"/>
  <c r="AW20" i="142"/>
  <c r="AW44" i="142" s="1"/>
  <c r="AW20" i="168" s="1"/>
  <c r="AW20" i="89"/>
  <c r="AW44" i="89" s="1"/>
  <c r="W13" i="184"/>
  <c r="W37" i="184" s="1"/>
  <c r="W13" i="148"/>
  <c r="W37" i="148" s="1"/>
  <c r="AP14" i="174"/>
  <c r="AP38" i="174" s="1"/>
  <c r="AP14" i="152"/>
  <c r="AP38" i="152" s="1"/>
  <c r="AP14" i="169" s="1"/>
  <c r="AP14" i="151"/>
  <c r="AP38" i="151" s="1"/>
  <c r="AP14" i="173"/>
  <c r="AP38" i="173" s="1"/>
  <c r="AP14" i="89"/>
  <c r="AP38" i="89" s="1"/>
  <c r="AP14" i="142"/>
  <c r="AP38" i="142" s="1"/>
  <c r="AP14" i="168" s="1"/>
  <c r="M13" i="184"/>
  <c r="M37" i="184" s="1"/>
  <c r="M13" i="148"/>
  <c r="M37" i="148" s="1"/>
  <c r="AF14" i="174"/>
  <c r="AF38" i="174" s="1"/>
  <c r="AF14" i="152"/>
  <c r="AF38" i="152" s="1"/>
  <c r="AF14" i="169" s="1"/>
  <c r="AF14" i="173"/>
  <c r="AF38" i="173" s="1"/>
  <c r="AF14" i="151"/>
  <c r="AF38" i="151" s="1"/>
  <c r="AF14" i="142"/>
  <c r="AF38" i="142" s="1"/>
  <c r="AF14" i="168" s="1"/>
  <c r="AF14" i="89"/>
  <c r="AF38" i="89" s="1"/>
  <c r="Z16" i="184"/>
  <c r="Z40" i="184" s="1"/>
  <c r="Z17" i="186" s="1"/>
  <c r="Z16" i="148"/>
  <c r="Z40" i="148" s="1"/>
  <c r="AS17" i="174"/>
  <c r="AS41" i="174" s="1"/>
  <c r="AS17" i="152"/>
  <c r="AS41" i="152" s="1"/>
  <c r="AS17" i="169" s="1"/>
  <c r="AS17" i="151"/>
  <c r="AS41" i="151" s="1"/>
  <c r="AS17" i="173"/>
  <c r="AS41" i="173" s="1"/>
  <c r="AS17" i="142"/>
  <c r="AS41" i="142" s="1"/>
  <c r="AS17" i="168" s="1"/>
  <c r="AS17" i="89"/>
  <c r="AS41" i="89" s="1"/>
  <c r="K21" i="183"/>
  <c r="K45" i="183" s="1"/>
  <c r="K21" i="180"/>
  <c r="K45" i="180" s="1"/>
  <c r="K22" i="182" s="1"/>
  <c r="K21" i="181"/>
  <c r="K21" i="179"/>
  <c r="K45" i="179" s="1"/>
  <c r="K22" i="174"/>
  <c r="K46" i="174" s="1"/>
  <c r="K22" i="152"/>
  <c r="K46" i="152" s="1"/>
  <c r="K22" i="169" s="1"/>
  <c r="K22" i="151"/>
  <c r="K46" i="151" s="1"/>
  <c r="K22" i="173"/>
  <c r="K46" i="173" s="1"/>
  <c r="K22" i="142"/>
  <c r="K46" i="142" s="1"/>
  <c r="K22" i="168" s="1"/>
  <c r="K22" i="89"/>
  <c r="K46" i="89" s="1"/>
  <c r="N13" i="162"/>
  <c r="N26" i="162" s="1"/>
  <c r="N12" i="171" s="1"/>
  <c r="N13" i="161"/>
  <c r="N26" i="161" s="1"/>
  <c r="N15" i="183"/>
  <c r="N39" i="183" s="1"/>
  <c r="N15" i="181"/>
  <c r="N15" i="179"/>
  <c r="N39" i="179" s="1"/>
  <c r="N15" i="180"/>
  <c r="N39" i="180" s="1"/>
  <c r="N16" i="182" s="1"/>
  <c r="N16" i="174"/>
  <c r="N40" i="174" s="1"/>
  <c r="N16" i="151"/>
  <c r="N40" i="151" s="1"/>
  <c r="N16" i="152"/>
  <c r="N40" i="152" s="1"/>
  <c r="N16" i="169" s="1"/>
  <c r="N16" i="173"/>
  <c r="N40" i="173" s="1"/>
  <c r="N16" i="142"/>
  <c r="N40" i="142" s="1"/>
  <c r="N16" i="168" s="1"/>
  <c r="N16" i="89"/>
  <c r="N40" i="89" s="1"/>
  <c r="N9" i="162"/>
  <c r="N22" i="162" s="1"/>
  <c r="N8" i="171" s="1"/>
  <c r="N9" i="161"/>
  <c r="N22" i="161" s="1"/>
  <c r="N9" i="183"/>
  <c r="N33" i="183" s="1"/>
  <c r="N9" i="181"/>
  <c r="N9" i="179"/>
  <c r="N33" i="179" s="1"/>
  <c r="N9" i="180"/>
  <c r="N33" i="180" s="1"/>
  <c r="N10" i="182" s="1"/>
  <c r="N10" i="174"/>
  <c r="N34" i="174" s="1"/>
  <c r="N10" i="152"/>
  <c r="N34" i="152" s="1"/>
  <c r="N10" i="169" s="1"/>
  <c r="N10" i="151"/>
  <c r="N34" i="151" s="1"/>
  <c r="N10" i="173"/>
  <c r="N34" i="173" s="1"/>
  <c r="N10" i="142"/>
  <c r="N34" i="142" s="1"/>
  <c r="N10" i="168" s="1"/>
  <c r="N10" i="89"/>
  <c r="N34" i="89" s="1"/>
  <c r="P9" i="162"/>
  <c r="P22" i="162" s="1"/>
  <c r="P8" i="171" s="1"/>
  <c r="P9" i="161"/>
  <c r="P22" i="161" s="1"/>
  <c r="P9" i="183"/>
  <c r="P33" i="183" s="1"/>
  <c r="P9" i="179"/>
  <c r="P33" i="179" s="1"/>
  <c r="P9" i="180"/>
  <c r="P33" i="180" s="1"/>
  <c r="P10" i="182" s="1"/>
  <c r="P9" i="181"/>
  <c r="P10" i="174"/>
  <c r="P34" i="174" s="1"/>
  <c r="P10" i="152"/>
  <c r="P34" i="152" s="1"/>
  <c r="P10" i="169" s="1"/>
  <c r="P10" i="151"/>
  <c r="P34" i="151" s="1"/>
  <c r="P10" i="173"/>
  <c r="P34" i="173" s="1"/>
  <c r="P10" i="142"/>
  <c r="P34" i="142" s="1"/>
  <c r="P10" i="168" s="1"/>
  <c r="P10" i="89"/>
  <c r="P34" i="89" s="1"/>
  <c r="F7" i="179"/>
  <c r="F31" i="179" s="1"/>
  <c r="F7" i="180"/>
  <c r="F31" i="180" s="1"/>
  <c r="F8" i="182" s="1"/>
  <c r="F7" i="183"/>
  <c r="F31" i="183" s="1"/>
  <c r="F7" i="181"/>
  <c r="F8" i="174"/>
  <c r="F32" i="174" s="1"/>
  <c r="F8" i="152"/>
  <c r="F32" i="152" s="1"/>
  <c r="F8" i="169" s="1"/>
  <c r="F8" i="151"/>
  <c r="F32" i="151" s="1"/>
  <c r="F8" i="173"/>
  <c r="F32" i="173" s="1"/>
  <c r="F8" i="89"/>
  <c r="F32" i="89" s="1"/>
  <c r="F8" i="142"/>
  <c r="F32" i="142" s="1"/>
  <c r="F8" i="168" s="1"/>
  <c r="C7" i="184"/>
  <c r="C31" i="184" s="1"/>
  <c r="C7" i="148"/>
  <c r="C31" i="148" s="1"/>
  <c r="V8" i="174"/>
  <c r="V32" i="174" s="1"/>
  <c r="V8" i="152"/>
  <c r="V32" i="152" s="1"/>
  <c r="V8" i="169" s="1"/>
  <c r="V8" i="151"/>
  <c r="V32" i="151" s="1"/>
  <c r="V8" i="173"/>
  <c r="V32" i="173" s="1"/>
  <c r="V8" i="89"/>
  <c r="V32" i="89" s="1"/>
  <c r="V8" i="142"/>
  <c r="V32" i="142" s="1"/>
  <c r="V8" i="168" s="1"/>
  <c r="F7" i="184"/>
  <c r="F31" i="184" s="1"/>
  <c r="F7" i="148"/>
  <c r="F31" i="148" s="1"/>
  <c r="Y8" i="174"/>
  <c r="Y32" i="174" s="1"/>
  <c r="Y8" i="152"/>
  <c r="Y32" i="152" s="1"/>
  <c r="Y8" i="169" s="1"/>
  <c r="Y8" i="151"/>
  <c r="Y32" i="151" s="1"/>
  <c r="Y8" i="173"/>
  <c r="Y32" i="173" s="1"/>
  <c r="Y8" i="142"/>
  <c r="Y32" i="142" s="1"/>
  <c r="Y8" i="168" s="1"/>
  <c r="Y8" i="89"/>
  <c r="Y32" i="89" s="1"/>
  <c r="J12" i="184"/>
  <c r="J36" i="184" s="1"/>
  <c r="J12" i="148"/>
  <c r="J36" i="148" s="1"/>
  <c r="AC11" i="162"/>
  <c r="AC24" i="162" s="1"/>
  <c r="AC10" i="171" s="1"/>
  <c r="AC11" i="161"/>
  <c r="AC24" i="161" s="1"/>
  <c r="AC13" i="174"/>
  <c r="AC37" i="174" s="1"/>
  <c r="AC13" i="152"/>
  <c r="AC37" i="152" s="1"/>
  <c r="AC13" i="169" s="1"/>
  <c r="AC13" i="151"/>
  <c r="AC37" i="151" s="1"/>
  <c r="AC13" i="173"/>
  <c r="AC37" i="173" s="1"/>
  <c r="AC13" i="89"/>
  <c r="AC37" i="89" s="1"/>
  <c r="AC13" i="142"/>
  <c r="AC37" i="142" s="1"/>
  <c r="AC13" i="168" s="1"/>
  <c r="K16" i="184"/>
  <c r="K40" i="184" s="1"/>
  <c r="K16" i="148"/>
  <c r="K40" i="148" s="1"/>
  <c r="AD17" i="174"/>
  <c r="AD41" i="174" s="1"/>
  <c r="AD17" i="173"/>
  <c r="AD41" i="173" s="1"/>
  <c r="AD17" i="152"/>
  <c r="AD41" i="152" s="1"/>
  <c r="AD17" i="169" s="1"/>
  <c r="AD17" i="151"/>
  <c r="AD41" i="151" s="1"/>
  <c r="AD17" i="89"/>
  <c r="AD41" i="89" s="1"/>
  <c r="AD17" i="142"/>
  <c r="AD41" i="142" s="1"/>
  <c r="AD17" i="168" s="1"/>
  <c r="Y10" i="184"/>
  <c r="Y34" i="184" s="1"/>
  <c r="Y10" i="148"/>
  <c r="Y34" i="148" s="1"/>
  <c r="AR11" i="174"/>
  <c r="AR35" i="174" s="1"/>
  <c r="AR11" i="152"/>
  <c r="AR35" i="152" s="1"/>
  <c r="AR11" i="169" s="1"/>
  <c r="AR11" i="151"/>
  <c r="AR35" i="151" s="1"/>
  <c r="AR11" i="173"/>
  <c r="AR35" i="173" s="1"/>
  <c r="AR11" i="89"/>
  <c r="AR35" i="89" s="1"/>
  <c r="AR11" i="142"/>
  <c r="AR35" i="142" s="1"/>
  <c r="AR11" i="168" s="1"/>
  <c r="AG19" i="184"/>
  <c r="AG43" i="184" s="1"/>
  <c r="AG19" i="148"/>
  <c r="AG43" i="148" s="1"/>
  <c r="AZ20" i="174"/>
  <c r="AZ44" i="174" s="1"/>
  <c r="AZ20" i="173"/>
  <c r="AZ44" i="173" s="1"/>
  <c r="AZ20" i="152"/>
  <c r="AZ44" i="152" s="1"/>
  <c r="AZ20" i="169" s="1"/>
  <c r="AZ20" i="151"/>
  <c r="AZ44" i="151" s="1"/>
  <c r="AZ20" i="142"/>
  <c r="AZ44" i="142" s="1"/>
  <c r="AZ20" i="168" s="1"/>
  <c r="AZ20" i="89"/>
  <c r="AZ44" i="89" s="1"/>
  <c r="O13" i="184"/>
  <c r="O37" i="184" s="1"/>
  <c r="O13" i="148"/>
  <c r="O37" i="148" s="1"/>
  <c r="AH14" i="174"/>
  <c r="AH38" i="174" s="1"/>
  <c r="AH14" i="152"/>
  <c r="AH38" i="152" s="1"/>
  <c r="AH14" i="169" s="1"/>
  <c r="AH14" i="151"/>
  <c r="AH38" i="151" s="1"/>
  <c r="AH14" i="173"/>
  <c r="AH38" i="173" s="1"/>
  <c r="AH14" i="89"/>
  <c r="AH38" i="89" s="1"/>
  <c r="AH14" i="142"/>
  <c r="AH38" i="142" s="1"/>
  <c r="AH14" i="168" s="1"/>
  <c r="U13" i="184"/>
  <c r="U37" i="184" s="1"/>
  <c r="U13" i="148"/>
  <c r="U37" i="148" s="1"/>
  <c r="AN14" i="174"/>
  <c r="AN38" i="174" s="1"/>
  <c r="AN14" i="152"/>
  <c r="AN38" i="152" s="1"/>
  <c r="AN14" i="169" s="1"/>
  <c r="AN14" i="173"/>
  <c r="AN38" i="173" s="1"/>
  <c r="AN14" i="151"/>
  <c r="AN38" i="151" s="1"/>
  <c r="AN14" i="142"/>
  <c r="AN38" i="142" s="1"/>
  <c r="AN14" i="168" s="1"/>
  <c r="AN14" i="89"/>
  <c r="AN38" i="89" s="1"/>
  <c r="O16" i="184"/>
  <c r="O40" i="184" s="1"/>
  <c r="O17" i="186" s="1"/>
  <c r="O16" i="148"/>
  <c r="O40" i="148" s="1"/>
  <c r="AH17" i="174"/>
  <c r="AH41" i="174" s="1"/>
  <c r="AH17" i="173"/>
  <c r="AH41" i="173" s="1"/>
  <c r="AH17" i="152"/>
  <c r="AH41" i="152" s="1"/>
  <c r="AH17" i="169" s="1"/>
  <c r="AH17" i="151"/>
  <c r="AH41" i="151" s="1"/>
  <c r="AH17" i="89"/>
  <c r="AH41" i="89" s="1"/>
  <c r="AH17" i="142"/>
  <c r="AH41" i="142" s="1"/>
  <c r="AH17" i="168" s="1"/>
  <c r="AB22" i="184"/>
  <c r="AB46" i="184" s="1"/>
  <c r="AB22" i="148"/>
  <c r="AB46" i="148" s="1"/>
  <c r="AU23" i="174"/>
  <c r="AU47" i="174" s="1"/>
  <c r="AU23" i="151"/>
  <c r="AU47" i="151" s="1"/>
  <c r="AU23" i="173"/>
  <c r="AU47" i="173" s="1"/>
  <c r="AU23" i="152"/>
  <c r="AU47" i="152" s="1"/>
  <c r="AU23" i="169" s="1"/>
  <c r="AU23" i="142"/>
  <c r="AU47" i="142" s="1"/>
  <c r="AU23" i="168" s="1"/>
  <c r="AU23" i="89"/>
  <c r="AU47" i="89" s="1"/>
  <c r="X22" i="184"/>
  <c r="X46" i="184" s="1"/>
  <c r="X22" i="148"/>
  <c r="X46" i="148" s="1"/>
  <c r="AQ23" i="174"/>
  <c r="AQ47" i="174" s="1"/>
  <c r="AQ23" i="151"/>
  <c r="AQ47" i="151" s="1"/>
  <c r="AQ23" i="173"/>
  <c r="AQ47" i="173" s="1"/>
  <c r="AQ23" i="152"/>
  <c r="AQ47" i="152" s="1"/>
  <c r="AQ23" i="169" s="1"/>
  <c r="AQ23" i="142"/>
  <c r="AQ47" i="142" s="1"/>
  <c r="AQ23" i="168" s="1"/>
  <c r="AQ23" i="89"/>
  <c r="AQ47" i="89" s="1"/>
  <c r="W22" i="184"/>
  <c r="W46" i="184" s="1"/>
  <c r="W22" i="148"/>
  <c r="W46" i="148" s="1"/>
  <c r="AP23" i="174"/>
  <c r="AP47" i="174" s="1"/>
  <c r="AP23" i="173"/>
  <c r="AP47" i="173" s="1"/>
  <c r="AP23" i="152"/>
  <c r="AP47" i="152" s="1"/>
  <c r="AP23" i="169" s="1"/>
  <c r="AP23" i="151"/>
  <c r="AP47" i="151" s="1"/>
  <c r="AP23" i="142"/>
  <c r="AP47" i="142" s="1"/>
  <c r="AP23" i="168" s="1"/>
  <c r="AP23" i="89"/>
  <c r="AP47" i="89" s="1"/>
  <c r="AC19" i="184"/>
  <c r="AC43" i="184" s="1"/>
  <c r="AC19" i="148"/>
  <c r="AC43" i="148" s="1"/>
  <c r="AV20" i="174"/>
  <c r="AV44" i="174" s="1"/>
  <c r="AV20" i="173"/>
  <c r="AV44" i="173" s="1"/>
  <c r="AV20" i="152"/>
  <c r="AV44" i="152" s="1"/>
  <c r="AV20" i="169" s="1"/>
  <c r="AV20" i="151"/>
  <c r="AV44" i="151" s="1"/>
  <c r="AV20" i="142"/>
  <c r="AV44" i="142" s="1"/>
  <c r="AV20" i="168" s="1"/>
  <c r="AV20" i="89"/>
  <c r="AV44" i="89" s="1"/>
  <c r="X16" i="184"/>
  <c r="X40" i="184" s="1"/>
  <c r="X16" i="148"/>
  <c r="X40" i="148" s="1"/>
  <c r="AQ17" i="174"/>
  <c r="AQ41" i="174" s="1"/>
  <c r="AQ17" i="151"/>
  <c r="AQ41" i="151" s="1"/>
  <c r="AQ17" i="173"/>
  <c r="AQ41" i="173" s="1"/>
  <c r="AQ17" i="152"/>
  <c r="AQ41" i="152" s="1"/>
  <c r="AQ17" i="169" s="1"/>
  <c r="AQ17" i="89"/>
  <c r="AQ41" i="89" s="1"/>
  <c r="AQ17" i="142"/>
  <c r="AQ41" i="142" s="1"/>
  <c r="AQ17" i="168" s="1"/>
  <c r="AD16" i="148"/>
  <c r="AD40" i="148" s="1"/>
  <c r="AD16" i="184"/>
  <c r="AD40" i="184" s="1"/>
  <c r="AW17" i="174"/>
  <c r="AW41" i="174" s="1"/>
  <c r="AW17" i="152"/>
  <c r="AW41" i="152" s="1"/>
  <c r="AW17" i="169" s="1"/>
  <c r="AW17" i="151"/>
  <c r="AW41" i="151" s="1"/>
  <c r="AW17" i="173"/>
  <c r="AW41" i="173" s="1"/>
  <c r="AW17" i="142"/>
  <c r="AW41" i="142" s="1"/>
  <c r="AW17" i="168" s="1"/>
  <c r="AW17" i="89"/>
  <c r="AW41" i="89" s="1"/>
  <c r="AA16" i="184"/>
  <c r="AA40" i="184" s="1"/>
  <c r="AA16" i="148"/>
  <c r="AA40" i="148" s="1"/>
  <c r="AT17" i="174"/>
  <c r="AT41" i="174" s="1"/>
  <c r="AT17" i="173"/>
  <c r="AT41" i="173" s="1"/>
  <c r="AT17" i="152"/>
  <c r="AT41" i="152" s="1"/>
  <c r="AT17" i="169" s="1"/>
  <c r="AT17" i="151"/>
  <c r="AT41" i="151" s="1"/>
  <c r="AT17" i="89"/>
  <c r="AT41" i="89" s="1"/>
  <c r="AT17" i="142"/>
  <c r="AT41" i="142" s="1"/>
  <c r="AT17" i="168" s="1"/>
  <c r="AE22" i="184"/>
  <c r="AE46" i="184" s="1"/>
  <c r="AE23" i="186" s="1"/>
  <c r="AE22" i="148"/>
  <c r="AE46" i="148" s="1"/>
  <c r="AX23" i="174"/>
  <c r="AX47" i="174" s="1"/>
  <c r="AX23" i="173"/>
  <c r="AX47" i="173" s="1"/>
  <c r="AX23" i="152"/>
  <c r="AX47" i="152" s="1"/>
  <c r="AX23" i="169" s="1"/>
  <c r="AX23" i="151"/>
  <c r="AX47" i="151" s="1"/>
  <c r="AX23" i="142"/>
  <c r="AX47" i="142" s="1"/>
  <c r="AX23" i="168" s="1"/>
  <c r="AX23" i="89"/>
  <c r="AX47" i="89" s="1"/>
  <c r="Q13" i="184"/>
  <c r="Q37" i="184" s="1"/>
  <c r="Q13" i="148"/>
  <c r="Q37" i="148" s="1"/>
  <c r="AJ14" i="174"/>
  <c r="AJ38" i="174" s="1"/>
  <c r="AJ14" i="152"/>
  <c r="AJ38" i="152" s="1"/>
  <c r="AJ14" i="169" s="1"/>
  <c r="AJ14" i="173"/>
  <c r="AJ38" i="173" s="1"/>
  <c r="AJ14" i="151"/>
  <c r="AJ38" i="151" s="1"/>
  <c r="AJ14" i="142"/>
  <c r="AJ38" i="142" s="1"/>
  <c r="AJ14" i="168" s="1"/>
  <c r="AJ14" i="89"/>
  <c r="AJ38" i="89" s="1"/>
  <c r="P10" i="184"/>
  <c r="P34" i="184" s="1"/>
  <c r="P10" i="148"/>
  <c r="P34" i="148" s="1"/>
  <c r="AI11" i="174"/>
  <c r="AI35" i="174" s="1"/>
  <c r="AI11" i="152"/>
  <c r="AI35" i="152" s="1"/>
  <c r="AI11" i="169" s="1"/>
  <c r="AI11" i="151"/>
  <c r="AI35" i="151" s="1"/>
  <c r="AI11" i="173"/>
  <c r="AI35" i="173" s="1"/>
  <c r="AI11" i="89"/>
  <c r="AI35" i="89" s="1"/>
  <c r="AI11" i="142"/>
  <c r="AI35" i="142" s="1"/>
  <c r="AI11" i="168" s="1"/>
  <c r="W19" i="184"/>
  <c r="W43" i="184" s="1"/>
  <c r="W19" i="148"/>
  <c r="W43" i="148" s="1"/>
  <c r="AP20" i="174"/>
  <c r="AP44" i="174" s="1"/>
  <c r="AP20" i="152"/>
  <c r="AP44" i="152" s="1"/>
  <c r="AP20" i="169" s="1"/>
  <c r="AP20" i="151"/>
  <c r="AP44" i="151" s="1"/>
  <c r="AP20" i="173"/>
  <c r="AP44" i="173" s="1"/>
  <c r="AP20" i="89"/>
  <c r="AP44" i="89" s="1"/>
  <c r="AP20" i="142"/>
  <c r="AP44" i="142" s="1"/>
  <c r="AP20" i="168" s="1"/>
  <c r="AB19" i="184"/>
  <c r="AB43" i="184" s="1"/>
  <c r="AB19" i="148"/>
  <c r="AB43" i="148" s="1"/>
  <c r="AU20" i="174"/>
  <c r="AU44" i="174" s="1"/>
  <c r="AU20" i="152"/>
  <c r="AU44" i="152" s="1"/>
  <c r="AU20" i="169" s="1"/>
  <c r="AU20" i="151"/>
  <c r="AU44" i="151" s="1"/>
  <c r="AU20" i="173"/>
  <c r="AU44" i="173" s="1"/>
  <c r="AU20" i="142"/>
  <c r="AU44" i="142" s="1"/>
  <c r="AU20" i="168" s="1"/>
  <c r="AU20" i="89"/>
  <c r="AU44" i="89" s="1"/>
  <c r="AH10" i="148"/>
  <c r="AH34" i="148" s="1"/>
  <c r="AH10" i="184"/>
  <c r="AH34" i="184" s="1"/>
  <c r="BA11" i="174"/>
  <c r="BA35" i="174" s="1"/>
  <c r="BA11" i="152"/>
  <c r="BA35" i="152" s="1"/>
  <c r="BA11" i="169" s="1"/>
  <c r="BA11" i="151"/>
  <c r="BA35" i="151" s="1"/>
  <c r="BA11" i="173"/>
  <c r="BA35" i="173" s="1"/>
  <c r="BA11" i="142"/>
  <c r="BA35" i="142" s="1"/>
  <c r="BA11" i="168" s="1"/>
  <c r="BA11" i="89"/>
  <c r="BA35" i="89" s="1"/>
  <c r="V19" i="184"/>
  <c r="V43" i="184" s="1"/>
  <c r="V19" i="148"/>
  <c r="V43" i="148" s="1"/>
  <c r="AO20" i="174"/>
  <c r="AO44" i="174" s="1"/>
  <c r="AO20" i="151"/>
  <c r="AO44" i="151" s="1"/>
  <c r="AO20" i="173"/>
  <c r="AO44" i="173" s="1"/>
  <c r="AO20" i="152"/>
  <c r="AO44" i="152" s="1"/>
  <c r="AO20" i="169" s="1"/>
  <c r="AO20" i="142"/>
  <c r="AO44" i="142" s="1"/>
  <c r="AO20" i="168" s="1"/>
  <c r="AO20" i="89"/>
  <c r="AO44" i="89" s="1"/>
  <c r="T13" i="184"/>
  <c r="T37" i="184" s="1"/>
  <c r="T13" i="148"/>
  <c r="T37" i="148" s="1"/>
  <c r="AM14" i="174"/>
  <c r="AM38" i="174" s="1"/>
  <c r="AM14" i="152"/>
  <c r="AM38" i="152" s="1"/>
  <c r="AM14" i="169" s="1"/>
  <c r="AM14" i="151"/>
  <c r="AM38" i="151" s="1"/>
  <c r="AM14" i="173"/>
  <c r="AM38" i="173" s="1"/>
  <c r="AM14" i="142"/>
  <c r="AM38" i="142" s="1"/>
  <c r="AM14" i="168" s="1"/>
  <c r="AM14" i="89"/>
  <c r="AM38" i="89" s="1"/>
  <c r="AF19" i="184"/>
  <c r="AF43" i="184" s="1"/>
  <c r="AF20" i="186" s="1"/>
  <c r="AF19" i="148"/>
  <c r="AF43" i="148" s="1"/>
  <c r="AY20" i="174"/>
  <c r="AY44" i="174" s="1"/>
  <c r="AY20" i="152"/>
  <c r="AY44" i="152" s="1"/>
  <c r="AY20" i="169" s="1"/>
  <c r="AY20" i="151"/>
  <c r="AY44" i="151" s="1"/>
  <c r="AY20" i="173"/>
  <c r="AY44" i="173" s="1"/>
  <c r="AY20" i="142"/>
  <c r="AY44" i="142" s="1"/>
  <c r="AY20" i="168" s="1"/>
  <c r="AY20" i="89"/>
  <c r="AY44" i="89" s="1"/>
  <c r="K10" i="184"/>
  <c r="K34" i="184" s="1"/>
  <c r="K10" i="148"/>
  <c r="K34" i="148" s="1"/>
  <c r="AD11" i="174"/>
  <c r="AD35" i="174" s="1"/>
  <c r="AD11" i="152"/>
  <c r="AD35" i="152" s="1"/>
  <c r="AD11" i="169" s="1"/>
  <c r="AD11" i="173"/>
  <c r="AD35" i="173" s="1"/>
  <c r="AD11" i="151"/>
  <c r="AD35" i="151" s="1"/>
  <c r="AD11" i="89"/>
  <c r="AD35" i="89" s="1"/>
  <c r="AD11" i="142"/>
  <c r="AD35" i="142" s="1"/>
  <c r="AD11" i="168" s="1"/>
  <c r="T22" i="184"/>
  <c r="T46" i="184" s="1"/>
  <c r="T22" i="148"/>
  <c r="T46" i="148" s="1"/>
  <c r="AM23" i="174"/>
  <c r="AM47" i="174" s="1"/>
  <c r="AM23" i="151"/>
  <c r="AM47" i="151" s="1"/>
  <c r="AM23" i="173"/>
  <c r="AM47" i="173" s="1"/>
  <c r="AM23" i="152"/>
  <c r="AM47" i="152" s="1"/>
  <c r="AM23" i="169" s="1"/>
  <c r="AM23" i="89"/>
  <c r="AM47" i="89" s="1"/>
  <c r="AM23" i="142"/>
  <c r="AM47" i="142" s="1"/>
  <c r="AM23" i="168" s="1"/>
  <c r="AG16" i="184"/>
  <c r="AG40" i="184" s="1"/>
  <c r="AG16" i="148"/>
  <c r="AG40" i="148" s="1"/>
  <c r="AZ17" i="174"/>
  <c r="AZ41" i="174" s="1"/>
  <c r="AZ17" i="152"/>
  <c r="AZ41" i="152" s="1"/>
  <c r="AZ17" i="169" s="1"/>
  <c r="AZ17" i="151"/>
  <c r="AZ41" i="151" s="1"/>
  <c r="AZ17" i="173"/>
  <c r="AZ41" i="173" s="1"/>
  <c r="AZ17" i="142"/>
  <c r="AZ41" i="142" s="1"/>
  <c r="AZ17" i="168" s="1"/>
  <c r="AZ17" i="89"/>
  <c r="AZ41" i="89" s="1"/>
  <c r="S13" i="184"/>
  <c r="S37" i="184" s="1"/>
  <c r="S13" i="148"/>
  <c r="S37" i="148" s="1"/>
  <c r="AL14" i="174"/>
  <c r="AL38" i="174" s="1"/>
  <c r="AL14" i="152"/>
  <c r="AL38" i="152" s="1"/>
  <c r="AL14" i="169" s="1"/>
  <c r="AL14" i="151"/>
  <c r="AL38" i="151" s="1"/>
  <c r="AL14" i="173"/>
  <c r="AL38" i="173" s="1"/>
  <c r="AL14" i="89"/>
  <c r="AL38" i="89" s="1"/>
  <c r="AL14" i="142"/>
  <c r="AL38" i="142" s="1"/>
  <c r="AL14" i="168" s="1"/>
  <c r="R22" i="148"/>
  <c r="R46" i="148" s="1"/>
  <c r="R22" i="184"/>
  <c r="R46" i="184" s="1"/>
  <c r="AK23" i="174"/>
  <c r="AK47" i="174" s="1"/>
  <c r="AK23" i="152"/>
  <c r="AK47" i="152" s="1"/>
  <c r="AK23" i="169" s="1"/>
  <c r="AK23" i="151"/>
  <c r="AK47" i="151" s="1"/>
  <c r="AK23" i="173"/>
  <c r="AK47" i="173" s="1"/>
  <c r="AK23" i="142"/>
  <c r="AK47" i="142" s="1"/>
  <c r="AK23" i="168" s="1"/>
  <c r="AK23" i="89"/>
  <c r="AK47" i="89" s="1"/>
  <c r="Q19" i="184"/>
  <c r="Q43" i="184" s="1"/>
  <c r="Q19" i="148"/>
  <c r="Q43" i="148" s="1"/>
  <c r="AJ20" i="174"/>
  <c r="AJ44" i="174" s="1"/>
  <c r="AJ20" i="173"/>
  <c r="AJ44" i="173" s="1"/>
  <c r="AJ20" i="152"/>
  <c r="AJ44" i="152" s="1"/>
  <c r="AJ20" i="169" s="1"/>
  <c r="AJ20" i="151"/>
  <c r="AJ44" i="151" s="1"/>
  <c r="AJ20" i="142"/>
  <c r="AJ44" i="142" s="1"/>
  <c r="AJ20" i="168" s="1"/>
  <c r="AJ20" i="89"/>
  <c r="AJ44" i="89" s="1"/>
  <c r="R10" i="148"/>
  <c r="R34" i="148" s="1"/>
  <c r="R10" i="184"/>
  <c r="R34" i="184" s="1"/>
  <c r="AK11" i="174"/>
  <c r="AK35" i="174" s="1"/>
  <c r="AK11" i="152"/>
  <c r="AK35" i="152" s="1"/>
  <c r="AK11" i="169" s="1"/>
  <c r="AK11" i="151"/>
  <c r="AK35" i="151" s="1"/>
  <c r="AK11" i="173"/>
  <c r="AK35" i="173" s="1"/>
  <c r="AK11" i="142"/>
  <c r="AK35" i="142" s="1"/>
  <c r="AK11" i="168" s="1"/>
  <c r="AK11" i="89"/>
  <c r="AK35" i="89" s="1"/>
  <c r="N13" i="184"/>
  <c r="N37" i="184" s="1"/>
  <c r="N14" i="186" s="1"/>
  <c r="N13" i="148"/>
  <c r="N37" i="148" s="1"/>
  <c r="AG14" i="174"/>
  <c r="AG38" i="174" s="1"/>
  <c r="AG14" i="151"/>
  <c r="AG38" i="151" s="1"/>
  <c r="AG14" i="152"/>
  <c r="AG38" i="152" s="1"/>
  <c r="AG14" i="169" s="1"/>
  <c r="AG14" i="173"/>
  <c r="AG38" i="173" s="1"/>
  <c r="AG14" i="142"/>
  <c r="AG38" i="142" s="1"/>
  <c r="AG14" i="168" s="1"/>
  <c r="AG14" i="89"/>
  <c r="AG38" i="89" s="1"/>
  <c r="I9" i="184"/>
  <c r="I33" i="184" s="1"/>
  <c r="I9" i="148"/>
  <c r="I33" i="148" s="1"/>
  <c r="AB9" i="162"/>
  <c r="AB22" i="162" s="1"/>
  <c r="AB8" i="171" s="1"/>
  <c r="AB9" i="161"/>
  <c r="AB22" i="161" s="1"/>
  <c r="AB10" i="174"/>
  <c r="AB34" i="174" s="1"/>
  <c r="AB10" i="152"/>
  <c r="AB34" i="152" s="1"/>
  <c r="AB10" i="169" s="1"/>
  <c r="AB10" i="151"/>
  <c r="AB34" i="151" s="1"/>
  <c r="AB10" i="173"/>
  <c r="AB34" i="173" s="1"/>
  <c r="AB10" i="142"/>
  <c r="AB34" i="142" s="1"/>
  <c r="AB10" i="168" s="1"/>
  <c r="AB10" i="89"/>
  <c r="AB34" i="89" s="1"/>
  <c r="V16" i="184"/>
  <c r="V40" i="184" s="1"/>
  <c r="V16" i="148"/>
  <c r="V40" i="148" s="1"/>
  <c r="AO17" i="174"/>
  <c r="AO41" i="174" s="1"/>
  <c r="AO17" i="152"/>
  <c r="AO41" i="152" s="1"/>
  <c r="AO17" i="169" s="1"/>
  <c r="AO17" i="151"/>
  <c r="AO41" i="151" s="1"/>
  <c r="AO17" i="173"/>
  <c r="AO41" i="173" s="1"/>
  <c r="AO17" i="142"/>
  <c r="AO41" i="142" s="1"/>
  <c r="AO17" i="168" s="1"/>
  <c r="AO17" i="89"/>
  <c r="AO41" i="89" s="1"/>
  <c r="AF22" i="184"/>
  <c r="AF46" i="184" s="1"/>
  <c r="AF22" i="148"/>
  <c r="AF46" i="148" s="1"/>
  <c r="AY23" i="174"/>
  <c r="AY47" i="174" s="1"/>
  <c r="AY23" i="151"/>
  <c r="AY47" i="151" s="1"/>
  <c r="AY23" i="173"/>
  <c r="AY47" i="173" s="1"/>
  <c r="AY23" i="152"/>
  <c r="AY47" i="152" s="1"/>
  <c r="AY23" i="169" s="1"/>
  <c r="AY23" i="142"/>
  <c r="AY47" i="142" s="1"/>
  <c r="AY23" i="168" s="1"/>
  <c r="AY23" i="89"/>
  <c r="AY47" i="89" s="1"/>
  <c r="AG10" i="184"/>
  <c r="AG34" i="184" s="1"/>
  <c r="AG10" i="148"/>
  <c r="AG34" i="148" s="1"/>
  <c r="AZ11" i="174"/>
  <c r="AZ35" i="174" s="1"/>
  <c r="AZ11" i="152"/>
  <c r="AZ35" i="152" s="1"/>
  <c r="AZ11" i="169" s="1"/>
  <c r="AZ11" i="151"/>
  <c r="AZ35" i="151" s="1"/>
  <c r="AZ11" i="173"/>
  <c r="AZ35" i="173" s="1"/>
  <c r="AZ11" i="89"/>
  <c r="AZ35" i="89" s="1"/>
  <c r="AZ11" i="142"/>
  <c r="AZ35" i="142" s="1"/>
  <c r="AZ11" i="168" s="1"/>
  <c r="S22" i="184"/>
  <c r="S46" i="184" s="1"/>
  <c r="S23" i="186" s="1"/>
  <c r="S22" i="148"/>
  <c r="S46" i="148" s="1"/>
  <c r="AL23" i="174"/>
  <c r="AL47" i="174" s="1"/>
  <c r="AL23" i="173"/>
  <c r="AL47" i="173" s="1"/>
  <c r="AL23" i="152"/>
  <c r="AL47" i="152" s="1"/>
  <c r="AL23" i="169" s="1"/>
  <c r="AL23" i="151"/>
  <c r="AL47" i="151" s="1"/>
  <c r="AL23" i="142"/>
  <c r="AL47" i="142" s="1"/>
  <c r="AL23" i="168" s="1"/>
  <c r="AL23" i="89"/>
  <c r="AL47" i="89" s="1"/>
  <c r="K9" i="162"/>
  <c r="K22" i="162" s="1"/>
  <c r="K8" i="171" s="1"/>
  <c r="K9" i="161"/>
  <c r="K22" i="161" s="1"/>
  <c r="K9" i="183"/>
  <c r="K33" i="183" s="1"/>
  <c r="K9" i="180"/>
  <c r="K33" i="180" s="1"/>
  <c r="K10" i="182" s="1"/>
  <c r="K9" i="181"/>
  <c r="K9" i="179"/>
  <c r="K33" i="179" s="1"/>
  <c r="K10" i="174"/>
  <c r="K34" i="174" s="1"/>
  <c r="K10" i="152"/>
  <c r="K34" i="152" s="1"/>
  <c r="K10" i="169" s="1"/>
  <c r="K10" i="151"/>
  <c r="K34" i="151" s="1"/>
  <c r="K10" i="173"/>
  <c r="K34" i="173" s="1"/>
  <c r="K10" i="142"/>
  <c r="K34" i="142" s="1"/>
  <c r="K10" i="168" s="1"/>
  <c r="K10" i="89"/>
  <c r="K34" i="89" s="1"/>
  <c r="E7" i="184"/>
  <c r="E31" i="184" s="1"/>
  <c r="E7" i="148"/>
  <c r="E31" i="148" s="1"/>
  <c r="X8" i="174"/>
  <c r="X32" i="174" s="1"/>
  <c r="X8" i="152"/>
  <c r="X32" i="152" s="1"/>
  <c r="X8" i="169" s="1"/>
  <c r="X8" i="173"/>
  <c r="X32" i="173" s="1"/>
  <c r="X8" i="151"/>
  <c r="X32" i="151" s="1"/>
  <c r="X8" i="142"/>
  <c r="X32" i="142" s="1"/>
  <c r="X8" i="168" s="1"/>
  <c r="X8" i="89"/>
  <c r="X32" i="89" s="1"/>
  <c r="AB10" i="184"/>
  <c r="AB34" i="184" s="1"/>
  <c r="AB11" i="186" s="1"/>
  <c r="AB10" i="148"/>
  <c r="AB34" i="148" s="1"/>
  <c r="AU11" i="174"/>
  <c r="AU35" i="174" s="1"/>
  <c r="AU11" i="151"/>
  <c r="AU35" i="151" s="1"/>
  <c r="AU11" i="173"/>
  <c r="AU35" i="173" s="1"/>
  <c r="AU11" i="152"/>
  <c r="AU35" i="152" s="1"/>
  <c r="AU11" i="169" s="1"/>
  <c r="AU11" i="89"/>
  <c r="AU35" i="89" s="1"/>
  <c r="AU11" i="142"/>
  <c r="AU35" i="142" s="1"/>
  <c r="AU11" i="168" s="1"/>
  <c r="AH19" i="148"/>
  <c r="AH43" i="148" s="1"/>
  <c r="AH19" i="184"/>
  <c r="AH43" i="184" s="1"/>
  <c r="BA20" i="174"/>
  <c r="BA44" i="174" s="1"/>
  <c r="BA20" i="151"/>
  <c r="BA44" i="151" s="1"/>
  <c r="BA20" i="173"/>
  <c r="BA44" i="173" s="1"/>
  <c r="BA20" i="152"/>
  <c r="BA44" i="152" s="1"/>
  <c r="BA20" i="169" s="1"/>
  <c r="BA20" i="142"/>
  <c r="BA44" i="142" s="1"/>
  <c r="BA20" i="168" s="1"/>
  <c r="BA20" i="89"/>
  <c r="BA44" i="89" s="1"/>
  <c r="AE13" i="184"/>
  <c r="AE37" i="184" s="1"/>
  <c r="AE13" i="148"/>
  <c r="AE37" i="148" s="1"/>
  <c r="AX14" i="174"/>
  <c r="AX38" i="174" s="1"/>
  <c r="AX14" i="152"/>
  <c r="AX38" i="152" s="1"/>
  <c r="AX14" i="169" s="1"/>
  <c r="AX14" i="151"/>
  <c r="AX38" i="151" s="1"/>
  <c r="AX14" i="173"/>
  <c r="AX38" i="173" s="1"/>
  <c r="AX14" i="89"/>
  <c r="AX38" i="89" s="1"/>
  <c r="AX14" i="142"/>
  <c r="AX38" i="142" s="1"/>
  <c r="AX14" i="168" s="1"/>
  <c r="AH16" i="148"/>
  <c r="AH40" i="148" s="1"/>
  <c r="AH16" i="184"/>
  <c r="AH40" i="184" s="1"/>
  <c r="AH17" i="186" s="1"/>
  <c r="BA17" i="174"/>
  <c r="BA41" i="174" s="1"/>
  <c r="BA17" i="152"/>
  <c r="BA41" i="152" s="1"/>
  <c r="BA17" i="169" s="1"/>
  <c r="BA17" i="151"/>
  <c r="BA41" i="151" s="1"/>
  <c r="BA17" i="173"/>
  <c r="BA41" i="173" s="1"/>
  <c r="BA17" i="142"/>
  <c r="BA41" i="142" s="1"/>
  <c r="BA17" i="168" s="1"/>
  <c r="BA17" i="89"/>
  <c r="BA41" i="89" s="1"/>
  <c r="AB16" i="184"/>
  <c r="AB40" i="184" s="1"/>
  <c r="AB17" i="186" s="1"/>
  <c r="AB16" i="148"/>
  <c r="AB40" i="148" s="1"/>
  <c r="AU17" i="174"/>
  <c r="AU41" i="174" s="1"/>
  <c r="AU17" i="151"/>
  <c r="AU41" i="151" s="1"/>
  <c r="AU17" i="173"/>
  <c r="AU41" i="173" s="1"/>
  <c r="AU17" i="152"/>
  <c r="AU41" i="152" s="1"/>
  <c r="AU17" i="169" s="1"/>
  <c r="AU17" i="89"/>
  <c r="AU41" i="89" s="1"/>
  <c r="AU17" i="142"/>
  <c r="AU41" i="142" s="1"/>
  <c r="AU17" i="168" s="1"/>
  <c r="AG13" i="184"/>
  <c r="AG37" i="184" s="1"/>
  <c r="AG13" i="148"/>
  <c r="AG37" i="148" s="1"/>
  <c r="AZ14" i="174"/>
  <c r="AZ38" i="174" s="1"/>
  <c r="AZ14" i="152"/>
  <c r="AZ38" i="152" s="1"/>
  <c r="AZ14" i="169" s="1"/>
  <c r="AZ14" i="173"/>
  <c r="AZ38" i="173" s="1"/>
  <c r="AZ14" i="151"/>
  <c r="AZ38" i="151" s="1"/>
  <c r="AZ14" i="142"/>
  <c r="AZ38" i="142" s="1"/>
  <c r="AZ14" i="168" s="1"/>
  <c r="AZ14" i="89"/>
  <c r="AZ38" i="89" s="1"/>
  <c r="Q22" i="184"/>
  <c r="Q46" i="184" s="1"/>
  <c r="Q22" i="148"/>
  <c r="Q46" i="148" s="1"/>
  <c r="AJ23" i="174"/>
  <c r="AJ47" i="174" s="1"/>
  <c r="AJ23" i="152"/>
  <c r="AJ47" i="152" s="1"/>
  <c r="AJ23" i="169" s="1"/>
  <c r="AJ23" i="151"/>
  <c r="AJ47" i="151" s="1"/>
  <c r="AJ23" i="173"/>
  <c r="AJ47" i="173" s="1"/>
  <c r="AJ23" i="142"/>
  <c r="AJ47" i="142" s="1"/>
  <c r="AJ23" i="168" s="1"/>
  <c r="AJ23" i="89"/>
  <c r="AJ47" i="89" s="1"/>
  <c r="N22" i="184"/>
  <c r="N46" i="184" s="1"/>
  <c r="N22" i="148"/>
  <c r="N46" i="148" s="1"/>
  <c r="AG23" i="174"/>
  <c r="AG47" i="174" s="1"/>
  <c r="AG23" i="152"/>
  <c r="AG47" i="152" s="1"/>
  <c r="AG23" i="169" s="1"/>
  <c r="AG23" i="151"/>
  <c r="AG47" i="151" s="1"/>
  <c r="AG23" i="173"/>
  <c r="AG47" i="173" s="1"/>
  <c r="AG23" i="142"/>
  <c r="AG47" i="142" s="1"/>
  <c r="AG23" i="168" s="1"/>
  <c r="AG23" i="89"/>
  <c r="AG47" i="89" s="1"/>
  <c r="R13" i="148"/>
  <c r="R37" i="148" s="1"/>
  <c r="R13" i="184"/>
  <c r="R37" i="184" s="1"/>
  <c r="AK14" i="174"/>
  <c r="AK38" i="174" s="1"/>
  <c r="AK14" i="151"/>
  <c r="AK38" i="151" s="1"/>
  <c r="AK14" i="173"/>
  <c r="AK38" i="173" s="1"/>
  <c r="AK14" i="152"/>
  <c r="AK38" i="152" s="1"/>
  <c r="AK14" i="169" s="1"/>
  <c r="AK14" i="142"/>
  <c r="AK38" i="142" s="1"/>
  <c r="AK14" i="168" s="1"/>
  <c r="AK14" i="89"/>
  <c r="AK38" i="89" s="1"/>
  <c r="Q15" i="162"/>
  <c r="Q28" i="162" s="1"/>
  <c r="Q14" i="171" s="1"/>
  <c r="Q15" i="161"/>
  <c r="Q28" i="161" s="1"/>
  <c r="Q18" i="183"/>
  <c r="Q42" i="183" s="1"/>
  <c r="Q18" i="180"/>
  <c r="Q42" i="180" s="1"/>
  <c r="Q19" i="182" s="1"/>
  <c r="Q18" i="181"/>
  <c r="Q18" i="179"/>
  <c r="Q42" i="179" s="1"/>
  <c r="Q19" i="174"/>
  <c r="Q43" i="174" s="1"/>
  <c r="Q19" i="152"/>
  <c r="Q43" i="152" s="1"/>
  <c r="Q19" i="169" s="1"/>
  <c r="Q19" i="151"/>
  <c r="Q43" i="151" s="1"/>
  <c r="Q19" i="173"/>
  <c r="Q43" i="173" s="1"/>
  <c r="Q19" i="89"/>
  <c r="Q43" i="89" s="1"/>
  <c r="Q19" i="142"/>
  <c r="Q43" i="142" s="1"/>
  <c r="Q19" i="168" s="1"/>
  <c r="K11" i="162"/>
  <c r="K24" i="162" s="1"/>
  <c r="K10" i="171" s="1"/>
  <c r="K11" i="161"/>
  <c r="K24" i="161" s="1"/>
  <c r="K12" i="183"/>
  <c r="K36" i="183" s="1"/>
  <c r="K12" i="179"/>
  <c r="K36" i="179" s="1"/>
  <c r="K12" i="180"/>
  <c r="K36" i="180" s="1"/>
  <c r="K13" i="182" s="1"/>
  <c r="K12" i="181"/>
  <c r="K13" i="174"/>
  <c r="K37" i="174" s="1"/>
  <c r="K13" i="152"/>
  <c r="K37" i="152" s="1"/>
  <c r="K13" i="169" s="1"/>
  <c r="K13" i="173"/>
  <c r="K37" i="173" s="1"/>
  <c r="K13" i="151"/>
  <c r="K37" i="151" s="1"/>
  <c r="K13" i="142"/>
  <c r="K37" i="142" s="1"/>
  <c r="K13" i="168" s="1"/>
  <c r="K13" i="89"/>
  <c r="K37" i="89" s="1"/>
  <c r="T11" i="162"/>
  <c r="T24" i="162" s="1"/>
  <c r="T10" i="171" s="1"/>
  <c r="T11" i="161"/>
  <c r="T24" i="161" s="1"/>
  <c r="T13" i="174"/>
  <c r="T37" i="174" s="1"/>
  <c r="T13" i="151"/>
  <c r="T37" i="151" s="1"/>
  <c r="T13" i="152"/>
  <c r="T37" i="152" s="1"/>
  <c r="T13" i="169" s="1"/>
  <c r="T13" i="173"/>
  <c r="T37" i="173" s="1"/>
  <c r="T13" i="89"/>
  <c r="T37" i="89" s="1"/>
  <c r="T13" i="142"/>
  <c r="T37" i="142" s="1"/>
  <c r="T13" i="168" s="1"/>
  <c r="J9" i="184"/>
  <c r="J33" i="184" s="1"/>
  <c r="J9" i="148"/>
  <c r="J33" i="148" s="1"/>
  <c r="AC9" i="162"/>
  <c r="AC22" i="162" s="1"/>
  <c r="AC8" i="171" s="1"/>
  <c r="AC9" i="161"/>
  <c r="AC22" i="161" s="1"/>
  <c r="AC10" i="174"/>
  <c r="AC34" i="174" s="1"/>
  <c r="AC10" i="152"/>
  <c r="AC34" i="152" s="1"/>
  <c r="AC10" i="169" s="1"/>
  <c r="AC10" i="173"/>
  <c r="AC34" i="173" s="1"/>
  <c r="AC10" i="151"/>
  <c r="AC34" i="151" s="1"/>
  <c r="AC10" i="142"/>
  <c r="AC34" i="142" s="1"/>
  <c r="AC10" i="168" s="1"/>
  <c r="AC10" i="89"/>
  <c r="AC34" i="89" s="1"/>
  <c r="O22" i="184"/>
  <c r="O46" i="184" s="1"/>
  <c r="O22" i="148"/>
  <c r="O46" i="148" s="1"/>
  <c r="AH23" i="174"/>
  <c r="AH47" i="174" s="1"/>
  <c r="AH23" i="173"/>
  <c r="AH47" i="173" s="1"/>
  <c r="AH23" i="152"/>
  <c r="AH47" i="152" s="1"/>
  <c r="AH23" i="169" s="1"/>
  <c r="AH23" i="151"/>
  <c r="AH47" i="151" s="1"/>
  <c r="AH23" i="89"/>
  <c r="AH47" i="89" s="1"/>
  <c r="AH23" i="142"/>
  <c r="AH47" i="142" s="1"/>
  <c r="AH23" i="168" s="1"/>
  <c r="AC13" i="184"/>
  <c r="AC37" i="184" s="1"/>
  <c r="AC14" i="186" s="1"/>
  <c r="AC13" i="148"/>
  <c r="AC37" i="148" s="1"/>
  <c r="AV14" i="174"/>
  <c r="AV38" i="174" s="1"/>
  <c r="AV14" i="152"/>
  <c r="AV38" i="152" s="1"/>
  <c r="AV14" i="169" s="1"/>
  <c r="AV14" i="173"/>
  <c r="AV38" i="173" s="1"/>
  <c r="AV14" i="151"/>
  <c r="AV38" i="151" s="1"/>
  <c r="AV14" i="142"/>
  <c r="AV38" i="142" s="1"/>
  <c r="AV14" i="168" s="1"/>
  <c r="AV14" i="89"/>
  <c r="AV38" i="89" s="1"/>
  <c r="AF13" i="184"/>
  <c r="AF37" i="184" s="1"/>
  <c r="AF13" i="148"/>
  <c r="AF37" i="148" s="1"/>
  <c r="AY14" i="174"/>
  <c r="AY38" i="174" s="1"/>
  <c r="AY14" i="152"/>
  <c r="AY38" i="152" s="1"/>
  <c r="AY14" i="169" s="1"/>
  <c r="AY14" i="151"/>
  <c r="AY38" i="151" s="1"/>
  <c r="AY14" i="173"/>
  <c r="AY38" i="173" s="1"/>
  <c r="AY14" i="142"/>
  <c r="AY38" i="142" s="1"/>
  <c r="AY14" i="168" s="1"/>
  <c r="AY14" i="89"/>
  <c r="AY38" i="89" s="1"/>
  <c r="N10" i="184"/>
  <c r="N34" i="184" s="1"/>
  <c r="N10" i="148"/>
  <c r="N34" i="148" s="1"/>
  <c r="AG11" i="174"/>
  <c r="AG35" i="174" s="1"/>
  <c r="AG11" i="152"/>
  <c r="AG35" i="152" s="1"/>
  <c r="AG11" i="169" s="1"/>
  <c r="AG11" i="151"/>
  <c r="AG35" i="151" s="1"/>
  <c r="AG11" i="173"/>
  <c r="AG35" i="173" s="1"/>
  <c r="AG11" i="142"/>
  <c r="AG35" i="142" s="1"/>
  <c r="AG11" i="168" s="1"/>
  <c r="AG11" i="89"/>
  <c r="AG35" i="89" s="1"/>
  <c r="V13" i="184"/>
  <c r="V37" i="184" s="1"/>
  <c r="V13" i="148"/>
  <c r="V37" i="148" s="1"/>
  <c r="AO14" i="174"/>
  <c r="AO38" i="174" s="1"/>
  <c r="AO14" i="151"/>
  <c r="AO38" i="151" s="1"/>
  <c r="AO14" i="173"/>
  <c r="AO38" i="173" s="1"/>
  <c r="AO14" i="152"/>
  <c r="AO38" i="152" s="1"/>
  <c r="AO14" i="169" s="1"/>
  <c r="AO14" i="142"/>
  <c r="AO38" i="142" s="1"/>
  <c r="AO14" i="168" s="1"/>
  <c r="AO14" i="89"/>
  <c r="AO38" i="89" s="1"/>
  <c r="AC10" i="184"/>
  <c r="AC34" i="184" s="1"/>
  <c r="AC10" i="148"/>
  <c r="AC34" i="148" s="1"/>
  <c r="AV11" i="174"/>
  <c r="AV35" i="174" s="1"/>
  <c r="AV11" i="152"/>
  <c r="AV35" i="152" s="1"/>
  <c r="AV11" i="169" s="1"/>
  <c r="AV11" i="151"/>
  <c r="AV35" i="151" s="1"/>
  <c r="AV11" i="173"/>
  <c r="AV35" i="173" s="1"/>
  <c r="AV11" i="89"/>
  <c r="AV35" i="89" s="1"/>
  <c r="AV11" i="142"/>
  <c r="AV35" i="142" s="1"/>
  <c r="AV11" i="168" s="1"/>
  <c r="V22" i="184"/>
  <c r="V46" i="184" s="1"/>
  <c r="V22" i="148"/>
  <c r="V46" i="148" s="1"/>
  <c r="AO23" i="174"/>
  <c r="AO47" i="174" s="1"/>
  <c r="AO23" i="152"/>
  <c r="AO47" i="152" s="1"/>
  <c r="AO23" i="169" s="1"/>
  <c r="AO23" i="151"/>
  <c r="AO47" i="151" s="1"/>
  <c r="AO23" i="173"/>
  <c r="AO47" i="173" s="1"/>
  <c r="AO23" i="142"/>
  <c r="AO47" i="142" s="1"/>
  <c r="AO23" i="168" s="1"/>
  <c r="AO23" i="89"/>
  <c r="AO47" i="89" s="1"/>
  <c r="S19" i="184"/>
  <c r="S43" i="184" s="1"/>
  <c r="S19" i="148"/>
  <c r="S43" i="148" s="1"/>
  <c r="AL20" i="174"/>
  <c r="AL44" i="174" s="1"/>
  <c r="AL20" i="152"/>
  <c r="AL44" i="152" s="1"/>
  <c r="AL20" i="169" s="1"/>
  <c r="AL20" i="151"/>
  <c r="AL44" i="151" s="1"/>
  <c r="AL20" i="173"/>
  <c r="AL44" i="173" s="1"/>
  <c r="AL20" i="89"/>
  <c r="AL44" i="89" s="1"/>
  <c r="AL20" i="142"/>
  <c r="AL44" i="142" s="1"/>
  <c r="AL20" i="168" s="1"/>
  <c r="Y22" i="184"/>
  <c r="Y46" i="184" s="1"/>
  <c r="Y22" i="148"/>
  <c r="Y46" i="148" s="1"/>
  <c r="AR23" i="174"/>
  <c r="AR47" i="174" s="1"/>
  <c r="AR23" i="152"/>
  <c r="AR47" i="152" s="1"/>
  <c r="AR23" i="169" s="1"/>
  <c r="AR23" i="151"/>
  <c r="AR47" i="151" s="1"/>
  <c r="AR23" i="173"/>
  <c r="AR47" i="173" s="1"/>
  <c r="AR23" i="142"/>
  <c r="AR47" i="142" s="1"/>
  <c r="AR23" i="168" s="1"/>
  <c r="AR23" i="89"/>
  <c r="AR47" i="89" s="1"/>
  <c r="S10" i="184"/>
  <c r="S34" i="184" s="1"/>
  <c r="S11" i="186" s="1"/>
  <c r="S10" i="148"/>
  <c r="S34" i="148" s="1"/>
  <c r="AL11" i="174"/>
  <c r="AL35" i="174" s="1"/>
  <c r="AL11" i="152"/>
  <c r="AL35" i="152" s="1"/>
  <c r="AL11" i="169" s="1"/>
  <c r="AL11" i="173"/>
  <c r="AL35" i="173" s="1"/>
  <c r="AL11" i="151"/>
  <c r="AL35" i="151" s="1"/>
  <c r="AL11" i="89"/>
  <c r="AL35" i="89" s="1"/>
  <c r="AL11" i="142"/>
  <c r="AL35" i="142" s="1"/>
  <c r="AL11" i="168" s="1"/>
  <c r="E9" i="161"/>
  <c r="E22" i="161" s="1"/>
  <c r="E9" i="162"/>
  <c r="E22" i="162" s="1"/>
  <c r="E8" i="171" s="1"/>
  <c r="E9" i="179"/>
  <c r="E33" i="179" s="1"/>
  <c r="E9" i="180"/>
  <c r="E33" i="180" s="1"/>
  <c r="E10" i="182" s="1"/>
  <c r="E9" i="183"/>
  <c r="E33" i="183" s="1"/>
  <c r="E9" i="181"/>
  <c r="E10" i="174"/>
  <c r="E34" i="174" s="1"/>
  <c r="E10" i="152"/>
  <c r="E34" i="152" s="1"/>
  <c r="E10" i="169" s="1"/>
  <c r="E10" i="173"/>
  <c r="E34" i="173" s="1"/>
  <c r="E10" i="151"/>
  <c r="E34" i="151" s="1"/>
  <c r="E10" i="142"/>
  <c r="E34" i="142" s="1"/>
  <c r="E10" i="168" s="1"/>
  <c r="E10" i="89"/>
  <c r="E34" i="89" s="1"/>
  <c r="W10" i="184"/>
  <c r="W34" i="184" s="1"/>
  <c r="W10" i="148"/>
  <c r="W34" i="148" s="1"/>
  <c r="AP11" i="174"/>
  <c r="AP35" i="174" s="1"/>
  <c r="AP11" i="152"/>
  <c r="AP35" i="152" s="1"/>
  <c r="AP11" i="169" s="1"/>
  <c r="AP11" i="173"/>
  <c r="AP35" i="173" s="1"/>
  <c r="AP11" i="151"/>
  <c r="AP35" i="151" s="1"/>
  <c r="AP11" i="89"/>
  <c r="AP35" i="89" s="1"/>
  <c r="AP11" i="142"/>
  <c r="AP35" i="142" s="1"/>
  <c r="AP11" i="168" s="1"/>
  <c r="X19" i="184"/>
  <c r="X43" i="184" s="1"/>
  <c r="X20" i="186" s="1"/>
  <c r="X19" i="148"/>
  <c r="X43" i="148" s="1"/>
  <c r="AQ20" i="174"/>
  <c r="AQ44" i="174" s="1"/>
  <c r="AQ20" i="152"/>
  <c r="AQ44" i="152" s="1"/>
  <c r="AQ20" i="169" s="1"/>
  <c r="AQ20" i="151"/>
  <c r="AQ44" i="151" s="1"/>
  <c r="AQ20" i="173"/>
  <c r="AQ44" i="173" s="1"/>
  <c r="AQ20" i="142"/>
  <c r="AQ44" i="142" s="1"/>
  <c r="AQ20" i="168" s="1"/>
  <c r="AQ20" i="89"/>
  <c r="AQ44" i="89" s="1"/>
  <c r="W16" i="184"/>
  <c r="W40" i="184" s="1"/>
  <c r="W16" i="148"/>
  <c r="W40" i="148" s="1"/>
  <c r="AP17" i="174"/>
  <c r="AP41" i="174" s="1"/>
  <c r="AP17" i="173"/>
  <c r="AP41" i="173" s="1"/>
  <c r="AP17" i="152"/>
  <c r="AP41" i="152" s="1"/>
  <c r="AP17" i="169" s="1"/>
  <c r="AP17" i="151"/>
  <c r="AP41" i="151" s="1"/>
  <c r="AP17" i="89"/>
  <c r="AP41" i="89" s="1"/>
  <c r="AP17" i="142"/>
  <c r="AP41" i="142" s="1"/>
  <c r="AP17" i="168" s="1"/>
  <c r="M19" i="184"/>
  <c r="M43" i="184" s="1"/>
  <c r="M19" i="148"/>
  <c r="M43" i="148" s="1"/>
  <c r="AF20" i="174"/>
  <c r="AF44" i="174" s="1"/>
  <c r="AF20" i="173"/>
  <c r="AF44" i="173" s="1"/>
  <c r="AF20" i="152"/>
  <c r="AF44" i="152" s="1"/>
  <c r="AF20" i="169" s="1"/>
  <c r="AF20" i="151"/>
  <c r="AF44" i="151" s="1"/>
  <c r="AF20" i="142"/>
  <c r="AF44" i="142" s="1"/>
  <c r="AF20" i="168" s="1"/>
  <c r="AF20" i="89"/>
  <c r="AF44" i="89" s="1"/>
  <c r="M22" i="184"/>
  <c r="M46" i="184" s="1"/>
  <c r="M22" i="148"/>
  <c r="M46" i="148" s="1"/>
  <c r="AF23" i="174"/>
  <c r="AF47" i="174" s="1"/>
  <c r="AF23" i="152"/>
  <c r="AF47" i="152" s="1"/>
  <c r="AF23" i="169" s="1"/>
  <c r="AF23" i="151"/>
  <c r="AF47" i="151" s="1"/>
  <c r="AF23" i="173"/>
  <c r="AF47" i="173" s="1"/>
  <c r="AF23" i="142"/>
  <c r="AF47" i="142" s="1"/>
  <c r="AF23" i="168" s="1"/>
  <c r="AF23" i="89"/>
  <c r="AF47" i="89" s="1"/>
  <c r="Z13" i="184"/>
  <c r="Z37" i="184" s="1"/>
  <c r="Z14" i="186" s="1"/>
  <c r="Z13" i="148"/>
  <c r="Z37" i="148" s="1"/>
  <c r="AS14" i="174"/>
  <c r="AS38" i="174" s="1"/>
  <c r="AS14" i="152"/>
  <c r="AS38" i="152" s="1"/>
  <c r="AS14" i="169" s="1"/>
  <c r="AS14" i="151"/>
  <c r="AS38" i="151" s="1"/>
  <c r="AS14" i="173"/>
  <c r="AS38" i="173" s="1"/>
  <c r="AS14" i="142"/>
  <c r="AS38" i="142" s="1"/>
  <c r="AS14" i="168" s="1"/>
  <c r="AS14" i="89"/>
  <c r="AS38" i="89" s="1"/>
  <c r="Y13" i="184"/>
  <c r="Y37" i="184" s="1"/>
  <c r="Y13" i="148"/>
  <c r="Y37" i="148" s="1"/>
  <c r="AR14" i="174"/>
  <c r="AR38" i="174" s="1"/>
  <c r="AR14" i="152"/>
  <c r="AR38" i="152" s="1"/>
  <c r="AR14" i="169" s="1"/>
  <c r="AR14" i="173"/>
  <c r="AR38" i="173" s="1"/>
  <c r="AR14" i="151"/>
  <c r="AR38" i="151" s="1"/>
  <c r="AR14" i="142"/>
  <c r="AR38" i="142" s="1"/>
  <c r="AR14" i="168" s="1"/>
  <c r="AR14" i="89"/>
  <c r="AR38" i="89" s="1"/>
  <c r="N19" i="184"/>
  <c r="N43" i="184" s="1"/>
  <c r="N19" i="148"/>
  <c r="N43" i="148" s="1"/>
  <c r="AG20" i="174"/>
  <c r="AG44" i="174" s="1"/>
  <c r="AG20" i="151"/>
  <c r="AG44" i="151" s="1"/>
  <c r="AG20" i="173"/>
  <c r="AG44" i="173" s="1"/>
  <c r="AG20" i="152"/>
  <c r="AG44" i="152" s="1"/>
  <c r="AG20" i="169" s="1"/>
  <c r="AG20" i="142"/>
  <c r="AG44" i="142" s="1"/>
  <c r="AG20" i="168" s="1"/>
  <c r="AG20" i="89"/>
  <c r="AG44" i="89" s="1"/>
  <c r="Q10" i="184"/>
  <c r="Q34" i="184" s="1"/>
  <c r="Q10" i="148"/>
  <c r="Q34" i="148" s="1"/>
  <c r="AJ11" i="174"/>
  <c r="AJ35" i="174" s="1"/>
  <c r="AJ11" i="152"/>
  <c r="AJ35" i="152" s="1"/>
  <c r="AJ11" i="169" s="1"/>
  <c r="AJ11" i="151"/>
  <c r="AJ35" i="151" s="1"/>
  <c r="AJ11" i="173"/>
  <c r="AJ35" i="173" s="1"/>
  <c r="AJ11" i="89"/>
  <c r="AJ35" i="89" s="1"/>
  <c r="AJ11" i="142"/>
  <c r="AJ35" i="142" s="1"/>
  <c r="AJ11" i="168" s="1"/>
  <c r="N11" i="161"/>
  <c r="N24" i="161" s="1"/>
  <c r="N11" i="162"/>
  <c r="N24" i="162" s="1"/>
  <c r="N10" i="171" s="1"/>
  <c r="N12" i="183"/>
  <c r="N36" i="183" s="1"/>
  <c r="N12" i="179"/>
  <c r="N36" i="179" s="1"/>
  <c r="N12" i="180"/>
  <c r="N36" i="180" s="1"/>
  <c r="N13" i="182" s="1"/>
  <c r="N12" i="181"/>
  <c r="N13" i="174"/>
  <c r="N37" i="174" s="1"/>
  <c r="N13" i="152"/>
  <c r="N37" i="152" s="1"/>
  <c r="N13" i="169" s="1"/>
  <c r="N13" i="151"/>
  <c r="N37" i="151" s="1"/>
  <c r="N13" i="173"/>
  <c r="N37" i="173" s="1"/>
  <c r="N13" i="142"/>
  <c r="N37" i="142" s="1"/>
  <c r="N13" i="168" s="1"/>
  <c r="N13" i="89"/>
  <c r="N37" i="89" s="1"/>
  <c r="D9" i="162"/>
  <c r="D22" i="162" s="1"/>
  <c r="D8" i="171" s="1"/>
  <c r="D9" i="161"/>
  <c r="D22" i="161" s="1"/>
  <c r="D9" i="183"/>
  <c r="D33" i="183" s="1"/>
  <c r="D9" i="179"/>
  <c r="D33" i="179" s="1"/>
  <c r="D9" i="180"/>
  <c r="D33" i="180" s="1"/>
  <c r="D10" i="182" s="1"/>
  <c r="D9" i="181"/>
  <c r="D10" i="174"/>
  <c r="D34" i="174" s="1"/>
  <c r="D10" i="152"/>
  <c r="D34" i="152" s="1"/>
  <c r="D10" i="169" s="1"/>
  <c r="D10" i="151"/>
  <c r="D34" i="151" s="1"/>
  <c r="D10" i="173"/>
  <c r="D34" i="173" s="1"/>
  <c r="D10" i="142"/>
  <c r="D34" i="142" s="1"/>
  <c r="D10" i="168" s="1"/>
  <c r="D10" i="89"/>
  <c r="D34" i="89" s="1"/>
  <c r="H9" i="184"/>
  <c r="H33" i="184" s="1"/>
  <c r="H10" i="186" s="1"/>
  <c r="H9" i="148"/>
  <c r="H33" i="148" s="1"/>
  <c r="AA9" i="162"/>
  <c r="AA22" i="162" s="1"/>
  <c r="AA8" i="171" s="1"/>
  <c r="AA9" i="161"/>
  <c r="AA22" i="161" s="1"/>
  <c r="AA10" i="174"/>
  <c r="AA34" i="174" s="1"/>
  <c r="AA10" i="152"/>
  <c r="AA34" i="152" s="1"/>
  <c r="AA10" i="169" s="1"/>
  <c r="AA10" i="151"/>
  <c r="AA34" i="151" s="1"/>
  <c r="AA10" i="173"/>
  <c r="AA34" i="173" s="1"/>
  <c r="AA10" i="142"/>
  <c r="AA34" i="142" s="1"/>
  <c r="AA10" i="168" s="1"/>
  <c r="AA10" i="89"/>
  <c r="AA34" i="89" s="1"/>
  <c r="J18" i="184"/>
  <c r="J42" i="184" s="1"/>
  <c r="J18" i="148"/>
  <c r="J42" i="148" s="1"/>
  <c r="AC15" i="162"/>
  <c r="AC28" i="162" s="1"/>
  <c r="AC14" i="171" s="1"/>
  <c r="AC15" i="161"/>
  <c r="AC28" i="161" s="1"/>
  <c r="AC19" i="174"/>
  <c r="AC43" i="174" s="1"/>
  <c r="AC19" i="152"/>
  <c r="AC43" i="152" s="1"/>
  <c r="AC19" i="169" s="1"/>
  <c r="AC19" i="151"/>
  <c r="AC43" i="151" s="1"/>
  <c r="AC19" i="173"/>
  <c r="AC43" i="173" s="1"/>
  <c r="AC19" i="89"/>
  <c r="AC43" i="89" s="1"/>
  <c r="AC19" i="142"/>
  <c r="AC43" i="142" s="1"/>
  <c r="AC19" i="168" s="1"/>
  <c r="T19" i="184"/>
  <c r="T43" i="184" s="1"/>
  <c r="T19" i="148"/>
  <c r="T43" i="148" s="1"/>
  <c r="AM20" i="174"/>
  <c r="AM44" i="174" s="1"/>
  <c r="AM20" i="152"/>
  <c r="AM44" i="152" s="1"/>
  <c r="AM20" i="169" s="1"/>
  <c r="AM20" i="151"/>
  <c r="AM44" i="151" s="1"/>
  <c r="AM20" i="173"/>
  <c r="AM44" i="173" s="1"/>
  <c r="AM20" i="142"/>
  <c r="AM44" i="142" s="1"/>
  <c r="AM20" i="168" s="1"/>
  <c r="AM20" i="89"/>
  <c r="AM44" i="89" s="1"/>
  <c r="AE10" i="184"/>
  <c r="AE34" i="184" s="1"/>
  <c r="AE10" i="148"/>
  <c r="AE34" i="148" s="1"/>
  <c r="AX11" i="174"/>
  <c r="AX35" i="174" s="1"/>
  <c r="AX11" i="152"/>
  <c r="AX35" i="152" s="1"/>
  <c r="AX11" i="169" s="1"/>
  <c r="AX11" i="173"/>
  <c r="AX35" i="173" s="1"/>
  <c r="AX11" i="151"/>
  <c r="AX35" i="151" s="1"/>
  <c r="AX11" i="89"/>
  <c r="AX35" i="89" s="1"/>
  <c r="AX11" i="142"/>
  <c r="AX35" i="142" s="1"/>
  <c r="AX11" i="168" s="1"/>
  <c r="T10" i="184"/>
  <c r="T34" i="184" s="1"/>
  <c r="T10" i="148"/>
  <c r="T34" i="148" s="1"/>
  <c r="AM11" i="174"/>
  <c r="AM35" i="174" s="1"/>
  <c r="AM11" i="151"/>
  <c r="AM35" i="151" s="1"/>
  <c r="AM11" i="152"/>
  <c r="AM35" i="152" s="1"/>
  <c r="AM11" i="169" s="1"/>
  <c r="AM11" i="173"/>
  <c r="AM35" i="173" s="1"/>
  <c r="AM11" i="89"/>
  <c r="AM35" i="89" s="1"/>
  <c r="AM11" i="142"/>
  <c r="AM35" i="142" s="1"/>
  <c r="AM11" i="168" s="1"/>
  <c r="AH22" i="184"/>
  <c r="AH46" i="184" s="1"/>
  <c r="AH22" i="148"/>
  <c r="AH46" i="148" s="1"/>
  <c r="BA23" i="174"/>
  <c r="BA47" i="174" s="1"/>
  <c r="BA23" i="152"/>
  <c r="BA47" i="152" s="1"/>
  <c r="BA23" i="169" s="1"/>
  <c r="BA23" i="151"/>
  <c r="BA47" i="151" s="1"/>
  <c r="BA23" i="173"/>
  <c r="BA47" i="173" s="1"/>
  <c r="BA23" i="142"/>
  <c r="BA47" i="142" s="1"/>
  <c r="BA23" i="168" s="1"/>
  <c r="BA23" i="89"/>
  <c r="BA47" i="89" s="1"/>
  <c r="U19" i="184"/>
  <c r="U43" i="184" s="1"/>
  <c r="U19" i="148"/>
  <c r="U43" i="148" s="1"/>
  <c r="AN20" i="174"/>
  <c r="AN44" i="174" s="1"/>
  <c r="AN20" i="173"/>
  <c r="AN44" i="173" s="1"/>
  <c r="AN20" i="152"/>
  <c r="AN44" i="152" s="1"/>
  <c r="AN20" i="169" s="1"/>
  <c r="AN20" i="151"/>
  <c r="AN44" i="151" s="1"/>
  <c r="AN20" i="142"/>
  <c r="AN44" i="142" s="1"/>
  <c r="AN20" i="168" s="1"/>
  <c r="AN20" i="89"/>
  <c r="AN44" i="89" s="1"/>
  <c r="Y16" i="184"/>
  <c r="Y40" i="184" s="1"/>
  <c r="Y16" i="148"/>
  <c r="Y40" i="148" s="1"/>
  <c r="AR17" i="174"/>
  <c r="AR41" i="174" s="1"/>
  <c r="AR17" i="152"/>
  <c r="AR41" i="152" s="1"/>
  <c r="AR17" i="169" s="1"/>
  <c r="AR17" i="151"/>
  <c r="AR41" i="151" s="1"/>
  <c r="AR17" i="173"/>
  <c r="AR41" i="173" s="1"/>
  <c r="AR17" i="89"/>
  <c r="AR41" i="89" s="1"/>
  <c r="AR17" i="142"/>
  <c r="AR41" i="142" s="1"/>
  <c r="AR17" i="168" s="1"/>
  <c r="AA13" i="184"/>
  <c r="AA37" i="184" s="1"/>
  <c r="AA13" i="148"/>
  <c r="AA37" i="148" s="1"/>
  <c r="AT14" i="174"/>
  <c r="AT38" i="174" s="1"/>
  <c r="AT14" i="152"/>
  <c r="AT38" i="152" s="1"/>
  <c r="AT14" i="169" s="1"/>
  <c r="AT14" i="151"/>
  <c r="AT38" i="151" s="1"/>
  <c r="AT14" i="173"/>
  <c r="AT38" i="173" s="1"/>
  <c r="AT14" i="89"/>
  <c r="AT38" i="89" s="1"/>
  <c r="AT14" i="142"/>
  <c r="AT38" i="142" s="1"/>
  <c r="AT14" i="168" s="1"/>
  <c r="K19" i="184"/>
  <c r="K43" i="184" s="1"/>
  <c r="K19" i="148"/>
  <c r="K43" i="148" s="1"/>
  <c r="AD20" i="174"/>
  <c r="AD44" i="174" s="1"/>
  <c r="AD20" i="152"/>
  <c r="AD44" i="152" s="1"/>
  <c r="AD20" i="169" s="1"/>
  <c r="AD20" i="151"/>
  <c r="AD44" i="151" s="1"/>
  <c r="AD20" i="173"/>
  <c r="AD44" i="173" s="1"/>
  <c r="AD20" i="89"/>
  <c r="AD44" i="89" s="1"/>
  <c r="AD20" i="142"/>
  <c r="AD44" i="142" s="1"/>
  <c r="AD20" i="168" s="1"/>
  <c r="AA22" i="184"/>
  <c r="AA46" i="184" s="1"/>
  <c r="AA23" i="186" s="1"/>
  <c r="AA22" i="148"/>
  <c r="AA46" i="148" s="1"/>
  <c r="AT23" i="174"/>
  <c r="AT47" i="174" s="1"/>
  <c r="AT23" i="173"/>
  <c r="AT47" i="173" s="1"/>
  <c r="AT23" i="152"/>
  <c r="AT47" i="152" s="1"/>
  <c r="AT23" i="169" s="1"/>
  <c r="AT23" i="151"/>
  <c r="AT47" i="151" s="1"/>
  <c r="AT23" i="142"/>
  <c r="AT47" i="142" s="1"/>
  <c r="AT23" i="168" s="1"/>
  <c r="AT23" i="89"/>
  <c r="AT47" i="89" s="1"/>
  <c r="M10" i="184"/>
  <c r="M34" i="184" s="1"/>
  <c r="M10" i="148"/>
  <c r="M34" i="148" s="1"/>
  <c r="AF11" i="174"/>
  <c r="AF35" i="174" s="1"/>
  <c r="AF11" i="152"/>
  <c r="AF35" i="152" s="1"/>
  <c r="AF11" i="169" s="1"/>
  <c r="AF11" i="151"/>
  <c r="AF35" i="151" s="1"/>
  <c r="AF11" i="173"/>
  <c r="AF35" i="173" s="1"/>
  <c r="AF11" i="89"/>
  <c r="AF35" i="89" s="1"/>
  <c r="AF11" i="142"/>
  <c r="AF35" i="142" s="1"/>
  <c r="AF11" i="168" s="1"/>
  <c r="K13" i="184"/>
  <c r="K37" i="184" s="1"/>
  <c r="K13" i="148"/>
  <c r="K37" i="148" s="1"/>
  <c r="AD14" i="174"/>
  <c r="AD38" i="174" s="1"/>
  <c r="AD14" i="152"/>
  <c r="AD38" i="152" s="1"/>
  <c r="AD14" i="169" s="1"/>
  <c r="AD14" i="151"/>
  <c r="AD38" i="151" s="1"/>
  <c r="AD14" i="173"/>
  <c r="AD38" i="173" s="1"/>
  <c r="AD14" i="89"/>
  <c r="AD38" i="89" s="1"/>
  <c r="AD14" i="142"/>
  <c r="AD38" i="142" s="1"/>
  <c r="AD14" i="168" s="1"/>
  <c r="L22" i="184"/>
  <c r="L46" i="184" s="1"/>
  <c r="L22" i="148"/>
  <c r="L46" i="148" s="1"/>
  <c r="AE23" i="174"/>
  <c r="AE47" i="174" s="1"/>
  <c r="AE23" i="151"/>
  <c r="AE47" i="151" s="1"/>
  <c r="AE23" i="173"/>
  <c r="AE47" i="173" s="1"/>
  <c r="AE23" i="152"/>
  <c r="AE47" i="152" s="1"/>
  <c r="AE23" i="169" s="1"/>
  <c r="AE23" i="89"/>
  <c r="AE47" i="89" s="1"/>
  <c r="AE23" i="142"/>
  <c r="AE47" i="142" s="1"/>
  <c r="AE23" i="168" s="1"/>
  <c r="O10" i="184"/>
  <c r="O34" i="184" s="1"/>
  <c r="O10" i="148"/>
  <c r="O34" i="148" s="1"/>
  <c r="AH11" i="174"/>
  <c r="AH35" i="174" s="1"/>
  <c r="AH11" i="152"/>
  <c r="AH35" i="152" s="1"/>
  <c r="AH11" i="169" s="1"/>
  <c r="AH11" i="173"/>
  <c r="AH35" i="173" s="1"/>
  <c r="AH11" i="151"/>
  <c r="AH35" i="151" s="1"/>
  <c r="AH11" i="89"/>
  <c r="AH35" i="89" s="1"/>
  <c r="AH11" i="142"/>
  <c r="AH35" i="142" s="1"/>
  <c r="AH11" i="168" s="1"/>
  <c r="AA10" i="184"/>
  <c r="AA34" i="184" s="1"/>
  <c r="AA10" i="148"/>
  <c r="AA34" i="148" s="1"/>
  <c r="AT11" i="174"/>
  <c r="AT35" i="174" s="1"/>
  <c r="AT11" i="152"/>
  <c r="AT35" i="152" s="1"/>
  <c r="AT11" i="169" s="1"/>
  <c r="AT11" i="173"/>
  <c r="AT35" i="173" s="1"/>
  <c r="AT11" i="151"/>
  <c r="AT35" i="151" s="1"/>
  <c r="AT11" i="89"/>
  <c r="AT35" i="89" s="1"/>
  <c r="AT11" i="142"/>
  <c r="AT35" i="142" s="1"/>
  <c r="AT11" i="168" s="1"/>
  <c r="Q16" i="184"/>
  <c r="Q40" i="184" s="1"/>
  <c r="Q16" i="148"/>
  <c r="Q40" i="148" s="1"/>
  <c r="AJ17" i="174"/>
  <c r="AJ41" i="174" s="1"/>
  <c r="AJ17" i="152"/>
  <c r="AJ41" i="152" s="1"/>
  <c r="AJ17" i="169" s="1"/>
  <c r="AJ17" i="151"/>
  <c r="AJ41" i="151" s="1"/>
  <c r="AJ17" i="173"/>
  <c r="AJ41" i="173" s="1"/>
  <c r="AJ17" i="89"/>
  <c r="AJ41" i="89" s="1"/>
  <c r="AJ17" i="142"/>
  <c r="AJ41" i="142" s="1"/>
  <c r="AJ17" i="168" s="1"/>
  <c r="AH13" i="148"/>
  <c r="AH37" i="148" s="1"/>
  <c r="AH13" i="184"/>
  <c r="AH37" i="184" s="1"/>
  <c r="AH14" i="186" s="1"/>
  <c r="BA14" i="174"/>
  <c r="BA38" i="174" s="1"/>
  <c r="BA14" i="151"/>
  <c r="BA38" i="151" s="1"/>
  <c r="BA14" i="173"/>
  <c r="BA38" i="173" s="1"/>
  <c r="BA14" i="152"/>
  <c r="BA38" i="152" s="1"/>
  <c r="BA14" i="169" s="1"/>
  <c r="BA14" i="142"/>
  <c r="BA38" i="142" s="1"/>
  <c r="BA14" i="168" s="1"/>
  <c r="BA14" i="89"/>
  <c r="BA38" i="89" s="1"/>
  <c r="AC16" i="184"/>
  <c r="AC40" i="184" s="1"/>
  <c r="AC17" i="186" s="1"/>
  <c r="AC16" i="148"/>
  <c r="AC40" i="148" s="1"/>
  <c r="AV17" i="174"/>
  <c r="AV41" i="174" s="1"/>
  <c r="AV17" i="152"/>
  <c r="AV41" i="152" s="1"/>
  <c r="AV17" i="169" s="1"/>
  <c r="AV17" i="151"/>
  <c r="AV41" i="151" s="1"/>
  <c r="AV17" i="173"/>
  <c r="AV41" i="173" s="1"/>
  <c r="AV17" i="89"/>
  <c r="AV41" i="89" s="1"/>
  <c r="AV17" i="142"/>
  <c r="AV41" i="142" s="1"/>
  <c r="AV17" i="168" s="1"/>
  <c r="AG22" i="184"/>
  <c r="AG46" i="184" s="1"/>
  <c r="AG22" i="148"/>
  <c r="AG46" i="148" s="1"/>
  <c r="AZ23" i="174"/>
  <c r="AZ47" i="174" s="1"/>
  <c r="AZ23" i="152"/>
  <c r="AZ47" i="152" s="1"/>
  <c r="AZ23" i="169" s="1"/>
  <c r="AZ23" i="151"/>
  <c r="AZ47" i="151" s="1"/>
  <c r="AZ23" i="173"/>
  <c r="AZ47" i="173" s="1"/>
  <c r="AZ23" i="142"/>
  <c r="AZ47" i="142" s="1"/>
  <c r="AZ23" i="168" s="1"/>
  <c r="AZ23" i="89"/>
  <c r="AZ47" i="89" s="1"/>
  <c r="Y19" i="184"/>
  <c r="Y43" i="184" s="1"/>
  <c r="Y19" i="148"/>
  <c r="Y43" i="148" s="1"/>
  <c r="AR20" i="174"/>
  <c r="AR44" i="174" s="1"/>
  <c r="AR20" i="173"/>
  <c r="AR44" i="173" s="1"/>
  <c r="AR20" i="152"/>
  <c r="AR44" i="152" s="1"/>
  <c r="AR20" i="169" s="1"/>
  <c r="AR20" i="151"/>
  <c r="AR44" i="151" s="1"/>
  <c r="AR20" i="142"/>
  <c r="AR44" i="142" s="1"/>
  <c r="AR20" i="168" s="1"/>
  <c r="AR20" i="89"/>
  <c r="AR44" i="89" s="1"/>
  <c r="R16" i="148"/>
  <c r="R40" i="148" s="1"/>
  <c r="R16" i="184"/>
  <c r="R40" i="184" s="1"/>
  <c r="R17" i="186" s="1"/>
  <c r="AK17" i="174"/>
  <c r="AK41" i="174" s="1"/>
  <c r="AK17" i="152"/>
  <c r="AK41" i="152" s="1"/>
  <c r="AK17" i="169" s="1"/>
  <c r="AK17" i="151"/>
  <c r="AK41" i="151" s="1"/>
  <c r="AK17" i="173"/>
  <c r="AK41" i="173" s="1"/>
  <c r="AK17" i="142"/>
  <c r="AK41" i="142" s="1"/>
  <c r="AK17" i="168" s="1"/>
  <c r="AK17" i="89"/>
  <c r="AK41" i="89" s="1"/>
  <c r="N21" i="181"/>
  <c r="N21" i="183"/>
  <c r="N45" i="183" s="1"/>
  <c r="N21" i="179"/>
  <c r="N45" i="179" s="1"/>
  <c r="N21" i="180"/>
  <c r="N45" i="180" s="1"/>
  <c r="N22" i="182" s="1"/>
  <c r="N22" i="174"/>
  <c r="N46" i="174" s="1"/>
  <c r="N22" i="151"/>
  <c r="N46" i="151" s="1"/>
  <c r="N22" i="173"/>
  <c r="N46" i="173" s="1"/>
  <c r="N22" i="152"/>
  <c r="N46" i="152" s="1"/>
  <c r="N22" i="169" s="1"/>
  <c r="N22" i="142"/>
  <c r="N46" i="142" s="1"/>
  <c r="N22" i="168" s="1"/>
  <c r="N22" i="89"/>
  <c r="N46" i="89" s="1"/>
  <c r="K15" i="162"/>
  <c r="K28" i="162" s="1"/>
  <c r="K14" i="171" s="1"/>
  <c r="K15" i="161"/>
  <c r="K28" i="161" s="1"/>
  <c r="K18" i="179"/>
  <c r="K42" i="179" s="1"/>
  <c r="K18" i="180"/>
  <c r="K42" i="180" s="1"/>
  <c r="K19" i="182" s="1"/>
  <c r="K18" i="183"/>
  <c r="K42" i="183" s="1"/>
  <c r="K18" i="181"/>
  <c r="K19" i="174"/>
  <c r="K43" i="174" s="1"/>
  <c r="K19" i="173"/>
  <c r="K43" i="173" s="1"/>
  <c r="K19" i="152"/>
  <c r="K43" i="152" s="1"/>
  <c r="K19" i="169" s="1"/>
  <c r="K19" i="151"/>
  <c r="K43" i="151" s="1"/>
  <c r="K19" i="142"/>
  <c r="K43" i="142" s="1"/>
  <c r="K19" i="168" s="1"/>
  <c r="K19" i="89"/>
  <c r="K43" i="89" s="1"/>
  <c r="T9" i="162"/>
  <c r="T22" i="162" s="1"/>
  <c r="T8" i="171" s="1"/>
  <c r="T9" i="161"/>
  <c r="T22" i="161" s="1"/>
  <c r="T10" i="174"/>
  <c r="T34" i="174" s="1"/>
  <c r="T10" i="152"/>
  <c r="T34" i="152" s="1"/>
  <c r="T10" i="169" s="1"/>
  <c r="T10" i="151"/>
  <c r="T34" i="151" s="1"/>
  <c r="T10" i="173"/>
  <c r="T34" i="173" s="1"/>
  <c r="T10" i="142"/>
  <c r="T34" i="142" s="1"/>
  <c r="T10" i="168" s="1"/>
  <c r="T10" i="89"/>
  <c r="T34" i="89" s="1"/>
  <c r="N7" i="183"/>
  <c r="N31" i="183" s="1"/>
  <c r="N7" i="179"/>
  <c r="N31" i="179" s="1"/>
  <c r="N7" i="180"/>
  <c r="N31" i="180" s="1"/>
  <c r="N8" i="182" s="1"/>
  <c r="N7" i="181"/>
  <c r="N8" i="174"/>
  <c r="N32" i="174" s="1"/>
  <c r="N8" i="152"/>
  <c r="N32" i="152" s="1"/>
  <c r="N8" i="169" s="1"/>
  <c r="N8" i="151"/>
  <c r="N32" i="151" s="1"/>
  <c r="N8" i="173"/>
  <c r="N32" i="173" s="1"/>
  <c r="N8" i="89"/>
  <c r="N32" i="89" s="1"/>
  <c r="N8" i="142"/>
  <c r="N32" i="142" s="1"/>
  <c r="N8" i="168" s="1"/>
  <c r="Q7" i="183"/>
  <c r="Q31" i="183" s="1"/>
  <c r="Q7" i="179"/>
  <c r="Q31" i="179" s="1"/>
  <c r="Q7" i="180"/>
  <c r="Q31" i="180" s="1"/>
  <c r="Q8" i="182" s="1"/>
  <c r="Q7" i="181"/>
  <c r="Q8" i="174"/>
  <c r="Q32" i="174" s="1"/>
  <c r="Q8" i="152"/>
  <c r="Q32" i="152" s="1"/>
  <c r="Q8" i="169" s="1"/>
  <c r="Q8" i="151"/>
  <c r="Q32" i="151" s="1"/>
  <c r="Q8" i="173"/>
  <c r="Q32" i="173" s="1"/>
  <c r="Q8" i="142"/>
  <c r="Q32" i="142" s="1"/>
  <c r="Q8" i="168" s="1"/>
  <c r="Q8" i="89"/>
  <c r="Q32" i="89" s="1"/>
  <c r="J15" i="162"/>
  <c r="J28" i="162" s="1"/>
  <c r="J14" i="171" s="1"/>
  <c r="J15" i="161"/>
  <c r="J28" i="161" s="1"/>
  <c r="J18" i="183"/>
  <c r="J42" i="183" s="1"/>
  <c r="J18" i="179"/>
  <c r="J42" i="179" s="1"/>
  <c r="J18" i="180"/>
  <c r="J42" i="180" s="1"/>
  <c r="J19" i="182" s="1"/>
  <c r="J18" i="181"/>
  <c r="J19" i="174"/>
  <c r="J43" i="174" s="1"/>
  <c r="J19" i="152"/>
  <c r="J43" i="152" s="1"/>
  <c r="J19" i="169" s="1"/>
  <c r="J19" i="151"/>
  <c r="J43" i="151" s="1"/>
  <c r="J19" i="173"/>
  <c r="J43" i="173" s="1"/>
  <c r="J19" i="142"/>
  <c r="J43" i="142" s="1"/>
  <c r="J19" i="168" s="1"/>
  <c r="J19" i="89"/>
  <c r="J43" i="89" s="1"/>
  <c r="G7" i="184"/>
  <c r="G31" i="184" s="1"/>
  <c r="G7" i="148"/>
  <c r="G31" i="148" s="1"/>
  <c r="Z8" i="174"/>
  <c r="Z32" i="174" s="1"/>
  <c r="Z8" i="152"/>
  <c r="Z32" i="152" s="1"/>
  <c r="Z8" i="169" s="1"/>
  <c r="Z8" i="151"/>
  <c r="Z32" i="151" s="1"/>
  <c r="Z8" i="173"/>
  <c r="Z32" i="173" s="1"/>
  <c r="Z8" i="89"/>
  <c r="Z32" i="89" s="1"/>
  <c r="Z8" i="142"/>
  <c r="Z32" i="142" s="1"/>
  <c r="Z8" i="168" s="1"/>
  <c r="J21" i="184"/>
  <c r="J45" i="184" s="1"/>
  <c r="J21" i="148"/>
  <c r="J45" i="148" s="1"/>
  <c r="AC22" i="174"/>
  <c r="AC46" i="174" s="1"/>
  <c r="AC22" i="173"/>
  <c r="AC46" i="173" s="1"/>
  <c r="AC22" i="152"/>
  <c r="AC46" i="152" s="1"/>
  <c r="AC22" i="169" s="1"/>
  <c r="AC22" i="151"/>
  <c r="AC46" i="151" s="1"/>
  <c r="AC22" i="142"/>
  <c r="AC46" i="142" s="1"/>
  <c r="AC22" i="168" s="1"/>
  <c r="AC22" i="89"/>
  <c r="AC46" i="89" s="1"/>
  <c r="AF10" i="184"/>
  <c r="AF34" i="184" s="1"/>
  <c r="AF10" i="148"/>
  <c r="AF34" i="148" s="1"/>
  <c r="AY11" i="174"/>
  <c r="AY35" i="174" s="1"/>
  <c r="AY11" i="152"/>
  <c r="AY35" i="152" s="1"/>
  <c r="AY11" i="169" s="1"/>
  <c r="AY11" i="151"/>
  <c r="AY35" i="151" s="1"/>
  <c r="AY11" i="173"/>
  <c r="AY35" i="173" s="1"/>
  <c r="AY11" i="89"/>
  <c r="AY35" i="89" s="1"/>
  <c r="AY11" i="142"/>
  <c r="AY35" i="142" s="1"/>
  <c r="AY11" i="168" s="1"/>
  <c r="T16" i="184"/>
  <c r="T40" i="184" s="1"/>
  <c r="T16" i="148"/>
  <c r="T40" i="148" s="1"/>
  <c r="AM17" i="174"/>
  <c r="AM41" i="174" s="1"/>
  <c r="AM17" i="151"/>
  <c r="AM41" i="151" s="1"/>
  <c r="AM17" i="173"/>
  <c r="AM41" i="173" s="1"/>
  <c r="AM17" i="152"/>
  <c r="AM41" i="152" s="1"/>
  <c r="AM17" i="169" s="1"/>
  <c r="AM17" i="89"/>
  <c r="AM41" i="89" s="1"/>
  <c r="AM17" i="142"/>
  <c r="AM41" i="142" s="1"/>
  <c r="AM17" i="168" s="1"/>
  <c r="Z19" i="184"/>
  <c r="Z43" i="184" s="1"/>
  <c r="Z19" i="148"/>
  <c r="Z43" i="148" s="1"/>
  <c r="AS20" i="174"/>
  <c r="AS44" i="174" s="1"/>
  <c r="AS20" i="151"/>
  <c r="AS44" i="151" s="1"/>
  <c r="AS20" i="173"/>
  <c r="AS44" i="173" s="1"/>
  <c r="AS20" i="152"/>
  <c r="AS44" i="152" s="1"/>
  <c r="AS20" i="169" s="1"/>
  <c r="AS20" i="142"/>
  <c r="AS44" i="142" s="1"/>
  <c r="AS20" i="168" s="1"/>
  <c r="AS20" i="89"/>
  <c r="AS44" i="89" s="1"/>
  <c r="L19" i="184"/>
  <c r="L43" i="184" s="1"/>
  <c r="L20" i="186" s="1"/>
  <c r="L19" i="148"/>
  <c r="L43" i="148" s="1"/>
  <c r="AE20" i="174"/>
  <c r="AE44" i="174" s="1"/>
  <c r="AE20" i="152"/>
  <c r="AE44" i="152" s="1"/>
  <c r="AE20" i="169" s="1"/>
  <c r="AE20" i="151"/>
  <c r="AE44" i="151" s="1"/>
  <c r="AE20" i="173"/>
  <c r="AE44" i="173" s="1"/>
  <c r="AE20" i="142"/>
  <c r="AE44" i="142" s="1"/>
  <c r="AE20" i="168" s="1"/>
  <c r="AE20" i="89"/>
  <c r="AE44" i="89" s="1"/>
  <c r="U22" i="184"/>
  <c r="U46" i="184" s="1"/>
  <c r="U22" i="148"/>
  <c r="U46" i="148" s="1"/>
  <c r="AN23" i="174"/>
  <c r="AN47" i="174" s="1"/>
  <c r="AN23" i="152"/>
  <c r="AN47" i="152" s="1"/>
  <c r="AN23" i="169" s="1"/>
  <c r="AN23" i="151"/>
  <c r="AN47" i="151" s="1"/>
  <c r="AN23" i="173"/>
  <c r="AN47" i="173" s="1"/>
  <c r="AN23" i="142"/>
  <c r="AN47" i="142" s="1"/>
  <c r="AN23" i="168" s="1"/>
  <c r="AN23" i="89"/>
  <c r="AN47" i="89" s="1"/>
  <c r="Z10" i="184"/>
  <c r="Z34" i="184" s="1"/>
  <c r="Z10" i="148"/>
  <c r="Z34" i="148" s="1"/>
  <c r="AS11" i="174"/>
  <c r="AS35" i="174" s="1"/>
  <c r="AS11" i="152"/>
  <c r="AS35" i="152" s="1"/>
  <c r="AS11" i="169" s="1"/>
  <c r="AS11" i="151"/>
  <c r="AS35" i="151" s="1"/>
  <c r="AS11" i="173"/>
  <c r="AS35" i="173" s="1"/>
  <c r="AS11" i="142"/>
  <c r="AS35" i="142" s="1"/>
  <c r="AS11" i="168" s="1"/>
  <c r="AS11" i="89"/>
  <c r="AS35" i="89" s="1"/>
  <c r="AA19" i="184"/>
  <c r="AA43" i="184" s="1"/>
  <c r="AA19" i="148"/>
  <c r="AA43" i="148" s="1"/>
  <c r="AT20" i="174"/>
  <c r="AT44" i="174" s="1"/>
  <c r="AT20" i="152"/>
  <c r="AT44" i="152" s="1"/>
  <c r="AT20" i="169" s="1"/>
  <c r="AT20" i="151"/>
  <c r="AT44" i="151" s="1"/>
  <c r="AT20" i="173"/>
  <c r="AT44" i="173" s="1"/>
  <c r="AT20" i="89"/>
  <c r="AT44" i="89" s="1"/>
  <c r="AT20" i="142"/>
  <c r="AT44" i="142" s="1"/>
  <c r="AT20" i="168" s="1"/>
  <c r="AD22" i="184"/>
  <c r="AD46" i="184" s="1"/>
  <c r="AD22" i="148"/>
  <c r="AD46" i="148" s="1"/>
  <c r="AW23" i="174"/>
  <c r="AW47" i="174" s="1"/>
  <c r="AW23" i="152"/>
  <c r="AW47" i="152" s="1"/>
  <c r="AW23" i="169" s="1"/>
  <c r="AW23" i="151"/>
  <c r="AW47" i="151" s="1"/>
  <c r="AW23" i="173"/>
  <c r="AW47" i="173" s="1"/>
  <c r="AW23" i="142"/>
  <c r="AW47" i="142" s="1"/>
  <c r="AW23" i="168" s="1"/>
  <c r="AW23" i="89"/>
  <c r="AW47" i="89" s="1"/>
  <c r="P22" i="184"/>
  <c r="P46" i="184" s="1"/>
  <c r="P22" i="148"/>
  <c r="P46" i="148" s="1"/>
  <c r="AI23" i="174"/>
  <c r="AI47" i="174" s="1"/>
  <c r="AI23" i="151"/>
  <c r="AI47" i="151" s="1"/>
  <c r="AI23" i="173"/>
  <c r="AI47" i="173" s="1"/>
  <c r="AI23" i="152"/>
  <c r="AI47" i="152" s="1"/>
  <c r="AI23" i="169" s="1"/>
  <c r="AI23" i="89"/>
  <c r="AI47" i="89" s="1"/>
  <c r="AI23" i="142"/>
  <c r="AI47" i="142" s="1"/>
  <c r="AI23" i="168" s="1"/>
  <c r="X10" i="184"/>
  <c r="X34" i="184" s="1"/>
  <c r="X10" i="148"/>
  <c r="X34" i="148" s="1"/>
  <c r="AQ11" i="174"/>
  <c r="AQ35" i="174" s="1"/>
  <c r="AQ11" i="151"/>
  <c r="AQ35" i="151" s="1"/>
  <c r="AQ11" i="173"/>
  <c r="AQ35" i="173" s="1"/>
  <c r="AQ11" i="152"/>
  <c r="AQ35" i="152" s="1"/>
  <c r="AQ11" i="169" s="1"/>
  <c r="AQ11" i="89"/>
  <c r="AQ35" i="89" s="1"/>
  <c r="AQ11" i="142"/>
  <c r="AQ35" i="142" s="1"/>
  <c r="AQ11" i="168" s="1"/>
  <c r="P19" i="184"/>
  <c r="P43" i="184" s="1"/>
  <c r="P19" i="148"/>
  <c r="P43" i="148" s="1"/>
  <c r="AI20" i="174"/>
  <c r="AI44" i="174" s="1"/>
  <c r="AI20" i="152"/>
  <c r="AI44" i="152" s="1"/>
  <c r="AI20" i="169" s="1"/>
  <c r="AI20" i="151"/>
  <c r="AI44" i="151" s="1"/>
  <c r="AI20" i="173"/>
  <c r="AI44" i="173" s="1"/>
  <c r="AI20" i="142"/>
  <c r="AI44" i="142" s="1"/>
  <c r="AI20" i="168" s="1"/>
  <c r="AI20" i="89"/>
  <c r="AI44" i="89" s="1"/>
  <c r="O19" i="184"/>
  <c r="O43" i="184" s="1"/>
  <c r="O20" i="186" s="1"/>
  <c r="O19" i="148"/>
  <c r="O43" i="148" s="1"/>
  <c r="AH20" i="174"/>
  <c r="AH44" i="174" s="1"/>
  <c r="AH20" i="152"/>
  <c r="AH44" i="152" s="1"/>
  <c r="AH20" i="169" s="1"/>
  <c r="AH20" i="151"/>
  <c r="AH44" i="151" s="1"/>
  <c r="AH20" i="173"/>
  <c r="AH44" i="173" s="1"/>
  <c r="AH20" i="89"/>
  <c r="AH44" i="89" s="1"/>
  <c r="AH20" i="142"/>
  <c r="AH44" i="142" s="1"/>
  <c r="AH20" i="168" s="1"/>
  <c r="P16" i="184"/>
  <c r="P40" i="184" s="1"/>
  <c r="P16" i="148"/>
  <c r="P40" i="148" s="1"/>
  <c r="AI17" i="174"/>
  <c r="AI41" i="174" s="1"/>
  <c r="AI17" i="151"/>
  <c r="AI41" i="151" s="1"/>
  <c r="AI17" i="173"/>
  <c r="AI41" i="173" s="1"/>
  <c r="AI17" i="152"/>
  <c r="AI41" i="152" s="1"/>
  <c r="AI17" i="169" s="1"/>
  <c r="AI17" i="89"/>
  <c r="AI41" i="89" s="1"/>
  <c r="AI17" i="142"/>
  <c r="AI41" i="142" s="1"/>
  <c r="AI17" i="168" s="1"/>
  <c r="U10" i="184"/>
  <c r="U34" i="184" s="1"/>
  <c r="U10" i="148"/>
  <c r="U34" i="148" s="1"/>
  <c r="AN11" i="174"/>
  <c r="AN35" i="174" s="1"/>
  <c r="AN11" i="152"/>
  <c r="AN35" i="152" s="1"/>
  <c r="AN11" i="169" s="1"/>
  <c r="AN11" i="151"/>
  <c r="AN35" i="151" s="1"/>
  <c r="AN11" i="173"/>
  <c r="AN35" i="173" s="1"/>
  <c r="AN11" i="89"/>
  <c r="AN35" i="89" s="1"/>
  <c r="AN11" i="142"/>
  <c r="AN35" i="142" s="1"/>
  <c r="AN11" i="168" s="1"/>
  <c r="AE19" i="184"/>
  <c r="AE43" i="184" s="1"/>
  <c r="AE19" i="148"/>
  <c r="AE43" i="148" s="1"/>
  <c r="AX20" i="174"/>
  <c r="AX44" i="174" s="1"/>
  <c r="AX20" i="152"/>
  <c r="AX44" i="152" s="1"/>
  <c r="AX20" i="169" s="1"/>
  <c r="AX20" i="151"/>
  <c r="AX44" i="151" s="1"/>
  <c r="AX20" i="173"/>
  <c r="AX44" i="173" s="1"/>
  <c r="AX20" i="89"/>
  <c r="AX44" i="89" s="1"/>
  <c r="AX20" i="142"/>
  <c r="AX44" i="142" s="1"/>
  <c r="AX20" i="168" s="1"/>
  <c r="L16" i="184"/>
  <c r="L40" i="184" s="1"/>
  <c r="L16" i="148"/>
  <c r="L40" i="148" s="1"/>
  <c r="AE17" i="174"/>
  <c r="AE41" i="174" s="1"/>
  <c r="AE17" i="151"/>
  <c r="AE41" i="151" s="1"/>
  <c r="AE17" i="173"/>
  <c r="AE41" i="173" s="1"/>
  <c r="AE17" i="152"/>
  <c r="AE41" i="152" s="1"/>
  <c r="AE17" i="169" s="1"/>
  <c r="AE17" i="89"/>
  <c r="AE41" i="89" s="1"/>
  <c r="AE17" i="142"/>
  <c r="AE41" i="142" s="1"/>
  <c r="AE17" i="168" s="1"/>
  <c r="AD13" i="148"/>
  <c r="AD37" i="148" s="1"/>
  <c r="AD13" i="184"/>
  <c r="AD37" i="184" s="1"/>
  <c r="AW14" i="174"/>
  <c r="AW38" i="174" s="1"/>
  <c r="AW14" i="151"/>
  <c r="AW38" i="151" s="1"/>
  <c r="AW14" i="152"/>
  <c r="AW38" i="152" s="1"/>
  <c r="AW14" i="169" s="1"/>
  <c r="AW14" i="173"/>
  <c r="AW38" i="173" s="1"/>
  <c r="AW14" i="142"/>
  <c r="AW38" i="142" s="1"/>
  <c r="AW14" i="168" s="1"/>
  <c r="AW14" i="89"/>
  <c r="AW38" i="89" s="1"/>
  <c r="AD10" i="148"/>
  <c r="AD34" i="148" s="1"/>
  <c r="AD10" i="184"/>
  <c r="AD34" i="184" s="1"/>
  <c r="AW11" i="174"/>
  <c r="AW35" i="174" s="1"/>
  <c r="AW11" i="152"/>
  <c r="AW35" i="152" s="1"/>
  <c r="AW11" i="169" s="1"/>
  <c r="AW11" i="151"/>
  <c r="AW35" i="151" s="1"/>
  <c r="AW11" i="173"/>
  <c r="AW35" i="173" s="1"/>
  <c r="AW11" i="142"/>
  <c r="AW35" i="142" s="1"/>
  <c r="AW11" i="168" s="1"/>
  <c r="AW11" i="89"/>
  <c r="AW35" i="89" s="1"/>
  <c r="AF16" i="184"/>
  <c r="AF40" i="184" s="1"/>
  <c r="AF16" i="148"/>
  <c r="AF40" i="148" s="1"/>
  <c r="AY17" i="174"/>
  <c r="AY41" i="174" s="1"/>
  <c r="AY17" i="151"/>
  <c r="AY41" i="151" s="1"/>
  <c r="AY17" i="173"/>
  <c r="AY41" i="173" s="1"/>
  <c r="AY17" i="152"/>
  <c r="AY41" i="152" s="1"/>
  <c r="AY17" i="169" s="1"/>
  <c r="AY17" i="89"/>
  <c r="AY41" i="89" s="1"/>
  <c r="AY17" i="142"/>
  <c r="AY41" i="142" s="1"/>
  <c r="AY17" i="168" s="1"/>
  <c r="M16" i="184"/>
  <c r="M40" i="184" s="1"/>
  <c r="M17" i="186" s="1"/>
  <c r="M16" i="148"/>
  <c r="M40" i="148" s="1"/>
  <c r="AF17" i="174"/>
  <c r="AF41" i="174" s="1"/>
  <c r="AF17" i="152"/>
  <c r="AF41" i="152" s="1"/>
  <c r="AF17" i="169" s="1"/>
  <c r="AF17" i="151"/>
  <c r="AF41" i="151" s="1"/>
  <c r="AF17" i="173"/>
  <c r="AF41" i="173" s="1"/>
  <c r="AF17" i="89"/>
  <c r="AF41" i="89" s="1"/>
  <c r="AF17" i="142"/>
  <c r="AF41" i="142" s="1"/>
  <c r="AF17" i="168" s="1"/>
  <c r="AE16" i="184"/>
  <c r="AE40" i="184" s="1"/>
  <c r="AE16" i="148"/>
  <c r="AE40" i="148" s="1"/>
  <c r="AX17" i="174"/>
  <c r="AX41" i="174" s="1"/>
  <c r="AX17" i="173"/>
  <c r="AX41" i="173" s="1"/>
  <c r="AX17" i="152"/>
  <c r="AX41" i="152" s="1"/>
  <c r="AX17" i="169" s="1"/>
  <c r="AX17" i="151"/>
  <c r="AX41" i="151" s="1"/>
  <c r="AX17" i="89"/>
  <c r="AX41" i="89" s="1"/>
  <c r="AX17" i="142"/>
  <c r="AX41" i="142" s="1"/>
  <c r="AX17" i="168" s="1"/>
  <c r="U16" i="184"/>
  <c r="U40" i="184" s="1"/>
  <c r="U16" i="148"/>
  <c r="U40" i="148" s="1"/>
  <c r="AN17" i="174"/>
  <c r="AN41" i="174" s="1"/>
  <c r="AN17" i="152"/>
  <c r="AN41" i="152" s="1"/>
  <c r="AN17" i="169" s="1"/>
  <c r="AN17" i="151"/>
  <c r="AN41" i="151" s="1"/>
  <c r="AN17" i="173"/>
  <c r="AN41" i="173" s="1"/>
  <c r="AN17" i="89"/>
  <c r="AN41" i="89" s="1"/>
  <c r="AN17" i="142"/>
  <c r="AN41" i="142" s="1"/>
  <c r="AN17" i="168" s="1"/>
  <c r="J7" i="184"/>
  <c r="J31" i="184" s="1"/>
  <c r="J7" i="148"/>
  <c r="J31" i="148" s="1"/>
  <c r="AC8" i="174"/>
  <c r="AC32" i="174" s="1"/>
  <c r="AC8" i="152"/>
  <c r="AC32" i="152" s="1"/>
  <c r="AC8" i="169" s="1"/>
  <c r="AC8" i="151"/>
  <c r="AC32" i="151" s="1"/>
  <c r="AC8" i="173"/>
  <c r="AC32" i="173" s="1"/>
  <c r="AC8" i="142"/>
  <c r="AC32" i="142" s="1"/>
  <c r="AC8" i="168" s="1"/>
  <c r="AC8" i="89"/>
  <c r="AC32" i="89" s="1"/>
  <c r="L13" i="184"/>
  <c r="L37" i="184" s="1"/>
  <c r="L13" i="148"/>
  <c r="L37" i="148" s="1"/>
  <c r="AE14" i="174"/>
  <c r="AE38" i="174" s="1"/>
  <c r="AE14" i="152"/>
  <c r="AE38" i="152" s="1"/>
  <c r="AE14" i="169" s="1"/>
  <c r="AE14" i="151"/>
  <c r="AE38" i="151" s="1"/>
  <c r="AE14" i="173"/>
  <c r="AE38" i="173" s="1"/>
  <c r="AE14" i="142"/>
  <c r="AE38" i="142" s="1"/>
  <c r="AE14" i="168" s="1"/>
  <c r="AE14" i="89"/>
  <c r="AE38" i="89" s="1"/>
  <c r="Z22" i="184"/>
  <c r="Z46" i="184" s="1"/>
  <c r="Z22" i="148"/>
  <c r="Z46" i="148" s="1"/>
  <c r="AS23" i="174"/>
  <c r="AS47" i="174" s="1"/>
  <c r="AS23" i="152"/>
  <c r="AS47" i="152" s="1"/>
  <c r="AS23" i="169" s="1"/>
  <c r="AS23" i="151"/>
  <c r="AS47" i="151" s="1"/>
  <c r="AS23" i="173"/>
  <c r="AS47" i="173" s="1"/>
  <c r="AS23" i="142"/>
  <c r="AS47" i="142" s="1"/>
  <c r="AS23" i="168" s="1"/>
  <c r="AS23" i="89"/>
  <c r="AS47" i="89" s="1"/>
  <c r="X13" i="184"/>
  <c r="X37" i="184" s="1"/>
  <c r="X13" i="148"/>
  <c r="X37" i="148" s="1"/>
  <c r="AQ14" i="174"/>
  <c r="AQ38" i="174" s="1"/>
  <c r="AQ14" i="152"/>
  <c r="AQ38" i="152" s="1"/>
  <c r="AQ14" i="169" s="1"/>
  <c r="AQ14" i="151"/>
  <c r="AQ38" i="151" s="1"/>
  <c r="AQ14" i="173"/>
  <c r="AQ38" i="173" s="1"/>
  <c r="AQ14" i="142"/>
  <c r="AQ38" i="142" s="1"/>
  <c r="AQ14" i="168" s="1"/>
  <c r="AQ14" i="89"/>
  <c r="AQ38" i="89" s="1"/>
  <c r="N16" i="184"/>
  <c r="N40" i="184" s="1"/>
  <c r="N16" i="148"/>
  <c r="N40" i="148" s="1"/>
  <c r="AG17" i="174"/>
  <c r="AG41" i="174" s="1"/>
  <c r="AG17" i="152"/>
  <c r="AG41" i="152" s="1"/>
  <c r="AG17" i="169" s="1"/>
  <c r="AG17" i="151"/>
  <c r="AG41" i="151" s="1"/>
  <c r="AG17" i="173"/>
  <c r="AG41" i="173" s="1"/>
  <c r="AG17" i="142"/>
  <c r="AG41" i="142" s="1"/>
  <c r="AG17" i="168" s="1"/>
  <c r="AG17" i="89"/>
  <c r="AG41" i="89" s="1"/>
  <c r="S16" i="184"/>
  <c r="S40" i="184" s="1"/>
  <c r="S17" i="186" s="1"/>
  <c r="S16" i="148"/>
  <c r="S40" i="148" s="1"/>
  <c r="AL17" i="174"/>
  <c r="AL41" i="174" s="1"/>
  <c r="AL17" i="173"/>
  <c r="AL41" i="173" s="1"/>
  <c r="AL17" i="152"/>
  <c r="AL41" i="152" s="1"/>
  <c r="AL17" i="169" s="1"/>
  <c r="AL17" i="151"/>
  <c r="AL41" i="151" s="1"/>
  <c r="AL17" i="89"/>
  <c r="AL41" i="89" s="1"/>
  <c r="AL17" i="142"/>
  <c r="AL41" i="142" s="1"/>
  <c r="AL17" i="168" s="1"/>
  <c r="K22" i="184"/>
  <c r="K46" i="184" s="1"/>
  <c r="K22" i="148"/>
  <c r="K46" i="148" s="1"/>
  <c r="AD23" i="174"/>
  <c r="AD47" i="174" s="1"/>
  <c r="AD23" i="173"/>
  <c r="AD47" i="173" s="1"/>
  <c r="AD23" i="152"/>
  <c r="AD47" i="152" s="1"/>
  <c r="AD23" i="169" s="1"/>
  <c r="AD23" i="151"/>
  <c r="AD47" i="151" s="1"/>
  <c r="AD23" i="89"/>
  <c r="AD47" i="89" s="1"/>
  <c r="AD23" i="142"/>
  <c r="AD47" i="142" s="1"/>
  <c r="AD23" i="168" s="1"/>
  <c r="L10" i="184"/>
  <c r="L34" i="184" s="1"/>
  <c r="L10" i="148"/>
  <c r="L34" i="148" s="1"/>
  <c r="AE11" i="174"/>
  <c r="AE35" i="174" s="1"/>
  <c r="AE11" i="151"/>
  <c r="AE35" i="151" s="1"/>
  <c r="AE11" i="173"/>
  <c r="AE35" i="173" s="1"/>
  <c r="AE11" i="152"/>
  <c r="AE35" i="152" s="1"/>
  <c r="AE11" i="169" s="1"/>
  <c r="AE11" i="89"/>
  <c r="AE35" i="89" s="1"/>
  <c r="AE11" i="142"/>
  <c r="AE35" i="142" s="1"/>
  <c r="AE11" i="168" s="1"/>
  <c r="R19" i="148"/>
  <c r="R43" i="148" s="1"/>
  <c r="R19" i="184"/>
  <c r="R43" i="184" s="1"/>
  <c r="R20" i="186" s="1"/>
  <c r="AK20" i="174"/>
  <c r="AK44" i="174" s="1"/>
  <c r="AK20" i="151"/>
  <c r="AK44" i="151" s="1"/>
  <c r="AK20" i="173"/>
  <c r="AK44" i="173" s="1"/>
  <c r="AK20" i="152"/>
  <c r="AK44" i="152" s="1"/>
  <c r="AK20" i="169" s="1"/>
  <c r="AK20" i="142"/>
  <c r="AK44" i="142" s="1"/>
  <c r="AK20" i="168" s="1"/>
  <c r="AK20" i="89"/>
  <c r="AK44" i="89" s="1"/>
  <c r="O13" i="175"/>
  <c r="O26" i="175" s="1"/>
  <c r="P9" i="175"/>
  <c r="P22" i="175" s="1"/>
  <c r="AB9" i="175"/>
  <c r="AB22" i="175" s="1"/>
  <c r="B21" i="180"/>
  <c r="B45" i="180" s="1"/>
  <c r="B22" i="182" s="1"/>
  <c r="B21" i="183"/>
  <c r="B45" i="183" s="1"/>
  <c r="B21" i="181"/>
  <c r="B21" i="179"/>
  <c r="B45" i="179" s="1"/>
  <c r="B22" i="152"/>
  <c r="B46" i="152" s="1"/>
  <c r="B22" i="169" s="1"/>
  <c r="B22" i="174"/>
  <c r="B46" i="174" s="1"/>
  <c r="B22" i="173"/>
  <c r="B46" i="173" s="1"/>
  <c r="B22" i="151"/>
  <c r="B46" i="151" s="1"/>
  <c r="B22" i="142"/>
  <c r="B46" i="142" s="1"/>
  <c r="B22" i="168" s="1"/>
  <c r="B15" i="175"/>
  <c r="B28" i="175" s="1"/>
  <c r="L11" i="175"/>
  <c r="L24" i="175" s="1"/>
  <c r="L9" i="175"/>
  <c r="L22" i="175" s="1"/>
  <c r="Q9" i="175"/>
  <c r="Q22" i="175" s="1"/>
  <c r="AC11" i="175"/>
  <c r="AC24" i="175" s="1"/>
  <c r="B11" i="175"/>
  <c r="B24" i="175" s="1"/>
  <c r="C9" i="175"/>
  <c r="C22" i="175" s="1"/>
  <c r="B9" i="162"/>
  <c r="B22" i="162" s="1"/>
  <c r="B8" i="171" s="1"/>
  <c r="B9" i="161"/>
  <c r="B22" i="161" s="1"/>
  <c r="B9" i="180"/>
  <c r="B33" i="180" s="1"/>
  <c r="B10" i="182" s="1"/>
  <c r="B9" i="183"/>
  <c r="B33" i="183" s="1"/>
  <c r="B9" i="181"/>
  <c r="B9" i="179"/>
  <c r="B33" i="179" s="1"/>
  <c r="B10" i="152"/>
  <c r="B34" i="152" s="1"/>
  <c r="B10" i="169" s="1"/>
  <c r="B10" i="174"/>
  <c r="B34" i="174" s="1"/>
  <c r="B10" i="173"/>
  <c r="B34" i="173" s="1"/>
  <c r="B10" i="151"/>
  <c r="B34" i="151" s="1"/>
  <c r="B10" i="142"/>
  <c r="B34" i="142" s="1"/>
  <c r="B10" i="168" s="1"/>
  <c r="AA9" i="175"/>
  <c r="AA22" i="175" s="1"/>
  <c r="AC15" i="175"/>
  <c r="AC28" i="175" s="1"/>
  <c r="U11" i="175"/>
  <c r="U24" i="175" s="1"/>
  <c r="F9" i="175"/>
  <c r="F22" i="175" s="1"/>
  <c r="AC13" i="175"/>
  <c r="AC26" i="175" s="1"/>
  <c r="R15" i="175"/>
  <c r="R28" i="175" s="1"/>
  <c r="C13" i="175"/>
  <c r="C26" i="175" s="1"/>
  <c r="B13" i="162"/>
  <c r="B26" i="162" s="1"/>
  <c r="B12" i="171" s="1"/>
  <c r="B13" i="161"/>
  <c r="B26" i="161" s="1"/>
  <c r="B15" i="183"/>
  <c r="B39" i="183" s="1"/>
  <c r="B15" i="180"/>
  <c r="B39" i="180" s="1"/>
  <c r="B16" i="182" s="1"/>
  <c r="B15" i="181"/>
  <c r="B15" i="179"/>
  <c r="B39" i="179" s="1"/>
  <c r="B16" i="152"/>
  <c r="B40" i="152" s="1"/>
  <c r="B16" i="169" s="1"/>
  <c r="B16" i="173"/>
  <c r="B40" i="173" s="1"/>
  <c r="B16" i="174"/>
  <c r="B40" i="174" s="1"/>
  <c r="B16" i="151"/>
  <c r="B40" i="151" s="1"/>
  <c r="B16" i="142"/>
  <c r="B40" i="142" s="1"/>
  <c r="B16" i="168" s="1"/>
  <c r="T9" i="175"/>
  <c r="T22" i="175" s="1"/>
  <c r="T11" i="175"/>
  <c r="T24" i="175" s="1"/>
  <c r="O11" i="175"/>
  <c r="O24" i="175" s="1"/>
  <c r="E9" i="175"/>
  <c r="E22" i="175" s="1"/>
  <c r="AC9" i="175"/>
  <c r="AC22" i="175" s="1"/>
  <c r="L15" i="175"/>
  <c r="L28" i="175" s="1"/>
  <c r="B13" i="175"/>
  <c r="B26" i="175" s="1"/>
  <c r="O9" i="175"/>
  <c r="O22" i="175" s="1"/>
  <c r="B7" i="183"/>
  <c r="B31" i="183" s="1"/>
  <c r="B7" i="181"/>
  <c r="B7" i="179"/>
  <c r="B31" i="179" s="1"/>
  <c r="B7" i="180"/>
  <c r="B31" i="180" s="1"/>
  <c r="B8" i="182" s="1"/>
  <c r="B8" i="152"/>
  <c r="B32" i="152" s="1"/>
  <c r="B8" i="169" s="1"/>
  <c r="B8" i="151"/>
  <c r="B32" i="151" s="1"/>
  <c r="B8" i="174"/>
  <c r="B32" i="174" s="1"/>
  <c r="B8" i="173"/>
  <c r="B32" i="173" s="1"/>
  <c r="B8" i="142"/>
  <c r="B32" i="142" s="1"/>
  <c r="B8" i="168" s="1"/>
  <c r="K15" i="175"/>
  <c r="K28" i="175" s="1"/>
  <c r="C11" i="175"/>
  <c r="C24" i="175" s="1"/>
  <c r="B11" i="162"/>
  <c r="B24" i="162" s="1"/>
  <c r="B10" i="171" s="1"/>
  <c r="B11" i="161"/>
  <c r="B24" i="161" s="1"/>
  <c r="B12" i="180"/>
  <c r="B36" i="180" s="1"/>
  <c r="B13" i="182" s="1"/>
  <c r="B12" i="181"/>
  <c r="B12" i="179"/>
  <c r="B36" i="179" s="1"/>
  <c r="B12" i="183"/>
  <c r="B36" i="183" s="1"/>
  <c r="B13" i="152"/>
  <c r="B37" i="152" s="1"/>
  <c r="B13" i="169" s="1"/>
  <c r="B13" i="174"/>
  <c r="B37" i="174" s="1"/>
  <c r="B13" i="173"/>
  <c r="B37" i="173" s="1"/>
  <c r="B13" i="151"/>
  <c r="B37" i="151" s="1"/>
  <c r="B13" i="142"/>
  <c r="B37" i="142" s="1"/>
  <c r="B13" i="168" s="1"/>
  <c r="AF22" i="187"/>
  <c r="AF46" i="187" s="1"/>
  <c r="AF22" i="185"/>
  <c r="AF23" i="186"/>
  <c r="B12" i="187"/>
  <c r="B36" i="187" s="1"/>
  <c r="B12" i="185"/>
  <c r="B12" i="184"/>
  <c r="B36" i="184" s="1"/>
  <c r="B13" i="186" s="1"/>
  <c r="B12" i="148"/>
  <c r="F7" i="187"/>
  <c r="F31" i="187" s="1"/>
  <c r="F8" i="186"/>
  <c r="F7" i="185"/>
  <c r="K16" i="187"/>
  <c r="K40" i="187" s="1"/>
  <c r="K16" i="185"/>
  <c r="K17" i="186"/>
  <c r="AG19" i="187"/>
  <c r="AG43" i="187" s="1"/>
  <c r="AG19" i="185"/>
  <c r="AG20" i="186"/>
  <c r="U13" i="187"/>
  <c r="U37" i="187" s="1"/>
  <c r="U13" i="185"/>
  <c r="U14" i="186"/>
  <c r="AB22" i="187"/>
  <c r="AB46" i="187" s="1"/>
  <c r="AB22" i="185"/>
  <c r="AB23" i="186"/>
  <c r="W22" i="187"/>
  <c r="W46" i="187" s="1"/>
  <c r="W22" i="185"/>
  <c r="W23" i="186"/>
  <c r="X16" i="187"/>
  <c r="X40" i="187" s="1"/>
  <c r="X16" i="185"/>
  <c r="X17" i="186"/>
  <c r="AA16" i="187"/>
  <c r="AA40" i="187" s="1"/>
  <c r="AA16" i="185"/>
  <c r="AA17" i="186"/>
  <c r="Q13" i="187"/>
  <c r="Q37" i="187" s="1"/>
  <c r="Q13" i="185"/>
  <c r="Q14" i="186"/>
  <c r="W19" i="187"/>
  <c r="W43" i="187" s="1"/>
  <c r="W19" i="185"/>
  <c r="W20" i="186"/>
  <c r="AH10" i="187"/>
  <c r="AH34" i="187" s="1"/>
  <c r="AH10" i="185"/>
  <c r="AH11" i="186"/>
  <c r="T13" i="187"/>
  <c r="T37" i="187" s="1"/>
  <c r="T13" i="185"/>
  <c r="T14" i="186"/>
  <c r="K10" i="187"/>
  <c r="K34" i="187" s="1"/>
  <c r="K10" i="185"/>
  <c r="K11" i="186"/>
  <c r="AG16" i="187"/>
  <c r="AG40" i="187" s="1"/>
  <c r="AG16" i="185"/>
  <c r="AG17" i="186"/>
  <c r="R22" i="187"/>
  <c r="R46" i="187" s="1"/>
  <c r="R22" i="185"/>
  <c r="R23" i="186"/>
  <c r="R10" i="187"/>
  <c r="R34" i="187" s="1"/>
  <c r="R10" i="185"/>
  <c r="R11" i="186"/>
  <c r="W10" i="187"/>
  <c r="W34" i="187" s="1"/>
  <c r="W10" i="185"/>
  <c r="W11" i="186"/>
  <c r="AD19" i="187"/>
  <c r="AD43" i="187" s="1"/>
  <c r="AD19" i="185"/>
  <c r="AD20" i="186"/>
  <c r="Z16" i="187"/>
  <c r="Z40" i="187" s="1"/>
  <c r="Z16" i="185"/>
  <c r="U19" i="187"/>
  <c r="U43" i="187" s="1"/>
  <c r="U19" i="185"/>
  <c r="U20" i="186"/>
  <c r="L22" i="187"/>
  <c r="L46" i="187" s="1"/>
  <c r="L22" i="185"/>
  <c r="L23" i="186"/>
  <c r="AG22" i="187"/>
  <c r="AG46" i="187" s="1"/>
  <c r="AG22" i="185"/>
  <c r="AG23" i="186"/>
  <c r="V10" i="187"/>
  <c r="V34" i="187" s="1"/>
  <c r="V10" i="185"/>
  <c r="V11" i="186"/>
  <c r="AG10" i="187"/>
  <c r="AG34" i="187" s="1"/>
  <c r="AG10" i="185"/>
  <c r="AG11" i="186"/>
  <c r="Q22" i="187"/>
  <c r="Q46" i="187" s="1"/>
  <c r="Q22" i="185"/>
  <c r="Q23" i="186"/>
  <c r="R13" i="187"/>
  <c r="R37" i="187" s="1"/>
  <c r="R13" i="185"/>
  <c r="R14" i="186"/>
  <c r="J9" i="187"/>
  <c r="J33" i="187" s="1"/>
  <c r="J9" i="185"/>
  <c r="J10" i="186"/>
  <c r="T19" i="187"/>
  <c r="T43" i="187" s="1"/>
  <c r="T19" i="185"/>
  <c r="T20" i="186"/>
  <c r="AE10" i="187"/>
  <c r="AE34" i="187" s="1"/>
  <c r="AE10" i="185"/>
  <c r="AE11" i="186"/>
  <c r="AC13" i="187"/>
  <c r="AC37" i="187" s="1"/>
  <c r="AC13" i="185"/>
  <c r="Y16" i="187"/>
  <c r="Y40" i="187" s="1"/>
  <c r="Y16" i="185"/>
  <c r="Y17" i="186"/>
  <c r="K19" i="187"/>
  <c r="K43" i="187" s="1"/>
  <c r="K19" i="185"/>
  <c r="K20" i="186"/>
  <c r="AA22" i="187"/>
  <c r="AA46" i="187" s="1"/>
  <c r="AA22" i="185"/>
  <c r="K13" i="187"/>
  <c r="K37" i="187" s="1"/>
  <c r="K13" i="185"/>
  <c r="K14" i="186"/>
  <c r="AA10" i="187"/>
  <c r="AA34" i="187" s="1"/>
  <c r="AA10" i="185"/>
  <c r="AA11" i="186"/>
  <c r="Q16" i="187"/>
  <c r="Q40" i="187" s="1"/>
  <c r="Q16" i="185"/>
  <c r="Q17" i="186"/>
  <c r="V22" i="187"/>
  <c r="V46" i="187" s="1"/>
  <c r="V22" i="185"/>
  <c r="V23" i="186"/>
  <c r="S19" i="187"/>
  <c r="S43" i="187" s="1"/>
  <c r="S19" i="185"/>
  <c r="S20" i="186"/>
  <c r="Y22" i="187"/>
  <c r="Y46" i="187" s="1"/>
  <c r="Y22" i="185"/>
  <c r="Y23" i="186"/>
  <c r="J21" i="187"/>
  <c r="J45" i="187" s="1"/>
  <c r="J21" i="185"/>
  <c r="J22" i="186"/>
  <c r="T16" i="187"/>
  <c r="T40" i="187" s="1"/>
  <c r="T16" i="185"/>
  <c r="T17" i="186"/>
  <c r="L19" i="187"/>
  <c r="L43" i="187" s="1"/>
  <c r="L19" i="185"/>
  <c r="Z10" i="187"/>
  <c r="Z34" i="187" s="1"/>
  <c r="Z10" i="185"/>
  <c r="Z11" i="186"/>
  <c r="AD22" i="187"/>
  <c r="AD46" i="187" s="1"/>
  <c r="AD22" i="185"/>
  <c r="AD23" i="186"/>
  <c r="X10" i="187"/>
  <c r="X34" i="187" s="1"/>
  <c r="X10" i="185"/>
  <c r="X11" i="186"/>
  <c r="O19" i="187"/>
  <c r="O43" i="187" s="1"/>
  <c r="O19" i="185"/>
  <c r="U10" i="187"/>
  <c r="U34" i="187" s="1"/>
  <c r="U10" i="185"/>
  <c r="U11" i="186"/>
  <c r="L16" i="187"/>
  <c r="L40" i="187" s="1"/>
  <c r="L16" i="185"/>
  <c r="L17" i="186"/>
  <c r="AD10" i="187"/>
  <c r="AD34" i="187" s="1"/>
  <c r="AD10" i="185"/>
  <c r="AD11" i="186"/>
  <c r="M16" i="187"/>
  <c r="M40" i="187" s="1"/>
  <c r="M16" i="185"/>
  <c r="U16" i="187"/>
  <c r="U40" i="187" s="1"/>
  <c r="U16" i="185"/>
  <c r="U17" i="186"/>
  <c r="L13" i="187"/>
  <c r="L37" i="187" s="1"/>
  <c r="L13" i="185"/>
  <c r="L14" i="186"/>
  <c r="X13" i="187"/>
  <c r="X37" i="187" s="1"/>
  <c r="X13" i="185"/>
  <c r="X14" i="186"/>
  <c r="S16" i="187"/>
  <c r="S40" i="187" s="1"/>
  <c r="S16" i="185"/>
  <c r="L10" i="187"/>
  <c r="L34" i="187" s="1"/>
  <c r="L11" i="186"/>
  <c r="L10" i="185"/>
  <c r="P13" i="187"/>
  <c r="P37" i="187" s="1"/>
  <c r="P13" i="185"/>
  <c r="P14" i="186"/>
  <c r="AG13" i="187"/>
  <c r="AG37" i="187" s="1"/>
  <c r="AG13" i="185"/>
  <c r="AG14" i="186"/>
  <c r="C7" i="187"/>
  <c r="C31" i="187" s="1"/>
  <c r="C7" i="185"/>
  <c r="C8" i="186"/>
  <c r="J12" i="187"/>
  <c r="J36" i="187" s="1"/>
  <c r="J12" i="185"/>
  <c r="J13" i="186"/>
  <c r="Y10" i="187"/>
  <c r="Y34" i="187" s="1"/>
  <c r="Y10" i="185"/>
  <c r="Y11" i="186"/>
  <c r="O13" i="187"/>
  <c r="O37" i="187" s="1"/>
  <c r="O13" i="185"/>
  <c r="O14" i="186"/>
  <c r="O16" i="187"/>
  <c r="O40" i="187" s="1"/>
  <c r="O16" i="185"/>
  <c r="X22" i="187"/>
  <c r="X46" i="187" s="1"/>
  <c r="X22" i="185"/>
  <c r="X23" i="186"/>
  <c r="AC19" i="187"/>
  <c r="AC43" i="187" s="1"/>
  <c r="AC19" i="185"/>
  <c r="AC20" i="186"/>
  <c r="AD16" i="187"/>
  <c r="AD40" i="187" s="1"/>
  <c r="AD16" i="185"/>
  <c r="AD17" i="186"/>
  <c r="AE22" i="187"/>
  <c r="AE46" i="187" s="1"/>
  <c r="AE22" i="185"/>
  <c r="P10" i="187"/>
  <c r="P34" i="187" s="1"/>
  <c r="P10" i="185"/>
  <c r="P11" i="186"/>
  <c r="AB19" i="187"/>
  <c r="AB43" i="187" s="1"/>
  <c r="AB19" i="185"/>
  <c r="AB20" i="186"/>
  <c r="V19" i="187"/>
  <c r="V43" i="187" s="1"/>
  <c r="V19" i="185"/>
  <c r="V20" i="186"/>
  <c r="AF19" i="187"/>
  <c r="AF43" i="187" s="1"/>
  <c r="AF19" i="185"/>
  <c r="T22" i="187"/>
  <c r="T46" i="187" s="1"/>
  <c r="T22" i="185"/>
  <c r="T23" i="186"/>
  <c r="S13" i="187"/>
  <c r="S37" i="187" s="1"/>
  <c r="S13" i="185"/>
  <c r="S14" i="186"/>
  <c r="Q19" i="187"/>
  <c r="Q43" i="187" s="1"/>
  <c r="Q19" i="185"/>
  <c r="Q20" i="186"/>
  <c r="N13" i="187"/>
  <c r="N37" i="187" s="1"/>
  <c r="N13" i="185"/>
  <c r="X19" i="187"/>
  <c r="X43" i="187" s="1"/>
  <c r="X19" i="185"/>
  <c r="M22" i="187"/>
  <c r="M46" i="187" s="1"/>
  <c r="M22" i="185"/>
  <c r="M23" i="186"/>
  <c r="S22" i="187"/>
  <c r="S46" i="187" s="1"/>
  <c r="S22" i="185"/>
  <c r="J15" i="187"/>
  <c r="J39" i="187" s="1"/>
  <c r="J15" i="185"/>
  <c r="J16" i="186"/>
  <c r="AH19" i="187"/>
  <c r="AH43" i="187" s="1"/>
  <c r="AH19" i="185"/>
  <c r="AH20" i="186"/>
  <c r="AB13" i="187"/>
  <c r="AB37" i="187" s="1"/>
  <c r="AB13" i="185"/>
  <c r="AB14" i="186"/>
  <c r="AB16" i="187"/>
  <c r="AB40" i="187" s="1"/>
  <c r="AB16" i="185"/>
  <c r="Y13" i="187"/>
  <c r="Y37" i="187" s="1"/>
  <c r="Y13" i="185"/>
  <c r="Y14" i="186"/>
  <c r="N22" i="187"/>
  <c r="N46" i="187" s="1"/>
  <c r="N22" i="185"/>
  <c r="N23" i="186"/>
  <c r="Q10" i="187"/>
  <c r="Q34" i="187" s="1"/>
  <c r="Q10" i="185"/>
  <c r="Q11" i="186"/>
  <c r="E7" i="187"/>
  <c r="E31" i="187" s="1"/>
  <c r="E7" i="185"/>
  <c r="E8" i="186"/>
  <c r="AH16" i="187"/>
  <c r="AH40" i="187" s="1"/>
  <c r="AH16" i="185"/>
  <c r="AB10" i="187"/>
  <c r="AB34" i="187" s="1"/>
  <c r="AB10" i="185"/>
  <c r="AE13" i="187"/>
  <c r="AE37" i="187" s="1"/>
  <c r="AE13" i="185"/>
  <c r="AE14" i="186"/>
  <c r="M13" i="187"/>
  <c r="M37" i="187" s="1"/>
  <c r="M13" i="185"/>
  <c r="M14" i="186"/>
  <c r="H9" i="187"/>
  <c r="H33" i="187" s="1"/>
  <c r="H9" i="185"/>
  <c r="O22" i="187"/>
  <c r="O46" i="187" s="1"/>
  <c r="O22" i="185"/>
  <c r="O23" i="186"/>
  <c r="T10" i="187"/>
  <c r="T34" i="187" s="1"/>
  <c r="T10" i="185"/>
  <c r="T11" i="186"/>
  <c r="AF13" i="187"/>
  <c r="AF37" i="187" s="1"/>
  <c r="AF13" i="185"/>
  <c r="AF14" i="186"/>
  <c r="N10" i="187"/>
  <c r="N34" i="187" s="1"/>
  <c r="N10" i="185"/>
  <c r="N11" i="186"/>
  <c r="V13" i="187"/>
  <c r="V37" i="187" s="1"/>
  <c r="V13" i="185"/>
  <c r="V14" i="186"/>
  <c r="AC10" i="187"/>
  <c r="AC34" i="187" s="1"/>
  <c r="AC10" i="185"/>
  <c r="AC11" i="186"/>
  <c r="AH13" i="187"/>
  <c r="AH37" i="187" s="1"/>
  <c r="AH13" i="185"/>
  <c r="Y19" i="187"/>
  <c r="Y43" i="187" s="1"/>
  <c r="Y19" i="185"/>
  <c r="Y20" i="186"/>
  <c r="S10" i="187"/>
  <c r="S34" i="187" s="1"/>
  <c r="S10" i="185"/>
  <c r="W16" i="187"/>
  <c r="W40" i="187" s="1"/>
  <c r="W16" i="185"/>
  <c r="W17" i="186"/>
  <c r="I9" i="187"/>
  <c r="I33" i="187" s="1"/>
  <c r="I9" i="185"/>
  <c r="I10" i="186"/>
  <c r="V16" i="187"/>
  <c r="V40" i="187" s="1"/>
  <c r="V16" i="185"/>
  <c r="V17" i="186"/>
  <c r="AC22" i="187"/>
  <c r="AC46" i="187" s="1"/>
  <c r="AC22" i="185"/>
  <c r="AC23" i="186"/>
  <c r="M19" i="187"/>
  <c r="M43" i="187" s="1"/>
  <c r="M19" i="185"/>
  <c r="M20" i="186"/>
  <c r="W13" i="187"/>
  <c r="W37" i="187" s="1"/>
  <c r="W13" i="185"/>
  <c r="W14" i="186"/>
  <c r="Z13" i="187"/>
  <c r="Z37" i="187" s="1"/>
  <c r="Z13" i="185"/>
  <c r="N19" i="187"/>
  <c r="N43" i="187" s="1"/>
  <c r="N19" i="185"/>
  <c r="N20" i="186"/>
  <c r="J18" i="187"/>
  <c r="J42" i="187" s="1"/>
  <c r="J18" i="185"/>
  <c r="J19" i="186"/>
  <c r="AH22" i="187"/>
  <c r="AH46" i="187" s="1"/>
  <c r="AH22" i="185"/>
  <c r="AH23" i="186"/>
  <c r="AA13" i="187"/>
  <c r="AA37" i="187" s="1"/>
  <c r="AA13" i="185"/>
  <c r="AA14" i="186"/>
  <c r="M10" i="187"/>
  <c r="M34" i="187" s="1"/>
  <c r="M10" i="185"/>
  <c r="M11" i="186"/>
  <c r="O10" i="187"/>
  <c r="O34" i="187" s="1"/>
  <c r="O10" i="185"/>
  <c r="O11" i="186"/>
  <c r="AC16" i="187"/>
  <c r="AC40" i="187" s="1"/>
  <c r="AC16" i="185"/>
  <c r="R16" i="187"/>
  <c r="R40" i="187" s="1"/>
  <c r="R16" i="185"/>
  <c r="G7" i="187"/>
  <c r="G31" i="187" s="1"/>
  <c r="G7" i="185"/>
  <c r="G8" i="186"/>
  <c r="AF10" i="187"/>
  <c r="AF34" i="187" s="1"/>
  <c r="AF10" i="185"/>
  <c r="AF11" i="186"/>
  <c r="Z19" i="187"/>
  <c r="Z43" i="187" s="1"/>
  <c r="Z19" i="185"/>
  <c r="Z20" i="186"/>
  <c r="U22" i="187"/>
  <c r="U46" i="187" s="1"/>
  <c r="U22" i="185"/>
  <c r="U23" i="186"/>
  <c r="AA19" i="187"/>
  <c r="AA43" i="187" s="1"/>
  <c r="AA19" i="185"/>
  <c r="AA20" i="186"/>
  <c r="P22" i="187"/>
  <c r="P46" i="187" s="1"/>
  <c r="P22" i="185"/>
  <c r="P23" i="186"/>
  <c r="P19" i="187"/>
  <c r="P43" i="187" s="1"/>
  <c r="P19" i="185"/>
  <c r="P20" i="186"/>
  <c r="P16" i="187"/>
  <c r="P40" i="187" s="1"/>
  <c r="P16" i="185"/>
  <c r="P17" i="186"/>
  <c r="AE19" i="187"/>
  <c r="AE43" i="187" s="1"/>
  <c r="AE19" i="185"/>
  <c r="AE20" i="186"/>
  <c r="AD13" i="187"/>
  <c r="AD37" i="187" s="1"/>
  <c r="AD13" i="185"/>
  <c r="AD14" i="186"/>
  <c r="AF16" i="187"/>
  <c r="AF40" i="187" s="1"/>
  <c r="AF16" i="185"/>
  <c r="AF17" i="186"/>
  <c r="AE16" i="187"/>
  <c r="AE40" i="187" s="1"/>
  <c r="AE16" i="185"/>
  <c r="AE17" i="186"/>
  <c r="J7" i="187"/>
  <c r="J31" i="187" s="1"/>
  <c r="J7" i="185"/>
  <c r="J8" i="186"/>
  <c r="Z22" i="187"/>
  <c r="Z46" i="187" s="1"/>
  <c r="Z22" i="185"/>
  <c r="Z23" i="186"/>
  <c r="N16" i="187"/>
  <c r="N40" i="187" s="1"/>
  <c r="N16" i="185"/>
  <c r="N17" i="186"/>
  <c r="K22" i="187"/>
  <c r="K46" i="187" s="1"/>
  <c r="K22" i="185"/>
  <c r="K23" i="186"/>
  <c r="R19" i="187"/>
  <c r="R43" i="187" s="1"/>
  <c r="R19" i="185"/>
  <c r="F22" i="167"/>
  <c r="F22" i="176"/>
  <c r="F46" i="176" s="1"/>
  <c r="F22" i="166"/>
  <c r="F46" i="166" s="1"/>
  <c r="F22" i="172" s="1"/>
  <c r="F22" i="165"/>
  <c r="F46" i="165" s="1"/>
  <c r="AZ11" i="176"/>
  <c r="AZ35" i="176" s="1"/>
  <c r="AZ11" i="167"/>
  <c r="AZ11" i="166"/>
  <c r="AZ35" i="166" s="1"/>
  <c r="AZ11" i="172" s="1"/>
  <c r="AZ11" i="165"/>
  <c r="AZ35" i="165" s="1"/>
  <c r="AU20" i="167"/>
  <c r="AU20" i="176"/>
  <c r="AU44" i="176" s="1"/>
  <c r="AU20" i="166"/>
  <c r="AU44" i="166" s="1"/>
  <c r="AU20" i="172" s="1"/>
  <c r="AU20" i="165"/>
  <c r="AU44" i="165" s="1"/>
  <c r="AY20" i="167"/>
  <c r="AY20" i="176"/>
  <c r="AY44" i="176" s="1"/>
  <c r="AY20" i="166"/>
  <c r="AY44" i="166" s="1"/>
  <c r="AY20" i="172" s="1"/>
  <c r="AY20" i="165"/>
  <c r="AY44" i="165" s="1"/>
  <c r="AY17" i="167"/>
  <c r="AY17" i="176"/>
  <c r="AY41" i="176" s="1"/>
  <c r="AY17" i="166"/>
  <c r="AY41" i="166" s="1"/>
  <c r="AY17" i="172" s="1"/>
  <c r="AY17" i="165"/>
  <c r="AY41" i="165" s="1"/>
  <c r="AT23" i="167"/>
  <c r="AT23" i="176"/>
  <c r="AT47" i="176" s="1"/>
  <c r="AT23" i="166"/>
  <c r="AT47" i="166" s="1"/>
  <c r="AT23" i="172" s="1"/>
  <c r="AT23" i="165"/>
  <c r="AT47" i="165" s="1"/>
  <c r="AR17" i="176"/>
  <c r="AR41" i="176" s="1"/>
  <c r="AR17" i="167"/>
  <c r="AR17" i="166"/>
  <c r="AR41" i="166" s="1"/>
  <c r="AR17" i="172" s="1"/>
  <c r="AR17" i="165"/>
  <c r="AR41" i="165" s="1"/>
  <c r="AK14" i="167"/>
  <c r="AK14" i="176"/>
  <c r="AK38" i="176" s="1"/>
  <c r="AK14" i="166"/>
  <c r="AK38" i="166" s="1"/>
  <c r="AK14" i="172" s="1"/>
  <c r="AK14" i="165"/>
  <c r="AK38" i="165" s="1"/>
  <c r="AN14" i="167"/>
  <c r="AN14" i="176"/>
  <c r="AN38" i="176" s="1"/>
  <c r="AN14" i="166"/>
  <c r="AN38" i="166" s="1"/>
  <c r="AN14" i="172" s="1"/>
  <c r="AN14" i="165"/>
  <c r="AN38" i="165" s="1"/>
  <c r="AL23" i="167"/>
  <c r="AL23" i="176"/>
  <c r="AL47" i="176" s="1"/>
  <c r="AL23" i="166"/>
  <c r="AL47" i="166" s="1"/>
  <c r="AL23" i="172" s="1"/>
  <c r="AL23" i="165"/>
  <c r="AL47" i="165" s="1"/>
  <c r="AL11" i="167"/>
  <c r="AL11" i="176"/>
  <c r="AL35" i="176" s="1"/>
  <c r="AL11" i="166"/>
  <c r="AL35" i="166" s="1"/>
  <c r="AL11" i="172" s="1"/>
  <c r="AL11" i="165"/>
  <c r="AL35" i="165" s="1"/>
  <c r="O19" i="167"/>
  <c r="O19" i="176"/>
  <c r="O43" i="176" s="1"/>
  <c r="O19" i="166"/>
  <c r="O43" i="166" s="1"/>
  <c r="O19" i="172" s="1"/>
  <c r="O19" i="165"/>
  <c r="O43" i="165" s="1"/>
  <c r="U10" i="167"/>
  <c r="U10" i="176"/>
  <c r="U34" i="176" s="1"/>
  <c r="U10" i="166"/>
  <c r="U34" i="166" s="1"/>
  <c r="U10" i="172" s="1"/>
  <c r="U10" i="165"/>
  <c r="U34" i="165" s="1"/>
  <c r="U13" i="167"/>
  <c r="U13" i="166"/>
  <c r="U37" i="166" s="1"/>
  <c r="U13" i="172" s="1"/>
  <c r="U13" i="176"/>
  <c r="U37" i="176" s="1"/>
  <c r="U13" i="165"/>
  <c r="U37" i="165" s="1"/>
  <c r="H10" i="167"/>
  <c r="H10" i="176"/>
  <c r="H34" i="176" s="1"/>
  <c r="H10" i="166"/>
  <c r="H34" i="166" s="1"/>
  <c r="H10" i="172" s="1"/>
  <c r="H10" i="165"/>
  <c r="H34" i="165" s="1"/>
  <c r="Y8" i="167"/>
  <c r="Y8" i="176"/>
  <c r="Y32" i="176" s="1"/>
  <c r="Y8" i="166"/>
  <c r="Y32" i="166" s="1"/>
  <c r="Y8" i="172" s="1"/>
  <c r="Y8" i="165"/>
  <c r="Y32" i="165" s="1"/>
  <c r="AQ11" i="167"/>
  <c r="AQ11" i="176"/>
  <c r="AQ35" i="176" s="1"/>
  <c r="AQ11" i="166"/>
  <c r="AQ35" i="166" s="1"/>
  <c r="AQ11" i="172" s="1"/>
  <c r="AQ11" i="165"/>
  <c r="AQ35" i="165" s="1"/>
  <c r="AJ14" i="167"/>
  <c r="AJ14" i="176"/>
  <c r="AJ38" i="176" s="1"/>
  <c r="AJ14" i="166"/>
  <c r="AJ38" i="166" s="1"/>
  <c r="AJ14" i="172" s="1"/>
  <c r="AJ14" i="165"/>
  <c r="AJ38" i="165" s="1"/>
  <c r="AR20" i="176"/>
  <c r="AR44" i="176" s="1"/>
  <c r="AR20" i="167"/>
  <c r="AR20" i="166"/>
  <c r="AR44" i="166" s="1"/>
  <c r="AR20" i="172" s="1"/>
  <c r="AR20" i="165"/>
  <c r="AR44" i="165" s="1"/>
  <c r="AP11" i="167"/>
  <c r="AP11" i="176"/>
  <c r="AP35" i="176" s="1"/>
  <c r="AP11" i="166"/>
  <c r="AP35" i="166" s="1"/>
  <c r="AP11" i="172" s="1"/>
  <c r="AP11" i="165"/>
  <c r="AP35" i="165" s="1"/>
  <c r="AQ17" i="167"/>
  <c r="AQ17" i="176"/>
  <c r="AQ41" i="176" s="1"/>
  <c r="AQ17" i="166"/>
  <c r="AQ41" i="166" s="1"/>
  <c r="AQ17" i="172" s="1"/>
  <c r="AQ17" i="165"/>
  <c r="AQ41" i="165" s="1"/>
  <c r="AZ23" i="176"/>
  <c r="AZ47" i="176" s="1"/>
  <c r="AZ23" i="167"/>
  <c r="AZ23" i="166"/>
  <c r="AZ47" i="166" s="1"/>
  <c r="AZ23" i="172" s="1"/>
  <c r="AZ23" i="165"/>
  <c r="AZ47" i="165" s="1"/>
  <c r="AX20" i="167"/>
  <c r="AX20" i="176"/>
  <c r="AX44" i="176" s="1"/>
  <c r="AX20" i="166"/>
  <c r="AX44" i="166" s="1"/>
  <c r="AX20" i="172" s="1"/>
  <c r="AX20" i="165"/>
  <c r="AX44" i="165" s="1"/>
  <c r="BB17" i="167"/>
  <c r="BB17" i="176"/>
  <c r="BB41" i="176" s="1"/>
  <c r="BB17" i="166"/>
  <c r="BB41" i="166" s="1"/>
  <c r="BB17" i="172" s="1"/>
  <c r="BB17" i="165"/>
  <c r="BB41" i="165" s="1"/>
  <c r="AG23" i="167"/>
  <c r="AG23" i="176"/>
  <c r="AG47" i="176" s="1"/>
  <c r="AG23" i="166"/>
  <c r="AG47" i="166" s="1"/>
  <c r="AG23" i="172" s="1"/>
  <c r="AG23" i="165"/>
  <c r="AG47" i="165" s="1"/>
  <c r="BA11" i="176"/>
  <c r="BA35" i="176" s="1"/>
  <c r="BA11" i="167"/>
  <c r="BA11" i="166"/>
  <c r="BA35" i="166" s="1"/>
  <c r="BA11" i="172" s="1"/>
  <c r="BA11" i="165"/>
  <c r="BA35" i="165" s="1"/>
  <c r="BA14" i="176"/>
  <c r="BA38" i="176" s="1"/>
  <c r="BA14" i="167"/>
  <c r="BA14" i="166"/>
  <c r="BA38" i="166" s="1"/>
  <c r="BA14" i="172" s="1"/>
  <c r="BA14" i="165"/>
  <c r="BA38" i="165" s="1"/>
  <c r="AK23" i="176"/>
  <c r="AK47" i="176" s="1"/>
  <c r="AK23" i="167"/>
  <c r="AK23" i="166"/>
  <c r="AK47" i="166" s="1"/>
  <c r="AK23" i="172" s="1"/>
  <c r="AK23" i="165"/>
  <c r="AK47" i="165" s="1"/>
  <c r="AT17" i="167"/>
  <c r="AT17" i="176"/>
  <c r="AT41" i="176" s="1"/>
  <c r="AT17" i="166"/>
  <c r="AT41" i="166" s="1"/>
  <c r="AT17" i="172" s="1"/>
  <c r="AT17" i="165"/>
  <c r="AT41" i="165" s="1"/>
  <c r="AM23" i="167"/>
  <c r="AM23" i="176"/>
  <c r="AM47" i="176" s="1"/>
  <c r="AM23" i="166"/>
  <c r="AM47" i="166" s="1"/>
  <c r="AM23" i="172" s="1"/>
  <c r="AM23" i="165"/>
  <c r="AM47" i="165" s="1"/>
  <c r="AL14" i="167"/>
  <c r="AL14" i="176"/>
  <c r="AL38" i="176" s="1"/>
  <c r="AL14" i="165"/>
  <c r="AL38" i="165" s="1"/>
  <c r="AL14" i="166"/>
  <c r="AL38" i="166" s="1"/>
  <c r="AL14" i="172" s="1"/>
  <c r="J8" i="167"/>
  <c r="J8" i="176"/>
  <c r="J32" i="176" s="1"/>
  <c r="J8" i="166"/>
  <c r="J32" i="166" s="1"/>
  <c r="J8" i="172" s="1"/>
  <c r="J8" i="165"/>
  <c r="J32" i="165" s="1"/>
  <c r="AZ17" i="176"/>
  <c r="AZ41" i="176" s="1"/>
  <c r="AZ17" i="166"/>
  <c r="AZ41" i="166" s="1"/>
  <c r="AZ17" i="172" s="1"/>
  <c r="AZ17" i="167"/>
  <c r="AZ17" i="165"/>
  <c r="AZ41" i="165" s="1"/>
  <c r="AE17" i="167"/>
  <c r="AE17" i="176"/>
  <c r="AE41" i="176" s="1"/>
  <c r="AE17" i="165"/>
  <c r="AE41" i="165" s="1"/>
  <c r="AE17" i="166"/>
  <c r="AE41" i="166" s="1"/>
  <c r="AE17" i="172" s="1"/>
  <c r="BA17" i="176"/>
  <c r="BA41" i="176" s="1"/>
  <c r="BA17" i="167"/>
  <c r="BA17" i="166"/>
  <c r="BA41" i="166" s="1"/>
  <c r="BA17" i="172" s="1"/>
  <c r="BA17" i="165"/>
  <c r="BA41" i="165" s="1"/>
  <c r="AO20" i="167"/>
  <c r="AO20" i="176"/>
  <c r="AO44" i="176" s="1"/>
  <c r="AO20" i="166"/>
  <c r="AO44" i="166" s="1"/>
  <c r="AO20" i="172" s="1"/>
  <c r="AO20" i="165"/>
  <c r="AO44" i="165" s="1"/>
  <c r="AM20" i="167"/>
  <c r="AM20" i="176"/>
  <c r="AM44" i="176" s="1"/>
  <c r="AM20" i="166"/>
  <c r="AM44" i="166" s="1"/>
  <c r="AM20" i="172" s="1"/>
  <c r="AM20" i="165"/>
  <c r="AM44" i="165" s="1"/>
  <c r="O13" i="167"/>
  <c r="O13" i="176"/>
  <c r="O37" i="176" s="1"/>
  <c r="O13" i="166"/>
  <c r="O37" i="166" s="1"/>
  <c r="O13" i="172" s="1"/>
  <c r="O13" i="165"/>
  <c r="O37" i="165" s="1"/>
  <c r="AJ20" i="176"/>
  <c r="AJ44" i="176" s="1"/>
  <c r="AJ20" i="167"/>
  <c r="AJ20" i="166"/>
  <c r="AJ44" i="166" s="1"/>
  <c r="AJ20" i="172" s="1"/>
  <c r="AJ20" i="165"/>
  <c r="AJ44" i="165" s="1"/>
  <c r="AL20" i="167"/>
  <c r="AL20" i="176"/>
  <c r="AL44" i="176" s="1"/>
  <c r="AL20" i="166"/>
  <c r="AL44" i="166" s="1"/>
  <c r="AL20" i="172" s="1"/>
  <c r="AL20" i="165"/>
  <c r="AL44" i="165" s="1"/>
  <c r="V13" i="167"/>
  <c r="V13" i="176"/>
  <c r="V37" i="176" s="1"/>
  <c r="V13" i="166"/>
  <c r="V37" i="166" s="1"/>
  <c r="V13" i="172" s="1"/>
  <c r="V13" i="165"/>
  <c r="V37" i="165" s="1"/>
  <c r="AQ20" i="167"/>
  <c r="AQ20" i="176"/>
  <c r="AQ44" i="176" s="1"/>
  <c r="AQ20" i="166"/>
  <c r="AQ44" i="166" s="1"/>
  <c r="AQ20" i="172" s="1"/>
  <c r="AQ20" i="165"/>
  <c r="AQ44" i="165" s="1"/>
  <c r="G13" i="167"/>
  <c r="G13" i="176"/>
  <c r="G37" i="176" s="1"/>
  <c r="G13" i="166"/>
  <c r="G37" i="166" s="1"/>
  <c r="G13" i="172" s="1"/>
  <c r="G13" i="165"/>
  <c r="G37" i="165" s="1"/>
  <c r="AE14" i="167"/>
  <c r="AE14" i="176"/>
  <c r="AE38" i="176" s="1"/>
  <c r="AE14" i="166"/>
  <c r="AE38" i="166" s="1"/>
  <c r="AE14" i="172" s="1"/>
  <c r="AE14" i="165"/>
  <c r="AE38" i="165" s="1"/>
  <c r="AD22" i="167"/>
  <c r="AD22" i="176"/>
  <c r="AD46" i="176" s="1"/>
  <c r="AD22" i="166"/>
  <c r="AD46" i="166" s="1"/>
  <c r="AD22" i="172" s="1"/>
  <c r="AD22" i="165"/>
  <c r="AD46" i="165" s="1"/>
  <c r="AO17" i="167"/>
  <c r="AO17" i="176"/>
  <c r="AO41" i="176" s="1"/>
  <c r="AO17" i="166"/>
  <c r="AO41" i="166" s="1"/>
  <c r="AO17" i="172" s="1"/>
  <c r="AO17" i="165"/>
  <c r="AO41" i="165" s="1"/>
  <c r="F8" i="176"/>
  <c r="F32" i="176" s="1"/>
  <c r="F8" i="167"/>
  <c r="F8" i="166"/>
  <c r="F32" i="166" s="1"/>
  <c r="F8" i="172" s="1"/>
  <c r="F8" i="165"/>
  <c r="F32" i="165" s="1"/>
  <c r="AJ17" i="176"/>
  <c r="AJ41" i="176" s="1"/>
  <c r="AJ17" i="167"/>
  <c r="AJ17" i="166"/>
  <c r="AJ41" i="166" s="1"/>
  <c r="AJ17" i="172" s="1"/>
  <c r="AJ17" i="165"/>
  <c r="AJ41" i="165" s="1"/>
  <c r="AE23" i="167"/>
  <c r="AE23" i="176"/>
  <c r="AE47" i="176" s="1"/>
  <c r="AE23" i="166"/>
  <c r="AE47" i="166" s="1"/>
  <c r="AE23" i="172" s="1"/>
  <c r="AE23" i="165"/>
  <c r="AE47" i="165" s="1"/>
  <c r="I10" i="176"/>
  <c r="I34" i="176" s="1"/>
  <c r="I10" i="167"/>
  <c r="I10" i="166"/>
  <c r="I34" i="166" s="1"/>
  <c r="I10" i="172" s="1"/>
  <c r="I10" i="165"/>
  <c r="I34" i="165" s="1"/>
  <c r="AQ23" i="167"/>
  <c r="AQ23" i="176"/>
  <c r="AQ47" i="176" s="1"/>
  <c r="AQ23" i="166"/>
  <c r="AQ47" i="166" s="1"/>
  <c r="AQ23" i="172" s="1"/>
  <c r="AQ23" i="165"/>
  <c r="AQ47" i="165" s="1"/>
  <c r="AE11" i="167"/>
  <c r="AE11" i="176"/>
  <c r="AE35" i="176" s="1"/>
  <c r="AE11" i="166"/>
  <c r="AE35" i="166" s="1"/>
  <c r="AE11" i="172" s="1"/>
  <c r="AE11" i="165"/>
  <c r="AE35" i="165" s="1"/>
  <c r="P10" i="167"/>
  <c r="P10" i="176"/>
  <c r="P34" i="176" s="1"/>
  <c r="P10" i="166"/>
  <c r="P34" i="166" s="1"/>
  <c r="P10" i="172" s="1"/>
  <c r="P10" i="165"/>
  <c r="P34" i="165" s="1"/>
  <c r="AY11" i="167"/>
  <c r="AY11" i="176"/>
  <c r="AY35" i="176" s="1"/>
  <c r="AY11" i="166"/>
  <c r="AY35" i="166" s="1"/>
  <c r="AY11" i="172" s="1"/>
  <c r="AY11" i="165"/>
  <c r="AY35" i="165" s="1"/>
  <c r="AE20" i="167"/>
  <c r="AE20" i="176"/>
  <c r="AE44" i="176" s="1"/>
  <c r="AE20" i="166"/>
  <c r="AE44" i="166" s="1"/>
  <c r="AE20" i="172" s="1"/>
  <c r="AE20" i="165"/>
  <c r="AE44" i="165" s="1"/>
  <c r="AF23" i="167"/>
  <c r="AF23" i="176"/>
  <c r="AF47" i="176" s="1"/>
  <c r="AF23" i="166"/>
  <c r="AF47" i="166" s="1"/>
  <c r="AF23" i="172" s="1"/>
  <c r="AF23" i="165"/>
  <c r="AF47" i="165" s="1"/>
  <c r="AP23" i="167"/>
  <c r="AP23" i="176"/>
  <c r="AP47" i="176" s="1"/>
  <c r="AP23" i="166"/>
  <c r="AP47" i="166" s="1"/>
  <c r="AP23" i="172" s="1"/>
  <c r="AP23" i="165"/>
  <c r="AP47" i="165" s="1"/>
  <c r="AS23" i="167"/>
  <c r="AS23" i="176"/>
  <c r="AS47" i="176" s="1"/>
  <c r="AS23" i="166"/>
  <c r="AS47" i="166" s="1"/>
  <c r="AS23" i="172" s="1"/>
  <c r="AS23" i="165"/>
  <c r="AS47" i="165" s="1"/>
  <c r="D19" i="167"/>
  <c r="D19" i="176"/>
  <c r="D43" i="176" s="1"/>
  <c r="D19" i="166"/>
  <c r="D43" i="166" s="1"/>
  <c r="D19" i="172" s="1"/>
  <c r="D19" i="165"/>
  <c r="D43" i="165" s="1"/>
  <c r="R10" i="167"/>
  <c r="R10" i="176"/>
  <c r="R34" i="176" s="1"/>
  <c r="R10" i="166"/>
  <c r="R34" i="166" s="1"/>
  <c r="R10" i="172" s="1"/>
  <c r="R10" i="165"/>
  <c r="R34" i="165" s="1"/>
  <c r="AN17" i="167"/>
  <c r="AN17" i="176"/>
  <c r="AN41" i="176" s="1"/>
  <c r="AN17" i="166"/>
  <c r="AN41" i="166" s="1"/>
  <c r="AN17" i="172" s="1"/>
  <c r="AN17" i="165"/>
  <c r="AN41" i="165" s="1"/>
  <c r="AR11" i="167"/>
  <c r="AR11" i="176"/>
  <c r="AR35" i="176" s="1"/>
  <c r="AR11" i="166"/>
  <c r="AR35" i="166" s="1"/>
  <c r="AR11" i="172" s="1"/>
  <c r="AR11" i="165"/>
  <c r="AR35" i="165" s="1"/>
  <c r="AX11" i="167"/>
  <c r="AX11" i="176"/>
  <c r="AX35" i="176" s="1"/>
  <c r="AX11" i="166"/>
  <c r="AX35" i="166" s="1"/>
  <c r="AX11" i="172" s="1"/>
  <c r="AX11" i="165"/>
  <c r="AX35" i="165" s="1"/>
  <c r="AM17" i="167"/>
  <c r="AM17" i="176"/>
  <c r="AM41" i="176" s="1"/>
  <c r="AM17" i="166"/>
  <c r="AM41" i="166" s="1"/>
  <c r="AM17" i="172" s="1"/>
  <c r="AM17" i="165"/>
  <c r="AM41" i="165" s="1"/>
  <c r="AD13" i="167"/>
  <c r="AD13" i="176"/>
  <c r="AD37" i="176" s="1"/>
  <c r="AD13" i="166"/>
  <c r="AD37" i="166" s="1"/>
  <c r="AD13" i="172" s="1"/>
  <c r="AD13" i="165"/>
  <c r="AD37" i="165" s="1"/>
  <c r="AW20" i="167"/>
  <c r="AW20" i="166"/>
  <c r="AW44" i="166" s="1"/>
  <c r="AW20" i="172" s="1"/>
  <c r="AW20" i="176"/>
  <c r="AW44" i="176" s="1"/>
  <c r="AW20" i="165"/>
  <c r="AW44" i="165" s="1"/>
  <c r="AN23" i="167"/>
  <c r="AN23" i="176"/>
  <c r="AN47" i="176" s="1"/>
  <c r="AN23" i="166"/>
  <c r="AN47" i="166" s="1"/>
  <c r="AN23" i="172" s="1"/>
  <c r="AN23" i="165"/>
  <c r="AN47" i="165" s="1"/>
  <c r="AA8" i="176"/>
  <c r="AA32" i="176" s="1"/>
  <c r="AA8" i="167"/>
  <c r="AA8" i="166"/>
  <c r="AA32" i="166" s="1"/>
  <c r="AA8" i="172" s="1"/>
  <c r="AA8" i="165"/>
  <c r="AA32" i="165" s="1"/>
  <c r="AO23" i="167"/>
  <c r="AO23" i="166"/>
  <c r="AO47" i="166" s="1"/>
  <c r="AO23" i="172" s="1"/>
  <c r="AO23" i="176"/>
  <c r="AO47" i="176" s="1"/>
  <c r="AO23" i="165"/>
  <c r="AO47" i="165" s="1"/>
  <c r="AJ23" i="176"/>
  <c r="AJ47" i="176" s="1"/>
  <c r="AJ23" i="167"/>
  <c r="AJ23" i="166"/>
  <c r="AJ47" i="166" s="1"/>
  <c r="AJ23" i="172" s="1"/>
  <c r="AJ23" i="165"/>
  <c r="AJ47" i="165" s="1"/>
  <c r="AX14" i="167"/>
  <c r="AX14" i="176"/>
  <c r="AX38" i="176" s="1"/>
  <c r="AX14" i="166"/>
  <c r="AX38" i="166" s="1"/>
  <c r="AX14" i="172" s="1"/>
  <c r="AX14" i="165"/>
  <c r="AX38" i="165" s="1"/>
  <c r="AD8" i="167"/>
  <c r="AD8" i="176"/>
  <c r="AD32" i="176" s="1"/>
  <c r="AD8" i="166"/>
  <c r="AD32" i="166" s="1"/>
  <c r="AD8" i="172" s="1"/>
  <c r="AD8" i="165"/>
  <c r="AD32" i="165" s="1"/>
  <c r="AH17" i="167"/>
  <c r="AH17" i="176"/>
  <c r="AH41" i="176" s="1"/>
  <c r="AH17" i="166"/>
  <c r="AH41" i="166" s="1"/>
  <c r="AH17" i="172" s="1"/>
  <c r="AH17" i="165"/>
  <c r="AH41" i="165" s="1"/>
  <c r="S19" i="167"/>
  <c r="S19" i="176"/>
  <c r="S43" i="176" s="1"/>
  <c r="S19" i="166"/>
  <c r="S43" i="166" s="1"/>
  <c r="S19" i="172" s="1"/>
  <c r="S19" i="165"/>
  <c r="S43" i="165" s="1"/>
  <c r="F13" i="167"/>
  <c r="F13" i="176"/>
  <c r="F37" i="176" s="1"/>
  <c r="F13" i="166"/>
  <c r="F37" i="166" s="1"/>
  <c r="F13" i="172" s="1"/>
  <c r="F13" i="165"/>
  <c r="F37" i="165" s="1"/>
  <c r="Z8" i="167"/>
  <c r="Z8" i="176"/>
  <c r="Z32" i="176" s="1"/>
  <c r="Z8" i="166"/>
  <c r="Z32" i="166" s="1"/>
  <c r="Z8" i="172" s="1"/>
  <c r="Z8" i="165"/>
  <c r="Z32" i="165" s="1"/>
  <c r="BA20" i="167"/>
  <c r="BA20" i="176"/>
  <c r="BA44" i="176" s="1"/>
  <c r="BA20" i="166"/>
  <c r="BA44" i="166" s="1"/>
  <c r="BA20" i="172" s="1"/>
  <c r="BA20" i="165"/>
  <c r="BA44" i="165" s="1"/>
  <c r="AO14" i="167"/>
  <c r="AO14" i="176"/>
  <c r="AO38" i="176" s="1"/>
  <c r="AO14" i="166"/>
  <c r="AO38" i="166" s="1"/>
  <c r="AO14" i="172" s="1"/>
  <c r="AO14" i="165"/>
  <c r="AO38" i="165" s="1"/>
  <c r="AV23" i="167"/>
  <c r="AV23" i="176"/>
  <c r="AV47" i="176" s="1"/>
  <c r="AV23" i="166"/>
  <c r="AV47" i="166" s="1"/>
  <c r="AV23" i="172" s="1"/>
  <c r="AV23" i="165"/>
  <c r="AV47" i="165" s="1"/>
  <c r="AU17" i="167"/>
  <c r="AU17" i="176"/>
  <c r="AU41" i="176" s="1"/>
  <c r="AU17" i="166"/>
  <c r="AU41" i="166" s="1"/>
  <c r="AU17" i="172" s="1"/>
  <c r="AU17" i="165"/>
  <c r="AU41" i="165" s="1"/>
  <c r="BB11" i="167"/>
  <c r="BB11" i="176"/>
  <c r="BB35" i="176" s="1"/>
  <c r="BB11" i="166"/>
  <c r="BB35" i="166" s="1"/>
  <c r="BB11" i="172" s="1"/>
  <c r="BB11" i="165"/>
  <c r="BB35" i="165" s="1"/>
  <c r="F19" i="167"/>
  <c r="F19" i="176"/>
  <c r="F43" i="176" s="1"/>
  <c r="F19" i="166"/>
  <c r="F43" i="166" s="1"/>
  <c r="F19" i="172" s="1"/>
  <c r="F19" i="165"/>
  <c r="F43" i="165" s="1"/>
  <c r="S8" i="176"/>
  <c r="S32" i="176" s="1"/>
  <c r="S8" i="167"/>
  <c r="S8" i="166"/>
  <c r="S32" i="166" s="1"/>
  <c r="S8" i="172" s="1"/>
  <c r="S8" i="165"/>
  <c r="S32" i="165" s="1"/>
  <c r="AD10" i="167"/>
  <c r="AD10" i="176"/>
  <c r="AD34" i="176" s="1"/>
  <c r="AD10" i="166"/>
  <c r="AD34" i="166" s="1"/>
  <c r="AD10" i="172" s="1"/>
  <c r="AD10" i="165"/>
  <c r="AD34" i="165" s="1"/>
  <c r="AN20" i="167"/>
  <c r="AN20" i="176"/>
  <c r="AN44" i="176" s="1"/>
  <c r="AN20" i="166"/>
  <c r="AN44" i="166" s="1"/>
  <c r="AN20" i="172" s="1"/>
  <c r="AN20" i="165"/>
  <c r="AN44" i="165" s="1"/>
  <c r="AW14" i="167"/>
  <c r="AW14" i="176"/>
  <c r="AW38" i="176" s="1"/>
  <c r="AW14" i="166"/>
  <c r="AW38" i="166" s="1"/>
  <c r="AW14" i="172" s="1"/>
  <c r="AW14" i="165"/>
  <c r="AW38" i="165" s="1"/>
  <c r="AS17" i="176"/>
  <c r="AS41" i="176" s="1"/>
  <c r="AS17" i="167"/>
  <c r="AS17" i="166"/>
  <c r="AS41" i="166" s="1"/>
  <c r="AS17" i="172" s="1"/>
  <c r="AS17" i="165"/>
  <c r="AS41" i="165" s="1"/>
  <c r="AU23" i="167"/>
  <c r="AU23" i="176"/>
  <c r="AU47" i="176" s="1"/>
  <c r="AU23" i="166"/>
  <c r="AU47" i="166" s="1"/>
  <c r="AU23" i="172" s="1"/>
  <c r="AU23" i="165"/>
  <c r="AU47" i="165" s="1"/>
  <c r="AU11" i="167"/>
  <c r="AU11" i="176"/>
  <c r="AU35" i="176" s="1"/>
  <c r="AU11" i="166"/>
  <c r="AU35" i="166" s="1"/>
  <c r="AU11" i="172" s="1"/>
  <c r="AU11" i="165"/>
  <c r="AU35" i="165" s="1"/>
  <c r="AK17" i="176"/>
  <c r="AK41" i="176" s="1"/>
  <c r="AK17" i="167"/>
  <c r="AK17" i="166"/>
  <c r="AK41" i="166" s="1"/>
  <c r="AK17" i="172" s="1"/>
  <c r="AK17" i="165"/>
  <c r="AK41" i="165" s="1"/>
  <c r="BA23" i="176"/>
  <c r="BA47" i="176" s="1"/>
  <c r="BA23" i="167"/>
  <c r="BA23" i="166"/>
  <c r="BA47" i="166" s="1"/>
  <c r="BA23" i="172" s="1"/>
  <c r="BA23" i="165"/>
  <c r="BA47" i="165" s="1"/>
  <c r="O10" i="176"/>
  <c r="O34" i="176" s="1"/>
  <c r="O10" i="167"/>
  <c r="O10" i="166"/>
  <c r="O34" i="166" s="1"/>
  <c r="O10" i="172" s="1"/>
  <c r="O10" i="165"/>
  <c r="O34" i="165" s="1"/>
  <c r="D13" i="167"/>
  <c r="D13" i="176"/>
  <c r="D37" i="176" s="1"/>
  <c r="D13" i="166"/>
  <c r="D37" i="166" s="1"/>
  <c r="D13" i="172" s="1"/>
  <c r="D13" i="165"/>
  <c r="D37" i="165" s="1"/>
  <c r="AF20" i="167"/>
  <c r="AF20" i="176"/>
  <c r="AF44" i="176" s="1"/>
  <c r="AF20" i="166"/>
  <c r="AF44" i="166" s="1"/>
  <c r="AF20" i="172" s="1"/>
  <c r="AF20" i="165"/>
  <c r="AF44" i="165" s="1"/>
  <c r="AT11" i="167"/>
  <c r="AT11" i="176"/>
  <c r="AT35" i="176" s="1"/>
  <c r="AT11" i="166"/>
  <c r="AT35" i="166" s="1"/>
  <c r="AT11" i="172" s="1"/>
  <c r="AT11" i="165"/>
  <c r="AT35" i="165" s="1"/>
  <c r="AX23" i="167"/>
  <c r="AX23" i="176"/>
  <c r="AX47" i="176" s="1"/>
  <c r="AX23" i="166"/>
  <c r="AX47" i="166" s="1"/>
  <c r="AX23" i="172" s="1"/>
  <c r="AX23" i="165"/>
  <c r="AX47" i="165" s="1"/>
  <c r="AI20" i="167"/>
  <c r="AI20" i="176"/>
  <c r="AI44" i="176" s="1"/>
  <c r="AI20" i="166"/>
  <c r="AI44" i="166" s="1"/>
  <c r="AI20" i="172" s="1"/>
  <c r="AI20" i="165"/>
  <c r="AI44" i="165" s="1"/>
  <c r="AO11" i="167"/>
  <c r="AO11" i="176"/>
  <c r="AO35" i="176" s="1"/>
  <c r="AO11" i="166"/>
  <c r="AO35" i="166" s="1"/>
  <c r="AO11" i="172" s="1"/>
  <c r="AO11" i="165"/>
  <c r="AO35" i="165" s="1"/>
  <c r="AF17" i="167"/>
  <c r="AF17" i="176"/>
  <c r="AF41" i="176" s="1"/>
  <c r="AF17" i="166"/>
  <c r="AF41" i="166" s="1"/>
  <c r="AF17" i="172" s="1"/>
  <c r="AF17" i="165"/>
  <c r="AF41" i="165" s="1"/>
  <c r="AG17" i="167"/>
  <c r="AG17" i="176"/>
  <c r="AG41" i="176" s="1"/>
  <c r="AG17" i="166"/>
  <c r="AG41" i="166" s="1"/>
  <c r="AG17" i="172" s="1"/>
  <c r="AG17" i="165"/>
  <c r="AG41" i="165" s="1"/>
  <c r="AF14" i="167"/>
  <c r="AF14" i="176"/>
  <c r="AF38" i="176" s="1"/>
  <c r="AF14" i="166"/>
  <c r="AF38" i="166" s="1"/>
  <c r="AF14" i="172" s="1"/>
  <c r="AF14" i="165"/>
  <c r="AF38" i="165" s="1"/>
  <c r="AR14" i="176"/>
  <c r="AR38" i="176" s="1"/>
  <c r="AR14" i="167"/>
  <c r="AR14" i="166"/>
  <c r="AR38" i="166" s="1"/>
  <c r="AR14" i="172" s="1"/>
  <c r="AR14" i="165"/>
  <c r="AR38" i="165" s="1"/>
  <c r="AF11" i="167"/>
  <c r="AF11" i="176"/>
  <c r="AF35" i="176" s="1"/>
  <c r="AF11" i="166"/>
  <c r="AF35" i="166" s="1"/>
  <c r="AF11" i="172" s="1"/>
  <c r="AF11" i="165"/>
  <c r="AF35" i="165" s="1"/>
  <c r="P22" i="176"/>
  <c r="P46" i="176" s="1"/>
  <c r="P22" i="167"/>
  <c r="P22" i="166"/>
  <c r="P46" i="166" s="1"/>
  <c r="P22" i="172" s="1"/>
  <c r="P22" i="165"/>
  <c r="P46" i="165" s="1"/>
  <c r="P16" i="167"/>
  <c r="P16" i="176"/>
  <c r="P40" i="176" s="1"/>
  <c r="P16" i="166"/>
  <c r="P40" i="166" s="1"/>
  <c r="P16" i="172" s="1"/>
  <c r="P16" i="165"/>
  <c r="P40" i="165" s="1"/>
  <c r="G10" i="176"/>
  <c r="G34" i="176" s="1"/>
  <c r="G10" i="167"/>
  <c r="G10" i="166"/>
  <c r="G34" i="166" s="1"/>
  <c r="G10" i="172" s="1"/>
  <c r="G10" i="165"/>
  <c r="G34" i="165" s="1"/>
  <c r="Q10" i="176"/>
  <c r="Q34" i="176" s="1"/>
  <c r="Q10" i="167"/>
  <c r="Q10" i="166"/>
  <c r="Q34" i="166" s="1"/>
  <c r="Q10" i="172" s="1"/>
  <c r="Q10" i="165"/>
  <c r="Q34" i="165" s="1"/>
  <c r="W8" i="167"/>
  <c r="W8" i="176"/>
  <c r="W32" i="176" s="1"/>
  <c r="W8" i="165"/>
  <c r="W32" i="165" s="1"/>
  <c r="W8" i="166"/>
  <c r="W32" i="166" s="1"/>
  <c r="W8" i="172" s="1"/>
  <c r="AS11" i="176"/>
  <c r="AS35" i="176" s="1"/>
  <c r="AS11" i="167"/>
  <c r="AS11" i="166"/>
  <c r="AS35" i="166" s="1"/>
  <c r="AS11" i="172" s="1"/>
  <c r="AS11" i="165"/>
  <c r="AS35" i="165" s="1"/>
  <c r="AI14" i="167"/>
  <c r="AI14" i="176"/>
  <c r="AI38" i="176" s="1"/>
  <c r="AI14" i="166"/>
  <c r="AI38" i="166" s="1"/>
  <c r="AI14" i="172" s="1"/>
  <c r="AI14" i="165"/>
  <c r="AI38" i="165" s="1"/>
  <c r="AI17" i="167"/>
  <c r="AI17" i="176"/>
  <c r="AI41" i="176" s="1"/>
  <c r="AI17" i="166"/>
  <c r="AI41" i="166" s="1"/>
  <c r="AI17" i="172" s="1"/>
  <c r="AI17" i="165"/>
  <c r="AI41" i="165" s="1"/>
  <c r="AR23" i="167"/>
  <c r="AR23" i="176"/>
  <c r="AR47" i="176" s="1"/>
  <c r="AR23" i="166"/>
  <c r="AR47" i="166" s="1"/>
  <c r="AR23" i="172" s="1"/>
  <c r="AR23" i="165"/>
  <c r="AR47" i="165" s="1"/>
  <c r="AX17" i="167"/>
  <c r="AX17" i="176"/>
  <c r="AX41" i="176" s="1"/>
  <c r="AX17" i="166"/>
  <c r="AX41" i="166" s="1"/>
  <c r="AX17" i="172" s="1"/>
  <c r="AX17" i="165"/>
  <c r="AX41" i="165" s="1"/>
  <c r="AY23" i="167"/>
  <c r="AY23" i="176"/>
  <c r="AY47" i="176" s="1"/>
  <c r="AY23" i="166"/>
  <c r="AY47" i="166" s="1"/>
  <c r="AY23" i="172" s="1"/>
  <c r="AY23" i="165"/>
  <c r="AY47" i="165" s="1"/>
  <c r="AJ11" i="176"/>
  <c r="AJ35" i="176" s="1"/>
  <c r="AJ11" i="167"/>
  <c r="AJ11" i="166"/>
  <c r="AJ35" i="166" s="1"/>
  <c r="AJ11" i="172" s="1"/>
  <c r="AJ11" i="165"/>
  <c r="AJ35" i="165" s="1"/>
  <c r="AV20" i="167"/>
  <c r="AV20" i="176"/>
  <c r="AV44" i="176" s="1"/>
  <c r="AV20" i="166"/>
  <c r="AV44" i="166" s="1"/>
  <c r="AV20" i="172" s="1"/>
  <c r="AV20" i="165"/>
  <c r="AV44" i="165" s="1"/>
  <c r="AP20" i="167"/>
  <c r="AP20" i="176"/>
  <c r="AP44" i="176" s="1"/>
  <c r="AP20" i="166"/>
  <c r="AP44" i="166" s="1"/>
  <c r="AP20" i="172" s="1"/>
  <c r="AP20" i="165"/>
  <c r="AP44" i="165" s="1"/>
  <c r="AZ20" i="167"/>
  <c r="AZ20" i="176"/>
  <c r="AZ44" i="176" s="1"/>
  <c r="AZ20" i="166"/>
  <c r="AZ44" i="166" s="1"/>
  <c r="AZ20" i="172" s="1"/>
  <c r="AZ20" i="165"/>
  <c r="AZ44" i="165" s="1"/>
  <c r="AM14" i="167"/>
  <c r="AM14" i="176"/>
  <c r="AM38" i="176" s="1"/>
  <c r="AM14" i="165"/>
  <c r="AM38" i="165" s="1"/>
  <c r="AM14" i="166"/>
  <c r="AM38" i="166" s="1"/>
  <c r="AM14" i="172" s="1"/>
  <c r="AK20" i="176"/>
  <c r="AK44" i="176" s="1"/>
  <c r="AK20" i="167"/>
  <c r="AK20" i="166"/>
  <c r="AK44" i="166" s="1"/>
  <c r="AK20" i="172" s="1"/>
  <c r="AK20" i="165"/>
  <c r="AK44" i="165" s="1"/>
  <c r="AH14" i="167"/>
  <c r="AH14" i="176"/>
  <c r="AH38" i="176" s="1"/>
  <c r="AH14" i="166"/>
  <c r="AH38" i="166" s="1"/>
  <c r="AH14" i="172" s="1"/>
  <c r="AH14" i="165"/>
  <c r="AH38" i="165" s="1"/>
  <c r="O22" i="167"/>
  <c r="O22" i="176"/>
  <c r="O46" i="176" s="1"/>
  <c r="O22" i="166"/>
  <c r="O46" i="166" s="1"/>
  <c r="O22" i="172" s="1"/>
  <c r="O22" i="165"/>
  <c r="O46" i="165" s="1"/>
  <c r="G16" i="167"/>
  <c r="G16" i="176"/>
  <c r="G40" i="176" s="1"/>
  <c r="G16" i="166"/>
  <c r="G40" i="166" s="1"/>
  <c r="G16" i="172" s="1"/>
  <c r="G16" i="165"/>
  <c r="G40" i="165" s="1"/>
  <c r="P8" i="167"/>
  <c r="P8" i="176"/>
  <c r="P32" i="176" s="1"/>
  <c r="P8" i="166"/>
  <c r="P32" i="166" s="1"/>
  <c r="P8" i="172" s="1"/>
  <c r="P8" i="165"/>
  <c r="P32" i="165" s="1"/>
  <c r="P13" i="176"/>
  <c r="P37" i="176" s="1"/>
  <c r="P13" i="167"/>
  <c r="P13" i="166"/>
  <c r="P37" i="166" s="1"/>
  <c r="P13" i="172" s="1"/>
  <c r="P13" i="165"/>
  <c r="P37" i="165" s="1"/>
  <c r="AC10" i="167"/>
  <c r="AC10" i="176"/>
  <c r="AC34" i="176" s="1"/>
  <c r="AC10" i="166"/>
  <c r="AC34" i="166" s="1"/>
  <c r="AC10" i="172" s="1"/>
  <c r="AC10" i="165"/>
  <c r="AC34" i="165" s="1"/>
  <c r="AD16" i="167"/>
  <c r="AD16" i="176"/>
  <c r="AD40" i="176" s="1"/>
  <c r="AD16" i="166"/>
  <c r="AD40" i="166" s="1"/>
  <c r="AD16" i="172" s="1"/>
  <c r="AD16" i="165"/>
  <c r="AD40" i="165" s="1"/>
  <c r="AV11" i="167"/>
  <c r="AV11" i="176"/>
  <c r="AV35" i="176" s="1"/>
  <c r="AV11" i="166"/>
  <c r="AV35" i="166" s="1"/>
  <c r="AV11" i="172" s="1"/>
  <c r="AV11" i="165"/>
  <c r="AV35" i="165" s="1"/>
  <c r="AP17" i="167"/>
  <c r="AP17" i="176"/>
  <c r="AP41" i="176" s="1"/>
  <c r="AP17" i="166"/>
  <c r="AP41" i="166" s="1"/>
  <c r="AP17" i="172" s="1"/>
  <c r="AP17" i="165"/>
  <c r="AP41" i="165" s="1"/>
  <c r="BB20" i="167"/>
  <c r="BB20" i="176"/>
  <c r="BB44" i="176" s="1"/>
  <c r="BB20" i="166"/>
  <c r="BB44" i="166" s="1"/>
  <c r="BB20" i="172" s="1"/>
  <c r="BB20" i="165"/>
  <c r="BB44" i="165" s="1"/>
  <c r="AW23" i="167"/>
  <c r="AW23" i="176"/>
  <c r="AW47" i="176" s="1"/>
  <c r="AW23" i="166"/>
  <c r="AW47" i="166" s="1"/>
  <c r="AW23" i="172" s="1"/>
  <c r="AW23" i="165"/>
  <c r="AW47" i="165" s="1"/>
  <c r="AY14" i="167"/>
  <c r="AY14" i="176"/>
  <c r="AY38" i="176" s="1"/>
  <c r="AY14" i="166"/>
  <c r="AY38" i="166" s="1"/>
  <c r="AY14" i="172" s="1"/>
  <c r="AY14" i="165"/>
  <c r="AY38" i="165" s="1"/>
  <c r="AV14" i="167"/>
  <c r="AV14" i="176"/>
  <c r="AV38" i="176" s="1"/>
  <c r="AV14" i="166"/>
  <c r="AV38" i="166" s="1"/>
  <c r="AV14" i="172" s="1"/>
  <c r="AV14" i="165"/>
  <c r="AV38" i="165" s="1"/>
  <c r="AG20" i="167"/>
  <c r="AG20" i="176"/>
  <c r="AG44" i="176" s="1"/>
  <c r="AG20" i="166"/>
  <c r="AG44" i="166" s="1"/>
  <c r="AG20" i="172" s="1"/>
  <c r="AG20" i="165"/>
  <c r="AG44" i="165" s="1"/>
  <c r="AQ14" i="167"/>
  <c r="AQ14" i="176"/>
  <c r="AQ38" i="176" s="1"/>
  <c r="AQ14" i="166"/>
  <c r="AQ38" i="166" s="1"/>
  <c r="AQ14" i="172" s="1"/>
  <c r="AQ14" i="165"/>
  <c r="AQ38" i="165" s="1"/>
  <c r="AV17" i="167"/>
  <c r="AV17" i="176"/>
  <c r="AV41" i="176" s="1"/>
  <c r="AV17" i="166"/>
  <c r="AV41" i="166" s="1"/>
  <c r="AV17" i="172" s="1"/>
  <c r="AV17" i="165"/>
  <c r="AV41" i="165" s="1"/>
  <c r="AG14" i="167"/>
  <c r="AG14" i="166"/>
  <c r="AG38" i="166" s="1"/>
  <c r="AG14" i="172" s="1"/>
  <c r="AG14" i="176"/>
  <c r="AG38" i="176" s="1"/>
  <c r="AG14" i="165"/>
  <c r="AG38" i="165" s="1"/>
  <c r="AT14" i="167"/>
  <c r="AT14" i="176"/>
  <c r="AT38" i="176" s="1"/>
  <c r="AT14" i="165"/>
  <c r="AT38" i="165" s="1"/>
  <c r="AT14" i="166"/>
  <c r="AT38" i="166" s="1"/>
  <c r="AT14" i="172" s="1"/>
  <c r="AS14" i="176"/>
  <c r="AS38" i="176" s="1"/>
  <c r="AS14" i="167"/>
  <c r="AS14" i="166"/>
  <c r="AS38" i="166" s="1"/>
  <c r="AS14" i="172" s="1"/>
  <c r="AS14" i="165"/>
  <c r="AS38" i="165" s="1"/>
  <c r="AH23" i="167"/>
  <c r="AH23" i="176"/>
  <c r="AH47" i="176" s="1"/>
  <c r="AH23" i="166"/>
  <c r="AH47" i="166" s="1"/>
  <c r="AH23" i="172" s="1"/>
  <c r="AH23" i="165"/>
  <c r="AH47" i="165" s="1"/>
  <c r="AH20" i="167"/>
  <c r="AH20" i="176"/>
  <c r="AH44" i="176" s="1"/>
  <c r="AH20" i="166"/>
  <c r="AH44" i="166" s="1"/>
  <c r="AH20" i="172" s="1"/>
  <c r="AH20" i="165"/>
  <c r="AH44" i="165" s="1"/>
  <c r="AK11" i="176"/>
  <c r="AK35" i="176" s="1"/>
  <c r="AK11" i="167"/>
  <c r="AK11" i="166"/>
  <c r="AK35" i="166" s="1"/>
  <c r="AK11" i="172" s="1"/>
  <c r="AK11" i="165"/>
  <c r="AK35" i="165" s="1"/>
  <c r="AT20" i="167"/>
  <c r="AT20" i="176"/>
  <c r="AT44" i="176" s="1"/>
  <c r="AT20" i="166"/>
  <c r="AT44" i="166" s="1"/>
  <c r="AT20" i="172" s="1"/>
  <c r="AT20" i="165"/>
  <c r="AT44" i="165" s="1"/>
  <c r="G22" i="167"/>
  <c r="G22" i="176"/>
  <c r="G46" i="176" s="1"/>
  <c r="G22" i="166"/>
  <c r="G46" i="166" s="1"/>
  <c r="G22" i="172" s="1"/>
  <c r="G22" i="165"/>
  <c r="G46" i="165" s="1"/>
  <c r="F16" i="167"/>
  <c r="F16" i="176"/>
  <c r="F40" i="176" s="1"/>
  <c r="F16" i="166"/>
  <c r="F40" i="166" s="1"/>
  <c r="F16" i="172" s="1"/>
  <c r="F16" i="165"/>
  <c r="F40" i="165" s="1"/>
  <c r="G8" i="167"/>
  <c r="G8" i="176"/>
  <c r="G32" i="176" s="1"/>
  <c r="G8" i="166"/>
  <c r="G32" i="166" s="1"/>
  <c r="G8" i="172" s="1"/>
  <c r="G8" i="165"/>
  <c r="G32" i="165" s="1"/>
  <c r="N19" i="167"/>
  <c r="N19" i="176"/>
  <c r="N43" i="176" s="1"/>
  <c r="N19" i="166"/>
  <c r="N43" i="166" s="1"/>
  <c r="N19" i="172" s="1"/>
  <c r="N19" i="165"/>
  <c r="N43" i="165" s="1"/>
  <c r="AB10" i="167"/>
  <c r="AB10" i="176"/>
  <c r="AB34" i="176" s="1"/>
  <c r="AB10" i="166"/>
  <c r="AB34" i="166" s="1"/>
  <c r="AB10" i="172" s="1"/>
  <c r="AB10" i="165"/>
  <c r="AB34" i="165" s="1"/>
  <c r="AD19" i="167"/>
  <c r="AD19" i="176"/>
  <c r="AD43" i="176" s="1"/>
  <c r="AD19" i="166"/>
  <c r="AD43" i="166" s="1"/>
  <c r="AD19" i="172" s="1"/>
  <c r="AD19" i="165"/>
  <c r="AD43" i="165" s="1"/>
  <c r="AI23" i="167"/>
  <c r="AI23" i="176"/>
  <c r="AI47" i="176" s="1"/>
  <c r="AI23" i="166"/>
  <c r="AI47" i="166" s="1"/>
  <c r="AI23" i="172" s="1"/>
  <c r="AI23" i="165"/>
  <c r="AI47" i="165" s="1"/>
  <c r="AN11" i="167"/>
  <c r="AN11" i="166"/>
  <c r="AN35" i="166" s="1"/>
  <c r="AN11" i="172" s="1"/>
  <c r="AN11" i="176"/>
  <c r="AN35" i="176" s="1"/>
  <c r="AN11" i="165"/>
  <c r="AN35" i="165" s="1"/>
  <c r="BB23" i="167"/>
  <c r="BB23" i="176"/>
  <c r="BB47" i="176" s="1"/>
  <c r="BB23" i="166"/>
  <c r="BB47" i="166" s="1"/>
  <c r="BB23" i="172" s="1"/>
  <c r="BB23" i="165"/>
  <c r="BB47" i="165" s="1"/>
  <c r="AZ14" i="176"/>
  <c r="AZ38" i="176" s="1"/>
  <c r="AZ14" i="167"/>
  <c r="AZ14" i="166"/>
  <c r="AZ38" i="166" s="1"/>
  <c r="AZ14" i="172" s="1"/>
  <c r="AZ14" i="165"/>
  <c r="AZ38" i="165" s="1"/>
  <c r="AU14" i="167"/>
  <c r="AU14" i="176"/>
  <c r="AU38" i="176" s="1"/>
  <c r="AU14" i="166"/>
  <c r="AU38" i="166" s="1"/>
  <c r="AU14" i="172" s="1"/>
  <c r="AU14" i="165"/>
  <c r="AU38" i="165" s="1"/>
  <c r="AH11" i="167"/>
  <c r="AH11" i="176"/>
  <c r="AH35" i="176" s="1"/>
  <c r="AH11" i="166"/>
  <c r="AH35" i="166" s="1"/>
  <c r="AH11" i="172" s="1"/>
  <c r="AH11" i="165"/>
  <c r="AH35" i="165" s="1"/>
  <c r="AG11" i="167"/>
  <c r="AG11" i="176"/>
  <c r="AG35" i="176" s="1"/>
  <c r="AG11" i="166"/>
  <c r="AG35" i="166" s="1"/>
  <c r="AG11" i="172" s="1"/>
  <c r="AG11" i="165"/>
  <c r="AG35" i="165" s="1"/>
  <c r="AP14" i="167"/>
  <c r="AP14" i="176"/>
  <c r="AP38" i="176" s="1"/>
  <c r="AP14" i="166"/>
  <c r="AP38" i="166" s="1"/>
  <c r="AP14" i="172" s="1"/>
  <c r="AP14" i="165"/>
  <c r="AP38" i="165" s="1"/>
  <c r="AI11" i="167"/>
  <c r="AI11" i="176"/>
  <c r="AI35" i="176" s="1"/>
  <c r="AI11" i="166"/>
  <c r="AI35" i="166" s="1"/>
  <c r="AI11" i="172" s="1"/>
  <c r="AI11" i="165"/>
  <c r="AI35" i="165" s="1"/>
  <c r="AW11" i="167"/>
  <c r="AW11" i="176"/>
  <c r="AW35" i="176" s="1"/>
  <c r="AW11" i="166"/>
  <c r="AW35" i="166" s="1"/>
  <c r="AW11" i="172" s="1"/>
  <c r="AW11" i="165"/>
  <c r="AW35" i="165" s="1"/>
  <c r="BB14" i="167"/>
  <c r="BB14" i="176"/>
  <c r="BB38" i="176" s="1"/>
  <c r="BB14" i="165"/>
  <c r="BB38" i="165" s="1"/>
  <c r="BB14" i="166"/>
  <c r="BB38" i="166" s="1"/>
  <c r="BB14" i="172" s="1"/>
  <c r="AW17" i="167"/>
  <c r="AW17" i="176"/>
  <c r="AW41" i="176" s="1"/>
  <c r="AW17" i="166"/>
  <c r="AW41" i="166" s="1"/>
  <c r="AW17" i="172" s="1"/>
  <c r="AW17" i="165"/>
  <c r="AW41" i="165" s="1"/>
  <c r="AS20" i="176"/>
  <c r="AS44" i="176" s="1"/>
  <c r="AS20" i="167"/>
  <c r="AS20" i="166"/>
  <c r="AS44" i="166" s="1"/>
  <c r="AS20" i="172" s="1"/>
  <c r="AS20" i="165"/>
  <c r="AS44" i="165" s="1"/>
  <c r="AL17" i="167"/>
  <c r="AL17" i="176"/>
  <c r="AL41" i="176" s="1"/>
  <c r="AL17" i="166"/>
  <c r="AL41" i="166" s="1"/>
  <c r="AL17" i="172" s="1"/>
  <c r="AL17" i="165"/>
  <c r="AL41" i="165" s="1"/>
  <c r="AM11" i="167"/>
  <c r="AM11" i="176"/>
  <c r="AM35" i="176" s="1"/>
  <c r="AM11" i="166"/>
  <c r="AM35" i="166" s="1"/>
  <c r="AM11" i="172" s="1"/>
  <c r="AM11" i="165"/>
  <c r="AM35" i="165" s="1"/>
  <c r="AC23" i="61"/>
  <c r="N23" i="61"/>
  <c r="B11" i="61"/>
  <c r="B11" i="89" s="1"/>
  <c r="B35" i="89" s="1"/>
  <c r="O11" i="61"/>
  <c r="AC14" i="61"/>
  <c r="K23" i="61"/>
  <c r="B17" i="61"/>
  <c r="B17" i="89" s="1"/>
  <c r="B41" i="89" s="1"/>
  <c r="N14" i="61"/>
  <c r="AB11" i="61"/>
  <c r="AC17" i="61"/>
  <c r="AC11" i="61"/>
  <c r="K11" i="61"/>
  <c r="AA11" i="61"/>
  <c r="P11" i="61"/>
  <c r="B23" i="61"/>
  <c r="B23" i="89" s="1"/>
  <c r="B47" i="89" s="1"/>
  <c r="AC20" i="61"/>
  <c r="E11" i="61"/>
  <c r="D11" i="61"/>
  <c r="B14" i="61"/>
  <c r="B14" i="89" s="1"/>
  <c r="B38" i="89" s="1"/>
  <c r="K14" i="61"/>
  <c r="Y22" i="61"/>
  <c r="U8" i="61"/>
  <c r="Y16" i="61"/>
  <c r="Z16" i="61"/>
  <c r="E8" i="61"/>
  <c r="D19" i="61"/>
  <c r="P8" i="61"/>
  <c r="AA13" i="61"/>
  <c r="D8" i="61"/>
  <c r="AA19" i="61"/>
  <c r="K16" i="61"/>
  <c r="U10" i="61"/>
  <c r="O8" i="61"/>
  <c r="Z10" i="61"/>
  <c r="Y10" i="61"/>
  <c r="K8" i="61"/>
  <c r="Z22" i="61"/>
  <c r="U14" i="61"/>
  <c r="T14" i="61"/>
  <c r="T11" i="61"/>
  <c r="J20" i="61"/>
  <c r="N11" i="61"/>
  <c r="U16" i="61"/>
  <c r="U19" i="61"/>
  <c r="I19" i="61"/>
  <c r="I10" i="61"/>
  <c r="I13" i="61"/>
  <c r="I16" i="61"/>
  <c r="W22" i="61"/>
  <c r="W13" i="61"/>
  <c r="W19" i="61"/>
  <c r="W8" i="61"/>
  <c r="T19" i="61"/>
  <c r="T8" i="61"/>
  <c r="T22" i="61"/>
  <c r="H10" i="61"/>
  <c r="U22" i="61"/>
  <c r="W10" i="61"/>
  <c r="J22" i="61"/>
  <c r="J16" i="61"/>
  <c r="J10" i="61"/>
  <c r="J13" i="61"/>
  <c r="S10" i="61"/>
  <c r="Q20" i="61"/>
  <c r="T16" i="61"/>
  <c r="I8" i="61"/>
  <c r="W16" i="61"/>
  <c r="X16" i="61"/>
  <c r="X22" i="61"/>
  <c r="X19" i="61"/>
  <c r="X13" i="61"/>
  <c r="X10" i="61"/>
  <c r="J8" i="61"/>
  <c r="I22" i="61"/>
  <c r="K20" i="61"/>
  <c r="N17" i="61"/>
  <c r="F19" i="61"/>
  <c r="F13" i="61"/>
  <c r="AB19" i="61"/>
  <c r="AB13" i="61"/>
  <c r="Z19" i="61"/>
  <c r="Z13" i="61"/>
  <c r="AB8" i="61"/>
  <c r="AB22" i="61"/>
  <c r="AB16" i="61"/>
  <c r="Y19" i="61"/>
  <c r="Y13" i="61"/>
  <c r="AA8" i="61"/>
  <c r="AA22" i="61"/>
  <c r="AA16" i="61"/>
  <c r="V19" i="61"/>
  <c r="V16" i="61"/>
  <c r="V13" i="61"/>
  <c r="V22" i="61"/>
  <c r="V10" i="61"/>
  <c r="S19" i="61"/>
  <c r="H19" i="61"/>
  <c r="S13" i="61"/>
  <c r="H13" i="61"/>
  <c r="O13" i="61"/>
  <c r="D13" i="61"/>
  <c r="Q22" i="61"/>
  <c r="F22" i="61"/>
  <c r="Q16" i="61"/>
  <c r="F16" i="61"/>
  <c r="Q10" i="61"/>
  <c r="F10" i="61"/>
  <c r="Q13" i="61"/>
  <c r="P19" i="61"/>
  <c r="E19" i="61"/>
  <c r="P13" i="61"/>
  <c r="E13" i="61"/>
  <c r="P22" i="61"/>
  <c r="E22" i="61"/>
  <c r="P16" i="61"/>
  <c r="E16" i="61"/>
  <c r="S8" i="61"/>
  <c r="H8" i="61"/>
  <c r="O19" i="61"/>
  <c r="S22" i="61"/>
  <c r="H22" i="61"/>
  <c r="N19" i="61"/>
  <c r="B19" i="61"/>
  <c r="B19" i="89" s="1"/>
  <c r="B43" i="89" s="1"/>
  <c r="S16" i="61"/>
  <c r="H16" i="61"/>
  <c r="O22" i="61"/>
  <c r="D22" i="61"/>
  <c r="O16" i="61"/>
  <c r="D16" i="61"/>
  <c r="D21" i="183" l="1"/>
  <c r="D45" i="183" s="1"/>
  <c r="D21" i="179"/>
  <c r="D45" i="179" s="1"/>
  <c r="D21" i="180"/>
  <c r="D45" i="180" s="1"/>
  <c r="D22" i="182" s="1"/>
  <c r="D21" i="181"/>
  <c r="D22" i="174"/>
  <c r="D46" i="174" s="1"/>
  <c r="D22" i="152"/>
  <c r="D46" i="152" s="1"/>
  <c r="D22" i="169" s="1"/>
  <c r="D22" i="151"/>
  <c r="D46" i="151" s="1"/>
  <c r="D22" i="173"/>
  <c r="D46" i="173" s="1"/>
  <c r="D22" i="142"/>
  <c r="D46" i="142" s="1"/>
  <c r="D22" i="168" s="1"/>
  <c r="D22" i="89"/>
  <c r="D46" i="89" s="1"/>
  <c r="P13" i="162"/>
  <c r="P26" i="162" s="1"/>
  <c r="P12" i="171" s="1"/>
  <c r="P13" i="161"/>
  <c r="P26" i="161" s="1"/>
  <c r="P15" i="183"/>
  <c r="P39" i="183" s="1"/>
  <c r="P15" i="179"/>
  <c r="P39" i="179" s="1"/>
  <c r="P15" i="180"/>
  <c r="P39" i="180" s="1"/>
  <c r="P16" i="182" s="1"/>
  <c r="P15" i="181"/>
  <c r="P16" i="174"/>
  <c r="P40" i="174" s="1"/>
  <c r="P16" i="152"/>
  <c r="P40" i="152" s="1"/>
  <c r="P16" i="169" s="1"/>
  <c r="P16" i="151"/>
  <c r="P40" i="151" s="1"/>
  <c r="P16" i="173"/>
  <c r="P40" i="173" s="1"/>
  <c r="P16" i="142"/>
  <c r="P40" i="142" s="1"/>
  <c r="P16" i="168" s="1"/>
  <c r="P16" i="89"/>
  <c r="P40" i="89" s="1"/>
  <c r="F21" i="181"/>
  <c r="F21" i="183"/>
  <c r="F45" i="183" s="1"/>
  <c r="F21" i="179"/>
  <c r="F45" i="179" s="1"/>
  <c r="F21" i="180"/>
  <c r="F45" i="180" s="1"/>
  <c r="F22" i="182" s="1"/>
  <c r="F22" i="174"/>
  <c r="F46" i="174" s="1"/>
  <c r="F22" i="151"/>
  <c r="F46" i="151" s="1"/>
  <c r="F22" i="173"/>
  <c r="F46" i="173" s="1"/>
  <c r="F22" i="152"/>
  <c r="F46" i="152" s="1"/>
  <c r="F22" i="169" s="1"/>
  <c r="F22" i="142"/>
  <c r="F46" i="142" s="1"/>
  <c r="F22" i="168" s="1"/>
  <c r="F22" i="89"/>
  <c r="F46" i="89" s="1"/>
  <c r="F12" i="184"/>
  <c r="F36" i="184" s="1"/>
  <c r="F12" i="148"/>
  <c r="F36" i="148" s="1"/>
  <c r="Y11" i="162"/>
  <c r="Y24" i="162" s="1"/>
  <c r="Y10" i="171" s="1"/>
  <c r="Y11" i="161"/>
  <c r="Y24" i="161" s="1"/>
  <c r="Y13" i="174"/>
  <c r="Y37" i="174" s="1"/>
  <c r="Y13" i="152"/>
  <c r="Y37" i="152" s="1"/>
  <c r="Y13" i="169" s="1"/>
  <c r="Y13" i="151"/>
  <c r="Y37" i="151" s="1"/>
  <c r="Y13" i="173"/>
  <c r="Y37" i="173" s="1"/>
  <c r="Y13" i="89"/>
  <c r="Y37" i="89" s="1"/>
  <c r="Y13" i="142"/>
  <c r="Y37" i="142" s="1"/>
  <c r="Y13" i="168" s="1"/>
  <c r="K19" i="183"/>
  <c r="K43" i="183" s="1"/>
  <c r="K19" i="181"/>
  <c r="K19" i="179"/>
  <c r="K43" i="179" s="1"/>
  <c r="K19" i="180"/>
  <c r="K43" i="180" s="1"/>
  <c r="K20" i="182" s="1"/>
  <c r="K20" i="174"/>
  <c r="K44" i="174" s="1"/>
  <c r="K20" i="152"/>
  <c r="K44" i="152" s="1"/>
  <c r="K20" i="169" s="1"/>
  <c r="K20" i="151"/>
  <c r="K44" i="151" s="1"/>
  <c r="K20" i="173"/>
  <c r="K44" i="173" s="1"/>
  <c r="K20" i="142"/>
  <c r="K44" i="142" s="1"/>
  <c r="K20" i="168" s="1"/>
  <c r="K20" i="89"/>
  <c r="K44" i="89" s="1"/>
  <c r="J21" i="183"/>
  <c r="J45" i="183" s="1"/>
  <c r="J21" i="181"/>
  <c r="J21" i="179"/>
  <c r="J45" i="179" s="1"/>
  <c r="J21" i="180"/>
  <c r="J45" i="180" s="1"/>
  <c r="J22" i="182" s="1"/>
  <c r="J22" i="174"/>
  <c r="J46" i="174" s="1"/>
  <c r="J22" i="151"/>
  <c r="J46" i="151" s="1"/>
  <c r="J22" i="173"/>
  <c r="J46" i="173" s="1"/>
  <c r="J22" i="152"/>
  <c r="J46" i="152" s="1"/>
  <c r="J22" i="169" s="1"/>
  <c r="J22" i="142"/>
  <c r="J46" i="142" s="1"/>
  <c r="J22" i="168" s="1"/>
  <c r="J22" i="89"/>
  <c r="J46" i="89" s="1"/>
  <c r="T14" i="174"/>
  <c r="T38" i="174" s="1"/>
  <c r="T14" i="152"/>
  <c r="T38" i="152" s="1"/>
  <c r="T14" i="169" s="1"/>
  <c r="T14" i="173"/>
  <c r="T38" i="173" s="1"/>
  <c r="T14" i="151"/>
  <c r="T38" i="151" s="1"/>
  <c r="T14" i="142"/>
  <c r="T38" i="142" s="1"/>
  <c r="T14" i="168" s="1"/>
  <c r="T14" i="89"/>
  <c r="T38" i="89" s="1"/>
  <c r="O21" i="180"/>
  <c r="O45" i="180" s="1"/>
  <c r="O22" i="182" s="1"/>
  <c r="O21" i="181"/>
  <c r="O21" i="183"/>
  <c r="O45" i="183" s="1"/>
  <c r="O21" i="179"/>
  <c r="O45" i="179" s="1"/>
  <c r="O22" i="174"/>
  <c r="O46" i="174" s="1"/>
  <c r="O22" i="152"/>
  <c r="O46" i="152" s="1"/>
  <c r="O22" i="169" s="1"/>
  <c r="O22" i="151"/>
  <c r="O46" i="151" s="1"/>
  <c r="O22" i="173"/>
  <c r="O46" i="173" s="1"/>
  <c r="O22" i="142"/>
  <c r="O46" i="142" s="1"/>
  <c r="O22" i="168" s="1"/>
  <c r="O22" i="89"/>
  <c r="O46" i="89" s="1"/>
  <c r="E21" i="183"/>
  <c r="E45" i="183" s="1"/>
  <c r="E21" i="179"/>
  <c r="E45" i="179" s="1"/>
  <c r="E21" i="180"/>
  <c r="E45" i="180" s="1"/>
  <c r="E22" i="182" s="1"/>
  <c r="E21" i="181"/>
  <c r="E22" i="174"/>
  <c r="E46" i="174" s="1"/>
  <c r="E22" i="173"/>
  <c r="E46" i="173" s="1"/>
  <c r="E22" i="152"/>
  <c r="E46" i="152" s="1"/>
  <c r="E22" i="169" s="1"/>
  <c r="E22" i="151"/>
  <c r="E46" i="151" s="1"/>
  <c r="E22" i="142"/>
  <c r="E46" i="142" s="1"/>
  <c r="E22" i="168" s="1"/>
  <c r="E22" i="89"/>
  <c r="E46" i="89" s="1"/>
  <c r="Q21" i="183"/>
  <c r="Q45" i="183" s="1"/>
  <c r="Q21" i="179"/>
  <c r="Q45" i="179" s="1"/>
  <c r="Q21" i="180"/>
  <c r="Q45" i="180" s="1"/>
  <c r="Q22" i="182" s="1"/>
  <c r="Q21" i="181"/>
  <c r="Q22" i="174"/>
  <c r="Q46" i="174" s="1"/>
  <c r="Q22" i="173"/>
  <c r="Q46" i="173" s="1"/>
  <c r="Q22" i="152"/>
  <c r="Q46" i="152" s="1"/>
  <c r="Q22" i="169" s="1"/>
  <c r="Q22" i="151"/>
  <c r="Q46" i="151" s="1"/>
  <c r="Q22" i="142"/>
  <c r="Q46" i="142" s="1"/>
  <c r="Q22" i="168" s="1"/>
  <c r="Q22" i="89"/>
  <c r="Q46" i="89" s="1"/>
  <c r="H15" i="184"/>
  <c r="H39" i="184" s="1"/>
  <c r="H15" i="148"/>
  <c r="H39" i="148" s="1"/>
  <c r="AA13" i="161"/>
  <c r="AA26" i="161" s="1"/>
  <c r="AA13" i="162"/>
  <c r="AA26" i="162" s="1"/>
  <c r="AA12" i="171" s="1"/>
  <c r="AA16" i="174"/>
  <c r="AA40" i="174" s="1"/>
  <c r="AA16" i="152"/>
  <c r="AA40" i="152" s="1"/>
  <c r="AA16" i="169" s="1"/>
  <c r="AA16" i="151"/>
  <c r="AA40" i="151" s="1"/>
  <c r="AA16" i="173"/>
  <c r="AA40" i="173" s="1"/>
  <c r="AA16" i="142"/>
  <c r="AA40" i="142" s="1"/>
  <c r="AA16" i="168" s="1"/>
  <c r="AA16" i="89"/>
  <c r="AA40" i="89" s="1"/>
  <c r="F11" i="161"/>
  <c r="F24" i="161" s="1"/>
  <c r="F11" i="162"/>
  <c r="F24" i="162" s="1"/>
  <c r="F10" i="171" s="1"/>
  <c r="F12" i="183"/>
  <c r="F36" i="183" s="1"/>
  <c r="F12" i="179"/>
  <c r="F36" i="179" s="1"/>
  <c r="F12" i="180"/>
  <c r="F36" i="180" s="1"/>
  <c r="F13" i="182" s="1"/>
  <c r="F12" i="181"/>
  <c r="F13" i="174"/>
  <c r="F37" i="174" s="1"/>
  <c r="F13" i="152"/>
  <c r="F37" i="152" s="1"/>
  <c r="F13" i="169" s="1"/>
  <c r="F13" i="151"/>
  <c r="F37" i="151" s="1"/>
  <c r="F13" i="173"/>
  <c r="F37" i="173" s="1"/>
  <c r="F13" i="142"/>
  <c r="F37" i="142" s="1"/>
  <c r="F13" i="168" s="1"/>
  <c r="F13" i="89"/>
  <c r="F37" i="89" s="1"/>
  <c r="J11" i="162"/>
  <c r="J24" i="162" s="1"/>
  <c r="J10" i="171" s="1"/>
  <c r="J11" i="161"/>
  <c r="J24" i="161" s="1"/>
  <c r="J12" i="183"/>
  <c r="J36" i="183" s="1"/>
  <c r="J12" i="179"/>
  <c r="J36" i="179" s="1"/>
  <c r="J12" i="180"/>
  <c r="J36" i="180" s="1"/>
  <c r="J13" i="182" s="1"/>
  <c r="J12" i="181"/>
  <c r="J13" i="174"/>
  <c r="J37" i="174" s="1"/>
  <c r="J13" i="152"/>
  <c r="J37" i="152" s="1"/>
  <c r="J13" i="169" s="1"/>
  <c r="J13" i="151"/>
  <c r="J37" i="151" s="1"/>
  <c r="J13" i="173"/>
  <c r="J37" i="173" s="1"/>
  <c r="J13" i="142"/>
  <c r="J37" i="142" s="1"/>
  <c r="J13" i="168" s="1"/>
  <c r="J13" i="89"/>
  <c r="J37" i="89" s="1"/>
  <c r="I9" i="161"/>
  <c r="I22" i="161" s="1"/>
  <c r="I9" i="162"/>
  <c r="I22" i="162" s="1"/>
  <c r="I8" i="171" s="1"/>
  <c r="I9" i="183"/>
  <c r="I33" i="183" s="1"/>
  <c r="I9" i="179"/>
  <c r="I33" i="179" s="1"/>
  <c r="I9" i="180"/>
  <c r="I33" i="180" s="1"/>
  <c r="I10" i="182" s="1"/>
  <c r="I9" i="181"/>
  <c r="I10" i="174"/>
  <c r="I34" i="174" s="1"/>
  <c r="I10" i="152"/>
  <c r="I34" i="152" s="1"/>
  <c r="I10" i="169" s="1"/>
  <c r="I10" i="173"/>
  <c r="I34" i="173" s="1"/>
  <c r="I10" i="151"/>
  <c r="I34" i="151" s="1"/>
  <c r="I10" i="142"/>
  <c r="I34" i="142" s="1"/>
  <c r="I10" i="168" s="1"/>
  <c r="I10" i="89"/>
  <c r="I34" i="89" s="1"/>
  <c r="H18" i="184"/>
  <c r="H42" i="184" s="1"/>
  <c r="H18" i="148"/>
  <c r="H42" i="148" s="1"/>
  <c r="AA15" i="162"/>
  <c r="AA28" i="162" s="1"/>
  <c r="AA14" i="171" s="1"/>
  <c r="AA15" i="161"/>
  <c r="AA28" i="161" s="1"/>
  <c r="AA19" i="174"/>
  <c r="AA43" i="174" s="1"/>
  <c r="AA19" i="173"/>
  <c r="AA43" i="173" s="1"/>
  <c r="AA19" i="152"/>
  <c r="AA43" i="152" s="1"/>
  <c r="AA19" i="169" s="1"/>
  <c r="AA19" i="151"/>
  <c r="AA43" i="151" s="1"/>
  <c r="AA19" i="142"/>
  <c r="AA43" i="142" s="1"/>
  <c r="AA19" i="168" s="1"/>
  <c r="AA19" i="89"/>
  <c r="AA43" i="89" s="1"/>
  <c r="D10" i="179"/>
  <c r="D34" i="179" s="1"/>
  <c r="D10" i="180"/>
  <c r="D34" i="180" s="1"/>
  <c r="D11" i="182" s="1"/>
  <c r="D10" i="183"/>
  <c r="D34" i="183" s="1"/>
  <c r="D10" i="181"/>
  <c r="D11" i="174"/>
  <c r="D35" i="174" s="1"/>
  <c r="D11" i="152"/>
  <c r="D35" i="152" s="1"/>
  <c r="D11" i="169" s="1"/>
  <c r="D11" i="151"/>
  <c r="D35" i="151" s="1"/>
  <c r="D11" i="173"/>
  <c r="D35" i="173" s="1"/>
  <c r="D11" i="89"/>
  <c r="D35" i="89" s="1"/>
  <c r="D11" i="142"/>
  <c r="D35" i="142" s="1"/>
  <c r="D11" i="168" s="1"/>
  <c r="K22" i="183"/>
  <c r="K46" i="183" s="1"/>
  <c r="K22" i="179"/>
  <c r="K46" i="179" s="1"/>
  <c r="K22" i="180"/>
  <c r="K46" i="180" s="1"/>
  <c r="K23" i="182" s="1"/>
  <c r="K22" i="181"/>
  <c r="K23" i="174"/>
  <c r="K47" i="174" s="1"/>
  <c r="K23" i="151"/>
  <c r="K47" i="151" s="1"/>
  <c r="K23" i="173"/>
  <c r="K47" i="173" s="1"/>
  <c r="K23" i="152"/>
  <c r="K47" i="152" s="1"/>
  <c r="K23" i="169" s="1"/>
  <c r="K23" i="89"/>
  <c r="K47" i="89" s="1"/>
  <c r="K23" i="142"/>
  <c r="K47" i="142" s="1"/>
  <c r="K23" i="168" s="1"/>
  <c r="P11" i="162"/>
  <c r="P24" i="162" s="1"/>
  <c r="P10" i="171" s="1"/>
  <c r="P11" i="161"/>
  <c r="P24" i="161" s="1"/>
  <c r="P12" i="183"/>
  <c r="P36" i="183" s="1"/>
  <c r="P12" i="181"/>
  <c r="P12" i="179"/>
  <c r="P36" i="179" s="1"/>
  <c r="P12" i="180"/>
  <c r="P36" i="180" s="1"/>
  <c r="P13" i="182" s="1"/>
  <c r="P13" i="174"/>
  <c r="P37" i="174" s="1"/>
  <c r="P13" i="152"/>
  <c r="P37" i="152" s="1"/>
  <c r="P13" i="169" s="1"/>
  <c r="P13" i="151"/>
  <c r="P37" i="151" s="1"/>
  <c r="P13" i="173"/>
  <c r="P37" i="173" s="1"/>
  <c r="P13" i="89"/>
  <c r="P37" i="89" s="1"/>
  <c r="P13" i="142"/>
  <c r="P37" i="142" s="1"/>
  <c r="P13" i="168" s="1"/>
  <c r="H11" i="162"/>
  <c r="H24" i="162" s="1"/>
  <c r="H10" i="171" s="1"/>
  <c r="H11" i="161"/>
  <c r="H24" i="161" s="1"/>
  <c r="H12" i="183"/>
  <c r="H36" i="183" s="1"/>
  <c r="H12" i="181"/>
  <c r="H12" i="179"/>
  <c r="H36" i="179" s="1"/>
  <c r="H12" i="180"/>
  <c r="H36" i="180" s="1"/>
  <c r="H13" i="182" s="1"/>
  <c r="H13" i="174"/>
  <c r="H37" i="174" s="1"/>
  <c r="H13" i="151"/>
  <c r="H37" i="151" s="1"/>
  <c r="H13" i="173"/>
  <c r="H37" i="173" s="1"/>
  <c r="H13" i="152"/>
  <c r="H37" i="152" s="1"/>
  <c r="H13" i="169" s="1"/>
  <c r="H13" i="89"/>
  <c r="H37" i="89" s="1"/>
  <c r="H13" i="142"/>
  <c r="H37" i="142" s="1"/>
  <c r="H13" i="168" s="1"/>
  <c r="C18" i="184"/>
  <c r="C42" i="184" s="1"/>
  <c r="C18" i="148"/>
  <c r="C42" i="148" s="1"/>
  <c r="V15" i="162"/>
  <c r="V28" i="162" s="1"/>
  <c r="V14" i="171" s="1"/>
  <c r="V15" i="161"/>
  <c r="V28" i="161" s="1"/>
  <c r="V19" i="174"/>
  <c r="V43" i="174" s="1"/>
  <c r="V19" i="152"/>
  <c r="V43" i="152" s="1"/>
  <c r="V19" i="169" s="1"/>
  <c r="V19" i="151"/>
  <c r="V43" i="151" s="1"/>
  <c r="V19" i="173"/>
  <c r="V43" i="173" s="1"/>
  <c r="V19" i="142"/>
  <c r="V43" i="142" s="1"/>
  <c r="V19" i="168" s="1"/>
  <c r="V19" i="89"/>
  <c r="V43" i="89" s="1"/>
  <c r="I7" i="184"/>
  <c r="I31" i="184" s="1"/>
  <c r="I7" i="148"/>
  <c r="I31" i="148" s="1"/>
  <c r="AB8" i="174"/>
  <c r="AB32" i="174" s="1"/>
  <c r="AB8" i="152"/>
  <c r="AB32" i="152" s="1"/>
  <c r="AB8" i="169" s="1"/>
  <c r="AB8" i="173"/>
  <c r="AB32" i="173" s="1"/>
  <c r="AB8" i="151"/>
  <c r="AB32" i="151" s="1"/>
  <c r="AB8" i="142"/>
  <c r="AB32" i="142" s="1"/>
  <c r="AB8" i="168" s="1"/>
  <c r="AB8" i="89"/>
  <c r="AB32" i="89" s="1"/>
  <c r="E12" i="184"/>
  <c r="E36" i="184" s="1"/>
  <c r="E13" i="186" s="1"/>
  <c r="E12" i="148"/>
  <c r="E36" i="148" s="1"/>
  <c r="X11" i="162"/>
  <c r="X24" i="162" s="1"/>
  <c r="X10" i="171" s="1"/>
  <c r="X11" i="161"/>
  <c r="X24" i="161" s="1"/>
  <c r="X13" i="174"/>
  <c r="X37" i="174" s="1"/>
  <c r="X13" i="151"/>
  <c r="X37" i="151" s="1"/>
  <c r="X13" i="173"/>
  <c r="X37" i="173" s="1"/>
  <c r="X13" i="152"/>
  <c r="X37" i="152" s="1"/>
  <c r="X13" i="169" s="1"/>
  <c r="X13" i="89"/>
  <c r="X37" i="89" s="1"/>
  <c r="X13" i="142"/>
  <c r="X37" i="142" s="1"/>
  <c r="X13" i="168" s="1"/>
  <c r="S9" i="162"/>
  <c r="S22" i="162" s="1"/>
  <c r="S8" i="171" s="1"/>
  <c r="S9" i="161"/>
  <c r="S22" i="161" s="1"/>
  <c r="S9" i="183"/>
  <c r="S33" i="183" s="1"/>
  <c r="S9" i="180"/>
  <c r="S33" i="180" s="1"/>
  <c r="S10" i="182" s="1"/>
  <c r="S9" i="181"/>
  <c r="S9" i="179"/>
  <c r="S33" i="179" s="1"/>
  <c r="S10" i="174"/>
  <c r="S34" i="174" s="1"/>
  <c r="S10" i="152"/>
  <c r="S34" i="152" s="1"/>
  <c r="S10" i="169" s="1"/>
  <c r="S10" i="151"/>
  <c r="S34" i="151" s="1"/>
  <c r="S10" i="173"/>
  <c r="S34" i="173" s="1"/>
  <c r="S10" i="142"/>
  <c r="S34" i="142" s="1"/>
  <c r="S10" i="168" s="1"/>
  <c r="S10" i="89"/>
  <c r="S34" i="89" s="1"/>
  <c r="T22" i="174"/>
  <c r="T46" i="174" s="1"/>
  <c r="T22" i="152"/>
  <c r="T46" i="152" s="1"/>
  <c r="T22" i="169" s="1"/>
  <c r="T22" i="151"/>
  <c r="T46" i="151" s="1"/>
  <c r="T22" i="173"/>
  <c r="T46" i="173" s="1"/>
  <c r="T22" i="142"/>
  <c r="T46" i="142" s="1"/>
  <c r="T22" i="168" s="1"/>
  <c r="T22" i="89"/>
  <c r="T46" i="89" s="1"/>
  <c r="D18" i="184"/>
  <c r="D42" i="184" s="1"/>
  <c r="D18" i="148"/>
  <c r="D42" i="148" s="1"/>
  <c r="W15" i="162"/>
  <c r="W28" i="162" s="1"/>
  <c r="W14" i="171" s="1"/>
  <c r="W15" i="161"/>
  <c r="W28" i="161" s="1"/>
  <c r="W19" i="174"/>
  <c r="W43" i="174" s="1"/>
  <c r="W19" i="173"/>
  <c r="W43" i="173" s="1"/>
  <c r="W19" i="152"/>
  <c r="W43" i="152" s="1"/>
  <c r="W19" i="169" s="1"/>
  <c r="W19" i="151"/>
  <c r="W43" i="151" s="1"/>
  <c r="W19" i="142"/>
  <c r="W43" i="142" s="1"/>
  <c r="W19" i="168" s="1"/>
  <c r="W19" i="89"/>
  <c r="W43" i="89" s="1"/>
  <c r="U13" i="162"/>
  <c r="U26" i="162" s="1"/>
  <c r="U12" i="171" s="1"/>
  <c r="U13" i="161"/>
  <c r="U26" i="161" s="1"/>
  <c r="U16" i="174"/>
  <c r="U40" i="174" s="1"/>
  <c r="U16" i="152"/>
  <c r="U40" i="152" s="1"/>
  <c r="U16" i="169" s="1"/>
  <c r="U16" i="173"/>
  <c r="U40" i="173" s="1"/>
  <c r="U16" i="151"/>
  <c r="U40" i="151" s="1"/>
  <c r="U16" i="142"/>
  <c r="U40" i="142" s="1"/>
  <c r="U16" i="168" s="1"/>
  <c r="U16" i="89"/>
  <c r="U40" i="89" s="1"/>
  <c r="F9" i="184"/>
  <c r="F33" i="184" s="1"/>
  <c r="F9" i="148"/>
  <c r="F33" i="148" s="1"/>
  <c r="Y9" i="161"/>
  <c r="Y22" i="161" s="1"/>
  <c r="Y9" i="162"/>
  <c r="Y22" i="162" s="1"/>
  <c r="Y8" i="171" s="1"/>
  <c r="Y10" i="174"/>
  <c r="Y34" i="174" s="1"/>
  <c r="Y10" i="152"/>
  <c r="Y34" i="152" s="1"/>
  <c r="Y10" i="169" s="1"/>
  <c r="Y10" i="173"/>
  <c r="Y34" i="173" s="1"/>
  <c r="Y10" i="151"/>
  <c r="Y34" i="151" s="1"/>
  <c r="Y10" i="142"/>
  <c r="Y34" i="142" s="1"/>
  <c r="Y10" i="168" s="1"/>
  <c r="Y10" i="89"/>
  <c r="Y34" i="89" s="1"/>
  <c r="K13" i="161"/>
  <c r="K26" i="161" s="1"/>
  <c r="K13" i="162"/>
  <c r="K26" i="162" s="1"/>
  <c r="K12" i="171" s="1"/>
  <c r="K15" i="183"/>
  <c r="K39" i="183" s="1"/>
  <c r="K15" i="180"/>
  <c r="K39" i="180" s="1"/>
  <c r="K16" i="182" s="1"/>
  <c r="K15" i="181"/>
  <c r="K15" i="179"/>
  <c r="K39" i="179" s="1"/>
  <c r="K16" i="174"/>
  <c r="K40" i="174" s="1"/>
  <c r="K16" i="152"/>
  <c r="K40" i="152" s="1"/>
  <c r="K16" i="169" s="1"/>
  <c r="K16" i="151"/>
  <c r="K40" i="151" s="1"/>
  <c r="K16" i="173"/>
  <c r="K40" i="173" s="1"/>
  <c r="K16" i="142"/>
  <c r="K40" i="142" s="1"/>
  <c r="K16" i="168" s="1"/>
  <c r="K16" i="89"/>
  <c r="K40" i="89" s="1"/>
  <c r="P7" i="183"/>
  <c r="P31" i="183" s="1"/>
  <c r="P7" i="180"/>
  <c r="P31" i="180" s="1"/>
  <c r="P8" i="182" s="1"/>
  <c r="P7" i="181"/>
  <c r="P7" i="179"/>
  <c r="P31" i="179" s="1"/>
  <c r="P8" i="174"/>
  <c r="P32" i="174" s="1"/>
  <c r="P8" i="152"/>
  <c r="P32" i="152" s="1"/>
  <c r="P8" i="169" s="1"/>
  <c r="P8" i="173"/>
  <c r="P32" i="173" s="1"/>
  <c r="P8" i="151"/>
  <c r="P32" i="151" s="1"/>
  <c r="P8" i="142"/>
  <c r="P32" i="142" s="1"/>
  <c r="P8" i="168" s="1"/>
  <c r="P8" i="89"/>
  <c r="P32" i="89" s="1"/>
  <c r="F15" i="184"/>
  <c r="F39" i="184" s="1"/>
  <c r="F16" i="186" s="1"/>
  <c r="F15" i="148"/>
  <c r="F39" i="148" s="1"/>
  <c r="Y13" i="162"/>
  <c r="Y26" i="162" s="1"/>
  <c r="Y12" i="171" s="1"/>
  <c r="Y13" i="161"/>
  <c r="Y26" i="161" s="1"/>
  <c r="Y16" i="174"/>
  <c r="Y40" i="174" s="1"/>
  <c r="Y16" i="152"/>
  <c r="Y40" i="152" s="1"/>
  <c r="Y16" i="169" s="1"/>
  <c r="Y16" i="173"/>
  <c r="Y40" i="173" s="1"/>
  <c r="Y16" i="151"/>
  <c r="Y40" i="151" s="1"/>
  <c r="Y16" i="142"/>
  <c r="Y40" i="142" s="1"/>
  <c r="Y16" i="168" s="1"/>
  <c r="Y16" i="89"/>
  <c r="Y40" i="89" s="1"/>
  <c r="J10" i="184"/>
  <c r="J34" i="184" s="1"/>
  <c r="J11" i="186" s="1"/>
  <c r="J10" i="148"/>
  <c r="J34" i="148" s="1"/>
  <c r="AC11" i="174"/>
  <c r="AC35" i="174" s="1"/>
  <c r="AC11" i="152"/>
  <c r="AC35" i="152" s="1"/>
  <c r="AC11" i="169" s="1"/>
  <c r="AC11" i="151"/>
  <c r="AC35" i="151" s="1"/>
  <c r="AC11" i="173"/>
  <c r="AC35" i="173" s="1"/>
  <c r="AC11" i="142"/>
  <c r="AC35" i="142" s="1"/>
  <c r="AC11" i="168" s="1"/>
  <c r="AC11" i="89"/>
  <c r="AC35" i="89" s="1"/>
  <c r="N15" i="162"/>
  <c r="N28" i="162" s="1"/>
  <c r="N14" i="171" s="1"/>
  <c r="N15" i="161"/>
  <c r="N28" i="161" s="1"/>
  <c r="N18" i="183"/>
  <c r="N42" i="183" s="1"/>
  <c r="N18" i="179"/>
  <c r="N42" i="179" s="1"/>
  <c r="N18" i="180"/>
  <c r="N42" i="180" s="1"/>
  <c r="N19" i="182" s="1"/>
  <c r="N18" i="181"/>
  <c r="N19" i="174"/>
  <c r="N43" i="174" s="1"/>
  <c r="N19" i="152"/>
  <c r="N43" i="152" s="1"/>
  <c r="N19" i="169" s="1"/>
  <c r="N19" i="151"/>
  <c r="N43" i="151" s="1"/>
  <c r="N19" i="173"/>
  <c r="N43" i="173" s="1"/>
  <c r="N19" i="142"/>
  <c r="N43" i="142" s="1"/>
  <c r="N19" i="168" s="1"/>
  <c r="N19" i="89"/>
  <c r="N43" i="89" s="1"/>
  <c r="H7" i="183"/>
  <c r="H31" i="183" s="1"/>
  <c r="H7" i="180"/>
  <c r="H31" i="180" s="1"/>
  <c r="H8" i="182" s="1"/>
  <c r="H7" i="181"/>
  <c r="H7" i="179"/>
  <c r="H31" i="179" s="1"/>
  <c r="H8" i="174"/>
  <c r="H32" i="174" s="1"/>
  <c r="H8" i="152"/>
  <c r="H32" i="152" s="1"/>
  <c r="H8" i="169" s="1"/>
  <c r="H8" i="173"/>
  <c r="H32" i="173" s="1"/>
  <c r="H8" i="151"/>
  <c r="H32" i="151" s="1"/>
  <c r="H8" i="142"/>
  <c r="H32" i="142" s="1"/>
  <c r="H8" i="168" s="1"/>
  <c r="H8" i="89"/>
  <c r="H32" i="89" s="1"/>
  <c r="E15" i="162"/>
  <c r="E28" i="162" s="1"/>
  <c r="E14" i="171" s="1"/>
  <c r="E15" i="161"/>
  <c r="E28" i="161" s="1"/>
  <c r="E18" i="183"/>
  <c r="E42" i="183" s="1"/>
  <c r="E18" i="180"/>
  <c r="E42" i="180" s="1"/>
  <c r="E19" i="182" s="1"/>
  <c r="E18" i="181"/>
  <c r="E18" i="179"/>
  <c r="E42" i="179" s="1"/>
  <c r="E19" i="174"/>
  <c r="E43" i="174" s="1"/>
  <c r="E19" i="152"/>
  <c r="E43" i="152" s="1"/>
  <c r="E19" i="169" s="1"/>
  <c r="E19" i="151"/>
  <c r="E43" i="151" s="1"/>
  <c r="E19" i="173"/>
  <c r="E43" i="173" s="1"/>
  <c r="E19" i="89"/>
  <c r="E43" i="89" s="1"/>
  <c r="E19" i="142"/>
  <c r="E43" i="142" s="1"/>
  <c r="E19" i="168" s="1"/>
  <c r="Q9" i="161"/>
  <c r="Q22" i="161" s="1"/>
  <c r="Q9" i="162"/>
  <c r="Q22" i="162" s="1"/>
  <c r="Q8" i="171" s="1"/>
  <c r="Q9" i="179"/>
  <c r="Q33" i="179" s="1"/>
  <c r="Q9" i="183"/>
  <c r="Q33" i="183" s="1"/>
  <c r="Q9" i="180"/>
  <c r="Q33" i="180" s="1"/>
  <c r="Q10" i="182" s="1"/>
  <c r="Q9" i="181"/>
  <c r="Q10" i="174"/>
  <c r="Q34" i="174" s="1"/>
  <c r="Q10" i="152"/>
  <c r="Q34" i="152" s="1"/>
  <c r="Q10" i="169" s="1"/>
  <c r="Q10" i="173"/>
  <c r="Q34" i="173" s="1"/>
  <c r="Q10" i="151"/>
  <c r="Q34" i="151" s="1"/>
  <c r="Q10" i="142"/>
  <c r="Q34" i="142" s="1"/>
  <c r="Q10" i="168" s="1"/>
  <c r="Q10" i="89"/>
  <c r="Q34" i="89" s="1"/>
  <c r="S11" i="162"/>
  <c r="S24" i="162" s="1"/>
  <c r="S10" i="171" s="1"/>
  <c r="S11" i="161"/>
  <c r="S24" i="161" s="1"/>
  <c r="S12" i="183"/>
  <c r="S36" i="183" s="1"/>
  <c r="S12" i="179"/>
  <c r="S36" i="179" s="1"/>
  <c r="S12" i="180"/>
  <c r="S36" i="180" s="1"/>
  <c r="S13" i="182" s="1"/>
  <c r="S12" i="181"/>
  <c r="S13" i="174"/>
  <c r="S37" i="174" s="1"/>
  <c r="S13" i="152"/>
  <c r="S37" i="152" s="1"/>
  <c r="S13" i="169" s="1"/>
  <c r="S13" i="173"/>
  <c r="S37" i="173" s="1"/>
  <c r="S13" i="151"/>
  <c r="S37" i="151" s="1"/>
  <c r="S13" i="142"/>
  <c r="S37" i="142" s="1"/>
  <c r="S13" i="168" s="1"/>
  <c r="S13" i="89"/>
  <c r="S37" i="89" s="1"/>
  <c r="C21" i="184"/>
  <c r="C45" i="184" s="1"/>
  <c r="C22" i="186" s="1"/>
  <c r="C21" i="148"/>
  <c r="C45" i="148" s="1"/>
  <c r="V22" i="174"/>
  <c r="V46" i="174" s="1"/>
  <c r="V22" i="151"/>
  <c r="V46" i="151" s="1"/>
  <c r="V22" i="173"/>
  <c r="V46" i="173" s="1"/>
  <c r="V22" i="152"/>
  <c r="V46" i="152" s="1"/>
  <c r="V22" i="169" s="1"/>
  <c r="V22" i="142"/>
  <c r="V46" i="142" s="1"/>
  <c r="V22" i="168" s="1"/>
  <c r="V22" i="89"/>
  <c r="V46" i="89" s="1"/>
  <c r="F18" i="184"/>
  <c r="F42" i="184" s="1"/>
  <c r="F18" i="148"/>
  <c r="F42" i="148" s="1"/>
  <c r="Y15" i="162"/>
  <c r="Y28" i="162" s="1"/>
  <c r="Y14" i="171" s="1"/>
  <c r="Y15" i="161"/>
  <c r="Y28" i="161" s="1"/>
  <c r="Y19" i="174"/>
  <c r="Y43" i="174" s="1"/>
  <c r="Y19" i="152"/>
  <c r="Y43" i="152" s="1"/>
  <c r="Y19" i="169" s="1"/>
  <c r="Y19" i="151"/>
  <c r="Y43" i="151" s="1"/>
  <c r="Y19" i="173"/>
  <c r="Y43" i="173" s="1"/>
  <c r="Y19" i="89"/>
  <c r="Y43" i="89" s="1"/>
  <c r="Y19" i="142"/>
  <c r="Y43" i="142" s="1"/>
  <c r="Y19" i="168" s="1"/>
  <c r="G12" i="184"/>
  <c r="G36" i="184" s="1"/>
  <c r="G12" i="148"/>
  <c r="G36" i="148" s="1"/>
  <c r="Z11" i="162"/>
  <c r="Z24" i="162" s="1"/>
  <c r="Z10" i="171" s="1"/>
  <c r="Z11" i="161"/>
  <c r="Z24" i="161" s="1"/>
  <c r="Z13" i="174"/>
  <c r="Z37" i="174" s="1"/>
  <c r="Z13" i="152"/>
  <c r="Z37" i="152" s="1"/>
  <c r="Z13" i="169" s="1"/>
  <c r="Z13" i="151"/>
  <c r="Z37" i="151" s="1"/>
  <c r="Z13" i="173"/>
  <c r="Z37" i="173" s="1"/>
  <c r="Z13" i="142"/>
  <c r="Z37" i="142" s="1"/>
  <c r="Z13" i="168" s="1"/>
  <c r="Z13" i="89"/>
  <c r="Z37" i="89" s="1"/>
  <c r="I21" i="179"/>
  <c r="I45" i="179" s="1"/>
  <c r="I21" i="180"/>
  <c r="I45" i="180" s="1"/>
  <c r="I22" i="182" s="1"/>
  <c r="I21" i="183"/>
  <c r="I45" i="183" s="1"/>
  <c r="I21" i="181"/>
  <c r="I22" i="174"/>
  <c r="I46" i="174" s="1"/>
  <c r="I22" i="173"/>
  <c r="I46" i="173" s="1"/>
  <c r="I22" i="152"/>
  <c r="I46" i="152" s="1"/>
  <c r="I22" i="169" s="1"/>
  <c r="I22" i="151"/>
  <c r="I46" i="151" s="1"/>
  <c r="I22" i="142"/>
  <c r="I46" i="142" s="1"/>
  <c r="I22" i="168" s="1"/>
  <c r="I22" i="89"/>
  <c r="I46" i="89" s="1"/>
  <c r="E18" i="184"/>
  <c r="E42" i="184" s="1"/>
  <c r="E18" i="148"/>
  <c r="E42" i="148" s="1"/>
  <c r="X15" i="161"/>
  <c r="X28" i="161" s="1"/>
  <c r="X15" i="162"/>
  <c r="X28" i="162" s="1"/>
  <c r="X14" i="171" s="1"/>
  <c r="X19" i="174"/>
  <c r="X43" i="174" s="1"/>
  <c r="X19" i="151"/>
  <c r="X43" i="151" s="1"/>
  <c r="X19" i="173"/>
  <c r="X43" i="173" s="1"/>
  <c r="X19" i="152"/>
  <c r="X43" i="152" s="1"/>
  <c r="X19" i="169" s="1"/>
  <c r="X19" i="89"/>
  <c r="X43" i="89" s="1"/>
  <c r="X19" i="142"/>
  <c r="X43" i="142" s="1"/>
  <c r="X19" i="168" s="1"/>
  <c r="I7" i="183"/>
  <c r="I31" i="183" s="1"/>
  <c r="I7" i="179"/>
  <c r="I31" i="179" s="1"/>
  <c r="I7" i="180"/>
  <c r="I31" i="180" s="1"/>
  <c r="I8" i="182" s="1"/>
  <c r="I7" i="181"/>
  <c r="I8" i="174"/>
  <c r="I32" i="174" s="1"/>
  <c r="I8" i="152"/>
  <c r="I32" i="152" s="1"/>
  <c r="I8" i="169" s="1"/>
  <c r="I8" i="151"/>
  <c r="I32" i="151" s="1"/>
  <c r="I8" i="173"/>
  <c r="I32" i="173" s="1"/>
  <c r="I8" i="142"/>
  <c r="I32" i="142" s="1"/>
  <c r="I8" i="168" s="1"/>
  <c r="I8" i="89"/>
  <c r="I32" i="89" s="1"/>
  <c r="D9" i="184"/>
  <c r="D33" i="184" s="1"/>
  <c r="D9" i="148"/>
  <c r="D33" i="148" s="1"/>
  <c r="W9" i="162"/>
  <c r="W22" i="162" s="1"/>
  <c r="W8" i="171" s="1"/>
  <c r="W9" i="161"/>
  <c r="W22" i="161" s="1"/>
  <c r="W10" i="174"/>
  <c r="W34" i="174" s="1"/>
  <c r="W10" i="152"/>
  <c r="W34" i="152" s="1"/>
  <c r="W10" i="169" s="1"/>
  <c r="W10" i="151"/>
  <c r="W34" i="151" s="1"/>
  <c r="W10" i="173"/>
  <c r="W34" i="173" s="1"/>
  <c r="W10" i="142"/>
  <c r="W34" i="142" s="1"/>
  <c r="W10" i="168" s="1"/>
  <c r="W10" i="89"/>
  <c r="W34" i="89" s="1"/>
  <c r="T8" i="174"/>
  <c r="T32" i="174" s="1"/>
  <c r="T8" i="152"/>
  <c r="T32" i="152" s="1"/>
  <c r="T8" i="169" s="1"/>
  <c r="T8" i="173"/>
  <c r="T32" i="173" s="1"/>
  <c r="T8" i="151"/>
  <c r="T32" i="151" s="1"/>
  <c r="T8" i="142"/>
  <c r="T32" i="142" s="1"/>
  <c r="T8" i="168" s="1"/>
  <c r="T8" i="89"/>
  <c r="T32" i="89" s="1"/>
  <c r="D12" i="184"/>
  <c r="D36" i="184" s="1"/>
  <c r="D12" i="148"/>
  <c r="D36" i="148" s="1"/>
  <c r="W11" i="162"/>
  <c r="W24" i="162" s="1"/>
  <c r="W10" i="171" s="1"/>
  <c r="W11" i="161"/>
  <c r="W24" i="161" s="1"/>
  <c r="W13" i="174"/>
  <c r="W37" i="174" s="1"/>
  <c r="W13" i="152"/>
  <c r="W37" i="152" s="1"/>
  <c r="W13" i="169" s="1"/>
  <c r="W13" i="173"/>
  <c r="W37" i="173" s="1"/>
  <c r="W13" i="151"/>
  <c r="W37" i="151" s="1"/>
  <c r="W13" i="142"/>
  <c r="W37" i="142" s="1"/>
  <c r="W13" i="168" s="1"/>
  <c r="W13" i="89"/>
  <c r="W37" i="89" s="1"/>
  <c r="N10" i="183"/>
  <c r="N34" i="183" s="1"/>
  <c r="N10" i="180"/>
  <c r="N34" i="180" s="1"/>
  <c r="N11" i="182" s="1"/>
  <c r="N10" i="181"/>
  <c r="N10" i="179"/>
  <c r="N34" i="179" s="1"/>
  <c r="N11" i="174"/>
  <c r="N35" i="174" s="1"/>
  <c r="N11" i="152"/>
  <c r="N35" i="152" s="1"/>
  <c r="N11" i="169" s="1"/>
  <c r="N11" i="173"/>
  <c r="N35" i="173" s="1"/>
  <c r="N11" i="151"/>
  <c r="N35" i="151" s="1"/>
  <c r="N11" i="89"/>
  <c r="N35" i="89" s="1"/>
  <c r="N11" i="142"/>
  <c r="N35" i="142" s="1"/>
  <c r="N11" i="168" s="1"/>
  <c r="U14" i="174"/>
  <c r="U38" i="174" s="1"/>
  <c r="U14" i="151"/>
  <c r="U38" i="151" s="1"/>
  <c r="U14" i="173"/>
  <c r="U38" i="173" s="1"/>
  <c r="U14" i="152"/>
  <c r="U38" i="152" s="1"/>
  <c r="U14" i="169" s="1"/>
  <c r="U14" i="142"/>
  <c r="U38" i="142" s="1"/>
  <c r="U14" i="168" s="1"/>
  <c r="U14" i="89"/>
  <c r="U38" i="89" s="1"/>
  <c r="G9" i="184"/>
  <c r="G33" i="184" s="1"/>
  <c r="G10" i="186" s="1"/>
  <c r="G9" i="148"/>
  <c r="G33" i="148" s="1"/>
  <c r="Z9" i="162"/>
  <c r="Z22" i="162" s="1"/>
  <c r="Z8" i="171" s="1"/>
  <c r="Z9" i="161"/>
  <c r="Z22" i="161" s="1"/>
  <c r="Z10" i="174"/>
  <c r="Z34" i="174" s="1"/>
  <c r="Z10" i="152"/>
  <c r="Z34" i="152" s="1"/>
  <c r="Z10" i="169" s="1"/>
  <c r="Z10" i="151"/>
  <c r="Z34" i="151" s="1"/>
  <c r="Z10" i="173"/>
  <c r="Z34" i="173" s="1"/>
  <c r="Z10" i="142"/>
  <c r="Z34" i="142" s="1"/>
  <c r="Z10" i="168" s="1"/>
  <c r="Z10" i="89"/>
  <c r="Z34" i="89" s="1"/>
  <c r="D15" i="161"/>
  <c r="D28" i="161" s="1"/>
  <c r="D15" i="162"/>
  <c r="D28" i="162" s="1"/>
  <c r="D14" i="171" s="1"/>
  <c r="D18" i="183"/>
  <c r="D42" i="183" s="1"/>
  <c r="D18" i="181"/>
  <c r="D18" i="179"/>
  <c r="D42" i="179" s="1"/>
  <c r="D18" i="180"/>
  <c r="D42" i="180" s="1"/>
  <c r="D19" i="182" s="1"/>
  <c r="D19" i="174"/>
  <c r="D43" i="174" s="1"/>
  <c r="D19" i="151"/>
  <c r="D43" i="151" s="1"/>
  <c r="D19" i="173"/>
  <c r="D43" i="173" s="1"/>
  <c r="D19" i="152"/>
  <c r="D43" i="152" s="1"/>
  <c r="D19" i="169" s="1"/>
  <c r="D19" i="89"/>
  <c r="D43" i="89" s="1"/>
  <c r="D19" i="142"/>
  <c r="D43" i="142" s="1"/>
  <c r="D19" i="168" s="1"/>
  <c r="U8" i="174"/>
  <c r="U32" i="174" s="1"/>
  <c r="U8" i="152"/>
  <c r="U32" i="152" s="1"/>
  <c r="U8" i="169" s="1"/>
  <c r="U8" i="151"/>
  <c r="U32" i="151" s="1"/>
  <c r="U8" i="173"/>
  <c r="U32" i="173" s="1"/>
  <c r="U8" i="142"/>
  <c r="U32" i="142" s="1"/>
  <c r="U8" i="168" s="1"/>
  <c r="U8" i="89"/>
  <c r="U32" i="89" s="1"/>
  <c r="P10" i="179"/>
  <c r="P34" i="179" s="1"/>
  <c r="P10" i="180"/>
  <c r="P34" i="180" s="1"/>
  <c r="P11" i="182" s="1"/>
  <c r="P10" i="183"/>
  <c r="P34" i="183" s="1"/>
  <c r="P10" i="181"/>
  <c r="P11" i="174"/>
  <c r="P35" i="174" s="1"/>
  <c r="P11" i="152"/>
  <c r="P35" i="152" s="1"/>
  <c r="P11" i="169" s="1"/>
  <c r="P11" i="151"/>
  <c r="P35" i="151" s="1"/>
  <c r="P11" i="173"/>
  <c r="P35" i="173" s="1"/>
  <c r="P11" i="89"/>
  <c r="P35" i="89" s="1"/>
  <c r="P11" i="142"/>
  <c r="P35" i="142" s="1"/>
  <c r="P11" i="168" s="1"/>
  <c r="J16" i="184"/>
  <c r="J40" i="184" s="1"/>
  <c r="J17" i="186" s="1"/>
  <c r="J16" i="148"/>
  <c r="J40" i="148" s="1"/>
  <c r="AC17" i="174"/>
  <c r="AC41" i="174" s="1"/>
  <c r="AC17" i="152"/>
  <c r="AC41" i="152" s="1"/>
  <c r="AC17" i="169" s="1"/>
  <c r="AC17" i="151"/>
  <c r="AC41" i="151" s="1"/>
  <c r="AC17" i="173"/>
  <c r="AC41" i="173" s="1"/>
  <c r="AC17" i="142"/>
  <c r="AC41" i="142" s="1"/>
  <c r="AC17" i="168" s="1"/>
  <c r="AC17" i="89"/>
  <c r="AC41" i="89" s="1"/>
  <c r="N22" i="180"/>
  <c r="N46" i="180" s="1"/>
  <c r="N23" i="182" s="1"/>
  <c r="N22" i="181"/>
  <c r="N22" i="183"/>
  <c r="N46" i="183" s="1"/>
  <c r="N22" i="179"/>
  <c r="N46" i="179" s="1"/>
  <c r="N23" i="174"/>
  <c r="N47" i="174" s="1"/>
  <c r="N23" i="173"/>
  <c r="N47" i="173" s="1"/>
  <c r="N23" i="152"/>
  <c r="N47" i="152" s="1"/>
  <c r="N23" i="169" s="1"/>
  <c r="N23" i="151"/>
  <c r="N47" i="151" s="1"/>
  <c r="N23" i="89"/>
  <c r="N47" i="89" s="1"/>
  <c r="N23" i="142"/>
  <c r="N47" i="142" s="1"/>
  <c r="N23" i="168" s="1"/>
  <c r="D13" i="162"/>
  <c r="D26" i="162" s="1"/>
  <c r="D12" i="171" s="1"/>
  <c r="D13" i="161"/>
  <c r="D26" i="161" s="1"/>
  <c r="D15" i="183"/>
  <c r="D39" i="183" s="1"/>
  <c r="D15" i="179"/>
  <c r="D39" i="179" s="1"/>
  <c r="D15" i="180"/>
  <c r="D39" i="180" s="1"/>
  <c r="D16" i="182" s="1"/>
  <c r="D15" i="181"/>
  <c r="D16" i="174"/>
  <c r="D40" i="174" s="1"/>
  <c r="D16" i="152"/>
  <c r="D40" i="152" s="1"/>
  <c r="D16" i="169" s="1"/>
  <c r="D16" i="151"/>
  <c r="D40" i="151" s="1"/>
  <c r="D16" i="173"/>
  <c r="D40" i="173" s="1"/>
  <c r="D16" i="142"/>
  <c r="D40" i="142" s="1"/>
  <c r="D16" i="168" s="1"/>
  <c r="D16" i="89"/>
  <c r="D40" i="89" s="1"/>
  <c r="H13" i="162"/>
  <c r="H26" i="162" s="1"/>
  <c r="H12" i="171" s="1"/>
  <c r="H13" i="161"/>
  <c r="H26" i="161" s="1"/>
  <c r="H15" i="183"/>
  <c r="H39" i="183" s="1"/>
  <c r="H15" i="179"/>
  <c r="H39" i="179" s="1"/>
  <c r="H15" i="180"/>
  <c r="H39" i="180" s="1"/>
  <c r="H16" i="182" s="1"/>
  <c r="H15" i="181"/>
  <c r="H16" i="174"/>
  <c r="H40" i="174" s="1"/>
  <c r="H16" i="152"/>
  <c r="H40" i="152" s="1"/>
  <c r="H16" i="169" s="1"/>
  <c r="H16" i="151"/>
  <c r="H40" i="151" s="1"/>
  <c r="H16" i="173"/>
  <c r="H40" i="173" s="1"/>
  <c r="H16" i="142"/>
  <c r="H40" i="142" s="1"/>
  <c r="H16" i="168" s="1"/>
  <c r="H16" i="89"/>
  <c r="H40" i="89" s="1"/>
  <c r="H21" i="183"/>
  <c r="H45" i="183" s="1"/>
  <c r="H21" i="179"/>
  <c r="H45" i="179" s="1"/>
  <c r="H21" i="180"/>
  <c r="H45" i="180" s="1"/>
  <c r="H22" i="182" s="1"/>
  <c r="H21" i="181"/>
  <c r="H22" i="174"/>
  <c r="H46" i="174" s="1"/>
  <c r="H22" i="152"/>
  <c r="H46" i="152" s="1"/>
  <c r="H22" i="169" s="1"/>
  <c r="H22" i="151"/>
  <c r="H46" i="151" s="1"/>
  <c r="H22" i="173"/>
  <c r="H46" i="173" s="1"/>
  <c r="H22" i="142"/>
  <c r="H46" i="142" s="1"/>
  <c r="H22" i="168" s="1"/>
  <c r="H22" i="89"/>
  <c r="H46" i="89" s="1"/>
  <c r="S7" i="183"/>
  <c r="S31" i="183" s="1"/>
  <c r="S7" i="181"/>
  <c r="S7" i="179"/>
  <c r="S31" i="179" s="1"/>
  <c r="S7" i="180"/>
  <c r="S31" i="180" s="1"/>
  <c r="S8" i="182" s="1"/>
  <c r="S8" i="174"/>
  <c r="S32" i="174" s="1"/>
  <c r="S8" i="152"/>
  <c r="S32" i="152" s="1"/>
  <c r="S8" i="169" s="1"/>
  <c r="S8" i="151"/>
  <c r="S32" i="151" s="1"/>
  <c r="S8" i="173"/>
  <c r="S32" i="173" s="1"/>
  <c r="S8" i="142"/>
  <c r="S32" i="142" s="1"/>
  <c r="S8" i="168" s="1"/>
  <c r="S8" i="89"/>
  <c r="S32" i="89" s="1"/>
  <c r="P21" i="183"/>
  <c r="P45" i="183" s="1"/>
  <c r="P21" i="179"/>
  <c r="P45" i="179" s="1"/>
  <c r="P21" i="180"/>
  <c r="P45" i="180" s="1"/>
  <c r="P22" i="182" s="1"/>
  <c r="P21" i="181"/>
  <c r="P22" i="174"/>
  <c r="P46" i="174" s="1"/>
  <c r="P22" i="152"/>
  <c r="P46" i="152" s="1"/>
  <c r="P22" i="169" s="1"/>
  <c r="P22" i="151"/>
  <c r="P46" i="151" s="1"/>
  <c r="P22" i="173"/>
  <c r="P46" i="173" s="1"/>
  <c r="P22" i="142"/>
  <c r="P46" i="142" s="1"/>
  <c r="P22" i="168" s="1"/>
  <c r="P22" i="89"/>
  <c r="P46" i="89" s="1"/>
  <c r="P15" i="161"/>
  <c r="P28" i="161" s="1"/>
  <c r="P15" i="162"/>
  <c r="P28" i="162" s="1"/>
  <c r="P14" i="171" s="1"/>
  <c r="P18" i="181"/>
  <c r="P18" i="183"/>
  <c r="P42" i="183" s="1"/>
  <c r="P18" i="179"/>
  <c r="P42" i="179" s="1"/>
  <c r="P18" i="180"/>
  <c r="P42" i="180" s="1"/>
  <c r="P19" i="182" s="1"/>
  <c r="P19" i="174"/>
  <c r="P43" i="174" s="1"/>
  <c r="P19" i="151"/>
  <c r="P43" i="151" s="1"/>
  <c r="P19" i="173"/>
  <c r="P43" i="173" s="1"/>
  <c r="P19" i="152"/>
  <c r="P43" i="152" s="1"/>
  <c r="P19" i="169" s="1"/>
  <c r="P19" i="89"/>
  <c r="P43" i="89" s="1"/>
  <c r="P19" i="142"/>
  <c r="P43" i="142" s="1"/>
  <c r="P19" i="168" s="1"/>
  <c r="F13" i="162"/>
  <c r="F26" i="162" s="1"/>
  <c r="F12" i="171" s="1"/>
  <c r="F13" i="161"/>
  <c r="F26" i="161" s="1"/>
  <c r="F15" i="183"/>
  <c r="F39" i="183" s="1"/>
  <c r="F15" i="181"/>
  <c r="F15" i="179"/>
  <c r="F39" i="179" s="1"/>
  <c r="F15" i="180"/>
  <c r="F39" i="180" s="1"/>
  <c r="F16" i="182" s="1"/>
  <c r="F16" i="174"/>
  <c r="F40" i="174" s="1"/>
  <c r="F16" i="151"/>
  <c r="F40" i="151" s="1"/>
  <c r="F16" i="173"/>
  <c r="F40" i="173" s="1"/>
  <c r="F16" i="152"/>
  <c r="F40" i="152" s="1"/>
  <c r="F16" i="169" s="1"/>
  <c r="F16" i="142"/>
  <c r="F40" i="142" s="1"/>
  <c r="F16" i="168" s="1"/>
  <c r="F16" i="89"/>
  <c r="F40" i="89" s="1"/>
  <c r="D11" i="162"/>
  <c r="D24" i="162" s="1"/>
  <c r="D10" i="171" s="1"/>
  <c r="D11" i="161"/>
  <c r="D24" i="161" s="1"/>
  <c r="D12" i="181"/>
  <c r="D12" i="183"/>
  <c r="D36" i="183" s="1"/>
  <c r="D12" i="179"/>
  <c r="D36" i="179" s="1"/>
  <c r="D12" i="180"/>
  <c r="D36" i="180" s="1"/>
  <c r="D13" i="182" s="1"/>
  <c r="D13" i="174"/>
  <c r="D37" i="174" s="1"/>
  <c r="D13" i="151"/>
  <c r="D37" i="151" s="1"/>
  <c r="D13" i="152"/>
  <c r="D37" i="152" s="1"/>
  <c r="D13" i="169" s="1"/>
  <c r="D13" i="173"/>
  <c r="D37" i="173" s="1"/>
  <c r="D13" i="89"/>
  <c r="D37" i="89" s="1"/>
  <c r="D13" i="142"/>
  <c r="D37" i="142" s="1"/>
  <c r="D13" i="168" s="1"/>
  <c r="H15" i="161"/>
  <c r="H28" i="161" s="1"/>
  <c r="H15" i="162"/>
  <c r="H28" i="162" s="1"/>
  <c r="H14" i="171" s="1"/>
  <c r="H18" i="181"/>
  <c r="H18" i="183"/>
  <c r="H42" i="183" s="1"/>
  <c r="H18" i="179"/>
  <c r="H42" i="179" s="1"/>
  <c r="H18" i="180"/>
  <c r="H42" i="180" s="1"/>
  <c r="H19" i="182" s="1"/>
  <c r="H19" i="174"/>
  <c r="H43" i="174" s="1"/>
  <c r="H19" i="151"/>
  <c r="H43" i="151" s="1"/>
  <c r="H19" i="173"/>
  <c r="H43" i="173" s="1"/>
  <c r="H19" i="152"/>
  <c r="H43" i="152" s="1"/>
  <c r="H19" i="169" s="1"/>
  <c r="H19" i="89"/>
  <c r="H43" i="89" s="1"/>
  <c r="H19" i="142"/>
  <c r="H43" i="142" s="1"/>
  <c r="H19" i="168" s="1"/>
  <c r="C12" i="184"/>
  <c r="C36" i="184" s="1"/>
  <c r="C12" i="148"/>
  <c r="C36" i="148" s="1"/>
  <c r="V11" i="161"/>
  <c r="V24" i="161" s="1"/>
  <c r="V11" i="162"/>
  <c r="V24" i="162" s="1"/>
  <c r="V10" i="171" s="1"/>
  <c r="V13" i="174"/>
  <c r="V37" i="174" s="1"/>
  <c r="V13" i="152"/>
  <c r="V37" i="152" s="1"/>
  <c r="V13" i="169" s="1"/>
  <c r="V13" i="151"/>
  <c r="V37" i="151" s="1"/>
  <c r="V13" i="173"/>
  <c r="V37" i="173" s="1"/>
  <c r="V13" i="142"/>
  <c r="V37" i="142" s="1"/>
  <c r="V13" i="168" s="1"/>
  <c r="V13" i="89"/>
  <c r="V37" i="89" s="1"/>
  <c r="H21" i="184"/>
  <c r="H45" i="184" s="1"/>
  <c r="H21" i="148"/>
  <c r="H45" i="148" s="1"/>
  <c r="AA22" i="174"/>
  <c r="AA46" i="174" s="1"/>
  <c r="AA22" i="152"/>
  <c r="AA46" i="152" s="1"/>
  <c r="AA22" i="169" s="1"/>
  <c r="AA22" i="151"/>
  <c r="AA46" i="151" s="1"/>
  <c r="AA22" i="173"/>
  <c r="AA46" i="173" s="1"/>
  <c r="AA22" i="142"/>
  <c r="AA46" i="142" s="1"/>
  <c r="AA22" i="168" s="1"/>
  <c r="AA22" i="89"/>
  <c r="AA46" i="89" s="1"/>
  <c r="I15" i="184"/>
  <c r="I39" i="184" s="1"/>
  <c r="I15" i="148"/>
  <c r="I39" i="148" s="1"/>
  <c r="AB13" i="162"/>
  <c r="AB26" i="162" s="1"/>
  <c r="AB12" i="171" s="1"/>
  <c r="AB13" i="161"/>
  <c r="AB26" i="161" s="1"/>
  <c r="AB16" i="174"/>
  <c r="AB40" i="174" s="1"/>
  <c r="AB16" i="152"/>
  <c r="AB40" i="152" s="1"/>
  <c r="AB16" i="169" s="1"/>
  <c r="AB16" i="151"/>
  <c r="AB40" i="151" s="1"/>
  <c r="AB16" i="173"/>
  <c r="AB40" i="173" s="1"/>
  <c r="AB16" i="142"/>
  <c r="AB40" i="142" s="1"/>
  <c r="AB16" i="168" s="1"/>
  <c r="AB16" i="89"/>
  <c r="AB40" i="89" s="1"/>
  <c r="G18" i="184"/>
  <c r="G42" i="184" s="1"/>
  <c r="G18" i="148"/>
  <c r="G42" i="148" s="1"/>
  <c r="Z15" i="162"/>
  <c r="Z28" i="162" s="1"/>
  <c r="Z14" i="171" s="1"/>
  <c r="Z15" i="161"/>
  <c r="Z28" i="161" s="1"/>
  <c r="Z19" i="174"/>
  <c r="Z43" i="174" s="1"/>
  <c r="Z19" i="152"/>
  <c r="Z43" i="152" s="1"/>
  <c r="Z19" i="169" s="1"/>
  <c r="Z19" i="151"/>
  <c r="Z43" i="151" s="1"/>
  <c r="Z19" i="173"/>
  <c r="Z43" i="173" s="1"/>
  <c r="Z19" i="142"/>
  <c r="Z43" i="142" s="1"/>
  <c r="Z19" i="168" s="1"/>
  <c r="Z19" i="89"/>
  <c r="Z43" i="89" s="1"/>
  <c r="F15" i="162"/>
  <c r="F28" i="162" s="1"/>
  <c r="F14" i="171" s="1"/>
  <c r="F15" i="161"/>
  <c r="F28" i="161" s="1"/>
  <c r="F18" i="183"/>
  <c r="F42" i="183" s="1"/>
  <c r="F18" i="179"/>
  <c r="F42" i="179" s="1"/>
  <c r="F18" i="180"/>
  <c r="F42" i="180" s="1"/>
  <c r="F19" i="182" s="1"/>
  <c r="F18" i="181"/>
  <c r="F19" i="174"/>
  <c r="F43" i="174" s="1"/>
  <c r="F19" i="152"/>
  <c r="F43" i="152" s="1"/>
  <c r="F19" i="169" s="1"/>
  <c r="F19" i="151"/>
  <c r="F43" i="151" s="1"/>
  <c r="F19" i="173"/>
  <c r="F43" i="173" s="1"/>
  <c r="F19" i="142"/>
  <c r="F43" i="142" s="1"/>
  <c r="F19" i="168" s="1"/>
  <c r="F19" i="89"/>
  <c r="F43" i="89" s="1"/>
  <c r="J7" i="183"/>
  <c r="J31" i="183" s="1"/>
  <c r="J7" i="179"/>
  <c r="J31" i="179" s="1"/>
  <c r="J7" i="180"/>
  <c r="J31" i="180" s="1"/>
  <c r="J8" i="182" s="1"/>
  <c r="J7" i="181"/>
  <c r="J8" i="174"/>
  <c r="J32" i="174" s="1"/>
  <c r="J8" i="152"/>
  <c r="J32" i="152" s="1"/>
  <c r="J8" i="169" s="1"/>
  <c r="J8" i="151"/>
  <c r="J32" i="151" s="1"/>
  <c r="J8" i="173"/>
  <c r="J32" i="173" s="1"/>
  <c r="J8" i="89"/>
  <c r="J32" i="89" s="1"/>
  <c r="J8" i="142"/>
  <c r="J32" i="142" s="1"/>
  <c r="J8" i="168" s="1"/>
  <c r="E21" i="184"/>
  <c r="E45" i="184" s="1"/>
  <c r="E21" i="148"/>
  <c r="E45" i="148" s="1"/>
  <c r="X22" i="174"/>
  <c r="X46" i="174" s="1"/>
  <c r="X22" i="152"/>
  <c r="X46" i="152" s="1"/>
  <c r="X22" i="169" s="1"/>
  <c r="X22" i="151"/>
  <c r="X46" i="151" s="1"/>
  <c r="X22" i="173"/>
  <c r="X46" i="173" s="1"/>
  <c r="X22" i="142"/>
  <c r="X46" i="142" s="1"/>
  <c r="X22" i="168" s="1"/>
  <c r="X22" i="89"/>
  <c r="X46" i="89" s="1"/>
  <c r="T13" i="162"/>
  <c r="T26" i="162" s="1"/>
  <c r="T12" i="171" s="1"/>
  <c r="T13" i="161"/>
  <c r="T26" i="161" s="1"/>
  <c r="T16" i="174"/>
  <c r="T40" i="174" s="1"/>
  <c r="T16" i="152"/>
  <c r="T40" i="152" s="1"/>
  <c r="T16" i="169" s="1"/>
  <c r="T16" i="151"/>
  <c r="T40" i="151" s="1"/>
  <c r="T16" i="173"/>
  <c r="T40" i="173" s="1"/>
  <c r="T16" i="142"/>
  <c r="T40" i="142" s="1"/>
  <c r="T16" i="168" s="1"/>
  <c r="T16" i="89"/>
  <c r="T40" i="89" s="1"/>
  <c r="J9" i="162"/>
  <c r="J22" i="162" s="1"/>
  <c r="J8" i="171" s="1"/>
  <c r="J9" i="161"/>
  <c r="J22" i="161" s="1"/>
  <c r="J9" i="183"/>
  <c r="J33" i="183" s="1"/>
  <c r="J9" i="181"/>
  <c r="J9" i="179"/>
  <c r="J33" i="179" s="1"/>
  <c r="J9" i="180"/>
  <c r="J33" i="180" s="1"/>
  <c r="J10" i="182" s="1"/>
  <c r="J10" i="174"/>
  <c r="J34" i="174" s="1"/>
  <c r="J10" i="152"/>
  <c r="J34" i="152" s="1"/>
  <c r="J10" i="169" s="1"/>
  <c r="J10" i="151"/>
  <c r="J34" i="151" s="1"/>
  <c r="J10" i="173"/>
  <c r="J34" i="173" s="1"/>
  <c r="J10" i="142"/>
  <c r="J34" i="142" s="1"/>
  <c r="J10" i="168" s="1"/>
  <c r="J10" i="89"/>
  <c r="J34" i="89" s="1"/>
  <c r="U22" i="174"/>
  <c r="U46" i="174" s="1"/>
  <c r="U22" i="173"/>
  <c r="U46" i="173" s="1"/>
  <c r="U22" i="152"/>
  <c r="U46" i="152" s="1"/>
  <c r="U22" i="169" s="1"/>
  <c r="U22" i="151"/>
  <c r="U46" i="151" s="1"/>
  <c r="U22" i="142"/>
  <c r="U46" i="142" s="1"/>
  <c r="U22" i="168" s="1"/>
  <c r="U22" i="89"/>
  <c r="U46" i="89" s="1"/>
  <c r="T15" i="161"/>
  <c r="T28" i="161" s="1"/>
  <c r="T15" i="162"/>
  <c r="T28" i="162" s="1"/>
  <c r="T14" i="171" s="1"/>
  <c r="T19" i="174"/>
  <c r="T43" i="174" s="1"/>
  <c r="T19" i="151"/>
  <c r="T43" i="151" s="1"/>
  <c r="T19" i="173"/>
  <c r="T43" i="173" s="1"/>
  <c r="T19" i="152"/>
  <c r="T43" i="152" s="1"/>
  <c r="T19" i="169" s="1"/>
  <c r="T19" i="89"/>
  <c r="T43" i="89" s="1"/>
  <c r="T19" i="142"/>
  <c r="T43" i="142" s="1"/>
  <c r="T19" i="168" s="1"/>
  <c r="D21" i="184"/>
  <c r="D45" i="184" s="1"/>
  <c r="D21" i="148"/>
  <c r="D45" i="148" s="1"/>
  <c r="W22" i="174"/>
  <c r="W46" i="174" s="1"/>
  <c r="W22" i="152"/>
  <c r="W46" i="152" s="1"/>
  <c r="W22" i="169" s="1"/>
  <c r="W22" i="151"/>
  <c r="W46" i="151" s="1"/>
  <c r="W22" i="173"/>
  <c r="W46" i="173" s="1"/>
  <c r="W22" i="142"/>
  <c r="W46" i="142" s="1"/>
  <c r="W22" i="168" s="1"/>
  <c r="W22" i="89"/>
  <c r="W46" i="89" s="1"/>
  <c r="I15" i="162"/>
  <c r="I28" i="162" s="1"/>
  <c r="I14" i="171" s="1"/>
  <c r="I15" i="161"/>
  <c r="I28" i="161" s="1"/>
  <c r="I18" i="183"/>
  <c r="I42" i="183" s="1"/>
  <c r="I18" i="180"/>
  <c r="I42" i="180" s="1"/>
  <c r="I19" i="182" s="1"/>
  <c r="I18" i="181"/>
  <c r="I18" i="179"/>
  <c r="I42" i="179" s="1"/>
  <c r="I19" i="174"/>
  <c r="I43" i="174" s="1"/>
  <c r="I19" i="152"/>
  <c r="I43" i="152" s="1"/>
  <c r="I19" i="169" s="1"/>
  <c r="I19" i="151"/>
  <c r="I43" i="151" s="1"/>
  <c r="I19" i="173"/>
  <c r="I43" i="173" s="1"/>
  <c r="I19" i="89"/>
  <c r="I43" i="89" s="1"/>
  <c r="I19" i="142"/>
  <c r="I43" i="142" s="1"/>
  <c r="I19" i="168" s="1"/>
  <c r="J19" i="179"/>
  <c r="J43" i="179" s="1"/>
  <c r="J19" i="180"/>
  <c r="J43" i="180" s="1"/>
  <c r="J20" i="182" s="1"/>
  <c r="J19" i="183"/>
  <c r="J43" i="183" s="1"/>
  <c r="J19" i="181"/>
  <c r="J20" i="174"/>
  <c r="J44" i="174" s="1"/>
  <c r="J20" i="152"/>
  <c r="J44" i="152" s="1"/>
  <c r="J20" i="169" s="1"/>
  <c r="J20" i="151"/>
  <c r="J44" i="151" s="1"/>
  <c r="J20" i="173"/>
  <c r="J44" i="173" s="1"/>
  <c r="J20" i="89"/>
  <c r="J44" i="89" s="1"/>
  <c r="J20" i="142"/>
  <c r="J44" i="142" s="1"/>
  <c r="J20" i="168" s="1"/>
  <c r="G21" i="184"/>
  <c r="G45" i="184" s="1"/>
  <c r="G21" i="148"/>
  <c r="G45" i="148" s="1"/>
  <c r="Z22" i="174"/>
  <c r="Z46" i="174" s="1"/>
  <c r="Z22" i="151"/>
  <c r="Z46" i="151" s="1"/>
  <c r="Z22" i="173"/>
  <c r="Z46" i="173" s="1"/>
  <c r="Z22" i="152"/>
  <c r="Z46" i="152" s="1"/>
  <c r="Z22" i="169" s="1"/>
  <c r="Z22" i="142"/>
  <c r="Z46" i="142" s="1"/>
  <c r="Z22" i="168" s="1"/>
  <c r="Z22" i="89"/>
  <c r="Z46" i="89" s="1"/>
  <c r="O7" i="183"/>
  <c r="O31" i="183" s="1"/>
  <c r="O7" i="181"/>
  <c r="O7" i="179"/>
  <c r="O31" i="179" s="1"/>
  <c r="O7" i="180"/>
  <c r="O31" i="180" s="1"/>
  <c r="O8" i="182" s="1"/>
  <c r="O8" i="174"/>
  <c r="O32" i="174" s="1"/>
  <c r="O8" i="152"/>
  <c r="O32" i="152" s="1"/>
  <c r="O8" i="169" s="1"/>
  <c r="O8" i="151"/>
  <c r="O32" i="151" s="1"/>
  <c r="O8" i="173"/>
  <c r="O32" i="173" s="1"/>
  <c r="O8" i="142"/>
  <c r="O32" i="142" s="1"/>
  <c r="O8" i="168" s="1"/>
  <c r="O8" i="89"/>
  <c r="O32" i="89" s="1"/>
  <c r="D7" i="183"/>
  <c r="D31" i="183" s="1"/>
  <c r="D7" i="180"/>
  <c r="D31" i="180" s="1"/>
  <c r="D8" i="182" s="1"/>
  <c r="D7" i="181"/>
  <c r="D7" i="179"/>
  <c r="D31" i="179" s="1"/>
  <c r="D8" i="174"/>
  <c r="D32" i="174" s="1"/>
  <c r="D8" i="152"/>
  <c r="D32" i="152" s="1"/>
  <c r="D8" i="169" s="1"/>
  <c r="D8" i="173"/>
  <c r="D32" i="173" s="1"/>
  <c r="D8" i="151"/>
  <c r="D32" i="151" s="1"/>
  <c r="D8" i="142"/>
  <c r="D32" i="142" s="1"/>
  <c r="D8" i="168" s="1"/>
  <c r="D8" i="89"/>
  <c r="D32" i="89" s="1"/>
  <c r="E7" i="183"/>
  <c r="E31" i="183" s="1"/>
  <c r="E7" i="179"/>
  <c r="E31" i="179" s="1"/>
  <c r="E7" i="180"/>
  <c r="E31" i="180" s="1"/>
  <c r="E8" i="182" s="1"/>
  <c r="E7" i="181"/>
  <c r="E8" i="174"/>
  <c r="E32" i="174" s="1"/>
  <c r="E8" i="152"/>
  <c r="E32" i="152" s="1"/>
  <c r="E8" i="169" s="1"/>
  <c r="E8" i="151"/>
  <c r="E32" i="151" s="1"/>
  <c r="E8" i="173"/>
  <c r="E32" i="173" s="1"/>
  <c r="E8" i="142"/>
  <c r="E32" i="142" s="1"/>
  <c r="E8" i="168" s="1"/>
  <c r="E8" i="89"/>
  <c r="E32" i="89" s="1"/>
  <c r="F21" i="184"/>
  <c r="F45" i="184" s="1"/>
  <c r="F21" i="148"/>
  <c r="F45" i="148" s="1"/>
  <c r="Y22" i="174"/>
  <c r="Y46" i="174" s="1"/>
  <c r="Y22" i="173"/>
  <c r="Y46" i="173" s="1"/>
  <c r="Y22" i="152"/>
  <c r="Y46" i="152" s="1"/>
  <c r="Y22" i="169" s="1"/>
  <c r="Y22" i="151"/>
  <c r="Y46" i="151" s="1"/>
  <c r="Y22" i="142"/>
  <c r="Y46" i="142" s="1"/>
  <c r="Y22" i="168" s="1"/>
  <c r="Y22" i="89"/>
  <c r="Y46" i="89" s="1"/>
  <c r="E10" i="183"/>
  <c r="E34" i="183" s="1"/>
  <c r="E10" i="181"/>
  <c r="E10" i="179"/>
  <c r="E34" i="179" s="1"/>
  <c r="E10" i="180"/>
  <c r="E34" i="180" s="1"/>
  <c r="E11" i="182" s="1"/>
  <c r="E11" i="174"/>
  <c r="E35" i="174" s="1"/>
  <c r="E11" i="152"/>
  <c r="E35" i="152" s="1"/>
  <c r="E11" i="169" s="1"/>
  <c r="E11" i="151"/>
  <c r="E35" i="151" s="1"/>
  <c r="E11" i="173"/>
  <c r="E35" i="173" s="1"/>
  <c r="E11" i="142"/>
  <c r="E35" i="142" s="1"/>
  <c r="E11" i="168" s="1"/>
  <c r="E11" i="89"/>
  <c r="E35" i="89" s="1"/>
  <c r="H10" i="184"/>
  <c r="H34" i="184" s="1"/>
  <c r="H10" i="148"/>
  <c r="H34" i="148" s="1"/>
  <c r="AA11" i="174"/>
  <c r="AA35" i="174" s="1"/>
  <c r="AA11" i="151"/>
  <c r="AA35" i="151" s="1"/>
  <c r="AA11" i="173"/>
  <c r="AA35" i="173" s="1"/>
  <c r="AA11" i="152"/>
  <c r="AA35" i="152" s="1"/>
  <c r="AA11" i="169" s="1"/>
  <c r="AA11" i="89"/>
  <c r="AA35" i="89" s="1"/>
  <c r="AA11" i="142"/>
  <c r="AA35" i="142" s="1"/>
  <c r="AA11" i="168" s="1"/>
  <c r="I10" i="184"/>
  <c r="I34" i="184" s="1"/>
  <c r="I10" i="148"/>
  <c r="I34" i="148" s="1"/>
  <c r="AB11" i="174"/>
  <c r="AB35" i="174" s="1"/>
  <c r="AB11" i="152"/>
  <c r="AB35" i="152" s="1"/>
  <c r="AB11" i="169" s="1"/>
  <c r="AB11" i="151"/>
  <c r="AB35" i="151" s="1"/>
  <c r="AB11" i="173"/>
  <c r="AB35" i="173" s="1"/>
  <c r="AB11" i="89"/>
  <c r="AB35" i="89" s="1"/>
  <c r="AB11" i="142"/>
  <c r="AB35" i="142" s="1"/>
  <c r="AB11" i="168" s="1"/>
  <c r="J13" i="184"/>
  <c r="J37" i="184" s="1"/>
  <c r="J13" i="148"/>
  <c r="J37" i="148" s="1"/>
  <c r="AC14" i="174"/>
  <c r="AC38" i="174" s="1"/>
  <c r="AC14" i="152"/>
  <c r="AC38" i="152" s="1"/>
  <c r="AC14" i="169" s="1"/>
  <c r="AC14" i="151"/>
  <c r="AC38" i="151" s="1"/>
  <c r="AC14" i="173"/>
  <c r="AC38" i="173" s="1"/>
  <c r="AC14" i="142"/>
  <c r="AC38" i="142" s="1"/>
  <c r="AC14" i="168" s="1"/>
  <c r="AC14" i="89"/>
  <c r="AC38" i="89" s="1"/>
  <c r="J22" i="184"/>
  <c r="J46" i="184" s="1"/>
  <c r="J23" i="186" s="1"/>
  <c r="J22" i="148"/>
  <c r="J46" i="148" s="1"/>
  <c r="AC23" i="174"/>
  <c r="AC47" i="174" s="1"/>
  <c r="AC23" i="152"/>
  <c r="AC47" i="152" s="1"/>
  <c r="AC23" i="169" s="1"/>
  <c r="AC23" i="151"/>
  <c r="AC47" i="151" s="1"/>
  <c r="AC23" i="173"/>
  <c r="AC47" i="173" s="1"/>
  <c r="AC23" i="142"/>
  <c r="AC47" i="142" s="1"/>
  <c r="AC23" i="168" s="1"/>
  <c r="AC23" i="89"/>
  <c r="AC47" i="89" s="1"/>
  <c r="O15" i="162"/>
  <c r="O28" i="162" s="1"/>
  <c r="O14" i="171" s="1"/>
  <c r="O15" i="161"/>
  <c r="O28" i="161" s="1"/>
  <c r="O18" i="183"/>
  <c r="O42" i="183" s="1"/>
  <c r="O18" i="179"/>
  <c r="O42" i="179" s="1"/>
  <c r="O18" i="180"/>
  <c r="O42" i="180" s="1"/>
  <c r="O19" i="182" s="1"/>
  <c r="O18" i="181"/>
  <c r="O19" i="174"/>
  <c r="O43" i="174" s="1"/>
  <c r="O19" i="173"/>
  <c r="O43" i="173" s="1"/>
  <c r="O19" i="152"/>
  <c r="O43" i="152" s="1"/>
  <c r="O19" i="169" s="1"/>
  <c r="O19" i="151"/>
  <c r="O43" i="151" s="1"/>
  <c r="O19" i="142"/>
  <c r="O43" i="142" s="1"/>
  <c r="O19" i="168" s="1"/>
  <c r="O19" i="89"/>
  <c r="O43" i="89" s="1"/>
  <c r="F9" i="162"/>
  <c r="F22" i="162" s="1"/>
  <c r="F8" i="171" s="1"/>
  <c r="F9" i="161"/>
  <c r="F22" i="161" s="1"/>
  <c r="F9" i="183"/>
  <c r="F33" i="183" s="1"/>
  <c r="F9" i="181"/>
  <c r="F9" i="179"/>
  <c r="F33" i="179" s="1"/>
  <c r="F9" i="180"/>
  <c r="F33" i="180" s="1"/>
  <c r="F10" i="182" s="1"/>
  <c r="F10" i="174"/>
  <c r="F34" i="174" s="1"/>
  <c r="F10" i="152"/>
  <c r="F34" i="152" s="1"/>
  <c r="F10" i="169" s="1"/>
  <c r="F10" i="151"/>
  <c r="F34" i="151" s="1"/>
  <c r="F10" i="173"/>
  <c r="F34" i="173" s="1"/>
  <c r="F10" i="142"/>
  <c r="F34" i="142" s="1"/>
  <c r="F10" i="168" s="1"/>
  <c r="F10" i="89"/>
  <c r="F34" i="89" s="1"/>
  <c r="C9" i="184"/>
  <c r="C33" i="184" s="1"/>
  <c r="C9" i="148"/>
  <c r="C33" i="148" s="1"/>
  <c r="V9" i="162"/>
  <c r="V22" i="162" s="1"/>
  <c r="V8" i="171" s="1"/>
  <c r="V9" i="161"/>
  <c r="V22" i="161" s="1"/>
  <c r="V10" i="174"/>
  <c r="V34" i="174" s="1"/>
  <c r="V10" i="152"/>
  <c r="V34" i="152" s="1"/>
  <c r="V10" i="169" s="1"/>
  <c r="V10" i="151"/>
  <c r="V34" i="151" s="1"/>
  <c r="V10" i="173"/>
  <c r="V34" i="173" s="1"/>
  <c r="V10" i="142"/>
  <c r="V34" i="142" s="1"/>
  <c r="V10" i="168" s="1"/>
  <c r="V10" i="89"/>
  <c r="V34" i="89" s="1"/>
  <c r="I18" i="184"/>
  <c r="I42" i="184" s="1"/>
  <c r="I18" i="148"/>
  <c r="I42" i="148" s="1"/>
  <c r="AB15" i="161"/>
  <c r="AB28" i="161" s="1"/>
  <c r="AB15" i="162"/>
  <c r="AB28" i="162" s="1"/>
  <c r="AB14" i="171" s="1"/>
  <c r="AB19" i="174"/>
  <c r="AB43" i="174" s="1"/>
  <c r="AB19" i="151"/>
  <c r="AB43" i="151" s="1"/>
  <c r="AB19" i="173"/>
  <c r="AB43" i="173" s="1"/>
  <c r="AB19" i="152"/>
  <c r="AB43" i="152" s="1"/>
  <c r="AB19" i="169" s="1"/>
  <c r="AB19" i="89"/>
  <c r="AB43" i="89" s="1"/>
  <c r="AB19" i="142"/>
  <c r="AB43" i="142" s="1"/>
  <c r="AB19" i="168" s="1"/>
  <c r="D15" i="184"/>
  <c r="D39" i="184" s="1"/>
  <c r="D15" i="148"/>
  <c r="D39" i="148" s="1"/>
  <c r="W13" i="161"/>
  <c r="W26" i="161" s="1"/>
  <c r="W13" i="162"/>
  <c r="W26" i="162" s="1"/>
  <c r="W12" i="171" s="1"/>
  <c r="W16" i="174"/>
  <c r="W40" i="174" s="1"/>
  <c r="W16" i="152"/>
  <c r="W40" i="152" s="1"/>
  <c r="W16" i="169" s="1"/>
  <c r="W16" i="151"/>
  <c r="W40" i="151" s="1"/>
  <c r="W16" i="173"/>
  <c r="W40" i="173" s="1"/>
  <c r="W16" i="142"/>
  <c r="W40" i="142" s="1"/>
  <c r="W16" i="168" s="1"/>
  <c r="W16" i="89"/>
  <c r="W40" i="89" s="1"/>
  <c r="I11" i="162"/>
  <c r="I24" i="162" s="1"/>
  <c r="I10" i="171" s="1"/>
  <c r="I12" i="183"/>
  <c r="I36" i="183" s="1"/>
  <c r="I11" i="161"/>
  <c r="I24" i="161" s="1"/>
  <c r="I12" i="180"/>
  <c r="I36" i="180" s="1"/>
  <c r="I13" i="182" s="1"/>
  <c r="I12" i="181"/>
  <c r="I12" i="179"/>
  <c r="I36" i="179" s="1"/>
  <c r="I13" i="174"/>
  <c r="I37" i="174" s="1"/>
  <c r="I13" i="152"/>
  <c r="I37" i="152" s="1"/>
  <c r="I13" i="169" s="1"/>
  <c r="I13" i="151"/>
  <c r="I37" i="151" s="1"/>
  <c r="I13" i="173"/>
  <c r="I37" i="173" s="1"/>
  <c r="I13" i="89"/>
  <c r="I37" i="89" s="1"/>
  <c r="I13" i="142"/>
  <c r="I37" i="142" s="1"/>
  <c r="I13" i="168" s="1"/>
  <c r="O13" i="161"/>
  <c r="O26" i="161" s="1"/>
  <c r="O15" i="183"/>
  <c r="O39" i="183" s="1"/>
  <c r="O13" i="162"/>
  <c r="O26" i="162" s="1"/>
  <c r="O12" i="171" s="1"/>
  <c r="O15" i="180"/>
  <c r="O39" i="180" s="1"/>
  <c r="O16" i="182" s="1"/>
  <c r="O15" i="181"/>
  <c r="O15" i="179"/>
  <c r="O39" i="179" s="1"/>
  <c r="O16" i="174"/>
  <c r="O40" i="174" s="1"/>
  <c r="O16" i="152"/>
  <c r="O40" i="152" s="1"/>
  <c r="O16" i="169" s="1"/>
  <c r="O16" i="151"/>
  <c r="O40" i="151" s="1"/>
  <c r="O16" i="173"/>
  <c r="O40" i="173" s="1"/>
  <c r="O16" i="142"/>
  <c r="O40" i="142" s="1"/>
  <c r="O16" i="168" s="1"/>
  <c r="O16" i="89"/>
  <c r="O40" i="89" s="1"/>
  <c r="S13" i="161"/>
  <c r="S26" i="161" s="1"/>
  <c r="S15" i="183"/>
  <c r="S39" i="183" s="1"/>
  <c r="S13" i="162"/>
  <c r="S26" i="162" s="1"/>
  <c r="S12" i="171" s="1"/>
  <c r="S15" i="180"/>
  <c r="S39" i="180" s="1"/>
  <c r="S16" i="182" s="1"/>
  <c r="S15" i="181"/>
  <c r="S15" i="179"/>
  <c r="S39" i="179" s="1"/>
  <c r="S16" i="174"/>
  <c r="S40" i="174" s="1"/>
  <c r="S16" i="152"/>
  <c r="S40" i="152" s="1"/>
  <c r="S16" i="169" s="1"/>
  <c r="S16" i="151"/>
  <c r="S40" i="151" s="1"/>
  <c r="S16" i="173"/>
  <c r="S40" i="173" s="1"/>
  <c r="S16" i="142"/>
  <c r="S40" i="142" s="1"/>
  <c r="S16" i="168" s="1"/>
  <c r="S16" i="89"/>
  <c r="S40" i="89" s="1"/>
  <c r="S21" i="180"/>
  <c r="S45" i="180" s="1"/>
  <c r="S22" i="182" s="1"/>
  <c r="S21" i="181"/>
  <c r="S21" i="183"/>
  <c r="S45" i="183" s="1"/>
  <c r="S21" i="179"/>
  <c r="S45" i="179" s="1"/>
  <c r="S22" i="174"/>
  <c r="S46" i="174" s="1"/>
  <c r="S22" i="152"/>
  <c r="S46" i="152" s="1"/>
  <c r="S22" i="169" s="1"/>
  <c r="S22" i="151"/>
  <c r="S46" i="151" s="1"/>
  <c r="S22" i="173"/>
  <c r="S46" i="173" s="1"/>
  <c r="S22" i="142"/>
  <c r="S46" i="142" s="1"/>
  <c r="S22" i="168" s="1"/>
  <c r="S22" i="89"/>
  <c r="S46" i="89" s="1"/>
  <c r="E13" i="162"/>
  <c r="E26" i="162" s="1"/>
  <c r="E12" i="171" s="1"/>
  <c r="E13" i="161"/>
  <c r="E26" i="161" s="1"/>
  <c r="E15" i="179"/>
  <c r="E39" i="179" s="1"/>
  <c r="E15" i="180"/>
  <c r="E39" i="180" s="1"/>
  <c r="E16" i="182" s="1"/>
  <c r="E15" i="183"/>
  <c r="E39" i="183" s="1"/>
  <c r="E15" i="181"/>
  <c r="E16" i="174"/>
  <c r="E40" i="174" s="1"/>
  <c r="E16" i="152"/>
  <c r="E40" i="152" s="1"/>
  <c r="E16" i="169" s="1"/>
  <c r="E16" i="173"/>
  <c r="E40" i="173" s="1"/>
  <c r="E16" i="151"/>
  <c r="E40" i="151" s="1"/>
  <c r="E16" i="142"/>
  <c r="E40" i="142" s="1"/>
  <c r="E16" i="168" s="1"/>
  <c r="E16" i="89"/>
  <c r="E40" i="89" s="1"/>
  <c r="E11" i="162"/>
  <c r="E24" i="162" s="1"/>
  <c r="E10" i="171" s="1"/>
  <c r="E12" i="183"/>
  <c r="E36" i="183" s="1"/>
  <c r="E11" i="161"/>
  <c r="E24" i="161" s="1"/>
  <c r="E12" i="180"/>
  <c r="E36" i="180" s="1"/>
  <c r="E13" i="182" s="1"/>
  <c r="E12" i="181"/>
  <c r="E12" i="179"/>
  <c r="E36" i="179" s="1"/>
  <c r="E13" i="174"/>
  <c r="E37" i="174" s="1"/>
  <c r="E13" i="152"/>
  <c r="E37" i="152" s="1"/>
  <c r="E13" i="169" s="1"/>
  <c r="E13" i="151"/>
  <c r="E37" i="151" s="1"/>
  <c r="E13" i="173"/>
  <c r="E37" i="173" s="1"/>
  <c r="E13" i="89"/>
  <c r="E37" i="89" s="1"/>
  <c r="E13" i="142"/>
  <c r="E37" i="142" s="1"/>
  <c r="E13" i="168" s="1"/>
  <c r="Q11" i="162"/>
  <c r="Q24" i="162" s="1"/>
  <c r="Q10" i="171" s="1"/>
  <c r="Q12" i="183"/>
  <c r="Q36" i="183" s="1"/>
  <c r="Q11" i="161"/>
  <c r="Q24" i="161" s="1"/>
  <c r="Q12" i="180"/>
  <c r="Q36" i="180" s="1"/>
  <c r="Q13" i="182" s="1"/>
  <c r="Q12" i="181"/>
  <c r="Q12" i="179"/>
  <c r="Q36" i="179" s="1"/>
  <c r="Q13" i="174"/>
  <c r="Q37" i="174" s="1"/>
  <c r="Q13" i="152"/>
  <c r="Q37" i="152" s="1"/>
  <c r="Q13" i="169" s="1"/>
  <c r="Q13" i="151"/>
  <c r="Q37" i="151" s="1"/>
  <c r="Q13" i="173"/>
  <c r="Q37" i="173" s="1"/>
  <c r="Q13" i="89"/>
  <c r="Q37" i="89" s="1"/>
  <c r="Q13" i="142"/>
  <c r="Q37" i="142" s="1"/>
  <c r="Q13" i="168" s="1"/>
  <c r="Q13" i="162"/>
  <c r="Q26" i="162" s="1"/>
  <c r="Q12" i="171" s="1"/>
  <c r="Q13" i="161"/>
  <c r="Q26" i="161" s="1"/>
  <c r="Q15" i="183"/>
  <c r="Q39" i="183" s="1"/>
  <c r="Q15" i="179"/>
  <c r="Q39" i="179" s="1"/>
  <c r="Q15" i="180"/>
  <c r="Q39" i="180" s="1"/>
  <c r="Q16" i="182" s="1"/>
  <c r="Q15" i="181"/>
  <c r="Q16" i="174"/>
  <c r="Q40" i="174" s="1"/>
  <c r="Q16" i="152"/>
  <c r="Q40" i="152" s="1"/>
  <c r="Q16" i="169" s="1"/>
  <c r="Q16" i="173"/>
  <c r="Q40" i="173" s="1"/>
  <c r="Q16" i="151"/>
  <c r="Q40" i="151" s="1"/>
  <c r="Q16" i="142"/>
  <c r="Q40" i="142" s="1"/>
  <c r="Q16" i="168" s="1"/>
  <c r="Q16" i="89"/>
  <c r="Q40" i="89" s="1"/>
  <c r="O11" i="162"/>
  <c r="O24" i="162" s="1"/>
  <c r="O10" i="171" s="1"/>
  <c r="O11" i="161"/>
  <c r="O24" i="161" s="1"/>
  <c r="O12" i="179"/>
  <c r="O36" i="179" s="1"/>
  <c r="O12" i="180"/>
  <c r="O36" i="180" s="1"/>
  <c r="O13" i="182" s="1"/>
  <c r="O12" i="183"/>
  <c r="O36" i="183" s="1"/>
  <c r="O12" i="181"/>
  <c r="O13" i="174"/>
  <c r="O37" i="174" s="1"/>
  <c r="O13" i="152"/>
  <c r="O37" i="152" s="1"/>
  <c r="O13" i="169" s="1"/>
  <c r="O13" i="173"/>
  <c r="O37" i="173" s="1"/>
  <c r="O13" i="151"/>
  <c r="O37" i="151" s="1"/>
  <c r="O13" i="142"/>
  <c r="O37" i="142" s="1"/>
  <c r="O13" i="168" s="1"/>
  <c r="O13" i="89"/>
  <c r="O37" i="89" s="1"/>
  <c r="S15" i="162"/>
  <c r="S28" i="162" s="1"/>
  <c r="S14" i="171" s="1"/>
  <c r="S15" i="161"/>
  <c r="S28" i="161" s="1"/>
  <c r="S18" i="179"/>
  <c r="S42" i="179" s="1"/>
  <c r="S18" i="180"/>
  <c r="S42" i="180" s="1"/>
  <c r="S19" i="182" s="1"/>
  <c r="S18" i="183"/>
  <c r="S42" i="183" s="1"/>
  <c r="S18" i="181"/>
  <c r="S19" i="174"/>
  <c r="S43" i="174" s="1"/>
  <c r="S19" i="173"/>
  <c r="S43" i="173" s="1"/>
  <c r="S19" i="152"/>
  <c r="S43" i="152" s="1"/>
  <c r="S19" i="169" s="1"/>
  <c r="S19" i="151"/>
  <c r="S43" i="151" s="1"/>
  <c r="S19" i="142"/>
  <c r="S43" i="142" s="1"/>
  <c r="S19" i="168" s="1"/>
  <c r="S19" i="89"/>
  <c r="S43" i="89" s="1"/>
  <c r="C15" i="184"/>
  <c r="C39" i="184" s="1"/>
  <c r="C15" i="148"/>
  <c r="C39" i="148" s="1"/>
  <c r="V13" i="162"/>
  <c r="V26" i="162" s="1"/>
  <c r="V12" i="171" s="1"/>
  <c r="V13" i="161"/>
  <c r="V26" i="161" s="1"/>
  <c r="V16" i="174"/>
  <c r="V40" i="174" s="1"/>
  <c r="V16" i="151"/>
  <c r="V40" i="151" s="1"/>
  <c r="V16" i="173"/>
  <c r="V40" i="173" s="1"/>
  <c r="V16" i="152"/>
  <c r="V40" i="152" s="1"/>
  <c r="V16" i="169" s="1"/>
  <c r="V16" i="142"/>
  <c r="V40" i="142" s="1"/>
  <c r="V16" i="168" s="1"/>
  <c r="V16" i="89"/>
  <c r="V40" i="89" s="1"/>
  <c r="H7" i="184"/>
  <c r="H31" i="184" s="1"/>
  <c r="H7" i="148"/>
  <c r="H31" i="148" s="1"/>
  <c r="AA8" i="174"/>
  <c r="AA32" i="174" s="1"/>
  <c r="AA8" i="152"/>
  <c r="AA32" i="152" s="1"/>
  <c r="AA8" i="169" s="1"/>
  <c r="AA8" i="151"/>
  <c r="AA32" i="151" s="1"/>
  <c r="AA8" i="173"/>
  <c r="AA32" i="173" s="1"/>
  <c r="AA8" i="142"/>
  <c r="AA32" i="142" s="1"/>
  <c r="AA8" i="168" s="1"/>
  <c r="AA8" i="89"/>
  <c r="AA32" i="89" s="1"/>
  <c r="I21" i="184"/>
  <c r="I45" i="184" s="1"/>
  <c r="I21" i="148"/>
  <c r="I45" i="148" s="1"/>
  <c r="AB22" i="174"/>
  <c r="AB46" i="174" s="1"/>
  <c r="AB22" i="152"/>
  <c r="AB46" i="152" s="1"/>
  <c r="AB22" i="169" s="1"/>
  <c r="AB22" i="151"/>
  <c r="AB46" i="151" s="1"/>
  <c r="AB22" i="173"/>
  <c r="AB46" i="173" s="1"/>
  <c r="AB22" i="142"/>
  <c r="AB46" i="142" s="1"/>
  <c r="AB22" i="168" s="1"/>
  <c r="AB22" i="89"/>
  <c r="AB46" i="89" s="1"/>
  <c r="I12" i="184"/>
  <c r="I36" i="184" s="1"/>
  <c r="I13" i="186" s="1"/>
  <c r="I12" i="148"/>
  <c r="I36" i="148" s="1"/>
  <c r="AB11" i="162"/>
  <c r="AB24" i="162" s="1"/>
  <c r="AB10" i="171" s="1"/>
  <c r="AB11" i="161"/>
  <c r="AB24" i="161" s="1"/>
  <c r="AB13" i="174"/>
  <c r="AB37" i="174" s="1"/>
  <c r="AB13" i="151"/>
  <c r="AB37" i="151" s="1"/>
  <c r="AB13" i="173"/>
  <c r="AB37" i="173" s="1"/>
  <c r="AB13" i="152"/>
  <c r="AB37" i="152" s="1"/>
  <c r="AB13" i="169" s="1"/>
  <c r="AB13" i="89"/>
  <c r="AB37" i="89" s="1"/>
  <c r="AB13" i="142"/>
  <c r="AB37" i="142" s="1"/>
  <c r="AB13" i="168" s="1"/>
  <c r="N16" i="183"/>
  <c r="N40" i="183" s="1"/>
  <c r="N16" i="180"/>
  <c r="N40" i="180" s="1"/>
  <c r="N17" i="182" s="1"/>
  <c r="N16" i="181"/>
  <c r="N16" i="179"/>
  <c r="N40" i="179" s="1"/>
  <c r="N17" i="174"/>
  <c r="N41" i="174" s="1"/>
  <c r="N17" i="152"/>
  <c r="N41" i="152" s="1"/>
  <c r="N17" i="169" s="1"/>
  <c r="N17" i="173"/>
  <c r="N41" i="173" s="1"/>
  <c r="N17" i="151"/>
  <c r="N41" i="151" s="1"/>
  <c r="N17" i="89"/>
  <c r="N41" i="89" s="1"/>
  <c r="N17" i="142"/>
  <c r="N41" i="142" s="1"/>
  <c r="N17" i="168" s="1"/>
  <c r="E9" i="184"/>
  <c r="E33" i="184" s="1"/>
  <c r="E9" i="148"/>
  <c r="E33" i="148" s="1"/>
  <c r="X9" i="162"/>
  <c r="X22" i="162" s="1"/>
  <c r="X8" i="171" s="1"/>
  <c r="X9" i="161"/>
  <c r="X22" i="161" s="1"/>
  <c r="X10" i="174"/>
  <c r="X34" i="174" s="1"/>
  <c r="X10" i="152"/>
  <c r="X34" i="152" s="1"/>
  <c r="X10" i="169" s="1"/>
  <c r="X10" i="151"/>
  <c r="X34" i="151" s="1"/>
  <c r="X10" i="173"/>
  <c r="X34" i="173" s="1"/>
  <c r="X10" i="142"/>
  <c r="X34" i="142" s="1"/>
  <c r="X10" i="168" s="1"/>
  <c r="X10" i="89"/>
  <c r="X34" i="89" s="1"/>
  <c r="E15" i="184"/>
  <c r="E39" i="184" s="1"/>
  <c r="E15" i="148"/>
  <c r="E39" i="148" s="1"/>
  <c r="X13" i="162"/>
  <c r="X26" i="162" s="1"/>
  <c r="X12" i="171" s="1"/>
  <c r="X13" i="161"/>
  <c r="X26" i="161" s="1"/>
  <c r="X16" i="174"/>
  <c r="X40" i="174" s="1"/>
  <c r="X16" i="152"/>
  <c r="X40" i="152" s="1"/>
  <c r="X16" i="169" s="1"/>
  <c r="X16" i="151"/>
  <c r="X40" i="151" s="1"/>
  <c r="X16" i="173"/>
  <c r="X40" i="173" s="1"/>
  <c r="X16" i="142"/>
  <c r="X40" i="142" s="1"/>
  <c r="X16" i="168" s="1"/>
  <c r="X16" i="89"/>
  <c r="X40" i="89" s="1"/>
  <c r="Q19" i="183"/>
  <c r="Q43" i="183" s="1"/>
  <c r="Q19" i="179"/>
  <c r="Q43" i="179" s="1"/>
  <c r="Q19" i="180"/>
  <c r="Q43" i="180" s="1"/>
  <c r="Q20" i="182" s="1"/>
  <c r="Q19" i="181"/>
  <c r="Q20" i="174"/>
  <c r="Q44" i="174" s="1"/>
  <c r="Q20" i="151"/>
  <c r="Q44" i="151" s="1"/>
  <c r="Q20" i="173"/>
  <c r="Q44" i="173" s="1"/>
  <c r="Q20" i="152"/>
  <c r="Q44" i="152" s="1"/>
  <c r="Q20" i="169" s="1"/>
  <c r="Q20" i="142"/>
  <c r="Q44" i="142" s="1"/>
  <c r="Q20" i="168" s="1"/>
  <c r="Q20" i="89"/>
  <c r="Q44" i="89" s="1"/>
  <c r="J13" i="162"/>
  <c r="J26" i="162" s="1"/>
  <c r="J12" i="171" s="1"/>
  <c r="J13" i="161"/>
  <c r="J26" i="161" s="1"/>
  <c r="J15" i="181"/>
  <c r="J15" i="183"/>
  <c r="J39" i="183" s="1"/>
  <c r="J15" i="179"/>
  <c r="J39" i="179" s="1"/>
  <c r="J15" i="180"/>
  <c r="J39" i="180" s="1"/>
  <c r="J16" i="182" s="1"/>
  <c r="J16" i="174"/>
  <c r="J40" i="174" s="1"/>
  <c r="J16" i="152"/>
  <c r="J40" i="152" s="1"/>
  <c r="J16" i="169" s="1"/>
  <c r="J16" i="151"/>
  <c r="J40" i="151" s="1"/>
  <c r="J16" i="173"/>
  <c r="J40" i="173" s="1"/>
  <c r="J16" i="142"/>
  <c r="J40" i="142" s="1"/>
  <c r="J16" i="168" s="1"/>
  <c r="J16" i="89"/>
  <c r="J40" i="89" s="1"/>
  <c r="H9" i="162"/>
  <c r="H22" i="162" s="1"/>
  <c r="H8" i="171" s="1"/>
  <c r="H9" i="161"/>
  <c r="H22" i="161" s="1"/>
  <c r="H9" i="183"/>
  <c r="H33" i="183" s="1"/>
  <c r="H9" i="179"/>
  <c r="H33" i="179" s="1"/>
  <c r="H9" i="180"/>
  <c r="H33" i="180" s="1"/>
  <c r="H10" i="182" s="1"/>
  <c r="H9" i="181"/>
  <c r="H10" i="174"/>
  <c r="H34" i="174" s="1"/>
  <c r="H10" i="152"/>
  <c r="H34" i="152" s="1"/>
  <c r="H10" i="169" s="1"/>
  <c r="H10" i="151"/>
  <c r="H34" i="151" s="1"/>
  <c r="H10" i="173"/>
  <c r="H34" i="173" s="1"/>
  <c r="H10" i="142"/>
  <c r="H34" i="142" s="1"/>
  <c r="H10" i="168" s="1"/>
  <c r="H10" i="89"/>
  <c r="H34" i="89" s="1"/>
  <c r="D7" i="184"/>
  <c r="D31" i="184" s="1"/>
  <c r="D7" i="148"/>
  <c r="D31" i="148" s="1"/>
  <c r="W8" i="174"/>
  <c r="W32" i="174" s="1"/>
  <c r="W8" i="152"/>
  <c r="W32" i="152" s="1"/>
  <c r="W8" i="169" s="1"/>
  <c r="W8" i="151"/>
  <c r="W32" i="151" s="1"/>
  <c r="W8" i="173"/>
  <c r="W32" i="173" s="1"/>
  <c r="W8" i="142"/>
  <c r="W32" i="142" s="1"/>
  <c r="W8" i="168" s="1"/>
  <c r="W8" i="89"/>
  <c r="W32" i="89" s="1"/>
  <c r="I13" i="162"/>
  <c r="I26" i="162" s="1"/>
  <c r="I12" i="171" s="1"/>
  <c r="I13" i="161"/>
  <c r="I26" i="161" s="1"/>
  <c r="I15" i="183"/>
  <c r="I39" i="183" s="1"/>
  <c r="I15" i="179"/>
  <c r="I39" i="179" s="1"/>
  <c r="I15" i="180"/>
  <c r="I39" i="180" s="1"/>
  <c r="I16" i="182" s="1"/>
  <c r="I15" i="181"/>
  <c r="I16" i="174"/>
  <c r="I40" i="174" s="1"/>
  <c r="I16" i="152"/>
  <c r="I40" i="152" s="1"/>
  <c r="I16" i="169" s="1"/>
  <c r="I16" i="173"/>
  <c r="I40" i="173" s="1"/>
  <c r="I16" i="151"/>
  <c r="I40" i="151" s="1"/>
  <c r="I16" i="142"/>
  <c r="I40" i="142" s="1"/>
  <c r="I16" i="168" s="1"/>
  <c r="I16" i="89"/>
  <c r="I40" i="89" s="1"/>
  <c r="U15" i="162"/>
  <c r="U28" i="162" s="1"/>
  <c r="U14" i="171" s="1"/>
  <c r="U15" i="161"/>
  <c r="U28" i="161" s="1"/>
  <c r="U19" i="174"/>
  <c r="U43" i="174" s="1"/>
  <c r="U19" i="152"/>
  <c r="U43" i="152" s="1"/>
  <c r="U19" i="169" s="1"/>
  <c r="U19" i="151"/>
  <c r="U43" i="151" s="1"/>
  <c r="U19" i="173"/>
  <c r="U43" i="173" s="1"/>
  <c r="U19" i="89"/>
  <c r="U43" i="89" s="1"/>
  <c r="U19" i="142"/>
  <c r="U43" i="142" s="1"/>
  <c r="U19" i="168" s="1"/>
  <c r="T11" i="174"/>
  <c r="T35" i="174" s="1"/>
  <c r="T11" i="152"/>
  <c r="T35" i="152" s="1"/>
  <c r="T11" i="169" s="1"/>
  <c r="T11" i="151"/>
  <c r="T35" i="151" s="1"/>
  <c r="T11" i="173"/>
  <c r="T35" i="173" s="1"/>
  <c r="T11" i="89"/>
  <c r="T35" i="89" s="1"/>
  <c r="T11" i="142"/>
  <c r="T35" i="142" s="1"/>
  <c r="T11" i="168" s="1"/>
  <c r="K7" i="183"/>
  <c r="K31" i="183" s="1"/>
  <c r="K7" i="181"/>
  <c r="K7" i="179"/>
  <c r="K31" i="179" s="1"/>
  <c r="K7" i="180"/>
  <c r="K31" i="180" s="1"/>
  <c r="K8" i="182" s="1"/>
  <c r="K8" i="174"/>
  <c r="K32" i="174" s="1"/>
  <c r="K8" i="152"/>
  <c r="K32" i="152" s="1"/>
  <c r="K8" i="169" s="1"/>
  <c r="K8" i="151"/>
  <c r="K32" i="151" s="1"/>
  <c r="K8" i="173"/>
  <c r="K32" i="173" s="1"/>
  <c r="K8" i="142"/>
  <c r="K32" i="142" s="1"/>
  <c r="K8" i="168" s="1"/>
  <c r="K8" i="89"/>
  <c r="K32" i="89" s="1"/>
  <c r="U9" i="161"/>
  <c r="U22" i="161" s="1"/>
  <c r="U9" i="162"/>
  <c r="U22" i="162" s="1"/>
  <c r="U8" i="171" s="1"/>
  <c r="U10" i="174"/>
  <c r="U34" i="174" s="1"/>
  <c r="U10" i="152"/>
  <c r="U34" i="152" s="1"/>
  <c r="U10" i="169" s="1"/>
  <c r="U10" i="173"/>
  <c r="U34" i="173" s="1"/>
  <c r="U10" i="151"/>
  <c r="U34" i="151" s="1"/>
  <c r="U10" i="142"/>
  <c r="U34" i="142" s="1"/>
  <c r="U10" i="168" s="1"/>
  <c r="U10" i="89"/>
  <c r="U34" i="89" s="1"/>
  <c r="H12" i="184"/>
  <c r="H36" i="184" s="1"/>
  <c r="H12" i="148"/>
  <c r="H36" i="148" s="1"/>
  <c r="AA11" i="162"/>
  <c r="AA24" i="162" s="1"/>
  <c r="AA10" i="171" s="1"/>
  <c r="AA11" i="161"/>
  <c r="AA24" i="161" s="1"/>
  <c r="AA13" i="174"/>
  <c r="AA37" i="174" s="1"/>
  <c r="AA13" i="152"/>
  <c r="AA37" i="152" s="1"/>
  <c r="AA13" i="169" s="1"/>
  <c r="AA13" i="173"/>
  <c r="AA37" i="173" s="1"/>
  <c r="AA13" i="151"/>
  <c r="AA37" i="151" s="1"/>
  <c r="AA13" i="142"/>
  <c r="AA37" i="142" s="1"/>
  <c r="AA13" i="168" s="1"/>
  <c r="AA13" i="89"/>
  <c r="AA37" i="89" s="1"/>
  <c r="G15" i="184"/>
  <c r="G39" i="184" s="1"/>
  <c r="G15" i="148"/>
  <c r="G39" i="148" s="1"/>
  <c r="Z13" i="162"/>
  <c r="Z26" i="162" s="1"/>
  <c r="Z12" i="171" s="1"/>
  <c r="Z13" i="161"/>
  <c r="Z26" i="161" s="1"/>
  <c r="Z16" i="174"/>
  <c r="Z40" i="174" s="1"/>
  <c r="Z16" i="152"/>
  <c r="Z40" i="152" s="1"/>
  <c r="Z16" i="169" s="1"/>
  <c r="Z16" i="151"/>
  <c r="Z40" i="151" s="1"/>
  <c r="Z16" i="173"/>
  <c r="Z40" i="173" s="1"/>
  <c r="Z16" i="142"/>
  <c r="Z40" i="142" s="1"/>
  <c r="Z16" i="168" s="1"/>
  <c r="Z16" i="89"/>
  <c r="Z40" i="89" s="1"/>
  <c r="K13" i="181"/>
  <c r="K13" i="183"/>
  <c r="K37" i="183" s="1"/>
  <c r="K13" i="179"/>
  <c r="K37" i="179" s="1"/>
  <c r="K13" i="180"/>
  <c r="K37" i="180" s="1"/>
  <c r="K14" i="182" s="1"/>
  <c r="K14" i="174"/>
  <c r="K38" i="174" s="1"/>
  <c r="K14" i="152"/>
  <c r="K38" i="152" s="1"/>
  <c r="K14" i="169" s="1"/>
  <c r="K14" i="151"/>
  <c r="K38" i="151" s="1"/>
  <c r="K14" i="173"/>
  <c r="K38" i="173" s="1"/>
  <c r="K14" i="142"/>
  <c r="K38" i="142" s="1"/>
  <c r="K14" i="168" s="1"/>
  <c r="K14" i="89"/>
  <c r="K38" i="89" s="1"/>
  <c r="J19" i="184"/>
  <c r="J43" i="184" s="1"/>
  <c r="J19" i="148"/>
  <c r="J43" i="148" s="1"/>
  <c r="AC20" i="174"/>
  <c r="AC44" i="174" s="1"/>
  <c r="AC20" i="151"/>
  <c r="AC44" i="151" s="1"/>
  <c r="AC20" i="173"/>
  <c r="AC44" i="173" s="1"/>
  <c r="AC20" i="152"/>
  <c r="AC44" i="152" s="1"/>
  <c r="AC20" i="169" s="1"/>
  <c r="AC20" i="142"/>
  <c r="AC44" i="142" s="1"/>
  <c r="AC20" i="168" s="1"/>
  <c r="AC20" i="89"/>
  <c r="AC44" i="89" s="1"/>
  <c r="K10" i="183"/>
  <c r="K34" i="183" s="1"/>
  <c r="K10" i="179"/>
  <c r="K34" i="179" s="1"/>
  <c r="K10" i="180"/>
  <c r="K34" i="180" s="1"/>
  <c r="K11" i="182" s="1"/>
  <c r="K10" i="181"/>
  <c r="K11" i="174"/>
  <c r="K35" i="174" s="1"/>
  <c r="K11" i="151"/>
  <c r="K35" i="151" s="1"/>
  <c r="K11" i="173"/>
  <c r="K35" i="173" s="1"/>
  <c r="K11" i="152"/>
  <c r="K35" i="152" s="1"/>
  <c r="K11" i="169" s="1"/>
  <c r="K11" i="89"/>
  <c r="K35" i="89" s="1"/>
  <c r="K11" i="142"/>
  <c r="K35" i="142" s="1"/>
  <c r="K11" i="168" s="1"/>
  <c r="N13" i="179"/>
  <c r="N37" i="179" s="1"/>
  <c r="N13" i="180"/>
  <c r="N37" i="180" s="1"/>
  <c r="N14" i="182" s="1"/>
  <c r="N13" i="183"/>
  <c r="N37" i="183" s="1"/>
  <c r="N13" i="181"/>
  <c r="N14" i="174"/>
  <c r="N38" i="174" s="1"/>
  <c r="N14" i="152"/>
  <c r="N38" i="152" s="1"/>
  <c r="N14" i="169" s="1"/>
  <c r="N14" i="151"/>
  <c r="N38" i="151" s="1"/>
  <c r="N14" i="173"/>
  <c r="N38" i="173" s="1"/>
  <c r="N14" i="89"/>
  <c r="N38" i="89" s="1"/>
  <c r="N14" i="142"/>
  <c r="N38" i="142" s="1"/>
  <c r="N14" i="168" s="1"/>
  <c r="O10" i="183"/>
  <c r="O34" i="183" s="1"/>
  <c r="O10" i="179"/>
  <c r="O34" i="179" s="1"/>
  <c r="O10" i="180"/>
  <c r="O34" i="180" s="1"/>
  <c r="O11" i="182" s="1"/>
  <c r="O10" i="181"/>
  <c r="O11" i="174"/>
  <c r="O35" i="174" s="1"/>
  <c r="O11" i="151"/>
  <c r="O35" i="151" s="1"/>
  <c r="O11" i="173"/>
  <c r="O35" i="173" s="1"/>
  <c r="O11" i="152"/>
  <c r="O35" i="152" s="1"/>
  <c r="O11" i="169" s="1"/>
  <c r="O11" i="89"/>
  <c r="O35" i="89" s="1"/>
  <c r="O11" i="142"/>
  <c r="O35" i="142" s="1"/>
  <c r="O11" i="168" s="1"/>
  <c r="O15" i="175"/>
  <c r="O28" i="175" s="1"/>
  <c r="R9" i="175"/>
  <c r="R22" i="175" s="1"/>
  <c r="AA13" i="175"/>
  <c r="AA26" i="175" s="1"/>
  <c r="Z9" i="175"/>
  <c r="Z22" i="175" s="1"/>
  <c r="E13" i="175"/>
  <c r="E26" i="175" s="1"/>
  <c r="G13" i="175"/>
  <c r="G26" i="175" s="1"/>
  <c r="I15" i="175"/>
  <c r="I28" i="175" s="1"/>
  <c r="G15" i="175"/>
  <c r="G28" i="175" s="1"/>
  <c r="T13" i="175"/>
  <c r="T26" i="175" s="1"/>
  <c r="T15" i="175"/>
  <c r="T28" i="175" s="1"/>
  <c r="Y13" i="175"/>
  <c r="Y26" i="175" s="1"/>
  <c r="S11" i="175"/>
  <c r="S24" i="175" s="1"/>
  <c r="Z11" i="175"/>
  <c r="Z24" i="175" s="1"/>
  <c r="W9" i="175"/>
  <c r="W22" i="175" s="1"/>
  <c r="B10" i="183"/>
  <c r="B34" i="183" s="1"/>
  <c r="B10" i="181"/>
  <c r="B10" i="179"/>
  <c r="B34" i="179" s="1"/>
  <c r="B10" i="180"/>
  <c r="B34" i="180" s="1"/>
  <c r="B11" i="182" s="1"/>
  <c r="B11" i="174"/>
  <c r="B35" i="174" s="1"/>
  <c r="B11" i="152"/>
  <c r="B35" i="152" s="1"/>
  <c r="B11" i="169" s="1"/>
  <c r="B11" i="173"/>
  <c r="B35" i="173" s="1"/>
  <c r="B11" i="151"/>
  <c r="B35" i="151" s="1"/>
  <c r="B11" i="142"/>
  <c r="B35" i="142" s="1"/>
  <c r="B11" i="168" s="1"/>
  <c r="I13" i="175"/>
  <c r="I26" i="175" s="1"/>
  <c r="Q15" i="175"/>
  <c r="Q28" i="175" s="1"/>
  <c r="E11" i="175"/>
  <c r="E24" i="175" s="1"/>
  <c r="V11" i="175"/>
  <c r="V24" i="175" s="1"/>
  <c r="AB13" i="175"/>
  <c r="AB26" i="175" s="1"/>
  <c r="Z15" i="175"/>
  <c r="Z28" i="175" s="1"/>
  <c r="K9" i="175"/>
  <c r="K22" i="175" s="1"/>
  <c r="J15" i="175"/>
  <c r="J28" i="175" s="1"/>
  <c r="P13" i="175"/>
  <c r="P26" i="175" s="1"/>
  <c r="S13" i="175"/>
  <c r="S26" i="175" s="1"/>
  <c r="F13" i="175"/>
  <c r="F26" i="175" s="1"/>
  <c r="F11" i="175"/>
  <c r="F24" i="175" s="1"/>
  <c r="R11" i="175"/>
  <c r="R24" i="175" s="1"/>
  <c r="R13" i="175"/>
  <c r="R26" i="175" s="1"/>
  <c r="P11" i="175"/>
  <c r="P24" i="175" s="1"/>
  <c r="S15" i="175"/>
  <c r="S28" i="175" s="1"/>
  <c r="V13" i="175"/>
  <c r="V26" i="175" s="1"/>
  <c r="AB11" i="175"/>
  <c r="AB24" i="175" s="1"/>
  <c r="X9" i="175"/>
  <c r="X22" i="175" s="1"/>
  <c r="X13" i="175"/>
  <c r="X26" i="175" s="1"/>
  <c r="K13" i="175"/>
  <c r="K26" i="175" s="1"/>
  <c r="I9" i="175"/>
  <c r="I22" i="175" s="1"/>
  <c r="J13" i="175"/>
  <c r="J26" i="175" s="1"/>
  <c r="U15" i="175"/>
  <c r="U28" i="175" s="1"/>
  <c r="U9" i="175"/>
  <c r="U22" i="175" s="1"/>
  <c r="AA11" i="175"/>
  <c r="AA24" i="175" s="1"/>
  <c r="Z13" i="175"/>
  <c r="Z26" i="175" s="1"/>
  <c r="B13" i="183"/>
  <c r="B37" i="183" s="1"/>
  <c r="B13" i="181"/>
  <c r="B13" i="179"/>
  <c r="B37" i="179" s="1"/>
  <c r="B13" i="180"/>
  <c r="B37" i="180" s="1"/>
  <c r="B14" i="182" s="1"/>
  <c r="B14" i="152"/>
  <c r="B38" i="152" s="1"/>
  <c r="B14" i="169" s="1"/>
  <c r="B14" i="174"/>
  <c r="B38" i="174" s="1"/>
  <c r="B14" i="173"/>
  <c r="B38" i="173" s="1"/>
  <c r="B14" i="151"/>
  <c r="B38" i="151" s="1"/>
  <c r="B14" i="142"/>
  <c r="B38" i="142" s="1"/>
  <c r="B14" i="168" s="1"/>
  <c r="B22" i="183"/>
  <c r="B46" i="183" s="1"/>
  <c r="B22" i="181"/>
  <c r="B22" i="179"/>
  <c r="B46" i="179" s="1"/>
  <c r="B22" i="180"/>
  <c r="B46" i="180" s="1"/>
  <c r="B23" i="182" s="1"/>
  <c r="B23" i="174"/>
  <c r="B47" i="174" s="1"/>
  <c r="B23" i="152"/>
  <c r="B47" i="152" s="1"/>
  <c r="B23" i="169" s="1"/>
  <c r="B23" i="173"/>
  <c r="B47" i="173" s="1"/>
  <c r="B23" i="151"/>
  <c r="B47" i="151" s="1"/>
  <c r="B23" i="142"/>
  <c r="B47" i="142" s="1"/>
  <c r="B23" i="168" s="1"/>
  <c r="F15" i="175"/>
  <c r="F28" i="175" s="1"/>
  <c r="Y15" i="175"/>
  <c r="Y28" i="175" s="1"/>
  <c r="G11" i="175"/>
  <c r="G24" i="175" s="1"/>
  <c r="K11" i="175"/>
  <c r="K24" i="175" s="1"/>
  <c r="W11" i="175"/>
  <c r="W24" i="175" s="1"/>
  <c r="AA15" i="175"/>
  <c r="AA28" i="175" s="1"/>
  <c r="E15" i="175"/>
  <c r="E28" i="175" s="1"/>
  <c r="B16" i="183"/>
  <c r="B40" i="183" s="1"/>
  <c r="B16" i="181"/>
  <c r="B16" i="179"/>
  <c r="B40" i="179" s="1"/>
  <c r="B16" i="180"/>
  <c r="B40" i="180" s="1"/>
  <c r="B17" i="182" s="1"/>
  <c r="B17" i="174"/>
  <c r="B41" i="174" s="1"/>
  <c r="B17" i="152"/>
  <c r="B41" i="152" s="1"/>
  <c r="B17" i="169" s="1"/>
  <c r="B17" i="173"/>
  <c r="B41" i="173" s="1"/>
  <c r="B17" i="151"/>
  <c r="B41" i="151" s="1"/>
  <c r="B17" i="142"/>
  <c r="B41" i="142" s="1"/>
  <c r="B17" i="168" s="1"/>
  <c r="C15" i="175"/>
  <c r="C28" i="175" s="1"/>
  <c r="B15" i="162"/>
  <c r="B28" i="162" s="1"/>
  <c r="B14" i="171" s="1"/>
  <c r="B15" i="161"/>
  <c r="B28" i="161" s="1"/>
  <c r="B18" i="180"/>
  <c r="B42" i="180" s="1"/>
  <c r="B19" i="182" s="1"/>
  <c r="B18" i="183"/>
  <c r="B42" i="183" s="1"/>
  <c r="B18" i="181"/>
  <c r="B18" i="179"/>
  <c r="B42" i="179" s="1"/>
  <c r="B19" i="152"/>
  <c r="B43" i="152" s="1"/>
  <c r="B19" i="169" s="1"/>
  <c r="B19" i="174"/>
  <c r="B43" i="174" s="1"/>
  <c r="B19" i="173"/>
  <c r="B43" i="173" s="1"/>
  <c r="B19" i="151"/>
  <c r="B43" i="151" s="1"/>
  <c r="B19" i="142"/>
  <c r="B43" i="142" s="1"/>
  <c r="B19" i="168" s="1"/>
  <c r="P15" i="175"/>
  <c r="P28" i="175" s="1"/>
  <c r="Q13" i="175"/>
  <c r="Q26" i="175" s="1"/>
  <c r="Q11" i="175"/>
  <c r="Q24" i="175" s="1"/>
  <c r="G9" i="175"/>
  <c r="G22" i="175" s="1"/>
  <c r="I11" i="175"/>
  <c r="I24" i="175" s="1"/>
  <c r="V9" i="175"/>
  <c r="V22" i="175" s="1"/>
  <c r="V15" i="175"/>
  <c r="V28" i="175" s="1"/>
  <c r="F13" i="186"/>
  <c r="Y11" i="175"/>
  <c r="Y24" i="175" s="1"/>
  <c r="AB15" i="175"/>
  <c r="AB28" i="175" s="1"/>
  <c r="X11" i="175"/>
  <c r="X24" i="175" s="1"/>
  <c r="W13" i="175"/>
  <c r="W26" i="175" s="1"/>
  <c r="S9" i="175"/>
  <c r="S22" i="175" s="1"/>
  <c r="W15" i="175"/>
  <c r="W28" i="175" s="1"/>
  <c r="J11" i="175"/>
  <c r="J24" i="175" s="1"/>
  <c r="U13" i="175"/>
  <c r="U26" i="175" s="1"/>
  <c r="Y9" i="175"/>
  <c r="Y22" i="175" s="1"/>
  <c r="L13" i="175"/>
  <c r="L26" i="175" s="1"/>
  <c r="B9" i="175"/>
  <c r="B22" i="175" s="1"/>
  <c r="X15" i="175"/>
  <c r="X28" i="175" s="1"/>
  <c r="J9" i="175"/>
  <c r="J22" i="175" s="1"/>
  <c r="G12" i="187"/>
  <c r="G36" i="187" s="1"/>
  <c r="G12" i="185"/>
  <c r="G13" i="186"/>
  <c r="D15" i="187"/>
  <c r="D39" i="187" s="1"/>
  <c r="D15" i="185"/>
  <c r="D16" i="186"/>
  <c r="C18" i="187"/>
  <c r="C42" i="187" s="1"/>
  <c r="C18" i="185"/>
  <c r="C19" i="186"/>
  <c r="I7" i="187"/>
  <c r="I31" i="187" s="1"/>
  <c r="I7" i="185"/>
  <c r="I8" i="186"/>
  <c r="E12" i="187"/>
  <c r="E36" i="187" s="1"/>
  <c r="E12" i="185"/>
  <c r="B21" i="187"/>
  <c r="B45" i="187" s="1"/>
  <c r="B21" i="185"/>
  <c r="B21" i="184"/>
  <c r="B45" i="184" s="1"/>
  <c r="B22" i="186" s="1"/>
  <c r="B21" i="148"/>
  <c r="B45" i="148" s="1"/>
  <c r="B13" i="187"/>
  <c r="B37" i="187" s="1"/>
  <c r="B13" i="184"/>
  <c r="B37" i="184" s="1"/>
  <c r="B14" i="186" s="1"/>
  <c r="B13" i="185"/>
  <c r="B13" i="148"/>
  <c r="H18" i="187"/>
  <c r="H42" i="187" s="1"/>
  <c r="H18" i="185"/>
  <c r="H19" i="186"/>
  <c r="E18" i="187"/>
  <c r="E42" i="187" s="1"/>
  <c r="E18" i="185"/>
  <c r="E19" i="186"/>
  <c r="H12" i="187"/>
  <c r="H36" i="187" s="1"/>
  <c r="H12" i="185"/>
  <c r="H13" i="186"/>
  <c r="J16" i="187"/>
  <c r="J40" i="187" s="1"/>
  <c r="J16" i="185"/>
  <c r="B18" i="187"/>
  <c r="B42" i="187" s="1"/>
  <c r="B18" i="185"/>
  <c r="B18" i="184"/>
  <c r="B42" i="184" s="1"/>
  <c r="B19" i="186" s="1"/>
  <c r="B18" i="148"/>
  <c r="J10" i="187"/>
  <c r="J34" i="187" s="1"/>
  <c r="J10" i="185"/>
  <c r="H21" i="187"/>
  <c r="H45" i="187" s="1"/>
  <c r="H21" i="185"/>
  <c r="H22" i="186"/>
  <c r="G18" i="187"/>
  <c r="G42" i="187" s="1"/>
  <c r="G18" i="185"/>
  <c r="G19" i="186"/>
  <c r="E21" i="187"/>
  <c r="E45" i="187" s="1"/>
  <c r="E21" i="185"/>
  <c r="E22" i="186"/>
  <c r="D18" i="187"/>
  <c r="D42" i="187" s="1"/>
  <c r="D18" i="185"/>
  <c r="D19" i="186"/>
  <c r="B15" i="187"/>
  <c r="B39" i="187" s="1"/>
  <c r="B15" i="185"/>
  <c r="B15" i="184"/>
  <c r="B39" i="184" s="1"/>
  <c r="B16" i="186" s="1"/>
  <c r="B15" i="148"/>
  <c r="B7" i="187"/>
  <c r="B31" i="187" s="1"/>
  <c r="B7" i="185"/>
  <c r="B7" i="184"/>
  <c r="B31" i="184" s="1"/>
  <c r="B8" i="186" s="1"/>
  <c r="B7" i="148"/>
  <c r="J19" i="187"/>
  <c r="J43" i="187" s="1"/>
  <c r="J19" i="185"/>
  <c r="J20" i="186"/>
  <c r="H7" i="187"/>
  <c r="H31" i="187" s="1"/>
  <c r="H7" i="185"/>
  <c r="H8" i="186"/>
  <c r="I12" i="187"/>
  <c r="I36" i="187" s="1"/>
  <c r="I12" i="185"/>
  <c r="E15" i="187"/>
  <c r="E39" i="187" s="1"/>
  <c r="E15" i="185"/>
  <c r="E16" i="186"/>
  <c r="D12" i="187"/>
  <c r="D36" i="187" s="1"/>
  <c r="D12" i="185"/>
  <c r="D13" i="186"/>
  <c r="F9" i="187"/>
  <c r="F33" i="187" s="1"/>
  <c r="F9" i="185"/>
  <c r="F10" i="186"/>
  <c r="I10" i="187"/>
  <c r="I34" i="187" s="1"/>
  <c r="I10" i="185"/>
  <c r="I11" i="186"/>
  <c r="J22" i="187"/>
  <c r="J46" i="187" s="1"/>
  <c r="J22" i="185"/>
  <c r="D7" i="187"/>
  <c r="D31" i="187" s="1"/>
  <c r="D7" i="185"/>
  <c r="D8" i="186"/>
  <c r="C9" i="187"/>
  <c r="C33" i="187" s="1"/>
  <c r="C9" i="185"/>
  <c r="C10" i="186"/>
  <c r="F12" i="187"/>
  <c r="F36" i="187" s="1"/>
  <c r="F12" i="185"/>
  <c r="I18" i="187"/>
  <c r="I42" i="187" s="1"/>
  <c r="I18" i="185"/>
  <c r="I19" i="186"/>
  <c r="D21" i="187"/>
  <c r="D45" i="187" s="1"/>
  <c r="D21" i="185"/>
  <c r="D22" i="186"/>
  <c r="G9" i="187"/>
  <c r="G33" i="187" s="1"/>
  <c r="G9" i="185"/>
  <c r="F21" i="187"/>
  <c r="F45" i="187" s="1"/>
  <c r="F21" i="185"/>
  <c r="F22" i="186"/>
  <c r="F15" i="187"/>
  <c r="F39" i="187" s="1"/>
  <c r="F15" i="185"/>
  <c r="E9" i="187"/>
  <c r="E33" i="187" s="1"/>
  <c r="E10" i="186"/>
  <c r="E9" i="185"/>
  <c r="G21" i="187"/>
  <c r="G45" i="187" s="1"/>
  <c r="G21" i="185"/>
  <c r="G22" i="186"/>
  <c r="F18" i="187"/>
  <c r="F42" i="187" s="1"/>
  <c r="F18" i="185"/>
  <c r="F19" i="186"/>
  <c r="H10" i="187"/>
  <c r="H34" i="187" s="1"/>
  <c r="H10" i="185"/>
  <c r="H11" i="186"/>
  <c r="I15" i="187"/>
  <c r="I39" i="187" s="1"/>
  <c r="I16" i="186"/>
  <c r="I15" i="185"/>
  <c r="G15" i="187"/>
  <c r="G39" i="187" s="1"/>
  <c r="G15" i="185"/>
  <c r="G16" i="186"/>
  <c r="H15" i="187"/>
  <c r="H39" i="187" s="1"/>
  <c r="H15" i="185"/>
  <c r="H16" i="186"/>
  <c r="C21" i="187"/>
  <c r="C45" i="187" s="1"/>
  <c r="C21" i="185"/>
  <c r="C12" i="187"/>
  <c r="C36" i="187" s="1"/>
  <c r="C13" i="186"/>
  <c r="C12" i="185"/>
  <c r="B9" i="187"/>
  <c r="B33" i="187" s="1"/>
  <c r="B9" i="185"/>
  <c r="B9" i="184"/>
  <c r="B33" i="184" s="1"/>
  <c r="B10" i="186" s="1"/>
  <c r="B9" i="148"/>
  <c r="C15" i="187"/>
  <c r="C39" i="187" s="1"/>
  <c r="C15" i="185"/>
  <c r="C16" i="186"/>
  <c r="I21" i="187"/>
  <c r="I45" i="187" s="1"/>
  <c r="I21" i="185"/>
  <c r="I22" i="186"/>
  <c r="D9" i="187"/>
  <c r="D33" i="187" s="1"/>
  <c r="D9" i="185"/>
  <c r="D10" i="186"/>
  <c r="J13" i="187"/>
  <c r="J37" i="187" s="1"/>
  <c r="J14" i="186"/>
  <c r="J13" i="185"/>
  <c r="N13" i="167"/>
  <c r="N13" i="176"/>
  <c r="N37" i="176" s="1"/>
  <c r="N13" i="166"/>
  <c r="N37" i="166" s="1"/>
  <c r="N13" i="172" s="1"/>
  <c r="N13" i="165"/>
  <c r="N37" i="165" s="1"/>
  <c r="AD23" i="167"/>
  <c r="AD23" i="176"/>
  <c r="AD47" i="176" s="1"/>
  <c r="AD23" i="166"/>
  <c r="AD47" i="166" s="1"/>
  <c r="AD23" i="172" s="1"/>
  <c r="AD23" i="165"/>
  <c r="AD47" i="165" s="1"/>
  <c r="E13" i="167"/>
  <c r="E13" i="176"/>
  <c r="E37" i="176" s="1"/>
  <c r="E13" i="166"/>
  <c r="E37" i="166" s="1"/>
  <c r="E13" i="172" s="1"/>
  <c r="E13" i="165"/>
  <c r="E37" i="165" s="1"/>
  <c r="D20" i="176"/>
  <c r="D44" i="176" s="1"/>
  <c r="D20" i="167"/>
  <c r="D20" i="166"/>
  <c r="D44" i="166" s="1"/>
  <c r="D20" i="172" s="1"/>
  <c r="D20" i="165"/>
  <c r="D44" i="165" s="1"/>
  <c r="N10" i="167"/>
  <c r="N10" i="176"/>
  <c r="N34" i="176" s="1"/>
  <c r="N10" i="166"/>
  <c r="N34" i="166" s="1"/>
  <c r="N10" i="172" s="1"/>
  <c r="N10" i="165"/>
  <c r="N34" i="165" s="1"/>
  <c r="U19" i="167"/>
  <c r="U19" i="176"/>
  <c r="U43" i="176" s="1"/>
  <c r="U19" i="166"/>
  <c r="U43" i="166" s="1"/>
  <c r="U19" i="172" s="1"/>
  <c r="U19" i="165"/>
  <c r="U43" i="165" s="1"/>
  <c r="X22" i="176"/>
  <c r="X46" i="176" s="1"/>
  <c r="X22" i="167"/>
  <c r="X22" i="166"/>
  <c r="X46" i="166" s="1"/>
  <c r="X22" i="172" s="1"/>
  <c r="X22" i="165"/>
  <c r="X46" i="165" s="1"/>
  <c r="N20" i="167"/>
  <c r="N20" i="176"/>
  <c r="N44" i="176" s="1"/>
  <c r="N20" i="166"/>
  <c r="N44" i="166" s="1"/>
  <c r="N20" i="172" s="1"/>
  <c r="N20" i="165"/>
  <c r="N44" i="165" s="1"/>
  <c r="AA10" i="167"/>
  <c r="AA10" i="176"/>
  <c r="AA34" i="176" s="1"/>
  <c r="AA10" i="166"/>
  <c r="AA34" i="166" s="1"/>
  <c r="AA10" i="172" s="1"/>
  <c r="AA10" i="165"/>
  <c r="AA34" i="165" s="1"/>
  <c r="H19" i="167"/>
  <c r="H19" i="176"/>
  <c r="H43" i="176" s="1"/>
  <c r="H19" i="166"/>
  <c r="H43" i="166" s="1"/>
  <c r="H19" i="172" s="1"/>
  <c r="H19" i="165"/>
  <c r="H43" i="165" s="1"/>
  <c r="Z22" i="167"/>
  <c r="Z22" i="176"/>
  <c r="Z46" i="176" s="1"/>
  <c r="Z22" i="166"/>
  <c r="Z46" i="166" s="1"/>
  <c r="Z22" i="172" s="1"/>
  <c r="Z22" i="165"/>
  <c r="Z46" i="165" s="1"/>
  <c r="R11" i="167"/>
  <c r="R11" i="176"/>
  <c r="R35" i="176" s="1"/>
  <c r="R11" i="166"/>
  <c r="R35" i="166" s="1"/>
  <c r="R11" i="172" s="1"/>
  <c r="R11" i="165"/>
  <c r="R35" i="165" s="1"/>
  <c r="P14" i="167"/>
  <c r="P14" i="176"/>
  <c r="P38" i="176" s="1"/>
  <c r="P14" i="166"/>
  <c r="P38" i="166" s="1"/>
  <c r="P14" i="172" s="1"/>
  <c r="P14" i="165"/>
  <c r="P38" i="165" s="1"/>
  <c r="I13" i="176"/>
  <c r="I37" i="176" s="1"/>
  <c r="I13" i="167"/>
  <c r="I13" i="166"/>
  <c r="I37" i="166" s="1"/>
  <c r="I13" i="172" s="1"/>
  <c r="I13" i="165"/>
  <c r="I37" i="165" s="1"/>
  <c r="T19" i="167"/>
  <c r="T19" i="176"/>
  <c r="T43" i="176" s="1"/>
  <c r="T19" i="166"/>
  <c r="T43" i="166" s="1"/>
  <c r="T19" i="172" s="1"/>
  <c r="T19" i="165"/>
  <c r="T43" i="165" s="1"/>
  <c r="N8" i="167"/>
  <c r="N8" i="176"/>
  <c r="N32" i="176" s="1"/>
  <c r="N8" i="166"/>
  <c r="N32" i="166" s="1"/>
  <c r="N8" i="172" s="1"/>
  <c r="N8" i="165"/>
  <c r="N32" i="165" s="1"/>
  <c r="U8" i="176"/>
  <c r="U32" i="176" s="1"/>
  <c r="U8" i="167"/>
  <c r="U8" i="165"/>
  <c r="U32" i="165" s="1"/>
  <c r="U8" i="166"/>
  <c r="U32" i="166" s="1"/>
  <c r="U8" i="172" s="1"/>
  <c r="Z10" i="167"/>
  <c r="Z10" i="176"/>
  <c r="Z34" i="176" s="1"/>
  <c r="Z10" i="166"/>
  <c r="Z34" i="166" s="1"/>
  <c r="Z10" i="172" s="1"/>
  <c r="Z10" i="165"/>
  <c r="Z34" i="165" s="1"/>
  <c r="D16" i="167"/>
  <c r="D16" i="176"/>
  <c r="D40" i="176" s="1"/>
  <c r="D16" i="166"/>
  <c r="D40" i="166" s="1"/>
  <c r="D16" i="172" s="1"/>
  <c r="D16" i="165"/>
  <c r="D40" i="165" s="1"/>
  <c r="G23" i="167"/>
  <c r="G23" i="176"/>
  <c r="G47" i="176" s="1"/>
  <c r="G23" i="166"/>
  <c r="G47" i="166" s="1"/>
  <c r="G23" i="172" s="1"/>
  <c r="G23" i="165"/>
  <c r="G47" i="165" s="1"/>
  <c r="Q19" i="176"/>
  <c r="Q43" i="176" s="1"/>
  <c r="Q19" i="167"/>
  <c r="Q19" i="166"/>
  <c r="Q43" i="166" s="1"/>
  <c r="Q19" i="172" s="1"/>
  <c r="Q19" i="165"/>
  <c r="Q43" i="165" s="1"/>
  <c r="J22" i="167"/>
  <c r="J22" i="176"/>
  <c r="J46" i="176" s="1"/>
  <c r="J22" i="166"/>
  <c r="J46" i="166" s="1"/>
  <c r="J22" i="172" s="1"/>
  <c r="J22" i="165"/>
  <c r="J46" i="165" s="1"/>
  <c r="Z13" i="167"/>
  <c r="Z13" i="176"/>
  <c r="Z37" i="176" s="1"/>
  <c r="Z13" i="166"/>
  <c r="Z37" i="166" s="1"/>
  <c r="Z13" i="172" s="1"/>
  <c r="Z13" i="165"/>
  <c r="Z37" i="165" s="1"/>
  <c r="Q22" i="176"/>
  <c r="Q46" i="176" s="1"/>
  <c r="Q22" i="167"/>
  <c r="Q22" i="166"/>
  <c r="Q46" i="166" s="1"/>
  <c r="Q22" i="172" s="1"/>
  <c r="Q22" i="165"/>
  <c r="Q46" i="165" s="1"/>
  <c r="I19" i="167"/>
  <c r="I19" i="176"/>
  <c r="I43" i="176" s="1"/>
  <c r="I19" i="166"/>
  <c r="I43" i="166" s="1"/>
  <c r="I19" i="172" s="1"/>
  <c r="I19" i="165"/>
  <c r="I43" i="165" s="1"/>
  <c r="J13" i="167"/>
  <c r="J13" i="176"/>
  <c r="J37" i="176" s="1"/>
  <c r="J13" i="166"/>
  <c r="J37" i="166" s="1"/>
  <c r="J13" i="172" s="1"/>
  <c r="J13" i="165"/>
  <c r="J37" i="165" s="1"/>
  <c r="N16" i="167"/>
  <c r="N16" i="176"/>
  <c r="N40" i="176" s="1"/>
  <c r="N16" i="166"/>
  <c r="N40" i="166" s="1"/>
  <c r="N16" i="172" s="1"/>
  <c r="N16" i="165"/>
  <c r="N40" i="165" s="1"/>
  <c r="M16" i="167"/>
  <c r="M16" i="166"/>
  <c r="M40" i="166" s="1"/>
  <c r="M16" i="172" s="1"/>
  <c r="M16" i="176"/>
  <c r="M40" i="176" s="1"/>
  <c r="M16" i="165"/>
  <c r="M40" i="165" s="1"/>
  <c r="Q8" i="167"/>
  <c r="Q8" i="176"/>
  <c r="Q32" i="176" s="1"/>
  <c r="Q8" i="166"/>
  <c r="Q32" i="166" s="1"/>
  <c r="Q8" i="172" s="1"/>
  <c r="Q8" i="165"/>
  <c r="Q32" i="165" s="1"/>
  <c r="F20" i="167"/>
  <c r="F20" i="176"/>
  <c r="F44" i="176" s="1"/>
  <c r="F20" i="166"/>
  <c r="F44" i="166" s="1"/>
  <c r="F20" i="172" s="1"/>
  <c r="F20" i="165"/>
  <c r="F44" i="165" s="1"/>
  <c r="L16" i="167"/>
  <c r="L16" i="176"/>
  <c r="L40" i="176" s="1"/>
  <c r="L16" i="166"/>
  <c r="L40" i="166" s="1"/>
  <c r="L16" i="172" s="1"/>
  <c r="L16" i="165"/>
  <c r="L40" i="165" s="1"/>
  <c r="T8" i="167"/>
  <c r="T8" i="176"/>
  <c r="T32" i="176" s="1"/>
  <c r="T8" i="166"/>
  <c r="T32" i="166" s="1"/>
  <c r="T8" i="172" s="1"/>
  <c r="T8" i="165"/>
  <c r="T32" i="165" s="1"/>
  <c r="R19" i="167"/>
  <c r="R19" i="176"/>
  <c r="R43" i="176" s="1"/>
  <c r="R19" i="166"/>
  <c r="R43" i="166" s="1"/>
  <c r="R19" i="172" s="1"/>
  <c r="R19" i="165"/>
  <c r="R43" i="165" s="1"/>
  <c r="H13" i="176"/>
  <c r="H37" i="176" s="1"/>
  <c r="H13" i="167"/>
  <c r="H13" i="166"/>
  <c r="H37" i="166" s="1"/>
  <c r="H13" i="172" s="1"/>
  <c r="H13" i="165"/>
  <c r="H37" i="165" s="1"/>
  <c r="W13" i="167"/>
  <c r="W13" i="176"/>
  <c r="W37" i="176" s="1"/>
  <c r="W13" i="166"/>
  <c r="W37" i="166" s="1"/>
  <c r="W13" i="172" s="1"/>
  <c r="W13" i="165"/>
  <c r="W37" i="165" s="1"/>
  <c r="AC16" i="167"/>
  <c r="AC16" i="176"/>
  <c r="AC40" i="176" s="1"/>
  <c r="AC16" i="166"/>
  <c r="AC40" i="166" s="1"/>
  <c r="AC16" i="172" s="1"/>
  <c r="AC16" i="165"/>
  <c r="AC40" i="165" s="1"/>
  <c r="J19" i="167"/>
  <c r="J19" i="176"/>
  <c r="J43" i="176" s="1"/>
  <c r="J19" i="166"/>
  <c r="J43" i="166" s="1"/>
  <c r="J19" i="172" s="1"/>
  <c r="J19" i="165"/>
  <c r="J43" i="165" s="1"/>
  <c r="D22" i="167"/>
  <c r="D22" i="176"/>
  <c r="D46" i="176" s="1"/>
  <c r="D22" i="166"/>
  <c r="D46" i="166" s="1"/>
  <c r="D22" i="172" s="1"/>
  <c r="D22" i="165"/>
  <c r="D46" i="165" s="1"/>
  <c r="M8" i="176"/>
  <c r="M32" i="176" s="1"/>
  <c r="M8" i="167"/>
  <c r="M8" i="165"/>
  <c r="M32" i="165" s="1"/>
  <c r="M8" i="166"/>
  <c r="M32" i="166" s="1"/>
  <c r="M8" i="172" s="1"/>
  <c r="N22" i="167"/>
  <c r="N22" i="176"/>
  <c r="N46" i="176" s="1"/>
  <c r="N22" i="166"/>
  <c r="N46" i="166" s="1"/>
  <c r="N22" i="172" s="1"/>
  <c r="N22" i="165"/>
  <c r="N46" i="165" s="1"/>
  <c r="E22" i="167"/>
  <c r="E22" i="176"/>
  <c r="E46" i="176" s="1"/>
  <c r="E22" i="166"/>
  <c r="E46" i="166" s="1"/>
  <c r="E22" i="172" s="1"/>
  <c r="E22" i="165"/>
  <c r="E46" i="165" s="1"/>
  <c r="M13" i="167"/>
  <c r="M13" i="176"/>
  <c r="M37" i="176" s="1"/>
  <c r="M13" i="166"/>
  <c r="M37" i="166" s="1"/>
  <c r="M13" i="172" s="1"/>
  <c r="M13" i="165"/>
  <c r="M37" i="165" s="1"/>
  <c r="D14" i="167"/>
  <c r="D14" i="176"/>
  <c r="D38" i="176" s="1"/>
  <c r="D14" i="166"/>
  <c r="D38" i="166" s="1"/>
  <c r="D14" i="172" s="1"/>
  <c r="D14" i="165"/>
  <c r="D38" i="165" s="1"/>
  <c r="V10" i="167"/>
  <c r="V10" i="176"/>
  <c r="V34" i="176" s="1"/>
  <c r="V10" i="166"/>
  <c r="V34" i="166" s="1"/>
  <c r="V10" i="172" s="1"/>
  <c r="V10" i="165"/>
  <c r="V34" i="165" s="1"/>
  <c r="AA16" i="167"/>
  <c r="AA16" i="176"/>
  <c r="AA40" i="176" s="1"/>
  <c r="AA16" i="166"/>
  <c r="AA40" i="166" s="1"/>
  <c r="AA16" i="172" s="1"/>
  <c r="AA16" i="165"/>
  <c r="AA40" i="165" s="1"/>
  <c r="O14" i="167"/>
  <c r="O14" i="176"/>
  <c r="O38" i="176" s="1"/>
  <c r="O14" i="166"/>
  <c r="O38" i="166" s="1"/>
  <c r="O14" i="172" s="1"/>
  <c r="O14" i="165"/>
  <c r="O38" i="165" s="1"/>
  <c r="F17" i="167"/>
  <c r="F17" i="176"/>
  <c r="F41" i="176" s="1"/>
  <c r="F17" i="166"/>
  <c r="F41" i="166" s="1"/>
  <c r="F17" i="172" s="1"/>
  <c r="F17" i="165"/>
  <c r="F41" i="165" s="1"/>
  <c r="O23" i="167"/>
  <c r="O23" i="176"/>
  <c r="O47" i="176" s="1"/>
  <c r="O23" i="166"/>
  <c r="O47" i="166" s="1"/>
  <c r="O23" i="172" s="1"/>
  <c r="O23" i="165"/>
  <c r="O47" i="165" s="1"/>
  <c r="Z19" i="167"/>
  <c r="Z19" i="176"/>
  <c r="Z43" i="176" s="1"/>
  <c r="Z19" i="166"/>
  <c r="Z43" i="166" s="1"/>
  <c r="Z19" i="172" s="1"/>
  <c r="Z19" i="165"/>
  <c r="Z43" i="165" s="1"/>
  <c r="M10" i="167"/>
  <c r="M10" i="176"/>
  <c r="M34" i="176" s="1"/>
  <c r="M10" i="166"/>
  <c r="M34" i="166" s="1"/>
  <c r="M10" i="172" s="1"/>
  <c r="M10" i="165"/>
  <c r="M34" i="165" s="1"/>
  <c r="AC13" i="167"/>
  <c r="AC13" i="176"/>
  <c r="AC37" i="176" s="1"/>
  <c r="AC13" i="166"/>
  <c r="AC37" i="166" s="1"/>
  <c r="AC13" i="172" s="1"/>
  <c r="AC13" i="165"/>
  <c r="AC37" i="165" s="1"/>
  <c r="AC11" i="176"/>
  <c r="AC35" i="176" s="1"/>
  <c r="AC11" i="167"/>
  <c r="AC11" i="166"/>
  <c r="AC35" i="166" s="1"/>
  <c r="AC11" i="172" s="1"/>
  <c r="AC11" i="165"/>
  <c r="AC35" i="165" s="1"/>
  <c r="S22" i="167"/>
  <c r="S22" i="176"/>
  <c r="S46" i="176" s="1"/>
  <c r="S22" i="166"/>
  <c r="S46" i="166" s="1"/>
  <c r="S22" i="172" s="1"/>
  <c r="S22" i="165"/>
  <c r="S46" i="165" s="1"/>
  <c r="U11" i="176"/>
  <c r="U35" i="176" s="1"/>
  <c r="U11" i="167"/>
  <c r="U11" i="166"/>
  <c r="U35" i="166" s="1"/>
  <c r="U11" i="172" s="1"/>
  <c r="U11" i="165"/>
  <c r="U35" i="165" s="1"/>
  <c r="G17" i="167"/>
  <c r="G17" i="176"/>
  <c r="G41" i="176" s="1"/>
  <c r="G17" i="166"/>
  <c r="G41" i="166" s="1"/>
  <c r="G17" i="172" s="1"/>
  <c r="G17" i="165"/>
  <c r="G41" i="165" s="1"/>
  <c r="Q13" i="176"/>
  <c r="Q37" i="176" s="1"/>
  <c r="Q13" i="167"/>
  <c r="Q13" i="166"/>
  <c r="Q37" i="166" s="1"/>
  <c r="Q13" i="172" s="1"/>
  <c r="Q13" i="165"/>
  <c r="Q37" i="165" s="1"/>
  <c r="E10" i="167"/>
  <c r="E10" i="176"/>
  <c r="E34" i="176" s="1"/>
  <c r="E10" i="166"/>
  <c r="E34" i="166" s="1"/>
  <c r="E10" i="172" s="1"/>
  <c r="E10" i="165"/>
  <c r="E34" i="165" s="1"/>
  <c r="O16" i="167"/>
  <c r="O16" i="176"/>
  <c r="O40" i="176" s="1"/>
  <c r="O16" i="166"/>
  <c r="O40" i="166" s="1"/>
  <c r="O16" i="172" s="1"/>
  <c r="O16" i="165"/>
  <c r="O40" i="165" s="1"/>
  <c r="AD14" i="167"/>
  <c r="AD14" i="176"/>
  <c r="AD38" i="176" s="1"/>
  <c r="AD14" i="165"/>
  <c r="AD38" i="165" s="1"/>
  <c r="AD14" i="166"/>
  <c r="AD38" i="166" s="1"/>
  <c r="AD14" i="172" s="1"/>
  <c r="V22" i="167"/>
  <c r="V22" i="176"/>
  <c r="V46" i="176" s="1"/>
  <c r="V22" i="166"/>
  <c r="V46" i="166" s="1"/>
  <c r="V22" i="172" s="1"/>
  <c r="V22" i="165"/>
  <c r="V46" i="165" s="1"/>
  <c r="Q11" i="167"/>
  <c r="Q11" i="176"/>
  <c r="Q35" i="176" s="1"/>
  <c r="Q11" i="166"/>
  <c r="Q35" i="166" s="1"/>
  <c r="Q11" i="172" s="1"/>
  <c r="Q11" i="165"/>
  <c r="Q35" i="165" s="1"/>
  <c r="Q16" i="167"/>
  <c r="Q16" i="176"/>
  <c r="Q40" i="176" s="1"/>
  <c r="Q16" i="166"/>
  <c r="Q40" i="166" s="1"/>
  <c r="Q16" i="172" s="1"/>
  <c r="Q16" i="165"/>
  <c r="Q40" i="165" s="1"/>
  <c r="P11" i="167"/>
  <c r="P11" i="176"/>
  <c r="P35" i="176" s="1"/>
  <c r="P11" i="166"/>
  <c r="P35" i="166" s="1"/>
  <c r="P11" i="172" s="1"/>
  <c r="P11" i="165"/>
  <c r="P35" i="165" s="1"/>
  <c r="H22" i="176"/>
  <c r="H46" i="176" s="1"/>
  <c r="H22" i="167"/>
  <c r="H22" i="166"/>
  <c r="H46" i="166" s="1"/>
  <c r="H22" i="172" s="1"/>
  <c r="H22" i="165"/>
  <c r="H46" i="165" s="1"/>
  <c r="X16" i="176"/>
  <c r="X40" i="176" s="1"/>
  <c r="X16" i="167"/>
  <c r="X16" i="166"/>
  <c r="X40" i="166" s="1"/>
  <c r="X16" i="172" s="1"/>
  <c r="X16" i="165"/>
  <c r="X40" i="165" s="1"/>
  <c r="AB11" i="176"/>
  <c r="AB35" i="176" s="1"/>
  <c r="AB11" i="167"/>
  <c r="AB11" i="166"/>
  <c r="AB35" i="166" s="1"/>
  <c r="AB11" i="172" s="1"/>
  <c r="AB11" i="165"/>
  <c r="AB35" i="165" s="1"/>
  <c r="D8" i="167"/>
  <c r="D8" i="176"/>
  <c r="D32" i="176" s="1"/>
  <c r="D8" i="166"/>
  <c r="D32" i="166" s="1"/>
  <c r="D8" i="172" s="1"/>
  <c r="D8" i="165"/>
  <c r="D32" i="165" s="1"/>
  <c r="J10" i="167"/>
  <c r="J10" i="176"/>
  <c r="J34" i="176" s="1"/>
  <c r="J10" i="166"/>
  <c r="J34" i="166" s="1"/>
  <c r="J10" i="172" s="1"/>
  <c r="J10" i="165"/>
  <c r="J34" i="165" s="1"/>
  <c r="P17" i="167"/>
  <c r="P17" i="176"/>
  <c r="P41" i="176" s="1"/>
  <c r="P17" i="166"/>
  <c r="P41" i="166" s="1"/>
  <c r="P17" i="172" s="1"/>
  <c r="P17" i="165"/>
  <c r="P41" i="165" s="1"/>
  <c r="M19" i="167"/>
  <c r="M19" i="176"/>
  <c r="M43" i="176" s="1"/>
  <c r="M19" i="166"/>
  <c r="M43" i="166" s="1"/>
  <c r="M19" i="172" s="1"/>
  <c r="M19" i="165"/>
  <c r="M43" i="165" s="1"/>
  <c r="F23" i="167"/>
  <c r="F23" i="176"/>
  <c r="F47" i="176" s="1"/>
  <c r="F23" i="166"/>
  <c r="F47" i="166" s="1"/>
  <c r="F23" i="172" s="1"/>
  <c r="F23" i="165"/>
  <c r="F47" i="165" s="1"/>
  <c r="T13" i="167"/>
  <c r="T13" i="176"/>
  <c r="T37" i="176" s="1"/>
  <c r="T13" i="166"/>
  <c r="T37" i="166" s="1"/>
  <c r="T13" i="172" s="1"/>
  <c r="T13" i="165"/>
  <c r="T37" i="165" s="1"/>
  <c r="S20" i="167"/>
  <c r="S20" i="176"/>
  <c r="S44" i="176" s="1"/>
  <c r="S20" i="166"/>
  <c r="S44" i="166" s="1"/>
  <c r="S20" i="172" s="1"/>
  <c r="S20" i="165"/>
  <c r="S44" i="165" s="1"/>
  <c r="AA22" i="167"/>
  <c r="AA22" i="176"/>
  <c r="AA46" i="176" s="1"/>
  <c r="AA22" i="166"/>
  <c r="AA46" i="166" s="1"/>
  <c r="AA22" i="172" s="1"/>
  <c r="AA22" i="165"/>
  <c r="AA46" i="165" s="1"/>
  <c r="I11" i="167"/>
  <c r="I11" i="176"/>
  <c r="I35" i="176" s="1"/>
  <c r="I11" i="166"/>
  <c r="I35" i="166" s="1"/>
  <c r="I11" i="172" s="1"/>
  <c r="I11" i="165"/>
  <c r="I35" i="165" s="1"/>
  <c r="T22" i="167"/>
  <c r="T22" i="176"/>
  <c r="T46" i="176" s="1"/>
  <c r="T22" i="166"/>
  <c r="T46" i="166" s="1"/>
  <c r="T22" i="172" s="1"/>
  <c r="T22" i="165"/>
  <c r="T46" i="165" s="1"/>
  <c r="S16" i="167"/>
  <c r="S16" i="176"/>
  <c r="S40" i="176" s="1"/>
  <c r="S16" i="166"/>
  <c r="S40" i="166" s="1"/>
  <c r="S16" i="172" s="1"/>
  <c r="S16" i="165"/>
  <c r="S40" i="165" s="1"/>
  <c r="AB8" i="167"/>
  <c r="AB8" i="176"/>
  <c r="AB32" i="176" s="1"/>
  <c r="AB8" i="166"/>
  <c r="AB32" i="166" s="1"/>
  <c r="AB8" i="172" s="1"/>
  <c r="AB8" i="165"/>
  <c r="AB32" i="165" s="1"/>
  <c r="Y16" i="176"/>
  <c r="Y40" i="176" s="1"/>
  <c r="Y16" i="167"/>
  <c r="Y16" i="166"/>
  <c r="Y40" i="166" s="1"/>
  <c r="Y16" i="172" s="1"/>
  <c r="Y16" i="165"/>
  <c r="Y40" i="165" s="1"/>
  <c r="X13" i="167"/>
  <c r="X13" i="176"/>
  <c r="X37" i="176" s="1"/>
  <c r="X13" i="166"/>
  <c r="X37" i="166" s="1"/>
  <c r="X13" i="172" s="1"/>
  <c r="X13" i="165"/>
  <c r="X37" i="165" s="1"/>
  <c r="R8" i="167"/>
  <c r="R8" i="176"/>
  <c r="R32" i="176" s="1"/>
  <c r="R8" i="166"/>
  <c r="R32" i="166" s="1"/>
  <c r="R8" i="172" s="1"/>
  <c r="R8" i="165"/>
  <c r="R32" i="165" s="1"/>
  <c r="R13" i="167"/>
  <c r="R13" i="176"/>
  <c r="R37" i="176" s="1"/>
  <c r="R13" i="166"/>
  <c r="R37" i="166" s="1"/>
  <c r="R13" i="172" s="1"/>
  <c r="R13" i="165"/>
  <c r="R37" i="165" s="1"/>
  <c r="W10" i="176"/>
  <c r="W34" i="176" s="1"/>
  <c r="W10" i="167"/>
  <c r="W10" i="166"/>
  <c r="W34" i="166" s="1"/>
  <c r="W10" i="172" s="1"/>
  <c r="W10" i="165"/>
  <c r="W34" i="165" s="1"/>
  <c r="AC19" i="167"/>
  <c r="AC19" i="176"/>
  <c r="AC43" i="176" s="1"/>
  <c r="AC19" i="166"/>
  <c r="AC43" i="166" s="1"/>
  <c r="AC19" i="172" s="1"/>
  <c r="AC19" i="165"/>
  <c r="AC43" i="165" s="1"/>
  <c r="L8" i="176"/>
  <c r="L32" i="176" s="1"/>
  <c r="L8" i="167"/>
  <c r="L8" i="166"/>
  <c r="L32" i="166" s="1"/>
  <c r="L8" i="172" s="1"/>
  <c r="L8" i="165"/>
  <c r="L32" i="165" s="1"/>
  <c r="W22" i="167"/>
  <c r="W22" i="176"/>
  <c r="W46" i="176" s="1"/>
  <c r="W22" i="166"/>
  <c r="W46" i="166" s="1"/>
  <c r="W22" i="172" s="1"/>
  <c r="W22" i="165"/>
  <c r="W46" i="165" s="1"/>
  <c r="Y10" i="176"/>
  <c r="Y34" i="176" s="1"/>
  <c r="Y10" i="167"/>
  <c r="Y10" i="166"/>
  <c r="Y34" i="166" s="1"/>
  <c r="Y10" i="172" s="1"/>
  <c r="Y10" i="165"/>
  <c r="Y34" i="165" s="1"/>
  <c r="E8" i="176"/>
  <c r="E32" i="176" s="1"/>
  <c r="E8" i="167"/>
  <c r="E8" i="165"/>
  <c r="E32" i="165" s="1"/>
  <c r="E8" i="166"/>
  <c r="E32" i="166" s="1"/>
  <c r="E8" i="172" s="1"/>
  <c r="I8" i="167"/>
  <c r="I8" i="176"/>
  <c r="I32" i="176" s="1"/>
  <c r="I8" i="166"/>
  <c r="I32" i="166" s="1"/>
  <c r="I8" i="172" s="1"/>
  <c r="I8" i="165"/>
  <c r="I32" i="165" s="1"/>
  <c r="T16" i="167"/>
  <c r="T16" i="176"/>
  <c r="T40" i="176" s="1"/>
  <c r="T16" i="166"/>
  <c r="T40" i="166" s="1"/>
  <c r="T16" i="172" s="1"/>
  <c r="T16" i="165"/>
  <c r="T40" i="165" s="1"/>
  <c r="I16" i="176"/>
  <c r="I40" i="176" s="1"/>
  <c r="I16" i="167"/>
  <c r="I16" i="166"/>
  <c r="I40" i="166" s="1"/>
  <c r="I16" i="172" s="1"/>
  <c r="I16" i="165"/>
  <c r="I40" i="165" s="1"/>
  <c r="S13" i="167"/>
  <c r="S13" i="176"/>
  <c r="S37" i="176" s="1"/>
  <c r="S13" i="166"/>
  <c r="S37" i="166" s="1"/>
  <c r="S13" i="172" s="1"/>
  <c r="S13" i="165"/>
  <c r="S37" i="165" s="1"/>
  <c r="W16" i="167"/>
  <c r="W16" i="176"/>
  <c r="W40" i="176" s="1"/>
  <c r="W16" i="166"/>
  <c r="W40" i="166" s="1"/>
  <c r="W16" i="172" s="1"/>
  <c r="W16" i="165"/>
  <c r="W40" i="165" s="1"/>
  <c r="AC22" i="167"/>
  <c r="AC22" i="166"/>
  <c r="AC46" i="166" s="1"/>
  <c r="AC22" i="172" s="1"/>
  <c r="AC22" i="176"/>
  <c r="AC46" i="176" s="1"/>
  <c r="AC22" i="165"/>
  <c r="AC46" i="165" s="1"/>
  <c r="D10" i="167"/>
  <c r="D10" i="166"/>
  <c r="D34" i="166" s="1"/>
  <c r="D10" i="172" s="1"/>
  <c r="D10" i="165"/>
  <c r="D34" i="165" s="1"/>
  <c r="D10" i="176"/>
  <c r="D34" i="176" s="1"/>
  <c r="X10" i="176"/>
  <c r="X34" i="176" s="1"/>
  <c r="X10" i="167"/>
  <c r="X10" i="166"/>
  <c r="X34" i="166" s="1"/>
  <c r="X10" i="172" s="1"/>
  <c r="X10" i="165"/>
  <c r="X34" i="165" s="1"/>
  <c r="E19" i="167"/>
  <c r="E19" i="176"/>
  <c r="E43" i="176" s="1"/>
  <c r="E19" i="166"/>
  <c r="E43" i="166" s="1"/>
  <c r="E19" i="172" s="1"/>
  <c r="E19" i="165"/>
  <c r="E43" i="165" s="1"/>
  <c r="U14" i="176"/>
  <c r="U38" i="176" s="1"/>
  <c r="U14" i="167"/>
  <c r="U14" i="166"/>
  <c r="U38" i="166" s="1"/>
  <c r="U14" i="172" s="1"/>
  <c r="U14" i="165"/>
  <c r="U38" i="165" s="1"/>
  <c r="F10" i="167"/>
  <c r="F10" i="176"/>
  <c r="F34" i="176" s="1"/>
  <c r="F10" i="166"/>
  <c r="F34" i="166" s="1"/>
  <c r="F10" i="172" s="1"/>
  <c r="F10" i="165"/>
  <c r="F34" i="165" s="1"/>
  <c r="G14" i="167"/>
  <c r="G14" i="176"/>
  <c r="G38" i="176" s="1"/>
  <c r="G14" i="165"/>
  <c r="G38" i="165" s="1"/>
  <c r="G14" i="166"/>
  <c r="G38" i="166" s="1"/>
  <c r="G14" i="172" s="1"/>
  <c r="O11" i="167"/>
  <c r="O11" i="176"/>
  <c r="O35" i="176" s="1"/>
  <c r="O11" i="166"/>
  <c r="O35" i="166" s="1"/>
  <c r="O11" i="172" s="1"/>
  <c r="O11" i="165"/>
  <c r="O35" i="165" s="1"/>
  <c r="G19" i="167"/>
  <c r="G19" i="176"/>
  <c r="G43" i="176" s="1"/>
  <c r="G19" i="166"/>
  <c r="G43" i="166" s="1"/>
  <c r="G19" i="172" s="1"/>
  <c r="G19" i="165"/>
  <c r="G43" i="165" s="1"/>
  <c r="R16" i="167"/>
  <c r="R16" i="176"/>
  <c r="R40" i="176" s="1"/>
  <c r="R16" i="165"/>
  <c r="R40" i="165" s="1"/>
  <c r="R16" i="166"/>
  <c r="R40" i="166" s="1"/>
  <c r="R16" i="172" s="1"/>
  <c r="L13" i="167"/>
  <c r="L13" i="176"/>
  <c r="L37" i="176" s="1"/>
  <c r="L13" i="166"/>
  <c r="L37" i="166" s="1"/>
  <c r="L13" i="172" s="1"/>
  <c r="L13" i="165"/>
  <c r="L37" i="165" s="1"/>
  <c r="W19" i="167"/>
  <c r="W19" i="176"/>
  <c r="W43" i="176" s="1"/>
  <c r="W19" i="166"/>
  <c r="W43" i="166" s="1"/>
  <c r="W19" i="172" s="1"/>
  <c r="W19" i="165"/>
  <c r="W43" i="165" s="1"/>
  <c r="AC8" i="176"/>
  <c r="AC32" i="176" s="1"/>
  <c r="AC8" i="167"/>
  <c r="AC8" i="166"/>
  <c r="AC32" i="166" s="1"/>
  <c r="AC8" i="172" s="1"/>
  <c r="AC8" i="165"/>
  <c r="AC32" i="165" s="1"/>
  <c r="Y13" i="167"/>
  <c r="Y13" i="176"/>
  <c r="Y37" i="176" s="1"/>
  <c r="Y13" i="166"/>
  <c r="Y37" i="166" s="1"/>
  <c r="Y13" i="172" s="1"/>
  <c r="Y13" i="165"/>
  <c r="Y37" i="165" s="1"/>
  <c r="U16" i="167"/>
  <c r="U16" i="176"/>
  <c r="U40" i="176" s="1"/>
  <c r="U16" i="166"/>
  <c r="U40" i="166" s="1"/>
  <c r="U16" i="172" s="1"/>
  <c r="U16" i="165"/>
  <c r="U40" i="165" s="1"/>
  <c r="E16" i="167"/>
  <c r="E16" i="176"/>
  <c r="E40" i="176" s="1"/>
  <c r="E16" i="166"/>
  <c r="E40" i="166" s="1"/>
  <c r="E16" i="172" s="1"/>
  <c r="E16" i="165"/>
  <c r="E40" i="165" s="1"/>
  <c r="V14" i="167"/>
  <c r="V14" i="176"/>
  <c r="V38" i="176" s="1"/>
  <c r="V14" i="165"/>
  <c r="V38" i="165" s="1"/>
  <c r="V14" i="166"/>
  <c r="V38" i="166" s="1"/>
  <c r="V14" i="172" s="1"/>
  <c r="AB19" i="167"/>
  <c r="AB19" i="176"/>
  <c r="AB43" i="176" s="1"/>
  <c r="AB19" i="166"/>
  <c r="AB43" i="166" s="1"/>
  <c r="AB19" i="172" s="1"/>
  <c r="AB19" i="165"/>
  <c r="AB43" i="165" s="1"/>
  <c r="F14" i="167"/>
  <c r="F14" i="176"/>
  <c r="F38" i="176" s="1"/>
  <c r="F14" i="165"/>
  <c r="F38" i="165" s="1"/>
  <c r="F14" i="166"/>
  <c r="F38" i="166" s="1"/>
  <c r="F14" i="172" s="1"/>
  <c r="H11" i="167"/>
  <c r="H11" i="176"/>
  <c r="H35" i="176" s="1"/>
  <c r="H11" i="166"/>
  <c r="H35" i="166" s="1"/>
  <c r="H11" i="172" s="1"/>
  <c r="H11" i="165"/>
  <c r="H35" i="165" s="1"/>
  <c r="P19" i="176"/>
  <c r="P43" i="176" s="1"/>
  <c r="P19" i="167"/>
  <c r="P19" i="166"/>
  <c r="P43" i="166" s="1"/>
  <c r="P19" i="172" s="1"/>
  <c r="P19" i="165"/>
  <c r="P43" i="165" s="1"/>
  <c r="I22" i="176"/>
  <c r="I46" i="176" s="1"/>
  <c r="I22" i="167"/>
  <c r="I22" i="166"/>
  <c r="I46" i="166" s="1"/>
  <c r="I22" i="172" s="1"/>
  <c r="I22" i="165"/>
  <c r="I46" i="165" s="1"/>
  <c r="S10" i="167"/>
  <c r="S10" i="176"/>
  <c r="S34" i="176" s="1"/>
  <c r="S10" i="166"/>
  <c r="S34" i="166" s="1"/>
  <c r="S10" i="172" s="1"/>
  <c r="S10" i="165"/>
  <c r="S34" i="165" s="1"/>
  <c r="AB16" i="167"/>
  <c r="AB16" i="176"/>
  <c r="AB40" i="176" s="1"/>
  <c r="AB16" i="166"/>
  <c r="AB40" i="166" s="1"/>
  <c r="AB16" i="172" s="1"/>
  <c r="AB16" i="165"/>
  <c r="AB40" i="165" s="1"/>
  <c r="AA13" i="167"/>
  <c r="AA13" i="176"/>
  <c r="AA37" i="176" s="1"/>
  <c r="AA13" i="166"/>
  <c r="AA37" i="166" s="1"/>
  <c r="AA13" i="172" s="1"/>
  <c r="AA13" i="165"/>
  <c r="AA37" i="165" s="1"/>
  <c r="O20" i="167"/>
  <c r="O20" i="176"/>
  <c r="O44" i="176" s="1"/>
  <c r="O20" i="166"/>
  <c r="O44" i="166" s="1"/>
  <c r="O20" i="172" s="1"/>
  <c r="O20" i="165"/>
  <c r="O44" i="165" s="1"/>
  <c r="Y19" i="176"/>
  <c r="Y43" i="176" s="1"/>
  <c r="Y19" i="167"/>
  <c r="Y19" i="166"/>
  <c r="Y43" i="166" s="1"/>
  <c r="Y19" i="172" s="1"/>
  <c r="Y19" i="165"/>
  <c r="Y43" i="165" s="1"/>
  <c r="L10" i="167"/>
  <c r="L10" i="176"/>
  <c r="L34" i="176" s="1"/>
  <c r="L10" i="166"/>
  <c r="L34" i="166" s="1"/>
  <c r="L10" i="172" s="1"/>
  <c r="L10" i="165"/>
  <c r="L34" i="165" s="1"/>
  <c r="X8" i="167"/>
  <c r="X8" i="176"/>
  <c r="X32" i="176" s="1"/>
  <c r="X8" i="166"/>
  <c r="X32" i="166" s="1"/>
  <c r="X8" i="172" s="1"/>
  <c r="X8" i="165"/>
  <c r="X32" i="165" s="1"/>
  <c r="V19" i="167"/>
  <c r="V19" i="176"/>
  <c r="V43" i="176" s="1"/>
  <c r="V19" i="166"/>
  <c r="V43" i="166" s="1"/>
  <c r="V19" i="172" s="1"/>
  <c r="V19" i="165"/>
  <c r="V43" i="165" s="1"/>
  <c r="H8" i="167"/>
  <c r="H8" i="176"/>
  <c r="H32" i="176" s="1"/>
  <c r="H8" i="166"/>
  <c r="H32" i="166" s="1"/>
  <c r="H8" i="172" s="1"/>
  <c r="H8" i="165"/>
  <c r="H32" i="165" s="1"/>
  <c r="Z16" i="167"/>
  <c r="Z16" i="176"/>
  <c r="Z40" i="176" s="1"/>
  <c r="Z16" i="165"/>
  <c r="Z40" i="165" s="1"/>
  <c r="Z16" i="166"/>
  <c r="Z40" i="166" s="1"/>
  <c r="Z16" i="172" s="1"/>
  <c r="AD11" i="167"/>
  <c r="AD11" i="176"/>
  <c r="AD35" i="176" s="1"/>
  <c r="AD11" i="166"/>
  <c r="AD35" i="166" s="1"/>
  <c r="AD11" i="172" s="1"/>
  <c r="AD11" i="165"/>
  <c r="AD35" i="165" s="1"/>
  <c r="G11" i="167"/>
  <c r="G11" i="176"/>
  <c r="G35" i="176" s="1"/>
  <c r="G11" i="166"/>
  <c r="G35" i="166" s="1"/>
  <c r="G11" i="172" s="1"/>
  <c r="G11" i="165"/>
  <c r="G35" i="165" s="1"/>
  <c r="H16" i="176"/>
  <c r="H40" i="176" s="1"/>
  <c r="H16" i="167"/>
  <c r="H16" i="166"/>
  <c r="H40" i="166" s="1"/>
  <c r="H16" i="172" s="1"/>
  <c r="H16" i="165"/>
  <c r="H40" i="165" s="1"/>
  <c r="L22" i="167"/>
  <c r="L22" i="176"/>
  <c r="L46" i="176" s="1"/>
  <c r="L22" i="166"/>
  <c r="L46" i="166" s="1"/>
  <c r="L22" i="172" s="1"/>
  <c r="L22" i="165"/>
  <c r="L46" i="165" s="1"/>
  <c r="R22" i="167"/>
  <c r="R22" i="176"/>
  <c r="R46" i="176" s="1"/>
  <c r="R22" i="166"/>
  <c r="R46" i="166" s="1"/>
  <c r="R22" i="172" s="1"/>
  <c r="R22" i="165"/>
  <c r="R46" i="165" s="1"/>
  <c r="J16" i="167"/>
  <c r="J16" i="176"/>
  <c r="J40" i="176" s="1"/>
  <c r="J16" i="165"/>
  <c r="J40" i="165" s="1"/>
  <c r="J16" i="166"/>
  <c r="J40" i="166" s="1"/>
  <c r="J16" i="172" s="1"/>
  <c r="L19" i="167"/>
  <c r="L19" i="176"/>
  <c r="L43" i="176" s="1"/>
  <c r="L19" i="166"/>
  <c r="L43" i="166" s="1"/>
  <c r="L19" i="172" s="1"/>
  <c r="L19" i="165"/>
  <c r="L43" i="165" s="1"/>
  <c r="AB22" i="167"/>
  <c r="AB22" i="176"/>
  <c r="AB46" i="176" s="1"/>
  <c r="AB22" i="166"/>
  <c r="AB46" i="166" s="1"/>
  <c r="AB22" i="172" s="1"/>
  <c r="AB22" i="165"/>
  <c r="AB46" i="165" s="1"/>
  <c r="AA19" i="167"/>
  <c r="AA19" i="176"/>
  <c r="AA43" i="176" s="1"/>
  <c r="AA19" i="166"/>
  <c r="AA43" i="166" s="1"/>
  <c r="AA19" i="172" s="1"/>
  <c r="AA19" i="165"/>
  <c r="AA43" i="165" s="1"/>
  <c r="M22" i="167"/>
  <c r="M22" i="176"/>
  <c r="M46" i="176" s="1"/>
  <c r="M22" i="166"/>
  <c r="M46" i="166" s="1"/>
  <c r="M22" i="172" s="1"/>
  <c r="M22" i="165"/>
  <c r="M46" i="165" s="1"/>
  <c r="Y22" i="176"/>
  <c r="Y46" i="176" s="1"/>
  <c r="Y22" i="167"/>
  <c r="Y22" i="166"/>
  <c r="Y46" i="166" s="1"/>
  <c r="Y22" i="172" s="1"/>
  <c r="Y22" i="165"/>
  <c r="Y46" i="165" s="1"/>
  <c r="T10" i="167"/>
  <c r="T10" i="176"/>
  <c r="T34" i="176" s="1"/>
  <c r="T10" i="166"/>
  <c r="T34" i="166" s="1"/>
  <c r="T10" i="172" s="1"/>
  <c r="T10" i="165"/>
  <c r="T34" i="165" s="1"/>
  <c r="U22" i="167"/>
  <c r="U22" i="176"/>
  <c r="U46" i="176" s="1"/>
  <c r="U22" i="166"/>
  <c r="U46" i="166" s="1"/>
  <c r="U22" i="172" s="1"/>
  <c r="U22" i="165"/>
  <c r="U46" i="165" s="1"/>
  <c r="X19" i="176"/>
  <c r="X43" i="176" s="1"/>
  <c r="X19" i="167"/>
  <c r="X19" i="166"/>
  <c r="X43" i="166" s="1"/>
  <c r="X19" i="172" s="1"/>
  <c r="X19" i="165"/>
  <c r="X43" i="165" s="1"/>
  <c r="V16" i="167"/>
  <c r="V16" i="176"/>
  <c r="V40" i="176" s="1"/>
  <c r="V16" i="166"/>
  <c r="V40" i="166" s="1"/>
  <c r="V16" i="172" s="1"/>
  <c r="V16" i="165"/>
  <c r="V40" i="165" s="1"/>
  <c r="O8" i="167"/>
  <c r="O8" i="176"/>
  <c r="O32" i="176" s="1"/>
  <c r="O8" i="165"/>
  <c r="O32" i="165" s="1"/>
  <c r="O8" i="166"/>
  <c r="O32" i="166" s="1"/>
  <c r="O8" i="172" s="1"/>
  <c r="AB13" i="167"/>
  <c r="AB13" i="176"/>
  <c r="AB37" i="176" s="1"/>
  <c r="AB13" i="166"/>
  <c r="AB37" i="166" s="1"/>
  <c r="AB13" i="172" s="1"/>
  <c r="AB13" i="165"/>
  <c r="AB37" i="165" s="1"/>
  <c r="V8" i="167"/>
  <c r="V8" i="176"/>
  <c r="V32" i="176" s="1"/>
  <c r="V8" i="166"/>
  <c r="V32" i="166" s="1"/>
  <c r="V8" i="172" s="1"/>
  <c r="V8" i="165"/>
  <c r="V32" i="165" s="1"/>
  <c r="AD20" i="167"/>
  <c r="AD20" i="176"/>
  <c r="AD44" i="176" s="1"/>
  <c r="AD20" i="166"/>
  <c r="AD44" i="166" s="1"/>
  <c r="AD20" i="172" s="1"/>
  <c r="AD20" i="165"/>
  <c r="AD44" i="165" s="1"/>
  <c r="AD17" i="167"/>
  <c r="AD17" i="176"/>
  <c r="AD41" i="176" s="1"/>
  <c r="AD17" i="166"/>
  <c r="AD41" i="166" s="1"/>
  <c r="AD17" i="172" s="1"/>
  <c r="AD17" i="165"/>
  <c r="AD41" i="165" s="1"/>
  <c r="P23" i="167"/>
  <c r="P23" i="176"/>
  <c r="P47" i="176" s="1"/>
  <c r="P23" i="166"/>
  <c r="P47" i="166" s="1"/>
  <c r="P23" i="172" s="1"/>
  <c r="P23" i="165"/>
  <c r="P47" i="165" s="1"/>
  <c r="H23" i="61"/>
  <c r="P23" i="61"/>
  <c r="AA23" i="61"/>
  <c r="I23" i="61"/>
  <c r="X23" i="61"/>
  <c r="T23" i="61"/>
  <c r="S23" i="61"/>
  <c r="E23" i="61"/>
  <c r="Y17" i="61"/>
  <c r="D23" i="61"/>
  <c r="Y23" i="61"/>
  <c r="O23" i="61"/>
  <c r="Q23" i="61"/>
  <c r="Z23" i="61"/>
  <c r="F23" i="61"/>
  <c r="W23" i="61"/>
  <c r="V23" i="61"/>
  <c r="J23" i="61"/>
  <c r="AB23" i="61"/>
  <c r="U23" i="61"/>
  <c r="AA20" i="61"/>
  <c r="K17" i="61"/>
  <c r="U11" i="61"/>
  <c r="Z17" i="61"/>
  <c r="Z11" i="61"/>
  <c r="Y11" i="61"/>
  <c r="D20" i="61"/>
  <c r="AA14" i="61"/>
  <c r="S20" i="61"/>
  <c r="AB14" i="61"/>
  <c r="W14" i="61"/>
  <c r="O20" i="61"/>
  <c r="P14" i="61"/>
  <c r="V11" i="61"/>
  <c r="Y14" i="61"/>
  <c r="AB20" i="61"/>
  <c r="X11" i="61"/>
  <c r="X20" i="61"/>
  <c r="T17" i="61"/>
  <c r="J11" i="61"/>
  <c r="O17" i="61"/>
  <c r="E14" i="61"/>
  <c r="Q17" i="61"/>
  <c r="X14" i="61"/>
  <c r="J14" i="61"/>
  <c r="E20" i="61"/>
  <c r="Y20" i="61"/>
  <c r="H11" i="61"/>
  <c r="I17" i="61"/>
  <c r="P20" i="61"/>
  <c r="J17" i="61"/>
  <c r="I14" i="61"/>
  <c r="S17" i="61"/>
  <c r="O14" i="61"/>
  <c r="B20" i="61"/>
  <c r="B20" i="89" s="1"/>
  <c r="B44" i="89" s="1"/>
  <c r="P17" i="61"/>
  <c r="F11" i="61"/>
  <c r="H14" i="61"/>
  <c r="V20" i="61"/>
  <c r="F14" i="61"/>
  <c r="F20" i="61"/>
  <c r="I11" i="61"/>
  <c r="U20" i="61"/>
  <c r="V14" i="61"/>
  <c r="AB17" i="61"/>
  <c r="Q14" i="61"/>
  <c r="X17" i="61"/>
  <c r="N20" i="61"/>
  <c r="Q11" i="61"/>
  <c r="S14" i="61"/>
  <c r="AA17" i="61"/>
  <c r="Z14" i="61"/>
  <c r="W17" i="61"/>
  <c r="W11" i="61"/>
  <c r="W20" i="61"/>
  <c r="U17" i="61"/>
  <c r="H17" i="61"/>
  <c r="D14" i="61"/>
  <c r="E17" i="61"/>
  <c r="V17" i="61"/>
  <c r="D17" i="61"/>
  <c r="F17" i="61"/>
  <c r="H20" i="61"/>
  <c r="Z20" i="61"/>
  <c r="S11" i="61"/>
  <c r="T20" i="61"/>
  <c r="I20" i="61"/>
  <c r="D13" i="183" l="1"/>
  <c r="D37" i="183" s="1"/>
  <c r="D13" i="180"/>
  <c r="D37" i="180" s="1"/>
  <c r="D14" i="182" s="1"/>
  <c r="D13" i="181"/>
  <c r="D13" i="179"/>
  <c r="D37" i="179" s="1"/>
  <c r="D14" i="174"/>
  <c r="D38" i="174" s="1"/>
  <c r="D14" i="152"/>
  <c r="D38" i="152" s="1"/>
  <c r="D14" i="169" s="1"/>
  <c r="D14" i="173"/>
  <c r="D38" i="173" s="1"/>
  <c r="D14" i="151"/>
  <c r="D38" i="151" s="1"/>
  <c r="D14" i="142"/>
  <c r="D38" i="142" s="1"/>
  <c r="D14" i="168" s="1"/>
  <c r="D14" i="89"/>
  <c r="D38" i="89" s="1"/>
  <c r="I10" i="183"/>
  <c r="I34" i="183" s="1"/>
  <c r="I10" i="181"/>
  <c r="I10" i="179"/>
  <c r="I34" i="179" s="1"/>
  <c r="I10" i="180"/>
  <c r="I34" i="180" s="1"/>
  <c r="I11" i="182" s="1"/>
  <c r="I11" i="174"/>
  <c r="I35" i="174" s="1"/>
  <c r="I11" i="152"/>
  <c r="I35" i="152" s="1"/>
  <c r="I11" i="169" s="1"/>
  <c r="I11" i="151"/>
  <c r="I35" i="151" s="1"/>
  <c r="I11" i="173"/>
  <c r="I35" i="173" s="1"/>
  <c r="I11" i="142"/>
  <c r="I35" i="142" s="1"/>
  <c r="I11" i="168" s="1"/>
  <c r="I11" i="89"/>
  <c r="I35" i="89" s="1"/>
  <c r="P19" i="183"/>
  <c r="P43" i="183" s="1"/>
  <c r="P19" i="180"/>
  <c r="P43" i="180" s="1"/>
  <c r="P20" i="182" s="1"/>
  <c r="P19" i="181"/>
  <c r="P19" i="179"/>
  <c r="P43" i="179" s="1"/>
  <c r="P20" i="174"/>
  <c r="P44" i="174" s="1"/>
  <c r="P20" i="173"/>
  <c r="P44" i="173" s="1"/>
  <c r="P20" i="152"/>
  <c r="P44" i="152" s="1"/>
  <c r="P20" i="169" s="1"/>
  <c r="P20" i="151"/>
  <c r="P44" i="151" s="1"/>
  <c r="P20" i="142"/>
  <c r="P44" i="142" s="1"/>
  <c r="P20" i="168" s="1"/>
  <c r="P20" i="89"/>
  <c r="P44" i="89" s="1"/>
  <c r="E19" i="184"/>
  <c r="E43" i="184" s="1"/>
  <c r="E19" i="148"/>
  <c r="E43" i="148" s="1"/>
  <c r="X20" i="174"/>
  <c r="X44" i="174" s="1"/>
  <c r="X20" i="173"/>
  <c r="X44" i="173" s="1"/>
  <c r="X20" i="152"/>
  <c r="X44" i="152" s="1"/>
  <c r="X20" i="169" s="1"/>
  <c r="X20" i="151"/>
  <c r="X44" i="151" s="1"/>
  <c r="X20" i="142"/>
  <c r="X44" i="142" s="1"/>
  <c r="X20" i="168" s="1"/>
  <c r="X20" i="89"/>
  <c r="X44" i="89" s="1"/>
  <c r="F10" i="184"/>
  <c r="F34" i="184" s="1"/>
  <c r="F10" i="148"/>
  <c r="F34" i="148" s="1"/>
  <c r="Y11" i="174"/>
  <c r="Y35" i="174" s="1"/>
  <c r="Y11" i="152"/>
  <c r="Y35" i="152" s="1"/>
  <c r="Y11" i="169" s="1"/>
  <c r="Y11" i="151"/>
  <c r="Y35" i="151" s="1"/>
  <c r="Y11" i="173"/>
  <c r="Y35" i="173" s="1"/>
  <c r="Y11" i="142"/>
  <c r="Y35" i="142" s="1"/>
  <c r="Y11" i="168" s="1"/>
  <c r="Y11" i="89"/>
  <c r="Y35" i="89" s="1"/>
  <c r="J22" i="180"/>
  <c r="J46" i="180" s="1"/>
  <c r="J23" i="182" s="1"/>
  <c r="J22" i="181"/>
  <c r="J22" i="183"/>
  <c r="J46" i="183" s="1"/>
  <c r="J22" i="179"/>
  <c r="J46" i="179" s="1"/>
  <c r="J23" i="174"/>
  <c r="J47" i="174" s="1"/>
  <c r="J23" i="173"/>
  <c r="J47" i="173" s="1"/>
  <c r="J23" i="152"/>
  <c r="J47" i="152" s="1"/>
  <c r="J23" i="169" s="1"/>
  <c r="J23" i="151"/>
  <c r="J47" i="151" s="1"/>
  <c r="J23" i="89"/>
  <c r="J47" i="89" s="1"/>
  <c r="J23" i="142"/>
  <c r="J47" i="142" s="1"/>
  <c r="J23" i="168" s="1"/>
  <c r="T23" i="174"/>
  <c r="T47" i="174" s="1"/>
  <c r="T23" i="152"/>
  <c r="T47" i="152" s="1"/>
  <c r="T23" i="169" s="1"/>
  <c r="T23" i="151"/>
  <c r="T47" i="151" s="1"/>
  <c r="T23" i="173"/>
  <c r="T47" i="173" s="1"/>
  <c r="T23" i="142"/>
  <c r="T47" i="142" s="1"/>
  <c r="T23" i="168" s="1"/>
  <c r="T23" i="89"/>
  <c r="T47" i="89" s="1"/>
  <c r="S10" i="183"/>
  <c r="S34" i="183" s="1"/>
  <c r="S10" i="179"/>
  <c r="S34" i="179" s="1"/>
  <c r="S10" i="180"/>
  <c r="S34" i="180" s="1"/>
  <c r="S11" i="182" s="1"/>
  <c r="S10" i="181"/>
  <c r="S11" i="174"/>
  <c r="S35" i="174" s="1"/>
  <c r="S11" i="152"/>
  <c r="S35" i="152" s="1"/>
  <c r="S11" i="169" s="1"/>
  <c r="S11" i="151"/>
  <c r="S35" i="151" s="1"/>
  <c r="S11" i="173"/>
  <c r="S35" i="173" s="1"/>
  <c r="S11" i="89"/>
  <c r="S35" i="89" s="1"/>
  <c r="S11" i="142"/>
  <c r="S35" i="142" s="1"/>
  <c r="S11" i="168" s="1"/>
  <c r="D16" i="179"/>
  <c r="D40" i="179" s="1"/>
  <c r="D16" i="180"/>
  <c r="D40" i="180" s="1"/>
  <c r="D17" i="182" s="1"/>
  <c r="D16" i="183"/>
  <c r="D40" i="183" s="1"/>
  <c r="D16" i="181"/>
  <c r="D17" i="174"/>
  <c r="D41" i="174" s="1"/>
  <c r="D17" i="152"/>
  <c r="D41" i="152" s="1"/>
  <c r="D17" i="169" s="1"/>
  <c r="D17" i="151"/>
  <c r="D41" i="151" s="1"/>
  <c r="D17" i="173"/>
  <c r="D41" i="173" s="1"/>
  <c r="D17" i="89"/>
  <c r="D41" i="89" s="1"/>
  <c r="D17" i="142"/>
  <c r="D41" i="142" s="1"/>
  <c r="D17" i="168" s="1"/>
  <c r="H16" i="183"/>
  <c r="H40" i="183" s="1"/>
  <c r="H16" i="179"/>
  <c r="H40" i="179" s="1"/>
  <c r="H16" i="180"/>
  <c r="H40" i="180" s="1"/>
  <c r="H17" i="182" s="1"/>
  <c r="H16" i="181"/>
  <c r="H17" i="174"/>
  <c r="H41" i="174" s="1"/>
  <c r="H17" i="152"/>
  <c r="H41" i="152" s="1"/>
  <c r="H17" i="169" s="1"/>
  <c r="H17" i="151"/>
  <c r="H41" i="151" s="1"/>
  <c r="H17" i="173"/>
  <c r="H41" i="173" s="1"/>
  <c r="H17" i="89"/>
  <c r="H41" i="89" s="1"/>
  <c r="H17" i="142"/>
  <c r="H41" i="142" s="1"/>
  <c r="H17" i="168" s="1"/>
  <c r="D16" i="184"/>
  <c r="D40" i="184" s="1"/>
  <c r="D16" i="148"/>
  <c r="D40" i="148" s="1"/>
  <c r="W17" i="174"/>
  <c r="W41" i="174" s="1"/>
  <c r="W17" i="151"/>
  <c r="W41" i="151" s="1"/>
  <c r="W17" i="173"/>
  <c r="W41" i="173" s="1"/>
  <c r="W17" i="152"/>
  <c r="W41" i="152" s="1"/>
  <c r="W17" i="169" s="1"/>
  <c r="W17" i="89"/>
  <c r="W41" i="89" s="1"/>
  <c r="W17" i="142"/>
  <c r="W41" i="142" s="1"/>
  <c r="W17" i="168" s="1"/>
  <c r="Q10" i="183"/>
  <c r="Q34" i="183" s="1"/>
  <c r="Q10" i="181"/>
  <c r="Q10" i="179"/>
  <c r="Q34" i="179" s="1"/>
  <c r="Q10" i="180"/>
  <c r="Q34" i="180" s="1"/>
  <c r="Q11" i="182" s="1"/>
  <c r="Q11" i="174"/>
  <c r="Q35" i="174" s="1"/>
  <c r="Q11" i="152"/>
  <c r="Q35" i="152" s="1"/>
  <c r="Q11" i="169" s="1"/>
  <c r="Q11" i="151"/>
  <c r="Q35" i="151" s="1"/>
  <c r="Q11" i="173"/>
  <c r="Q35" i="173" s="1"/>
  <c r="Q11" i="142"/>
  <c r="Q35" i="142" s="1"/>
  <c r="Q11" i="168" s="1"/>
  <c r="Q11" i="89"/>
  <c r="Q35" i="89" s="1"/>
  <c r="I16" i="184"/>
  <c r="I40" i="184" s="1"/>
  <c r="I16" i="148"/>
  <c r="I40" i="148" s="1"/>
  <c r="AB17" i="174"/>
  <c r="AB41" i="174" s="1"/>
  <c r="AB17" i="152"/>
  <c r="AB41" i="152" s="1"/>
  <c r="AB17" i="169" s="1"/>
  <c r="AB17" i="151"/>
  <c r="AB41" i="151" s="1"/>
  <c r="AB17" i="173"/>
  <c r="AB41" i="173" s="1"/>
  <c r="AB17" i="89"/>
  <c r="AB41" i="89" s="1"/>
  <c r="AB17" i="142"/>
  <c r="AB41" i="142" s="1"/>
  <c r="AB17" i="168" s="1"/>
  <c r="F19" i="183"/>
  <c r="F43" i="183" s="1"/>
  <c r="F19" i="179"/>
  <c r="F43" i="179" s="1"/>
  <c r="F19" i="180"/>
  <c r="F43" i="180" s="1"/>
  <c r="F20" i="182" s="1"/>
  <c r="F19" i="181"/>
  <c r="F20" i="174"/>
  <c r="F44" i="174" s="1"/>
  <c r="F20" i="152"/>
  <c r="F44" i="152" s="1"/>
  <c r="F20" i="169" s="1"/>
  <c r="F20" i="151"/>
  <c r="F44" i="151" s="1"/>
  <c r="F20" i="173"/>
  <c r="F44" i="173" s="1"/>
  <c r="F20" i="89"/>
  <c r="F44" i="89" s="1"/>
  <c r="F20" i="142"/>
  <c r="F44" i="142" s="1"/>
  <c r="F20" i="168" s="1"/>
  <c r="F10" i="183"/>
  <c r="F34" i="183" s="1"/>
  <c r="F10" i="180"/>
  <c r="F34" i="180" s="1"/>
  <c r="F11" i="182" s="1"/>
  <c r="F10" i="181"/>
  <c r="F10" i="179"/>
  <c r="F34" i="179" s="1"/>
  <c r="F11" i="174"/>
  <c r="F35" i="174" s="1"/>
  <c r="F11" i="152"/>
  <c r="F35" i="152" s="1"/>
  <c r="F11" i="169" s="1"/>
  <c r="F11" i="173"/>
  <c r="F35" i="173" s="1"/>
  <c r="F11" i="151"/>
  <c r="F35" i="151" s="1"/>
  <c r="F11" i="89"/>
  <c r="F35" i="89" s="1"/>
  <c r="F11" i="142"/>
  <c r="F35" i="142" s="1"/>
  <c r="F11" i="168" s="1"/>
  <c r="S16" i="183"/>
  <c r="S40" i="183" s="1"/>
  <c r="S16" i="179"/>
  <c r="S40" i="179" s="1"/>
  <c r="S16" i="180"/>
  <c r="S40" i="180" s="1"/>
  <c r="S17" i="182" s="1"/>
  <c r="S16" i="181"/>
  <c r="S17" i="174"/>
  <c r="S41" i="174" s="1"/>
  <c r="S17" i="151"/>
  <c r="S41" i="151" s="1"/>
  <c r="S17" i="173"/>
  <c r="S41" i="173" s="1"/>
  <c r="S17" i="152"/>
  <c r="S41" i="152" s="1"/>
  <c r="S17" i="169" s="1"/>
  <c r="S17" i="89"/>
  <c r="S41" i="89" s="1"/>
  <c r="S17" i="142"/>
  <c r="S41" i="142" s="1"/>
  <c r="S17" i="168" s="1"/>
  <c r="I16" i="181"/>
  <c r="I16" i="183"/>
  <c r="I40" i="183" s="1"/>
  <c r="I16" i="179"/>
  <c r="I40" i="179" s="1"/>
  <c r="I16" i="180"/>
  <c r="I40" i="180" s="1"/>
  <c r="I17" i="182" s="1"/>
  <c r="I17" i="174"/>
  <c r="I41" i="174" s="1"/>
  <c r="I17" i="152"/>
  <c r="I41" i="152" s="1"/>
  <c r="I17" i="169" s="1"/>
  <c r="I17" i="151"/>
  <c r="I41" i="151" s="1"/>
  <c r="I17" i="173"/>
  <c r="I41" i="173" s="1"/>
  <c r="I17" i="142"/>
  <c r="I41" i="142" s="1"/>
  <c r="I17" i="168" s="1"/>
  <c r="I17" i="89"/>
  <c r="I41" i="89" s="1"/>
  <c r="J13" i="183"/>
  <c r="J37" i="183" s="1"/>
  <c r="J13" i="179"/>
  <c r="J37" i="179" s="1"/>
  <c r="J13" i="180"/>
  <c r="J37" i="180" s="1"/>
  <c r="J14" i="182" s="1"/>
  <c r="J13" i="181"/>
  <c r="J14" i="174"/>
  <c r="J38" i="174" s="1"/>
  <c r="J14" i="152"/>
  <c r="J38" i="152" s="1"/>
  <c r="J14" i="169" s="1"/>
  <c r="J14" i="151"/>
  <c r="J38" i="151" s="1"/>
  <c r="J14" i="173"/>
  <c r="J38" i="173" s="1"/>
  <c r="J14" i="89"/>
  <c r="J38" i="89" s="1"/>
  <c r="J14" i="142"/>
  <c r="J38" i="142" s="1"/>
  <c r="J14" i="168" s="1"/>
  <c r="O16" i="183"/>
  <c r="O40" i="183" s="1"/>
  <c r="O16" i="179"/>
  <c r="O40" i="179" s="1"/>
  <c r="O16" i="180"/>
  <c r="O40" i="180" s="1"/>
  <c r="O17" i="182" s="1"/>
  <c r="O16" i="181"/>
  <c r="O17" i="174"/>
  <c r="O41" i="174" s="1"/>
  <c r="O17" i="151"/>
  <c r="O41" i="151" s="1"/>
  <c r="O17" i="173"/>
  <c r="O41" i="173" s="1"/>
  <c r="O17" i="152"/>
  <c r="O41" i="152" s="1"/>
  <c r="O17" i="169" s="1"/>
  <c r="O17" i="89"/>
  <c r="O41" i="89" s="1"/>
  <c r="O17" i="142"/>
  <c r="O41" i="142" s="1"/>
  <c r="O17" i="168" s="1"/>
  <c r="E10" i="184"/>
  <c r="E34" i="184" s="1"/>
  <c r="E10" i="148"/>
  <c r="E34" i="148" s="1"/>
  <c r="X11" i="174"/>
  <c r="X35" i="174" s="1"/>
  <c r="X11" i="152"/>
  <c r="X35" i="152" s="1"/>
  <c r="X11" i="169" s="1"/>
  <c r="X11" i="151"/>
  <c r="X35" i="151" s="1"/>
  <c r="X11" i="173"/>
  <c r="X35" i="173" s="1"/>
  <c r="X11" i="89"/>
  <c r="X35" i="89" s="1"/>
  <c r="X11" i="142"/>
  <c r="X35" i="142" s="1"/>
  <c r="X11" i="168" s="1"/>
  <c r="P13" i="183"/>
  <c r="P37" i="183" s="1"/>
  <c r="P13" i="180"/>
  <c r="P37" i="180" s="1"/>
  <c r="P14" i="182" s="1"/>
  <c r="P13" i="181"/>
  <c r="P13" i="179"/>
  <c r="P37" i="179" s="1"/>
  <c r="P14" i="174"/>
  <c r="P38" i="174" s="1"/>
  <c r="P14" i="152"/>
  <c r="P38" i="152" s="1"/>
  <c r="P14" i="169" s="1"/>
  <c r="P14" i="173"/>
  <c r="P38" i="173" s="1"/>
  <c r="P14" i="151"/>
  <c r="P38" i="151" s="1"/>
  <c r="P14" i="142"/>
  <c r="P38" i="142" s="1"/>
  <c r="P14" i="168" s="1"/>
  <c r="P14" i="89"/>
  <c r="P38" i="89" s="1"/>
  <c r="S19" i="183"/>
  <c r="S43" i="183" s="1"/>
  <c r="S19" i="181"/>
  <c r="S19" i="179"/>
  <c r="S43" i="179" s="1"/>
  <c r="S19" i="180"/>
  <c r="S43" i="180" s="1"/>
  <c r="S20" i="182" s="1"/>
  <c r="S20" i="174"/>
  <c r="S44" i="174" s="1"/>
  <c r="S20" i="152"/>
  <c r="S44" i="152" s="1"/>
  <c r="S20" i="169" s="1"/>
  <c r="S20" i="151"/>
  <c r="S44" i="151" s="1"/>
  <c r="S20" i="173"/>
  <c r="S44" i="173" s="1"/>
  <c r="S20" i="142"/>
  <c r="S44" i="142" s="1"/>
  <c r="S20" i="168" s="1"/>
  <c r="S20" i="89"/>
  <c r="S44" i="89" s="1"/>
  <c r="G10" i="184"/>
  <c r="G34" i="184" s="1"/>
  <c r="G10" i="148"/>
  <c r="G34" i="148" s="1"/>
  <c r="Z11" i="174"/>
  <c r="Z35" i="174" s="1"/>
  <c r="Z11" i="152"/>
  <c r="Z35" i="152" s="1"/>
  <c r="Z11" i="169" s="1"/>
  <c r="Z11" i="173"/>
  <c r="Z35" i="173" s="1"/>
  <c r="Z11" i="151"/>
  <c r="Z35" i="151" s="1"/>
  <c r="Z11" i="89"/>
  <c r="Z35" i="89" s="1"/>
  <c r="Z11" i="142"/>
  <c r="Z35" i="142" s="1"/>
  <c r="Z11" i="168" s="1"/>
  <c r="H19" i="184"/>
  <c r="H43" i="184" s="1"/>
  <c r="H19" i="148"/>
  <c r="H43" i="148" s="1"/>
  <c r="AA20" i="174"/>
  <c r="AA44" i="174" s="1"/>
  <c r="AA20" i="152"/>
  <c r="AA44" i="152" s="1"/>
  <c r="AA20" i="169" s="1"/>
  <c r="AA20" i="151"/>
  <c r="AA44" i="151" s="1"/>
  <c r="AA20" i="173"/>
  <c r="AA44" i="173" s="1"/>
  <c r="AA20" i="142"/>
  <c r="AA44" i="142" s="1"/>
  <c r="AA20" i="168" s="1"/>
  <c r="AA20" i="89"/>
  <c r="AA44" i="89" s="1"/>
  <c r="C22" i="184"/>
  <c r="C46" i="184" s="1"/>
  <c r="C22" i="148"/>
  <c r="C46" i="148" s="1"/>
  <c r="V23" i="174"/>
  <c r="V47" i="174" s="1"/>
  <c r="V23" i="173"/>
  <c r="V47" i="173" s="1"/>
  <c r="V23" i="152"/>
  <c r="V47" i="152" s="1"/>
  <c r="V23" i="169" s="1"/>
  <c r="V23" i="151"/>
  <c r="V47" i="151" s="1"/>
  <c r="V23" i="89"/>
  <c r="V47" i="89" s="1"/>
  <c r="V23" i="142"/>
  <c r="V47" i="142" s="1"/>
  <c r="V23" i="168" s="1"/>
  <c r="Q22" i="181"/>
  <c r="Q22" i="183"/>
  <c r="Q46" i="183" s="1"/>
  <c r="Q22" i="179"/>
  <c r="Q46" i="179" s="1"/>
  <c r="Q22" i="180"/>
  <c r="Q46" i="180" s="1"/>
  <c r="Q23" i="182" s="1"/>
  <c r="Q23" i="174"/>
  <c r="Q47" i="174" s="1"/>
  <c r="Q23" i="152"/>
  <c r="Q47" i="152" s="1"/>
  <c r="Q23" i="169" s="1"/>
  <c r="Q23" i="151"/>
  <c r="Q47" i="151" s="1"/>
  <c r="Q23" i="173"/>
  <c r="Q47" i="173" s="1"/>
  <c r="Q23" i="142"/>
  <c r="Q47" i="142" s="1"/>
  <c r="Q23" i="168" s="1"/>
  <c r="Q23" i="89"/>
  <c r="Q47" i="89" s="1"/>
  <c r="F16" i="184"/>
  <c r="F40" i="184" s="1"/>
  <c r="F16" i="148"/>
  <c r="F40" i="148" s="1"/>
  <c r="Y17" i="174"/>
  <c r="Y41" i="174" s="1"/>
  <c r="Y17" i="152"/>
  <c r="Y41" i="152" s="1"/>
  <c r="Y17" i="169" s="1"/>
  <c r="Y17" i="151"/>
  <c r="Y41" i="151" s="1"/>
  <c r="Y17" i="173"/>
  <c r="Y41" i="173" s="1"/>
  <c r="Y17" i="142"/>
  <c r="Y41" i="142" s="1"/>
  <c r="Y17" i="168" s="1"/>
  <c r="Y17" i="89"/>
  <c r="Y41" i="89" s="1"/>
  <c r="E22" i="184"/>
  <c r="E46" i="184" s="1"/>
  <c r="E23" i="186" s="1"/>
  <c r="E22" i="148"/>
  <c r="E46" i="148" s="1"/>
  <c r="X23" i="174"/>
  <c r="X47" i="174" s="1"/>
  <c r="X23" i="152"/>
  <c r="X47" i="152" s="1"/>
  <c r="X23" i="169" s="1"/>
  <c r="X23" i="151"/>
  <c r="X47" i="151" s="1"/>
  <c r="X23" i="173"/>
  <c r="X47" i="173" s="1"/>
  <c r="X23" i="142"/>
  <c r="X47" i="142" s="1"/>
  <c r="X23" i="168" s="1"/>
  <c r="X23" i="89"/>
  <c r="X47" i="89" s="1"/>
  <c r="H22" i="183"/>
  <c r="H46" i="183" s="1"/>
  <c r="H22" i="179"/>
  <c r="H46" i="179" s="1"/>
  <c r="H22" i="180"/>
  <c r="H46" i="180" s="1"/>
  <c r="H23" i="182" s="1"/>
  <c r="H22" i="181"/>
  <c r="H23" i="174"/>
  <c r="H47" i="174" s="1"/>
  <c r="H23" i="152"/>
  <c r="H47" i="152" s="1"/>
  <c r="H23" i="169" s="1"/>
  <c r="H23" i="151"/>
  <c r="H47" i="151" s="1"/>
  <c r="H23" i="173"/>
  <c r="H47" i="173" s="1"/>
  <c r="H23" i="142"/>
  <c r="H47" i="142" s="1"/>
  <c r="H23" i="168" s="1"/>
  <c r="H23" i="89"/>
  <c r="H47" i="89" s="1"/>
  <c r="F16" i="183"/>
  <c r="F40" i="183" s="1"/>
  <c r="F16" i="180"/>
  <c r="F40" i="180" s="1"/>
  <c r="F17" i="182" s="1"/>
  <c r="F16" i="181"/>
  <c r="F16" i="179"/>
  <c r="F40" i="179" s="1"/>
  <c r="F17" i="174"/>
  <c r="F41" i="174" s="1"/>
  <c r="F17" i="152"/>
  <c r="F41" i="152" s="1"/>
  <c r="F17" i="169" s="1"/>
  <c r="F17" i="173"/>
  <c r="F41" i="173" s="1"/>
  <c r="F17" i="151"/>
  <c r="F41" i="151" s="1"/>
  <c r="F17" i="89"/>
  <c r="F41" i="89" s="1"/>
  <c r="F17" i="142"/>
  <c r="F41" i="142" s="1"/>
  <c r="F17" i="168" s="1"/>
  <c r="S13" i="181"/>
  <c r="S13" i="183"/>
  <c r="S37" i="183" s="1"/>
  <c r="S13" i="179"/>
  <c r="S37" i="179" s="1"/>
  <c r="S13" i="180"/>
  <c r="S37" i="180" s="1"/>
  <c r="S14" i="182" s="1"/>
  <c r="S14" i="174"/>
  <c r="S38" i="174" s="1"/>
  <c r="S14" i="152"/>
  <c r="S38" i="152" s="1"/>
  <c r="S14" i="169" s="1"/>
  <c r="S14" i="151"/>
  <c r="S38" i="151" s="1"/>
  <c r="S14" i="173"/>
  <c r="S38" i="173" s="1"/>
  <c r="S14" i="142"/>
  <c r="S38" i="142" s="1"/>
  <c r="S14" i="168" s="1"/>
  <c r="S14" i="89"/>
  <c r="S38" i="89" s="1"/>
  <c r="H13" i="183"/>
  <c r="H37" i="183" s="1"/>
  <c r="H13" i="180"/>
  <c r="H37" i="180" s="1"/>
  <c r="H14" i="182" s="1"/>
  <c r="H13" i="181"/>
  <c r="H13" i="179"/>
  <c r="H37" i="179" s="1"/>
  <c r="H14" i="174"/>
  <c r="H38" i="174" s="1"/>
  <c r="H14" i="152"/>
  <c r="H38" i="152" s="1"/>
  <c r="H14" i="169" s="1"/>
  <c r="H14" i="173"/>
  <c r="H38" i="173" s="1"/>
  <c r="H14" i="151"/>
  <c r="H38" i="151" s="1"/>
  <c r="H14" i="142"/>
  <c r="H38" i="142" s="1"/>
  <c r="H14" i="168" s="1"/>
  <c r="H14" i="89"/>
  <c r="H38" i="89" s="1"/>
  <c r="E13" i="183"/>
  <c r="E37" i="183" s="1"/>
  <c r="E13" i="179"/>
  <c r="E37" i="179" s="1"/>
  <c r="E13" i="180"/>
  <c r="E37" i="180" s="1"/>
  <c r="E14" i="182" s="1"/>
  <c r="E13" i="181"/>
  <c r="E14" i="174"/>
  <c r="E38" i="174" s="1"/>
  <c r="E14" i="151"/>
  <c r="E38" i="151" s="1"/>
  <c r="E14" i="173"/>
  <c r="E38" i="173" s="1"/>
  <c r="E14" i="152"/>
  <c r="E38" i="152" s="1"/>
  <c r="E14" i="169" s="1"/>
  <c r="E14" i="142"/>
  <c r="E38" i="142" s="1"/>
  <c r="E14" i="168" s="1"/>
  <c r="E14" i="89"/>
  <c r="E38" i="89" s="1"/>
  <c r="I13" i="184"/>
  <c r="I37" i="184" s="1"/>
  <c r="I14" i="186" s="1"/>
  <c r="I13" i="148"/>
  <c r="I37" i="148" s="1"/>
  <c r="AB14" i="174"/>
  <c r="AB38" i="174" s="1"/>
  <c r="AB14" i="152"/>
  <c r="AB38" i="152" s="1"/>
  <c r="AB14" i="169" s="1"/>
  <c r="AB14" i="173"/>
  <c r="AB38" i="173" s="1"/>
  <c r="AB14" i="151"/>
  <c r="AB38" i="151" s="1"/>
  <c r="AB14" i="142"/>
  <c r="AB38" i="142" s="1"/>
  <c r="AB14" i="168" s="1"/>
  <c r="AB14" i="89"/>
  <c r="AB38" i="89" s="1"/>
  <c r="D22" i="183"/>
  <c r="D46" i="183" s="1"/>
  <c r="D22" i="179"/>
  <c r="D46" i="179" s="1"/>
  <c r="D22" i="180"/>
  <c r="D46" i="180" s="1"/>
  <c r="D23" i="182" s="1"/>
  <c r="D22" i="181"/>
  <c r="D23" i="174"/>
  <c r="D47" i="174" s="1"/>
  <c r="D23" i="152"/>
  <c r="D47" i="152" s="1"/>
  <c r="D23" i="169" s="1"/>
  <c r="D23" i="151"/>
  <c r="D47" i="151" s="1"/>
  <c r="D23" i="173"/>
  <c r="D47" i="173" s="1"/>
  <c r="D23" i="142"/>
  <c r="D47" i="142" s="1"/>
  <c r="D23" i="168" s="1"/>
  <c r="D23" i="89"/>
  <c r="D47" i="89" s="1"/>
  <c r="G19" i="184"/>
  <c r="G43" i="184" s="1"/>
  <c r="G19" i="148"/>
  <c r="G43" i="148" s="1"/>
  <c r="Z20" i="174"/>
  <c r="Z44" i="174" s="1"/>
  <c r="Z20" i="152"/>
  <c r="Z44" i="152" s="1"/>
  <c r="Z20" i="169" s="1"/>
  <c r="Z20" i="151"/>
  <c r="Z44" i="151" s="1"/>
  <c r="Z20" i="173"/>
  <c r="Z44" i="173" s="1"/>
  <c r="Z20" i="89"/>
  <c r="Z44" i="89" s="1"/>
  <c r="Z20" i="142"/>
  <c r="Z44" i="142" s="1"/>
  <c r="Z20" i="168" s="1"/>
  <c r="C16" i="184"/>
  <c r="C40" i="184" s="1"/>
  <c r="C16" i="148"/>
  <c r="C40" i="148" s="1"/>
  <c r="V17" i="174"/>
  <c r="V41" i="174" s="1"/>
  <c r="V17" i="173"/>
  <c r="V41" i="173" s="1"/>
  <c r="V17" i="152"/>
  <c r="V41" i="152" s="1"/>
  <c r="V17" i="169" s="1"/>
  <c r="V17" i="151"/>
  <c r="V41" i="151" s="1"/>
  <c r="V17" i="89"/>
  <c r="V41" i="89" s="1"/>
  <c r="V17" i="142"/>
  <c r="V41" i="142" s="1"/>
  <c r="V17" i="168" s="1"/>
  <c r="U17" i="174"/>
  <c r="U41" i="174" s="1"/>
  <c r="U17" i="152"/>
  <c r="U41" i="152" s="1"/>
  <c r="U17" i="169" s="1"/>
  <c r="U17" i="151"/>
  <c r="U41" i="151" s="1"/>
  <c r="U17" i="173"/>
  <c r="U41" i="173" s="1"/>
  <c r="U17" i="142"/>
  <c r="U41" i="142" s="1"/>
  <c r="U17" i="168" s="1"/>
  <c r="U17" i="89"/>
  <c r="U41" i="89" s="1"/>
  <c r="G13" i="184"/>
  <c r="G37" i="184" s="1"/>
  <c r="G13" i="148"/>
  <c r="G37" i="148" s="1"/>
  <c r="Z14" i="174"/>
  <c r="Z38" i="174" s="1"/>
  <c r="Z14" i="152"/>
  <c r="Z38" i="152" s="1"/>
  <c r="Z14" i="169" s="1"/>
  <c r="Z14" i="151"/>
  <c r="Z38" i="151" s="1"/>
  <c r="Z14" i="173"/>
  <c r="Z38" i="173" s="1"/>
  <c r="Z14" i="89"/>
  <c r="Z38" i="89" s="1"/>
  <c r="Z14" i="142"/>
  <c r="Z38" i="142" s="1"/>
  <c r="Z14" i="168" s="1"/>
  <c r="N19" i="183"/>
  <c r="N43" i="183" s="1"/>
  <c r="N19" i="179"/>
  <c r="N43" i="179" s="1"/>
  <c r="N19" i="180"/>
  <c r="N43" i="180" s="1"/>
  <c r="N20" i="182" s="1"/>
  <c r="N19" i="181"/>
  <c r="N20" i="174"/>
  <c r="N44" i="174" s="1"/>
  <c r="N20" i="152"/>
  <c r="N44" i="152" s="1"/>
  <c r="N20" i="169" s="1"/>
  <c r="N20" i="151"/>
  <c r="N44" i="151" s="1"/>
  <c r="N20" i="173"/>
  <c r="N44" i="173" s="1"/>
  <c r="N20" i="89"/>
  <c r="N44" i="89" s="1"/>
  <c r="N20" i="142"/>
  <c r="N44" i="142" s="1"/>
  <c r="N20" i="168" s="1"/>
  <c r="C13" i="184"/>
  <c r="C37" i="184" s="1"/>
  <c r="C13" i="148"/>
  <c r="C37" i="148" s="1"/>
  <c r="V14" i="174"/>
  <c r="V38" i="174" s="1"/>
  <c r="V14" i="152"/>
  <c r="V38" i="152" s="1"/>
  <c r="V14" i="169" s="1"/>
  <c r="V14" i="151"/>
  <c r="V38" i="151" s="1"/>
  <c r="V14" i="173"/>
  <c r="V38" i="173" s="1"/>
  <c r="V14" i="89"/>
  <c r="V38" i="89" s="1"/>
  <c r="V14" i="142"/>
  <c r="V38" i="142" s="1"/>
  <c r="V14" i="168" s="1"/>
  <c r="F13" i="179"/>
  <c r="F37" i="179" s="1"/>
  <c r="F13" i="180"/>
  <c r="F37" i="180" s="1"/>
  <c r="F14" i="182" s="1"/>
  <c r="F13" i="183"/>
  <c r="F37" i="183" s="1"/>
  <c r="F13" i="181"/>
  <c r="F14" i="174"/>
  <c r="F38" i="174" s="1"/>
  <c r="F14" i="152"/>
  <c r="F38" i="152" s="1"/>
  <c r="F14" i="169" s="1"/>
  <c r="F14" i="151"/>
  <c r="F38" i="151" s="1"/>
  <c r="F14" i="173"/>
  <c r="F38" i="173" s="1"/>
  <c r="F14" i="89"/>
  <c r="F38" i="89" s="1"/>
  <c r="F14" i="142"/>
  <c r="F38" i="142" s="1"/>
  <c r="F14" i="168" s="1"/>
  <c r="P16" i="183"/>
  <c r="P40" i="183" s="1"/>
  <c r="P16" i="179"/>
  <c r="P40" i="179" s="1"/>
  <c r="P16" i="180"/>
  <c r="P40" i="180" s="1"/>
  <c r="P17" i="182" s="1"/>
  <c r="P16" i="181"/>
  <c r="P17" i="174"/>
  <c r="P41" i="174" s="1"/>
  <c r="P17" i="152"/>
  <c r="P41" i="152" s="1"/>
  <c r="P17" i="169" s="1"/>
  <c r="P17" i="151"/>
  <c r="P41" i="151" s="1"/>
  <c r="P17" i="173"/>
  <c r="P41" i="173" s="1"/>
  <c r="P17" i="89"/>
  <c r="P41" i="89" s="1"/>
  <c r="P17" i="142"/>
  <c r="P41" i="142" s="1"/>
  <c r="P17" i="168" s="1"/>
  <c r="I13" i="183"/>
  <c r="I37" i="183" s="1"/>
  <c r="I13" i="179"/>
  <c r="I37" i="179" s="1"/>
  <c r="I13" i="180"/>
  <c r="I37" i="180" s="1"/>
  <c r="I14" i="182" s="1"/>
  <c r="I13" i="181"/>
  <c r="I14" i="174"/>
  <c r="I38" i="174" s="1"/>
  <c r="I14" i="151"/>
  <c r="I38" i="151" s="1"/>
  <c r="I14" i="173"/>
  <c r="I38" i="173" s="1"/>
  <c r="I14" i="152"/>
  <c r="I38" i="152" s="1"/>
  <c r="I14" i="169" s="1"/>
  <c r="I14" i="142"/>
  <c r="I38" i="142" s="1"/>
  <c r="I14" i="168" s="1"/>
  <c r="I14" i="89"/>
  <c r="I38" i="89" s="1"/>
  <c r="H10" i="183"/>
  <c r="H34" i="183" s="1"/>
  <c r="H10" i="179"/>
  <c r="H34" i="179" s="1"/>
  <c r="H10" i="180"/>
  <c r="H34" i="180" s="1"/>
  <c r="H11" i="182" s="1"/>
  <c r="H10" i="181"/>
  <c r="H11" i="174"/>
  <c r="H35" i="174" s="1"/>
  <c r="H11" i="152"/>
  <c r="H35" i="152" s="1"/>
  <c r="H11" i="169" s="1"/>
  <c r="H11" i="151"/>
  <c r="H35" i="151" s="1"/>
  <c r="H11" i="173"/>
  <c r="H35" i="173" s="1"/>
  <c r="H11" i="89"/>
  <c r="H35" i="89" s="1"/>
  <c r="H11" i="142"/>
  <c r="H35" i="142" s="1"/>
  <c r="H11" i="168" s="1"/>
  <c r="E13" i="184"/>
  <c r="E37" i="184" s="1"/>
  <c r="E13" i="148"/>
  <c r="E37" i="148" s="1"/>
  <c r="X14" i="174"/>
  <c r="X38" i="174" s="1"/>
  <c r="X14" i="152"/>
  <c r="X38" i="152" s="1"/>
  <c r="X14" i="169" s="1"/>
  <c r="X14" i="173"/>
  <c r="X38" i="173" s="1"/>
  <c r="X14" i="151"/>
  <c r="X38" i="151" s="1"/>
  <c r="X14" i="142"/>
  <c r="X38" i="142" s="1"/>
  <c r="X14" i="168" s="1"/>
  <c r="X14" i="89"/>
  <c r="X38" i="89" s="1"/>
  <c r="J10" i="183"/>
  <c r="J34" i="183" s="1"/>
  <c r="J10" i="180"/>
  <c r="J34" i="180" s="1"/>
  <c r="J11" i="182" s="1"/>
  <c r="J10" i="181"/>
  <c r="J10" i="179"/>
  <c r="J34" i="179" s="1"/>
  <c r="J11" i="174"/>
  <c r="J35" i="174" s="1"/>
  <c r="J11" i="152"/>
  <c r="J35" i="152" s="1"/>
  <c r="J11" i="169" s="1"/>
  <c r="J11" i="173"/>
  <c r="J35" i="173" s="1"/>
  <c r="J11" i="151"/>
  <c r="J35" i="151" s="1"/>
  <c r="J11" i="89"/>
  <c r="J35" i="89" s="1"/>
  <c r="J11" i="142"/>
  <c r="J35" i="142" s="1"/>
  <c r="J11" i="168" s="1"/>
  <c r="I19" i="184"/>
  <c r="I43" i="184" s="1"/>
  <c r="I19" i="148"/>
  <c r="I43" i="148" s="1"/>
  <c r="AB20" i="174"/>
  <c r="AB44" i="174" s="1"/>
  <c r="AB20" i="173"/>
  <c r="AB44" i="173" s="1"/>
  <c r="AB20" i="152"/>
  <c r="AB44" i="152" s="1"/>
  <c r="AB20" i="169" s="1"/>
  <c r="AB20" i="151"/>
  <c r="AB44" i="151" s="1"/>
  <c r="AB20" i="142"/>
  <c r="AB44" i="142" s="1"/>
  <c r="AB20" i="168" s="1"/>
  <c r="AB20" i="89"/>
  <c r="AB44" i="89" s="1"/>
  <c r="O19" i="181"/>
  <c r="O19" i="183"/>
  <c r="O43" i="183" s="1"/>
  <c r="O19" i="179"/>
  <c r="O43" i="179" s="1"/>
  <c r="O19" i="180"/>
  <c r="O43" i="180" s="1"/>
  <c r="O20" i="182" s="1"/>
  <c r="O20" i="174"/>
  <c r="O44" i="174" s="1"/>
  <c r="O20" i="152"/>
  <c r="O44" i="152" s="1"/>
  <c r="O20" i="169" s="1"/>
  <c r="O20" i="151"/>
  <c r="O44" i="151" s="1"/>
  <c r="O20" i="173"/>
  <c r="O44" i="173" s="1"/>
  <c r="O20" i="142"/>
  <c r="O44" i="142" s="1"/>
  <c r="O20" i="168" s="1"/>
  <c r="O20" i="89"/>
  <c r="O44" i="89" s="1"/>
  <c r="H13" i="184"/>
  <c r="H37" i="184" s="1"/>
  <c r="H13" i="148"/>
  <c r="H37" i="148" s="1"/>
  <c r="AA14" i="174"/>
  <c r="AA38" i="174" s="1"/>
  <c r="AA14" i="152"/>
  <c r="AA38" i="152" s="1"/>
  <c r="AA14" i="169" s="1"/>
  <c r="AA14" i="151"/>
  <c r="AA38" i="151" s="1"/>
  <c r="AA14" i="173"/>
  <c r="AA38" i="173" s="1"/>
  <c r="AA14" i="142"/>
  <c r="AA38" i="142" s="1"/>
  <c r="AA14" i="168" s="1"/>
  <c r="AA14" i="89"/>
  <c r="AA38" i="89" s="1"/>
  <c r="G16" i="184"/>
  <c r="G40" i="184" s="1"/>
  <c r="G16" i="148"/>
  <c r="G40" i="148" s="1"/>
  <c r="Z17" i="174"/>
  <c r="Z41" i="174" s="1"/>
  <c r="Z17" i="173"/>
  <c r="Z41" i="173" s="1"/>
  <c r="Z17" i="152"/>
  <c r="Z41" i="152" s="1"/>
  <c r="Z17" i="169" s="1"/>
  <c r="Z17" i="151"/>
  <c r="Z41" i="151" s="1"/>
  <c r="Z17" i="89"/>
  <c r="Z41" i="89" s="1"/>
  <c r="Z17" i="142"/>
  <c r="Z41" i="142" s="1"/>
  <c r="Z17" i="168" s="1"/>
  <c r="U23" i="174"/>
  <c r="U47" i="174" s="1"/>
  <c r="U23" i="152"/>
  <c r="U47" i="152" s="1"/>
  <c r="U23" i="169" s="1"/>
  <c r="U23" i="151"/>
  <c r="U47" i="151" s="1"/>
  <c r="U23" i="173"/>
  <c r="U47" i="173" s="1"/>
  <c r="U23" i="142"/>
  <c r="U47" i="142" s="1"/>
  <c r="U23" i="168" s="1"/>
  <c r="U23" i="89"/>
  <c r="U47" i="89" s="1"/>
  <c r="D22" i="184"/>
  <c r="D46" i="184" s="1"/>
  <c r="D22" i="148"/>
  <c r="D46" i="148" s="1"/>
  <c r="W23" i="174"/>
  <c r="W47" i="174" s="1"/>
  <c r="W23" i="151"/>
  <c r="W47" i="151" s="1"/>
  <c r="W23" i="173"/>
  <c r="W47" i="173" s="1"/>
  <c r="W23" i="152"/>
  <c r="W47" i="152" s="1"/>
  <c r="W23" i="169" s="1"/>
  <c r="W23" i="89"/>
  <c r="W47" i="89" s="1"/>
  <c r="W23" i="142"/>
  <c r="W47" i="142" s="1"/>
  <c r="W23" i="168" s="1"/>
  <c r="O22" i="183"/>
  <c r="O46" i="183" s="1"/>
  <c r="O22" i="179"/>
  <c r="O46" i="179" s="1"/>
  <c r="O22" i="180"/>
  <c r="O46" i="180" s="1"/>
  <c r="O23" i="182" s="1"/>
  <c r="O22" i="181"/>
  <c r="O23" i="174"/>
  <c r="O47" i="174" s="1"/>
  <c r="O23" i="151"/>
  <c r="O47" i="151" s="1"/>
  <c r="O23" i="173"/>
  <c r="O47" i="173" s="1"/>
  <c r="O23" i="152"/>
  <c r="O47" i="152" s="1"/>
  <c r="O23" i="169" s="1"/>
  <c r="O23" i="89"/>
  <c r="O47" i="89" s="1"/>
  <c r="O23" i="142"/>
  <c r="O47" i="142" s="1"/>
  <c r="O23" i="168" s="1"/>
  <c r="E22" i="181"/>
  <c r="E22" i="183"/>
  <c r="E46" i="183" s="1"/>
  <c r="E22" i="179"/>
  <c r="E46" i="179" s="1"/>
  <c r="E22" i="180"/>
  <c r="E46" i="180" s="1"/>
  <c r="E23" i="182" s="1"/>
  <c r="E23" i="174"/>
  <c r="E47" i="174" s="1"/>
  <c r="E23" i="152"/>
  <c r="E47" i="152" s="1"/>
  <c r="E23" i="169" s="1"/>
  <c r="E23" i="151"/>
  <c r="E47" i="151" s="1"/>
  <c r="E23" i="173"/>
  <c r="E47" i="173" s="1"/>
  <c r="E23" i="142"/>
  <c r="E47" i="142" s="1"/>
  <c r="E23" i="168" s="1"/>
  <c r="E23" i="89"/>
  <c r="E47" i="89" s="1"/>
  <c r="I22" i="181"/>
  <c r="I22" i="183"/>
  <c r="I46" i="183" s="1"/>
  <c r="I22" i="179"/>
  <c r="I46" i="179" s="1"/>
  <c r="I22" i="180"/>
  <c r="I46" i="180" s="1"/>
  <c r="I23" i="182" s="1"/>
  <c r="I23" i="174"/>
  <c r="I47" i="174" s="1"/>
  <c r="I23" i="152"/>
  <c r="I47" i="152" s="1"/>
  <c r="I23" i="169" s="1"/>
  <c r="I23" i="151"/>
  <c r="I47" i="151" s="1"/>
  <c r="I23" i="173"/>
  <c r="I47" i="173" s="1"/>
  <c r="I23" i="142"/>
  <c r="I47" i="142" s="1"/>
  <c r="I23" i="168" s="1"/>
  <c r="I23" i="89"/>
  <c r="I47" i="89" s="1"/>
  <c r="T20" i="174"/>
  <c r="T44" i="174" s="1"/>
  <c r="T20" i="173"/>
  <c r="T44" i="173" s="1"/>
  <c r="T20" i="152"/>
  <c r="T44" i="152" s="1"/>
  <c r="T20" i="169" s="1"/>
  <c r="T20" i="151"/>
  <c r="T44" i="151" s="1"/>
  <c r="T20" i="142"/>
  <c r="T44" i="142" s="1"/>
  <c r="T20" i="168" s="1"/>
  <c r="T20" i="89"/>
  <c r="T44" i="89" s="1"/>
  <c r="D10" i="184"/>
  <c r="D34" i="184" s="1"/>
  <c r="D11" i="186" s="1"/>
  <c r="D10" i="148"/>
  <c r="D34" i="148" s="1"/>
  <c r="W11" i="174"/>
  <c r="W35" i="174" s="1"/>
  <c r="W11" i="151"/>
  <c r="W35" i="151" s="1"/>
  <c r="W11" i="152"/>
  <c r="W35" i="152" s="1"/>
  <c r="W11" i="169" s="1"/>
  <c r="W11" i="173"/>
  <c r="W35" i="173" s="1"/>
  <c r="W11" i="89"/>
  <c r="W35" i="89" s="1"/>
  <c r="W11" i="142"/>
  <c r="W35" i="142" s="1"/>
  <c r="W11" i="168" s="1"/>
  <c r="Q13" i="183"/>
  <c r="Q37" i="183" s="1"/>
  <c r="Q13" i="179"/>
  <c r="Q37" i="179" s="1"/>
  <c r="Q13" i="180"/>
  <c r="Q37" i="180" s="1"/>
  <c r="Q14" i="182" s="1"/>
  <c r="Q13" i="181"/>
  <c r="Q14" i="174"/>
  <c r="Q38" i="174" s="1"/>
  <c r="Q14" i="151"/>
  <c r="Q38" i="151" s="1"/>
  <c r="Q14" i="152"/>
  <c r="Q38" i="152" s="1"/>
  <c r="Q14" i="169" s="1"/>
  <c r="Q14" i="173"/>
  <c r="Q38" i="173" s="1"/>
  <c r="Q14" i="142"/>
  <c r="Q38" i="142" s="1"/>
  <c r="Q14" i="168" s="1"/>
  <c r="Q14" i="89"/>
  <c r="Q38" i="89" s="1"/>
  <c r="O13" i="183"/>
  <c r="O37" i="183" s="1"/>
  <c r="O13" i="181"/>
  <c r="O13" i="179"/>
  <c r="O37" i="179" s="1"/>
  <c r="O13" i="180"/>
  <c r="O37" i="180" s="1"/>
  <c r="O14" i="182" s="1"/>
  <c r="O14" i="174"/>
  <c r="O38" i="174" s="1"/>
  <c r="O14" i="152"/>
  <c r="O38" i="152" s="1"/>
  <c r="O14" i="169" s="1"/>
  <c r="O14" i="151"/>
  <c r="O38" i="151" s="1"/>
  <c r="O14" i="173"/>
  <c r="O38" i="173" s="1"/>
  <c r="O14" i="142"/>
  <c r="O38" i="142" s="1"/>
  <c r="O14" i="168" s="1"/>
  <c r="O14" i="89"/>
  <c r="O38" i="89" s="1"/>
  <c r="E19" i="183"/>
  <c r="E43" i="183" s="1"/>
  <c r="E19" i="179"/>
  <c r="E43" i="179" s="1"/>
  <c r="E19" i="180"/>
  <c r="E43" i="180" s="1"/>
  <c r="E20" i="182" s="1"/>
  <c r="E19" i="181"/>
  <c r="E20" i="174"/>
  <c r="E44" i="174" s="1"/>
  <c r="E20" i="151"/>
  <c r="E44" i="151" s="1"/>
  <c r="E20" i="173"/>
  <c r="E44" i="173" s="1"/>
  <c r="E20" i="152"/>
  <c r="E44" i="152" s="1"/>
  <c r="E20" i="169" s="1"/>
  <c r="E20" i="142"/>
  <c r="E44" i="142" s="1"/>
  <c r="E20" i="168" s="1"/>
  <c r="E20" i="89"/>
  <c r="E44" i="89" s="1"/>
  <c r="C10" i="184"/>
  <c r="C34" i="184" s="1"/>
  <c r="C10" i="148"/>
  <c r="C34" i="148" s="1"/>
  <c r="V11" i="174"/>
  <c r="V35" i="174" s="1"/>
  <c r="V11" i="152"/>
  <c r="V35" i="152" s="1"/>
  <c r="V11" i="169" s="1"/>
  <c r="V11" i="173"/>
  <c r="V35" i="173" s="1"/>
  <c r="V11" i="151"/>
  <c r="V35" i="151" s="1"/>
  <c r="V11" i="89"/>
  <c r="V35" i="89" s="1"/>
  <c r="V11" i="142"/>
  <c r="V35" i="142" s="1"/>
  <c r="V11" i="168" s="1"/>
  <c r="K16" i="183"/>
  <c r="K40" i="183" s="1"/>
  <c r="K16" i="179"/>
  <c r="K40" i="179" s="1"/>
  <c r="K16" i="180"/>
  <c r="K40" i="180" s="1"/>
  <c r="K17" i="182" s="1"/>
  <c r="K16" i="181"/>
  <c r="K17" i="174"/>
  <c r="K41" i="174" s="1"/>
  <c r="K17" i="151"/>
  <c r="K41" i="151" s="1"/>
  <c r="K17" i="152"/>
  <c r="K41" i="152" s="1"/>
  <c r="K17" i="169" s="1"/>
  <c r="K17" i="173"/>
  <c r="K41" i="173" s="1"/>
  <c r="K17" i="89"/>
  <c r="K41" i="89" s="1"/>
  <c r="K17" i="142"/>
  <c r="K41" i="142" s="1"/>
  <c r="K17" i="168" s="1"/>
  <c r="G22" i="184"/>
  <c r="G46" i="184" s="1"/>
  <c r="G22" i="148"/>
  <c r="G46" i="148" s="1"/>
  <c r="Z23" i="174"/>
  <c r="Z47" i="174" s="1"/>
  <c r="Z23" i="173"/>
  <c r="Z47" i="173" s="1"/>
  <c r="Z23" i="152"/>
  <c r="Z47" i="152" s="1"/>
  <c r="Z23" i="169" s="1"/>
  <c r="Z23" i="151"/>
  <c r="Z47" i="151" s="1"/>
  <c r="Z23" i="89"/>
  <c r="Z47" i="89" s="1"/>
  <c r="Z23" i="142"/>
  <c r="Z47" i="142" s="1"/>
  <c r="Z23" i="168" s="1"/>
  <c r="P22" i="183"/>
  <c r="P46" i="183" s="1"/>
  <c r="P22" i="179"/>
  <c r="P46" i="179" s="1"/>
  <c r="P22" i="180"/>
  <c r="P46" i="180" s="1"/>
  <c r="P23" i="182" s="1"/>
  <c r="P22" i="181"/>
  <c r="P23" i="174"/>
  <c r="P47" i="174" s="1"/>
  <c r="P23" i="152"/>
  <c r="P47" i="152" s="1"/>
  <c r="P23" i="169" s="1"/>
  <c r="P23" i="151"/>
  <c r="P47" i="151" s="1"/>
  <c r="P23" i="173"/>
  <c r="P47" i="173" s="1"/>
  <c r="P23" i="142"/>
  <c r="P47" i="142" s="1"/>
  <c r="P23" i="168" s="1"/>
  <c r="P23" i="89"/>
  <c r="P47" i="89" s="1"/>
  <c r="I19" i="183"/>
  <c r="I43" i="183" s="1"/>
  <c r="I19" i="179"/>
  <c r="I43" i="179" s="1"/>
  <c r="I19" i="180"/>
  <c r="I43" i="180" s="1"/>
  <c r="I20" i="182" s="1"/>
  <c r="I19" i="181"/>
  <c r="I20" i="174"/>
  <c r="I44" i="174" s="1"/>
  <c r="I20" i="151"/>
  <c r="I44" i="151" s="1"/>
  <c r="I20" i="173"/>
  <c r="I44" i="173" s="1"/>
  <c r="I20" i="152"/>
  <c r="I44" i="152" s="1"/>
  <c r="I20" i="169" s="1"/>
  <c r="I20" i="142"/>
  <c r="I44" i="142" s="1"/>
  <c r="I20" i="168" s="1"/>
  <c r="I20" i="89"/>
  <c r="I44" i="89" s="1"/>
  <c r="H19" i="183"/>
  <c r="H43" i="183" s="1"/>
  <c r="H19" i="180"/>
  <c r="H43" i="180" s="1"/>
  <c r="H20" i="182" s="1"/>
  <c r="H19" i="181"/>
  <c r="H19" i="179"/>
  <c r="H43" i="179" s="1"/>
  <c r="H20" i="174"/>
  <c r="H44" i="174" s="1"/>
  <c r="H20" i="173"/>
  <c r="H44" i="173" s="1"/>
  <c r="H20" i="152"/>
  <c r="H44" i="152" s="1"/>
  <c r="H20" i="169" s="1"/>
  <c r="H20" i="151"/>
  <c r="H44" i="151" s="1"/>
  <c r="H20" i="142"/>
  <c r="H44" i="142" s="1"/>
  <c r="H20" i="168" s="1"/>
  <c r="H20" i="89"/>
  <c r="H44" i="89" s="1"/>
  <c r="E16" i="183"/>
  <c r="E40" i="183" s="1"/>
  <c r="E16" i="181"/>
  <c r="E16" i="179"/>
  <c r="E40" i="179" s="1"/>
  <c r="E16" i="180"/>
  <c r="E40" i="180" s="1"/>
  <c r="E17" i="182" s="1"/>
  <c r="E17" i="174"/>
  <c r="E41" i="174" s="1"/>
  <c r="E17" i="152"/>
  <c r="E41" i="152" s="1"/>
  <c r="E17" i="169" s="1"/>
  <c r="E17" i="151"/>
  <c r="E41" i="151" s="1"/>
  <c r="E17" i="173"/>
  <c r="E41" i="173" s="1"/>
  <c r="E17" i="142"/>
  <c r="E41" i="142" s="1"/>
  <c r="E17" i="168" s="1"/>
  <c r="E17" i="89"/>
  <c r="E41" i="89" s="1"/>
  <c r="D19" i="184"/>
  <c r="D43" i="184" s="1"/>
  <c r="D19" i="148"/>
  <c r="D43" i="148" s="1"/>
  <c r="W20" i="174"/>
  <c r="W44" i="174" s="1"/>
  <c r="W20" i="152"/>
  <c r="W44" i="152" s="1"/>
  <c r="W20" i="169" s="1"/>
  <c r="W20" i="151"/>
  <c r="W44" i="151" s="1"/>
  <c r="W20" i="173"/>
  <c r="W44" i="173" s="1"/>
  <c r="W20" i="142"/>
  <c r="W44" i="142" s="1"/>
  <c r="W20" i="168" s="1"/>
  <c r="W20" i="89"/>
  <c r="W44" i="89" s="1"/>
  <c r="H16" i="184"/>
  <c r="H40" i="184" s="1"/>
  <c r="H16" i="148"/>
  <c r="H40" i="148" s="1"/>
  <c r="AA17" i="174"/>
  <c r="AA41" i="174" s="1"/>
  <c r="AA17" i="151"/>
  <c r="AA41" i="151" s="1"/>
  <c r="AA17" i="173"/>
  <c r="AA41" i="173" s="1"/>
  <c r="AA17" i="152"/>
  <c r="AA41" i="152" s="1"/>
  <c r="AA17" i="169" s="1"/>
  <c r="AA17" i="89"/>
  <c r="AA41" i="89" s="1"/>
  <c r="AA17" i="142"/>
  <c r="AA41" i="142" s="1"/>
  <c r="AA17" i="168" s="1"/>
  <c r="E16" i="184"/>
  <c r="E40" i="184" s="1"/>
  <c r="E16" i="148"/>
  <c r="E40" i="148" s="1"/>
  <c r="X17" i="174"/>
  <c r="X41" i="174" s="1"/>
  <c r="X17" i="152"/>
  <c r="X41" i="152" s="1"/>
  <c r="X17" i="169" s="1"/>
  <c r="X17" i="151"/>
  <c r="X41" i="151" s="1"/>
  <c r="X17" i="173"/>
  <c r="X41" i="173" s="1"/>
  <c r="X17" i="89"/>
  <c r="X41" i="89" s="1"/>
  <c r="X17" i="142"/>
  <c r="X41" i="142" s="1"/>
  <c r="X17" i="168" s="1"/>
  <c r="U20" i="174"/>
  <c r="U44" i="174" s="1"/>
  <c r="U20" i="151"/>
  <c r="U44" i="151" s="1"/>
  <c r="U20" i="173"/>
  <c r="U44" i="173" s="1"/>
  <c r="U20" i="152"/>
  <c r="U44" i="152" s="1"/>
  <c r="U20" i="169" s="1"/>
  <c r="U20" i="142"/>
  <c r="U44" i="142" s="1"/>
  <c r="U20" i="168" s="1"/>
  <c r="U20" i="89"/>
  <c r="U44" i="89" s="1"/>
  <c r="C19" i="184"/>
  <c r="C43" i="184" s="1"/>
  <c r="C19" i="148"/>
  <c r="C43" i="148" s="1"/>
  <c r="V20" i="174"/>
  <c r="V44" i="174" s="1"/>
  <c r="V20" i="152"/>
  <c r="V44" i="152" s="1"/>
  <c r="V20" i="169" s="1"/>
  <c r="V20" i="151"/>
  <c r="V44" i="151" s="1"/>
  <c r="V20" i="173"/>
  <c r="V44" i="173" s="1"/>
  <c r="V20" i="89"/>
  <c r="V44" i="89" s="1"/>
  <c r="V20" i="142"/>
  <c r="V44" i="142" s="1"/>
  <c r="V20" i="168" s="1"/>
  <c r="J16" i="183"/>
  <c r="J40" i="183" s="1"/>
  <c r="J16" i="180"/>
  <c r="J40" i="180" s="1"/>
  <c r="J17" i="182" s="1"/>
  <c r="J16" i="181"/>
  <c r="J16" i="179"/>
  <c r="J40" i="179" s="1"/>
  <c r="J17" i="174"/>
  <c r="J41" i="174" s="1"/>
  <c r="J17" i="152"/>
  <c r="J41" i="152" s="1"/>
  <c r="J17" i="169" s="1"/>
  <c r="J17" i="173"/>
  <c r="J41" i="173" s="1"/>
  <c r="J17" i="151"/>
  <c r="J41" i="151" s="1"/>
  <c r="J17" i="89"/>
  <c r="J41" i="89" s="1"/>
  <c r="J17" i="142"/>
  <c r="J41" i="142" s="1"/>
  <c r="J17" i="168" s="1"/>
  <c r="F19" i="184"/>
  <c r="F43" i="184" s="1"/>
  <c r="F19" i="148"/>
  <c r="F43" i="148" s="1"/>
  <c r="Y20" i="174"/>
  <c r="Y44" i="174" s="1"/>
  <c r="Y20" i="151"/>
  <c r="Y44" i="151" s="1"/>
  <c r="Y20" i="173"/>
  <c r="Y44" i="173" s="1"/>
  <c r="Y20" i="152"/>
  <c r="Y44" i="152" s="1"/>
  <c r="Y20" i="169" s="1"/>
  <c r="Y20" i="142"/>
  <c r="Y44" i="142" s="1"/>
  <c r="Y20" i="168" s="1"/>
  <c r="Y20" i="89"/>
  <c r="Y44" i="89" s="1"/>
  <c r="Q16" i="181"/>
  <c r="Q16" i="183"/>
  <c r="Q40" i="183" s="1"/>
  <c r="Q16" i="179"/>
  <c r="Q40" i="179" s="1"/>
  <c r="Q16" i="180"/>
  <c r="Q40" i="180" s="1"/>
  <c r="Q17" i="182" s="1"/>
  <c r="Q17" i="174"/>
  <c r="Q41" i="174" s="1"/>
  <c r="Q17" i="152"/>
  <c r="Q41" i="152" s="1"/>
  <c r="Q17" i="169" s="1"/>
  <c r="Q17" i="151"/>
  <c r="Q41" i="151" s="1"/>
  <c r="Q17" i="173"/>
  <c r="Q41" i="173" s="1"/>
  <c r="Q17" i="142"/>
  <c r="Q41" i="142" s="1"/>
  <c r="Q17" i="168" s="1"/>
  <c r="Q17" i="89"/>
  <c r="Q41" i="89" s="1"/>
  <c r="T17" i="174"/>
  <c r="T41" i="174" s="1"/>
  <c r="T17" i="152"/>
  <c r="T41" i="152" s="1"/>
  <c r="T17" i="169" s="1"/>
  <c r="T17" i="151"/>
  <c r="T41" i="151" s="1"/>
  <c r="T17" i="173"/>
  <c r="T41" i="173" s="1"/>
  <c r="T17" i="89"/>
  <c r="T41" i="89" s="1"/>
  <c r="T17" i="142"/>
  <c r="T41" i="142" s="1"/>
  <c r="T17" i="168" s="1"/>
  <c r="F13" i="184"/>
  <c r="F37" i="184" s="1"/>
  <c r="F14" i="186" s="1"/>
  <c r="F13" i="148"/>
  <c r="F37" i="148" s="1"/>
  <c r="Y14" i="174"/>
  <c r="Y38" i="174" s="1"/>
  <c r="Y14" i="151"/>
  <c r="Y38" i="151" s="1"/>
  <c r="Y14" i="173"/>
  <c r="Y38" i="173" s="1"/>
  <c r="Y14" i="152"/>
  <c r="Y38" i="152" s="1"/>
  <c r="Y14" i="169" s="1"/>
  <c r="Y14" i="142"/>
  <c r="Y38" i="142" s="1"/>
  <c r="Y14" i="168" s="1"/>
  <c r="Y14" i="89"/>
  <c r="Y38" i="89" s="1"/>
  <c r="D13" i="184"/>
  <c r="D37" i="184" s="1"/>
  <c r="D13" i="148"/>
  <c r="D37" i="148" s="1"/>
  <c r="W14" i="174"/>
  <c r="W38" i="174" s="1"/>
  <c r="W14" i="152"/>
  <c r="W38" i="152" s="1"/>
  <c r="W14" i="169" s="1"/>
  <c r="W14" i="151"/>
  <c r="W38" i="151" s="1"/>
  <c r="W14" i="173"/>
  <c r="W38" i="173" s="1"/>
  <c r="W14" i="142"/>
  <c r="W38" i="142" s="1"/>
  <c r="W14" i="168" s="1"/>
  <c r="W14" i="89"/>
  <c r="W38" i="89" s="1"/>
  <c r="D19" i="183"/>
  <c r="D43" i="183" s="1"/>
  <c r="D19" i="180"/>
  <c r="D43" i="180" s="1"/>
  <c r="D20" i="182" s="1"/>
  <c r="D19" i="181"/>
  <c r="D19" i="179"/>
  <c r="D43" i="179" s="1"/>
  <c r="D20" i="174"/>
  <c r="D44" i="174" s="1"/>
  <c r="D20" i="173"/>
  <c r="D44" i="173" s="1"/>
  <c r="D20" i="152"/>
  <c r="D44" i="152" s="1"/>
  <c r="D20" i="169" s="1"/>
  <c r="D20" i="151"/>
  <c r="D44" i="151" s="1"/>
  <c r="D20" i="142"/>
  <c r="D44" i="142" s="1"/>
  <c r="D20" i="168" s="1"/>
  <c r="D20" i="89"/>
  <c r="D44" i="89" s="1"/>
  <c r="U11" i="174"/>
  <c r="U35" i="174" s="1"/>
  <c r="U11" i="152"/>
  <c r="U35" i="152" s="1"/>
  <c r="U11" i="169" s="1"/>
  <c r="U11" i="151"/>
  <c r="U35" i="151" s="1"/>
  <c r="U11" i="173"/>
  <c r="U35" i="173" s="1"/>
  <c r="U11" i="142"/>
  <c r="U35" i="142" s="1"/>
  <c r="U11" i="168" s="1"/>
  <c r="U11" i="89"/>
  <c r="U35" i="89" s="1"/>
  <c r="I22" i="184"/>
  <c r="I46" i="184" s="1"/>
  <c r="I23" i="186" s="1"/>
  <c r="I22" i="148"/>
  <c r="I46" i="148" s="1"/>
  <c r="AB23" i="174"/>
  <c r="AB47" i="174" s="1"/>
  <c r="AB23" i="152"/>
  <c r="AB47" i="152" s="1"/>
  <c r="AB23" i="169" s="1"/>
  <c r="AB23" i="151"/>
  <c r="AB47" i="151" s="1"/>
  <c r="AB23" i="173"/>
  <c r="AB47" i="173" s="1"/>
  <c r="AB23" i="142"/>
  <c r="AB47" i="142" s="1"/>
  <c r="AB23" i="168" s="1"/>
  <c r="AB23" i="89"/>
  <c r="AB47" i="89" s="1"/>
  <c r="F22" i="180"/>
  <c r="F46" i="180" s="1"/>
  <c r="F23" i="182" s="1"/>
  <c r="F22" i="181"/>
  <c r="F22" i="183"/>
  <c r="F46" i="183" s="1"/>
  <c r="F22" i="179"/>
  <c r="F46" i="179" s="1"/>
  <c r="F23" i="174"/>
  <c r="F47" i="174" s="1"/>
  <c r="F23" i="173"/>
  <c r="F47" i="173" s="1"/>
  <c r="F23" i="152"/>
  <c r="F47" i="152" s="1"/>
  <c r="F23" i="169" s="1"/>
  <c r="F23" i="151"/>
  <c r="F47" i="151" s="1"/>
  <c r="F23" i="89"/>
  <c r="F47" i="89" s="1"/>
  <c r="F23" i="142"/>
  <c r="F47" i="142" s="1"/>
  <c r="F23" i="168" s="1"/>
  <c r="F22" i="184"/>
  <c r="F46" i="184" s="1"/>
  <c r="F22" i="148"/>
  <c r="F46" i="148" s="1"/>
  <c r="Y23" i="174"/>
  <c r="Y47" i="174" s="1"/>
  <c r="Y23" i="152"/>
  <c r="Y47" i="152" s="1"/>
  <c r="Y23" i="169" s="1"/>
  <c r="Y23" i="151"/>
  <c r="Y47" i="151" s="1"/>
  <c r="Y23" i="173"/>
  <c r="Y47" i="173" s="1"/>
  <c r="Y23" i="142"/>
  <c r="Y47" i="142" s="1"/>
  <c r="Y23" i="168" s="1"/>
  <c r="Y23" i="89"/>
  <c r="Y47" i="89" s="1"/>
  <c r="S22" i="183"/>
  <c r="S46" i="183" s="1"/>
  <c r="S22" i="179"/>
  <c r="S46" i="179" s="1"/>
  <c r="S22" i="180"/>
  <c r="S46" i="180" s="1"/>
  <c r="S23" i="182" s="1"/>
  <c r="S22" i="181"/>
  <c r="S23" i="174"/>
  <c r="S47" i="174" s="1"/>
  <c r="S23" i="151"/>
  <c r="S47" i="151" s="1"/>
  <c r="S23" i="173"/>
  <c r="S47" i="173" s="1"/>
  <c r="S23" i="152"/>
  <c r="S47" i="152" s="1"/>
  <c r="S23" i="169" s="1"/>
  <c r="S23" i="89"/>
  <c r="S47" i="89" s="1"/>
  <c r="S23" i="142"/>
  <c r="S47" i="142" s="1"/>
  <c r="S23" i="168" s="1"/>
  <c r="H22" i="184"/>
  <c r="H46" i="184" s="1"/>
  <c r="H22" i="148"/>
  <c r="H46" i="148" s="1"/>
  <c r="AA23" i="174"/>
  <c r="AA47" i="174" s="1"/>
  <c r="AA23" i="151"/>
  <c r="AA47" i="151" s="1"/>
  <c r="AA23" i="173"/>
  <c r="AA47" i="173" s="1"/>
  <c r="AA23" i="152"/>
  <c r="AA47" i="152" s="1"/>
  <c r="AA23" i="169" s="1"/>
  <c r="AA23" i="89"/>
  <c r="AA47" i="89" s="1"/>
  <c r="AA23" i="142"/>
  <c r="AA47" i="142" s="1"/>
  <c r="AA23" i="168" s="1"/>
  <c r="B19" i="183"/>
  <c r="B43" i="183" s="1"/>
  <c r="B19" i="181"/>
  <c r="B19" i="179"/>
  <c r="B43" i="179" s="1"/>
  <c r="B19" i="180"/>
  <c r="B43" i="180" s="1"/>
  <c r="B20" i="182" s="1"/>
  <c r="B20" i="174"/>
  <c r="B44" i="174" s="1"/>
  <c r="B20" i="152"/>
  <c r="B44" i="152" s="1"/>
  <c r="B20" i="169" s="1"/>
  <c r="B20" i="173"/>
  <c r="B44" i="173" s="1"/>
  <c r="B20" i="151"/>
  <c r="B44" i="151" s="1"/>
  <c r="B20" i="142"/>
  <c r="B44" i="142" s="1"/>
  <c r="B20" i="168" s="1"/>
  <c r="F11" i="186"/>
  <c r="F17" i="186"/>
  <c r="F13" i="187"/>
  <c r="F37" i="187" s="1"/>
  <c r="F13" i="185"/>
  <c r="H19" i="187"/>
  <c r="H43" i="187" s="1"/>
  <c r="H19" i="185"/>
  <c r="H20" i="186"/>
  <c r="D19" i="187"/>
  <c r="D43" i="187" s="1"/>
  <c r="D19" i="185"/>
  <c r="D20" i="186"/>
  <c r="G10" i="187"/>
  <c r="G34" i="187" s="1"/>
  <c r="G10" i="185"/>
  <c r="G11" i="186"/>
  <c r="C22" i="187"/>
  <c r="C46" i="187" s="1"/>
  <c r="C22" i="185"/>
  <c r="C23" i="186"/>
  <c r="E16" i="187"/>
  <c r="E40" i="187" s="1"/>
  <c r="E16" i="185"/>
  <c r="E17" i="186"/>
  <c r="E19" i="187"/>
  <c r="E43" i="187" s="1"/>
  <c r="E19" i="185"/>
  <c r="E20" i="186"/>
  <c r="F22" i="187"/>
  <c r="F46" i="187" s="1"/>
  <c r="F22" i="185"/>
  <c r="F23" i="186"/>
  <c r="D10" i="187"/>
  <c r="D34" i="187" s="1"/>
  <c r="D10" i="185"/>
  <c r="I13" i="187"/>
  <c r="I37" i="187" s="1"/>
  <c r="I13" i="185"/>
  <c r="D22" i="187"/>
  <c r="D46" i="187" s="1"/>
  <c r="D22" i="185"/>
  <c r="D23" i="186"/>
  <c r="C16" i="187"/>
  <c r="C40" i="187" s="1"/>
  <c r="C16" i="185"/>
  <c r="C17" i="186"/>
  <c r="D16" i="187"/>
  <c r="D40" i="187" s="1"/>
  <c r="D16" i="185"/>
  <c r="D17" i="186"/>
  <c r="C19" i="187"/>
  <c r="C43" i="187" s="1"/>
  <c r="C19" i="185"/>
  <c r="C20" i="186"/>
  <c r="E13" i="187"/>
  <c r="E37" i="187" s="1"/>
  <c r="E13" i="185"/>
  <c r="E14" i="186"/>
  <c r="E10" i="187"/>
  <c r="E34" i="187" s="1"/>
  <c r="E10" i="185"/>
  <c r="E11" i="186"/>
  <c r="B10" i="187"/>
  <c r="B34" i="187" s="1"/>
  <c r="B10" i="185"/>
  <c r="B10" i="184"/>
  <c r="B34" i="184" s="1"/>
  <c r="B11" i="186" s="1"/>
  <c r="B10" i="148"/>
  <c r="F16" i="187"/>
  <c r="F40" i="187" s="1"/>
  <c r="F16" i="185"/>
  <c r="G16" i="187"/>
  <c r="G40" i="187" s="1"/>
  <c r="G16" i="185"/>
  <c r="G17" i="186"/>
  <c r="H22" i="187"/>
  <c r="H46" i="187" s="1"/>
  <c r="H22" i="185"/>
  <c r="H23" i="186"/>
  <c r="I16" i="187"/>
  <c r="I40" i="187" s="1"/>
  <c r="I16" i="185"/>
  <c r="I17" i="186"/>
  <c r="I19" i="187"/>
  <c r="I43" i="187" s="1"/>
  <c r="I19" i="185"/>
  <c r="I20" i="186"/>
  <c r="H13" i="187"/>
  <c r="H37" i="187" s="1"/>
  <c r="H13" i="185"/>
  <c r="H14" i="186"/>
  <c r="G22" i="187"/>
  <c r="G46" i="187" s="1"/>
  <c r="G22" i="185"/>
  <c r="G23" i="186"/>
  <c r="G13" i="187"/>
  <c r="G37" i="187" s="1"/>
  <c r="G13" i="185"/>
  <c r="G14" i="186"/>
  <c r="D13" i="187"/>
  <c r="D37" i="187" s="1"/>
  <c r="D13" i="185"/>
  <c r="D14" i="186"/>
  <c r="C13" i="187"/>
  <c r="C37" i="187" s="1"/>
  <c r="C13" i="185"/>
  <c r="C14" i="186"/>
  <c r="H16" i="187"/>
  <c r="H40" i="187" s="1"/>
  <c r="H16" i="185"/>
  <c r="H17" i="186"/>
  <c r="C10" i="187"/>
  <c r="C34" i="187" s="1"/>
  <c r="C10" i="185"/>
  <c r="C11" i="186"/>
  <c r="B19" i="187"/>
  <c r="B43" i="187" s="1"/>
  <c r="B19" i="185"/>
  <c r="B19" i="184"/>
  <c r="B43" i="184" s="1"/>
  <c r="B20" i="186" s="1"/>
  <c r="B19" i="148"/>
  <c r="B43" i="148" s="1"/>
  <c r="F10" i="187"/>
  <c r="F34" i="187" s="1"/>
  <c r="F10" i="185"/>
  <c r="B22" i="187"/>
  <c r="B46" i="187" s="1"/>
  <c r="B22" i="185"/>
  <c r="B22" i="184"/>
  <c r="B46" i="184" s="1"/>
  <c r="B23" i="186" s="1"/>
  <c r="B22" i="148"/>
  <c r="B46" i="148" s="1"/>
  <c r="G19" i="187"/>
  <c r="G43" i="187" s="1"/>
  <c r="G19" i="185"/>
  <c r="G20" i="186"/>
  <c r="B16" i="187"/>
  <c r="B40" i="187" s="1"/>
  <c r="B16" i="185"/>
  <c r="B16" i="184"/>
  <c r="B40" i="184" s="1"/>
  <c r="B17" i="186" s="1"/>
  <c r="B16" i="148"/>
  <c r="F19" i="187"/>
  <c r="F43" i="187" s="1"/>
  <c r="F19" i="185"/>
  <c r="F20" i="186"/>
  <c r="I22" i="187"/>
  <c r="I46" i="187" s="1"/>
  <c r="I22" i="185"/>
  <c r="E22" i="187"/>
  <c r="E46" i="187" s="1"/>
  <c r="E22" i="185"/>
  <c r="Q17" i="167"/>
  <c r="Q17" i="176"/>
  <c r="Q41" i="176" s="1"/>
  <c r="Q17" i="166"/>
  <c r="Q41" i="166" s="1"/>
  <c r="Q17" i="172" s="1"/>
  <c r="Q17" i="165"/>
  <c r="Q41" i="165" s="1"/>
  <c r="AA20" i="167"/>
  <c r="AA20" i="176"/>
  <c r="AA44" i="176" s="1"/>
  <c r="AA20" i="166"/>
  <c r="AA44" i="166" s="1"/>
  <c r="AA20" i="172" s="1"/>
  <c r="AA20" i="165"/>
  <c r="AA44" i="165" s="1"/>
  <c r="E20" i="176"/>
  <c r="E44" i="176" s="1"/>
  <c r="E20" i="167"/>
  <c r="E20" i="166"/>
  <c r="E44" i="166" s="1"/>
  <c r="E20" i="172" s="1"/>
  <c r="E20" i="165"/>
  <c r="E44" i="165" s="1"/>
  <c r="E17" i="176"/>
  <c r="E41" i="176" s="1"/>
  <c r="E17" i="167"/>
  <c r="E17" i="166"/>
  <c r="E41" i="166" s="1"/>
  <c r="E17" i="172" s="1"/>
  <c r="E17" i="165"/>
  <c r="E41" i="165" s="1"/>
  <c r="Z11" i="167"/>
  <c r="Z11" i="176"/>
  <c r="Z35" i="176" s="1"/>
  <c r="Z11" i="166"/>
  <c r="Z35" i="166" s="1"/>
  <c r="Z11" i="172" s="1"/>
  <c r="Z11" i="165"/>
  <c r="Z35" i="165" s="1"/>
  <c r="AC23" i="176"/>
  <c r="AC47" i="176" s="1"/>
  <c r="AC23" i="166"/>
  <c r="AC47" i="166" s="1"/>
  <c r="AC23" i="172" s="1"/>
  <c r="AC23" i="167"/>
  <c r="AC23" i="165"/>
  <c r="AC47" i="165" s="1"/>
  <c r="L20" i="176"/>
  <c r="L44" i="176" s="1"/>
  <c r="L20" i="167"/>
  <c r="L20" i="166"/>
  <c r="L44" i="166" s="1"/>
  <c r="L20" i="172" s="1"/>
  <c r="L20" i="165"/>
  <c r="L44" i="165" s="1"/>
  <c r="Q23" i="167"/>
  <c r="Q23" i="176"/>
  <c r="Q47" i="176" s="1"/>
  <c r="Q23" i="166"/>
  <c r="Q47" i="166" s="1"/>
  <c r="Q23" i="172" s="1"/>
  <c r="Q23" i="165"/>
  <c r="Q47" i="165" s="1"/>
  <c r="P20" i="167"/>
  <c r="P20" i="176"/>
  <c r="P44" i="176" s="1"/>
  <c r="P20" i="166"/>
  <c r="P44" i="166" s="1"/>
  <c r="P20" i="172" s="1"/>
  <c r="P20" i="165"/>
  <c r="P44" i="165" s="1"/>
  <c r="Z23" i="167"/>
  <c r="Z23" i="176"/>
  <c r="Z47" i="176" s="1"/>
  <c r="Z23" i="166"/>
  <c r="Z47" i="166" s="1"/>
  <c r="Z23" i="172" s="1"/>
  <c r="Z23" i="165"/>
  <c r="Z47" i="165" s="1"/>
  <c r="M14" i="176"/>
  <c r="M38" i="176" s="1"/>
  <c r="M14" i="167"/>
  <c r="M14" i="166"/>
  <c r="M38" i="166" s="1"/>
  <c r="M14" i="172" s="1"/>
  <c r="M14" i="165"/>
  <c r="M38" i="165" s="1"/>
  <c r="R23" i="167"/>
  <c r="R23" i="176"/>
  <c r="R47" i="176" s="1"/>
  <c r="R23" i="166"/>
  <c r="R47" i="166" s="1"/>
  <c r="R23" i="172" s="1"/>
  <c r="R23" i="165"/>
  <c r="R47" i="165" s="1"/>
  <c r="AB17" i="167"/>
  <c r="AB17" i="176"/>
  <c r="AB41" i="176" s="1"/>
  <c r="AB17" i="166"/>
  <c r="AB41" i="166" s="1"/>
  <c r="AB17" i="172" s="1"/>
  <c r="AB17" i="165"/>
  <c r="AB41" i="165" s="1"/>
  <c r="R17" i="167"/>
  <c r="R17" i="176"/>
  <c r="R41" i="176" s="1"/>
  <c r="R17" i="166"/>
  <c r="R41" i="166" s="1"/>
  <c r="R17" i="172" s="1"/>
  <c r="R17" i="165"/>
  <c r="R41" i="165" s="1"/>
  <c r="I14" i="167"/>
  <c r="I14" i="176"/>
  <c r="I38" i="176" s="1"/>
  <c r="I14" i="166"/>
  <c r="I38" i="166" s="1"/>
  <c r="I14" i="172" s="1"/>
  <c r="I14" i="165"/>
  <c r="I38" i="165" s="1"/>
  <c r="V23" i="167"/>
  <c r="V23" i="176"/>
  <c r="V47" i="176" s="1"/>
  <c r="V23" i="166"/>
  <c r="V47" i="166" s="1"/>
  <c r="V23" i="172" s="1"/>
  <c r="V23" i="165"/>
  <c r="V47" i="165" s="1"/>
  <c r="U23" i="176"/>
  <c r="U47" i="176" s="1"/>
  <c r="U23" i="167"/>
  <c r="U23" i="166"/>
  <c r="U47" i="166" s="1"/>
  <c r="U23" i="172" s="1"/>
  <c r="U23" i="165"/>
  <c r="U47" i="165" s="1"/>
  <c r="V17" i="167"/>
  <c r="V17" i="176"/>
  <c r="V41" i="176" s="1"/>
  <c r="V17" i="166"/>
  <c r="V41" i="166" s="1"/>
  <c r="V17" i="172" s="1"/>
  <c r="V17" i="165"/>
  <c r="V41" i="165" s="1"/>
  <c r="Z20" i="167"/>
  <c r="Z20" i="176"/>
  <c r="Z44" i="176" s="1"/>
  <c r="Z20" i="166"/>
  <c r="Z44" i="166" s="1"/>
  <c r="Z20" i="172" s="1"/>
  <c r="Z20" i="165"/>
  <c r="Z44" i="165" s="1"/>
  <c r="X20" i="167"/>
  <c r="X20" i="176"/>
  <c r="X44" i="176" s="1"/>
  <c r="X20" i="166"/>
  <c r="X44" i="166" s="1"/>
  <c r="X20" i="172" s="1"/>
  <c r="X20" i="165"/>
  <c r="X44" i="165" s="1"/>
  <c r="Q14" i="167"/>
  <c r="Q14" i="176"/>
  <c r="Q38" i="176" s="1"/>
  <c r="Q14" i="166"/>
  <c r="Q38" i="166" s="1"/>
  <c r="Q14" i="172" s="1"/>
  <c r="Q14" i="165"/>
  <c r="Q38" i="165" s="1"/>
  <c r="N11" i="167"/>
  <c r="N11" i="176"/>
  <c r="N35" i="176" s="1"/>
  <c r="N11" i="166"/>
  <c r="N35" i="166" s="1"/>
  <c r="N11" i="172" s="1"/>
  <c r="N11" i="165"/>
  <c r="N35" i="165" s="1"/>
  <c r="N23" i="167"/>
  <c r="N23" i="176"/>
  <c r="N47" i="176" s="1"/>
  <c r="N23" i="166"/>
  <c r="N47" i="166" s="1"/>
  <c r="N23" i="172" s="1"/>
  <c r="N23" i="165"/>
  <c r="N47" i="165" s="1"/>
  <c r="J17" i="167"/>
  <c r="J17" i="176"/>
  <c r="J41" i="176" s="1"/>
  <c r="J17" i="166"/>
  <c r="J41" i="166" s="1"/>
  <c r="J17" i="172" s="1"/>
  <c r="J17" i="165"/>
  <c r="J41" i="165" s="1"/>
  <c r="T17" i="176"/>
  <c r="T41" i="176" s="1"/>
  <c r="T17" i="167"/>
  <c r="T17" i="166"/>
  <c r="T41" i="166" s="1"/>
  <c r="T17" i="172" s="1"/>
  <c r="T17" i="165"/>
  <c r="T41" i="165" s="1"/>
  <c r="U17" i="176"/>
  <c r="U41" i="176" s="1"/>
  <c r="U17" i="167"/>
  <c r="U17" i="166"/>
  <c r="U41" i="166" s="1"/>
  <c r="U17" i="172" s="1"/>
  <c r="U17" i="165"/>
  <c r="U41" i="165" s="1"/>
  <c r="X14" i="167"/>
  <c r="X14" i="176"/>
  <c r="X38" i="176" s="1"/>
  <c r="X14" i="166"/>
  <c r="X38" i="166" s="1"/>
  <c r="X14" i="172" s="1"/>
  <c r="X14" i="165"/>
  <c r="X38" i="165" s="1"/>
  <c r="W23" i="167"/>
  <c r="W23" i="176"/>
  <c r="W47" i="176" s="1"/>
  <c r="W23" i="166"/>
  <c r="W47" i="166" s="1"/>
  <c r="W23" i="172" s="1"/>
  <c r="W23" i="165"/>
  <c r="W47" i="165" s="1"/>
  <c r="AB23" i="176"/>
  <c r="AB47" i="176" s="1"/>
  <c r="AB23" i="167"/>
  <c r="AB23" i="166"/>
  <c r="AB47" i="166" s="1"/>
  <c r="AB23" i="172" s="1"/>
  <c r="AB23" i="165"/>
  <c r="AB47" i="165" s="1"/>
  <c r="X11" i="167"/>
  <c r="X11" i="176"/>
  <c r="X35" i="176" s="1"/>
  <c r="X11" i="166"/>
  <c r="X35" i="166" s="1"/>
  <c r="X11" i="172" s="1"/>
  <c r="X11" i="165"/>
  <c r="X35" i="165" s="1"/>
  <c r="J14" i="167"/>
  <c r="J14" i="176"/>
  <c r="J38" i="176" s="1"/>
  <c r="J14" i="166"/>
  <c r="J38" i="166" s="1"/>
  <c r="J14" i="172" s="1"/>
  <c r="J14" i="165"/>
  <c r="J38" i="165" s="1"/>
  <c r="Y20" i="167"/>
  <c r="Y20" i="176"/>
  <c r="Y44" i="176" s="1"/>
  <c r="Y20" i="166"/>
  <c r="Y44" i="166" s="1"/>
  <c r="Y20" i="172" s="1"/>
  <c r="Y20" i="165"/>
  <c r="Y44" i="165" s="1"/>
  <c r="X23" i="167"/>
  <c r="X23" i="176"/>
  <c r="X47" i="176" s="1"/>
  <c r="X23" i="166"/>
  <c r="X47" i="166" s="1"/>
  <c r="X23" i="172" s="1"/>
  <c r="X23" i="165"/>
  <c r="X47" i="165" s="1"/>
  <c r="W17" i="167"/>
  <c r="W17" i="176"/>
  <c r="W41" i="176" s="1"/>
  <c r="W17" i="166"/>
  <c r="W41" i="166" s="1"/>
  <c r="W17" i="172" s="1"/>
  <c r="W17" i="165"/>
  <c r="W41" i="165" s="1"/>
  <c r="X17" i="167"/>
  <c r="X17" i="176"/>
  <c r="X41" i="176" s="1"/>
  <c r="X17" i="166"/>
  <c r="X41" i="166" s="1"/>
  <c r="X17" i="172" s="1"/>
  <c r="X17" i="165"/>
  <c r="X41" i="165" s="1"/>
  <c r="S14" i="167"/>
  <c r="S14" i="176"/>
  <c r="S38" i="176" s="1"/>
  <c r="S14" i="166"/>
  <c r="S38" i="166" s="1"/>
  <c r="S14" i="172" s="1"/>
  <c r="S14" i="165"/>
  <c r="S38" i="165" s="1"/>
  <c r="W20" i="167"/>
  <c r="W20" i="176"/>
  <c r="W44" i="176" s="1"/>
  <c r="W20" i="166"/>
  <c r="W44" i="166" s="1"/>
  <c r="W20" i="172" s="1"/>
  <c r="W20" i="165"/>
  <c r="W44" i="165" s="1"/>
  <c r="N17" i="167"/>
  <c r="N17" i="176"/>
  <c r="N41" i="176" s="1"/>
  <c r="N17" i="166"/>
  <c r="N41" i="166" s="1"/>
  <c r="N17" i="172" s="1"/>
  <c r="N17" i="165"/>
  <c r="N41" i="165" s="1"/>
  <c r="Y14" i="167"/>
  <c r="Y14" i="176"/>
  <c r="Y38" i="176" s="1"/>
  <c r="Y14" i="166"/>
  <c r="Y38" i="166" s="1"/>
  <c r="Y14" i="172" s="1"/>
  <c r="Y14" i="165"/>
  <c r="Y38" i="165" s="1"/>
  <c r="Y11" i="167"/>
  <c r="Y11" i="176"/>
  <c r="Y35" i="176" s="1"/>
  <c r="Y11" i="166"/>
  <c r="Y35" i="166" s="1"/>
  <c r="Y11" i="172" s="1"/>
  <c r="Y11" i="165"/>
  <c r="Y35" i="165" s="1"/>
  <c r="T20" i="167"/>
  <c r="T20" i="176"/>
  <c r="T44" i="176" s="1"/>
  <c r="T20" i="166"/>
  <c r="T44" i="166" s="1"/>
  <c r="T20" i="172" s="1"/>
  <c r="T20" i="165"/>
  <c r="T44" i="165" s="1"/>
  <c r="V11" i="167"/>
  <c r="V11" i="176"/>
  <c r="V35" i="176" s="1"/>
  <c r="V11" i="166"/>
  <c r="V35" i="166" s="1"/>
  <c r="V11" i="172" s="1"/>
  <c r="V11" i="165"/>
  <c r="V35" i="165" s="1"/>
  <c r="J23" i="167"/>
  <c r="J23" i="176"/>
  <c r="J47" i="176" s="1"/>
  <c r="J23" i="166"/>
  <c r="J47" i="166" s="1"/>
  <c r="J23" i="172" s="1"/>
  <c r="J23" i="165"/>
  <c r="J47" i="165" s="1"/>
  <c r="Z17" i="167"/>
  <c r="Z17" i="176"/>
  <c r="Z41" i="176" s="1"/>
  <c r="Z17" i="166"/>
  <c r="Z41" i="166" s="1"/>
  <c r="Z17" i="172" s="1"/>
  <c r="Z17" i="165"/>
  <c r="Z41" i="165" s="1"/>
  <c r="L23" i="167"/>
  <c r="L23" i="176"/>
  <c r="L47" i="176" s="1"/>
  <c r="L23" i="166"/>
  <c r="L47" i="166" s="1"/>
  <c r="L23" i="172" s="1"/>
  <c r="L23" i="165"/>
  <c r="L47" i="165" s="1"/>
  <c r="L17" i="176"/>
  <c r="L41" i="176" s="1"/>
  <c r="L17" i="167"/>
  <c r="L17" i="166"/>
  <c r="L41" i="166" s="1"/>
  <c r="L17" i="172" s="1"/>
  <c r="L17" i="165"/>
  <c r="L41" i="165" s="1"/>
  <c r="V20" i="167"/>
  <c r="V20" i="176"/>
  <c r="V44" i="176" s="1"/>
  <c r="V20" i="166"/>
  <c r="V44" i="166" s="1"/>
  <c r="V20" i="172" s="1"/>
  <c r="V20" i="165"/>
  <c r="V44" i="165" s="1"/>
  <c r="L11" i="167"/>
  <c r="L11" i="176"/>
  <c r="L35" i="176" s="1"/>
  <c r="L11" i="166"/>
  <c r="L35" i="166" s="1"/>
  <c r="L11" i="172" s="1"/>
  <c r="L11" i="165"/>
  <c r="L35" i="165" s="1"/>
  <c r="W11" i="167"/>
  <c r="W11" i="176"/>
  <c r="W35" i="176" s="1"/>
  <c r="W11" i="166"/>
  <c r="W35" i="166" s="1"/>
  <c r="W11" i="172" s="1"/>
  <c r="W11" i="165"/>
  <c r="W35" i="165" s="1"/>
  <c r="D23" i="176"/>
  <c r="D47" i="176" s="1"/>
  <c r="D23" i="167"/>
  <c r="D23" i="166"/>
  <c r="D47" i="166" s="1"/>
  <c r="D23" i="172" s="1"/>
  <c r="D23" i="165"/>
  <c r="D47" i="165" s="1"/>
  <c r="T14" i="176"/>
  <c r="T38" i="176" s="1"/>
  <c r="T14" i="167"/>
  <c r="T14" i="166"/>
  <c r="T38" i="166" s="1"/>
  <c r="T14" i="172" s="1"/>
  <c r="T14" i="165"/>
  <c r="T38" i="165" s="1"/>
  <c r="G20" i="167"/>
  <c r="G20" i="176"/>
  <c r="G44" i="176" s="1"/>
  <c r="G20" i="166"/>
  <c r="G44" i="166" s="1"/>
  <c r="G20" i="172" s="1"/>
  <c r="G20" i="165"/>
  <c r="G44" i="165" s="1"/>
  <c r="R14" i="167"/>
  <c r="R14" i="176"/>
  <c r="R38" i="176" s="1"/>
  <c r="R14" i="166"/>
  <c r="R38" i="166" s="1"/>
  <c r="R14" i="172" s="1"/>
  <c r="R14" i="165"/>
  <c r="R38" i="165" s="1"/>
  <c r="F11" i="167"/>
  <c r="F11" i="176"/>
  <c r="F35" i="176" s="1"/>
  <c r="F11" i="166"/>
  <c r="F35" i="166" s="1"/>
  <c r="F11" i="172" s="1"/>
  <c r="F11" i="165"/>
  <c r="F35" i="165" s="1"/>
  <c r="S23" i="167"/>
  <c r="S23" i="176"/>
  <c r="S47" i="176" s="1"/>
  <c r="S23" i="166"/>
  <c r="S47" i="166" s="1"/>
  <c r="S23" i="172" s="1"/>
  <c r="S23" i="165"/>
  <c r="S47" i="165" s="1"/>
  <c r="Y23" i="167"/>
  <c r="Y23" i="176"/>
  <c r="Y47" i="176" s="1"/>
  <c r="Y23" i="166"/>
  <c r="Y47" i="166" s="1"/>
  <c r="Y23" i="172" s="1"/>
  <c r="Y23" i="165"/>
  <c r="Y47" i="165" s="1"/>
  <c r="S11" i="167"/>
  <c r="S11" i="176"/>
  <c r="S35" i="176" s="1"/>
  <c r="S11" i="166"/>
  <c r="S35" i="166" s="1"/>
  <c r="S11" i="172" s="1"/>
  <c r="S11" i="165"/>
  <c r="S35" i="165" s="1"/>
  <c r="I20" i="167"/>
  <c r="I20" i="176"/>
  <c r="I44" i="176" s="1"/>
  <c r="I20" i="166"/>
  <c r="I44" i="166" s="1"/>
  <c r="I20" i="172" s="1"/>
  <c r="I20" i="165"/>
  <c r="I44" i="165" s="1"/>
  <c r="Q20" i="167"/>
  <c r="Q20" i="166"/>
  <c r="Q44" i="166" s="1"/>
  <c r="Q20" i="172" s="1"/>
  <c r="Q20" i="176"/>
  <c r="Q44" i="176" s="1"/>
  <c r="Q20" i="165"/>
  <c r="Q44" i="165" s="1"/>
  <c r="AA11" i="167"/>
  <c r="AA11" i="176"/>
  <c r="AA35" i="176" s="1"/>
  <c r="AA11" i="166"/>
  <c r="AA35" i="166" s="1"/>
  <c r="AA11" i="172" s="1"/>
  <c r="AA11" i="165"/>
  <c r="AA35" i="165" s="1"/>
  <c r="M23" i="167"/>
  <c r="M23" i="176"/>
  <c r="M47" i="176" s="1"/>
  <c r="M23" i="166"/>
  <c r="M47" i="166" s="1"/>
  <c r="M23" i="172" s="1"/>
  <c r="M23" i="165"/>
  <c r="M47" i="165" s="1"/>
  <c r="J20" i="167"/>
  <c r="J20" i="176"/>
  <c r="J44" i="176" s="1"/>
  <c r="J20" i="166"/>
  <c r="J44" i="166" s="1"/>
  <c r="J20" i="172" s="1"/>
  <c r="J20" i="165"/>
  <c r="J44" i="165" s="1"/>
  <c r="N14" i="167"/>
  <c r="N14" i="176"/>
  <c r="N38" i="176" s="1"/>
  <c r="N14" i="165"/>
  <c r="N38" i="165" s="1"/>
  <c r="N14" i="166"/>
  <c r="N38" i="166" s="1"/>
  <c r="N14" i="172" s="1"/>
  <c r="AA17" i="167"/>
  <c r="AA17" i="176"/>
  <c r="AA41" i="176" s="1"/>
  <c r="AA17" i="166"/>
  <c r="AA41" i="166" s="1"/>
  <c r="AA17" i="172" s="1"/>
  <c r="AA17" i="165"/>
  <c r="AA41" i="165" s="1"/>
  <c r="H17" i="167"/>
  <c r="H17" i="176"/>
  <c r="H41" i="176" s="1"/>
  <c r="H17" i="166"/>
  <c r="H41" i="166" s="1"/>
  <c r="H17" i="172" s="1"/>
  <c r="H17" i="165"/>
  <c r="H41" i="165" s="1"/>
  <c r="Y17" i="167"/>
  <c r="Y17" i="166"/>
  <c r="Y41" i="166" s="1"/>
  <c r="Y17" i="172" s="1"/>
  <c r="Y17" i="176"/>
  <c r="Y41" i="176" s="1"/>
  <c r="Y17" i="165"/>
  <c r="Y41" i="165" s="1"/>
  <c r="E11" i="176"/>
  <c r="E35" i="176" s="1"/>
  <c r="E11" i="167"/>
  <c r="E11" i="166"/>
  <c r="E35" i="166" s="1"/>
  <c r="E11" i="172" s="1"/>
  <c r="E11" i="165"/>
  <c r="E35" i="165" s="1"/>
  <c r="AC14" i="176"/>
  <c r="AC38" i="176" s="1"/>
  <c r="AC14" i="167"/>
  <c r="AC14" i="166"/>
  <c r="AC38" i="166" s="1"/>
  <c r="AC14" i="172" s="1"/>
  <c r="AC14" i="165"/>
  <c r="AC38" i="165" s="1"/>
  <c r="D17" i="176"/>
  <c r="D41" i="176" s="1"/>
  <c r="D17" i="167"/>
  <c r="D17" i="166"/>
  <c r="D41" i="166" s="1"/>
  <c r="D17" i="172" s="1"/>
  <c r="D17" i="165"/>
  <c r="D41" i="165" s="1"/>
  <c r="H23" i="167"/>
  <c r="H23" i="176"/>
  <c r="H47" i="176" s="1"/>
  <c r="H23" i="166"/>
  <c r="H47" i="166" s="1"/>
  <c r="H23" i="172" s="1"/>
  <c r="H23" i="165"/>
  <c r="H47" i="165" s="1"/>
  <c r="M20" i="176"/>
  <c r="M44" i="176" s="1"/>
  <c r="M20" i="167"/>
  <c r="M20" i="166"/>
  <c r="M44" i="166" s="1"/>
  <c r="M20" i="172" s="1"/>
  <c r="M20" i="165"/>
  <c r="M44" i="165" s="1"/>
  <c r="I17" i="167"/>
  <c r="I17" i="176"/>
  <c r="I41" i="176" s="1"/>
  <c r="I17" i="166"/>
  <c r="I41" i="166" s="1"/>
  <c r="I17" i="172" s="1"/>
  <c r="I17" i="165"/>
  <c r="I41" i="165" s="1"/>
  <c r="D11" i="176"/>
  <c r="D35" i="176" s="1"/>
  <c r="D11" i="167"/>
  <c r="D11" i="166"/>
  <c r="D35" i="166" s="1"/>
  <c r="D11" i="172" s="1"/>
  <c r="D11" i="165"/>
  <c r="D35" i="165" s="1"/>
  <c r="AC17" i="167"/>
  <c r="AC17" i="176"/>
  <c r="AC41" i="176" s="1"/>
  <c r="AC17" i="166"/>
  <c r="AC41" i="166" s="1"/>
  <c r="AC17" i="172" s="1"/>
  <c r="AC17" i="165"/>
  <c r="AC41" i="165" s="1"/>
  <c r="L14" i="176"/>
  <c r="L38" i="176" s="1"/>
  <c r="L14" i="167"/>
  <c r="L14" i="166"/>
  <c r="L38" i="166" s="1"/>
  <c r="L14" i="172" s="1"/>
  <c r="L14" i="165"/>
  <c r="L38" i="165" s="1"/>
  <c r="R20" i="167"/>
  <c r="R20" i="176"/>
  <c r="R44" i="176" s="1"/>
  <c r="R20" i="166"/>
  <c r="R44" i="166" s="1"/>
  <c r="R20" i="172" s="1"/>
  <c r="R20" i="165"/>
  <c r="R44" i="165" s="1"/>
  <c r="E14" i="167"/>
  <c r="E14" i="176"/>
  <c r="E38" i="176" s="1"/>
  <c r="E14" i="166"/>
  <c r="E38" i="166" s="1"/>
  <c r="E14" i="172" s="1"/>
  <c r="E14" i="165"/>
  <c r="E38" i="165" s="1"/>
  <c r="AC20" i="176"/>
  <c r="AC44" i="176" s="1"/>
  <c r="AC20" i="167"/>
  <c r="AC20" i="166"/>
  <c r="AC44" i="166" s="1"/>
  <c r="AC20" i="172" s="1"/>
  <c r="AC20" i="165"/>
  <c r="AC44" i="165" s="1"/>
  <c r="AB14" i="176"/>
  <c r="AB38" i="176" s="1"/>
  <c r="AB14" i="167"/>
  <c r="AB14" i="166"/>
  <c r="AB38" i="166" s="1"/>
  <c r="AB14" i="172" s="1"/>
  <c r="AB14" i="165"/>
  <c r="AB38" i="165" s="1"/>
  <c r="O17" i="167"/>
  <c r="O17" i="176"/>
  <c r="O41" i="176" s="1"/>
  <c r="O17" i="166"/>
  <c r="O41" i="166" s="1"/>
  <c r="O17" i="172" s="1"/>
  <c r="O17" i="165"/>
  <c r="O41" i="165" s="1"/>
  <c r="AA23" i="167"/>
  <c r="AA23" i="176"/>
  <c r="AA47" i="176" s="1"/>
  <c r="AA23" i="166"/>
  <c r="AA47" i="166" s="1"/>
  <c r="AA23" i="172" s="1"/>
  <c r="AA23" i="165"/>
  <c r="AA47" i="165" s="1"/>
  <c r="I23" i="167"/>
  <c r="I23" i="166"/>
  <c r="I47" i="166" s="1"/>
  <c r="I23" i="172" s="1"/>
  <c r="I23" i="176"/>
  <c r="I47" i="176" s="1"/>
  <c r="I23" i="165"/>
  <c r="I47" i="165" s="1"/>
  <c r="T11" i="167"/>
  <c r="T11" i="176"/>
  <c r="T35" i="176" s="1"/>
  <c r="T11" i="166"/>
  <c r="T35" i="166" s="1"/>
  <c r="T11" i="172" s="1"/>
  <c r="T11" i="165"/>
  <c r="T35" i="165" s="1"/>
  <c r="M11" i="176"/>
  <c r="M35" i="176" s="1"/>
  <c r="M11" i="167"/>
  <c r="M11" i="166"/>
  <c r="M35" i="166" s="1"/>
  <c r="M11" i="172" s="1"/>
  <c r="M11" i="165"/>
  <c r="M35" i="165" s="1"/>
  <c r="U20" i="167"/>
  <c r="U20" i="176"/>
  <c r="U44" i="176" s="1"/>
  <c r="U20" i="166"/>
  <c r="U44" i="166" s="1"/>
  <c r="U20" i="172" s="1"/>
  <c r="U20" i="165"/>
  <c r="U44" i="165" s="1"/>
  <c r="H14" i="167"/>
  <c r="H14" i="176"/>
  <c r="H38" i="176" s="1"/>
  <c r="H14" i="166"/>
  <c r="H38" i="166" s="1"/>
  <c r="H14" i="172" s="1"/>
  <c r="H14" i="165"/>
  <c r="H38" i="165" s="1"/>
  <c r="AA14" i="167"/>
  <c r="AA14" i="176"/>
  <c r="AA38" i="176" s="1"/>
  <c r="AA14" i="166"/>
  <c r="AA38" i="166" s="1"/>
  <c r="AA14" i="172" s="1"/>
  <c r="AA14" i="165"/>
  <c r="AA38" i="165" s="1"/>
  <c r="W14" i="167"/>
  <c r="W14" i="176"/>
  <c r="W38" i="176" s="1"/>
  <c r="W14" i="166"/>
  <c r="W38" i="166" s="1"/>
  <c r="W14" i="172" s="1"/>
  <c r="W14" i="165"/>
  <c r="W38" i="165" s="1"/>
  <c r="J11" i="167"/>
  <c r="J11" i="176"/>
  <c r="J35" i="176" s="1"/>
  <c r="J11" i="166"/>
  <c r="J35" i="166" s="1"/>
  <c r="J11" i="172" s="1"/>
  <c r="J11" i="165"/>
  <c r="J35" i="165" s="1"/>
  <c r="M17" i="176"/>
  <c r="M41" i="176" s="1"/>
  <c r="M17" i="167"/>
  <c r="M17" i="166"/>
  <c r="M41" i="166" s="1"/>
  <c r="M17" i="172" s="1"/>
  <c r="M17" i="165"/>
  <c r="M41" i="165" s="1"/>
  <c r="S17" i="167"/>
  <c r="S17" i="176"/>
  <c r="S41" i="176" s="1"/>
  <c r="S17" i="166"/>
  <c r="S41" i="166" s="1"/>
  <c r="S17" i="172" s="1"/>
  <c r="S17" i="165"/>
  <c r="S41" i="165" s="1"/>
  <c r="Z14" i="167"/>
  <c r="Z14" i="176"/>
  <c r="Z38" i="176" s="1"/>
  <c r="Z14" i="166"/>
  <c r="Z38" i="166" s="1"/>
  <c r="Z14" i="172" s="1"/>
  <c r="Z14" i="165"/>
  <c r="Z38" i="165" s="1"/>
  <c r="H20" i="167"/>
  <c r="H20" i="176"/>
  <c r="H44" i="176" s="1"/>
  <c r="H20" i="166"/>
  <c r="H44" i="166" s="1"/>
  <c r="H20" i="172" s="1"/>
  <c r="H20" i="165"/>
  <c r="H44" i="165" s="1"/>
  <c r="AB20" i="176"/>
  <c r="AB44" i="176" s="1"/>
  <c r="AB20" i="167"/>
  <c r="AB20" i="166"/>
  <c r="AB44" i="166" s="1"/>
  <c r="AB20" i="172" s="1"/>
  <c r="AB20" i="165"/>
  <c r="AB44" i="165" s="1"/>
  <c r="E23" i="176"/>
  <c r="E47" i="176" s="1"/>
  <c r="E23" i="167"/>
  <c r="E23" i="166"/>
  <c r="E47" i="166" s="1"/>
  <c r="E23" i="172" s="1"/>
  <c r="E23" i="165"/>
  <c r="E47" i="165" s="1"/>
  <c r="T23" i="176"/>
  <c r="T47" i="176" s="1"/>
  <c r="T23" i="167"/>
  <c r="T23" i="166"/>
  <c r="T47" i="166" s="1"/>
  <c r="T23" i="172" s="1"/>
  <c r="T23" i="165"/>
  <c r="T47" i="165" s="1"/>
  <c r="B25" i="167"/>
  <c r="B7" i="167"/>
  <c r="B5" i="167"/>
  <c r="B4" i="167"/>
  <c r="B25" i="166"/>
  <c r="B49" i="166" s="1"/>
  <c r="B25" i="172" s="1"/>
  <c r="B7" i="166"/>
  <c r="B31" i="166" s="1"/>
  <c r="B7" i="172" s="1"/>
  <c r="B5" i="166"/>
  <c r="B29" i="166" s="1"/>
  <c r="B5" i="172" s="1"/>
  <c r="B4" i="166"/>
  <c r="B28" i="166" s="1"/>
  <c r="B4" i="172" s="1"/>
  <c r="B25" i="165"/>
  <c r="B49" i="165" s="1"/>
  <c r="B7" i="165"/>
  <c r="B31" i="165" s="1"/>
  <c r="B4" i="165"/>
  <c r="B28" i="165" s="1"/>
  <c r="B5" i="165"/>
  <c r="B29" i="165" s="1"/>
  <c r="B8" i="176" l="1"/>
  <c r="B32" i="176" s="1"/>
  <c r="B8" i="167" l="1"/>
  <c r="B8" i="166"/>
  <c r="B32" i="166" s="1"/>
  <c r="B8" i="172" s="1"/>
  <c r="B8" i="165"/>
  <c r="B32" i="165" s="1"/>
  <c r="B22" i="176" l="1"/>
  <c r="B46" i="176" s="1"/>
  <c r="B22" i="167"/>
  <c r="B22" i="166"/>
  <c r="B46" i="166" s="1"/>
  <c r="B22" i="172" s="1"/>
  <c r="B22" i="165"/>
  <c r="B46" i="165" s="1"/>
  <c r="B16" i="176" l="1"/>
  <c r="B40" i="176" s="1"/>
  <c r="B19" i="176"/>
  <c r="B43" i="176" s="1"/>
  <c r="B23" i="176"/>
  <c r="B47" i="176" s="1"/>
  <c r="B10" i="176"/>
  <c r="B34" i="176" s="1"/>
  <c r="B13" i="176"/>
  <c r="B37" i="176" s="1"/>
  <c r="B10" i="167"/>
  <c r="B10" i="166"/>
  <c r="B34" i="166" s="1"/>
  <c r="B10" i="172" s="1"/>
  <c r="B10" i="165"/>
  <c r="B34" i="165" s="1"/>
  <c r="B13" i="167"/>
  <c r="B13" i="166"/>
  <c r="B37" i="166" s="1"/>
  <c r="B13" i="172" s="1"/>
  <c r="B13" i="165"/>
  <c r="B37" i="165" s="1"/>
  <c r="B23" i="167"/>
  <c r="B23" i="166"/>
  <c r="B47" i="166" s="1"/>
  <c r="B23" i="172" s="1"/>
  <c r="B23" i="165"/>
  <c r="B47" i="165" s="1"/>
  <c r="B16" i="167"/>
  <c r="B16" i="166"/>
  <c r="B40" i="166" s="1"/>
  <c r="B16" i="172" s="1"/>
  <c r="B16" i="165"/>
  <c r="B40" i="165" s="1"/>
  <c r="B19" i="167"/>
  <c r="B19" i="165"/>
  <c r="B43" i="165" s="1"/>
  <c r="B19" i="166"/>
  <c r="B43" i="166" s="1"/>
  <c r="B19" i="172" s="1"/>
  <c r="B4" i="86"/>
  <c r="B28" i="86" s="1"/>
  <c r="B5" i="86"/>
  <c r="B29" i="86" s="1"/>
  <c r="B17" i="176" l="1"/>
  <c r="B41" i="176" s="1"/>
  <c r="B14" i="176"/>
  <c r="B38" i="176" s="1"/>
  <c r="B11" i="176"/>
  <c r="B35" i="176" s="1"/>
  <c r="B20" i="176"/>
  <c r="B44" i="176" s="1"/>
  <c r="B17" i="167"/>
  <c r="B17" i="166"/>
  <c r="B41" i="166" s="1"/>
  <c r="B17" i="172" s="1"/>
  <c r="B17" i="165"/>
  <c r="B41" i="165" s="1"/>
  <c r="B14" i="167"/>
  <c r="B14" i="166"/>
  <c r="B38" i="166" s="1"/>
  <c r="B14" i="172" s="1"/>
  <c r="B14" i="165"/>
  <c r="B38" i="165" s="1"/>
  <c r="B20" i="167"/>
  <c r="B20" i="166"/>
  <c r="B44" i="166" s="1"/>
  <c r="B20" i="172" s="1"/>
  <c r="B20" i="165"/>
  <c r="B44" i="165" s="1"/>
  <c r="B11" i="167"/>
  <c r="B11" i="166"/>
  <c r="B35" i="166" s="1"/>
  <c r="B11" i="172" s="1"/>
  <c r="B11" i="165"/>
  <c r="B35" i="165" s="1"/>
  <c r="B7" i="86"/>
  <c r="B31" i="86" s="1"/>
  <c r="B8" i="86"/>
  <c r="B32" i="86" s="1"/>
  <c r="B4" i="104"/>
  <c r="B5" i="104"/>
  <c r="B4" i="160" l="1"/>
  <c r="B28" i="160" s="1"/>
  <c r="B5" i="160"/>
  <c r="B29" i="160" s="1"/>
  <c r="B24" i="160"/>
  <c r="B4" i="159"/>
  <c r="B28" i="159" s="1"/>
  <c r="B5" i="159"/>
  <c r="B29" i="159" s="1"/>
  <c r="B24" i="159"/>
  <c r="B28" i="104"/>
  <c r="B29" i="104"/>
  <c r="B24" i="104"/>
  <c r="B4" i="155" l="1"/>
  <c r="B5" i="155"/>
  <c r="B4" i="154"/>
  <c r="B28" i="154" s="1"/>
  <c r="B5" i="154"/>
  <c r="B29" i="154" s="1"/>
  <c r="B3" i="85" l="1"/>
  <c r="B27" i="85" s="1"/>
  <c r="B4" i="85"/>
  <c r="B28" i="85" s="1"/>
  <c r="B7" i="104" l="1"/>
  <c r="B31" i="104" s="1"/>
  <c r="B7" i="159"/>
  <c r="B31" i="159" s="1"/>
  <c r="B7" i="160"/>
  <c r="B31" i="160" s="1"/>
  <c r="B7" i="155"/>
  <c r="B7" i="154"/>
  <c r="B31" i="154" s="1"/>
  <c r="B16" i="86" l="1"/>
  <c r="B40" i="86" s="1"/>
  <c r="B13" i="86"/>
  <c r="B37" i="86" s="1"/>
  <c r="B19" i="86"/>
  <c r="B43" i="86" s="1"/>
  <c r="B25" i="86"/>
  <c r="B49" i="86" s="1"/>
  <c r="B22" i="86"/>
  <c r="B46" i="86" s="1"/>
  <c r="B10" i="86"/>
  <c r="B34" i="86" s="1"/>
  <c r="B13" i="104"/>
  <c r="B37" i="104" s="1"/>
  <c r="B8" i="104"/>
  <c r="B32" i="104" s="1"/>
  <c r="B10" i="104"/>
  <c r="B34" i="104" s="1"/>
  <c r="B19" i="104"/>
  <c r="B43" i="104" s="1"/>
  <c r="B16" i="104"/>
  <c r="B40" i="104" s="1"/>
  <c r="B22" i="104"/>
  <c r="B46" i="104" s="1"/>
  <c r="B8" i="159"/>
  <c r="B32" i="159" s="1"/>
  <c r="B8" i="160"/>
  <c r="B32" i="160" s="1"/>
  <c r="B10" i="160"/>
  <c r="B34" i="160" s="1"/>
  <c r="B10" i="159"/>
  <c r="B34" i="159" s="1"/>
  <c r="B16" i="159"/>
  <c r="B40" i="159" s="1"/>
  <c r="B16" i="160"/>
  <c r="B40" i="160" s="1"/>
  <c r="B13" i="159"/>
  <c r="B37" i="159" s="1"/>
  <c r="B13" i="160"/>
  <c r="B37" i="160" s="1"/>
  <c r="B19" i="159"/>
  <c r="B43" i="159" s="1"/>
  <c r="B19" i="160"/>
  <c r="B43" i="160" s="1"/>
  <c r="B22" i="160"/>
  <c r="B46" i="160" s="1"/>
  <c r="B22" i="159"/>
  <c r="B46" i="159" s="1"/>
  <c r="B25" i="104"/>
  <c r="B49" i="104" s="1"/>
  <c r="B25" i="159"/>
  <c r="B49" i="159" s="1"/>
  <c r="B25" i="160"/>
  <c r="B49" i="160" s="1"/>
  <c r="B16" i="155"/>
  <c r="B16" i="154"/>
  <c r="B40" i="154" s="1"/>
  <c r="B19" i="155"/>
  <c r="B19" i="154"/>
  <c r="B43" i="154" s="1"/>
  <c r="B25" i="155"/>
  <c r="B25" i="154"/>
  <c r="B49" i="154" s="1"/>
  <c r="B22" i="155"/>
  <c r="B22" i="154"/>
  <c r="B46" i="154" s="1"/>
  <c r="B13" i="155"/>
  <c r="B13" i="154"/>
  <c r="B37" i="154" s="1"/>
  <c r="B8" i="155"/>
  <c r="B8" i="154"/>
  <c r="B32" i="154" s="1"/>
  <c r="B10" i="155"/>
  <c r="B10" i="154"/>
  <c r="B34" i="154" s="1"/>
  <c r="B17" i="86" l="1"/>
  <c r="B41" i="86" s="1"/>
  <c r="B11" i="86"/>
  <c r="B35" i="86" s="1"/>
  <c r="B14" i="86"/>
  <c r="B38" i="86" s="1"/>
  <c r="B23" i="86"/>
  <c r="B47" i="86" s="1"/>
  <c r="B20" i="86"/>
  <c r="B44" i="86" s="1"/>
  <c r="B17" i="104"/>
  <c r="B41" i="104" s="1"/>
  <c r="B14" i="104"/>
  <c r="B38" i="104" s="1"/>
  <c r="B11" i="104"/>
  <c r="B35" i="104" s="1"/>
  <c r="B23" i="104"/>
  <c r="B47" i="104" s="1"/>
  <c r="B20" i="104"/>
  <c r="B44" i="104" s="1"/>
  <c r="B20" i="159"/>
  <c r="B44" i="159" s="1"/>
  <c r="B20" i="160"/>
  <c r="B44" i="160" s="1"/>
  <c r="B14" i="159"/>
  <c r="B38" i="159" s="1"/>
  <c r="B14" i="160"/>
  <c r="B38" i="160" s="1"/>
  <c r="B11" i="160"/>
  <c r="B35" i="160" s="1"/>
  <c r="B11" i="159"/>
  <c r="B35" i="159" s="1"/>
  <c r="B17" i="159"/>
  <c r="B41" i="159" s="1"/>
  <c r="B17" i="160"/>
  <c r="B41" i="160" s="1"/>
  <c r="B23" i="160"/>
  <c r="B47" i="160" s="1"/>
  <c r="B23" i="159"/>
  <c r="B47" i="159" s="1"/>
  <c r="B20" i="155"/>
  <c r="B20" i="154"/>
  <c r="B44" i="154" s="1"/>
  <c r="B11" i="154"/>
  <c r="B35" i="154" s="1"/>
  <c r="B11" i="155"/>
  <c r="B23" i="155"/>
  <c r="B23" i="154"/>
  <c r="B47" i="154" s="1"/>
  <c r="B17" i="155"/>
  <c r="B17" i="154"/>
  <c r="B41" i="154" s="1"/>
  <c r="B14" i="155"/>
  <c r="B14" i="154"/>
  <c r="B38" i="154" s="1"/>
  <c r="B3" i="147" l="1"/>
  <c r="B4" i="147"/>
  <c r="B3" i="146"/>
  <c r="B27" i="146" s="1"/>
  <c r="B4" i="146"/>
  <c r="B28" i="146" s="1"/>
  <c r="B6" i="85" l="1"/>
  <c r="B30" i="85" s="1"/>
  <c r="B6" i="146" l="1"/>
  <c r="B30" i="146" s="1"/>
  <c r="B6" i="147"/>
  <c r="B3" i="150" l="1"/>
  <c r="B4" i="150"/>
  <c r="B27" i="148"/>
  <c r="B28" i="148"/>
  <c r="B3" i="149" l="1"/>
  <c r="B27" i="149" s="1"/>
  <c r="B4" i="149"/>
  <c r="B28" i="149" s="1"/>
  <c r="B7" i="85" l="1"/>
  <c r="B31" i="85" s="1"/>
  <c r="B18" i="85"/>
  <c r="B42" i="85" s="1"/>
  <c r="B12" i="85"/>
  <c r="B36" i="85" s="1"/>
  <c r="B15" i="85"/>
  <c r="B39" i="85" s="1"/>
  <c r="B24" i="85"/>
  <c r="B48" i="85" s="1"/>
  <c r="B21" i="85"/>
  <c r="B45" i="85" s="1"/>
  <c r="B9" i="85"/>
  <c r="B33" i="85" s="1"/>
  <c r="B9" i="147" l="1"/>
  <c r="B9" i="146"/>
  <c r="B33" i="146" s="1"/>
  <c r="B24" i="146"/>
  <c r="B48" i="146" s="1"/>
  <c r="B24" i="147"/>
  <c r="B15" i="146"/>
  <c r="B39" i="146" s="1"/>
  <c r="B15" i="147"/>
  <c r="B7" i="147"/>
  <c r="B7" i="146"/>
  <c r="B31" i="146" s="1"/>
  <c r="B12" i="146"/>
  <c r="B36" i="146" s="1"/>
  <c r="B12" i="147"/>
  <c r="B21" i="147"/>
  <c r="B21" i="146"/>
  <c r="B45" i="146" s="1"/>
  <c r="B18" i="146"/>
  <c r="B42" i="146" s="1"/>
  <c r="B18" i="147"/>
  <c r="B16" i="85"/>
  <c r="B40" i="85" s="1"/>
  <c r="B13" i="85"/>
  <c r="B37" i="85" s="1"/>
  <c r="B19" i="85"/>
  <c r="B43" i="85" s="1"/>
  <c r="B10" i="85"/>
  <c r="B34" i="85" s="1"/>
  <c r="B22" i="85"/>
  <c r="B46" i="85" s="1"/>
  <c r="B10" i="146" l="1"/>
  <c r="B34" i="146" s="1"/>
  <c r="B10" i="147"/>
  <c r="B13" i="146"/>
  <c r="B37" i="146" s="1"/>
  <c r="B13" i="147"/>
  <c r="B19" i="147"/>
  <c r="B19" i="146"/>
  <c r="B43" i="146" s="1"/>
  <c r="B16" i="147"/>
  <c r="B16" i="146"/>
  <c r="B40" i="146" s="1"/>
  <c r="B22" i="146"/>
  <c r="B46" i="146" s="1"/>
  <c r="B22" i="147"/>
  <c r="B6" i="150" l="1"/>
  <c r="B30" i="148"/>
  <c r="B6" i="149"/>
  <c r="B30" i="149" s="1"/>
  <c r="B21" i="150" l="1"/>
  <c r="B18" i="150"/>
  <c r="B42" i="148"/>
  <c r="B24" i="150"/>
  <c r="B12" i="150"/>
  <c r="B36" i="148"/>
  <c r="B7" i="150"/>
  <c r="B31" i="148"/>
  <c r="B15" i="150"/>
  <c r="B39" i="148"/>
  <c r="B33" i="148"/>
  <c r="B9" i="150"/>
  <c r="B21" i="149"/>
  <c r="B45" i="149" s="1"/>
  <c r="B15" i="149"/>
  <c r="B39" i="149" s="1"/>
  <c r="B12" i="149"/>
  <c r="B36" i="149" s="1"/>
  <c r="B7" i="149"/>
  <c r="B31" i="149" s="1"/>
  <c r="B24" i="149"/>
  <c r="B48" i="149" s="1"/>
  <c r="B18" i="149"/>
  <c r="B42" i="149" s="1"/>
  <c r="B9" i="149"/>
  <c r="B33" i="149" s="1"/>
  <c r="B40" i="148" l="1"/>
  <c r="B16" i="150"/>
  <c r="B22" i="150"/>
  <c r="B37" i="148"/>
  <c r="B13" i="150"/>
  <c r="B19" i="150"/>
  <c r="B10" i="150"/>
  <c r="B34" i="148"/>
  <c r="B10" i="149"/>
  <c r="B34" i="149" s="1"/>
  <c r="B22" i="149"/>
  <c r="B46" i="149" s="1"/>
  <c r="B16" i="149"/>
  <c r="B40" i="149" s="1"/>
  <c r="B19" i="149"/>
  <c r="B43" i="149" s="1"/>
  <c r="B13" i="149"/>
  <c r="B37" i="149" s="1"/>
  <c r="C3" i="143" l="1"/>
  <c r="C26" i="143" s="1"/>
  <c r="D3" i="143"/>
  <c r="D26" i="143" s="1"/>
  <c r="E3" i="143"/>
  <c r="E26" i="143" s="1"/>
  <c r="F3" i="143"/>
  <c r="F26" i="143" s="1"/>
  <c r="G3" i="143"/>
  <c r="G26" i="143" s="1"/>
  <c r="H3" i="143"/>
  <c r="H26" i="143" s="1"/>
  <c r="I3" i="143"/>
  <c r="I26" i="143" s="1"/>
  <c r="J3" i="143"/>
  <c r="J26" i="143" s="1"/>
  <c r="K3" i="143"/>
  <c r="K26" i="143" s="1"/>
  <c r="C4" i="143"/>
  <c r="C27" i="143" s="1"/>
  <c r="D4" i="143"/>
  <c r="D27" i="143" s="1"/>
  <c r="E4" i="143"/>
  <c r="E27" i="143" s="1"/>
  <c r="F4" i="143"/>
  <c r="F27" i="143" s="1"/>
  <c r="G4" i="143"/>
  <c r="G27" i="143" s="1"/>
  <c r="H4" i="143"/>
  <c r="H27" i="143" s="1"/>
  <c r="I4" i="143"/>
  <c r="I27" i="143" s="1"/>
  <c r="J4" i="143"/>
  <c r="J27" i="143" s="1"/>
  <c r="K4" i="143"/>
  <c r="K27" i="143" s="1"/>
  <c r="C6" i="143"/>
  <c r="C29" i="143" s="1"/>
  <c r="D6" i="143"/>
  <c r="D29" i="143" s="1"/>
  <c r="E6" i="143"/>
  <c r="E29" i="143" s="1"/>
  <c r="F6" i="143"/>
  <c r="F29" i="143" s="1"/>
  <c r="G6" i="143"/>
  <c r="G29" i="143" s="1"/>
  <c r="H6" i="143"/>
  <c r="H29" i="143" s="1"/>
  <c r="I6" i="143"/>
  <c r="I29" i="143" s="1"/>
  <c r="J6" i="143"/>
  <c r="J29" i="143" s="1"/>
  <c r="K6" i="143"/>
  <c r="K29" i="143" s="1"/>
  <c r="C7" i="143"/>
  <c r="C30" i="143" s="1"/>
  <c r="D7" i="143"/>
  <c r="D30" i="143" s="1"/>
  <c r="E7" i="143"/>
  <c r="E30" i="143" s="1"/>
  <c r="F7" i="143"/>
  <c r="F30" i="143" s="1"/>
  <c r="G7" i="143"/>
  <c r="G30" i="143" s="1"/>
  <c r="H7" i="143"/>
  <c r="H30" i="143" s="1"/>
  <c r="I7" i="143"/>
  <c r="I30" i="143" s="1"/>
  <c r="J7" i="143"/>
  <c r="J30" i="143" s="1"/>
  <c r="K7" i="143"/>
  <c r="K30" i="143" s="1"/>
  <c r="C9" i="143"/>
  <c r="C32" i="143" s="1"/>
  <c r="D9" i="143"/>
  <c r="D32" i="143" s="1"/>
  <c r="E9" i="143"/>
  <c r="E32" i="143" s="1"/>
  <c r="F9" i="143"/>
  <c r="F32" i="143" s="1"/>
  <c r="G9" i="143"/>
  <c r="G32" i="143" s="1"/>
  <c r="H9" i="143"/>
  <c r="H32" i="143" s="1"/>
  <c r="I9" i="143"/>
  <c r="I32" i="143" s="1"/>
  <c r="J9" i="143"/>
  <c r="J32" i="143" s="1"/>
  <c r="K9" i="143"/>
  <c r="K32" i="143" s="1"/>
  <c r="C10" i="143"/>
  <c r="C33" i="143" s="1"/>
  <c r="D10" i="143"/>
  <c r="D33" i="143" s="1"/>
  <c r="E10" i="143"/>
  <c r="E33" i="143" s="1"/>
  <c r="F10" i="143"/>
  <c r="F33" i="143" s="1"/>
  <c r="G10" i="143"/>
  <c r="G33" i="143" s="1"/>
  <c r="H10" i="143"/>
  <c r="H33" i="143" s="1"/>
  <c r="I10" i="143"/>
  <c r="I33" i="143" s="1"/>
  <c r="J10" i="143"/>
  <c r="J33" i="143" s="1"/>
  <c r="K10" i="143"/>
  <c r="K33" i="143" s="1"/>
  <c r="C12" i="143"/>
  <c r="C35" i="143" s="1"/>
  <c r="D12" i="143"/>
  <c r="D35" i="143" s="1"/>
  <c r="E12" i="143"/>
  <c r="E35" i="143" s="1"/>
  <c r="F12" i="143"/>
  <c r="F35" i="143" s="1"/>
  <c r="G12" i="143"/>
  <c r="G35" i="143" s="1"/>
  <c r="H12" i="143"/>
  <c r="H35" i="143" s="1"/>
  <c r="I12" i="143"/>
  <c r="I35" i="143" s="1"/>
  <c r="J12" i="143"/>
  <c r="J35" i="143" s="1"/>
  <c r="K12" i="143"/>
  <c r="K35" i="143" s="1"/>
  <c r="C13" i="143"/>
  <c r="C36" i="143" s="1"/>
  <c r="D13" i="143"/>
  <c r="D36" i="143" s="1"/>
  <c r="E13" i="143"/>
  <c r="E36" i="143" s="1"/>
  <c r="F13" i="143"/>
  <c r="F36" i="143" s="1"/>
  <c r="G13" i="143"/>
  <c r="G36" i="143" s="1"/>
  <c r="H13" i="143"/>
  <c r="H36" i="143" s="1"/>
  <c r="I13" i="143"/>
  <c r="I36" i="143" s="1"/>
  <c r="J13" i="143"/>
  <c r="J36" i="143" s="1"/>
  <c r="K13" i="143"/>
  <c r="K36" i="143" s="1"/>
  <c r="C15" i="143"/>
  <c r="C38" i="143" s="1"/>
  <c r="D15" i="143"/>
  <c r="D38" i="143" s="1"/>
  <c r="E15" i="143"/>
  <c r="E38" i="143" s="1"/>
  <c r="F15" i="143"/>
  <c r="F38" i="143" s="1"/>
  <c r="G15" i="143"/>
  <c r="G38" i="143" s="1"/>
  <c r="H15" i="143"/>
  <c r="H38" i="143" s="1"/>
  <c r="I15" i="143"/>
  <c r="I38" i="143" s="1"/>
  <c r="J15" i="143"/>
  <c r="J38" i="143" s="1"/>
  <c r="K15" i="143"/>
  <c r="K38" i="143" s="1"/>
  <c r="C16" i="143"/>
  <c r="C39" i="143" s="1"/>
  <c r="D16" i="143"/>
  <c r="D39" i="143" s="1"/>
  <c r="E16" i="143"/>
  <c r="E39" i="143" s="1"/>
  <c r="F16" i="143"/>
  <c r="F39" i="143" s="1"/>
  <c r="G16" i="143"/>
  <c r="G39" i="143" s="1"/>
  <c r="H16" i="143"/>
  <c r="H39" i="143" s="1"/>
  <c r="I16" i="143"/>
  <c r="I39" i="143" s="1"/>
  <c r="J16" i="143"/>
  <c r="J39" i="143" s="1"/>
  <c r="K16" i="143"/>
  <c r="K39" i="143" s="1"/>
  <c r="C18" i="143"/>
  <c r="C41" i="143" s="1"/>
  <c r="D18" i="143"/>
  <c r="D41" i="143" s="1"/>
  <c r="E18" i="143"/>
  <c r="E41" i="143" s="1"/>
  <c r="F18" i="143"/>
  <c r="F41" i="143" s="1"/>
  <c r="G18" i="143"/>
  <c r="G41" i="143" s="1"/>
  <c r="H18" i="143"/>
  <c r="H41" i="143" s="1"/>
  <c r="I18" i="143"/>
  <c r="I41" i="143" s="1"/>
  <c r="J18" i="143"/>
  <c r="J41" i="143" s="1"/>
  <c r="K18" i="143"/>
  <c r="K41" i="143" s="1"/>
  <c r="C19" i="143"/>
  <c r="C42" i="143" s="1"/>
  <c r="D19" i="143"/>
  <c r="D42" i="143" s="1"/>
  <c r="E19" i="143"/>
  <c r="E42" i="143" s="1"/>
  <c r="F19" i="143"/>
  <c r="F42" i="143" s="1"/>
  <c r="G19" i="143"/>
  <c r="G42" i="143" s="1"/>
  <c r="H19" i="143"/>
  <c r="H42" i="143" s="1"/>
  <c r="I19" i="143"/>
  <c r="I42" i="143" s="1"/>
  <c r="J19" i="143"/>
  <c r="J42" i="143" s="1"/>
  <c r="K19" i="143"/>
  <c r="K42" i="143" s="1"/>
  <c r="C21" i="143"/>
  <c r="C44" i="143" s="1"/>
  <c r="D21" i="143"/>
  <c r="D44" i="143" s="1"/>
  <c r="E21" i="143"/>
  <c r="E44" i="143" s="1"/>
  <c r="F21" i="143"/>
  <c r="F44" i="143" s="1"/>
  <c r="G21" i="143"/>
  <c r="G44" i="143" s="1"/>
  <c r="H21" i="143"/>
  <c r="H44" i="143" s="1"/>
  <c r="I21" i="143"/>
  <c r="I44" i="143" s="1"/>
  <c r="J21" i="143"/>
  <c r="J44" i="143" s="1"/>
  <c r="K21" i="143"/>
  <c r="K44" i="143" s="1"/>
  <c r="C22" i="143"/>
  <c r="C45" i="143" s="1"/>
  <c r="D22" i="143"/>
  <c r="D45" i="143" s="1"/>
  <c r="E22" i="143"/>
  <c r="E45" i="143" s="1"/>
  <c r="F22" i="143"/>
  <c r="F45" i="143" s="1"/>
  <c r="G22" i="143"/>
  <c r="G45" i="143" s="1"/>
  <c r="H22" i="143"/>
  <c r="H45" i="143" s="1"/>
  <c r="I22" i="143"/>
  <c r="I45" i="143" s="1"/>
  <c r="J22" i="143"/>
  <c r="J45" i="143" s="1"/>
  <c r="K22" i="143"/>
  <c r="K45" i="143" s="1"/>
  <c r="K3" i="144"/>
  <c r="K4" i="144"/>
  <c r="K6" i="144"/>
  <c r="K7" i="144"/>
  <c r="K9" i="144"/>
  <c r="K10" i="144"/>
  <c r="K12" i="144"/>
  <c r="K13" i="144"/>
  <c r="K15" i="144"/>
  <c r="K16" i="144"/>
  <c r="K18" i="144"/>
  <c r="K19" i="144"/>
  <c r="K21" i="144"/>
  <c r="K22" i="144"/>
  <c r="C3" i="144"/>
  <c r="D3" i="144"/>
  <c r="E3" i="144"/>
  <c r="F3" i="144"/>
  <c r="G3" i="144"/>
  <c r="H3" i="144"/>
  <c r="I3" i="144"/>
  <c r="J3" i="144"/>
  <c r="C4" i="144"/>
  <c r="D4" i="144"/>
  <c r="E4" i="144"/>
  <c r="F4" i="144"/>
  <c r="G4" i="144"/>
  <c r="H4" i="144"/>
  <c r="I4" i="144"/>
  <c r="J4" i="144"/>
  <c r="C6" i="144"/>
  <c r="D6" i="144"/>
  <c r="E6" i="144"/>
  <c r="F6" i="144"/>
  <c r="G6" i="144"/>
  <c r="H6" i="144"/>
  <c r="I6" i="144"/>
  <c r="J6" i="144"/>
  <c r="C7" i="144"/>
  <c r="D7" i="144"/>
  <c r="E7" i="144"/>
  <c r="F7" i="144"/>
  <c r="G7" i="144"/>
  <c r="H7" i="144"/>
  <c r="I7" i="144"/>
  <c r="J7" i="144"/>
  <c r="C9" i="144"/>
  <c r="D9" i="144"/>
  <c r="E9" i="144"/>
  <c r="F9" i="144"/>
  <c r="G9" i="144"/>
  <c r="H9" i="144"/>
  <c r="I9" i="144"/>
  <c r="J9" i="144"/>
  <c r="C10" i="144"/>
  <c r="D10" i="144"/>
  <c r="E10" i="144"/>
  <c r="F10" i="144"/>
  <c r="G10" i="144"/>
  <c r="H10" i="144"/>
  <c r="I10" i="144"/>
  <c r="J10" i="144"/>
  <c r="C12" i="144"/>
  <c r="D12" i="144"/>
  <c r="E12" i="144"/>
  <c r="F12" i="144"/>
  <c r="G12" i="144"/>
  <c r="H12" i="144"/>
  <c r="I12" i="144"/>
  <c r="J12" i="144"/>
  <c r="C13" i="144"/>
  <c r="D13" i="144"/>
  <c r="E13" i="144"/>
  <c r="F13" i="144"/>
  <c r="G13" i="144"/>
  <c r="H13" i="144"/>
  <c r="I13" i="144"/>
  <c r="J13" i="144"/>
  <c r="C15" i="144"/>
  <c r="D15" i="144"/>
  <c r="E15" i="144"/>
  <c r="F15" i="144"/>
  <c r="G15" i="144"/>
  <c r="H15" i="144"/>
  <c r="I15" i="144"/>
  <c r="J15" i="144"/>
  <c r="C16" i="144"/>
  <c r="D16" i="144"/>
  <c r="E16" i="144"/>
  <c r="F16" i="144"/>
  <c r="G16" i="144"/>
  <c r="H16" i="144"/>
  <c r="I16" i="144"/>
  <c r="J16" i="144"/>
  <c r="C18" i="144"/>
  <c r="D18" i="144"/>
  <c r="E18" i="144"/>
  <c r="F18" i="144"/>
  <c r="G18" i="144"/>
  <c r="H18" i="144"/>
  <c r="I18" i="144"/>
  <c r="J18" i="144"/>
  <c r="C19" i="144"/>
  <c r="D19" i="144"/>
  <c r="E19" i="144"/>
  <c r="F19" i="144"/>
  <c r="G19" i="144"/>
  <c r="H19" i="144"/>
  <c r="I19" i="144"/>
  <c r="J19" i="144"/>
  <c r="C21" i="144"/>
  <c r="D21" i="144"/>
  <c r="E21" i="144"/>
  <c r="F21" i="144"/>
  <c r="G21" i="144"/>
  <c r="H21" i="144"/>
  <c r="I21" i="144"/>
  <c r="J21" i="144"/>
  <c r="C22" i="144"/>
  <c r="D22" i="144"/>
  <c r="E22" i="144"/>
  <c r="F22" i="144"/>
  <c r="G22" i="144"/>
  <c r="H22" i="144"/>
  <c r="I22" i="144"/>
  <c r="J22" i="144"/>
  <c r="C3" i="115"/>
  <c r="C26" i="115" s="1"/>
  <c r="D3" i="115"/>
  <c r="D26" i="115" s="1"/>
  <c r="E3" i="115"/>
  <c r="E26" i="115" s="1"/>
  <c r="F3" i="115"/>
  <c r="F26" i="115" s="1"/>
  <c r="G3" i="115"/>
  <c r="G26" i="115" s="1"/>
  <c r="H3" i="115"/>
  <c r="H26" i="115" s="1"/>
  <c r="I3" i="115"/>
  <c r="I26" i="115" s="1"/>
  <c r="J3" i="115"/>
  <c r="J26" i="115" s="1"/>
  <c r="K3" i="115"/>
  <c r="K26" i="115" s="1"/>
  <c r="C4" i="115"/>
  <c r="C27" i="115" s="1"/>
  <c r="D4" i="115"/>
  <c r="D27" i="115" s="1"/>
  <c r="E4" i="115"/>
  <c r="E27" i="115" s="1"/>
  <c r="F4" i="115"/>
  <c r="F27" i="115" s="1"/>
  <c r="G4" i="115"/>
  <c r="G27" i="115" s="1"/>
  <c r="H4" i="115"/>
  <c r="H27" i="115" s="1"/>
  <c r="I4" i="115"/>
  <c r="I27" i="115" s="1"/>
  <c r="J4" i="115"/>
  <c r="J27" i="115" s="1"/>
  <c r="K4" i="115"/>
  <c r="K27" i="115" s="1"/>
  <c r="C6" i="115"/>
  <c r="C29" i="115" s="1"/>
  <c r="D6" i="115"/>
  <c r="D29" i="115" s="1"/>
  <c r="E6" i="115"/>
  <c r="E29" i="115" s="1"/>
  <c r="F6" i="115"/>
  <c r="F29" i="115" s="1"/>
  <c r="G6" i="115"/>
  <c r="G29" i="115" s="1"/>
  <c r="H6" i="115"/>
  <c r="H29" i="115" s="1"/>
  <c r="I6" i="115"/>
  <c r="I29" i="115" s="1"/>
  <c r="J6" i="115"/>
  <c r="J29" i="115" s="1"/>
  <c r="K6" i="115"/>
  <c r="K29" i="115" s="1"/>
  <c r="C7" i="115"/>
  <c r="C30" i="115" s="1"/>
  <c r="D7" i="115"/>
  <c r="D30" i="115" s="1"/>
  <c r="E7" i="115"/>
  <c r="E30" i="115" s="1"/>
  <c r="F7" i="115"/>
  <c r="F30" i="115" s="1"/>
  <c r="G7" i="115"/>
  <c r="G30" i="115" s="1"/>
  <c r="H7" i="115"/>
  <c r="H30" i="115" s="1"/>
  <c r="I7" i="115"/>
  <c r="I30" i="115" s="1"/>
  <c r="J7" i="115"/>
  <c r="J30" i="115" s="1"/>
  <c r="K7" i="115"/>
  <c r="K30" i="115" s="1"/>
  <c r="C9" i="115"/>
  <c r="C32" i="115" s="1"/>
  <c r="D9" i="115"/>
  <c r="D32" i="115" s="1"/>
  <c r="E9" i="115"/>
  <c r="E32" i="115" s="1"/>
  <c r="F9" i="115"/>
  <c r="F32" i="115" s="1"/>
  <c r="G9" i="115"/>
  <c r="G32" i="115" s="1"/>
  <c r="H9" i="115"/>
  <c r="H32" i="115" s="1"/>
  <c r="I9" i="115"/>
  <c r="I32" i="115" s="1"/>
  <c r="J9" i="115"/>
  <c r="J32" i="115" s="1"/>
  <c r="K9" i="115"/>
  <c r="K32" i="115" s="1"/>
  <c r="C10" i="115"/>
  <c r="C33" i="115" s="1"/>
  <c r="D10" i="115"/>
  <c r="D33" i="115" s="1"/>
  <c r="E10" i="115"/>
  <c r="E33" i="115" s="1"/>
  <c r="F10" i="115"/>
  <c r="F33" i="115" s="1"/>
  <c r="G10" i="115"/>
  <c r="G33" i="115" s="1"/>
  <c r="H10" i="115"/>
  <c r="H33" i="115" s="1"/>
  <c r="I10" i="115"/>
  <c r="I33" i="115" s="1"/>
  <c r="J10" i="115"/>
  <c r="J33" i="115" s="1"/>
  <c r="K10" i="115"/>
  <c r="K33" i="115" s="1"/>
  <c r="C12" i="115"/>
  <c r="C35" i="115" s="1"/>
  <c r="D12" i="115"/>
  <c r="D35" i="115" s="1"/>
  <c r="E12" i="115"/>
  <c r="E35" i="115" s="1"/>
  <c r="F12" i="115"/>
  <c r="F35" i="115" s="1"/>
  <c r="G12" i="115"/>
  <c r="G35" i="115" s="1"/>
  <c r="H12" i="115"/>
  <c r="H35" i="115" s="1"/>
  <c r="I12" i="115"/>
  <c r="I35" i="115" s="1"/>
  <c r="J12" i="115"/>
  <c r="J35" i="115" s="1"/>
  <c r="K12" i="115"/>
  <c r="K35" i="115" s="1"/>
  <c r="C13" i="115"/>
  <c r="C36" i="115" s="1"/>
  <c r="D13" i="115"/>
  <c r="D36" i="115" s="1"/>
  <c r="E13" i="115"/>
  <c r="E36" i="115" s="1"/>
  <c r="F13" i="115"/>
  <c r="F36" i="115" s="1"/>
  <c r="G13" i="115"/>
  <c r="G36" i="115" s="1"/>
  <c r="H13" i="115"/>
  <c r="H36" i="115" s="1"/>
  <c r="I13" i="115"/>
  <c r="I36" i="115" s="1"/>
  <c r="J13" i="115"/>
  <c r="J36" i="115" s="1"/>
  <c r="K13" i="115"/>
  <c r="K36" i="115" s="1"/>
  <c r="C15" i="115"/>
  <c r="C38" i="115" s="1"/>
  <c r="D15" i="115"/>
  <c r="D38" i="115" s="1"/>
  <c r="E15" i="115"/>
  <c r="E38" i="115" s="1"/>
  <c r="F15" i="115"/>
  <c r="F38" i="115" s="1"/>
  <c r="G15" i="115"/>
  <c r="G38" i="115" s="1"/>
  <c r="H15" i="115"/>
  <c r="H38" i="115" s="1"/>
  <c r="I15" i="115"/>
  <c r="I38" i="115" s="1"/>
  <c r="J15" i="115"/>
  <c r="J38" i="115" s="1"/>
  <c r="K15" i="115"/>
  <c r="K38" i="115" s="1"/>
  <c r="C16" i="115"/>
  <c r="C39" i="115" s="1"/>
  <c r="D16" i="115"/>
  <c r="D39" i="115" s="1"/>
  <c r="E16" i="115"/>
  <c r="E39" i="115" s="1"/>
  <c r="F16" i="115"/>
  <c r="F39" i="115" s="1"/>
  <c r="G16" i="115"/>
  <c r="G39" i="115" s="1"/>
  <c r="H16" i="115"/>
  <c r="H39" i="115" s="1"/>
  <c r="I16" i="115"/>
  <c r="I39" i="115" s="1"/>
  <c r="J16" i="115"/>
  <c r="J39" i="115" s="1"/>
  <c r="K16" i="115"/>
  <c r="K39" i="115" s="1"/>
  <c r="C18" i="115"/>
  <c r="C41" i="115" s="1"/>
  <c r="D18" i="115"/>
  <c r="D41" i="115" s="1"/>
  <c r="E18" i="115"/>
  <c r="E41" i="115" s="1"/>
  <c r="F18" i="115"/>
  <c r="F41" i="115" s="1"/>
  <c r="G18" i="115"/>
  <c r="G41" i="115" s="1"/>
  <c r="H18" i="115"/>
  <c r="H41" i="115" s="1"/>
  <c r="I18" i="115"/>
  <c r="I41" i="115" s="1"/>
  <c r="J18" i="115"/>
  <c r="J41" i="115" s="1"/>
  <c r="K18" i="115"/>
  <c r="K41" i="115" s="1"/>
  <c r="C19" i="115"/>
  <c r="C42" i="115" s="1"/>
  <c r="D19" i="115"/>
  <c r="D42" i="115" s="1"/>
  <c r="E19" i="115"/>
  <c r="E42" i="115" s="1"/>
  <c r="F19" i="115"/>
  <c r="F42" i="115" s="1"/>
  <c r="G19" i="115"/>
  <c r="G42" i="115" s="1"/>
  <c r="H19" i="115"/>
  <c r="H42" i="115" s="1"/>
  <c r="I19" i="115"/>
  <c r="I42" i="115" s="1"/>
  <c r="J19" i="115"/>
  <c r="J42" i="115" s="1"/>
  <c r="K19" i="115"/>
  <c r="K42" i="115" s="1"/>
  <c r="C21" i="115"/>
  <c r="C44" i="115" s="1"/>
  <c r="D21" i="115"/>
  <c r="D44" i="115" s="1"/>
  <c r="E21" i="115"/>
  <c r="E44" i="115" s="1"/>
  <c r="F21" i="115"/>
  <c r="F44" i="115" s="1"/>
  <c r="G21" i="115"/>
  <c r="G44" i="115" s="1"/>
  <c r="H21" i="115"/>
  <c r="H44" i="115" s="1"/>
  <c r="I21" i="115"/>
  <c r="I44" i="115" s="1"/>
  <c r="J21" i="115"/>
  <c r="J44" i="115" s="1"/>
  <c r="K21" i="115"/>
  <c r="K44" i="115" s="1"/>
  <c r="C22" i="115"/>
  <c r="C45" i="115" s="1"/>
  <c r="D22" i="115"/>
  <c r="D45" i="115" s="1"/>
  <c r="E22" i="115"/>
  <c r="E45" i="115" s="1"/>
  <c r="F22" i="115"/>
  <c r="F45" i="115" s="1"/>
  <c r="G22" i="115"/>
  <c r="G45" i="115" s="1"/>
  <c r="H22" i="115"/>
  <c r="H45" i="115" s="1"/>
  <c r="I22" i="115"/>
  <c r="I45" i="115" s="1"/>
  <c r="J22" i="115"/>
  <c r="J45" i="115" s="1"/>
  <c r="K22" i="115"/>
  <c r="K45" i="115" s="1"/>
  <c r="C4" i="118"/>
  <c r="C4" i="107" s="1"/>
  <c r="D4" i="118"/>
  <c r="D4" i="107" s="1"/>
  <c r="E4" i="118"/>
  <c r="E4" i="107" s="1"/>
  <c r="F4" i="118"/>
  <c r="G4" i="118"/>
  <c r="G29" i="118" s="1"/>
  <c r="H4" i="118"/>
  <c r="I4" i="118"/>
  <c r="I4" i="107" s="1"/>
  <c r="J4" i="118"/>
  <c r="K4" i="118"/>
  <c r="K4" i="107" s="1"/>
  <c r="L4" i="118"/>
  <c r="L4" i="107" s="1"/>
  <c r="M4" i="118"/>
  <c r="M4" i="107" s="1"/>
  <c r="N4" i="118"/>
  <c r="O4" i="118"/>
  <c r="O29" i="118" s="1"/>
  <c r="P4" i="118"/>
  <c r="Q4" i="118"/>
  <c r="Q4" i="107" s="1"/>
  <c r="R4" i="118"/>
  <c r="S4" i="118"/>
  <c r="S4" i="107" s="1"/>
  <c r="T4" i="118"/>
  <c r="T4" i="107" s="1"/>
  <c r="U4" i="118"/>
  <c r="U4" i="107" s="1"/>
  <c r="C5" i="118"/>
  <c r="C5" i="107" s="1"/>
  <c r="D5" i="118"/>
  <c r="D30" i="118" s="1"/>
  <c r="E5" i="118"/>
  <c r="F5" i="118"/>
  <c r="F5" i="107" s="1"/>
  <c r="G5" i="118"/>
  <c r="G30" i="118" s="1"/>
  <c r="H5" i="118"/>
  <c r="H5" i="107" s="1"/>
  <c r="I5" i="118"/>
  <c r="I5" i="107" s="1"/>
  <c r="J5" i="118"/>
  <c r="J5" i="107" s="1"/>
  <c r="K5" i="118"/>
  <c r="L5" i="118"/>
  <c r="L30" i="118" s="1"/>
  <c r="M5" i="118"/>
  <c r="N5" i="118"/>
  <c r="N5" i="107" s="1"/>
  <c r="O5" i="118"/>
  <c r="O30" i="118" s="1"/>
  <c r="P5" i="118"/>
  <c r="P5" i="107" s="1"/>
  <c r="Q5" i="118"/>
  <c r="Q5" i="107" s="1"/>
  <c r="R5" i="118"/>
  <c r="R5" i="107" s="1"/>
  <c r="S5" i="118"/>
  <c r="T5" i="118"/>
  <c r="T30" i="118" s="1"/>
  <c r="U5" i="118"/>
  <c r="C7" i="118"/>
  <c r="C7" i="107" s="1"/>
  <c r="D7" i="118"/>
  <c r="E7" i="118"/>
  <c r="E7" i="107" s="1"/>
  <c r="F7" i="118"/>
  <c r="F7" i="107" s="1"/>
  <c r="G7" i="118"/>
  <c r="G7" i="107" s="1"/>
  <c r="H7" i="118"/>
  <c r="H7" i="107" s="1"/>
  <c r="I7" i="118"/>
  <c r="I32" i="118" s="1"/>
  <c r="J7" i="118"/>
  <c r="K7" i="118"/>
  <c r="K7" i="107" s="1"/>
  <c r="L7" i="118"/>
  <c r="M7" i="118"/>
  <c r="M7" i="107" s="1"/>
  <c r="N7" i="118"/>
  <c r="N7" i="107" s="1"/>
  <c r="C8" i="118"/>
  <c r="C8" i="107" s="1"/>
  <c r="D8" i="118"/>
  <c r="D8" i="107" s="1"/>
  <c r="E8" i="118"/>
  <c r="F8" i="118"/>
  <c r="F33" i="118" s="1"/>
  <c r="G8" i="118"/>
  <c r="H8" i="118"/>
  <c r="H8" i="107" s="1"/>
  <c r="I8" i="118"/>
  <c r="I8" i="107" s="1"/>
  <c r="J8" i="118"/>
  <c r="J8" i="107" s="1"/>
  <c r="K8" i="118"/>
  <c r="K8" i="107" s="1"/>
  <c r="L8" i="118"/>
  <c r="L8" i="107" s="1"/>
  <c r="M8" i="118"/>
  <c r="N8" i="118"/>
  <c r="N33" i="118" s="1"/>
  <c r="C10" i="118"/>
  <c r="C35" i="118" s="1"/>
  <c r="D10" i="118"/>
  <c r="E10" i="118"/>
  <c r="E10" i="107" s="1"/>
  <c r="F10" i="118"/>
  <c r="F35" i="118" s="1"/>
  <c r="G10" i="118"/>
  <c r="G10" i="107" s="1"/>
  <c r="H10" i="118"/>
  <c r="H10" i="107" s="1"/>
  <c r="I10" i="118"/>
  <c r="I10" i="107" s="1"/>
  <c r="J10" i="118"/>
  <c r="J10" i="107" s="1"/>
  <c r="K10" i="118"/>
  <c r="K35" i="118" s="1"/>
  <c r="L10" i="118"/>
  <c r="L35" i="118" s="1"/>
  <c r="M10" i="118"/>
  <c r="M10" i="107" s="1"/>
  <c r="N10" i="118"/>
  <c r="N10" i="107" s="1"/>
  <c r="C11" i="118"/>
  <c r="D11" i="118"/>
  <c r="D11" i="107" s="1"/>
  <c r="E11" i="118"/>
  <c r="E11" i="107" s="1"/>
  <c r="F11" i="118"/>
  <c r="F11" i="107" s="1"/>
  <c r="G11" i="118"/>
  <c r="H11" i="118"/>
  <c r="H36" i="118" s="1"/>
  <c r="I11" i="118"/>
  <c r="I36" i="118" s="1"/>
  <c r="J11" i="118"/>
  <c r="J11" i="107" s="1"/>
  <c r="K11" i="118"/>
  <c r="L11" i="118"/>
  <c r="L11" i="107" s="1"/>
  <c r="M11" i="118"/>
  <c r="M11" i="107" s="1"/>
  <c r="N11" i="118"/>
  <c r="N11" i="107" s="1"/>
  <c r="C13" i="118"/>
  <c r="C13" i="107" s="1"/>
  <c r="D13" i="118"/>
  <c r="D13" i="107" s="1"/>
  <c r="E13" i="118"/>
  <c r="E38" i="118" s="1"/>
  <c r="F13" i="118"/>
  <c r="F38" i="118" s="1"/>
  <c r="G13" i="118"/>
  <c r="G13" i="107" s="1"/>
  <c r="H13" i="118"/>
  <c r="H13" i="107" s="1"/>
  <c r="I13" i="118"/>
  <c r="I13" i="107" s="1"/>
  <c r="J13" i="118"/>
  <c r="J13" i="107" s="1"/>
  <c r="K13" i="118"/>
  <c r="K38" i="118" s="1"/>
  <c r="L13" i="118"/>
  <c r="M13" i="118"/>
  <c r="M38" i="118" s="1"/>
  <c r="N13" i="118"/>
  <c r="N38" i="118" s="1"/>
  <c r="C14" i="118"/>
  <c r="C39" i="118" s="1"/>
  <c r="D14" i="118"/>
  <c r="D14" i="107" s="1"/>
  <c r="E14" i="118"/>
  <c r="F14" i="118"/>
  <c r="F14" i="107" s="1"/>
  <c r="G14" i="118"/>
  <c r="G14" i="107" s="1"/>
  <c r="H14" i="118"/>
  <c r="H14" i="107" s="1"/>
  <c r="I14" i="118"/>
  <c r="I14" i="107" s="1"/>
  <c r="J14" i="118"/>
  <c r="J39" i="118" s="1"/>
  <c r="K14" i="118"/>
  <c r="K39" i="118" s="1"/>
  <c r="L14" i="118"/>
  <c r="L14" i="107" s="1"/>
  <c r="M14" i="118"/>
  <c r="N14" i="118"/>
  <c r="N14" i="107" s="1"/>
  <c r="C16" i="118"/>
  <c r="C16" i="107" s="1"/>
  <c r="D16" i="118"/>
  <c r="D16" i="107" s="1"/>
  <c r="E16" i="118"/>
  <c r="E41" i="118" s="1"/>
  <c r="F16" i="118"/>
  <c r="G16" i="118"/>
  <c r="G41" i="118" s="1"/>
  <c r="H16" i="118"/>
  <c r="H41" i="118" s="1"/>
  <c r="I16" i="118"/>
  <c r="I16" i="107" s="1"/>
  <c r="J16" i="118"/>
  <c r="K16" i="118"/>
  <c r="K16" i="107" s="1"/>
  <c r="L16" i="118"/>
  <c r="L16" i="107" s="1"/>
  <c r="M16" i="118"/>
  <c r="M16" i="107" s="1"/>
  <c r="N16" i="118"/>
  <c r="C17" i="118"/>
  <c r="C17" i="107" s="1"/>
  <c r="D17" i="118"/>
  <c r="D42" i="118" s="1"/>
  <c r="E17" i="118"/>
  <c r="E42" i="118" s="1"/>
  <c r="F17" i="118"/>
  <c r="F17" i="107" s="1"/>
  <c r="G17" i="118"/>
  <c r="H17" i="118"/>
  <c r="H17" i="107" s="1"/>
  <c r="I17" i="118"/>
  <c r="I17" i="107" s="1"/>
  <c r="J17" i="118"/>
  <c r="J17" i="107" s="1"/>
  <c r="K17" i="118"/>
  <c r="K17" i="107" s="1"/>
  <c r="L17" i="118"/>
  <c r="L42" i="118" s="1"/>
  <c r="M17" i="118"/>
  <c r="M42" i="118" s="1"/>
  <c r="N17" i="118"/>
  <c r="N17" i="107" s="1"/>
  <c r="C19" i="118"/>
  <c r="C19" i="107" s="1"/>
  <c r="D19" i="118"/>
  <c r="E19" i="118"/>
  <c r="E19" i="107" s="1"/>
  <c r="F19" i="118"/>
  <c r="F19" i="107" s="1"/>
  <c r="G19" i="118"/>
  <c r="G19" i="107" s="1"/>
  <c r="H19" i="118"/>
  <c r="I19" i="118"/>
  <c r="I44" i="118" s="1"/>
  <c r="J19" i="118"/>
  <c r="J44" i="118" s="1"/>
  <c r="K19" i="118"/>
  <c r="K19" i="107" s="1"/>
  <c r="L19" i="118"/>
  <c r="M19" i="118"/>
  <c r="M19" i="107" s="1"/>
  <c r="N19" i="118"/>
  <c r="N19" i="107" s="1"/>
  <c r="C20" i="118"/>
  <c r="C20" i="107" s="1"/>
  <c r="D20" i="118"/>
  <c r="D20" i="107" s="1"/>
  <c r="E20" i="118"/>
  <c r="E20" i="107" s="1"/>
  <c r="F20" i="118"/>
  <c r="F45" i="118" s="1"/>
  <c r="G20" i="118"/>
  <c r="G45" i="118" s="1"/>
  <c r="H20" i="118"/>
  <c r="H45" i="118" s="1"/>
  <c r="I20" i="118"/>
  <c r="J20" i="118"/>
  <c r="J20" i="107" s="1"/>
  <c r="K20" i="118"/>
  <c r="K45" i="118" s="1"/>
  <c r="L20" i="118"/>
  <c r="L20" i="107" s="1"/>
  <c r="M20" i="118"/>
  <c r="M20" i="107" s="1"/>
  <c r="N20" i="118"/>
  <c r="N45" i="118" s="1"/>
  <c r="C22" i="118"/>
  <c r="C47" i="118" s="1"/>
  <c r="D22" i="118"/>
  <c r="D47" i="118" s="1"/>
  <c r="E22" i="118"/>
  <c r="E22" i="107" s="1"/>
  <c r="F22" i="118"/>
  <c r="G22" i="118"/>
  <c r="G22" i="107" s="1"/>
  <c r="H22" i="118"/>
  <c r="H22" i="107" s="1"/>
  <c r="I22" i="118"/>
  <c r="I22" i="107" s="1"/>
  <c r="J22" i="118"/>
  <c r="K22" i="118"/>
  <c r="K47" i="118" s="1"/>
  <c r="L22" i="118"/>
  <c r="L47" i="118" s="1"/>
  <c r="M22" i="118"/>
  <c r="M22" i="107" s="1"/>
  <c r="N22" i="118"/>
  <c r="C23" i="118"/>
  <c r="D23" i="118"/>
  <c r="D23" i="107" s="1"/>
  <c r="E23" i="118"/>
  <c r="E23" i="107" s="1"/>
  <c r="F23" i="118"/>
  <c r="F23" i="107" s="1"/>
  <c r="G23" i="118"/>
  <c r="H23" i="118"/>
  <c r="H48" i="118" s="1"/>
  <c r="I23" i="118"/>
  <c r="I48" i="118" s="1"/>
  <c r="J23" i="118"/>
  <c r="J23" i="107" s="1"/>
  <c r="K23" i="118"/>
  <c r="L23" i="118"/>
  <c r="L23" i="107" s="1"/>
  <c r="M23" i="118"/>
  <c r="M23" i="107" s="1"/>
  <c r="N23" i="118"/>
  <c r="N23" i="107" s="1"/>
  <c r="C25" i="118"/>
  <c r="C50" i="118" s="1"/>
  <c r="D25" i="118"/>
  <c r="E25" i="118"/>
  <c r="E50" i="118" s="1"/>
  <c r="F25" i="118"/>
  <c r="F50" i="118" s="1"/>
  <c r="G25" i="118"/>
  <c r="G25" i="107" s="1"/>
  <c r="H25" i="118"/>
  <c r="I25" i="118"/>
  <c r="I25" i="107" s="1"/>
  <c r="J25" i="118"/>
  <c r="J25" i="107" s="1"/>
  <c r="K25" i="118"/>
  <c r="K25" i="107" s="1"/>
  <c r="L25" i="118"/>
  <c r="L25" i="107" s="1"/>
  <c r="M25" i="118"/>
  <c r="M50" i="118" s="1"/>
  <c r="N25" i="118"/>
  <c r="N50" i="118" s="1"/>
  <c r="H42" i="118" l="1"/>
  <c r="L41" i="118"/>
  <c r="K41" i="118"/>
  <c r="D33" i="118"/>
  <c r="C38" i="118"/>
  <c r="K50" i="118"/>
  <c r="L48" i="118"/>
  <c r="K32" i="118"/>
  <c r="K44" i="118"/>
  <c r="G39" i="118"/>
  <c r="J50" i="118"/>
  <c r="N36" i="118"/>
  <c r="I41" i="118"/>
  <c r="M48" i="118"/>
  <c r="H47" i="118"/>
  <c r="L36" i="118"/>
  <c r="C30" i="118"/>
  <c r="D36" i="118"/>
  <c r="H38" i="118"/>
  <c r="L45" i="118"/>
  <c r="L33" i="118"/>
  <c r="N32" i="118"/>
  <c r="N30" i="118"/>
  <c r="C41" i="118"/>
  <c r="F36" i="118"/>
  <c r="F30" i="118"/>
  <c r="J45" i="118"/>
  <c r="N39" i="118"/>
  <c r="D45" i="118"/>
  <c r="L39" i="118"/>
  <c r="H35" i="118"/>
  <c r="Q29" i="118"/>
  <c r="F32" i="118"/>
  <c r="F44" i="118"/>
  <c r="J42" i="118"/>
  <c r="I30" i="118"/>
  <c r="I42" i="118"/>
  <c r="E35" i="118"/>
  <c r="N48" i="118"/>
  <c r="F42" i="118"/>
  <c r="H39" i="118"/>
  <c r="H33" i="118"/>
  <c r="O5" i="107"/>
  <c r="F39" i="118"/>
  <c r="F48" i="118"/>
  <c r="J38" i="118"/>
  <c r="K29" i="118"/>
  <c r="E48" i="118"/>
  <c r="N42" i="118"/>
  <c r="D41" i="118"/>
  <c r="I35" i="118"/>
  <c r="C29" i="118"/>
  <c r="J35" i="118"/>
  <c r="L50" i="118"/>
  <c r="D48" i="118"/>
  <c r="D38" i="118"/>
  <c r="E32" i="118"/>
  <c r="E36" i="118"/>
  <c r="M47" i="118"/>
  <c r="N44" i="118"/>
  <c r="I33" i="118"/>
  <c r="Q30" i="118"/>
  <c r="S29" i="118"/>
  <c r="J33" i="118"/>
  <c r="I50" i="118"/>
  <c r="I47" i="118"/>
  <c r="M44" i="118"/>
  <c r="N35" i="118"/>
  <c r="P30" i="118"/>
  <c r="I38" i="118"/>
  <c r="T29" i="118"/>
  <c r="M41" i="118"/>
  <c r="I39" i="118"/>
  <c r="L29" i="118"/>
  <c r="L17" i="107"/>
  <c r="G47" i="118"/>
  <c r="M45" i="118"/>
  <c r="E44" i="118"/>
  <c r="M36" i="118"/>
  <c r="M32" i="118"/>
  <c r="H30" i="118"/>
  <c r="D29" i="118"/>
  <c r="E13" i="107"/>
  <c r="G50" i="118"/>
  <c r="C45" i="118"/>
  <c r="K42" i="118"/>
  <c r="R30" i="118"/>
  <c r="E29" i="118"/>
  <c r="N20" i="107"/>
  <c r="G16" i="107"/>
  <c r="L10" i="107"/>
  <c r="G35" i="118"/>
  <c r="C33" i="118"/>
  <c r="U29" i="118"/>
  <c r="H23" i="107"/>
  <c r="K20" i="107"/>
  <c r="F20" i="107"/>
  <c r="G5" i="107"/>
  <c r="G44" i="118"/>
  <c r="K33" i="118"/>
  <c r="J30" i="118"/>
  <c r="K22" i="107"/>
  <c r="J14" i="107"/>
  <c r="C42" i="118"/>
  <c r="G32" i="118"/>
  <c r="M29" i="118"/>
  <c r="D17" i="107"/>
  <c r="H11" i="107"/>
  <c r="C22" i="107"/>
  <c r="I19" i="107"/>
  <c r="M13" i="107"/>
  <c r="S7" i="118"/>
  <c r="I45" i="118"/>
  <c r="I20" i="107"/>
  <c r="K11" i="107"/>
  <c r="K36" i="118"/>
  <c r="C11" i="107"/>
  <c r="C36" i="118"/>
  <c r="J22" i="107"/>
  <c r="J47" i="118"/>
  <c r="J16" i="107"/>
  <c r="J41" i="118"/>
  <c r="L32" i="118"/>
  <c r="L7" i="107"/>
  <c r="D32" i="118"/>
  <c r="D7" i="107"/>
  <c r="R29" i="118"/>
  <c r="R4" i="107"/>
  <c r="J29" i="118"/>
  <c r="J4" i="107"/>
  <c r="L38" i="118"/>
  <c r="L13" i="107"/>
  <c r="M8" i="107"/>
  <c r="M33" i="118"/>
  <c r="E8" i="107"/>
  <c r="E33" i="118"/>
  <c r="F10" i="107"/>
  <c r="D50" i="118"/>
  <c r="D25" i="107"/>
  <c r="K48" i="118"/>
  <c r="K23" i="107"/>
  <c r="C48" i="118"/>
  <c r="C23" i="107"/>
  <c r="L44" i="118"/>
  <c r="L19" i="107"/>
  <c r="D44" i="118"/>
  <c r="D19" i="107"/>
  <c r="M39" i="118"/>
  <c r="M14" i="107"/>
  <c r="E14" i="107"/>
  <c r="E39" i="118"/>
  <c r="M25" i="107"/>
  <c r="N41" i="118"/>
  <c r="N16" i="107"/>
  <c r="F41" i="118"/>
  <c r="F16" i="107"/>
  <c r="E45" i="118"/>
  <c r="N47" i="118"/>
  <c r="N22" i="107"/>
  <c r="F47" i="118"/>
  <c r="F22" i="107"/>
  <c r="G36" i="118"/>
  <c r="G11" i="107"/>
  <c r="S5" i="107"/>
  <c r="S30" i="118"/>
  <c r="K5" i="107"/>
  <c r="K30" i="118"/>
  <c r="N4" i="107"/>
  <c r="N29" i="118"/>
  <c r="F4" i="107"/>
  <c r="F29" i="118"/>
  <c r="H32" i="118"/>
  <c r="G42" i="118"/>
  <c r="G17" i="107"/>
  <c r="E25" i="107"/>
  <c r="H50" i="118"/>
  <c r="H25" i="107"/>
  <c r="G48" i="118"/>
  <c r="G23" i="107"/>
  <c r="H44" i="118"/>
  <c r="H19" i="107"/>
  <c r="C10" i="107"/>
  <c r="F8" i="107"/>
  <c r="I7" i="107"/>
  <c r="L5" i="107"/>
  <c r="O4" i="107"/>
  <c r="G38" i="118"/>
  <c r="M35" i="118"/>
  <c r="D35" i="118"/>
  <c r="D10" i="107"/>
  <c r="G33" i="118"/>
  <c r="G8" i="107"/>
  <c r="J32" i="118"/>
  <c r="J7" i="107"/>
  <c r="U30" i="118"/>
  <c r="U5" i="107"/>
  <c r="M30" i="118"/>
  <c r="M5" i="107"/>
  <c r="E30" i="118"/>
  <c r="E5" i="107"/>
  <c r="P29" i="118"/>
  <c r="P4" i="107"/>
  <c r="H29" i="118"/>
  <c r="H4" i="107"/>
  <c r="C25" i="107"/>
  <c r="E16" i="107"/>
  <c r="K13" i="107"/>
  <c r="E47" i="118"/>
  <c r="K10" i="107"/>
  <c r="N8" i="107"/>
  <c r="T5" i="107"/>
  <c r="D5" i="107"/>
  <c r="G4" i="107"/>
  <c r="J48" i="118"/>
  <c r="C44" i="118"/>
  <c r="D39" i="118"/>
  <c r="J36" i="118"/>
  <c r="C32" i="118"/>
  <c r="I29" i="118"/>
  <c r="H20" i="107"/>
  <c r="N25" i="107"/>
  <c r="F25" i="107"/>
  <c r="I23" i="107"/>
  <c r="L22" i="107"/>
  <c r="D22" i="107"/>
  <c r="G20" i="107"/>
  <c r="J19" i="107"/>
  <c r="M17" i="107"/>
  <c r="E17" i="107"/>
  <c r="H16" i="107"/>
  <c r="K14" i="107"/>
  <c r="C14" i="107"/>
  <c r="N13" i="107"/>
  <c r="F13" i="107"/>
  <c r="I11" i="107"/>
  <c r="B3" i="143"/>
  <c r="B26" i="143" s="1"/>
  <c r="B4" i="143"/>
  <c r="B27" i="143" s="1"/>
  <c r="B4" i="118"/>
  <c r="B29" i="118" s="1"/>
  <c r="B5" i="118"/>
  <c r="B30" i="118" s="1"/>
  <c r="S22" i="118" l="1"/>
  <c r="S10" i="118"/>
  <c r="S25" i="118"/>
  <c r="S16" i="118"/>
  <c r="S19" i="118"/>
  <c r="S13" i="118"/>
  <c r="S7" i="107"/>
  <c r="S32" i="118"/>
  <c r="S8" i="118"/>
  <c r="B3" i="144"/>
  <c r="B4" i="144"/>
  <c r="B3" i="115"/>
  <c r="B26" i="115" s="1"/>
  <c r="B4" i="115"/>
  <c r="B27" i="115" s="1"/>
  <c r="B5" i="107"/>
  <c r="T7" i="118" l="1"/>
  <c r="S19" i="107"/>
  <c r="S44" i="118"/>
  <c r="S25" i="107"/>
  <c r="S50" i="118"/>
  <c r="S11" i="118"/>
  <c r="S20" i="118"/>
  <c r="S35" i="118"/>
  <c r="S10" i="107"/>
  <c r="S47" i="118"/>
  <c r="S22" i="107"/>
  <c r="S23" i="118"/>
  <c r="S14" i="118"/>
  <c r="S16" i="107"/>
  <c r="S41" i="118"/>
  <c r="S17" i="118"/>
  <c r="S8" i="107"/>
  <c r="S33" i="118"/>
  <c r="S13" i="107"/>
  <c r="S38" i="118"/>
  <c r="B4" i="107"/>
  <c r="S39" i="118" l="1"/>
  <c r="S14" i="107"/>
  <c r="T16" i="118"/>
  <c r="T13" i="118"/>
  <c r="T10" i="118"/>
  <c r="S48" i="118"/>
  <c r="S23" i="107"/>
  <c r="S36" i="118"/>
  <c r="S11" i="107"/>
  <c r="T25" i="118"/>
  <c r="T22" i="118"/>
  <c r="T8" i="118"/>
  <c r="S42" i="118"/>
  <c r="S17" i="107"/>
  <c r="S20" i="107"/>
  <c r="S45" i="118"/>
  <c r="T19" i="118"/>
  <c r="T7" i="107"/>
  <c r="T32" i="118"/>
  <c r="T20" i="118" l="1"/>
  <c r="T38" i="118"/>
  <c r="T13" i="107"/>
  <c r="T35" i="118"/>
  <c r="T10" i="107"/>
  <c r="T47" i="118"/>
  <c r="T22" i="107"/>
  <c r="T16" i="107"/>
  <c r="T41" i="118"/>
  <c r="T8" i="107"/>
  <c r="T33" i="118"/>
  <c r="T23" i="118"/>
  <c r="T44" i="118"/>
  <c r="T19" i="107"/>
  <c r="T25" i="107"/>
  <c r="T50" i="118"/>
  <c r="T17" i="118"/>
  <c r="T11" i="118"/>
  <c r="T14" i="118"/>
  <c r="T42" i="118" l="1"/>
  <c r="T17" i="107"/>
  <c r="T45" i="118"/>
  <c r="T20" i="107"/>
  <c r="T14" i="107"/>
  <c r="T39" i="118"/>
  <c r="T36" i="118"/>
  <c r="T11" i="107"/>
  <c r="P7" i="118"/>
  <c r="T23" i="107"/>
  <c r="T48" i="118"/>
  <c r="P22" i="118" l="1"/>
  <c r="P10" i="118"/>
  <c r="P8" i="118"/>
  <c r="P25" i="118"/>
  <c r="P16" i="118"/>
  <c r="P13" i="118"/>
  <c r="P19" i="118"/>
  <c r="P7" i="107"/>
  <c r="P32" i="118"/>
  <c r="P50" i="118" l="1"/>
  <c r="P25" i="107"/>
  <c r="P8" i="107"/>
  <c r="P33" i="118"/>
  <c r="P35" i="118"/>
  <c r="P10" i="107"/>
  <c r="P44" i="118"/>
  <c r="P19" i="107"/>
  <c r="P14" i="118"/>
  <c r="P47" i="118"/>
  <c r="P22" i="107"/>
  <c r="P11" i="118"/>
  <c r="P17" i="118"/>
  <c r="P23" i="118"/>
  <c r="P41" i="118"/>
  <c r="P16" i="107"/>
  <c r="P20" i="118"/>
  <c r="P13" i="107"/>
  <c r="P38" i="118"/>
  <c r="P36" i="118" l="1"/>
  <c r="P11" i="107"/>
  <c r="P14" i="107"/>
  <c r="P39" i="118"/>
  <c r="P48" i="118"/>
  <c r="P23" i="107"/>
  <c r="P20" i="107"/>
  <c r="P45" i="118"/>
  <c r="P42" i="118"/>
  <c r="P17" i="107"/>
  <c r="R7" i="118"/>
  <c r="R25" i="118" l="1"/>
  <c r="R10" i="118"/>
  <c r="R16" i="118"/>
  <c r="R32" i="118"/>
  <c r="R7" i="107"/>
  <c r="R13" i="118"/>
  <c r="R22" i="118"/>
  <c r="R8" i="118"/>
  <c r="R19" i="118"/>
  <c r="R14" i="118" l="1"/>
  <c r="R23" i="118"/>
  <c r="R8" i="107"/>
  <c r="R33" i="118"/>
  <c r="R13" i="107"/>
  <c r="R38" i="118"/>
  <c r="R50" i="118"/>
  <c r="R25" i="107"/>
  <c r="R11" i="118"/>
  <c r="R20" i="118"/>
  <c r="R16" i="107"/>
  <c r="R41" i="118"/>
  <c r="R22" i="107"/>
  <c r="R47" i="118"/>
  <c r="R17" i="118"/>
  <c r="R44" i="118"/>
  <c r="R19" i="107"/>
  <c r="R10" i="107"/>
  <c r="R35" i="118"/>
  <c r="R17" i="107" l="1"/>
  <c r="R42" i="118"/>
  <c r="U7" i="118"/>
  <c r="R39" i="118"/>
  <c r="R14" i="107"/>
  <c r="Q7" i="118"/>
  <c r="R23" i="107"/>
  <c r="R48" i="118"/>
  <c r="O7" i="118"/>
  <c r="R20" i="107"/>
  <c r="R45" i="118"/>
  <c r="R11" i="107"/>
  <c r="R36" i="118"/>
  <c r="B7" i="118"/>
  <c r="B32" i="118" s="1"/>
  <c r="B6" i="143"/>
  <c r="B29" i="143" s="1"/>
  <c r="B6" i="144"/>
  <c r="B6" i="115"/>
  <c r="B29" i="115" s="1"/>
  <c r="Q32" i="118" l="1"/>
  <c r="Q7" i="107"/>
  <c r="Q22" i="118"/>
  <c r="O22" i="118"/>
  <c r="O7" i="107"/>
  <c r="O32" i="118"/>
  <c r="U22" i="118"/>
  <c r="U7" i="107"/>
  <c r="U32" i="118"/>
  <c r="B22" i="118"/>
  <c r="B47" i="118" s="1"/>
  <c r="B21" i="143"/>
  <c r="B44" i="143" s="1"/>
  <c r="B21" i="115"/>
  <c r="B44" i="115" s="1"/>
  <c r="B21" i="144"/>
  <c r="B7" i="107"/>
  <c r="U22" i="107" l="1"/>
  <c r="U47" i="118"/>
  <c r="O47" i="118"/>
  <c r="O22" i="107"/>
  <c r="Q47" i="118"/>
  <c r="Q22" i="107"/>
  <c r="B22" i="107"/>
  <c r="C4" i="90" l="1"/>
  <c r="C28" i="90" s="1"/>
  <c r="D4" i="90"/>
  <c r="D28" i="90" s="1"/>
  <c r="E4" i="90"/>
  <c r="E28" i="90" s="1"/>
  <c r="F4" i="90"/>
  <c r="F28" i="90" s="1"/>
  <c r="G4" i="90"/>
  <c r="G28" i="90" s="1"/>
  <c r="H4" i="90"/>
  <c r="H28" i="90" s="1"/>
  <c r="I4" i="90"/>
  <c r="I28" i="90" s="1"/>
  <c r="J4" i="90"/>
  <c r="J28" i="90" s="1"/>
  <c r="K4" i="90"/>
  <c r="K28" i="90" s="1"/>
  <c r="L4" i="90"/>
  <c r="L28" i="90" s="1"/>
  <c r="M4" i="90"/>
  <c r="M28" i="90" s="1"/>
  <c r="N4" i="90"/>
  <c r="N28" i="90" s="1"/>
  <c r="O4" i="90"/>
  <c r="O28" i="90" s="1"/>
  <c r="P4" i="90"/>
  <c r="P28" i="90" s="1"/>
  <c r="Q4" i="90"/>
  <c r="Q28" i="90" s="1"/>
  <c r="R4" i="90"/>
  <c r="R28" i="90" s="1"/>
  <c r="S4" i="90"/>
  <c r="S28" i="90" s="1"/>
  <c r="T4" i="90"/>
  <c r="T28" i="90" s="1"/>
  <c r="U4" i="90"/>
  <c r="U28" i="90" s="1"/>
  <c r="V4" i="90"/>
  <c r="V28" i="90" s="1"/>
  <c r="W4" i="90"/>
  <c r="W28" i="90" s="1"/>
  <c r="X4" i="90"/>
  <c r="X28" i="90" s="1"/>
  <c r="Y4" i="90"/>
  <c r="Y28" i="90" s="1"/>
  <c r="Z4" i="90"/>
  <c r="Z28" i="90" s="1"/>
  <c r="AA4" i="90"/>
  <c r="AA28" i="90" s="1"/>
  <c r="AB4" i="90"/>
  <c r="AB28" i="90" s="1"/>
  <c r="AC4" i="90"/>
  <c r="AC28" i="90" s="1"/>
  <c r="AD4" i="90"/>
  <c r="AD28" i="90" s="1"/>
  <c r="AE4" i="90"/>
  <c r="AE28" i="90" s="1"/>
  <c r="AF4" i="90"/>
  <c r="AF28" i="90" s="1"/>
  <c r="AG4" i="90"/>
  <c r="AG28" i="90" s="1"/>
  <c r="AH4" i="90"/>
  <c r="AH28" i="90" s="1"/>
  <c r="AI4" i="90"/>
  <c r="AI28" i="90" s="1"/>
  <c r="AJ4" i="90"/>
  <c r="AJ28" i="90" s="1"/>
  <c r="AK4" i="90"/>
  <c r="AK28" i="90" s="1"/>
  <c r="AL4" i="90"/>
  <c r="AL28" i="90" s="1"/>
  <c r="AM4" i="90"/>
  <c r="AM28" i="90" s="1"/>
  <c r="AN4" i="90"/>
  <c r="AN28" i="90" s="1"/>
  <c r="AO4" i="90"/>
  <c r="AO28" i="90" s="1"/>
  <c r="AP4" i="90"/>
  <c r="AP28" i="90" s="1"/>
  <c r="C5" i="90"/>
  <c r="C29" i="90" s="1"/>
  <c r="D5" i="90"/>
  <c r="D29" i="90" s="1"/>
  <c r="E5" i="90"/>
  <c r="E29" i="90" s="1"/>
  <c r="F5" i="90"/>
  <c r="F29" i="90" s="1"/>
  <c r="G5" i="90"/>
  <c r="G29" i="90" s="1"/>
  <c r="H5" i="90"/>
  <c r="H29" i="90" s="1"/>
  <c r="I5" i="90"/>
  <c r="I29" i="90" s="1"/>
  <c r="J5" i="90"/>
  <c r="J29" i="90" s="1"/>
  <c r="K5" i="90"/>
  <c r="K29" i="90" s="1"/>
  <c r="L5" i="90"/>
  <c r="L29" i="90" s="1"/>
  <c r="M5" i="90"/>
  <c r="M29" i="90" s="1"/>
  <c r="N5" i="90"/>
  <c r="N29" i="90" s="1"/>
  <c r="O5" i="90"/>
  <c r="O29" i="90" s="1"/>
  <c r="P5" i="90"/>
  <c r="P29" i="90" s="1"/>
  <c r="Q5" i="90"/>
  <c r="Q29" i="90" s="1"/>
  <c r="R5" i="90"/>
  <c r="R29" i="90" s="1"/>
  <c r="S5" i="90"/>
  <c r="S29" i="90" s="1"/>
  <c r="T5" i="90"/>
  <c r="T29" i="90" s="1"/>
  <c r="U5" i="90"/>
  <c r="U29" i="90" s="1"/>
  <c r="V5" i="90"/>
  <c r="V29" i="90" s="1"/>
  <c r="W5" i="90"/>
  <c r="W29" i="90" s="1"/>
  <c r="X5" i="90"/>
  <c r="X29" i="90" s="1"/>
  <c r="Y5" i="90"/>
  <c r="Y29" i="90" s="1"/>
  <c r="Z5" i="90"/>
  <c r="Z29" i="90" s="1"/>
  <c r="AA5" i="90"/>
  <c r="AA29" i="90" s="1"/>
  <c r="AB5" i="90"/>
  <c r="AB29" i="90" s="1"/>
  <c r="AC5" i="90"/>
  <c r="AC29" i="90" s="1"/>
  <c r="AD5" i="90"/>
  <c r="AD29" i="90" s="1"/>
  <c r="AE5" i="90"/>
  <c r="AE29" i="90" s="1"/>
  <c r="AF5" i="90"/>
  <c r="AF29" i="90" s="1"/>
  <c r="AG5" i="90"/>
  <c r="AG29" i="90" s="1"/>
  <c r="AH5" i="90"/>
  <c r="AH29" i="90" s="1"/>
  <c r="AI5" i="90"/>
  <c r="AI29" i="90" s="1"/>
  <c r="AJ5" i="90"/>
  <c r="AJ29" i="90" s="1"/>
  <c r="AK5" i="90"/>
  <c r="AK29" i="90" s="1"/>
  <c r="AL5" i="90"/>
  <c r="AL29" i="90" s="1"/>
  <c r="AM5" i="90"/>
  <c r="AM29" i="90" s="1"/>
  <c r="AN5" i="90"/>
  <c r="AN29" i="90" s="1"/>
  <c r="AO5" i="90"/>
  <c r="AO29" i="90" s="1"/>
  <c r="AP5" i="90"/>
  <c r="AP29" i="90" s="1"/>
  <c r="AG7" i="90"/>
  <c r="AG31" i="90" s="1"/>
  <c r="AI7" i="90"/>
  <c r="AI31" i="90" s="1"/>
  <c r="AA7" i="90" l="1"/>
  <c r="AA31" i="90" s="1"/>
  <c r="V7" i="90"/>
  <c r="V31" i="90" s="1"/>
  <c r="W7" i="90"/>
  <c r="W31" i="90" s="1"/>
  <c r="O7" i="90"/>
  <c r="O31" i="90" s="1"/>
  <c r="U7" i="90"/>
  <c r="U31" i="90" s="1"/>
  <c r="S7" i="90"/>
  <c r="S31" i="90" s="1"/>
  <c r="Z7" i="90"/>
  <c r="Z31" i="90" s="1"/>
  <c r="R7" i="90"/>
  <c r="R31" i="90" s="1"/>
  <c r="T7" i="90"/>
  <c r="T31" i="90" s="1"/>
  <c r="Y7" i="90"/>
  <c r="Y31" i="90" s="1"/>
  <c r="Q7" i="90"/>
  <c r="Q31" i="90" s="1"/>
  <c r="N7" i="90"/>
  <c r="N31" i="90" s="1"/>
  <c r="X7" i="90"/>
  <c r="X31" i="90" s="1"/>
  <c r="P7" i="90"/>
  <c r="P31" i="90" s="1"/>
  <c r="B4" i="90" l="1"/>
  <c r="B28" i="90" s="1"/>
  <c r="B5" i="90"/>
  <c r="B29" i="90" s="1"/>
  <c r="C4" i="141" l="1"/>
  <c r="D4" i="141"/>
  <c r="E4" i="141"/>
  <c r="F4" i="141"/>
  <c r="G4" i="141"/>
  <c r="H4" i="141"/>
  <c r="I4" i="141"/>
  <c r="J4" i="141"/>
  <c r="K4" i="141"/>
  <c r="L4" i="141"/>
  <c r="C5" i="141"/>
  <c r="D5" i="141"/>
  <c r="E5" i="141"/>
  <c r="F5" i="141"/>
  <c r="G5" i="141"/>
  <c r="H5" i="141"/>
  <c r="I5" i="141"/>
  <c r="J5" i="141"/>
  <c r="K5" i="141"/>
  <c r="L5" i="141"/>
  <c r="C7" i="141"/>
  <c r="D7" i="141"/>
  <c r="E7" i="141"/>
  <c r="F7" i="141"/>
  <c r="C8" i="141"/>
  <c r="C10" i="141"/>
  <c r="C11" i="141"/>
  <c r="C13" i="141"/>
  <c r="C14" i="141"/>
  <c r="C16" i="141"/>
  <c r="C17" i="141"/>
  <c r="C19" i="141"/>
  <c r="C20" i="141"/>
  <c r="C22" i="141"/>
  <c r="C23" i="141"/>
  <c r="C25" i="141"/>
  <c r="C4" i="140"/>
  <c r="C28" i="140" s="1"/>
  <c r="D4" i="140"/>
  <c r="D28" i="140" s="1"/>
  <c r="E4" i="140"/>
  <c r="E28" i="140" s="1"/>
  <c r="F4" i="140"/>
  <c r="F28" i="140" s="1"/>
  <c r="G4" i="140"/>
  <c r="G28" i="140" s="1"/>
  <c r="H4" i="140"/>
  <c r="H28" i="140" s="1"/>
  <c r="I4" i="140"/>
  <c r="I28" i="140" s="1"/>
  <c r="J4" i="140"/>
  <c r="J28" i="140" s="1"/>
  <c r="K4" i="140"/>
  <c r="K28" i="140" s="1"/>
  <c r="L4" i="140"/>
  <c r="L28" i="140" s="1"/>
  <c r="C5" i="140"/>
  <c r="C29" i="140" s="1"/>
  <c r="D5" i="140"/>
  <c r="D29" i="140" s="1"/>
  <c r="E5" i="140"/>
  <c r="E29" i="140" s="1"/>
  <c r="F5" i="140"/>
  <c r="F29" i="140" s="1"/>
  <c r="G5" i="140"/>
  <c r="G29" i="140" s="1"/>
  <c r="H5" i="140"/>
  <c r="H29" i="140" s="1"/>
  <c r="I5" i="140"/>
  <c r="I29" i="140" s="1"/>
  <c r="J5" i="140"/>
  <c r="J29" i="140" s="1"/>
  <c r="K5" i="140"/>
  <c r="K29" i="140" s="1"/>
  <c r="L5" i="140"/>
  <c r="L29" i="140" s="1"/>
  <c r="C7" i="140"/>
  <c r="C31" i="140" s="1"/>
  <c r="D7" i="140"/>
  <c r="D31" i="140" s="1"/>
  <c r="E7" i="140"/>
  <c r="E31" i="140" s="1"/>
  <c r="F7" i="140"/>
  <c r="F31" i="140" s="1"/>
  <c r="C8" i="140"/>
  <c r="C32" i="140" s="1"/>
  <c r="C10" i="140"/>
  <c r="C34" i="140" s="1"/>
  <c r="C11" i="140"/>
  <c r="C35" i="140" s="1"/>
  <c r="C13" i="140"/>
  <c r="C37" i="140" s="1"/>
  <c r="C14" i="140"/>
  <c r="C38" i="140" s="1"/>
  <c r="C16" i="140"/>
  <c r="C40" i="140" s="1"/>
  <c r="C17" i="140"/>
  <c r="C41" i="140" s="1"/>
  <c r="C19" i="140"/>
  <c r="C43" i="140" s="1"/>
  <c r="C20" i="140"/>
  <c r="C44" i="140" s="1"/>
  <c r="C22" i="140"/>
  <c r="C46" i="140" s="1"/>
  <c r="C23" i="140"/>
  <c r="C47" i="140" s="1"/>
  <c r="C25" i="140"/>
  <c r="C49" i="140" s="1"/>
  <c r="K4" i="139"/>
  <c r="K28" i="139" s="1"/>
  <c r="L4" i="139"/>
  <c r="L28" i="139" s="1"/>
  <c r="K5" i="139"/>
  <c r="L5" i="139"/>
  <c r="C4" i="139"/>
  <c r="C28" i="139" s="1"/>
  <c r="D4" i="139"/>
  <c r="D28" i="139" s="1"/>
  <c r="E4" i="139"/>
  <c r="E28" i="139" s="1"/>
  <c r="F4" i="139"/>
  <c r="F28" i="139" s="1"/>
  <c r="G4" i="139"/>
  <c r="H4" i="139"/>
  <c r="H28" i="139" s="1"/>
  <c r="I4" i="139"/>
  <c r="J4" i="139"/>
  <c r="J28" i="139" s="1"/>
  <c r="C5" i="139"/>
  <c r="C29" i="139" s="1"/>
  <c r="D5" i="139"/>
  <c r="D29" i="139" s="1"/>
  <c r="E5" i="139"/>
  <c r="F5" i="139"/>
  <c r="G5" i="139"/>
  <c r="H5" i="139"/>
  <c r="H29" i="139" s="1"/>
  <c r="I5" i="139"/>
  <c r="J5" i="139"/>
  <c r="C7" i="139"/>
  <c r="C31" i="139" s="1"/>
  <c r="D7" i="139"/>
  <c r="D31" i="139" s="1"/>
  <c r="E7" i="139"/>
  <c r="E31" i="139" s="1"/>
  <c r="F7" i="139"/>
  <c r="F31" i="139" s="1"/>
  <c r="C8" i="139"/>
  <c r="C32" i="139" s="1"/>
  <c r="C10" i="139"/>
  <c r="C34" i="139" s="1"/>
  <c r="C11" i="139"/>
  <c r="C35" i="139" s="1"/>
  <c r="C13" i="139"/>
  <c r="C37" i="139" s="1"/>
  <c r="C14" i="139"/>
  <c r="C38" i="139" s="1"/>
  <c r="C16" i="139"/>
  <c r="C40" i="139" s="1"/>
  <c r="C17" i="139"/>
  <c r="C41" i="139" s="1"/>
  <c r="C19" i="139"/>
  <c r="C43" i="139" s="1"/>
  <c r="C20" i="139"/>
  <c r="C44" i="139" s="1"/>
  <c r="C22" i="139"/>
  <c r="C46" i="139" s="1"/>
  <c r="C23" i="139"/>
  <c r="C47" i="139" s="1"/>
  <c r="C25" i="139"/>
  <c r="C49" i="139" s="1"/>
  <c r="Z8" i="90" l="1"/>
  <c r="Z32" i="90" s="1"/>
  <c r="G28" i="139"/>
  <c r="I29" i="139"/>
  <c r="F29" i="139"/>
  <c r="G29" i="139"/>
  <c r="E29" i="139"/>
  <c r="K29" i="139"/>
  <c r="J29" i="139"/>
  <c r="I28" i="139"/>
  <c r="L29" i="139"/>
  <c r="Z13" i="90" l="1"/>
  <c r="Z37" i="90" s="1"/>
  <c r="Z16" i="90"/>
  <c r="Z40" i="90" s="1"/>
  <c r="Z10" i="90"/>
  <c r="Z34" i="90" s="1"/>
  <c r="Z22" i="90"/>
  <c r="Z46" i="90" s="1"/>
  <c r="Z25" i="90"/>
  <c r="Z49" i="90" s="1"/>
  <c r="Z19" i="90"/>
  <c r="Z43" i="90" s="1"/>
  <c r="Z20" i="90" l="1"/>
  <c r="Z44" i="90" s="1"/>
  <c r="Z23" i="90"/>
  <c r="Z47" i="90" s="1"/>
  <c r="Z14" i="90"/>
  <c r="Z38" i="90" s="1"/>
  <c r="Z17" i="90"/>
  <c r="Z41" i="90" s="1"/>
  <c r="Z11" i="90"/>
  <c r="Z35" i="90" s="1"/>
  <c r="E19" i="141"/>
  <c r="E19" i="139"/>
  <c r="E43" i="139" s="1"/>
  <c r="E19" i="140"/>
  <c r="E43" i="140" s="1"/>
  <c r="D8" i="140"/>
  <c r="D32" i="140" s="1"/>
  <c r="D8" i="139"/>
  <c r="D32" i="139" s="1"/>
  <c r="D8" i="141"/>
  <c r="E25" i="141"/>
  <c r="E25" i="139"/>
  <c r="E49" i="139" s="1"/>
  <c r="E25" i="140"/>
  <c r="E49" i="140" s="1"/>
  <c r="E16" i="140"/>
  <c r="E40" i="140" s="1"/>
  <c r="E16" i="141"/>
  <c r="E16" i="139"/>
  <c r="E40" i="139" s="1"/>
  <c r="E14" i="141"/>
  <c r="E14" i="140"/>
  <c r="E38" i="140" s="1"/>
  <c r="E14" i="139"/>
  <c r="E38" i="139" s="1"/>
  <c r="E10" i="140"/>
  <c r="E34" i="140" s="1"/>
  <c r="E10" i="141"/>
  <c r="E10" i="139"/>
  <c r="E34" i="139" s="1"/>
  <c r="E13" i="139"/>
  <c r="E37" i="139" s="1"/>
  <c r="E13" i="141"/>
  <c r="E13" i="140"/>
  <c r="E37" i="140" s="1"/>
  <c r="E8" i="141"/>
  <c r="E8" i="139"/>
  <c r="E32" i="139" s="1"/>
  <c r="E8" i="140"/>
  <c r="E32" i="140" s="1"/>
  <c r="E17" i="140" l="1"/>
  <c r="E41" i="140" s="1"/>
  <c r="E17" i="141"/>
  <c r="E17" i="139"/>
  <c r="E41" i="139" s="1"/>
  <c r="D13" i="140"/>
  <c r="D37" i="140" s="1"/>
  <c r="D13" i="141"/>
  <c r="D13" i="139"/>
  <c r="D37" i="139" s="1"/>
  <c r="D16" i="141"/>
  <c r="D16" i="140"/>
  <c r="D40" i="140" s="1"/>
  <c r="D16" i="139"/>
  <c r="D40" i="139" s="1"/>
  <c r="D10" i="141"/>
  <c r="D10" i="140"/>
  <c r="D34" i="140" s="1"/>
  <c r="D10" i="139"/>
  <c r="D34" i="139" s="1"/>
  <c r="D19" i="140"/>
  <c r="D43" i="140" s="1"/>
  <c r="D19" i="141"/>
  <c r="D19" i="139"/>
  <c r="D43" i="139" s="1"/>
  <c r="E22" i="140"/>
  <c r="E46" i="140" s="1"/>
  <c r="E22" i="141"/>
  <c r="E22" i="139"/>
  <c r="E46" i="139" s="1"/>
  <c r="E20" i="141"/>
  <c r="E20" i="140"/>
  <c r="E44" i="140" s="1"/>
  <c r="E20" i="139"/>
  <c r="E44" i="139" s="1"/>
  <c r="D25" i="141"/>
  <c r="D25" i="139"/>
  <c r="D49" i="139" s="1"/>
  <c r="D25" i="140"/>
  <c r="D49" i="140" s="1"/>
  <c r="E11" i="140"/>
  <c r="E35" i="140" s="1"/>
  <c r="E11" i="141"/>
  <c r="E11" i="139"/>
  <c r="E35" i="139" s="1"/>
  <c r="D22" i="141" l="1"/>
  <c r="D22" i="140"/>
  <c r="D46" i="140" s="1"/>
  <c r="D22" i="139"/>
  <c r="D46" i="139" s="1"/>
  <c r="D17" i="140"/>
  <c r="D41" i="140" s="1"/>
  <c r="D17" i="141"/>
  <c r="D17" i="139"/>
  <c r="D41" i="139" s="1"/>
  <c r="E23" i="141"/>
  <c r="E23" i="140"/>
  <c r="E47" i="140" s="1"/>
  <c r="E23" i="139"/>
  <c r="E47" i="139" s="1"/>
  <c r="D11" i="140"/>
  <c r="D35" i="140" s="1"/>
  <c r="D11" i="141"/>
  <c r="D11" i="139"/>
  <c r="D35" i="139" s="1"/>
  <c r="D14" i="140"/>
  <c r="D38" i="140" s="1"/>
  <c r="D14" i="139"/>
  <c r="D38" i="139" s="1"/>
  <c r="D14" i="141"/>
  <c r="D20" i="140"/>
  <c r="D44" i="140" s="1"/>
  <c r="D20" i="141"/>
  <c r="D20" i="139"/>
  <c r="D44" i="139" s="1"/>
  <c r="B4" i="141"/>
  <c r="B5" i="141"/>
  <c r="B4" i="140"/>
  <c r="B28" i="140" s="1"/>
  <c r="B5" i="140"/>
  <c r="B29" i="140" s="1"/>
  <c r="B4" i="139"/>
  <c r="B5" i="139"/>
  <c r="D23" i="140" l="1"/>
  <c r="D47" i="140" s="1"/>
  <c r="D23" i="141"/>
  <c r="D23" i="139"/>
  <c r="D47" i="139" s="1"/>
  <c r="B28" i="139"/>
  <c r="B29" i="139"/>
  <c r="AE7" i="90" l="1"/>
  <c r="AE31" i="90" s="1"/>
  <c r="AC7" i="90"/>
  <c r="AC31" i="90" s="1"/>
  <c r="AD7" i="90"/>
  <c r="AD31" i="90" s="1"/>
  <c r="Y19" i="90" l="1"/>
  <c r="Y43" i="90" s="1"/>
  <c r="AE22" i="90"/>
  <c r="AE46" i="90" s="1"/>
  <c r="AC19" i="90"/>
  <c r="AC43" i="90" s="1"/>
  <c r="AD8" i="90"/>
  <c r="AD32" i="90" s="1"/>
  <c r="AC16" i="90"/>
  <c r="AC40" i="90" s="1"/>
  <c r="AD10" i="90"/>
  <c r="AD34" i="90" s="1"/>
  <c r="AC13" i="90"/>
  <c r="AC37" i="90" s="1"/>
  <c r="AE8" i="90"/>
  <c r="AE32" i="90" s="1"/>
  <c r="AC8" i="90"/>
  <c r="AC32" i="90" s="1"/>
  <c r="AE16" i="90"/>
  <c r="AE40" i="90" s="1"/>
  <c r="AE13" i="90"/>
  <c r="AE37" i="90" s="1"/>
  <c r="AD13" i="90"/>
  <c r="AD37" i="90" s="1"/>
  <c r="Y22" i="90"/>
  <c r="Y46" i="90" s="1"/>
  <c r="AD25" i="90"/>
  <c r="AD49" i="90" s="1"/>
  <c r="Y10" i="90"/>
  <c r="Y34" i="90" s="1"/>
  <c r="Y8" i="90"/>
  <c r="Y32" i="90" s="1"/>
  <c r="AC25" i="90"/>
  <c r="AC49" i="90" s="1"/>
  <c r="AD19" i="90"/>
  <c r="AD43" i="90" s="1"/>
  <c r="Y13" i="90"/>
  <c r="Y37" i="90" s="1"/>
  <c r="AC22" i="90"/>
  <c r="AC46" i="90" s="1"/>
  <c r="AD16" i="90"/>
  <c r="AD40" i="90" s="1"/>
  <c r="Y25" i="90"/>
  <c r="Y49" i="90" s="1"/>
  <c r="AC10" i="90"/>
  <c r="AC34" i="90" s="1"/>
  <c r="AD22" i="90"/>
  <c r="AD46" i="90" s="1"/>
  <c r="AE19" i="90"/>
  <c r="AE43" i="90" s="1"/>
  <c r="Y16" i="90"/>
  <c r="Y40" i="90" s="1"/>
  <c r="AE25" i="90"/>
  <c r="AE49" i="90" s="1"/>
  <c r="AE10" i="90"/>
  <c r="AE34" i="90" s="1"/>
  <c r="AE17" i="90" l="1"/>
  <c r="AE41" i="90" s="1"/>
  <c r="AE14" i="90"/>
  <c r="AE38" i="90" s="1"/>
  <c r="AC20" i="90"/>
  <c r="AC44" i="90" s="1"/>
  <c r="AE20" i="90"/>
  <c r="AE44" i="90" s="1"/>
  <c r="AD20" i="90"/>
  <c r="AD44" i="90" s="1"/>
  <c r="AC11" i="90"/>
  <c r="AC35" i="90" s="1"/>
  <c r="AC23" i="90"/>
  <c r="AC47" i="90" s="1"/>
  <c r="AD14" i="90"/>
  <c r="AD38" i="90" s="1"/>
  <c r="AC14" i="90"/>
  <c r="AC38" i="90" s="1"/>
  <c r="AD11" i="90"/>
  <c r="AD35" i="90" s="1"/>
  <c r="AC17" i="90"/>
  <c r="AC41" i="90" s="1"/>
  <c r="AE11" i="90"/>
  <c r="AE35" i="90" s="1"/>
  <c r="Y11" i="90"/>
  <c r="Y35" i="90" s="1"/>
  <c r="Y23" i="90"/>
  <c r="Y47" i="90" s="1"/>
  <c r="AE23" i="90"/>
  <c r="AE47" i="90" s="1"/>
  <c r="Y17" i="90"/>
  <c r="Y41" i="90" s="1"/>
  <c r="Y14" i="90"/>
  <c r="Y38" i="90" s="1"/>
  <c r="Y20" i="90"/>
  <c r="Y44" i="90" s="1"/>
  <c r="AD17" i="90"/>
  <c r="AD41" i="90" s="1"/>
  <c r="AD23" i="90"/>
  <c r="AD47" i="90" s="1"/>
  <c r="O13" i="90" l="1"/>
  <c r="O37" i="90" s="1"/>
  <c r="O16" i="90"/>
  <c r="O40" i="90" s="1"/>
  <c r="O19" i="90"/>
  <c r="O43" i="90" s="1"/>
  <c r="O10" i="90"/>
  <c r="O34" i="90" s="1"/>
  <c r="O25" i="90"/>
  <c r="O49" i="90" s="1"/>
  <c r="O8" i="90"/>
  <c r="O32" i="90" s="1"/>
  <c r="O22" i="90" l="1"/>
  <c r="O46" i="90" s="1"/>
  <c r="O20" i="90"/>
  <c r="O44" i="90" s="1"/>
  <c r="O14" i="90"/>
  <c r="O38" i="90" s="1"/>
  <c r="O11" i="90"/>
  <c r="O35" i="90" s="1"/>
  <c r="O17" i="90"/>
  <c r="O41" i="90" s="1"/>
  <c r="O23" i="90" l="1"/>
  <c r="O47" i="90" s="1"/>
  <c r="B4" i="81"/>
  <c r="B5" i="81"/>
  <c r="B4" i="119"/>
  <c r="B28" i="119" s="1"/>
  <c r="B5" i="119"/>
  <c r="B29" i="119" s="1"/>
  <c r="B4" i="112"/>
  <c r="B28" i="112" s="1"/>
  <c r="B5" i="112"/>
  <c r="B29" i="112" s="1"/>
  <c r="AK7" i="90" l="1"/>
  <c r="AK31" i="90" s="1"/>
  <c r="AF7" i="90"/>
  <c r="AF31" i="90" s="1"/>
  <c r="AB7" i="90"/>
  <c r="AB31" i="90" s="1"/>
  <c r="AJ7" i="90"/>
  <c r="AJ31" i="90" s="1"/>
  <c r="AN7" i="90"/>
  <c r="AN31" i="90" s="1"/>
  <c r="AM7" i="90"/>
  <c r="AM31" i="90" s="1"/>
  <c r="AH7" i="90"/>
  <c r="AH31" i="90" s="1"/>
  <c r="AL7" i="90"/>
  <c r="AL31" i="90" s="1"/>
  <c r="G7" i="141"/>
  <c r="G7" i="140"/>
  <c r="G31" i="140" s="1"/>
  <c r="G7" i="139"/>
  <c r="G31" i="139" s="1"/>
  <c r="H7" i="139"/>
  <c r="H31" i="139" s="1"/>
  <c r="H7" i="141"/>
  <c r="H7" i="140"/>
  <c r="H31" i="140" s="1"/>
  <c r="B7" i="140"/>
  <c r="B31" i="140" s="1"/>
  <c r="B7" i="141"/>
  <c r="B7" i="139"/>
  <c r="B31" i="139" s="1"/>
  <c r="B4" i="114"/>
  <c r="B5" i="114"/>
  <c r="Q25" i="118" l="1"/>
  <c r="O8" i="118"/>
  <c r="O25" i="118"/>
  <c r="Q19" i="118"/>
  <c r="Q8" i="118"/>
  <c r="O16" i="118"/>
  <c r="O19" i="118"/>
  <c r="Q16" i="118"/>
  <c r="O10" i="118"/>
  <c r="Q10" i="118"/>
  <c r="O13" i="118"/>
  <c r="Q13" i="118"/>
  <c r="AG10" i="90"/>
  <c r="AG34" i="90" s="1"/>
  <c r="AG19" i="90"/>
  <c r="AG43" i="90" s="1"/>
  <c r="AG13" i="90"/>
  <c r="AG37" i="90" s="1"/>
  <c r="AG22" i="90"/>
  <c r="AG46" i="90" s="1"/>
  <c r="AG16" i="90"/>
  <c r="AG40" i="90" s="1"/>
  <c r="AI13" i="90"/>
  <c r="AI37" i="90" s="1"/>
  <c r="AI25" i="90"/>
  <c r="AI49" i="90" s="1"/>
  <c r="AG8" i="90"/>
  <c r="AG32" i="90" s="1"/>
  <c r="AI10" i="90"/>
  <c r="AI34" i="90" s="1"/>
  <c r="AI16" i="90"/>
  <c r="AI40" i="90" s="1"/>
  <c r="AI22" i="90"/>
  <c r="AI46" i="90" s="1"/>
  <c r="AG25" i="90"/>
  <c r="AG49" i="90" s="1"/>
  <c r="AI8" i="90"/>
  <c r="AI32" i="90" s="1"/>
  <c r="AI19" i="90"/>
  <c r="AI43" i="90" s="1"/>
  <c r="AJ25" i="90"/>
  <c r="AJ49" i="90" s="1"/>
  <c r="AJ13" i="90"/>
  <c r="AJ37" i="90" s="1"/>
  <c r="AJ16" i="90"/>
  <c r="AJ40" i="90" s="1"/>
  <c r="AH16" i="90"/>
  <c r="AH40" i="90" s="1"/>
  <c r="AJ19" i="90"/>
  <c r="AJ43" i="90" s="1"/>
  <c r="AH22" i="90"/>
  <c r="AH46" i="90" s="1"/>
  <c r="AJ10" i="90"/>
  <c r="AJ34" i="90" s="1"/>
  <c r="AH13" i="90"/>
  <c r="AH37" i="90" s="1"/>
  <c r="AH19" i="90"/>
  <c r="AH43" i="90" s="1"/>
  <c r="AH25" i="90"/>
  <c r="AH49" i="90" s="1"/>
  <c r="AJ8" i="90"/>
  <c r="AJ32" i="90" s="1"/>
  <c r="AH10" i="90"/>
  <c r="AH34" i="90" s="1"/>
  <c r="AJ22" i="90"/>
  <c r="AJ46" i="90" s="1"/>
  <c r="AH8" i="90"/>
  <c r="AH32" i="90" s="1"/>
  <c r="Q17" i="118" l="1"/>
  <c r="O50" i="118"/>
  <c r="O25" i="107"/>
  <c r="O14" i="118"/>
  <c r="Q44" i="118"/>
  <c r="Q19" i="107"/>
  <c r="O11" i="118"/>
  <c r="Q38" i="118"/>
  <c r="Q13" i="107"/>
  <c r="Q10" i="107"/>
  <c r="Q35" i="118"/>
  <c r="Q16" i="107"/>
  <c r="Q41" i="118"/>
  <c r="Q50" i="118"/>
  <c r="Q25" i="107"/>
  <c r="Q14" i="118"/>
  <c r="O17" i="118"/>
  <c r="Q11" i="118"/>
  <c r="Q20" i="118"/>
  <c r="O41" i="118"/>
  <c r="O16" i="107"/>
  <c r="Q33" i="118"/>
  <c r="Q8" i="107"/>
  <c r="O33" i="118"/>
  <c r="O8" i="107"/>
  <c r="O20" i="118"/>
  <c r="O23" i="118"/>
  <c r="Q23" i="118"/>
  <c r="O13" i="107"/>
  <c r="O38" i="118"/>
  <c r="O10" i="107"/>
  <c r="O35" i="118"/>
  <c r="O44" i="118"/>
  <c r="O19" i="107"/>
  <c r="AI17" i="90"/>
  <c r="AI41" i="90" s="1"/>
  <c r="AG14" i="90"/>
  <c r="AG38" i="90" s="1"/>
  <c r="AG17" i="90"/>
  <c r="AG41" i="90" s="1"/>
  <c r="AG20" i="90"/>
  <c r="AG44" i="90" s="1"/>
  <c r="AG11" i="90"/>
  <c r="AG35" i="90" s="1"/>
  <c r="AI20" i="90"/>
  <c r="AI44" i="90" s="1"/>
  <c r="AI11" i="90"/>
  <c r="AI35" i="90" s="1"/>
  <c r="AI23" i="90"/>
  <c r="AI47" i="90" s="1"/>
  <c r="AI14" i="90"/>
  <c r="AI38" i="90" s="1"/>
  <c r="AG23" i="90"/>
  <c r="AG47" i="90" s="1"/>
  <c r="AJ11" i="90"/>
  <c r="AJ35" i="90" s="1"/>
  <c r="AJ14" i="90"/>
  <c r="AJ38" i="90" s="1"/>
  <c r="AH17" i="90"/>
  <c r="AH41" i="90" s="1"/>
  <c r="AH23" i="90"/>
  <c r="AH47" i="90" s="1"/>
  <c r="AJ17" i="90"/>
  <c r="AJ41" i="90" s="1"/>
  <c r="AH11" i="90"/>
  <c r="AH35" i="90" s="1"/>
  <c r="AJ20" i="90"/>
  <c r="AJ44" i="90" s="1"/>
  <c r="AH20" i="90"/>
  <c r="AH44" i="90" s="1"/>
  <c r="AH14" i="90"/>
  <c r="AH38" i="90" s="1"/>
  <c r="AJ23" i="90"/>
  <c r="AJ47" i="90" s="1"/>
  <c r="B4" i="94"/>
  <c r="B5" i="94"/>
  <c r="B4" i="93"/>
  <c r="B17" i="93" s="1"/>
  <c r="B5" i="93"/>
  <c r="B18" i="93" s="1"/>
  <c r="B17" i="81"/>
  <c r="B18" i="81"/>
  <c r="B4" i="121"/>
  <c r="B5" i="121"/>
  <c r="B4" i="120"/>
  <c r="B28" i="120" s="1"/>
  <c r="B5" i="120"/>
  <c r="B29" i="120" s="1"/>
  <c r="B4" i="113"/>
  <c r="B28" i="113" s="1"/>
  <c r="B5" i="113"/>
  <c r="B29" i="113" s="1"/>
  <c r="O48" i="118" l="1"/>
  <c r="O23" i="107"/>
  <c r="O42" i="118"/>
  <c r="O17" i="107"/>
  <c r="Q17" i="107"/>
  <c r="Q42" i="118"/>
  <c r="Q14" i="107"/>
  <c r="Q39" i="118"/>
  <c r="Q45" i="118"/>
  <c r="Q20" i="107"/>
  <c r="O39" i="118"/>
  <c r="O14" i="107"/>
  <c r="O45" i="118"/>
  <c r="O20" i="107"/>
  <c r="Q36" i="118"/>
  <c r="Q11" i="107"/>
  <c r="O11" i="107"/>
  <c r="O36" i="118"/>
  <c r="Q48" i="118"/>
  <c r="Q23" i="107"/>
  <c r="U8" i="118" l="1"/>
  <c r="U10" i="118"/>
  <c r="U13" i="118"/>
  <c r="U16" i="118"/>
  <c r="U19" i="118"/>
  <c r="U25" i="118"/>
  <c r="AK8" i="90"/>
  <c r="AK32" i="90" s="1"/>
  <c r="AM16" i="90"/>
  <c r="AM40" i="90" s="1"/>
  <c r="AK25" i="90"/>
  <c r="AK49" i="90" s="1"/>
  <c r="AK16" i="90"/>
  <c r="AK40" i="90" s="1"/>
  <c r="AN8" i="90"/>
  <c r="AN32" i="90" s="1"/>
  <c r="AM8" i="90"/>
  <c r="AM32" i="90" s="1"/>
  <c r="AN16" i="90"/>
  <c r="AN40" i="90" s="1"/>
  <c r="AN13" i="90"/>
  <c r="AN37" i="90" s="1"/>
  <c r="AL22" i="90"/>
  <c r="AL46" i="90" s="1"/>
  <c r="AF25" i="90"/>
  <c r="AF49" i="90" s="1"/>
  <c r="AK13" i="90"/>
  <c r="AK37" i="90" s="1"/>
  <c r="AM13" i="90"/>
  <c r="AM37" i="90" s="1"/>
  <c r="AM22" i="90"/>
  <c r="AM46" i="90" s="1"/>
  <c r="AM10" i="90"/>
  <c r="AM34" i="90" s="1"/>
  <c r="AM25" i="90"/>
  <c r="AM49" i="90" s="1"/>
  <c r="AF19" i="90"/>
  <c r="AF43" i="90" s="1"/>
  <c r="AN10" i="90"/>
  <c r="AN34" i="90" s="1"/>
  <c r="AK10" i="90"/>
  <c r="AK34" i="90" s="1"/>
  <c r="AL19" i="90"/>
  <c r="AL43" i="90" s="1"/>
  <c r="AL8" i="90"/>
  <c r="AL32" i="90" s="1"/>
  <c r="AL25" i="90"/>
  <c r="AL49" i="90" s="1"/>
  <c r="AK22" i="90"/>
  <c r="AK46" i="90" s="1"/>
  <c r="AM19" i="90"/>
  <c r="AM43" i="90" s="1"/>
  <c r="AK19" i="90"/>
  <c r="AK43" i="90" s="1"/>
  <c r="AL13" i="90"/>
  <c r="AL37" i="90" s="1"/>
  <c r="AF10" i="90"/>
  <c r="AF34" i="90" s="1"/>
  <c r="AF16" i="90"/>
  <c r="AF40" i="90" s="1"/>
  <c r="AN25" i="90"/>
  <c r="AN49" i="90" s="1"/>
  <c r="AN22" i="90"/>
  <c r="AN46" i="90" s="1"/>
  <c r="AF22" i="90"/>
  <c r="AF46" i="90" s="1"/>
  <c r="AL10" i="90"/>
  <c r="AL34" i="90" s="1"/>
  <c r="AF8" i="90"/>
  <c r="AF32" i="90" s="1"/>
  <c r="AN19" i="90"/>
  <c r="AN43" i="90" s="1"/>
  <c r="AF13" i="90"/>
  <c r="AF37" i="90" s="1"/>
  <c r="AL16" i="90"/>
  <c r="AL40" i="90" s="1"/>
  <c r="U14" i="118" l="1"/>
  <c r="U16" i="107"/>
  <c r="U41" i="118"/>
  <c r="U19" i="107"/>
  <c r="U44" i="118"/>
  <c r="U20" i="118"/>
  <c r="U11" i="118"/>
  <c r="U50" i="118"/>
  <c r="U25" i="107"/>
  <c r="U10" i="107"/>
  <c r="U35" i="118"/>
  <c r="U38" i="118"/>
  <c r="U13" i="107"/>
  <c r="U8" i="107"/>
  <c r="U33" i="118"/>
  <c r="AL14" i="90"/>
  <c r="AL38" i="90" s="1"/>
  <c r="AK14" i="90"/>
  <c r="AK38" i="90" s="1"/>
  <c r="AK11" i="90"/>
  <c r="AK35" i="90" s="1"/>
  <c r="AK20" i="90"/>
  <c r="AK44" i="90" s="1"/>
  <c r="AM20" i="90"/>
  <c r="AM44" i="90" s="1"/>
  <c r="AM11" i="90"/>
  <c r="AM35" i="90" s="1"/>
  <c r="AN11" i="90"/>
  <c r="AN35" i="90" s="1"/>
  <c r="AM14" i="90"/>
  <c r="AM38" i="90" s="1"/>
  <c r="AF14" i="90"/>
  <c r="AF38" i="90" s="1"/>
  <c r="AN20" i="90"/>
  <c r="AN44" i="90" s="1"/>
  <c r="AF20" i="90"/>
  <c r="AF44" i="90" s="1"/>
  <c r="AF11" i="90"/>
  <c r="AF35" i="90" s="1"/>
  <c r="AN14" i="90"/>
  <c r="AN38" i="90" s="1"/>
  <c r="AL20" i="90"/>
  <c r="AL44" i="90" s="1"/>
  <c r="AL11" i="90"/>
  <c r="AL35" i="90" s="1"/>
  <c r="U45" i="118" l="1"/>
  <c r="U20" i="107"/>
  <c r="U36" i="118"/>
  <c r="U11" i="107"/>
  <c r="U14" i="107"/>
  <c r="U39" i="118"/>
  <c r="U17" i="118"/>
  <c r="AN17" i="90"/>
  <c r="AN41" i="90" s="1"/>
  <c r="AM17" i="90"/>
  <c r="AM41" i="90" s="1"/>
  <c r="AK17" i="90"/>
  <c r="AK41" i="90" s="1"/>
  <c r="AF17" i="90"/>
  <c r="AF41" i="90" s="1"/>
  <c r="AL17" i="90"/>
  <c r="AL41" i="90" s="1"/>
  <c r="U42" i="118" l="1"/>
  <c r="U17" i="107"/>
  <c r="U23" i="118"/>
  <c r="AL23" i="90"/>
  <c r="AL47" i="90" s="1"/>
  <c r="AK23" i="90"/>
  <c r="AK47" i="90" s="1"/>
  <c r="AF23" i="90"/>
  <c r="AF47" i="90" s="1"/>
  <c r="AM23" i="90"/>
  <c r="AM47" i="90" s="1"/>
  <c r="AN23" i="90"/>
  <c r="AN47" i="90" s="1"/>
  <c r="AI37" i="108"/>
  <c r="AH37" i="108"/>
  <c r="AG37" i="108"/>
  <c r="AF37" i="108"/>
  <c r="AE37" i="108"/>
  <c r="AD37" i="108"/>
  <c r="AC37" i="108"/>
  <c r="AB37" i="108"/>
  <c r="AA37" i="108"/>
  <c r="Z37" i="108"/>
  <c r="Y37" i="108"/>
  <c r="X37" i="108"/>
  <c r="W37" i="108"/>
  <c r="V37" i="108"/>
  <c r="U37" i="108"/>
  <c r="T37" i="108"/>
  <c r="S37" i="108"/>
  <c r="R37" i="108"/>
  <c r="Q37" i="108"/>
  <c r="P37" i="108"/>
  <c r="O37" i="108"/>
  <c r="N37" i="108"/>
  <c r="M37" i="108"/>
  <c r="L37" i="108"/>
  <c r="K37" i="108"/>
  <c r="J37" i="108"/>
  <c r="I37" i="108"/>
  <c r="H37" i="108"/>
  <c r="G37" i="108"/>
  <c r="F37" i="108"/>
  <c r="E37" i="108"/>
  <c r="D37" i="108"/>
  <c r="C37" i="108"/>
  <c r="C4" i="108"/>
  <c r="C21" i="108" s="1"/>
  <c r="D4" i="108"/>
  <c r="D21" i="108" s="1"/>
  <c r="E4" i="108"/>
  <c r="F4" i="108"/>
  <c r="F21" i="108" s="1"/>
  <c r="G4" i="108"/>
  <c r="G21" i="108" s="1"/>
  <c r="H4" i="108"/>
  <c r="H21" i="108" s="1"/>
  <c r="I4" i="108"/>
  <c r="I21" i="108" s="1"/>
  <c r="J4" i="108"/>
  <c r="J21" i="108" s="1"/>
  <c r="K4" i="108"/>
  <c r="L4" i="108"/>
  <c r="M4" i="108"/>
  <c r="N4" i="108"/>
  <c r="O4" i="108"/>
  <c r="P4" i="108"/>
  <c r="Q4" i="108"/>
  <c r="R4" i="108"/>
  <c r="S4" i="108"/>
  <c r="T4" i="108"/>
  <c r="U4" i="108"/>
  <c r="V4" i="108"/>
  <c r="W4" i="108"/>
  <c r="X4" i="108"/>
  <c r="Y4" i="108"/>
  <c r="Z4" i="108"/>
  <c r="AA4" i="108"/>
  <c r="AB4" i="108"/>
  <c r="AC4" i="108"/>
  <c r="AD4" i="108"/>
  <c r="AE4" i="108"/>
  <c r="AF4" i="108"/>
  <c r="AG4" i="108"/>
  <c r="AH4" i="108"/>
  <c r="AI4" i="108"/>
  <c r="C5" i="108"/>
  <c r="C22" i="108" s="1"/>
  <c r="D5" i="108"/>
  <c r="E5" i="108"/>
  <c r="E22" i="108" s="1"/>
  <c r="F5" i="108"/>
  <c r="F22" i="108" s="1"/>
  <c r="G5" i="108"/>
  <c r="G22" i="108" s="1"/>
  <c r="H5" i="108"/>
  <c r="H22" i="108" s="1"/>
  <c r="I5" i="108"/>
  <c r="I22" i="108" s="1"/>
  <c r="J5" i="108"/>
  <c r="J22" i="108" s="1"/>
  <c r="K5" i="108"/>
  <c r="L5" i="108"/>
  <c r="M5" i="108"/>
  <c r="N5" i="108"/>
  <c r="O5" i="108"/>
  <c r="P5" i="108"/>
  <c r="Q5" i="108"/>
  <c r="R5" i="108"/>
  <c r="S5" i="108"/>
  <c r="T5" i="108"/>
  <c r="U5" i="108"/>
  <c r="V5" i="108"/>
  <c r="W5" i="108"/>
  <c r="X5" i="108"/>
  <c r="Y5" i="108"/>
  <c r="Z5" i="108"/>
  <c r="AA5" i="108"/>
  <c r="AB5" i="108"/>
  <c r="AC5" i="108"/>
  <c r="AD5" i="108"/>
  <c r="AE5" i="108"/>
  <c r="AF5" i="108"/>
  <c r="AG5" i="108"/>
  <c r="AH5" i="108"/>
  <c r="AI5" i="108"/>
  <c r="B37" i="108"/>
  <c r="B5" i="108"/>
  <c r="B4" i="108"/>
  <c r="U48" i="118" l="1"/>
  <c r="U23" i="107"/>
  <c r="AI21" i="108"/>
  <c r="AA21" i="108"/>
  <c r="S21" i="108"/>
  <c r="AE22" i="108"/>
  <c r="O21" i="108"/>
  <c r="U22" i="108"/>
  <c r="AI22" i="108"/>
  <c r="AA22" i="108"/>
  <c r="S22" i="108"/>
  <c r="K22" i="108"/>
  <c r="O22" i="108"/>
  <c r="P21" i="108"/>
  <c r="AD21" i="108"/>
  <c r="N21" i="108"/>
  <c r="AH22" i="108"/>
  <c r="Z22" i="108"/>
  <c r="R22" i="108"/>
  <c r="W22" i="108"/>
  <c r="X21" i="108"/>
  <c r="AG22" i="108"/>
  <c r="Y22" i="108"/>
  <c r="Q22" i="108"/>
  <c r="AH21" i="108"/>
  <c r="Z21" i="108"/>
  <c r="R21" i="108"/>
  <c r="AD22" i="108"/>
  <c r="V22" i="108"/>
  <c r="V21" i="108"/>
  <c r="AF22" i="108"/>
  <c r="X22" i="108"/>
  <c r="P22" i="108"/>
  <c r="AG21" i="108"/>
  <c r="Y21" i="108"/>
  <c r="Q21" i="108"/>
  <c r="AB21" i="108"/>
  <c r="T21" i="108"/>
  <c r="W21" i="108"/>
  <c r="K21" i="108"/>
  <c r="L21" i="108"/>
  <c r="N22" i="108"/>
  <c r="L22" i="108"/>
  <c r="M21" i="108"/>
  <c r="D22" i="108"/>
  <c r="AC21" i="108"/>
  <c r="AB22" i="108"/>
  <c r="T22" i="108"/>
  <c r="M22" i="108"/>
  <c r="U21" i="108"/>
  <c r="E21" i="108"/>
  <c r="AC22" i="108"/>
  <c r="AF21" i="108"/>
  <c r="AE21" i="108"/>
  <c r="B5" i="97" l="1"/>
  <c r="B23" i="97" s="1"/>
  <c r="B4" i="98"/>
  <c r="B4" i="97"/>
  <c r="B22" i="97" s="1"/>
  <c r="B5" i="98"/>
  <c r="U4" i="132" l="1"/>
  <c r="U20" i="132" s="1"/>
  <c r="T4" i="132"/>
  <c r="T20" i="132" s="1"/>
  <c r="S4" i="132"/>
  <c r="S20" i="132" s="1"/>
  <c r="R4" i="132"/>
  <c r="R20" i="132" s="1"/>
  <c r="Q4" i="132"/>
  <c r="Q20" i="132" s="1"/>
  <c r="P4" i="132"/>
  <c r="P20" i="132" s="1"/>
  <c r="O4" i="132"/>
  <c r="O20" i="132" s="1"/>
  <c r="N4" i="132"/>
  <c r="N20" i="132" s="1"/>
  <c r="M4" i="132"/>
  <c r="M20" i="132" s="1"/>
  <c r="L4" i="132"/>
  <c r="L20" i="132" s="1"/>
  <c r="K4" i="132"/>
  <c r="K20" i="132" s="1"/>
  <c r="J4" i="132"/>
  <c r="J20" i="132" s="1"/>
  <c r="I4" i="132"/>
  <c r="I20" i="132" s="1"/>
  <c r="H4" i="132"/>
  <c r="H20" i="132" s="1"/>
  <c r="G4" i="132"/>
  <c r="G20" i="132" s="1"/>
  <c r="F4" i="132"/>
  <c r="F20" i="132" s="1"/>
  <c r="E4" i="132"/>
  <c r="E20" i="132" s="1"/>
  <c r="D4" i="132"/>
  <c r="D20" i="132" s="1"/>
  <c r="C4" i="132"/>
  <c r="C20" i="132" s="1"/>
  <c r="B4" i="132"/>
  <c r="B20" i="132" s="1"/>
  <c r="U3" i="132"/>
  <c r="U19" i="132" s="1"/>
  <c r="T3" i="132"/>
  <c r="T19" i="132" s="1"/>
  <c r="S3" i="132"/>
  <c r="S19" i="132" s="1"/>
  <c r="R3" i="132"/>
  <c r="R19" i="132" s="1"/>
  <c r="Q3" i="132"/>
  <c r="Q19" i="132" s="1"/>
  <c r="P3" i="132"/>
  <c r="P19" i="132" s="1"/>
  <c r="O3" i="132"/>
  <c r="O19" i="132" s="1"/>
  <c r="N3" i="132"/>
  <c r="N19" i="132" s="1"/>
  <c r="M3" i="132"/>
  <c r="M19" i="132" s="1"/>
  <c r="L3" i="132"/>
  <c r="L19" i="132" s="1"/>
  <c r="K3" i="132"/>
  <c r="K19" i="132" s="1"/>
  <c r="J3" i="132"/>
  <c r="J19" i="132" s="1"/>
  <c r="I3" i="132"/>
  <c r="I19" i="132" s="1"/>
  <c r="H3" i="132"/>
  <c r="H19" i="132" s="1"/>
  <c r="G3" i="132"/>
  <c r="G19" i="132" s="1"/>
  <c r="F3" i="132"/>
  <c r="F19" i="132" s="1"/>
  <c r="E3" i="132"/>
  <c r="E19" i="132" s="1"/>
  <c r="D3" i="132"/>
  <c r="D19" i="132" s="1"/>
  <c r="C3" i="132"/>
  <c r="C19" i="132" s="1"/>
  <c r="B3" i="132"/>
  <c r="B19" i="132" s="1"/>
  <c r="C5" i="131"/>
  <c r="C21" i="131" s="1"/>
  <c r="B5" i="131"/>
  <c r="B21" i="131" s="1"/>
  <c r="C4" i="131"/>
  <c r="C20" i="131" s="1"/>
  <c r="B4" i="131"/>
  <c r="B20" i="131" s="1"/>
  <c r="AT5" i="130"/>
  <c r="AT14" i="130" s="1"/>
  <c r="AS5" i="130"/>
  <c r="AS14" i="130" s="1"/>
  <c r="AR5" i="130"/>
  <c r="AR14" i="130" s="1"/>
  <c r="AQ5" i="130"/>
  <c r="AQ14" i="130" s="1"/>
  <c r="AP5" i="130"/>
  <c r="AP14" i="130" s="1"/>
  <c r="AO5" i="130"/>
  <c r="AO14" i="130" s="1"/>
  <c r="AN5" i="130"/>
  <c r="AN14" i="130" s="1"/>
  <c r="AM5" i="130"/>
  <c r="AM14" i="130" s="1"/>
  <c r="AL5" i="130"/>
  <c r="AL14" i="130" s="1"/>
  <c r="AK5" i="130"/>
  <c r="AK14" i="130" s="1"/>
  <c r="AJ5" i="130"/>
  <c r="AJ14" i="130" s="1"/>
  <c r="AI5" i="130"/>
  <c r="AI14" i="130" s="1"/>
  <c r="AH5" i="130"/>
  <c r="AH14" i="130" s="1"/>
  <c r="AG5" i="130"/>
  <c r="AG14" i="130" s="1"/>
  <c r="AF5" i="130"/>
  <c r="AF14" i="130" s="1"/>
  <c r="AE5" i="130"/>
  <c r="AE14" i="130" s="1"/>
  <c r="AD5" i="130"/>
  <c r="AD14" i="130" s="1"/>
  <c r="AC5" i="130"/>
  <c r="AC14" i="130" s="1"/>
  <c r="AB5" i="130"/>
  <c r="AB14" i="130" s="1"/>
  <c r="AA5" i="130"/>
  <c r="AA14" i="130" s="1"/>
  <c r="Z5" i="130"/>
  <c r="Z14" i="130" s="1"/>
  <c r="Y5" i="130"/>
  <c r="Y14" i="130" s="1"/>
  <c r="X5" i="130"/>
  <c r="X14" i="130" s="1"/>
  <c r="W5" i="130"/>
  <c r="W14" i="130" s="1"/>
  <c r="V5" i="130"/>
  <c r="V14" i="130" s="1"/>
  <c r="U5" i="130"/>
  <c r="U14" i="130" s="1"/>
  <c r="T5" i="130"/>
  <c r="T14" i="130" s="1"/>
  <c r="S5" i="130"/>
  <c r="S14" i="130" s="1"/>
  <c r="R5" i="130"/>
  <c r="R14" i="130" s="1"/>
  <c r="Q5" i="130"/>
  <c r="Q14" i="130" s="1"/>
  <c r="P5" i="130"/>
  <c r="P14" i="130" s="1"/>
  <c r="O5" i="130"/>
  <c r="O14" i="130" s="1"/>
  <c r="N5" i="130"/>
  <c r="N14" i="130" s="1"/>
  <c r="M5" i="130"/>
  <c r="M14" i="130" s="1"/>
  <c r="L5" i="130"/>
  <c r="L14" i="130" s="1"/>
  <c r="K5" i="130"/>
  <c r="K14" i="130" s="1"/>
  <c r="J5" i="130"/>
  <c r="J14" i="130" s="1"/>
  <c r="I5" i="130"/>
  <c r="I14" i="130" s="1"/>
  <c r="H5" i="130"/>
  <c r="H14" i="130" s="1"/>
  <c r="G5" i="130"/>
  <c r="G14" i="130" s="1"/>
  <c r="F5" i="130"/>
  <c r="F14" i="130" s="1"/>
  <c r="E5" i="130"/>
  <c r="E14" i="130" s="1"/>
  <c r="D5" i="130"/>
  <c r="D14" i="130" s="1"/>
  <c r="C5" i="130"/>
  <c r="C14" i="130" s="1"/>
  <c r="B5" i="130"/>
  <c r="B14" i="130" s="1"/>
  <c r="AT4" i="130"/>
  <c r="AT13" i="130" s="1"/>
  <c r="AS4" i="130"/>
  <c r="AS13" i="130" s="1"/>
  <c r="AR4" i="130"/>
  <c r="AR13" i="130" s="1"/>
  <c r="AQ4" i="130"/>
  <c r="AQ13" i="130" s="1"/>
  <c r="AP4" i="130"/>
  <c r="AP13" i="130" s="1"/>
  <c r="AO4" i="130"/>
  <c r="AO13" i="130" s="1"/>
  <c r="AN4" i="130"/>
  <c r="AN13" i="130" s="1"/>
  <c r="AM4" i="130"/>
  <c r="AM13" i="130" s="1"/>
  <c r="AL4" i="130"/>
  <c r="AL13" i="130" s="1"/>
  <c r="AK4" i="130"/>
  <c r="AK13" i="130" s="1"/>
  <c r="AJ4" i="130"/>
  <c r="AJ13" i="130" s="1"/>
  <c r="AI4" i="130"/>
  <c r="AI13" i="130" s="1"/>
  <c r="AH4" i="130"/>
  <c r="AH13" i="130" s="1"/>
  <c r="AG4" i="130"/>
  <c r="AG13" i="130" s="1"/>
  <c r="AF4" i="130"/>
  <c r="AF13" i="130" s="1"/>
  <c r="AE4" i="130"/>
  <c r="AE13" i="130" s="1"/>
  <c r="AD4" i="130"/>
  <c r="AD13" i="130" s="1"/>
  <c r="AC4" i="130"/>
  <c r="AC13" i="130" s="1"/>
  <c r="AB4" i="130"/>
  <c r="AB13" i="130" s="1"/>
  <c r="AA4" i="130"/>
  <c r="AA13" i="130" s="1"/>
  <c r="Z4" i="130"/>
  <c r="Z13" i="130" s="1"/>
  <c r="Y4" i="130"/>
  <c r="Y13" i="130" s="1"/>
  <c r="X4" i="130"/>
  <c r="X13" i="130" s="1"/>
  <c r="W4" i="130"/>
  <c r="W13" i="130" s="1"/>
  <c r="V4" i="130"/>
  <c r="V13" i="130" s="1"/>
  <c r="U4" i="130"/>
  <c r="U13" i="130" s="1"/>
  <c r="T4" i="130"/>
  <c r="T13" i="130" s="1"/>
  <c r="S4" i="130"/>
  <c r="S13" i="130" s="1"/>
  <c r="R4" i="130"/>
  <c r="R13" i="130" s="1"/>
  <c r="Q4" i="130"/>
  <c r="Q13" i="130" s="1"/>
  <c r="P4" i="130"/>
  <c r="P13" i="130" s="1"/>
  <c r="O4" i="130"/>
  <c r="O13" i="130" s="1"/>
  <c r="N4" i="130"/>
  <c r="N13" i="130" s="1"/>
  <c r="M4" i="130"/>
  <c r="M13" i="130" s="1"/>
  <c r="L4" i="130"/>
  <c r="L13" i="130" s="1"/>
  <c r="K4" i="130"/>
  <c r="K13" i="130" s="1"/>
  <c r="J4" i="130"/>
  <c r="J13" i="130" s="1"/>
  <c r="I4" i="130"/>
  <c r="I13" i="130" s="1"/>
  <c r="H4" i="130"/>
  <c r="H13" i="130" s="1"/>
  <c r="G4" i="130"/>
  <c r="G13" i="130" s="1"/>
  <c r="F4" i="130"/>
  <c r="F13" i="130" s="1"/>
  <c r="E4" i="130"/>
  <c r="E13" i="130" s="1"/>
  <c r="D4" i="130"/>
  <c r="D13" i="130" s="1"/>
  <c r="C4" i="130"/>
  <c r="C13" i="130" s="1"/>
  <c r="B4" i="130"/>
  <c r="B13" i="130" s="1"/>
  <c r="AT5" i="129"/>
  <c r="AT21" i="129" s="1"/>
  <c r="AS5" i="129"/>
  <c r="AS21" i="129" s="1"/>
  <c r="AR5" i="129"/>
  <c r="AR21" i="129" s="1"/>
  <c r="AQ5" i="129"/>
  <c r="AQ21" i="129" s="1"/>
  <c r="AP5" i="129"/>
  <c r="AP21" i="129" s="1"/>
  <c r="AO5" i="129"/>
  <c r="AO21" i="129" s="1"/>
  <c r="AN5" i="129"/>
  <c r="AN21" i="129" s="1"/>
  <c r="AM5" i="129"/>
  <c r="AM21" i="129" s="1"/>
  <c r="AL5" i="129"/>
  <c r="AL21" i="129" s="1"/>
  <c r="AK5" i="129"/>
  <c r="AK21" i="129" s="1"/>
  <c r="AJ5" i="129"/>
  <c r="AJ21" i="129" s="1"/>
  <c r="AI5" i="129"/>
  <c r="AI21" i="129" s="1"/>
  <c r="AH5" i="129"/>
  <c r="AH21" i="129" s="1"/>
  <c r="AG5" i="129"/>
  <c r="AG21" i="129" s="1"/>
  <c r="AF5" i="129"/>
  <c r="AF21" i="129" s="1"/>
  <c r="AE5" i="129"/>
  <c r="AE21" i="129" s="1"/>
  <c r="AD5" i="129"/>
  <c r="AD21" i="129" s="1"/>
  <c r="AC5" i="129"/>
  <c r="AC21" i="129" s="1"/>
  <c r="AB5" i="129"/>
  <c r="AB21" i="129" s="1"/>
  <c r="AA5" i="129"/>
  <c r="AA21" i="129" s="1"/>
  <c r="Z5" i="129"/>
  <c r="Z21" i="129" s="1"/>
  <c r="Y5" i="129"/>
  <c r="Y21" i="129" s="1"/>
  <c r="X5" i="129"/>
  <c r="X21" i="129" s="1"/>
  <c r="W5" i="129"/>
  <c r="W21" i="129" s="1"/>
  <c r="V5" i="129"/>
  <c r="V21" i="129" s="1"/>
  <c r="U5" i="129"/>
  <c r="U21" i="129" s="1"/>
  <c r="T5" i="129"/>
  <c r="T21" i="129" s="1"/>
  <c r="S5" i="129"/>
  <c r="S21" i="129" s="1"/>
  <c r="R5" i="129"/>
  <c r="R21" i="129" s="1"/>
  <c r="Q5" i="129"/>
  <c r="Q21" i="129" s="1"/>
  <c r="P5" i="129"/>
  <c r="P21" i="129" s="1"/>
  <c r="O5" i="129"/>
  <c r="O21" i="129" s="1"/>
  <c r="N5" i="129"/>
  <c r="N21" i="129" s="1"/>
  <c r="M5" i="129"/>
  <c r="M21" i="129" s="1"/>
  <c r="L5" i="129"/>
  <c r="L21" i="129" s="1"/>
  <c r="K5" i="129"/>
  <c r="K21" i="129" s="1"/>
  <c r="J5" i="129"/>
  <c r="J21" i="129" s="1"/>
  <c r="I5" i="129"/>
  <c r="I21" i="129" s="1"/>
  <c r="H5" i="129"/>
  <c r="H21" i="129" s="1"/>
  <c r="G5" i="129"/>
  <c r="G21" i="129" s="1"/>
  <c r="F5" i="129"/>
  <c r="F21" i="129" s="1"/>
  <c r="E5" i="129"/>
  <c r="E21" i="129" s="1"/>
  <c r="D5" i="129"/>
  <c r="D21" i="129" s="1"/>
  <c r="C5" i="129"/>
  <c r="C21" i="129" s="1"/>
  <c r="B5" i="129"/>
  <c r="B21" i="129" s="1"/>
  <c r="AT4" i="129"/>
  <c r="AT20" i="129" s="1"/>
  <c r="AS4" i="129"/>
  <c r="AS20" i="129" s="1"/>
  <c r="AR4" i="129"/>
  <c r="AR20" i="129" s="1"/>
  <c r="AQ4" i="129"/>
  <c r="AQ20" i="129" s="1"/>
  <c r="AP4" i="129"/>
  <c r="AP20" i="129" s="1"/>
  <c r="AO4" i="129"/>
  <c r="AO20" i="129" s="1"/>
  <c r="AN4" i="129"/>
  <c r="AN20" i="129" s="1"/>
  <c r="AM4" i="129"/>
  <c r="AM20" i="129" s="1"/>
  <c r="AL4" i="129"/>
  <c r="AL20" i="129" s="1"/>
  <c r="AK4" i="129"/>
  <c r="AK20" i="129" s="1"/>
  <c r="AJ4" i="129"/>
  <c r="AJ20" i="129" s="1"/>
  <c r="AI4" i="129"/>
  <c r="AI20" i="129" s="1"/>
  <c r="AH4" i="129"/>
  <c r="AH20" i="129" s="1"/>
  <c r="AG4" i="129"/>
  <c r="AG20" i="129" s="1"/>
  <c r="AF4" i="129"/>
  <c r="AF20" i="129" s="1"/>
  <c r="AE4" i="129"/>
  <c r="AE20" i="129" s="1"/>
  <c r="AD4" i="129"/>
  <c r="AD20" i="129" s="1"/>
  <c r="AC4" i="129"/>
  <c r="AC20" i="129" s="1"/>
  <c r="AB4" i="129"/>
  <c r="AB20" i="129" s="1"/>
  <c r="AA4" i="129"/>
  <c r="AA20" i="129" s="1"/>
  <c r="Z4" i="129"/>
  <c r="Z20" i="129" s="1"/>
  <c r="Y4" i="129"/>
  <c r="Y20" i="129" s="1"/>
  <c r="X4" i="129"/>
  <c r="X20" i="129" s="1"/>
  <c r="W4" i="129"/>
  <c r="W20" i="129" s="1"/>
  <c r="V4" i="129"/>
  <c r="V20" i="129" s="1"/>
  <c r="U4" i="129"/>
  <c r="U20" i="129" s="1"/>
  <c r="T4" i="129"/>
  <c r="T20" i="129" s="1"/>
  <c r="S4" i="129"/>
  <c r="S20" i="129" s="1"/>
  <c r="R4" i="129"/>
  <c r="R20" i="129" s="1"/>
  <c r="Q4" i="129"/>
  <c r="Q20" i="129" s="1"/>
  <c r="P4" i="129"/>
  <c r="P20" i="129" s="1"/>
  <c r="O4" i="129"/>
  <c r="O20" i="129" s="1"/>
  <c r="N4" i="129"/>
  <c r="N20" i="129" s="1"/>
  <c r="M4" i="129"/>
  <c r="M20" i="129" s="1"/>
  <c r="L4" i="129"/>
  <c r="L20" i="129" s="1"/>
  <c r="K4" i="129"/>
  <c r="K20" i="129" s="1"/>
  <c r="J4" i="129"/>
  <c r="J20" i="129" s="1"/>
  <c r="I4" i="129"/>
  <c r="I20" i="129" s="1"/>
  <c r="H4" i="129"/>
  <c r="H20" i="129" s="1"/>
  <c r="G4" i="129"/>
  <c r="G20" i="129" s="1"/>
  <c r="F4" i="129"/>
  <c r="F20" i="129" s="1"/>
  <c r="E4" i="129"/>
  <c r="E20" i="129" s="1"/>
  <c r="D4" i="129"/>
  <c r="D20" i="129" s="1"/>
  <c r="C4" i="129"/>
  <c r="C20" i="129" s="1"/>
  <c r="B4" i="129"/>
  <c r="B20" i="129" s="1"/>
  <c r="AT5" i="128"/>
  <c r="AT21" i="128" s="1"/>
  <c r="AS5" i="128"/>
  <c r="AS21" i="128" s="1"/>
  <c r="AR5" i="128"/>
  <c r="AR21" i="128" s="1"/>
  <c r="AQ5" i="128"/>
  <c r="AQ21" i="128" s="1"/>
  <c r="AP5" i="128"/>
  <c r="AP21" i="128" s="1"/>
  <c r="AO5" i="128"/>
  <c r="AO21" i="128" s="1"/>
  <c r="AN5" i="128"/>
  <c r="AN21" i="128" s="1"/>
  <c r="AM5" i="128"/>
  <c r="AM21" i="128" s="1"/>
  <c r="AL5" i="128"/>
  <c r="AL21" i="128" s="1"/>
  <c r="AK5" i="128"/>
  <c r="AK21" i="128" s="1"/>
  <c r="AJ5" i="128"/>
  <c r="AJ21" i="128" s="1"/>
  <c r="AI5" i="128"/>
  <c r="AI21" i="128" s="1"/>
  <c r="AH5" i="128"/>
  <c r="AH21" i="128" s="1"/>
  <c r="AG5" i="128"/>
  <c r="AG21" i="128" s="1"/>
  <c r="AF5" i="128"/>
  <c r="AF21" i="128" s="1"/>
  <c r="AE5" i="128"/>
  <c r="AE21" i="128" s="1"/>
  <c r="AD5" i="128"/>
  <c r="AD21" i="128" s="1"/>
  <c r="AC5" i="128"/>
  <c r="AC21" i="128" s="1"/>
  <c r="AB5" i="128"/>
  <c r="AB21" i="128" s="1"/>
  <c r="AA5" i="128"/>
  <c r="AA21" i="128" s="1"/>
  <c r="Z5" i="128"/>
  <c r="Z21" i="128" s="1"/>
  <c r="Y5" i="128"/>
  <c r="Y21" i="128" s="1"/>
  <c r="X5" i="128"/>
  <c r="X21" i="128" s="1"/>
  <c r="W5" i="128"/>
  <c r="W21" i="128" s="1"/>
  <c r="V5" i="128"/>
  <c r="V21" i="128" s="1"/>
  <c r="U5" i="128"/>
  <c r="U21" i="128" s="1"/>
  <c r="T5" i="128"/>
  <c r="T21" i="128" s="1"/>
  <c r="S5" i="128"/>
  <c r="S21" i="128" s="1"/>
  <c r="R5" i="128"/>
  <c r="R21" i="128" s="1"/>
  <c r="Q5" i="128"/>
  <c r="Q21" i="128" s="1"/>
  <c r="P5" i="128"/>
  <c r="P21" i="128" s="1"/>
  <c r="O5" i="128"/>
  <c r="O21" i="128" s="1"/>
  <c r="N5" i="128"/>
  <c r="N21" i="128" s="1"/>
  <c r="M5" i="128"/>
  <c r="M21" i="128" s="1"/>
  <c r="L5" i="128"/>
  <c r="L21" i="128" s="1"/>
  <c r="K5" i="128"/>
  <c r="K21" i="128" s="1"/>
  <c r="J5" i="128"/>
  <c r="J21" i="128" s="1"/>
  <c r="I5" i="128"/>
  <c r="I21" i="128" s="1"/>
  <c r="H5" i="128"/>
  <c r="H21" i="128" s="1"/>
  <c r="G5" i="128"/>
  <c r="G21" i="128" s="1"/>
  <c r="F5" i="128"/>
  <c r="F21" i="128" s="1"/>
  <c r="E5" i="128"/>
  <c r="E21" i="128" s="1"/>
  <c r="D5" i="128"/>
  <c r="D21" i="128" s="1"/>
  <c r="C5" i="128"/>
  <c r="C21" i="128" s="1"/>
  <c r="B5" i="128"/>
  <c r="B21" i="128" s="1"/>
  <c r="AT4" i="128"/>
  <c r="AT20" i="128" s="1"/>
  <c r="AS4" i="128"/>
  <c r="AS20" i="128" s="1"/>
  <c r="AR4" i="128"/>
  <c r="AR20" i="128" s="1"/>
  <c r="AQ4" i="128"/>
  <c r="AQ20" i="128" s="1"/>
  <c r="AP4" i="128"/>
  <c r="AP20" i="128" s="1"/>
  <c r="AO4" i="128"/>
  <c r="AO20" i="128" s="1"/>
  <c r="AN4" i="128"/>
  <c r="AN20" i="128" s="1"/>
  <c r="AM4" i="128"/>
  <c r="AM20" i="128" s="1"/>
  <c r="AL4" i="128"/>
  <c r="AL20" i="128" s="1"/>
  <c r="AK4" i="128"/>
  <c r="AK20" i="128" s="1"/>
  <c r="AJ4" i="128"/>
  <c r="AJ20" i="128" s="1"/>
  <c r="AI4" i="128"/>
  <c r="AI20" i="128" s="1"/>
  <c r="AH4" i="128"/>
  <c r="AH20" i="128" s="1"/>
  <c r="AG4" i="128"/>
  <c r="AG20" i="128" s="1"/>
  <c r="AF4" i="128"/>
  <c r="AF20" i="128" s="1"/>
  <c r="AE4" i="128"/>
  <c r="AE20" i="128" s="1"/>
  <c r="AD4" i="128"/>
  <c r="AD20" i="128" s="1"/>
  <c r="AC4" i="128"/>
  <c r="AC20" i="128" s="1"/>
  <c r="AB4" i="128"/>
  <c r="AB20" i="128" s="1"/>
  <c r="AA4" i="128"/>
  <c r="AA20" i="128" s="1"/>
  <c r="Z4" i="128"/>
  <c r="Z20" i="128" s="1"/>
  <c r="Y4" i="128"/>
  <c r="Y20" i="128" s="1"/>
  <c r="X4" i="128"/>
  <c r="X20" i="128" s="1"/>
  <c r="W4" i="128"/>
  <c r="W20" i="128" s="1"/>
  <c r="V4" i="128"/>
  <c r="V20" i="128" s="1"/>
  <c r="U4" i="128"/>
  <c r="U20" i="128" s="1"/>
  <c r="T4" i="128"/>
  <c r="T20" i="128" s="1"/>
  <c r="S4" i="128"/>
  <c r="S20" i="128" s="1"/>
  <c r="R4" i="128"/>
  <c r="R20" i="128" s="1"/>
  <c r="Q4" i="128"/>
  <c r="Q20" i="128" s="1"/>
  <c r="P4" i="128"/>
  <c r="P20" i="128" s="1"/>
  <c r="O4" i="128"/>
  <c r="O20" i="128" s="1"/>
  <c r="N4" i="128"/>
  <c r="N20" i="128" s="1"/>
  <c r="M4" i="128"/>
  <c r="M20" i="128" s="1"/>
  <c r="L4" i="128"/>
  <c r="L20" i="128" s="1"/>
  <c r="K4" i="128"/>
  <c r="K20" i="128" s="1"/>
  <c r="J4" i="128"/>
  <c r="J20" i="128" s="1"/>
  <c r="I4" i="128"/>
  <c r="I20" i="128" s="1"/>
  <c r="H4" i="128"/>
  <c r="H20" i="128" s="1"/>
  <c r="G4" i="128"/>
  <c r="G20" i="128" s="1"/>
  <c r="F4" i="128"/>
  <c r="F20" i="128" s="1"/>
  <c r="E4" i="128"/>
  <c r="E20" i="128" s="1"/>
  <c r="D4" i="128"/>
  <c r="D20" i="128" s="1"/>
  <c r="C4" i="128"/>
  <c r="C20" i="128" s="1"/>
  <c r="B4" i="128"/>
  <c r="B20" i="128" s="1"/>
  <c r="K7" i="130" l="1"/>
  <c r="K16" i="130" s="1"/>
  <c r="K6" i="132"/>
  <c r="K22" i="132" s="1"/>
  <c r="K7" i="129"/>
  <c r="K23" i="129" s="1"/>
  <c r="K7" i="128"/>
  <c r="K23" i="128" s="1"/>
  <c r="J7" i="130"/>
  <c r="J16" i="130" s="1"/>
  <c r="J6" i="132"/>
  <c r="J22" i="132" s="1"/>
  <c r="J7" i="129"/>
  <c r="J23" i="129" s="1"/>
  <c r="J7" i="128"/>
  <c r="J23" i="128" s="1"/>
  <c r="S7" i="130"/>
  <c r="S16" i="130" s="1"/>
  <c r="S6" i="132"/>
  <c r="S22" i="132" s="1"/>
  <c r="S7" i="128"/>
  <c r="S23" i="128" s="1"/>
  <c r="S7" i="129"/>
  <c r="S23" i="129" s="1"/>
  <c r="I6" i="132"/>
  <c r="I22" i="132" s="1"/>
  <c r="I7" i="130"/>
  <c r="I16" i="130" s="1"/>
  <c r="I7" i="129"/>
  <c r="I23" i="129" s="1"/>
  <c r="I7" i="128"/>
  <c r="I23" i="128" s="1"/>
  <c r="Z7" i="130"/>
  <c r="Z16" i="130" s="1"/>
  <c r="Z7" i="128"/>
  <c r="Z23" i="128" s="1"/>
  <c r="Z7" i="129"/>
  <c r="Z23" i="129" s="1"/>
  <c r="R7" i="130"/>
  <c r="R16" i="130" s="1"/>
  <c r="R6" i="132"/>
  <c r="R22" i="132" s="1"/>
  <c r="R7" i="128"/>
  <c r="R23" i="128" s="1"/>
  <c r="R7" i="129"/>
  <c r="R23" i="129" s="1"/>
  <c r="L7" i="130"/>
  <c r="L16" i="130" s="1"/>
  <c r="L6" i="132"/>
  <c r="L22" i="132" s="1"/>
  <c r="L7" i="129"/>
  <c r="L23" i="129" s="1"/>
  <c r="L7" i="128"/>
  <c r="L23" i="128" s="1"/>
  <c r="Y7" i="130"/>
  <c r="Y16" i="130" s="1"/>
  <c r="Y7" i="129"/>
  <c r="Y23" i="129" s="1"/>
  <c r="Y7" i="128"/>
  <c r="Y23" i="128" s="1"/>
  <c r="Q6" i="132"/>
  <c r="Q22" i="132" s="1"/>
  <c r="Q7" i="129"/>
  <c r="Q23" i="129" s="1"/>
  <c r="Q7" i="130"/>
  <c r="Q16" i="130" s="1"/>
  <c r="Q7" i="128"/>
  <c r="Q23" i="128" s="1"/>
  <c r="H6" i="132"/>
  <c r="H22" i="132" s="1"/>
  <c r="H7" i="130"/>
  <c r="H16" i="130" s="1"/>
  <c r="H7" i="129"/>
  <c r="H23" i="129" s="1"/>
  <c r="H7" i="128"/>
  <c r="H23" i="128" s="1"/>
  <c r="T7" i="130"/>
  <c r="T16" i="130" s="1"/>
  <c r="T6" i="132"/>
  <c r="T22" i="132" s="1"/>
  <c r="T7" i="129"/>
  <c r="T23" i="129" s="1"/>
  <c r="T7" i="128"/>
  <c r="T23" i="128" s="1"/>
  <c r="G7" i="130"/>
  <c r="G16" i="130" s="1"/>
  <c r="G6" i="132"/>
  <c r="G22" i="132" s="1"/>
  <c r="G7" i="129"/>
  <c r="G23" i="129" s="1"/>
  <c r="G7" i="128"/>
  <c r="G23" i="128" s="1"/>
  <c r="O7" i="130"/>
  <c r="O16" i="130" s="1"/>
  <c r="O6" i="132"/>
  <c r="O22" i="132" s="1"/>
  <c r="O7" i="129"/>
  <c r="O23" i="129" s="1"/>
  <c r="O7" i="128"/>
  <c r="O23" i="128" s="1"/>
  <c r="C7" i="130"/>
  <c r="C16" i="130" s="1"/>
  <c r="C6" i="132"/>
  <c r="C22" i="132" s="1"/>
  <c r="C7" i="131"/>
  <c r="C23" i="131" s="1"/>
  <c r="C7" i="129"/>
  <c r="C23" i="129" s="1"/>
  <c r="C7" i="128"/>
  <c r="C23" i="128" s="1"/>
  <c r="X7" i="130"/>
  <c r="X16" i="130" s="1"/>
  <c r="X7" i="129"/>
  <c r="X23" i="129" s="1"/>
  <c r="X7" i="128"/>
  <c r="X23" i="128" s="1"/>
  <c r="F7" i="130"/>
  <c r="F16" i="130" s="1"/>
  <c r="F6" i="132"/>
  <c r="F22" i="132" s="1"/>
  <c r="F7" i="129"/>
  <c r="F23" i="129" s="1"/>
  <c r="F7" i="128"/>
  <c r="F23" i="128" s="1"/>
  <c r="P6" i="132"/>
  <c r="P22" i="132" s="1"/>
  <c r="P7" i="130"/>
  <c r="P16" i="130" s="1"/>
  <c r="P7" i="129"/>
  <c r="P23" i="129" s="1"/>
  <c r="P7" i="128"/>
  <c r="P23" i="128" s="1"/>
  <c r="W7" i="130"/>
  <c r="W16" i="130" s="1"/>
  <c r="W7" i="129"/>
  <c r="W23" i="129" s="1"/>
  <c r="W7" i="128"/>
  <c r="W23" i="128" s="1"/>
  <c r="E7" i="130"/>
  <c r="E16" i="130" s="1"/>
  <c r="E6" i="132"/>
  <c r="E22" i="132" s="1"/>
  <c r="E7" i="129"/>
  <c r="E23" i="129" s="1"/>
  <c r="E7" i="128"/>
  <c r="E23" i="128" s="1"/>
  <c r="V7" i="130"/>
  <c r="V16" i="130" s="1"/>
  <c r="V7" i="129"/>
  <c r="V23" i="129" s="1"/>
  <c r="V7" i="128"/>
  <c r="V23" i="128" s="1"/>
  <c r="N7" i="130"/>
  <c r="N16" i="130" s="1"/>
  <c r="N6" i="132"/>
  <c r="N22" i="132" s="1"/>
  <c r="N7" i="129"/>
  <c r="N23" i="129" s="1"/>
  <c r="N7" i="128"/>
  <c r="N23" i="128" s="1"/>
  <c r="B7" i="130"/>
  <c r="B16" i="130" s="1"/>
  <c r="B6" i="132"/>
  <c r="B22" i="132" s="1"/>
  <c r="B7" i="131"/>
  <c r="B23" i="131" s="1"/>
  <c r="B7" i="128"/>
  <c r="B23" i="128" s="1"/>
  <c r="B7" i="129"/>
  <c r="B23" i="129" s="1"/>
  <c r="D7" i="130"/>
  <c r="D16" i="130" s="1"/>
  <c r="D6" i="132"/>
  <c r="D22" i="132" s="1"/>
  <c r="D7" i="129"/>
  <c r="D23" i="129" s="1"/>
  <c r="D7" i="128"/>
  <c r="D23" i="128" s="1"/>
  <c r="U7" i="130"/>
  <c r="U16" i="130" s="1"/>
  <c r="U6" i="132"/>
  <c r="U22" i="132" s="1"/>
  <c r="U7" i="129"/>
  <c r="U23" i="129" s="1"/>
  <c r="U7" i="128"/>
  <c r="U23" i="128" s="1"/>
  <c r="M7" i="130"/>
  <c r="M16" i="130" s="1"/>
  <c r="M6" i="132"/>
  <c r="M22" i="132" s="1"/>
  <c r="M7" i="129"/>
  <c r="M23" i="129" s="1"/>
  <c r="M7" i="128"/>
  <c r="M23" i="128" s="1"/>
  <c r="B4" i="116" l="1"/>
  <c r="B20" i="116" s="1"/>
  <c r="C4" i="116"/>
  <c r="C20" i="116" s="1"/>
  <c r="B5" i="116"/>
  <c r="B21" i="116" s="1"/>
  <c r="C5" i="116"/>
  <c r="C21" i="116" s="1"/>
  <c r="B4" i="117" l="1"/>
  <c r="C4" i="117"/>
  <c r="B5" i="117"/>
  <c r="C5" i="117"/>
  <c r="C7" i="116" l="1"/>
  <c r="C23" i="116" s="1"/>
  <c r="B7" i="116"/>
  <c r="B23" i="116" s="1"/>
  <c r="C7" i="117"/>
  <c r="B7" i="117"/>
  <c r="Y9" i="130" l="1"/>
  <c r="Y18" i="130" s="1"/>
  <c r="Y10" i="128"/>
  <c r="Y26" i="128" s="1"/>
  <c r="Y10" i="129"/>
  <c r="Y26" i="129" s="1"/>
  <c r="N9" i="132"/>
  <c r="N25" i="132" s="1"/>
  <c r="N9" i="130"/>
  <c r="N18" i="130" s="1"/>
  <c r="N10" i="129"/>
  <c r="N26" i="129" s="1"/>
  <c r="N10" i="128"/>
  <c r="N26" i="128" s="1"/>
  <c r="X8" i="129"/>
  <c r="X24" i="129" s="1"/>
  <c r="X8" i="128"/>
  <c r="X24" i="128" s="1"/>
  <c r="L7" i="132"/>
  <c r="L23" i="132" s="1"/>
  <c r="L8" i="129"/>
  <c r="L24" i="129" s="1"/>
  <c r="L8" i="128"/>
  <c r="L24" i="128" s="1"/>
  <c r="M9" i="130"/>
  <c r="M18" i="130" s="1"/>
  <c r="M9" i="132"/>
  <c r="M25" i="132" s="1"/>
  <c r="M10" i="129"/>
  <c r="M26" i="129" s="1"/>
  <c r="M10" i="128"/>
  <c r="M26" i="128" s="1"/>
  <c r="C10" i="131"/>
  <c r="C26" i="131" s="1"/>
  <c r="C9" i="130"/>
  <c r="C18" i="130" s="1"/>
  <c r="C9" i="132"/>
  <c r="C25" i="132" s="1"/>
  <c r="C10" i="129"/>
  <c r="C26" i="129" s="1"/>
  <c r="C10" i="128"/>
  <c r="C26" i="128" s="1"/>
  <c r="J7" i="132"/>
  <c r="J23" i="132" s="1"/>
  <c r="J8" i="129"/>
  <c r="J24" i="129" s="1"/>
  <c r="J8" i="128"/>
  <c r="J24" i="128" s="1"/>
  <c r="T9" i="132"/>
  <c r="T25" i="132" s="1"/>
  <c r="T9" i="130"/>
  <c r="T18" i="130" s="1"/>
  <c r="T10" i="129"/>
  <c r="T26" i="129" s="1"/>
  <c r="T10" i="128"/>
  <c r="T26" i="128" s="1"/>
  <c r="K9" i="130"/>
  <c r="K18" i="130" s="1"/>
  <c r="K9" i="132"/>
  <c r="K25" i="132" s="1"/>
  <c r="K10" i="129"/>
  <c r="K26" i="129" s="1"/>
  <c r="K10" i="128"/>
  <c r="K26" i="128" s="1"/>
  <c r="B9" i="130"/>
  <c r="B18" i="130" s="1"/>
  <c r="B10" i="131"/>
  <c r="B26" i="131" s="1"/>
  <c r="B9" i="132"/>
  <c r="B25" i="132" s="1"/>
  <c r="B10" i="129"/>
  <c r="B26" i="129" s="1"/>
  <c r="B10" i="128"/>
  <c r="B26" i="128" s="1"/>
  <c r="S7" i="132"/>
  <c r="S23" i="132" s="1"/>
  <c r="S8" i="129"/>
  <c r="S24" i="129" s="1"/>
  <c r="S8" i="128"/>
  <c r="S24" i="128" s="1"/>
  <c r="I7" i="132"/>
  <c r="I23" i="132" s="1"/>
  <c r="I8" i="129"/>
  <c r="I24" i="129" s="1"/>
  <c r="I8" i="128"/>
  <c r="I24" i="128" s="1"/>
  <c r="U9" i="132"/>
  <c r="U25" i="132" s="1"/>
  <c r="U9" i="130"/>
  <c r="U18" i="130" s="1"/>
  <c r="U10" i="129"/>
  <c r="U26" i="129" s="1"/>
  <c r="U10" i="128"/>
  <c r="U26" i="128" s="1"/>
  <c r="T7" i="132"/>
  <c r="T23" i="132" s="1"/>
  <c r="T8" i="129"/>
  <c r="T24" i="129" s="1"/>
  <c r="T8" i="128"/>
  <c r="T24" i="128" s="1"/>
  <c r="J9" i="130"/>
  <c r="J18" i="130" s="1"/>
  <c r="J9" i="132"/>
  <c r="J25" i="132" s="1"/>
  <c r="J10" i="129"/>
  <c r="J26" i="129" s="1"/>
  <c r="J10" i="128"/>
  <c r="J26" i="128" s="1"/>
  <c r="E9" i="132"/>
  <c r="E25" i="132" s="1"/>
  <c r="E9" i="130"/>
  <c r="E18" i="130" s="1"/>
  <c r="E10" i="129"/>
  <c r="E26" i="129" s="1"/>
  <c r="E10" i="128"/>
  <c r="E26" i="128" s="1"/>
  <c r="C7" i="132"/>
  <c r="C23" i="132" s="1"/>
  <c r="C8" i="131"/>
  <c r="C24" i="131" s="1"/>
  <c r="C8" i="129"/>
  <c r="C24" i="129" s="1"/>
  <c r="C8" i="128"/>
  <c r="C24" i="128" s="1"/>
  <c r="X9" i="130"/>
  <c r="X18" i="130" s="1"/>
  <c r="X10" i="128"/>
  <c r="X26" i="128" s="1"/>
  <c r="X10" i="129"/>
  <c r="X26" i="129" s="1"/>
  <c r="U7" i="132"/>
  <c r="U23" i="132" s="1"/>
  <c r="U8" i="128"/>
  <c r="U24" i="128" s="1"/>
  <c r="U8" i="129"/>
  <c r="U24" i="129" s="1"/>
  <c r="B7" i="132"/>
  <c r="B23" i="132" s="1"/>
  <c r="B8" i="131"/>
  <c r="B24" i="131" s="1"/>
  <c r="B8" i="129"/>
  <c r="B24" i="129" s="1"/>
  <c r="B8" i="128"/>
  <c r="B24" i="128" s="1"/>
  <c r="L9" i="130"/>
  <c r="L18" i="130" s="1"/>
  <c r="L9" i="132"/>
  <c r="L25" i="132" s="1"/>
  <c r="L10" i="129"/>
  <c r="L26" i="129" s="1"/>
  <c r="L10" i="128"/>
  <c r="L26" i="128" s="1"/>
  <c r="S9" i="130"/>
  <c r="S18" i="130" s="1"/>
  <c r="S9" i="132"/>
  <c r="S25" i="132" s="1"/>
  <c r="S10" i="129"/>
  <c r="S26" i="129" s="1"/>
  <c r="S10" i="128"/>
  <c r="S26" i="128" s="1"/>
  <c r="Q7" i="132"/>
  <c r="Q23" i="132" s="1"/>
  <c r="Q8" i="129"/>
  <c r="Q24" i="129" s="1"/>
  <c r="Q8" i="128"/>
  <c r="Q24" i="128" s="1"/>
  <c r="H7" i="132"/>
  <c r="H23" i="132" s="1"/>
  <c r="H8" i="129"/>
  <c r="H24" i="129" s="1"/>
  <c r="H8" i="128"/>
  <c r="H24" i="128" s="1"/>
  <c r="R9" i="130"/>
  <c r="R18" i="130" s="1"/>
  <c r="R9" i="132"/>
  <c r="R25" i="132" s="1"/>
  <c r="R10" i="129"/>
  <c r="R26" i="129" s="1"/>
  <c r="R10" i="128"/>
  <c r="R26" i="128" s="1"/>
  <c r="I9" i="132"/>
  <c r="I25" i="132" s="1"/>
  <c r="I9" i="130"/>
  <c r="I18" i="130" s="1"/>
  <c r="I10" i="129"/>
  <c r="I26" i="129" s="1"/>
  <c r="I10" i="128"/>
  <c r="I26" i="128" s="1"/>
  <c r="P7" i="132"/>
  <c r="P23" i="132" s="1"/>
  <c r="P8" i="129"/>
  <c r="P24" i="129" s="1"/>
  <c r="P8" i="128"/>
  <c r="P24" i="128" s="1"/>
  <c r="F7" i="132"/>
  <c r="F23" i="132" s="1"/>
  <c r="F8" i="128"/>
  <c r="F24" i="128" s="1"/>
  <c r="F8" i="129"/>
  <c r="F24" i="129" s="1"/>
  <c r="V8" i="129"/>
  <c r="V24" i="129" s="1"/>
  <c r="V8" i="128"/>
  <c r="V24" i="128" s="1"/>
  <c r="D9" i="132"/>
  <c r="D25" i="132" s="1"/>
  <c r="D9" i="130"/>
  <c r="D18" i="130" s="1"/>
  <c r="D10" i="129"/>
  <c r="D26" i="129" s="1"/>
  <c r="D10" i="128"/>
  <c r="D26" i="128" s="1"/>
  <c r="Q9" i="132"/>
  <c r="Q25" i="132" s="1"/>
  <c r="Q9" i="130"/>
  <c r="Q18" i="130" s="1"/>
  <c r="Q10" i="129"/>
  <c r="Q26" i="129" s="1"/>
  <c r="Q10" i="128"/>
  <c r="Q26" i="128" s="1"/>
  <c r="H9" i="132"/>
  <c r="H25" i="132" s="1"/>
  <c r="H9" i="130"/>
  <c r="H18" i="130" s="1"/>
  <c r="H10" i="128"/>
  <c r="H26" i="128" s="1"/>
  <c r="H10" i="129"/>
  <c r="H26" i="129" s="1"/>
  <c r="Z8" i="129"/>
  <c r="Z24" i="129" s="1"/>
  <c r="Z8" i="128"/>
  <c r="Z24" i="128" s="1"/>
  <c r="N7" i="132"/>
  <c r="N23" i="132" s="1"/>
  <c r="N8" i="129"/>
  <c r="N24" i="129" s="1"/>
  <c r="N8" i="128"/>
  <c r="N24" i="128" s="1"/>
  <c r="E7" i="132"/>
  <c r="E23" i="132" s="1"/>
  <c r="E8" i="128"/>
  <c r="E24" i="128" s="1"/>
  <c r="E8" i="129"/>
  <c r="E24" i="129" s="1"/>
  <c r="G7" i="132"/>
  <c r="G23" i="132" s="1"/>
  <c r="G8" i="129"/>
  <c r="G24" i="129" s="1"/>
  <c r="G8" i="128"/>
  <c r="G24" i="128" s="1"/>
  <c r="K7" i="132"/>
  <c r="K23" i="132" s="1"/>
  <c r="K8" i="129"/>
  <c r="K24" i="129" s="1"/>
  <c r="K8" i="128"/>
  <c r="K24" i="128" s="1"/>
  <c r="Z9" i="130"/>
  <c r="Z18" i="130" s="1"/>
  <c r="Z10" i="129"/>
  <c r="Z26" i="129" s="1"/>
  <c r="Z10" i="128"/>
  <c r="Z26" i="128" s="1"/>
  <c r="P9" i="132"/>
  <c r="P25" i="132" s="1"/>
  <c r="P9" i="130"/>
  <c r="P18" i="130" s="1"/>
  <c r="P10" i="129"/>
  <c r="P26" i="129" s="1"/>
  <c r="P10" i="128"/>
  <c r="P26" i="128" s="1"/>
  <c r="F9" i="132"/>
  <c r="F25" i="132" s="1"/>
  <c r="F9" i="130"/>
  <c r="F18" i="130" s="1"/>
  <c r="F10" i="129"/>
  <c r="F26" i="129" s="1"/>
  <c r="F10" i="128"/>
  <c r="F26" i="128" s="1"/>
  <c r="Y8" i="129"/>
  <c r="Y24" i="129" s="1"/>
  <c r="Y8" i="128"/>
  <c r="Y24" i="128" s="1"/>
  <c r="M7" i="132"/>
  <c r="M23" i="132" s="1"/>
  <c r="M8" i="128"/>
  <c r="M24" i="128" s="1"/>
  <c r="M8" i="129"/>
  <c r="M24" i="129" s="1"/>
  <c r="D7" i="132"/>
  <c r="D23" i="132" s="1"/>
  <c r="D8" i="129"/>
  <c r="D24" i="129" s="1"/>
  <c r="D8" i="128"/>
  <c r="D24" i="128" s="1"/>
  <c r="C8" i="116"/>
  <c r="C24" i="116" s="1"/>
  <c r="B8" i="116"/>
  <c r="B24" i="116" s="1"/>
  <c r="B10" i="116"/>
  <c r="B26" i="116" s="1"/>
  <c r="B10" i="117"/>
  <c r="C8" i="117"/>
  <c r="B8" i="117"/>
  <c r="Q12" i="132" l="1"/>
  <c r="Q28" i="132" s="1"/>
  <c r="Q11" i="130"/>
  <c r="Q20" i="130" s="1"/>
  <c r="Q13" i="129"/>
  <c r="Q29" i="129" s="1"/>
  <c r="Q13" i="128"/>
  <c r="Q29" i="128" s="1"/>
  <c r="P12" i="132"/>
  <c r="P28" i="132" s="1"/>
  <c r="P11" i="130"/>
  <c r="P20" i="130" s="1"/>
  <c r="P13" i="129"/>
  <c r="P29" i="129" s="1"/>
  <c r="P13" i="128"/>
  <c r="P29" i="128" s="1"/>
  <c r="L11" i="130"/>
  <c r="L20" i="130" s="1"/>
  <c r="L12" i="132"/>
  <c r="L28" i="132" s="1"/>
  <c r="L13" i="129"/>
  <c r="L29" i="129" s="1"/>
  <c r="L13" i="128"/>
  <c r="L29" i="128" s="1"/>
  <c r="I10" i="132"/>
  <c r="I26" i="132" s="1"/>
  <c r="I11" i="129"/>
  <c r="I27" i="129" s="1"/>
  <c r="I11" i="128"/>
  <c r="I27" i="128" s="1"/>
  <c r="N12" i="132"/>
  <c r="N28" i="132" s="1"/>
  <c r="N11" i="130"/>
  <c r="N20" i="130" s="1"/>
  <c r="N13" i="128"/>
  <c r="N29" i="128" s="1"/>
  <c r="N13" i="129"/>
  <c r="N29" i="129" s="1"/>
  <c r="F11" i="129"/>
  <c r="F27" i="129" s="1"/>
  <c r="F10" i="132"/>
  <c r="F26" i="132" s="1"/>
  <c r="F11" i="128"/>
  <c r="F27" i="128" s="1"/>
  <c r="H10" i="132"/>
  <c r="H26" i="132" s="1"/>
  <c r="H11" i="129"/>
  <c r="H27" i="129" s="1"/>
  <c r="H11" i="128"/>
  <c r="H27" i="128" s="1"/>
  <c r="J10" i="132"/>
  <c r="J26" i="132" s="1"/>
  <c r="J11" i="129"/>
  <c r="J27" i="129" s="1"/>
  <c r="J11" i="128"/>
  <c r="J27" i="128" s="1"/>
  <c r="B11" i="130"/>
  <c r="B20" i="130" s="1"/>
  <c r="B13" i="131"/>
  <c r="B29" i="131" s="1"/>
  <c r="B13" i="129"/>
  <c r="B29" i="129" s="1"/>
  <c r="B12" i="132"/>
  <c r="B28" i="132" s="1"/>
  <c r="B13" i="128"/>
  <c r="B29" i="128" s="1"/>
  <c r="F12" i="132"/>
  <c r="F28" i="132" s="1"/>
  <c r="F11" i="130"/>
  <c r="F20" i="130" s="1"/>
  <c r="F13" i="128"/>
  <c r="F29" i="128" s="1"/>
  <c r="F13" i="129"/>
  <c r="F29" i="129" s="1"/>
  <c r="E10" i="132"/>
  <c r="E26" i="132" s="1"/>
  <c r="E11" i="129"/>
  <c r="E27" i="129" s="1"/>
  <c r="E11" i="128"/>
  <c r="E27" i="128" s="1"/>
  <c r="P10" i="132"/>
  <c r="P26" i="132" s="1"/>
  <c r="P11" i="129"/>
  <c r="P27" i="129" s="1"/>
  <c r="P11" i="128"/>
  <c r="P27" i="128" s="1"/>
  <c r="Z11" i="129"/>
  <c r="Z27" i="129" s="1"/>
  <c r="Z11" i="128"/>
  <c r="Z27" i="128" s="1"/>
  <c r="T11" i="130"/>
  <c r="T20" i="130" s="1"/>
  <c r="T12" i="132"/>
  <c r="T28" i="132" s="1"/>
  <c r="T13" i="129"/>
  <c r="T29" i="129" s="1"/>
  <c r="T13" i="128"/>
  <c r="T29" i="128" s="1"/>
  <c r="R11" i="130"/>
  <c r="R20" i="130" s="1"/>
  <c r="R13" i="129"/>
  <c r="R29" i="129" s="1"/>
  <c r="R12" i="132"/>
  <c r="R28" i="132" s="1"/>
  <c r="R13" i="128"/>
  <c r="R29" i="128" s="1"/>
  <c r="N10" i="132"/>
  <c r="N26" i="132" s="1"/>
  <c r="N11" i="129"/>
  <c r="N27" i="129" s="1"/>
  <c r="N11" i="128"/>
  <c r="N27" i="128" s="1"/>
  <c r="M11" i="130"/>
  <c r="M20" i="130" s="1"/>
  <c r="M12" i="132"/>
  <c r="M28" i="132" s="1"/>
  <c r="M13" i="129"/>
  <c r="M29" i="129" s="1"/>
  <c r="M13" i="128"/>
  <c r="M29" i="128" s="1"/>
  <c r="D11" i="130"/>
  <c r="D20" i="130" s="1"/>
  <c r="D12" i="132"/>
  <c r="D28" i="132" s="1"/>
  <c r="D13" i="129"/>
  <c r="D29" i="129" s="1"/>
  <c r="D13" i="128"/>
  <c r="D29" i="128" s="1"/>
  <c r="K11" i="130"/>
  <c r="K20" i="130" s="1"/>
  <c r="K12" i="132"/>
  <c r="K28" i="132" s="1"/>
  <c r="K13" i="129"/>
  <c r="K29" i="129" s="1"/>
  <c r="K13" i="128"/>
  <c r="K29" i="128" s="1"/>
  <c r="R10" i="132"/>
  <c r="R26" i="132" s="1"/>
  <c r="R11" i="129"/>
  <c r="R27" i="129" s="1"/>
  <c r="R11" i="128"/>
  <c r="R27" i="128" s="1"/>
  <c r="V9" i="130"/>
  <c r="V18" i="130" s="1"/>
  <c r="V10" i="129"/>
  <c r="V26" i="129" s="1"/>
  <c r="V10" i="128"/>
  <c r="V26" i="128" s="1"/>
  <c r="Y11" i="129"/>
  <c r="Y27" i="129" s="1"/>
  <c r="Y11" i="128"/>
  <c r="Y27" i="128" s="1"/>
  <c r="D10" i="132"/>
  <c r="D26" i="132" s="1"/>
  <c r="D11" i="129"/>
  <c r="D27" i="129" s="1"/>
  <c r="D11" i="128"/>
  <c r="D27" i="128" s="1"/>
  <c r="Q10" i="132"/>
  <c r="Q26" i="132" s="1"/>
  <c r="Q11" i="129"/>
  <c r="Q27" i="129" s="1"/>
  <c r="Q11" i="128"/>
  <c r="Q27" i="128" s="1"/>
  <c r="C11" i="130"/>
  <c r="C20" i="130" s="1"/>
  <c r="C13" i="131"/>
  <c r="C29" i="131" s="1"/>
  <c r="C12" i="132"/>
  <c r="C28" i="132" s="1"/>
  <c r="C13" i="129"/>
  <c r="C29" i="129" s="1"/>
  <c r="C13" i="128"/>
  <c r="C29" i="128" s="1"/>
  <c r="E11" i="130"/>
  <c r="E20" i="130" s="1"/>
  <c r="E12" i="132"/>
  <c r="E28" i="132" s="1"/>
  <c r="E13" i="129"/>
  <c r="E29" i="129" s="1"/>
  <c r="E13" i="128"/>
  <c r="E29" i="128" s="1"/>
  <c r="H12" i="132"/>
  <c r="H28" i="132" s="1"/>
  <c r="H11" i="130"/>
  <c r="H20" i="130" s="1"/>
  <c r="H13" i="129"/>
  <c r="H29" i="129" s="1"/>
  <c r="H13" i="128"/>
  <c r="H29" i="128" s="1"/>
  <c r="K10" i="132"/>
  <c r="K26" i="132" s="1"/>
  <c r="K11" i="128"/>
  <c r="K27" i="128" s="1"/>
  <c r="K11" i="129"/>
  <c r="K27" i="129" s="1"/>
  <c r="Y11" i="130"/>
  <c r="Y20" i="130" s="1"/>
  <c r="Y13" i="129"/>
  <c r="Y29" i="129" s="1"/>
  <c r="Y13" i="128"/>
  <c r="Y29" i="128" s="1"/>
  <c r="S11" i="130"/>
  <c r="S20" i="130" s="1"/>
  <c r="S12" i="132"/>
  <c r="S28" i="132" s="1"/>
  <c r="S13" i="129"/>
  <c r="S29" i="129" s="1"/>
  <c r="S13" i="128"/>
  <c r="S29" i="128" s="1"/>
  <c r="R7" i="132"/>
  <c r="R23" i="132" s="1"/>
  <c r="R8" i="129"/>
  <c r="R24" i="129" s="1"/>
  <c r="R8" i="128"/>
  <c r="R24" i="128" s="1"/>
  <c r="C11" i="131"/>
  <c r="C27" i="131" s="1"/>
  <c r="C10" i="132"/>
  <c r="C26" i="132" s="1"/>
  <c r="C11" i="129"/>
  <c r="C27" i="129" s="1"/>
  <c r="C11" i="128"/>
  <c r="C27" i="128" s="1"/>
  <c r="U10" i="132"/>
  <c r="U26" i="132" s="1"/>
  <c r="U11" i="129"/>
  <c r="U27" i="129" s="1"/>
  <c r="U11" i="128"/>
  <c r="U27" i="128" s="1"/>
  <c r="M10" i="132"/>
  <c r="M26" i="132" s="1"/>
  <c r="M11" i="129"/>
  <c r="M27" i="129" s="1"/>
  <c r="M11" i="128"/>
  <c r="M27" i="128" s="1"/>
  <c r="U11" i="130"/>
  <c r="U20" i="130" s="1"/>
  <c r="U12" i="132"/>
  <c r="U28" i="132" s="1"/>
  <c r="U13" i="129"/>
  <c r="U29" i="129" s="1"/>
  <c r="U13" i="128"/>
  <c r="U29" i="128" s="1"/>
  <c r="J11" i="130"/>
  <c r="J20" i="130" s="1"/>
  <c r="J12" i="132"/>
  <c r="J28" i="132" s="1"/>
  <c r="J13" i="129"/>
  <c r="J29" i="129" s="1"/>
  <c r="J13" i="128"/>
  <c r="J29" i="128" s="1"/>
  <c r="T10" i="132"/>
  <c r="T26" i="132" s="1"/>
  <c r="T11" i="129"/>
  <c r="T27" i="129" s="1"/>
  <c r="T11" i="128"/>
  <c r="T27" i="128" s="1"/>
  <c r="B11" i="131"/>
  <c r="B27" i="131" s="1"/>
  <c r="B10" i="132"/>
  <c r="B26" i="132" s="1"/>
  <c r="B11" i="129"/>
  <c r="B27" i="129" s="1"/>
  <c r="B11" i="128"/>
  <c r="B27" i="128" s="1"/>
  <c r="X11" i="129"/>
  <c r="X27" i="129" s="1"/>
  <c r="X11" i="128"/>
  <c r="X27" i="128" s="1"/>
  <c r="O7" i="132"/>
  <c r="O23" i="132" s="1"/>
  <c r="O8" i="129"/>
  <c r="O24" i="129" s="1"/>
  <c r="O8" i="128"/>
  <c r="O24" i="128" s="1"/>
  <c r="W9" i="130"/>
  <c r="W18" i="130" s="1"/>
  <c r="W10" i="129"/>
  <c r="W26" i="129" s="1"/>
  <c r="W10" i="128"/>
  <c r="W26" i="128" s="1"/>
  <c r="S10" i="132"/>
  <c r="S26" i="132" s="1"/>
  <c r="S11" i="128"/>
  <c r="S27" i="128" s="1"/>
  <c r="S11" i="129"/>
  <c r="S27" i="129" s="1"/>
  <c r="G9" i="132"/>
  <c r="G25" i="132" s="1"/>
  <c r="G9" i="130"/>
  <c r="G18" i="130" s="1"/>
  <c r="G10" i="129"/>
  <c r="G26" i="129" s="1"/>
  <c r="G10" i="128"/>
  <c r="G26" i="128" s="1"/>
  <c r="O9" i="132"/>
  <c r="O25" i="132" s="1"/>
  <c r="O9" i="130"/>
  <c r="O18" i="130" s="1"/>
  <c r="O10" i="129"/>
  <c r="O26" i="129" s="1"/>
  <c r="O10" i="128"/>
  <c r="O26" i="128" s="1"/>
  <c r="L10" i="132"/>
  <c r="L26" i="132" s="1"/>
  <c r="L11" i="128"/>
  <c r="L27" i="128" s="1"/>
  <c r="L11" i="129"/>
  <c r="L27" i="129" s="1"/>
  <c r="W8" i="129"/>
  <c r="W24" i="129" s="1"/>
  <c r="W8" i="128"/>
  <c r="W24" i="128" s="1"/>
  <c r="Z11" i="130"/>
  <c r="Z20" i="130" s="1"/>
  <c r="Z13" i="129"/>
  <c r="Z29" i="129" s="1"/>
  <c r="Z13" i="128"/>
  <c r="Z29" i="128" s="1"/>
  <c r="I12" i="132"/>
  <c r="I28" i="132" s="1"/>
  <c r="I11" i="130"/>
  <c r="I20" i="130" s="1"/>
  <c r="I13" i="129"/>
  <c r="I29" i="129" s="1"/>
  <c r="I13" i="128"/>
  <c r="I29" i="128" s="1"/>
  <c r="X11" i="130"/>
  <c r="X20" i="130" s="1"/>
  <c r="X13" i="129"/>
  <c r="X29" i="129" s="1"/>
  <c r="X13" i="128"/>
  <c r="X29" i="128" s="1"/>
  <c r="B13" i="116"/>
  <c r="B29" i="116" s="1"/>
  <c r="C10" i="116"/>
  <c r="C26" i="116" s="1"/>
  <c r="B11" i="116"/>
  <c r="B27" i="116" s="1"/>
  <c r="C10" i="117"/>
  <c r="B11" i="117"/>
  <c r="B13" i="117"/>
  <c r="O10" i="132" l="1"/>
  <c r="O26" i="132" s="1"/>
  <c r="O11" i="129"/>
  <c r="O27" i="129" s="1"/>
  <c r="O11" i="128"/>
  <c r="O27" i="128" s="1"/>
  <c r="X16" i="129"/>
  <c r="X32" i="129" s="1"/>
  <c r="X16" i="128"/>
  <c r="X32" i="128" s="1"/>
  <c r="F15" i="132"/>
  <c r="F31" i="132" s="1"/>
  <c r="F16" i="129"/>
  <c r="F32" i="129" s="1"/>
  <c r="F16" i="128"/>
  <c r="F32" i="128" s="1"/>
  <c r="S13" i="132"/>
  <c r="S29" i="132" s="1"/>
  <c r="S14" i="129"/>
  <c r="S30" i="129" s="1"/>
  <c r="S14" i="128"/>
  <c r="S30" i="128" s="1"/>
  <c r="X14" i="129"/>
  <c r="X30" i="129" s="1"/>
  <c r="X14" i="128"/>
  <c r="X30" i="128" s="1"/>
  <c r="W11" i="129"/>
  <c r="W27" i="129" s="1"/>
  <c r="W11" i="128"/>
  <c r="W27" i="128" s="1"/>
  <c r="D13" i="132"/>
  <c r="D29" i="132" s="1"/>
  <c r="D14" i="129"/>
  <c r="D30" i="129" s="1"/>
  <c r="D14" i="128"/>
  <c r="D30" i="128" s="1"/>
  <c r="S15" i="132"/>
  <c r="S31" i="132" s="1"/>
  <c r="S16" i="129"/>
  <c r="S32" i="129" s="1"/>
  <c r="S16" i="128"/>
  <c r="S32" i="128" s="1"/>
  <c r="U13" i="132"/>
  <c r="U29" i="132" s="1"/>
  <c r="U14" i="129"/>
  <c r="U30" i="129" s="1"/>
  <c r="U14" i="128"/>
  <c r="U30" i="128" s="1"/>
  <c r="M15" i="132"/>
  <c r="M31" i="132" s="1"/>
  <c r="M16" i="129"/>
  <c r="M32" i="129" s="1"/>
  <c r="M16" i="128"/>
  <c r="M32" i="128" s="1"/>
  <c r="R15" i="132"/>
  <c r="R31" i="132" s="1"/>
  <c r="R16" i="129"/>
  <c r="R32" i="129" s="1"/>
  <c r="R16" i="128"/>
  <c r="R32" i="128" s="1"/>
  <c r="Q15" i="132"/>
  <c r="Q31" i="132" s="1"/>
  <c r="Q16" i="129"/>
  <c r="Q32" i="129" s="1"/>
  <c r="Q16" i="128"/>
  <c r="Q32" i="128" s="1"/>
  <c r="O12" i="132"/>
  <c r="O28" i="132" s="1"/>
  <c r="O11" i="130"/>
  <c r="O20" i="130" s="1"/>
  <c r="O13" i="129"/>
  <c r="O29" i="129" s="1"/>
  <c r="O13" i="128"/>
  <c r="O29" i="128" s="1"/>
  <c r="W11" i="130"/>
  <c r="W20" i="130" s="1"/>
  <c r="W13" i="129"/>
  <c r="W29" i="129" s="1"/>
  <c r="W13" i="128"/>
  <c r="W29" i="128" s="1"/>
  <c r="V11" i="130"/>
  <c r="V20" i="130" s="1"/>
  <c r="V13" i="129"/>
  <c r="V29" i="129" s="1"/>
  <c r="V13" i="128"/>
  <c r="V29" i="128" s="1"/>
  <c r="V11" i="129"/>
  <c r="V27" i="129" s="1"/>
  <c r="V11" i="128"/>
  <c r="V27" i="128" s="1"/>
  <c r="M13" i="132"/>
  <c r="M29" i="132" s="1"/>
  <c r="M14" i="129"/>
  <c r="M30" i="129" s="1"/>
  <c r="M14" i="128"/>
  <c r="M30" i="128" s="1"/>
  <c r="C16" i="131"/>
  <c r="C32" i="131" s="1"/>
  <c r="C15" i="132"/>
  <c r="C31" i="132" s="1"/>
  <c r="C16" i="129"/>
  <c r="C32" i="129" s="1"/>
  <c r="C16" i="128"/>
  <c r="C32" i="128" s="1"/>
  <c r="P13" i="132"/>
  <c r="P29" i="132" s="1"/>
  <c r="P14" i="129"/>
  <c r="P30" i="129" s="1"/>
  <c r="P14" i="128"/>
  <c r="P30" i="128" s="1"/>
  <c r="Z16" i="129"/>
  <c r="Z32" i="129" s="1"/>
  <c r="Z16" i="128"/>
  <c r="Z32" i="128" s="1"/>
  <c r="B13" i="132"/>
  <c r="B29" i="132" s="1"/>
  <c r="B14" i="131"/>
  <c r="B30" i="131" s="1"/>
  <c r="B14" i="129"/>
  <c r="B30" i="129" s="1"/>
  <c r="B14" i="128"/>
  <c r="B30" i="128" s="1"/>
  <c r="N15" i="132"/>
  <c r="N31" i="132" s="1"/>
  <c r="N16" i="129"/>
  <c r="N32" i="129" s="1"/>
  <c r="N16" i="128"/>
  <c r="N32" i="128" s="1"/>
  <c r="P15" i="132"/>
  <c r="P31" i="132" s="1"/>
  <c r="P16" i="129"/>
  <c r="P32" i="129" s="1"/>
  <c r="P16" i="128"/>
  <c r="P32" i="128" s="1"/>
  <c r="T13" i="132"/>
  <c r="T29" i="132" s="1"/>
  <c r="T14" i="129"/>
  <c r="T30" i="129" s="1"/>
  <c r="T14" i="128"/>
  <c r="T30" i="128" s="1"/>
  <c r="H13" i="132"/>
  <c r="H29" i="132" s="1"/>
  <c r="H14" i="129"/>
  <c r="H30" i="129" s="1"/>
  <c r="H14" i="128"/>
  <c r="H30" i="128" s="1"/>
  <c r="E13" i="132"/>
  <c r="E29" i="132" s="1"/>
  <c r="E14" i="129"/>
  <c r="E30" i="129" s="1"/>
  <c r="E14" i="128"/>
  <c r="E30" i="128" s="1"/>
  <c r="R13" i="132"/>
  <c r="R29" i="132" s="1"/>
  <c r="R14" i="128"/>
  <c r="R30" i="128" s="1"/>
  <c r="R14" i="129"/>
  <c r="R30" i="129" s="1"/>
  <c r="J13" i="132"/>
  <c r="J29" i="132" s="1"/>
  <c r="J14" i="129"/>
  <c r="J30" i="129" s="1"/>
  <c r="J14" i="128"/>
  <c r="J30" i="128" s="1"/>
  <c r="F13" i="132"/>
  <c r="F29" i="132" s="1"/>
  <c r="F14" i="129"/>
  <c r="F30" i="129" s="1"/>
  <c r="F14" i="128"/>
  <c r="F30" i="128" s="1"/>
  <c r="B16" i="131"/>
  <c r="B32" i="131" s="1"/>
  <c r="B15" i="132"/>
  <c r="B31" i="132" s="1"/>
  <c r="B16" i="129"/>
  <c r="B32" i="129" s="1"/>
  <c r="B16" i="128"/>
  <c r="B32" i="128" s="1"/>
  <c r="D15" i="132"/>
  <c r="D31" i="132" s="1"/>
  <c r="D16" i="128"/>
  <c r="D32" i="128" s="1"/>
  <c r="D16" i="129"/>
  <c r="D32" i="129" s="1"/>
  <c r="C13" i="132"/>
  <c r="C29" i="132" s="1"/>
  <c r="C14" i="131"/>
  <c r="C30" i="131" s="1"/>
  <c r="C14" i="129"/>
  <c r="C30" i="129" s="1"/>
  <c r="C14" i="128"/>
  <c r="C30" i="128" s="1"/>
  <c r="N14" i="129"/>
  <c r="N30" i="129" s="1"/>
  <c r="N13" i="132"/>
  <c r="N29" i="132" s="1"/>
  <c r="N14" i="128"/>
  <c r="N30" i="128" s="1"/>
  <c r="T15" i="132"/>
  <c r="T31" i="132" s="1"/>
  <c r="T16" i="128"/>
  <c r="T32" i="128" s="1"/>
  <c r="T16" i="129"/>
  <c r="T32" i="129" s="1"/>
  <c r="K15" i="132"/>
  <c r="K31" i="132" s="1"/>
  <c r="K16" i="129"/>
  <c r="K32" i="129" s="1"/>
  <c r="K16" i="128"/>
  <c r="K32" i="128" s="1"/>
  <c r="E15" i="132"/>
  <c r="E31" i="132" s="1"/>
  <c r="E16" i="128"/>
  <c r="E32" i="128" s="1"/>
  <c r="E16" i="129"/>
  <c r="E32" i="129" s="1"/>
  <c r="L15" i="132"/>
  <c r="L31" i="132" s="1"/>
  <c r="L16" i="128"/>
  <c r="L32" i="128" s="1"/>
  <c r="L16" i="129"/>
  <c r="L32" i="129" s="1"/>
  <c r="G10" i="132"/>
  <c r="G26" i="132" s="1"/>
  <c r="G11" i="129"/>
  <c r="G27" i="129" s="1"/>
  <c r="G11" i="128"/>
  <c r="G27" i="128" s="1"/>
  <c r="Y14" i="128"/>
  <c r="Y30" i="128" s="1"/>
  <c r="Y14" i="129"/>
  <c r="Y30" i="129" s="1"/>
  <c r="K13" i="132"/>
  <c r="K29" i="132" s="1"/>
  <c r="K14" i="129"/>
  <c r="K30" i="129" s="1"/>
  <c r="K14" i="128"/>
  <c r="K30" i="128" s="1"/>
  <c r="Z14" i="129"/>
  <c r="Z30" i="129" s="1"/>
  <c r="Z14" i="128"/>
  <c r="Z30" i="128" s="1"/>
  <c r="J16" i="129"/>
  <c r="J32" i="129" s="1"/>
  <c r="J15" i="132"/>
  <c r="J31" i="132" s="1"/>
  <c r="J16" i="128"/>
  <c r="J32" i="128" s="1"/>
  <c r="I15" i="132"/>
  <c r="I31" i="132" s="1"/>
  <c r="I16" i="129"/>
  <c r="I32" i="129" s="1"/>
  <c r="I16" i="128"/>
  <c r="I32" i="128" s="1"/>
  <c r="L13" i="132"/>
  <c r="L29" i="132" s="1"/>
  <c r="L14" i="129"/>
  <c r="L30" i="129" s="1"/>
  <c r="L14" i="128"/>
  <c r="L30" i="128" s="1"/>
  <c r="G12" i="132"/>
  <c r="G28" i="132" s="1"/>
  <c r="G11" i="130"/>
  <c r="G20" i="130" s="1"/>
  <c r="G13" i="129"/>
  <c r="G29" i="129" s="1"/>
  <c r="G13" i="128"/>
  <c r="G29" i="128" s="1"/>
  <c r="Y16" i="129"/>
  <c r="Y32" i="129" s="1"/>
  <c r="Y16" i="128"/>
  <c r="Y32" i="128" s="1"/>
  <c r="H15" i="132"/>
  <c r="H31" i="132" s="1"/>
  <c r="H16" i="129"/>
  <c r="H32" i="129" s="1"/>
  <c r="H16" i="128"/>
  <c r="H32" i="128" s="1"/>
  <c r="U15" i="132"/>
  <c r="U31" i="132" s="1"/>
  <c r="U16" i="129"/>
  <c r="U32" i="129" s="1"/>
  <c r="U16" i="128"/>
  <c r="U32" i="128" s="1"/>
  <c r="Q13" i="132"/>
  <c r="Q29" i="132" s="1"/>
  <c r="Q14" i="128"/>
  <c r="Q30" i="128" s="1"/>
  <c r="Q14" i="129"/>
  <c r="Q30" i="129" s="1"/>
  <c r="I13" i="132"/>
  <c r="I29" i="132" s="1"/>
  <c r="I14" i="129"/>
  <c r="I30" i="129" s="1"/>
  <c r="I14" i="128"/>
  <c r="I30" i="128" s="1"/>
  <c r="B16" i="116"/>
  <c r="B32" i="116" s="1"/>
  <c r="C13" i="116"/>
  <c r="C29" i="116" s="1"/>
  <c r="C11" i="116"/>
  <c r="C27" i="116" s="1"/>
  <c r="B14" i="116"/>
  <c r="B30" i="116" s="1"/>
  <c r="C11" i="117"/>
  <c r="C13" i="117"/>
  <c r="B14" i="117"/>
  <c r="B16" i="117"/>
  <c r="O13" i="132" l="1"/>
  <c r="O29" i="132" s="1"/>
  <c r="O14" i="129"/>
  <c r="O30" i="129" s="1"/>
  <c r="O14" i="128"/>
  <c r="O30" i="128" s="1"/>
  <c r="H16" i="132"/>
  <c r="H32" i="132" s="1"/>
  <c r="H17" i="129"/>
  <c r="H33" i="129" s="1"/>
  <c r="H17" i="128"/>
  <c r="H33" i="128" s="1"/>
  <c r="Y17" i="129"/>
  <c r="Y33" i="129" s="1"/>
  <c r="Y17" i="128"/>
  <c r="Y33" i="128" s="1"/>
  <c r="U16" i="132"/>
  <c r="U32" i="132" s="1"/>
  <c r="U17" i="129"/>
  <c r="U33" i="129" s="1"/>
  <c r="U17" i="128"/>
  <c r="U33" i="128" s="1"/>
  <c r="O15" i="132"/>
  <c r="O31" i="132" s="1"/>
  <c r="O16" i="129"/>
  <c r="O32" i="129" s="1"/>
  <c r="O16" i="128"/>
  <c r="O32" i="128" s="1"/>
  <c r="E16" i="132"/>
  <c r="E32" i="132" s="1"/>
  <c r="E17" i="129"/>
  <c r="E33" i="129" s="1"/>
  <c r="E17" i="128"/>
  <c r="E33" i="128" s="1"/>
  <c r="K16" i="132"/>
  <c r="K32" i="132" s="1"/>
  <c r="K17" i="129"/>
  <c r="K33" i="129" s="1"/>
  <c r="K17" i="128"/>
  <c r="K33" i="128" s="1"/>
  <c r="X17" i="129"/>
  <c r="X33" i="129" s="1"/>
  <c r="X17" i="128"/>
  <c r="X33" i="128" s="1"/>
  <c r="G13" i="132"/>
  <c r="G29" i="132" s="1"/>
  <c r="G14" i="129"/>
  <c r="G30" i="129" s="1"/>
  <c r="G14" i="128"/>
  <c r="G30" i="128" s="1"/>
  <c r="C17" i="131"/>
  <c r="C33" i="131" s="1"/>
  <c r="C16" i="132"/>
  <c r="C32" i="132" s="1"/>
  <c r="C17" i="129"/>
  <c r="C33" i="129" s="1"/>
  <c r="C17" i="128"/>
  <c r="C33" i="128" s="1"/>
  <c r="M16" i="132"/>
  <c r="M32" i="132" s="1"/>
  <c r="M17" i="129"/>
  <c r="M33" i="129" s="1"/>
  <c r="M17" i="128"/>
  <c r="M33" i="128" s="1"/>
  <c r="G15" i="132"/>
  <c r="G31" i="132" s="1"/>
  <c r="G16" i="129"/>
  <c r="G32" i="129" s="1"/>
  <c r="G16" i="128"/>
  <c r="G32" i="128" s="1"/>
  <c r="B17" i="131"/>
  <c r="B33" i="131" s="1"/>
  <c r="B16" i="132"/>
  <c r="B32" i="132" s="1"/>
  <c r="B17" i="129"/>
  <c r="B33" i="129" s="1"/>
  <c r="B17" i="128"/>
  <c r="B33" i="128" s="1"/>
  <c r="N16" i="132"/>
  <c r="N32" i="132" s="1"/>
  <c r="N17" i="129"/>
  <c r="N33" i="129" s="1"/>
  <c r="N17" i="128"/>
  <c r="N33" i="128" s="1"/>
  <c r="P16" i="132"/>
  <c r="P32" i="132" s="1"/>
  <c r="P17" i="129"/>
  <c r="P33" i="129" s="1"/>
  <c r="P17" i="128"/>
  <c r="P33" i="128" s="1"/>
  <c r="S16" i="132"/>
  <c r="S32" i="132" s="1"/>
  <c r="S17" i="129"/>
  <c r="S33" i="129" s="1"/>
  <c r="S17" i="128"/>
  <c r="S33" i="128" s="1"/>
  <c r="J16" i="132"/>
  <c r="J32" i="132" s="1"/>
  <c r="J17" i="129"/>
  <c r="J33" i="129" s="1"/>
  <c r="J17" i="128"/>
  <c r="J33" i="128" s="1"/>
  <c r="Q16" i="132"/>
  <c r="Q32" i="132" s="1"/>
  <c r="Q17" i="129"/>
  <c r="Q33" i="129" s="1"/>
  <c r="Q17" i="128"/>
  <c r="Q33" i="128" s="1"/>
  <c r="V16" i="129"/>
  <c r="V32" i="129" s="1"/>
  <c r="V16" i="128"/>
  <c r="V32" i="128" s="1"/>
  <c r="V14" i="129"/>
  <c r="V30" i="129" s="1"/>
  <c r="V14" i="128"/>
  <c r="V30" i="128" s="1"/>
  <c r="W16" i="129"/>
  <c r="W32" i="129" s="1"/>
  <c r="W16" i="128"/>
  <c r="W32" i="128" s="1"/>
  <c r="I16" i="132"/>
  <c r="I32" i="132" s="1"/>
  <c r="I17" i="129"/>
  <c r="I33" i="129" s="1"/>
  <c r="I17" i="128"/>
  <c r="I33" i="128" s="1"/>
  <c r="L16" i="132"/>
  <c r="L32" i="132" s="1"/>
  <c r="L17" i="129"/>
  <c r="L33" i="129" s="1"/>
  <c r="L17" i="128"/>
  <c r="L33" i="128" s="1"/>
  <c r="W14" i="129"/>
  <c r="W30" i="129" s="1"/>
  <c r="W14" i="128"/>
  <c r="W30" i="128" s="1"/>
  <c r="F17" i="129"/>
  <c r="F33" i="129" s="1"/>
  <c r="F16" i="132"/>
  <c r="F32" i="132" s="1"/>
  <c r="F17" i="128"/>
  <c r="F33" i="128" s="1"/>
  <c r="D16" i="132"/>
  <c r="D32" i="132" s="1"/>
  <c r="D17" i="129"/>
  <c r="D33" i="129" s="1"/>
  <c r="D17" i="128"/>
  <c r="D33" i="128" s="1"/>
  <c r="T16" i="132"/>
  <c r="T32" i="132" s="1"/>
  <c r="T17" i="129"/>
  <c r="T33" i="129" s="1"/>
  <c r="T17" i="128"/>
  <c r="T33" i="128" s="1"/>
  <c r="Z17" i="129"/>
  <c r="Z33" i="129" s="1"/>
  <c r="Z17" i="128"/>
  <c r="Z33" i="128" s="1"/>
  <c r="R16" i="132"/>
  <c r="R32" i="132" s="1"/>
  <c r="R17" i="129"/>
  <c r="R33" i="129" s="1"/>
  <c r="R17" i="128"/>
  <c r="R33" i="128" s="1"/>
  <c r="C14" i="116"/>
  <c r="C30" i="116" s="1"/>
  <c r="C16" i="116"/>
  <c r="C32" i="116" s="1"/>
  <c r="B17" i="116"/>
  <c r="B33" i="116" s="1"/>
  <c r="B17" i="117"/>
  <c r="C14" i="117"/>
  <c r="C16" i="117"/>
  <c r="G16" i="132" l="1"/>
  <c r="G32" i="132" s="1"/>
  <c r="G17" i="128"/>
  <c r="G33" i="128" s="1"/>
  <c r="G17" i="129"/>
  <c r="G33" i="129" s="1"/>
  <c r="O16" i="132"/>
  <c r="O32" i="132" s="1"/>
  <c r="O17" i="129"/>
  <c r="O33" i="129" s="1"/>
  <c r="O17" i="128"/>
  <c r="O33" i="128" s="1"/>
  <c r="V17" i="129"/>
  <c r="V33" i="129" s="1"/>
  <c r="V17" i="128"/>
  <c r="V33" i="128" s="1"/>
  <c r="W17" i="129"/>
  <c r="W33" i="129" s="1"/>
  <c r="W17" i="128"/>
  <c r="W33" i="128" s="1"/>
  <c r="C17" i="116"/>
  <c r="C33" i="116" s="1"/>
  <c r="C17" i="117"/>
  <c r="X4" i="92" l="1"/>
  <c r="Y4" i="92"/>
  <c r="Z4" i="92"/>
  <c r="AA4" i="92"/>
  <c r="AB4" i="92"/>
  <c r="X5" i="92"/>
  <c r="Y5" i="92"/>
  <c r="Z5" i="92"/>
  <c r="AA5" i="92"/>
  <c r="AB5" i="92"/>
  <c r="L4" i="102" l="1"/>
  <c r="M4" i="102"/>
  <c r="N4" i="102"/>
  <c r="O4" i="102"/>
  <c r="P4" i="102"/>
  <c r="L5" i="102"/>
  <c r="M5" i="102"/>
  <c r="N5" i="102"/>
  <c r="O5" i="102"/>
  <c r="P5" i="102"/>
  <c r="L4" i="101"/>
  <c r="L20" i="101" s="1"/>
  <c r="M4" i="101"/>
  <c r="M20" i="101" s="1"/>
  <c r="N4" i="101"/>
  <c r="N20" i="101" s="1"/>
  <c r="O4" i="101"/>
  <c r="O20" i="101" s="1"/>
  <c r="P4" i="101"/>
  <c r="P20" i="101" s="1"/>
  <c r="L5" i="101"/>
  <c r="L21" i="101" s="1"/>
  <c r="M5" i="101"/>
  <c r="M21" i="101" s="1"/>
  <c r="N5" i="101"/>
  <c r="N21" i="101" s="1"/>
  <c r="O5" i="101"/>
  <c r="O21" i="101" s="1"/>
  <c r="P5" i="101"/>
  <c r="P21" i="101" s="1"/>
  <c r="L4" i="88"/>
  <c r="L20" i="88" s="1"/>
  <c r="M4" i="88"/>
  <c r="M20" i="88" s="1"/>
  <c r="N4" i="88"/>
  <c r="N20" i="88" s="1"/>
  <c r="O4" i="88"/>
  <c r="O20" i="88" s="1"/>
  <c r="P4" i="88"/>
  <c r="P20" i="88" s="1"/>
  <c r="L5" i="88"/>
  <c r="L21" i="88" s="1"/>
  <c r="M5" i="88"/>
  <c r="M21" i="88" s="1"/>
  <c r="N5" i="88"/>
  <c r="N21" i="88" s="1"/>
  <c r="O5" i="88"/>
  <c r="O21" i="88" s="1"/>
  <c r="P5" i="88"/>
  <c r="P21" i="88" s="1"/>
  <c r="L4" i="100"/>
  <c r="M4" i="100"/>
  <c r="N4" i="100"/>
  <c r="O4" i="100"/>
  <c r="P4" i="100"/>
  <c r="L5" i="100"/>
  <c r="M5" i="100"/>
  <c r="N5" i="100"/>
  <c r="O5" i="100"/>
  <c r="P5" i="100"/>
  <c r="L4" i="99"/>
  <c r="L20" i="99" s="1"/>
  <c r="M4" i="99"/>
  <c r="M20" i="99" s="1"/>
  <c r="N4" i="99"/>
  <c r="N20" i="99" s="1"/>
  <c r="O4" i="99"/>
  <c r="O20" i="99" s="1"/>
  <c r="P4" i="99"/>
  <c r="P20" i="99" s="1"/>
  <c r="L5" i="99"/>
  <c r="L21" i="99" s="1"/>
  <c r="M5" i="99"/>
  <c r="M21" i="99" s="1"/>
  <c r="N5" i="99"/>
  <c r="N21" i="99" s="1"/>
  <c r="O5" i="99"/>
  <c r="O21" i="99" s="1"/>
  <c r="P5" i="99"/>
  <c r="P21" i="99" s="1"/>
  <c r="P4" i="87"/>
  <c r="P20" i="87" s="1"/>
  <c r="P5" i="87"/>
  <c r="P21" i="87" s="1"/>
  <c r="O4" i="87"/>
  <c r="O20" i="87" s="1"/>
  <c r="O5" i="87"/>
  <c r="O21" i="87" s="1"/>
  <c r="L4" i="87"/>
  <c r="L20" i="87" s="1"/>
  <c r="M4" i="87"/>
  <c r="M20" i="87" s="1"/>
  <c r="N4" i="87"/>
  <c r="N20" i="87" s="1"/>
  <c r="L5" i="87"/>
  <c r="L21" i="87" s="1"/>
  <c r="M5" i="87"/>
  <c r="M21" i="87" s="1"/>
  <c r="N5" i="87"/>
  <c r="N21" i="87" s="1"/>
  <c r="T4" i="92"/>
  <c r="U4" i="92"/>
  <c r="V4" i="92"/>
  <c r="W4" i="92"/>
  <c r="T5" i="92"/>
  <c r="U5" i="92"/>
  <c r="V5" i="92"/>
  <c r="W5" i="92"/>
  <c r="X7" i="92" l="1"/>
  <c r="Y7" i="92"/>
  <c r="AA7" i="92" l="1"/>
  <c r="Z7" i="92"/>
  <c r="AB7" i="92"/>
  <c r="M7" i="102"/>
  <c r="M7" i="100"/>
  <c r="M7" i="88"/>
  <c r="M23" i="88" s="1"/>
  <c r="M7" i="87"/>
  <c r="M23" i="87" s="1"/>
  <c r="M7" i="101"/>
  <c r="M23" i="101" s="1"/>
  <c r="M7" i="99"/>
  <c r="M23" i="99" s="1"/>
  <c r="U7" i="92"/>
  <c r="L7" i="88"/>
  <c r="L23" i="88" s="1"/>
  <c r="L7" i="87"/>
  <c r="L23" i="87" s="1"/>
  <c r="L7" i="101"/>
  <c r="L23" i="101" s="1"/>
  <c r="L7" i="99"/>
  <c r="L23" i="99" s="1"/>
  <c r="L7" i="102"/>
  <c r="L7" i="100"/>
  <c r="T7" i="92"/>
  <c r="P7" i="88"/>
  <c r="P23" i="88" s="1"/>
  <c r="P7" i="101"/>
  <c r="P23" i="101" s="1"/>
  <c r="P7" i="99"/>
  <c r="P23" i="99" s="1"/>
  <c r="P7" i="87"/>
  <c r="P23" i="87" s="1"/>
  <c r="P7" i="102"/>
  <c r="P7" i="100"/>
  <c r="N7" i="102"/>
  <c r="N7" i="100"/>
  <c r="N7" i="88"/>
  <c r="N23" i="88" s="1"/>
  <c r="N7" i="87"/>
  <c r="N23" i="87" s="1"/>
  <c r="N7" i="101"/>
  <c r="N23" i="101" s="1"/>
  <c r="N7" i="99"/>
  <c r="N23" i="99" s="1"/>
  <c r="V7" i="92"/>
  <c r="O7" i="101"/>
  <c r="O23" i="101" s="1"/>
  <c r="O7" i="99"/>
  <c r="O23" i="99" s="1"/>
  <c r="O7" i="87"/>
  <c r="O23" i="87" s="1"/>
  <c r="O7" i="102"/>
  <c r="O7" i="100"/>
  <c r="O7" i="88"/>
  <c r="O23" i="88" s="1"/>
  <c r="W7" i="92"/>
  <c r="K4" i="102"/>
  <c r="K5" i="102"/>
  <c r="L8" i="102" l="1"/>
  <c r="L8" i="100"/>
  <c r="L8" i="88"/>
  <c r="L24" i="88" s="1"/>
  <c r="L8" i="101"/>
  <c r="L24" i="101" s="1"/>
  <c r="L8" i="99"/>
  <c r="L24" i="99" s="1"/>
  <c r="L8" i="87"/>
  <c r="L24" i="87" s="1"/>
  <c r="T8" i="92"/>
  <c r="M8" i="87"/>
  <c r="M24" i="87" s="1"/>
  <c r="M8" i="102"/>
  <c r="M8" i="100"/>
  <c r="M8" i="88"/>
  <c r="M24" i="88" s="1"/>
  <c r="M8" i="101"/>
  <c r="M24" i="101" s="1"/>
  <c r="M8" i="99"/>
  <c r="M24" i="99" s="1"/>
  <c r="U8" i="92"/>
  <c r="L10" i="102"/>
  <c r="L10" i="100"/>
  <c r="L10" i="88"/>
  <c r="L26" i="88" s="1"/>
  <c r="L10" i="87"/>
  <c r="L26" i="87" s="1"/>
  <c r="L10" i="101"/>
  <c r="L26" i="101" s="1"/>
  <c r="L10" i="99"/>
  <c r="L26" i="99" s="1"/>
  <c r="T10" i="92"/>
  <c r="M10" i="101"/>
  <c r="M26" i="101" s="1"/>
  <c r="M10" i="99"/>
  <c r="M26" i="99" s="1"/>
  <c r="M10" i="102"/>
  <c r="M10" i="100"/>
  <c r="M10" i="88"/>
  <c r="M26" i="88" s="1"/>
  <c r="M10" i="87"/>
  <c r="M26" i="87" s="1"/>
  <c r="U10" i="92"/>
  <c r="K4" i="99"/>
  <c r="K20" i="99" s="1"/>
  <c r="K5" i="99"/>
  <c r="K21" i="99" s="1"/>
  <c r="J4" i="87"/>
  <c r="J20" i="87" s="1"/>
  <c r="K4" i="87"/>
  <c r="K20" i="87" s="1"/>
  <c r="J5" i="87"/>
  <c r="J21" i="87" s="1"/>
  <c r="K5" i="87"/>
  <c r="K21" i="87" s="1"/>
  <c r="L13" i="88" l="1"/>
  <c r="L29" i="88" s="1"/>
  <c r="L13" i="87"/>
  <c r="L29" i="87" s="1"/>
  <c r="L13" i="101"/>
  <c r="L29" i="101" s="1"/>
  <c r="L13" i="99"/>
  <c r="L29" i="99" s="1"/>
  <c r="L13" i="102"/>
  <c r="L13" i="100"/>
  <c r="T13" i="92"/>
  <c r="L11" i="101"/>
  <c r="L27" i="101" s="1"/>
  <c r="L11" i="99"/>
  <c r="L27" i="99" s="1"/>
  <c r="L11" i="87"/>
  <c r="L27" i="87" s="1"/>
  <c r="L11" i="102"/>
  <c r="L11" i="100"/>
  <c r="L11" i="88"/>
  <c r="L27" i="88" s="1"/>
  <c r="T11" i="92"/>
  <c r="M11" i="88"/>
  <c r="M27" i="88" s="1"/>
  <c r="M11" i="101"/>
  <c r="M27" i="101" s="1"/>
  <c r="M11" i="99"/>
  <c r="M27" i="99" s="1"/>
  <c r="M11" i="87"/>
  <c r="M27" i="87" s="1"/>
  <c r="M11" i="102"/>
  <c r="M11" i="100"/>
  <c r="U11" i="92"/>
  <c r="M13" i="102"/>
  <c r="M13" i="100"/>
  <c r="M13" i="88"/>
  <c r="M29" i="88" s="1"/>
  <c r="M13" i="87"/>
  <c r="M29" i="87" s="1"/>
  <c r="M13" i="101"/>
  <c r="M29" i="101" s="1"/>
  <c r="M13" i="99"/>
  <c r="M29" i="99" s="1"/>
  <c r="U13" i="92"/>
  <c r="L14" i="102" l="1"/>
  <c r="L14" i="100"/>
  <c r="L14" i="88"/>
  <c r="L30" i="88" s="1"/>
  <c r="L14" i="101"/>
  <c r="L30" i="101" s="1"/>
  <c r="L14" i="99"/>
  <c r="L30" i="99" s="1"/>
  <c r="L14" i="87"/>
  <c r="L30" i="87" s="1"/>
  <c r="T14" i="92"/>
  <c r="M16" i="101"/>
  <c r="M32" i="101" s="1"/>
  <c r="M16" i="99"/>
  <c r="M32" i="99" s="1"/>
  <c r="M16" i="102"/>
  <c r="M16" i="100"/>
  <c r="M16" i="88"/>
  <c r="M32" i="88" s="1"/>
  <c r="M16" i="87"/>
  <c r="M32" i="87" s="1"/>
  <c r="U16" i="92"/>
  <c r="M14" i="87"/>
  <c r="M30" i="87" s="1"/>
  <c r="M14" i="102"/>
  <c r="M14" i="100"/>
  <c r="M14" i="88"/>
  <c r="M30" i="88" s="1"/>
  <c r="M14" i="101"/>
  <c r="M30" i="101" s="1"/>
  <c r="M14" i="99"/>
  <c r="M30" i="99" s="1"/>
  <c r="U14" i="92"/>
  <c r="L16" i="102"/>
  <c r="L16" i="100"/>
  <c r="L16" i="88"/>
  <c r="L32" i="88" s="1"/>
  <c r="L16" i="87"/>
  <c r="L32" i="87" s="1"/>
  <c r="L16" i="101"/>
  <c r="L32" i="101" s="1"/>
  <c r="L16" i="99"/>
  <c r="L32" i="99" s="1"/>
  <c r="T16" i="92"/>
  <c r="K7" i="102"/>
  <c r="K7" i="99"/>
  <c r="K23" i="99" s="1"/>
  <c r="K7" i="87"/>
  <c r="K23" i="87" s="1"/>
  <c r="J7" i="87"/>
  <c r="J23" i="87" s="1"/>
  <c r="L17" i="101" l="1"/>
  <c r="L33" i="101" s="1"/>
  <c r="L17" i="99"/>
  <c r="L33" i="99" s="1"/>
  <c r="L17" i="87"/>
  <c r="L33" i="87" s="1"/>
  <c r="L17" i="102"/>
  <c r="L17" i="100"/>
  <c r="L17" i="88"/>
  <c r="L33" i="88" s="1"/>
  <c r="T17" i="92"/>
  <c r="M17" i="88"/>
  <c r="M33" i="88" s="1"/>
  <c r="M17" i="101"/>
  <c r="M33" i="101" s="1"/>
  <c r="M17" i="99"/>
  <c r="M33" i="99" s="1"/>
  <c r="M17" i="87"/>
  <c r="M33" i="87" s="1"/>
  <c r="M17" i="102"/>
  <c r="M17" i="100"/>
  <c r="U17" i="92"/>
  <c r="F4" i="101" l="1"/>
  <c r="F20" i="101" s="1"/>
  <c r="G4" i="101"/>
  <c r="G20" i="101" s="1"/>
  <c r="H4" i="101"/>
  <c r="H20" i="101" s="1"/>
  <c r="I4" i="101"/>
  <c r="I20" i="101" s="1"/>
  <c r="J4" i="101"/>
  <c r="J20" i="101" s="1"/>
  <c r="K4" i="101"/>
  <c r="K20" i="101" s="1"/>
  <c r="F5" i="101"/>
  <c r="F21" i="101" s="1"/>
  <c r="G5" i="101"/>
  <c r="G21" i="101" s="1"/>
  <c r="H5" i="101"/>
  <c r="H21" i="101" s="1"/>
  <c r="I5" i="101"/>
  <c r="I21" i="101" s="1"/>
  <c r="J5" i="101"/>
  <c r="J21" i="101" s="1"/>
  <c r="K5" i="101"/>
  <c r="K21" i="101" s="1"/>
  <c r="F4" i="88"/>
  <c r="F20" i="88" s="1"/>
  <c r="G4" i="88"/>
  <c r="G20" i="88" s="1"/>
  <c r="H4" i="88"/>
  <c r="H20" i="88" s="1"/>
  <c r="I4" i="88"/>
  <c r="I20" i="88" s="1"/>
  <c r="J4" i="88"/>
  <c r="J20" i="88" s="1"/>
  <c r="K4" i="88"/>
  <c r="K20" i="88" s="1"/>
  <c r="F5" i="88"/>
  <c r="F21" i="88" s="1"/>
  <c r="G5" i="88"/>
  <c r="G21" i="88" s="1"/>
  <c r="H5" i="88"/>
  <c r="H21" i="88" s="1"/>
  <c r="I5" i="88"/>
  <c r="I21" i="88" s="1"/>
  <c r="J5" i="88"/>
  <c r="J21" i="88" s="1"/>
  <c r="K5" i="88"/>
  <c r="K21" i="88" s="1"/>
  <c r="F4" i="100"/>
  <c r="G4" i="100"/>
  <c r="H4" i="100"/>
  <c r="I4" i="100"/>
  <c r="J4" i="100"/>
  <c r="K4" i="100"/>
  <c r="F5" i="100"/>
  <c r="G5" i="100"/>
  <c r="H5" i="100"/>
  <c r="I5" i="100"/>
  <c r="J5" i="100"/>
  <c r="K5" i="100"/>
  <c r="F4" i="99"/>
  <c r="F20" i="99" s="1"/>
  <c r="G4" i="99"/>
  <c r="G20" i="99" s="1"/>
  <c r="H4" i="99"/>
  <c r="H20" i="99" s="1"/>
  <c r="I4" i="99"/>
  <c r="I20" i="99" s="1"/>
  <c r="J4" i="99"/>
  <c r="J20" i="99" s="1"/>
  <c r="F5" i="99"/>
  <c r="F21" i="99" s="1"/>
  <c r="G5" i="99"/>
  <c r="G21" i="99" s="1"/>
  <c r="H5" i="99"/>
  <c r="H21" i="99" s="1"/>
  <c r="I5" i="99"/>
  <c r="I21" i="99" s="1"/>
  <c r="J5" i="99"/>
  <c r="J21" i="99" s="1"/>
  <c r="F4" i="87"/>
  <c r="F20" i="87" s="1"/>
  <c r="G4" i="87"/>
  <c r="G20" i="87" s="1"/>
  <c r="H4" i="87"/>
  <c r="H20" i="87" s="1"/>
  <c r="I4" i="87"/>
  <c r="I20" i="87" s="1"/>
  <c r="F5" i="87"/>
  <c r="F21" i="87" s="1"/>
  <c r="G5" i="87"/>
  <c r="G21" i="87" s="1"/>
  <c r="H5" i="87"/>
  <c r="H21" i="87" s="1"/>
  <c r="I5" i="87"/>
  <c r="I21" i="87" s="1"/>
  <c r="E4" i="102" l="1"/>
  <c r="F4" i="102"/>
  <c r="G4" i="102"/>
  <c r="H4" i="102"/>
  <c r="I4" i="102"/>
  <c r="J4" i="102"/>
  <c r="E5" i="102"/>
  <c r="F5" i="102"/>
  <c r="G5" i="102"/>
  <c r="H5" i="102"/>
  <c r="I5" i="102"/>
  <c r="J5" i="102"/>
  <c r="E4" i="87"/>
  <c r="E20" i="87" s="1"/>
  <c r="E5" i="87"/>
  <c r="E21" i="87" s="1"/>
  <c r="M4" i="92"/>
  <c r="N4" i="92"/>
  <c r="O4" i="92"/>
  <c r="P4" i="92"/>
  <c r="Q4" i="92"/>
  <c r="R4" i="92"/>
  <c r="S4" i="92"/>
  <c r="M5" i="92"/>
  <c r="N5" i="92"/>
  <c r="O5" i="92"/>
  <c r="P5" i="92"/>
  <c r="Q5" i="92"/>
  <c r="R5" i="92"/>
  <c r="S5" i="92"/>
  <c r="D4" i="102" l="1"/>
  <c r="D5" i="102"/>
  <c r="D4" i="101"/>
  <c r="D20" i="101" s="1"/>
  <c r="E4" i="101"/>
  <c r="E20" i="101" s="1"/>
  <c r="D5" i="101"/>
  <c r="D21" i="101" s="1"/>
  <c r="E5" i="101"/>
  <c r="E21" i="101" s="1"/>
  <c r="D4" i="88"/>
  <c r="D20" i="88" s="1"/>
  <c r="E4" i="88"/>
  <c r="E20" i="88" s="1"/>
  <c r="D5" i="88"/>
  <c r="D21" i="88" s="1"/>
  <c r="E5" i="88"/>
  <c r="E21" i="88" s="1"/>
  <c r="D4" i="100"/>
  <c r="E4" i="100"/>
  <c r="D5" i="100"/>
  <c r="E5" i="100"/>
  <c r="D4" i="99"/>
  <c r="D20" i="99" s="1"/>
  <c r="E4" i="99"/>
  <c r="E20" i="99" s="1"/>
  <c r="D5" i="99"/>
  <c r="D21" i="99" s="1"/>
  <c r="E5" i="99"/>
  <c r="E21" i="99" s="1"/>
  <c r="D4" i="87"/>
  <c r="D20" i="87" s="1"/>
  <c r="D5" i="87"/>
  <c r="D21" i="87" s="1"/>
  <c r="L4" i="92"/>
  <c r="L5" i="92"/>
  <c r="H7" i="100" l="1"/>
  <c r="H7" i="101"/>
  <c r="H23" i="101" s="1"/>
  <c r="H7" i="88"/>
  <c r="H23" i="88" s="1"/>
  <c r="H7" i="87"/>
  <c r="H23" i="87" s="1"/>
  <c r="H7" i="99"/>
  <c r="H23" i="99" s="1"/>
  <c r="K7" i="88"/>
  <c r="K23" i="88" s="1"/>
  <c r="K7" i="100"/>
  <c r="K7" i="101"/>
  <c r="K23" i="101" s="1"/>
  <c r="G7" i="88"/>
  <c r="G23" i="88" s="1"/>
  <c r="G7" i="101"/>
  <c r="G23" i="101" s="1"/>
  <c r="G7" i="99"/>
  <c r="G23" i="99" s="1"/>
  <c r="G7" i="87"/>
  <c r="G23" i="87" s="1"/>
  <c r="G7" i="100"/>
  <c r="I7" i="101"/>
  <c r="I23" i="101" s="1"/>
  <c r="I7" i="100"/>
  <c r="I7" i="99"/>
  <c r="I23" i="99" s="1"/>
  <c r="I7" i="88"/>
  <c r="I23" i="88" s="1"/>
  <c r="I7" i="87"/>
  <c r="I23" i="87" s="1"/>
  <c r="J7" i="88"/>
  <c r="J23" i="88" s="1"/>
  <c r="J7" i="101"/>
  <c r="J23" i="101" s="1"/>
  <c r="J7" i="99"/>
  <c r="J23" i="99" s="1"/>
  <c r="J7" i="100"/>
  <c r="F7" i="88"/>
  <c r="F23" i="88" s="1"/>
  <c r="F7" i="101"/>
  <c r="F23" i="101" s="1"/>
  <c r="F7" i="99"/>
  <c r="F23" i="99" s="1"/>
  <c r="F7" i="87"/>
  <c r="F23" i="87" s="1"/>
  <c r="F7" i="100"/>
  <c r="J7" i="102"/>
  <c r="R7" i="92"/>
  <c r="I7" i="102"/>
  <c r="Q7" i="92"/>
  <c r="E10" i="100"/>
  <c r="E7" i="102"/>
  <c r="E7" i="87"/>
  <c r="E23" i="87" s="1"/>
  <c r="M7" i="92"/>
  <c r="H7" i="102"/>
  <c r="P7" i="92"/>
  <c r="F7" i="102"/>
  <c r="N7" i="92"/>
  <c r="S7" i="92"/>
  <c r="G7" i="102"/>
  <c r="O7" i="92"/>
  <c r="D7" i="88"/>
  <c r="D23" i="88" s="1"/>
  <c r="D7" i="99"/>
  <c r="D23" i="99" s="1"/>
  <c r="D7" i="102"/>
  <c r="D7" i="87"/>
  <c r="D23" i="87" s="1"/>
  <c r="D7" i="100"/>
  <c r="D7" i="101"/>
  <c r="D23" i="101" s="1"/>
  <c r="L7" i="92"/>
  <c r="E7" i="100"/>
  <c r="E7" i="101"/>
  <c r="E23" i="101" s="1"/>
  <c r="E7" i="99"/>
  <c r="E23" i="99" s="1"/>
  <c r="E7" i="88"/>
  <c r="E23" i="88" s="1"/>
  <c r="AA8" i="92" l="1"/>
  <c r="AA10" i="92"/>
  <c r="E10" i="88"/>
  <c r="E26" i="88" s="1"/>
  <c r="E10" i="101"/>
  <c r="E26" i="101" s="1"/>
  <c r="E10" i="99"/>
  <c r="E26" i="99" s="1"/>
  <c r="E8" i="102"/>
  <c r="E8" i="87"/>
  <c r="E24" i="87" s="1"/>
  <c r="M8" i="92"/>
  <c r="E10" i="87"/>
  <c r="E26" i="87" s="1"/>
  <c r="E10" i="102"/>
  <c r="M10" i="92"/>
  <c r="D13" i="99"/>
  <c r="D29" i="99" s="1"/>
  <c r="D11" i="102"/>
  <c r="D11" i="100"/>
  <c r="D11" i="88"/>
  <c r="D27" i="88" s="1"/>
  <c r="D11" i="87"/>
  <c r="D27" i="87" s="1"/>
  <c r="D11" i="101"/>
  <c r="D27" i="101" s="1"/>
  <c r="D11" i="99"/>
  <c r="D27" i="99" s="1"/>
  <c r="L11" i="92"/>
  <c r="E8" i="88"/>
  <c r="E24" i="88" s="1"/>
  <c r="E8" i="99"/>
  <c r="E24" i="99" s="1"/>
  <c r="E8" i="100"/>
  <c r="E8" i="101"/>
  <c r="E24" i="101" s="1"/>
  <c r="D10" i="100"/>
  <c r="D10" i="101"/>
  <c r="D26" i="101" s="1"/>
  <c r="D10" i="87"/>
  <c r="D26" i="87" s="1"/>
  <c r="D10" i="88"/>
  <c r="D26" i="88" s="1"/>
  <c r="D10" i="102"/>
  <c r="D10" i="99"/>
  <c r="D26" i="99" s="1"/>
  <c r="L10" i="92"/>
  <c r="D8" i="101"/>
  <c r="D24" i="101" s="1"/>
  <c r="D8" i="87"/>
  <c r="D24" i="87" s="1"/>
  <c r="D8" i="88"/>
  <c r="D24" i="88" s="1"/>
  <c r="D8" i="99"/>
  <c r="D24" i="99" s="1"/>
  <c r="D8" i="100"/>
  <c r="L8" i="92"/>
  <c r="D8" i="102"/>
  <c r="E11" i="99" l="1"/>
  <c r="E27" i="99" s="1"/>
  <c r="AA13" i="92"/>
  <c r="AA11" i="92"/>
  <c r="E13" i="101"/>
  <c r="E29" i="101" s="1"/>
  <c r="E13" i="88"/>
  <c r="E29" i="88" s="1"/>
  <c r="E13" i="99"/>
  <c r="E29" i="99" s="1"/>
  <c r="E13" i="100"/>
  <c r="E13" i="102"/>
  <c r="E11" i="102"/>
  <c r="E11" i="101"/>
  <c r="E27" i="101" s="1"/>
  <c r="M11" i="92"/>
  <c r="E11" i="88"/>
  <c r="E27" i="88" s="1"/>
  <c r="E11" i="100"/>
  <c r="E11" i="87"/>
  <c r="E27" i="87" s="1"/>
  <c r="M13" i="92"/>
  <c r="E13" i="87"/>
  <c r="E29" i="87" s="1"/>
  <c r="D13" i="101"/>
  <c r="D29" i="101" s="1"/>
  <c r="D13" i="88"/>
  <c r="D29" i="88" s="1"/>
  <c r="D13" i="87"/>
  <c r="D29" i="87" s="1"/>
  <c r="D16" i="102"/>
  <c r="D13" i="100"/>
  <c r="D13" i="102"/>
  <c r="L13" i="92"/>
  <c r="E16" i="100" l="1"/>
  <c r="M16" i="92"/>
  <c r="E16" i="102"/>
  <c r="E16" i="87"/>
  <c r="E32" i="87" s="1"/>
  <c r="E16" i="99"/>
  <c r="E32" i="99" s="1"/>
  <c r="E16" i="88"/>
  <c r="E32" i="88" s="1"/>
  <c r="E16" i="101"/>
  <c r="E32" i="101" s="1"/>
  <c r="E14" i="100"/>
  <c r="E14" i="101"/>
  <c r="E30" i="101" s="1"/>
  <c r="M14" i="92"/>
  <c r="E14" i="99"/>
  <c r="E30" i="99" s="1"/>
  <c r="E14" i="87"/>
  <c r="E30" i="87" s="1"/>
  <c r="E14" i="88"/>
  <c r="E30" i="88" s="1"/>
  <c r="D16" i="88"/>
  <c r="D32" i="88" s="1"/>
  <c r="E14" i="102"/>
  <c r="AA16" i="92"/>
  <c r="AA14" i="92"/>
  <c r="D17" i="102"/>
  <c r="D16" i="99"/>
  <c r="D32" i="99" s="1"/>
  <c r="D14" i="87"/>
  <c r="D30" i="87" s="1"/>
  <c r="D16" i="100"/>
  <c r="E17" i="87"/>
  <c r="E33" i="87" s="1"/>
  <c r="E17" i="102"/>
  <c r="M17" i="92"/>
  <c r="D14" i="100"/>
  <c r="L14" i="92"/>
  <c r="D14" i="102"/>
  <c r="D14" i="101"/>
  <c r="D30" i="101" s="1"/>
  <c r="D14" i="99"/>
  <c r="D30" i="99" s="1"/>
  <c r="L16" i="92"/>
  <c r="D16" i="101"/>
  <c r="D32" i="101" s="1"/>
  <c r="D14" i="88"/>
  <c r="D30" i="88" s="1"/>
  <c r="D16" i="87"/>
  <c r="D32" i="87" s="1"/>
  <c r="D17" i="101"/>
  <c r="D33" i="101" s="1"/>
  <c r="D17" i="88"/>
  <c r="D33" i="88" s="1"/>
  <c r="E17" i="100"/>
  <c r="E17" i="101"/>
  <c r="E33" i="101" s="1"/>
  <c r="E17" i="99"/>
  <c r="E33" i="99" s="1"/>
  <c r="E17" i="88"/>
  <c r="E33" i="88" s="1"/>
  <c r="AA17" i="92" l="1"/>
  <c r="D17" i="100"/>
  <c r="L17" i="92"/>
  <c r="D17" i="87"/>
  <c r="D33" i="87" s="1"/>
  <c r="D17" i="99"/>
  <c r="D33" i="99" s="1"/>
  <c r="C4" i="102" l="1"/>
  <c r="C5" i="102"/>
  <c r="C4" i="101"/>
  <c r="C20" i="101" s="1"/>
  <c r="C5" i="101"/>
  <c r="C21" i="101" s="1"/>
  <c r="C4" i="88"/>
  <c r="C20" i="88" s="1"/>
  <c r="C5" i="88"/>
  <c r="C21" i="88" s="1"/>
  <c r="C4" i="100"/>
  <c r="C5" i="100"/>
  <c r="C4" i="99"/>
  <c r="C20" i="99" s="1"/>
  <c r="C5" i="99"/>
  <c r="C21" i="99" s="1"/>
  <c r="C4" i="87"/>
  <c r="C20" i="87" s="1"/>
  <c r="C5" i="87"/>
  <c r="C21" i="87" s="1"/>
  <c r="K4" i="92"/>
  <c r="K5" i="92"/>
  <c r="B21" i="108" l="1"/>
  <c r="B22" i="108"/>
  <c r="C7" i="102"/>
  <c r="C7" i="88"/>
  <c r="C23" i="88" s="1"/>
  <c r="C7" i="101"/>
  <c r="C23" i="101" s="1"/>
  <c r="C7" i="99"/>
  <c r="C23" i="99" s="1"/>
  <c r="C7" i="100"/>
  <c r="C7" i="87"/>
  <c r="C23" i="87" s="1"/>
  <c r="K7" i="92"/>
  <c r="C10" i="101" l="1"/>
  <c r="C26" i="101" s="1"/>
  <c r="C10" i="102"/>
  <c r="C10" i="88"/>
  <c r="C26" i="88" s="1"/>
  <c r="C10" i="100"/>
  <c r="C10" i="99"/>
  <c r="C26" i="99" s="1"/>
  <c r="K10" i="92"/>
  <c r="C10" i="87"/>
  <c r="C26" i="87" s="1"/>
  <c r="C11" i="102"/>
  <c r="C11" i="101"/>
  <c r="C27" i="101" s="1"/>
  <c r="C11" i="88"/>
  <c r="C27" i="88" s="1"/>
  <c r="C11" i="100"/>
  <c r="C11" i="99"/>
  <c r="C27" i="99" s="1"/>
  <c r="C11" i="87"/>
  <c r="C27" i="87" s="1"/>
  <c r="K11" i="92"/>
  <c r="C8" i="88"/>
  <c r="C24" i="88" s="1"/>
  <c r="C8" i="101"/>
  <c r="C24" i="101" s="1"/>
  <c r="C8" i="100"/>
  <c r="C8" i="102"/>
  <c r="C8" i="87"/>
  <c r="C24" i="87" s="1"/>
  <c r="K8" i="92"/>
  <c r="C8" i="99"/>
  <c r="C24" i="99" s="1"/>
  <c r="C13" i="102" l="1"/>
  <c r="C13" i="88"/>
  <c r="C29" i="88" s="1"/>
  <c r="C13" i="101"/>
  <c r="C29" i="101" s="1"/>
  <c r="C13" i="99"/>
  <c r="C29" i="99" s="1"/>
  <c r="C13" i="100"/>
  <c r="K13" i="92"/>
  <c r="C13" i="87"/>
  <c r="C29" i="87" s="1"/>
  <c r="C16" i="101" l="1"/>
  <c r="C32" i="101" s="1"/>
  <c r="C16" i="88"/>
  <c r="C32" i="88" s="1"/>
  <c r="C16" i="102"/>
  <c r="C16" i="100"/>
  <c r="C16" i="99"/>
  <c r="C32" i="99" s="1"/>
  <c r="C16" i="87"/>
  <c r="C32" i="87" s="1"/>
  <c r="K16" i="92"/>
  <c r="C14" i="101"/>
  <c r="C30" i="101" s="1"/>
  <c r="C14" i="88"/>
  <c r="C30" i="88" s="1"/>
  <c r="C14" i="102"/>
  <c r="C14" i="100"/>
  <c r="C14" i="87"/>
  <c r="C30" i="87" s="1"/>
  <c r="C14" i="99"/>
  <c r="C30" i="99" s="1"/>
  <c r="K14" i="92"/>
  <c r="C17" i="102" l="1"/>
  <c r="C17" i="101"/>
  <c r="C33" i="101" s="1"/>
  <c r="C17" i="88"/>
  <c r="C33" i="88" s="1"/>
  <c r="C17" i="100"/>
  <c r="C17" i="99"/>
  <c r="C33" i="99" s="1"/>
  <c r="C17" i="87"/>
  <c r="C33" i="87" s="1"/>
  <c r="K17" i="92"/>
  <c r="B5" i="102" l="1"/>
  <c r="B4" i="102"/>
  <c r="B5" i="101"/>
  <c r="B21" i="101" s="1"/>
  <c r="B4" i="101"/>
  <c r="B20" i="101" s="1"/>
  <c r="B4" i="88"/>
  <c r="B20" i="88" s="1"/>
  <c r="B5" i="88"/>
  <c r="B21" i="88" s="1"/>
  <c r="B5" i="100"/>
  <c r="B4" i="100"/>
  <c r="B5" i="99"/>
  <c r="B21" i="99" s="1"/>
  <c r="B4" i="99"/>
  <c r="B20" i="99" s="1"/>
  <c r="B5" i="87"/>
  <c r="B21" i="87" s="1"/>
  <c r="B4" i="87"/>
  <c r="B20" i="87" s="1"/>
  <c r="C7" i="92"/>
  <c r="B7" i="92"/>
  <c r="J5" i="92"/>
  <c r="I5" i="92"/>
  <c r="H5" i="92"/>
  <c r="G5" i="92"/>
  <c r="F5" i="92"/>
  <c r="E5" i="92"/>
  <c r="D5" i="92"/>
  <c r="C5" i="92"/>
  <c r="B5" i="92"/>
  <c r="J4" i="92"/>
  <c r="I4" i="92"/>
  <c r="H4" i="92"/>
  <c r="G4" i="92"/>
  <c r="F4" i="92"/>
  <c r="E4" i="92"/>
  <c r="D4" i="92"/>
  <c r="B8" i="87"/>
  <c r="B24" i="87" s="1"/>
  <c r="B7" i="87" l="1"/>
  <c r="B23" i="87" s="1"/>
  <c r="C10" i="92"/>
  <c r="F8" i="92"/>
  <c r="H7" i="92"/>
  <c r="B8" i="92"/>
  <c r="G7" i="92"/>
  <c r="B10" i="92"/>
  <c r="E8" i="92"/>
  <c r="G8" i="92"/>
  <c r="I10" i="92"/>
  <c r="D7" i="92"/>
  <c r="B7" i="88"/>
  <c r="B23" i="88" s="1"/>
  <c r="B7" i="99"/>
  <c r="B23" i="99" s="1"/>
  <c r="B7" i="100"/>
  <c r="B7" i="102"/>
  <c r="B7" i="101"/>
  <c r="B23" i="101" s="1"/>
  <c r="J7" i="92"/>
  <c r="F7" i="92"/>
  <c r="B8" i="88"/>
  <c r="B24" i="88" s="1"/>
  <c r="B8" i="100"/>
  <c r="J8" i="92"/>
  <c r="B8" i="102"/>
  <c r="B8" i="101"/>
  <c r="B24" i="101" s="1"/>
  <c r="B8" i="99"/>
  <c r="B24" i="99" s="1"/>
  <c r="H10" i="92"/>
  <c r="C8" i="92"/>
  <c r="E10" i="92"/>
  <c r="G10" i="92"/>
  <c r="I7" i="92"/>
  <c r="E7" i="92"/>
  <c r="E11" i="92" l="1"/>
  <c r="B10" i="101"/>
  <c r="B26" i="101" s="1"/>
  <c r="E13" i="92"/>
  <c r="B10" i="102"/>
  <c r="B10" i="99"/>
  <c r="B26" i="99" s="1"/>
  <c r="B10" i="88"/>
  <c r="B26" i="88" s="1"/>
  <c r="B10" i="100"/>
  <c r="J10" i="92"/>
  <c r="D10" i="92"/>
  <c r="I8" i="92"/>
  <c r="F10" i="92"/>
  <c r="B10" i="87"/>
  <c r="B26" i="87" s="1"/>
  <c r="B11" i="92"/>
  <c r="G11" i="92"/>
  <c r="H13" i="92"/>
  <c r="I13" i="92"/>
  <c r="G13" i="92"/>
  <c r="C13" i="92"/>
  <c r="H8" i="92"/>
  <c r="I11" i="92"/>
  <c r="D8" i="92"/>
  <c r="H11" i="92"/>
  <c r="B13" i="92"/>
  <c r="C11" i="92"/>
  <c r="E14" i="92" l="1"/>
  <c r="E16" i="92"/>
  <c r="D11" i="92"/>
  <c r="F13" i="92"/>
  <c r="B11" i="102"/>
  <c r="B11" i="99"/>
  <c r="B27" i="99" s="1"/>
  <c r="B11" i="101"/>
  <c r="B27" i="101" s="1"/>
  <c r="B11" i="100"/>
  <c r="B11" i="87"/>
  <c r="B27" i="87" s="1"/>
  <c r="B11" i="88"/>
  <c r="B27" i="88" s="1"/>
  <c r="J11" i="92"/>
  <c r="F11" i="92"/>
  <c r="B13" i="99"/>
  <c r="B29" i="99" s="1"/>
  <c r="B13" i="87"/>
  <c r="B29" i="87" s="1"/>
  <c r="B13" i="101"/>
  <c r="B29" i="101" s="1"/>
  <c r="B13" i="88"/>
  <c r="B29" i="88" s="1"/>
  <c r="B13" i="102"/>
  <c r="B13" i="100"/>
  <c r="J13" i="92"/>
  <c r="D13" i="92"/>
  <c r="H16" i="92"/>
  <c r="G14" i="92"/>
  <c r="I14" i="92"/>
  <c r="B14" i="92"/>
  <c r="C14" i="92"/>
  <c r="G16" i="92"/>
  <c r="B16" i="92"/>
  <c r="I16" i="92"/>
  <c r="H14" i="92"/>
  <c r="C16" i="92"/>
  <c r="E17" i="92" l="1"/>
  <c r="D14" i="92"/>
  <c r="D16" i="92"/>
  <c r="F16" i="92"/>
  <c r="B16" i="101"/>
  <c r="B32" i="101" s="1"/>
  <c r="B16" i="99"/>
  <c r="B32" i="99" s="1"/>
  <c r="B16" i="100"/>
  <c r="J16" i="92"/>
  <c r="B16" i="88"/>
  <c r="B32" i="88" s="1"/>
  <c r="B16" i="102"/>
  <c r="B16" i="87"/>
  <c r="B32" i="87" s="1"/>
  <c r="B14" i="88"/>
  <c r="B30" i="88" s="1"/>
  <c r="B14" i="101"/>
  <c r="B30" i="101" s="1"/>
  <c r="B14" i="87"/>
  <c r="B30" i="87" s="1"/>
  <c r="B14" i="102"/>
  <c r="B14" i="100"/>
  <c r="J14" i="92"/>
  <c r="B14" i="99"/>
  <c r="B30" i="99" s="1"/>
  <c r="F14" i="92"/>
  <c r="B17" i="92"/>
  <c r="I17" i="92"/>
  <c r="C17" i="92"/>
  <c r="G17" i="92"/>
  <c r="H17" i="92"/>
  <c r="B17" i="102" l="1"/>
  <c r="J17" i="92"/>
  <c r="B17" i="100"/>
  <c r="B17" i="88"/>
  <c r="B33" i="88" s="1"/>
  <c r="B17" i="99"/>
  <c r="B33" i="99" s="1"/>
  <c r="B17" i="101"/>
  <c r="B33" i="101" s="1"/>
  <c r="B17" i="87"/>
  <c r="B33" i="87" s="1"/>
  <c r="F17" i="92"/>
  <c r="D17" i="92"/>
  <c r="X8" i="92" l="1"/>
  <c r="X10" i="92"/>
  <c r="Y10" i="92"/>
  <c r="Y8" i="92"/>
  <c r="Z10" i="92" l="1"/>
  <c r="AB8" i="92"/>
  <c r="Z8" i="92"/>
  <c r="AB10" i="92"/>
  <c r="O8" i="88"/>
  <c r="O24" i="88" s="1"/>
  <c r="O8" i="101"/>
  <c r="O24" i="101" s="1"/>
  <c r="O8" i="99"/>
  <c r="O24" i="99" s="1"/>
  <c r="O8" i="87"/>
  <c r="O24" i="87" s="1"/>
  <c r="O8" i="102"/>
  <c r="O8" i="100"/>
  <c r="W8" i="92"/>
  <c r="P8" i="102"/>
  <c r="P8" i="100"/>
  <c r="P8" i="88"/>
  <c r="P24" i="88" s="1"/>
  <c r="P8" i="101"/>
  <c r="P24" i="101" s="1"/>
  <c r="P8" i="99"/>
  <c r="P24" i="99" s="1"/>
  <c r="P8" i="87"/>
  <c r="P24" i="87" s="1"/>
  <c r="N8" i="101"/>
  <c r="N24" i="101" s="1"/>
  <c r="N8" i="99"/>
  <c r="N24" i="99" s="1"/>
  <c r="N8" i="87"/>
  <c r="N24" i="87" s="1"/>
  <c r="N8" i="102"/>
  <c r="N8" i="100"/>
  <c r="N8" i="88"/>
  <c r="N24" i="88" s="1"/>
  <c r="V8" i="92"/>
  <c r="O10" i="102"/>
  <c r="O10" i="100"/>
  <c r="O10" i="88"/>
  <c r="O26" i="88" s="1"/>
  <c r="O10" i="101"/>
  <c r="O26" i="101" s="1"/>
  <c r="O10" i="99"/>
  <c r="O26" i="99" s="1"/>
  <c r="O10" i="87"/>
  <c r="O26" i="87" s="1"/>
  <c r="W10" i="92"/>
  <c r="P10" i="102"/>
  <c r="P10" i="100"/>
  <c r="P10" i="88"/>
  <c r="P26" i="88" s="1"/>
  <c r="P10" i="101"/>
  <c r="P26" i="101" s="1"/>
  <c r="P10" i="99"/>
  <c r="P26" i="99" s="1"/>
  <c r="P10" i="87"/>
  <c r="P26" i="87" s="1"/>
  <c r="N10" i="88"/>
  <c r="N26" i="88" s="1"/>
  <c r="N10" i="87"/>
  <c r="N26" i="87" s="1"/>
  <c r="N10" i="101"/>
  <c r="N26" i="101" s="1"/>
  <c r="N10" i="99"/>
  <c r="N26" i="99" s="1"/>
  <c r="N10" i="102"/>
  <c r="N10" i="100"/>
  <c r="V10" i="92"/>
  <c r="J8" i="87"/>
  <c r="J24" i="87" s="1"/>
  <c r="K10" i="102"/>
  <c r="K10" i="99"/>
  <c r="K26" i="99" s="1"/>
  <c r="K10" i="87"/>
  <c r="K26" i="87" s="1"/>
  <c r="J10" i="87"/>
  <c r="J26" i="87" s="1"/>
  <c r="K8" i="102"/>
  <c r="K8" i="99"/>
  <c r="K24" i="99" s="1"/>
  <c r="K8" i="87"/>
  <c r="K24" i="87" s="1"/>
  <c r="G10" i="101"/>
  <c r="G26" i="101" s="1"/>
  <c r="G10" i="100"/>
  <c r="G10" i="99"/>
  <c r="G26" i="99" s="1"/>
  <c r="G10" i="88"/>
  <c r="G26" i="88" s="1"/>
  <c r="G10" i="87"/>
  <c r="G26" i="87" s="1"/>
  <c r="H8" i="101"/>
  <c r="H24" i="101" s="1"/>
  <c r="H8" i="100"/>
  <c r="H8" i="99"/>
  <c r="H24" i="99" s="1"/>
  <c r="H8" i="88"/>
  <c r="H24" i="88" s="1"/>
  <c r="H8" i="87"/>
  <c r="H24" i="87" s="1"/>
  <c r="I10" i="88"/>
  <c r="I26" i="88" s="1"/>
  <c r="I10" i="99"/>
  <c r="I26" i="99" s="1"/>
  <c r="I10" i="100"/>
  <c r="I10" i="87"/>
  <c r="I26" i="87" s="1"/>
  <c r="I10" i="101"/>
  <c r="I26" i="101" s="1"/>
  <c r="H10" i="88"/>
  <c r="H26" i="88" s="1"/>
  <c r="H10" i="101"/>
  <c r="H26" i="101" s="1"/>
  <c r="H10" i="99"/>
  <c r="H26" i="99" s="1"/>
  <c r="H10" i="87"/>
  <c r="H26" i="87" s="1"/>
  <c r="H10" i="100"/>
  <c r="F8" i="88"/>
  <c r="F24" i="88" s="1"/>
  <c r="F8" i="101"/>
  <c r="F24" i="101" s="1"/>
  <c r="F8" i="99"/>
  <c r="F24" i="99" s="1"/>
  <c r="F8" i="87"/>
  <c r="F24" i="87" s="1"/>
  <c r="F8" i="100"/>
  <c r="J8" i="88"/>
  <c r="J24" i="88" s="1"/>
  <c r="J8" i="99"/>
  <c r="J24" i="99" s="1"/>
  <c r="J8" i="100"/>
  <c r="J8" i="101"/>
  <c r="J24" i="101" s="1"/>
  <c r="F10" i="100"/>
  <c r="F10" i="101"/>
  <c r="F26" i="101" s="1"/>
  <c r="F10" i="88"/>
  <c r="F26" i="88" s="1"/>
  <c r="F10" i="87"/>
  <c r="F26" i="87" s="1"/>
  <c r="F10" i="99"/>
  <c r="F26" i="99" s="1"/>
  <c r="I8" i="88"/>
  <c r="I24" i="88" s="1"/>
  <c r="I8" i="101"/>
  <c r="I24" i="101" s="1"/>
  <c r="I8" i="99"/>
  <c r="I24" i="99" s="1"/>
  <c r="I8" i="87"/>
  <c r="I24" i="87" s="1"/>
  <c r="I8" i="100"/>
  <c r="G8" i="100"/>
  <c r="G8" i="101"/>
  <c r="G24" i="101" s="1"/>
  <c r="G8" i="88"/>
  <c r="G24" i="88" s="1"/>
  <c r="G8" i="99"/>
  <c r="G24" i="99" s="1"/>
  <c r="G8" i="87"/>
  <c r="G24" i="87" s="1"/>
  <c r="K10" i="101"/>
  <c r="K26" i="101" s="1"/>
  <c r="K10" i="88"/>
  <c r="K26" i="88" s="1"/>
  <c r="K10" i="100"/>
  <c r="J10" i="100"/>
  <c r="J10" i="101"/>
  <c r="J26" i="101" s="1"/>
  <c r="J10" i="99"/>
  <c r="J26" i="99" s="1"/>
  <c r="J10" i="88"/>
  <c r="J26" i="88" s="1"/>
  <c r="K8" i="100"/>
  <c r="K8" i="88"/>
  <c r="K24" i="88" s="1"/>
  <c r="K8" i="101"/>
  <c r="K24" i="101" s="1"/>
  <c r="H10" i="102"/>
  <c r="P10" i="92"/>
  <c r="F8" i="102"/>
  <c r="N8" i="92"/>
  <c r="I10" i="102"/>
  <c r="Q10" i="92"/>
  <c r="F10" i="102"/>
  <c r="N10" i="92"/>
  <c r="I8" i="102"/>
  <c r="Q8" i="92"/>
  <c r="H8" i="102"/>
  <c r="P8" i="92"/>
  <c r="J8" i="102"/>
  <c r="R8" i="92"/>
  <c r="S10" i="92"/>
  <c r="G10" i="102"/>
  <c r="O10" i="92"/>
  <c r="J10" i="102"/>
  <c r="R10" i="92"/>
  <c r="S8" i="92"/>
  <c r="G8" i="102"/>
  <c r="O8" i="92"/>
  <c r="Y11" i="92"/>
  <c r="Y13" i="92"/>
  <c r="X13" i="92"/>
  <c r="X11" i="92"/>
  <c r="Z13" i="92" l="1"/>
  <c r="AB11" i="92"/>
  <c r="Z11" i="92"/>
  <c r="AB13" i="92"/>
  <c r="N11" i="102"/>
  <c r="N11" i="100"/>
  <c r="N11" i="88"/>
  <c r="N27" i="88" s="1"/>
  <c r="N11" i="101"/>
  <c r="N27" i="101" s="1"/>
  <c r="N11" i="99"/>
  <c r="N27" i="99" s="1"/>
  <c r="N11" i="87"/>
  <c r="N27" i="87" s="1"/>
  <c r="V11" i="92"/>
  <c r="P13" i="88"/>
  <c r="P29" i="88" s="1"/>
  <c r="P13" i="101"/>
  <c r="P29" i="101" s="1"/>
  <c r="P13" i="99"/>
  <c r="P29" i="99" s="1"/>
  <c r="P13" i="87"/>
  <c r="P29" i="87" s="1"/>
  <c r="P13" i="102"/>
  <c r="P13" i="100"/>
  <c r="P11" i="101"/>
  <c r="P27" i="101" s="1"/>
  <c r="P11" i="99"/>
  <c r="P27" i="99" s="1"/>
  <c r="P11" i="87"/>
  <c r="P27" i="87" s="1"/>
  <c r="P11" i="102"/>
  <c r="P11" i="100"/>
  <c r="P11" i="88"/>
  <c r="P27" i="88" s="1"/>
  <c r="O11" i="102"/>
  <c r="O11" i="100"/>
  <c r="O11" i="88"/>
  <c r="O27" i="88" s="1"/>
  <c r="O11" i="101"/>
  <c r="O27" i="101" s="1"/>
  <c r="O11" i="99"/>
  <c r="O27" i="99" s="1"/>
  <c r="O11" i="87"/>
  <c r="O27" i="87" s="1"/>
  <c r="W11" i="92"/>
  <c r="N13" i="102"/>
  <c r="N13" i="100"/>
  <c r="N13" i="88"/>
  <c r="N29" i="88" s="1"/>
  <c r="N13" i="87"/>
  <c r="N29" i="87" s="1"/>
  <c r="N13" i="101"/>
  <c r="N29" i="101" s="1"/>
  <c r="N13" i="99"/>
  <c r="N29" i="99" s="1"/>
  <c r="V13" i="92"/>
  <c r="O13" i="101"/>
  <c r="O29" i="101" s="1"/>
  <c r="O13" i="99"/>
  <c r="O29" i="99" s="1"/>
  <c r="O13" i="87"/>
  <c r="O29" i="87" s="1"/>
  <c r="O13" i="102"/>
  <c r="O13" i="100"/>
  <c r="O13" i="88"/>
  <c r="O29" i="88" s="1"/>
  <c r="W13" i="92"/>
  <c r="J11" i="87"/>
  <c r="J27" i="87" s="1"/>
  <c r="J13" i="87"/>
  <c r="J29" i="87" s="1"/>
  <c r="K11" i="102"/>
  <c r="K11" i="99"/>
  <c r="K27" i="99" s="1"/>
  <c r="K11" i="87"/>
  <c r="K27" i="87" s="1"/>
  <c r="K13" i="102"/>
  <c r="K13" i="99"/>
  <c r="K29" i="99" s="1"/>
  <c r="K13" i="87"/>
  <c r="K29" i="87" s="1"/>
  <c r="J11" i="101"/>
  <c r="J27" i="101" s="1"/>
  <c r="J11" i="88"/>
  <c r="J27" i="88" s="1"/>
  <c r="J11" i="100"/>
  <c r="J11" i="99"/>
  <c r="J27" i="99" s="1"/>
  <c r="I11" i="100"/>
  <c r="I11" i="88"/>
  <c r="I27" i="88" s="1"/>
  <c r="I11" i="99"/>
  <c r="I27" i="99" s="1"/>
  <c r="I11" i="101"/>
  <c r="I27" i="101" s="1"/>
  <c r="I11" i="87"/>
  <c r="I27" i="87" s="1"/>
  <c r="K11" i="88"/>
  <c r="K27" i="88" s="1"/>
  <c r="K11" i="101"/>
  <c r="K27" i="101" s="1"/>
  <c r="K11" i="100"/>
  <c r="G13" i="88"/>
  <c r="G29" i="88" s="1"/>
  <c r="G13" i="99"/>
  <c r="G29" i="99" s="1"/>
  <c r="G13" i="100"/>
  <c r="G13" i="87"/>
  <c r="G29" i="87" s="1"/>
  <c r="G13" i="101"/>
  <c r="G29" i="101" s="1"/>
  <c r="J13" i="88"/>
  <c r="J29" i="88" s="1"/>
  <c r="J13" i="101"/>
  <c r="J29" i="101" s="1"/>
  <c r="J13" i="99"/>
  <c r="J29" i="99" s="1"/>
  <c r="J13" i="100"/>
  <c r="H13" i="100"/>
  <c r="H13" i="101"/>
  <c r="H29" i="101" s="1"/>
  <c r="H13" i="99"/>
  <c r="H29" i="99" s="1"/>
  <c r="H13" i="88"/>
  <c r="H29" i="88" s="1"/>
  <c r="H13" i="87"/>
  <c r="H29" i="87" s="1"/>
  <c r="F13" i="88"/>
  <c r="F29" i="88" s="1"/>
  <c r="F13" i="101"/>
  <c r="F29" i="101" s="1"/>
  <c r="F13" i="99"/>
  <c r="F29" i="99" s="1"/>
  <c r="F13" i="87"/>
  <c r="F29" i="87" s="1"/>
  <c r="F13" i="100"/>
  <c r="K13" i="88"/>
  <c r="K29" i="88" s="1"/>
  <c r="K13" i="101"/>
  <c r="K29" i="101" s="1"/>
  <c r="K13" i="100"/>
  <c r="G11" i="88"/>
  <c r="G27" i="88" s="1"/>
  <c r="G11" i="101"/>
  <c r="G27" i="101" s="1"/>
  <c r="G11" i="99"/>
  <c r="G27" i="99" s="1"/>
  <c r="G11" i="87"/>
  <c r="G27" i="87" s="1"/>
  <c r="G11" i="100"/>
  <c r="H11" i="88"/>
  <c r="H27" i="88" s="1"/>
  <c r="H11" i="99"/>
  <c r="H27" i="99" s="1"/>
  <c r="H11" i="100"/>
  <c r="H11" i="101"/>
  <c r="H27" i="101" s="1"/>
  <c r="H11" i="87"/>
  <c r="H27" i="87" s="1"/>
  <c r="F11" i="101"/>
  <c r="F27" i="101" s="1"/>
  <c r="F11" i="100"/>
  <c r="F11" i="99"/>
  <c r="F27" i="99" s="1"/>
  <c r="F11" i="87"/>
  <c r="F27" i="87" s="1"/>
  <c r="F11" i="88"/>
  <c r="F27" i="88" s="1"/>
  <c r="I13" i="101"/>
  <c r="I29" i="101" s="1"/>
  <c r="I13" i="88"/>
  <c r="I29" i="88" s="1"/>
  <c r="I13" i="100"/>
  <c r="I13" i="87"/>
  <c r="I29" i="87" s="1"/>
  <c r="I13" i="99"/>
  <c r="I29" i="99" s="1"/>
  <c r="H11" i="102"/>
  <c r="P11" i="92"/>
  <c r="I13" i="102"/>
  <c r="Q13" i="92"/>
  <c r="F11" i="102"/>
  <c r="N11" i="92"/>
  <c r="J11" i="102"/>
  <c r="R11" i="92"/>
  <c r="I11" i="102"/>
  <c r="Q11" i="92"/>
  <c r="S11" i="92"/>
  <c r="G13" i="102"/>
  <c r="O13" i="92"/>
  <c r="J13" i="102"/>
  <c r="R13" i="92"/>
  <c r="H13" i="102"/>
  <c r="P13" i="92"/>
  <c r="F13" i="102"/>
  <c r="N13" i="92"/>
  <c r="S13" i="92"/>
  <c r="G11" i="102"/>
  <c r="O11" i="92"/>
  <c r="Y14" i="92"/>
  <c r="X14" i="92"/>
  <c r="X16" i="92"/>
  <c r="Y16" i="92" l="1"/>
  <c r="AB16" i="92"/>
  <c r="Z14" i="92"/>
  <c r="Z16" i="92"/>
  <c r="AB14" i="92"/>
  <c r="P14" i="102"/>
  <c r="P14" i="100"/>
  <c r="P14" i="88"/>
  <c r="P30" i="88" s="1"/>
  <c r="P14" i="101"/>
  <c r="P30" i="101" s="1"/>
  <c r="P14" i="99"/>
  <c r="P30" i="99" s="1"/>
  <c r="P14" i="87"/>
  <c r="P30" i="87" s="1"/>
  <c r="O14" i="88"/>
  <c r="O30" i="88" s="1"/>
  <c r="O14" i="101"/>
  <c r="O30" i="101" s="1"/>
  <c r="O14" i="99"/>
  <c r="O30" i="99" s="1"/>
  <c r="O14" i="87"/>
  <c r="O30" i="87" s="1"/>
  <c r="O14" i="102"/>
  <c r="O14" i="100"/>
  <c r="W14" i="92"/>
  <c r="N14" i="101"/>
  <c r="N30" i="101" s="1"/>
  <c r="N14" i="99"/>
  <c r="N30" i="99" s="1"/>
  <c r="N14" i="87"/>
  <c r="N30" i="87" s="1"/>
  <c r="N14" i="102"/>
  <c r="N14" i="100"/>
  <c r="N14" i="88"/>
  <c r="N30" i="88" s="1"/>
  <c r="V14" i="92"/>
  <c r="P16" i="102"/>
  <c r="P16" i="100"/>
  <c r="P16" i="88"/>
  <c r="P32" i="88" s="1"/>
  <c r="P16" i="101"/>
  <c r="P32" i="101" s="1"/>
  <c r="P16" i="99"/>
  <c r="P32" i="99" s="1"/>
  <c r="P16" i="87"/>
  <c r="P32" i="87" s="1"/>
  <c r="O16" i="102"/>
  <c r="O16" i="100"/>
  <c r="O16" i="88"/>
  <c r="O32" i="88" s="1"/>
  <c r="O16" i="101"/>
  <c r="O32" i="101" s="1"/>
  <c r="O16" i="99"/>
  <c r="O32" i="99" s="1"/>
  <c r="O16" i="87"/>
  <c r="O32" i="87" s="1"/>
  <c r="W16" i="92"/>
  <c r="N16" i="88"/>
  <c r="N32" i="88" s="1"/>
  <c r="N16" i="87"/>
  <c r="N32" i="87" s="1"/>
  <c r="N16" i="101"/>
  <c r="N32" i="101" s="1"/>
  <c r="N16" i="99"/>
  <c r="N32" i="99" s="1"/>
  <c r="N16" i="102"/>
  <c r="N16" i="100"/>
  <c r="V16" i="92"/>
  <c r="J16" i="87"/>
  <c r="J32" i="87" s="1"/>
  <c r="K16" i="102"/>
  <c r="K16" i="99"/>
  <c r="K32" i="99" s="1"/>
  <c r="K16" i="87"/>
  <c r="K32" i="87" s="1"/>
  <c r="J14" i="87"/>
  <c r="J30" i="87" s="1"/>
  <c r="K14" i="102"/>
  <c r="K14" i="99"/>
  <c r="K30" i="99" s="1"/>
  <c r="K14" i="87"/>
  <c r="K30" i="87" s="1"/>
  <c r="K14" i="100"/>
  <c r="K14" i="101"/>
  <c r="K30" i="101" s="1"/>
  <c r="K14" i="88"/>
  <c r="K30" i="88" s="1"/>
  <c r="G16" i="101"/>
  <c r="G32" i="101" s="1"/>
  <c r="G16" i="88"/>
  <c r="G32" i="88" s="1"/>
  <c r="G16" i="100"/>
  <c r="G16" i="87"/>
  <c r="G32" i="87" s="1"/>
  <c r="G16" i="99"/>
  <c r="G32" i="99" s="1"/>
  <c r="H14" i="101"/>
  <c r="H30" i="101" s="1"/>
  <c r="H14" i="88"/>
  <c r="H30" i="88" s="1"/>
  <c r="H14" i="100"/>
  <c r="H14" i="87"/>
  <c r="H30" i="87" s="1"/>
  <c r="H14" i="99"/>
  <c r="H30" i="99" s="1"/>
  <c r="H16" i="88"/>
  <c r="H32" i="88" s="1"/>
  <c r="H16" i="101"/>
  <c r="H32" i="101" s="1"/>
  <c r="H16" i="99"/>
  <c r="H32" i="99" s="1"/>
  <c r="H16" i="87"/>
  <c r="H32" i="87" s="1"/>
  <c r="H16" i="100"/>
  <c r="F14" i="88"/>
  <c r="F30" i="88" s="1"/>
  <c r="F14" i="99"/>
  <c r="F30" i="99" s="1"/>
  <c r="F14" i="100"/>
  <c r="F14" i="101"/>
  <c r="F30" i="101" s="1"/>
  <c r="F14" i="87"/>
  <c r="F30" i="87" s="1"/>
  <c r="J14" i="88"/>
  <c r="J30" i="88" s="1"/>
  <c r="J14" i="101"/>
  <c r="J30" i="101" s="1"/>
  <c r="J14" i="99"/>
  <c r="J30" i="99" s="1"/>
  <c r="J14" i="100"/>
  <c r="K16" i="101"/>
  <c r="K32" i="101" s="1"/>
  <c r="K16" i="100"/>
  <c r="K16" i="88"/>
  <c r="K32" i="88" s="1"/>
  <c r="J16" i="100"/>
  <c r="J16" i="101"/>
  <c r="J32" i="101" s="1"/>
  <c r="J16" i="88"/>
  <c r="J32" i="88" s="1"/>
  <c r="J16" i="99"/>
  <c r="J32" i="99" s="1"/>
  <c r="I14" i="88"/>
  <c r="I30" i="88" s="1"/>
  <c r="I14" i="101"/>
  <c r="I30" i="101" s="1"/>
  <c r="I14" i="99"/>
  <c r="I30" i="99" s="1"/>
  <c r="I14" i="87"/>
  <c r="I30" i="87" s="1"/>
  <c r="I14" i="100"/>
  <c r="F16" i="100"/>
  <c r="F16" i="101"/>
  <c r="F32" i="101" s="1"/>
  <c r="F16" i="99"/>
  <c r="F32" i="99" s="1"/>
  <c r="F16" i="88"/>
  <c r="F32" i="88" s="1"/>
  <c r="F16" i="87"/>
  <c r="F32" i="87" s="1"/>
  <c r="G14" i="100"/>
  <c r="G14" i="88"/>
  <c r="G30" i="88" s="1"/>
  <c r="G14" i="99"/>
  <c r="G30" i="99" s="1"/>
  <c r="G14" i="87"/>
  <c r="G30" i="87" s="1"/>
  <c r="G14" i="101"/>
  <c r="G30" i="101" s="1"/>
  <c r="I16" i="88"/>
  <c r="I32" i="88" s="1"/>
  <c r="I16" i="101"/>
  <c r="I32" i="101" s="1"/>
  <c r="I16" i="99"/>
  <c r="I32" i="99" s="1"/>
  <c r="I16" i="87"/>
  <c r="I32" i="87" s="1"/>
  <c r="I16" i="100"/>
  <c r="G14" i="102"/>
  <c r="O14" i="92"/>
  <c r="F14" i="102"/>
  <c r="N14" i="92"/>
  <c r="H14" i="102"/>
  <c r="P14" i="92"/>
  <c r="F16" i="102"/>
  <c r="N16" i="92"/>
  <c r="J14" i="102"/>
  <c r="R14" i="92"/>
  <c r="H16" i="102"/>
  <c r="P16" i="92"/>
  <c r="I16" i="102"/>
  <c r="Q16" i="92"/>
  <c r="I14" i="102"/>
  <c r="Q14" i="92"/>
  <c r="S14" i="92"/>
  <c r="G16" i="102"/>
  <c r="O16" i="92"/>
  <c r="J16" i="102"/>
  <c r="R16" i="92"/>
  <c r="S16" i="92"/>
  <c r="X17" i="92"/>
  <c r="Y17" i="92"/>
  <c r="Z17" i="92" l="1"/>
  <c r="AB17" i="92"/>
  <c r="P17" i="101"/>
  <c r="P33" i="101" s="1"/>
  <c r="P17" i="99"/>
  <c r="P33" i="99" s="1"/>
  <c r="P17" i="87"/>
  <c r="P33" i="87" s="1"/>
  <c r="P17" i="102"/>
  <c r="P17" i="100"/>
  <c r="P17" i="88"/>
  <c r="P33" i="88" s="1"/>
  <c r="N17" i="102"/>
  <c r="N17" i="100"/>
  <c r="N17" i="88"/>
  <c r="N33" i="88" s="1"/>
  <c r="N17" i="101"/>
  <c r="N33" i="101" s="1"/>
  <c r="N17" i="99"/>
  <c r="N33" i="99" s="1"/>
  <c r="N17" i="87"/>
  <c r="N33" i="87" s="1"/>
  <c r="V17" i="92"/>
  <c r="O17" i="102"/>
  <c r="O17" i="100"/>
  <c r="O17" i="88"/>
  <c r="O33" i="88" s="1"/>
  <c r="O17" i="101"/>
  <c r="O33" i="101" s="1"/>
  <c r="O17" i="99"/>
  <c r="O33" i="99" s="1"/>
  <c r="O17" i="87"/>
  <c r="O33" i="87" s="1"/>
  <c r="W17" i="92"/>
  <c r="J17" i="87"/>
  <c r="J33" i="87" s="1"/>
  <c r="K17" i="102"/>
  <c r="K17" i="99"/>
  <c r="K33" i="99" s="1"/>
  <c r="K17" i="87"/>
  <c r="K33" i="87" s="1"/>
  <c r="F17" i="101"/>
  <c r="F33" i="101" s="1"/>
  <c r="F17" i="88"/>
  <c r="F33" i="88" s="1"/>
  <c r="F17" i="100"/>
  <c r="F17" i="87"/>
  <c r="F33" i="87" s="1"/>
  <c r="F17" i="99"/>
  <c r="F33" i="99" s="1"/>
  <c r="K17" i="88"/>
  <c r="K33" i="88" s="1"/>
  <c r="K17" i="101"/>
  <c r="K33" i="101" s="1"/>
  <c r="K17" i="100"/>
  <c r="I17" i="100"/>
  <c r="I17" i="101"/>
  <c r="I33" i="101" s="1"/>
  <c r="I17" i="88"/>
  <c r="I33" i="88" s="1"/>
  <c r="I17" i="87"/>
  <c r="I33" i="87" s="1"/>
  <c r="I17" i="99"/>
  <c r="I33" i="99" s="1"/>
  <c r="H17" i="88"/>
  <c r="H33" i="88" s="1"/>
  <c r="H17" i="101"/>
  <c r="H33" i="101" s="1"/>
  <c r="H17" i="99"/>
  <c r="H33" i="99" s="1"/>
  <c r="H17" i="87"/>
  <c r="H33" i="87" s="1"/>
  <c r="H17" i="100"/>
  <c r="J17" i="101"/>
  <c r="J33" i="101" s="1"/>
  <c r="J17" i="100"/>
  <c r="J17" i="99"/>
  <c r="J33" i="99" s="1"/>
  <c r="J17" i="88"/>
  <c r="J33" i="88" s="1"/>
  <c r="G17" i="88"/>
  <c r="G33" i="88" s="1"/>
  <c r="G17" i="101"/>
  <c r="G33" i="101" s="1"/>
  <c r="G17" i="99"/>
  <c r="G33" i="99" s="1"/>
  <c r="G17" i="87"/>
  <c r="G33" i="87" s="1"/>
  <c r="G17" i="100"/>
  <c r="I17" i="102"/>
  <c r="Q17" i="92"/>
  <c r="H17" i="102"/>
  <c r="P17" i="92"/>
  <c r="S17" i="92"/>
  <c r="G17" i="102"/>
  <c r="O17" i="92"/>
  <c r="J17" i="102"/>
  <c r="R17" i="92"/>
  <c r="F17" i="102"/>
  <c r="N17" i="92"/>
  <c r="B7" i="143" l="1"/>
  <c r="B30" i="143" s="1"/>
  <c r="B8" i="118"/>
  <c r="B33" i="118" s="1"/>
  <c r="B18" i="143"/>
  <c r="B41" i="143" s="1"/>
  <c r="B19" i="118"/>
  <c r="B44" i="118" s="1"/>
  <c r="B10" i="118"/>
  <c r="B35" i="118" s="1"/>
  <c r="B9" i="143"/>
  <c r="B32" i="143" s="1"/>
  <c r="B12" i="143"/>
  <c r="B35" i="143" s="1"/>
  <c r="B13" i="118"/>
  <c r="B38" i="118" s="1"/>
  <c r="B25" i="118"/>
  <c r="B50" i="118" s="1"/>
  <c r="B16" i="118"/>
  <c r="B41" i="118" s="1"/>
  <c r="B15" i="143"/>
  <c r="B38" i="143" s="1"/>
  <c r="B18" i="144"/>
  <c r="B18" i="115"/>
  <c r="B41" i="115" s="1"/>
  <c r="B9" i="144"/>
  <c r="B9" i="115"/>
  <c r="B32" i="115" s="1"/>
  <c r="B7" i="144"/>
  <c r="B7" i="115"/>
  <c r="B30" i="115" s="1"/>
  <c r="B12" i="144"/>
  <c r="B12" i="115"/>
  <c r="B35" i="115" s="1"/>
  <c r="B15" i="144"/>
  <c r="B15" i="115"/>
  <c r="B38" i="115" s="1"/>
  <c r="AB22" i="90"/>
  <c r="AB46" i="90" s="1"/>
  <c r="AB8" i="90"/>
  <c r="AB32" i="90" s="1"/>
  <c r="AA25" i="90"/>
  <c r="AA49" i="90" s="1"/>
  <c r="AA16" i="90"/>
  <c r="AA40" i="90" s="1"/>
  <c r="X8" i="90"/>
  <c r="X32" i="90" s="1"/>
  <c r="AB10" i="90"/>
  <c r="AB34" i="90" s="1"/>
  <c r="AB19" i="90"/>
  <c r="AB43" i="90" s="1"/>
  <c r="AB25" i="90"/>
  <c r="AB49" i="90" s="1"/>
  <c r="AB13" i="90"/>
  <c r="AB37" i="90" s="1"/>
  <c r="AB16" i="90"/>
  <c r="AB40" i="90" s="1"/>
  <c r="AA10" i="90"/>
  <c r="AA34" i="90" s="1"/>
  <c r="X16" i="90"/>
  <c r="X40" i="90" s="1"/>
  <c r="X10" i="90"/>
  <c r="X34" i="90" s="1"/>
  <c r="AA8" i="90"/>
  <c r="AA32" i="90" s="1"/>
  <c r="X19" i="90"/>
  <c r="X43" i="90" s="1"/>
  <c r="AA19" i="90"/>
  <c r="AA43" i="90" s="1"/>
  <c r="X25" i="90"/>
  <c r="X49" i="90" s="1"/>
  <c r="X22" i="90"/>
  <c r="X46" i="90" s="1"/>
  <c r="AA22" i="90"/>
  <c r="AA46" i="90" s="1"/>
  <c r="X13" i="90"/>
  <c r="X37" i="90" s="1"/>
  <c r="AA13" i="90"/>
  <c r="AA37" i="90" s="1"/>
  <c r="B11" i="118" l="1"/>
  <c r="B36" i="118" s="1"/>
  <c r="B10" i="143"/>
  <c r="B33" i="143" s="1"/>
  <c r="B13" i="143"/>
  <c r="B36" i="143" s="1"/>
  <c r="B14" i="118"/>
  <c r="B39" i="118" s="1"/>
  <c r="B19" i="143"/>
  <c r="B42" i="143" s="1"/>
  <c r="B20" i="118"/>
  <c r="B45" i="118" s="1"/>
  <c r="B8" i="107"/>
  <c r="B16" i="107"/>
  <c r="B19" i="107"/>
  <c r="B10" i="144"/>
  <c r="B10" i="115"/>
  <c r="B33" i="115" s="1"/>
  <c r="B13" i="115"/>
  <c r="B36" i="115" s="1"/>
  <c r="B13" i="144"/>
  <c r="B25" i="107"/>
  <c r="B10" i="107"/>
  <c r="B19" i="144"/>
  <c r="B19" i="115"/>
  <c r="B42" i="115" s="1"/>
  <c r="B13" i="107"/>
  <c r="AB11" i="90"/>
  <c r="AB35" i="90" s="1"/>
  <c r="AB20" i="90"/>
  <c r="AB44" i="90" s="1"/>
  <c r="X11" i="90"/>
  <c r="X35" i="90" s="1"/>
  <c r="AA20" i="90"/>
  <c r="AA44" i="90" s="1"/>
  <c r="AA11" i="90"/>
  <c r="AA35" i="90" s="1"/>
  <c r="X14" i="90"/>
  <c r="X38" i="90" s="1"/>
  <c r="X20" i="90"/>
  <c r="X44" i="90" s="1"/>
  <c r="AB14" i="90"/>
  <c r="AB38" i="90" s="1"/>
  <c r="AA14" i="90"/>
  <c r="AA38" i="90" s="1"/>
  <c r="B17" i="118" l="1"/>
  <c r="B42" i="118" s="1"/>
  <c r="B16" i="143"/>
  <c r="B39" i="143" s="1"/>
  <c r="B20" i="107"/>
  <c r="B11" i="107"/>
  <c r="B14" i="107"/>
  <c r="B16" i="144"/>
  <c r="B16" i="115"/>
  <c r="B39" i="115" s="1"/>
  <c r="AA17" i="90"/>
  <c r="AA41" i="90" s="1"/>
  <c r="X17" i="90"/>
  <c r="X41" i="90" s="1"/>
  <c r="AB17" i="90"/>
  <c r="AB41" i="90" s="1"/>
  <c r="B22" i="143" l="1"/>
  <c r="B45" i="143" s="1"/>
  <c r="B23" i="118"/>
  <c r="B48" i="118" s="1"/>
  <c r="B17" i="107"/>
  <c r="B22" i="144"/>
  <c r="B22" i="115"/>
  <c r="B45" i="115" s="1"/>
  <c r="AB23" i="90"/>
  <c r="AB47" i="90" s="1"/>
  <c r="X23" i="90"/>
  <c r="X47" i="90" s="1"/>
  <c r="AA23" i="90"/>
  <c r="AA47" i="90" s="1"/>
  <c r="AD7" i="108"/>
  <c r="AD24" i="108" s="1"/>
  <c r="T7" i="108"/>
  <c r="T24" i="108" s="1"/>
  <c r="Q7" i="108"/>
  <c r="Q24" i="108" s="1"/>
  <c r="AA7" i="108"/>
  <c r="AA24" i="108" s="1"/>
  <c r="AE7" i="108"/>
  <c r="AE24" i="108" s="1"/>
  <c r="AH7" i="108"/>
  <c r="AH24" i="108" s="1"/>
  <c r="R7" i="108"/>
  <c r="R24" i="108" s="1"/>
  <c r="AB7" i="108"/>
  <c r="AB24" i="108" s="1"/>
  <c r="AC7" i="108"/>
  <c r="AC24" i="108" s="1"/>
  <c r="AG7" i="108"/>
  <c r="AG24" i="108" s="1"/>
  <c r="S7" i="108"/>
  <c r="S24" i="108" s="1"/>
  <c r="AF7" i="108"/>
  <c r="AF24" i="108" s="1"/>
  <c r="AI7" i="108"/>
  <c r="AI24" i="108" s="1"/>
  <c r="B23" i="107" l="1"/>
  <c r="R16" i="90"/>
  <c r="R40" i="90" s="1"/>
  <c r="N16" i="90"/>
  <c r="N40" i="90" s="1"/>
  <c r="U25" i="90"/>
  <c r="U49" i="90" s="1"/>
  <c r="P19" i="90"/>
  <c r="P43" i="90" s="1"/>
  <c r="Q13" i="90"/>
  <c r="Q37" i="90" s="1"/>
  <c r="N13" i="90"/>
  <c r="N37" i="90" s="1"/>
  <c r="S19" i="90"/>
  <c r="S43" i="90" s="1"/>
  <c r="Q16" i="90"/>
  <c r="Q40" i="90" s="1"/>
  <c r="T10" i="90"/>
  <c r="T34" i="90" s="1"/>
  <c r="P8" i="90"/>
  <c r="P32" i="90" s="1"/>
  <c r="V8" i="90"/>
  <c r="V32" i="90" s="1"/>
  <c r="S13" i="90"/>
  <c r="S37" i="90" s="1"/>
  <c r="T25" i="90"/>
  <c r="T49" i="90" s="1"/>
  <c r="P10" i="90"/>
  <c r="P34" i="90" s="1"/>
  <c r="V25" i="90"/>
  <c r="V49" i="90" s="1"/>
  <c r="N25" i="90"/>
  <c r="N49" i="90" s="1"/>
  <c r="S16" i="90"/>
  <c r="S40" i="90" s="1"/>
  <c r="P16" i="90"/>
  <c r="P40" i="90" s="1"/>
  <c r="W13" i="90"/>
  <c r="W37" i="90" s="1"/>
  <c r="N19" i="90"/>
  <c r="N43" i="90" s="1"/>
  <c r="V13" i="90"/>
  <c r="V37" i="90" s="1"/>
  <c r="N10" i="90"/>
  <c r="N34" i="90" s="1"/>
  <c r="R10" i="90"/>
  <c r="R34" i="90" s="1"/>
  <c r="V16" i="90"/>
  <c r="V40" i="90" s="1"/>
  <c r="T13" i="90"/>
  <c r="T37" i="90" s="1"/>
  <c r="W19" i="90"/>
  <c r="W43" i="90" s="1"/>
  <c r="U8" i="90"/>
  <c r="U32" i="90" s="1"/>
  <c r="W8" i="90"/>
  <c r="W32" i="90" s="1"/>
  <c r="W25" i="90"/>
  <c r="W49" i="90" s="1"/>
  <c r="Q8" i="90"/>
  <c r="Q32" i="90" s="1"/>
  <c r="S8" i="90"/>
  <c r="S32" i="90" s="1"/>
  <c r="N8" i="90"/>
  <c r="N32" i="90" s="1"/>
  <c r="V19" i="90"/>
  <c r="V43" i="90" s="1"/>
  <c r="T16" i="90"/>
  <c r="T40" i="90" s="1"/>
  <c r="U13" i="90"/>
  <c r="U37" i="90" s="1"/>
  <c r="P25" i="90"/>
  <c r="P49" i="90" s="1"/>
  <c r="P13" i="90"/>
  <c r="P37" i="90" s="1"/>
  <c r="W10" i="90"/>
  <c r="W34" i="90" s="1"/>
  <c r="Q10" i="90"/>
  <c r="Q34" i="90" s="1"/>
  <c r="S10" i="90"/>
  <c r="S34" i="90" s="1"/>
  <c r="R25" i="90"/>
  <c r="R49" i="90" s="1"/>
  <c r="R19" i="90"/>
  <c r="R43" i="90" s="1"/>
  <c r="T19" i="90"/>
  <c r="T43" i="90" s="1"/>
  <c r="U16" i="90"/>
  <c r="U40" i="90" s="1"/>
  <c r="T8" i="90"/>
  <c r="T32" i="90" s="1"/>
  <c r="V10" i="90"/>
  <c r="V34" i="90" s="1"/>
  <c r="R8" i="90"/>
  <c r="R32" i="90" s="1"/>
  <c r="W16" i="90"/>
  <c r="W40" i="90" s="1"/>
  <c r="U10" i="90"/>
  <c r="U34" i="90" s="1"/>
  <c r="Q25" i="90"/>
  <c r="Q49" i="90" s="1"/>
  <c r="S25" i="90"/>
  <c r="S49" i="90" s="1"/>
  <c r="R13" i="90"/>
  <c r="R37" i="90" s="1"/>
  <c r="Q19" i="90"/>
  <c r="Q43" i="90" s="1"/>
  <c r="U19" i="90"/>
  <c r="U43" i="90" s="1"/>
  <c r="F16" i="140"/>
  <c r="F40" i="140" s="1"/>
  <c r="F16" i="141"/>
  <c r="F16" i="139"/>
  <c r="F40" i="139" s="1"/>
  <c r="F25" i="140"/>
  <c r="F49" i="140" s="1"/>
  <c r="F25" i="139"/>
  <c r="F49" i="139" s="1"/>
  <c r="F25" i="141"/>
  <c r="F19" i="140"/>
  <c r="F43" i="140" s="1"/>
  <c r="F19" i="139"/>
  <c r="F43" i="139" s="1"/>
  <c r="F19" i="141"/>
  <c r="H10" i="139"/>
  <c r="H34" i="139" s="1"/>
  <c r="H10" i="140"/>
  <c r="H34" i="140" s="1"/>
  <c r="H10" i="141"/>
  <c r="H16" i="139"/>
  <c r="H40" i="139" s="1"/>
  <c r="H16" i="140"/>
  <c r="H40" i="140" s="1"/>
  <c r="H16" i="141"/>
  <c r="H25" i="139"/>
  <c r="H49" i="139" s="1"/>
  <c r="H25" i="141"/>
  <c r="H25" i="140"/>
  <c r="H49" i="140" s="1"/>
  <c r="H13" i="139"/>
  <c r="H37" i="139" s="1"/>
  <c r="H13" i="141"/>
  <c r="H13" i="140"/>
  <c r="H37" i="140" s="1"/>
  <c r="H8" i="139"/>
  <c r="H32" i="139" s="1"/>
  <c r="H8" i="140"/>
  <c r="H32" i="140" s="1"/>
  <c r="H8" i="141"/>
  <c r="H19" i="139"/>
  <c r="H43" i="139" s="1"/>
  <c r="H19" i="141"/>
  <c r="H19" i="140"/>
  <c r="H43" i="140" s="1"/>
  <c r="G8" i="140"/>
  <c r="G32" i="140" s="1"/>
  <c r="G8" i="141"/>
  <c r="G8" i="139"/>
  <c r="G32" i="139" s="1"/>
  <c r="G13" i="141"/>
  <c r="G13" i="140"/>
  <c r="G37" i="140" s="1"/>
  <c r="G13" i="139"/>
  <c r="G37" i="139" s="1"/>
  <c r="F13" i="140"/>
  <c r="F37" i="140" s="1"/>
  <c r="F13" i="139"/>
  <c r="F37" i="139" s="1"/>
  <c r="F13" i="141"/>
  <c r="G10" i="140"/>
  <c r="G34" i="140" s="1"/>
  <c r="G10" i="141"/>
  <c r="G10" i="139"/>
  <c r="G34" i="139" s="1"/>
  <c r="F10" i="140"/>
  <c r="F34" i="140" s="1"/>
  <c r="F10" i="141"/>
  <c r="F10" i="139"/>
  <c r="F34" i="139" s="1"/>
  <c r="G16" i="140"/>
  <c r="G40" i="140" s="1"/>
  <c r="G16" i="141"/>
  <c r="G16" i="139"/>
  <c r="G40" i="139" s="1"/>
  <c r="G25" i="141"/>
  <c r="G25" i="140"/>
  <c r="G49" i="140" s="1"/>
  <c r="G25" i="139"/>
  <c r="G49" i="139" s="1"/>
  <c r="F8" i="141"/>
  <c r="F8" i="139"/>
  <c r="F32" i="139" s="1"/>
  <c r="F8" i="140"/>
  <c r="F32" i="140" s="1"/>
  <c r="G19" i="141"/>
  <c r="G19" i="140"/>
  <c r="G43" i="140" s="1"/>
  <c r="G19" i="139"/>
  <c r="G43" i="139" s="1"/>
  <c r="S10" i="108"/>
  <c r="S27" i="108" s="1"/>
  <c r="AB8" i="108"/>
  <c r="AB25" i="108" s="1"/>
  <c r="AB10" i="108"/>
  <c r="AB27" i="108" s="1"/>
  <c r="R10" i="108"/>
  <c r="R27" i="108" s="1"/>
  <c r="AD8" i="108"/>
  <c r="AD25" i="108" s="1"/>
  <c r="R8" i="108"/>
  <c r="R25" i="108" s="1"/>
  <c r="AD10" i="108"/>
  <c r="AD27" i="108" s="1"/>
  <c r="AI8" i="108"/>
  <c r="AI25" i="108" s="1"/>
  <c r="AF8" i="108"/>
  <c r="AF25" i="108" s="1"/>
  <c r="AA10" i="108"/>
  <c r="AA27" i="108" s="1"/>
  <c r="Q8" i="108"/>
  <c r="Q25" i="108" s="1"/>
  <c r="AI10" i="108"/>
  <c r="AI27" i="108" s="1"/>
  <c r="AF10" i="108"/>
  <c r="AF27" i="108" s="1"/>
  <c r="AG10" i="108"/>
  <c r="AG27" i="108" s="1"/>
  <c r="AC10" i="108"/>
  <c r="AC27" i="108" s="1"/>
  <c r="AH10" i="108"/>
  <c r="AH27" i="108" s="1"/>
  <c r="Q10" i="108"/>
  <c r="Q27" i="108" s="1"/>
  <c r="AG8" i="108"/>
  <c r="AG25" i="108" s="1"/>
  <c r="AC8" i="108"/>
  <c r="AC25" i="108" s="1"/>
  <c r="AH8" i="108"/>
  <c r="AH25" i="108" s="1"/>
  <c r="AE8" i="108"/>
  <c r="AE25" i="108" s="1"/>
  <c r="AA8" i="108"/>
  <c r="AA25" i="108" s="1"/>
  <c r="T8" i="108"/>
  <c r="T25" i="108" s="1"/>
  <c r="S8" i="108"/>
  <c r="S25" i="108" s="1"/>
  <c r="AE10" i="108"/>
  <c r="AE27" i="108" s="1"/>
  <c r="T10" i="108"/>
  <c r="T27" i="108" s="1"/>
  <c r="N11" i="90" l="1"/>
  <c r="N35" i="90" s="1"/>
  <c r="P14" i="90"/>
  <c r="P38" i="90" s="1"/>
  <c r="N14" i="90"/>
  <c r="N38" i="90" s="1"/>
  <c r="P20" i="90"/>
  <c r="P44" i="90" s="1"/>
  <c r="Q11" i="90"/>
  <c r="Q35" i="90" s="1"/>
  <c r="P11" i="90"/>
  <c r="P35" i="90" s="1"/>
  <c r="S14" i="90"/>
  <c r="S38" i="90" s="1"/>
  <c r="S20" i="90"/>
  <c r="S44" i="90" s="1"/>
  <c r="W11" i="90"/>
  <c r="W35" i="90" s="1"/>
  <c r="V14" i="90"/>
  <c r="V38" i="90" s="1"/>
  <c r="Q20" i="90"/>
  <c r="Q44" i="90" s="1"/>
  <c r="T20" i="90"/>
  <c r="T44" i="90" s="1"/>
  <c r="V20" i="90"/>
  <c r="V44" i="90" s="1"/>
  <c r="Q14" i="90"/>
  <c r="Q38" i="90" s="1"/>
  <c r="S11" i="90"/>
  <c r="S35" i="90" s="1"/>
  <c r="U11" i="90"/>
  <c r="U35" i="90" s="1"/>
  <c r="N20" i="90"/>
  <c r="N44" i="90" s="1"/>
  <c r="U14" i="90"/>
  <c r="U38" i="90" s="1"/>
  <c r="R14" i="90"/>
  <c r="R38" i="90" s="1"/>
  <c r="U20" i="90"/>
  <c r="U44" i="90" s="1"/>
  <c r="W14" i="90"/>
  <c r="W38" i="90" s="1"/>
  <c r="R20" i="90"/>
  <c r="R44" i="90" s="1"/>
  <c r="V11" i="90"/>
  <c r="V35" i="90" s="1"/>
  <c r="T11" i="90"/>
  <c r="T35" i="90" s="1"/>
  <c r="R11" i="90"/>
  <c r="R35" i="90" s="1"/>
  <c r="W20" i="90"/>
  <c r="W44" i="90" s="1"/>
  <c r="T14" i="90"/>
  <c r="T38" i="90" s="1"/>
  <c r="G14" i="140"/>
  <c r="G38" i="140" s="1"/>
  <c r="G14" i="141"/>
  <c r="G14" i="139"/>
  <c r="G38" i="139" s="1"/>
  <c r="F11" i="140"/>
  <c r="F35" i="140" s="1"/>
  <c r="F11" i="141"/>
  <c r="F11" i="139"/>
  <c r="F35" i="139" s="1"/>
  <c r="H14" i="139"/>
  <c r="H38" i="139" s="1"/>
  <c r="H14" i="140"/>
  <c r="H38" i="140" s="1"/>
  <c r="H14" i="141"/>
  <c r="H11" i="139"/>
  <c r="H35" i="139" s="1"/>
  <c r="H11" i="140"/>
  <c r="H35" i="140" s="1"/>
  <c r="H11" i="141"/>
  <c r="H20" i="139"/>
  <c r="H44" i="139" s="1"/>
  <c r="H20" i="140"/>
  <c r="H44" i="140" s="1"/>
  <c r="H20" i="141"/>
  <c r="F20" i="141"/>
  <c r="F20" i="140"/>
  <c r="F44" i="140" s="1"/>
  <c r="F20" i="139"/>
  <c r="F44" i="139" s="1"/>
  <c r="G11" i="141"/>
  <c r="G11" i="139"/>
  <c r="G35" i="139" s="1"/>
  <c r="G11" i="140"/>
  <c r="G35" i="140" s="1"/>
  <c r="G20" i="140"/>
  <c r="G44" i="140" s="1"/>
  <c r="G20" i="141"/>
  <c r="G20" i="139"/>
  <c r="G44" i="139" s="1"/>
  <c r="F14" i="141"/>
  <c r="F14" i="139"/>
  <c r="F38" i="139" s="1"/>
  <c r="F14" i="140"/>
  <c r="F38" i="140" s="1"/>
  <c r="T11" i="108"/>
  <c r="T28" i="108" s="1"/>
  <c r="AE11" i="108"/>
  <c r="AE28" i="108" s="1"/>
  <c r="AA13" i="108"/>
  <c r="AA30" i="108" s="1"/>
  <c r="Q13" i="108"/>
  <c r="Q30" i="108" s="1"/>
  <c r="AC13" i="108"/>
  <c r="AC30" i="108" s="1"/>
  <c r="AG11" i="108"/>
  <c r="AG28" i="108" s="1"/>
  <c r="R11" i="108"/>
  <c r="R28" i="108" s="1"/>
  <c r="AB11" i="108"/>
  <c r="AB28" i="108" s="1"/>
  <c r="T13" i="108"/>
  <c r="T30" i="108" s="1"/>
  <c r="AH11" i="108"/>
  <c r="AH28" i="108" s="1"/>
  <c r="AF13" i="108"/>
  <c r="AF30" i="108" s="1"/>
  <c r="AA11" i="108"/>
  <c r="AA28" i="108" s="1"/>
  <c r="S13" i="108"/>
  <c r="S30" i="108" s="1"/>
  <c r="AD11" i="108"/>
  <c r="AD28" i="108" s="1"/>
  <c r="R13" i="108"/>
  <c r="R30" i="108" s="1"/>
  <c r="AG13" i="108"/>
  <c r="AG30" i="108" s="1"/>
  <c r="AD13" i="108"/>
  <c r="AD30" i="108" s="1"/>
  <c r="Q11" i="108"/>
  <c r="Q28" i="108" s="1"/>
  <c r="AH13" i="108"/>
  <c r="AH30" i="108" s="1"/>
  <c r="AF11" i="108"/>
  <c r="AF28" i="108" s="1"/>
  <c r="AI13" i="108"/>
  <c r="AI30" i="108" s="1"/>
  <c r="AB13" i="108"/>
  <c r="AB30" i="108" s="1"/>
  <c r="S11" i="108"/>
  <c r="S28" i="108" s="1"/>
  <c r="AE13" i="108"/>
  <c r="AE30" i="108" s="1"/>
  <c r="AC11" i="108"/>
  <c r="AC28" i="108" s="1"/>
  <c r="AI11" i="108"/>
  <c r="AI28" i="108" s="1"/>
  <c r="U22" i="90" l="1"/>
  <c r="U46" i="90" s="1"/>
  <c r="S22" i="90"/>
  <c r="S46" i="90" s="1"/>
  <c r="V22" i="90"/>
  <c r="V46" i="90" s="1"/>
  <c r="W22" i="90"/>
  <c r="W46" i="90" s="1"/>
  <c r="U17" i="90"/>
  <c r="U41" i="90" s="1"/>
  <c r="N22" i="90"/>
  <c r="N46" i="90" s="1"/>
  <c r="S17" i="90"/>
  <c r="S41" i="90" s="1"/>
  <c r="N17" i="90"/>
  <c r="N41" i="90" s="1"/>
  <c r="W17" i="90"/>
  <c r="W41" i="90" s="1"/>
  <c r="Q17" i="90"/>
  <c r="Q41" i="90" s="1"/>
  <c r="P17" i="90"/>
  <c r="P41" i="90" s="1"/>
  <c r="R17" i="90"/>
  <c r="R41" i="90" s="1"/>
  <c r="T22" i="90"/>
  <c r="T46" i="90" s="1"/>
  <c r="Q22" i="90"/>
  <c r="Q46" i="90" s="1"/>
  <c r="R22" i="90"/>
  <c r="R46" i="90" s="1"/>
  <c r="P22" i="90"/>
  <c r="P46" i="90" s="1"/>
  <c r="V17" i="90"/>
  <c r="V41" i="90" s="1"/>
  <c r="T17" i="90"/>
  <c r="T41" i="90" s="1"/>
  <c r="G17" i="141"/>
  <c r="G17" i="140"/>
  <c r="G41" i="140" s="1"/>
  <c r="G17" i="139"/>
  <c r="G41" i="139" s="1"/>
  <c r="H22" i="139"/>
  <c r="H46" i="139" s="1"/>
  <c r="H22" i="140"/>
  <c r="H46" i="140" s="1"/>
  <c r="H22" i="141"/>
  <c r="H17" i="139"/>
  <c r="H41" i="139" s="1"/>
  <c r="H17" i="140"/>
  <c r="H41" i="140" s="1"/>
  <c r="H17" i="141"/>
  <c r="G22" i="141"/>
  <c r="G22" i="139"/>
  <c r="G46" i="139" s="1"/>
  <c r="G22" i="140"/>
  <c r="G46" i="140" s="1"/>
  <c r="F22" i="140"/>
  <c r="F46" i="140" s="1"/>
  <c r="F22" i="141"/>
  <c r="F22" i="139"/>
  <c r="F46" i="139" s="1"/>
  <c r="F17" i="140"/>
  <c r="F41" i="140" s="1"/>
  <c r="F17" i="141"/>
  <c r="F17" i="139"/>
  <c r="F41" i="139" s="1"/>
  <c r="AI14" i="108"/>
  <c r="AI31" i="108" s="1"/>
  <c r="R16" i="108"/>
  <c r="R33" i="108" s="1"/>
  <c r="T14" i="108"/>
  <c r="T31" i="108" s="1"/>
  <c r="AH16" i="108"/>
  <c r="AH33" i="108" s="1"/>
  <c r="AG16" i="108"/>
  <c r="AG33" i="108" s="1"/>
  <c r="AF14" i="108"/>
  <c r="AF31" i="108" s="1"/>
  <c r="Q16" i="108"/>
  <c r="Q33" i="108" s="1"/>
  <c r="AA16" i="108"/>
  <c r="AA33" i="108" s="1"/>
  <c r="AE16" i="108"/>
  <c r="AE33" i="108" s="1"/>
  <c r="AI16" i="108"/>
  <c r="AI33" i="108" s="1"/>
  <c r="AG14" i="108"/>
  <c r="AG31" i="108" s="1"/>
  <c r="AD14" i="108"/>
  <c r="AD31" i="108" s="1"/>
  <c r="R14" i="108"/>
  <c r="R31" i="108" s="1"/>
  <c r="T16" i="108"/>
  <c r="T33" i="108" s="1"/>
  <c r="AA14" i="108"/>
  <c r="AA31" i="108" s="1"/>
  <c r="AD16" i="108"/>
  <c r="AD33" i="108" s="1"/>
  <c r="S16" i="108"/>
  <c r="S33" i="108" s="1"/>
  <c r="AC14" i="108"/>
  <c r="AC31" i="108" s="1"/>
  <c r="AB14" i="108"/>
  <c r="AB31" i="108" s="1"/>
  <c r="AH14" i="108"/>
  <c r="AH31" i="108" s="1"/>
  <c r="AF16" i="108"/>
  <c r="AF33" i="108" s="1"/>
  <c r="AC16" i="108"/>
  <c r="AC33" i="108" s="1"/>
  <c r="AE14" i="108"/>
  <c r="AE31" i="108" s="1"/>
  <c r="AB16" i="108"/>
  <c r="AB33" i="108" s="1"/>
  <c r="S14" i="108"/>
  <c r="S31" i="108" s="1"/>
  <c r="Q14" i="108"/>
  <c r="Q31" i="108" s="1"/>
  <c r="T23" i="90" l="1"/>
  <c r="T47" i="90" s="1"/>
  <c r="V23" i="90"/>
  <c r="V47" i="90" s="1"/>
  <c r="S23" i="90"/>
  <c r="S47" i="90" s="1"/>
  <c r="R23" i="90"/>
  <c r="R47" i="90" s="1"/>
  <c r="Q23" i="90"/>
  <c r="Q47" i="90" s="1"/>
  <c r="U23" i="90"/>
  <c r="U47" i="90" s="1"/>
  <c r="W23" i="90"/>
  <c r="W47" i="90" s="1"/>
  <c r="N23" i="90"/>
  <c r="N47" i="90" s="1"/>
  <c r="P23" i="90"/>
  <c r="P47" i="90" s="1"/>
  <c r="G23" i="141"/>
  <c r="G23" i="139"/>
  <c r="G47" i="139" s="1"/>
  <c r="G23" i="140"/>
  <c r="G47" i="140" s="1"/>
  <c r="H23" i="139"/>
  <c r="H47" i="139" s="1"/>
  <c r="H23" i="140"/>
  <c r="H47" i="140" s="1"/>
  <c r="H23" i="141"/>
  <c r="F23" i="140"/>
  <c r="F47" i="140" s="1"/>
  <c r="F23" i="141"/>
  <c r="F23" i="139"/>
  <c r="F47" i="139" s="1"/>
  <c r="AC17" i="108"/>
  <c r="AC34" i="108" s="1"/>
  <c r="AI17" i="108"/>
  <c r="AI34" i="108" s="1"/>
  <c r="AA17" i="108"/>
  <c r="AA34" i="108" s="1"/>
  <c r="Q17" i="108"/>
  <c r="Q34" i="108" s="1"/>
  <c r="AF17" i="108"/>
  <c r="AF34" i="108" s="1"/>
  <c r="T17" i="108"/>
  <c r="T34" i="108" s="1"/>
  <c r="AH17" i="108"/>
  <c r="AH34" i="108" s="1"/>
  <c r="AE17" i="108"/>
  <c r="AE34" i="108" s="1"/>
  <c r="S17" i="108"/>
  <c r="S34" i="108" s="1"/>
  <c r="R17" i="108"/>
  <c r="R34" i="108" s="1"/>
  <c r="AB17" i="108"/>
  <c r="AB34" i="108" s="1"/>
  <c r="AD17" i="108"/>
  <c r="AD34" i="108" s="1"/>
  <c r="AG17" i="108"/>
  <c r="AG34" i="108" s="1"/>
  <c r="O7" i="108" l="1"/>
  <c r="O24" i="108" s="1"/>
  <c r="N7" i="108"/>
  <c r="N24" i="108" s="1"/>
  <c r="L7" i="108"/>
  <c r="L24" i="108" s="1"/>
  <c r="H7" i="108"/>
  <c r="H24" i="108" s="1"/>
  <c r="J7" i="108"/>
  <c r="J24" i="108" s="1"/>
  <c r="G7" i="108"/>
  <c r="G24" i="108" s="1"/>
  <c r="I7" i="108"/>
  <c r="I24" i="108" s="1"/>
  <c r="P7" i="108"/>
  <c r="P24" i="108" s="1"/>
  <c r="K7" i="108"/>
  <c r="K24" i="108" s="1"/>
  <c r="M7" i="108"/>
  <c r="M24" i="108" s="1"/>
  <c r="B8" i="140" l="1"/>
  <c r="B32" i="140" s="1"/>
  <c r="B8" i="141"/>
  <c r="B8" i="139"/>
  <c r="B32" i="139" s="1"/>
  <c r="B10" i="141"/>
  <c r="B10" i="140"/>
  <c r="B34" i="140" s="1"/>
  <c r="B10" i="139"/>
  <c r="B34" i="139" s="1"/>
  <c r="B25" i="140"/>
  <c r="B49" i="140" s="1"/>
  <c r="B25" i="141"/>
  <c r="B25" i="139"/>
  <c r="B49" i="139" s="1"/>
  <c r="B13" i="140"/>
  <c r="B37" i="140" s="1"/>
  <c r="B13" i="141"/>
  <c r="B13" i="139"/>
  <c r="B37" i="139" s="1"/>
  <c r="B16" i="141"/>
  <c r="B16" i="140"/>
  <c r="B40" i="140" s="1"/>
  <c r="B16" i="139"/>
  <c r="B40" i="139" s="1"/>
  <c r="B19" i="140"/>
  <c r="B43" i="140" s="1"/>
  <c r="B19" i="141"/>
  <c r="B19" i="139"/>
  <c r="B43" i="139" s="1"/>
  <c r="K10" i="108"/>
  <c r="K27" i="108" s="1"/>
  <c r="P10" i="108"/>
  <c r="P27" i="108" s="1"/>
  <c r="H10" i="108"/>
  <c r="H27" i="108" s="1"/>
  <c r="L8" i="108"/>
  <c r="L25" i="108" s="1"/>
  <c r="N10" i="108"/>
  <c r="N27" i="108" s="1"/>
  <c r="O10" i="108"/>
  <c r="O27" i="108" s="1"/>
  <c r="I10" i="108"/>
  <c r="I27" i="108" s="1"/>
  <c r="J10" i="108"/>
  <c r="J27" i="108" s="1"/>
  <c r="O8" i="108"/>
  <c r="O25" i="108" s="1"/>
  <c r="M10" i="108"/>
  <c r="M27" i="108" s="1"/>
  <c r="I8" i="108"/>
  <c r="I25" i="108" s="1"/>
  <c r="J8" i="108"/>
  <c r="J25" i="108" s="1"/>
  <c r="G10" i="108"/>
  <c r="G27" i="108" s="1"/>
  <c r="M8" i="108"/>
  <c r="M25" i="108" s="1"/>
  <c r="K8" i="108"/>
  <c r="K25" i="108" s="1"/>
  <c r="P8" i="108"/>
  <c r="P25" i="108" s="1"/>
  <c r="G8" i="108"/>
  <c r="G25" i="108" s="1"/>
  <c r="H8" i="108"/>
  <c r="H25" i="108" s="1"/>
  <c r="L10" i="108"/>
  <c r="L27" i="108" s="1"/>
  <c r="N8" i="108"/>
  <c r="N25" i="108" s="1"/>
  <c r="B20" i="140" l="1"/>
  <c r="B44" i="140" s="1"/>
  <c r="B20" i="141"/>
  <c r="B20" i="139"/>
  <c r="B44" i="139" s="1"/>
  <c r="B14" i="140"/>
  <c r="B38" i="140" s="1"/>
  <c r="B14" i="141"/>
  <c r="B14" i="139"/>
  <c r="B38" i="139" s="1"/>
  <c r="B11" i="141"/>
  <c r="B11" i="140"/>
  <c r="B35" i="140" s="1"/>
  <c r="B11" i="139"/>
  <c r="B35" i="139" s="1"/>
  <c r="M11" i="108"/>
  <c r="M28" i="108" s="1"/>
  <c r="I11" i="108"/>
  <c r="I28" i="108" s="1"/>
  <c r="N11" i="108"/>
  <c r="N28" i="108" s="1"/>
  <c r="P13" i="108"/>
  <c r="P30" i="108" s="1"/>
  <c r="O11" i="108"/>
  <c r="O28" i="108" s="1"/>
  <c r="I13" i="108"/>
  <c r="I30" i="108" s="1"/>
  <c r="H11" i="108"/>
  <c r="H28" i="108" s="1"/>
  <c r="J13" i="108"/>
  <c r="J30" i="108" s="1"/>
  <c r="H13" i="108"/>
  <c r="H30" i="108" s="1"/>
  <c r="L13" i="108"/>
  <c r="L30" i="108" s="1"/>
  <c r="G11" i="108"/>
  <c r="G28" i="108" s="1"/>
  <c r="N13" i="108"/>
  <c r="N30" i="108" s="1"/>
  <c r="K11" i="108"/>
  <c r="K28" i="108" s="1"/>
  <c r="O13" i="108"/>
  <c r="O30" i="108" s="1"/>
  <c r="K13" i="108"/>
  <c r="K30" i="108" s="1"/>
  <c r="L11" i="108"/>
  <c r="L28" i="108" s="1"/>
  <c r="G13" i="108"/>
  <c r="G30" i="108" s="1"/>
  <c r="M13" i="108"/>
  <c r="M30" i="108" s="1"/>
  <c r="J11" i="108"/>
  <c r="J28" i="108" s="1"/>
  <c r="P11" i="108"/>
  <c r="P28" i="108" s="1"/>
  <c r="B22" i="141" l="1"/>
  <c r="B22" i="140"/>
  <c r="B46" i="140" s="1"/>
  <c r="B22" i="139"/>
  <c r="B46" i="139" s="1"/>
  <c r="B17" i="141"/>
  <c r="B17" i="140"/>
  <c r="B41" i="140" s="1"/>
  <c r="B17" i="139"/>
  <c r="B41" i="139" s="1"/>
  <c r="M16" i="108"/>
  <c r="M33" i="108" s="1"/>
  <c r="N14" i="108"/>
  <c r="N31" i="108" s="1"/>
  <c r="J16" i="108"/>
  <c r="J33" i="108" s="1"/>
  <c r="M14" i="108"/>
  <c r="M31" i="108" s="1"/>
  <c r="G14" i="108"/>
  <c r="G31" i="108" s="1"/>
  <c r="G16" i="108"/>
  <c r="G33" i="108" s="1"/>
  <c r="O16" i="108"/>
  <c r="O33" i="108" s="1"/>
  <c r="L16" i="108"/>
  <c r="L33" i="108" s="1"/>
  <c r="I16" i="108"/>
  <c r="I33" i="108" s="1"/>
  <c r="N16" i="108"/>
  <c r="N33" i="108" s="1"/>
  <c r="L14" i="108"/>
  <c r="L31" i="108" s="1"/>
  <c r="P16" i="108"/>
  <c r="P33" i="108" s="1"/>
  <c r="K16" i="108"/>
  <c r="K33" i="108" s="1"/>
  <c r="I14" i="108"/>
  <c r="I31" i="108" s="1"/>
  <c r="H16" i="108"/>
  <c r="H33" i="108" s="1"/>
  <c r="J14" i="108"/>
  <c r="J31" i="108" s="1"/>
  <c r="K14" i="108"/>
  <c r="K31" i="108" s="1"/>
  <c r="O14" i="108"/>
  <c r="O31" i="108" s="1"/>
  <c r="H14" i="108"/>
  <c r="H31" i="108" s="1"/>
  <c r="P14" i="108"/>
  <c r="P31" i="108" s="1"/>
  <c r="B23" i="141" l="1"/>
  <c r="B23" i="140"/>
  <c r="B47" i="140" s="1"/>
  <c r="B23" i="139"/>
  <c r="B47" i="139" s="1"/>
  <c r="J17" i="108"/>
  <c r="J34" i="108" s="1"/>
  <c r="H17" i="108"/>
  <c r="H34" i="108" s="1"/>
  <c r="M17" i="108"/>
  <c r="M34" i="108" s="1"/>
  <c r="L17" i="108"/>
  <c r="L34" i="108" s="1"/>
  <c r="P17" i="108"/>
  <c r="P34" i="108" s="1"/>
  <c r="N17" i="108"/>
  <c r="N34" i="108" s="1"/>
  <c r="O17" i="108"/>
  <c r="O34" i="108" s="1"/>
  <c r="I17" i="108"/>
  <c r="I34" i="108" s="1"/>
  <c r="K17" i="108"/>
  <c r="K34" i="108" s="1"/>
  <c r="G17" i="108"/>
  <c r="G34" i="108" s="1"/>
  <c r="AF7" i="128" l="1"/>
  <c r="AF23" i="128" s="1"/>
  <c r="AF7" i="129"/>
  <c r="AF23" i="129" s="1"/>
  <c r="AF7" i="130"/>
  <c r="AF16" i="130" s="1"/>
  <c r="AG7" i="129"/>
  <c r="AG23" i="129" s="1"/>
  <c r="AG7" i="130"/>
  <c r="AG16" i="130" s="1"/>
  <c r="AG7" i="128"/>
  <c r="AG23" i="128" s="1"/>
  <c r="AJ7" i="130"/>
  <c r="AJ16" i="130" s="1"/>
  <c r="AJ7" i="129"/>
  <c r="AJ23" i="129" s="1"/>
  <c r="AJ7" i="128"/>
  <c r="AJ23" i="128" s="1"/>
  <c r="D7" i="108"/>
  <c r="D24" i="108" s="1"/>
  <c r="AH7" i="130"/>
  <c r="AH16" i="130" s="1"/>
  <c r="AH7" i="128"/>
  <c r="AH23" i="128" s="1"/>
  <c r="AH7" i="129"/>
  <c r="AH23" i="129" s="1"/>
  <c r="AP7" i="130"/>
  <c r="AP16" i="130" s="1"/>
  <c r="AP7" i="129"/>
  <c r="AP23" i="129" s="1"/>
  <c r="AP7" i="128"/>
  <c r="AP23" i="128" s="1"/>
  <c r="AN7" i="130"/>
  <c r="AN16" i="130" s="1"/>
  <c r="AN7" i="129"/>
  <c r="AN23" i="129" s="1"/>
  <c r="AN7" i="128"/>
  <c r="AN23" i="128" s="1"/>
  <c r="AK7" i="130"/>
  <c r="AK16" i="130" s="1"/>
  <c r="AK7" i="129"/>
  <c r="AK23" i="129" s="1"/>
  <c r="AK7" i="128"/>
  <c r="AK23" i="128" s="1"/>
  <c r="AI7" i="128"/>
  <c r="AI23" i="128" s="1"/>
  <c r="AI7" i="130"/>
  <c r="AI16" i="130" s="1"/>
  <c r="AI7" i="129"/>
  <c r="AI23" i="129" s="1"/>
  <c r="B7" i="108"/>
  <c r="B24" i="108" s="1"/>
  <c r="AS7" i="130"/>
  <c r="AS16" i="130" s="1"/>
  <c r="AS7" i="129"/>
  <c r="AS23" i="129" s="1"/>
  <c r="AS7" i="128"/>
  <c r="AS23" i="128" s="1"/>
  <c r="AL7" i="130"/>
  <c r="AL16" i="130" s="1"/>
  <c r="AL7" i="129"/>
  <c r="AL23" i="129" s="1"/>
  <c r="AL7" i="128"/>
  <c r="AL23" i="128" s="1"/>
  <c r="AO7" i="130"/>
  <c r="AO16" i="130" s="1"/>
  <c r="AO7" i="129"/>
  <c r="AO23" i="129" s="1"/>
  <c r="AO7" i="128"/>
  <c r="AO23" i="128" s="1"/>
  <c r="AR7" i="129"/>
  <c r="AR23" i="129" s="1"/>
  <c r="AR7" i="128"/>
  <c r="AR23" i="128" s="1"/>
  <c r="AR7" i="130"/>
  <c r="AR16" i="130" s="1"/>
  <c r="C7" i="108"/>
  <c r="C24" i="108" s="1"/>
  <c r="AT7" i="128"/>
  <c r="AT23" i="128" s="1"/>
  <c r="AT7" i="129"/>
  <c r="AT23" i="129" s="1"/>
  <c r="AT7" i="130"/>
  <c r="AT16" i="130" s="1"/>
  <c r="AM7" i="130"/>
  <c r="AM16" i="130" s="1"/>
  <c r="AM7" i="129"/>
  <c r="AM23" i="129" s="1"/>
  <c r="AM7" i="128"/>
  <c r="AM23" i="128" s="1"/>
  <c r="AQ7" i="129"/>
  <c r="AQ23" i="129" s="1"/>
  <c r="AQ7" i="128"/>
  <c r="AQ23" i="128" s="1"/>
  <c r="AQ7" i="130"/>
  <c r="AQ16" i="130" s="1"/>
  <c r="AA7" i="130" l="1"/>
  <c r="AA16" i="130" s="1"/>
  <c r="AA7" i="129"/>
  <c r="AA23" i="129" s="1"/>
  <c r="AA7" i="128"/>
  <c r="AA23" i="128" s="1"/>
  <c r="AO9" i="130"/>
  <c r="AO18" i="130" s="1"/>
  <c r="AO10" i="129"/>
  <c r="AO26" i="129" s="1"/>
  <c r="AO10" i="128"/>
  <c r="AO26" i="128" s="1"/>
  <c r="AK8" i="128"/>
  <c r="AK24" i="128" s="1"/>
  <c r="AK8" i="129"/>
  <c r="AK24" i="129" s="1"/>
  <c r="AH10" i="129"/>
  <c r="AH26" i="129" s="1"/>
  <c r="AH10" i="128"/>
  <c r="AH26" i="128" s="1"/>
  <c r="AH9" i="130"/>
  <c r="AH18" i="130" s="1"/>
  <c r="AE7" i="130"/>
  <c r="AE16" i="130" s="1"/>
  <c r="AE7" i="129"/>
  <c r="AE23" i="129" s="1"/>
  <c r="AE7" i="128"/>
  <c r="AE23" i="128" s="1"/>
  <c r="D8" i="108"/>
  <c r="D25" i="108" s="1"/>
  <c r="AG9" i="130"/>
  <c r="AG18" i="130" s="1"/>
  <c r="AG10" i="129"/>
  <c r="AG26" i="129" s="1"/>
  <c r="AG10" i="128"/>
  <c r="AG26" i="128" s="1"/>
  <c r="AF8" i="129"/>
  <c r="AF24" i="129" s="1"/>
  <c r="AF8" i="128"/>
  <c r="AF24" i="128" s="1"/>
  <c r="AO8" i="129"/>
  <c r="AO24" i="129" s="1"/>
  <c r="AO8" i="128"/>
  <c r="AO24" i="128" s="1"/>
  <c r="AG8" i="129"/>
  <c r="AG24" i="129" s="1"/>
  <c r="AG8" i="128"/>
  <c r="AG24" i="128" s="1"/>
  <c r="AF9" i="130"/>
  <c r="AF18" i="130" s="1"/>
  <c r="AF10" i="128"/>
  <c r="AF26" i="128" s="1"/>
  <c r="AF10" i="129"/>
  <c r="AF26" i="129" s="1"/>
  <c r="AM10" i="128"/>
  <c r="AM26" i="128" s="1"/>
  <c r="AM10" i="129"/>
  <c r="AM26" i="129" s="1"/>
  <c r="AM9" i="130"/>
  <c r="AM18" i="130" s="1"/>
  <c r="AL10" i="128"/>
  <c r="AL26" i="128" s="1"/>
  <c r="AL9" i="130"/>
  <c r="AL18" i="130" s="1"/>
  <c r="AL10" i="129"/>
  <c r="AL26" i="129" s="1"/>
  <c r="AS10" i="129"/>
  <c r="AS26" i="129" s="1"/>
  <c r="AS10" i="128"/>
  <c r="AS26" i="128" s="1"/>
  <c r="B10" i="108"/>
  <c r="B27" i="108" s="1"/>
  <c r="AS9" i="130"/>
  <c r="AS18" i="130" s="1"/>
  <c r="AK9" i="130"/>
  <c r="AK18" i="130" s="1"/>
  <c r="AK10" i="129"/>
  <c r="AK26" i="129" s="1"/>
  <c r="AK10" i="128"/>
  <c r="AK26" i="128" s="1"/>
  <c r="AH8" i="129"/>
  <c r="AH24" i="129" s="1"/>
  <c r="AH8" i="128"/>
  <c r="AH24" i="128" s="1"/>
  <c r="AQ10" i="129"/>
  <c r="AQ26" i="129" s="1"/>
  <c r="AQ10" i="128"/>
  <c r="AQ26" i="128" s="1"/>
  <c r="AQ9" i="130"/>
  <c r="AQ18" i="130" s="1"/>
  <c r="AM8" i="129"/>
  <c r="AM24" i="129" s="1"/>
  <c r="AM8" i="128"/>
  <c r="AM24" i="128" s="1"/>
  <c r="B7" i="97"/>
  <c r="B25" i="97" s="1"/>
  <c r="B7" i="98"/>
  <c r="C10" i="108"/>
  <c r="C27" i="108" s="1"/>
  <c r="AT9" i="130"/>
  <c r="AT18" i="130" s="1"/>
  <c r="AT10" i="129"/>
  <c r="AT26" i="129" s="1"/>
  <c r="AT10" i="128"/>
  <c r="AT26" i="128" s="1"/>
  <c r="AR9" i="130"/>
  <c r="AR18" i="130" s="1"/>
  <c r="AR10" i="129"/>
  <c r="AR26" i="129" s="1"/>
  <c r="AR10" i="128"/>
  <c r="AR26" i="128" s="1"/>
  <c r="AL8" i="129"/>
  <c r="AL24" i="129" s="1"/>
  <c r="AL8" i="128"/>
  <c r="AL24" i="128" s="1"/>
  <c r="B8" i="108"/>
  <c r="B25" i="108" s="1"/>
  <c r="AS8" i="128"/>
  <c r="AS24" i="128" s="1"/>
  <c r="AS8" i="129"/>
  <c r="AS24" i="129" s="1"/>
  <c r="AI8" i="129"/>
  <c r="AI24" i="129" s="1"/>
  <c r="AI8" i="128"/>
  <c r="AI24" i="128" s="1"/>
  <c r="D10" i="108"/>
  <c r="D27" i="108" s="1"/>
  <c r="AJ10" i="129"/>
  <c r="AJ26" i="129" s="1"/>
  <c r="AJ9" i="130"/>
  <c r="AJ18" i="130" s="1"/>
  <c r="AJ10" i="128"/>
  <c r="AJ26" i="128" s="1"/>
  <c r="AC7" i="129"/>
  <c r="AC23" i="129" s="1"/>
  <c r="AC7" i="130"/>
  <c r="AC16" i="130" s="1"/>
  <c r="AC7" i="128"/>
  <c r="AC23" i="128" s="1"/>
  <c r="AQ8" i="129"/>
  <c r="AQ24" i="129" s="1"/>
  <c r="AQ8" i="128"/>
  <c r="AQ24" i="128" s="1"/>
  <c r="AB7" i="130"/>
  <c r="AB16" i="130" s="1"/>
  <c r="AB7" i="129"/>
  <c r="AB23" i="129" s="1"/>
  <c r="AB7" i="128"/>
  <c r="AB23" i="128" s="1"/>
  <c r="AR8" i="129"/>
  <c r="AR24" i="129" s="1"/>
  <c r="AR8" i="128"/>
  <c r="AR24" i="128" s="1"/>
  <c r="AI9" i="130"/>
  <c r="AI18" i="130" s="1"/>
  <c r="AI10" i="129"/>
  <c r="AI26" i="129" s="1"/>
  <c r="AI10" i="128"/>
  <c r="AI26" i="128" s="1"/>
  <c r="AD7" i="130"/>
  <c r="AD16" i="130" s="1"/>
  <c r="AD7" i="129"/>
  <c r="AD23" i="129" s="1"/>
  <c r="AD7" i="128"/>
  <c r="AD23" i="128" s="1"/>
  <c r="AJ8" i="129"/>
  <c r="AJ24" i="129" s="1"/>
  <c r="AJ8" i="128"/>
  <c r="AJ24" i="128" s="1"/>
  <c r="AP8" i="128"/>
  <c r="AP24" i="128" s="1"/>
  <c r="AP8" i="129"/>
  <c r="AP24" i="129" s="1"/>
  <c r="C8" i="108"/>
  <c r="C25" i="108" s="1"/>
  <c r="AT8" i="129"/>
  <c r="AT24" i="129" s="1"/>
  <c r="AT8" i="128"/>
  <c r="AT24" i="128" s="1"/>
  <c r="AN8" i="128"/>
  <c r="AN24" i="128" s="1"/>
  <c r="AN8" i="129"/>
  <c r="AN24" i="129" s="1"/>
  <c r="AN9" i="130"/>
  <c r="AN18" i="130" s="1"/>
  <c r="AN10" i="128"/>
  <c r="AN26" i="128" s="1"/>
  <c r="AN10" i="129"/>
  <c r="AN26" i="129" s="1"/>
  <c r="AP9" i="130"/>
  <c r="AP18" i="130" s="1"/>
  <c r="AP10" i="129"/>
  <c r="AP26" i="129" s="1"/>
  <c r="AP10" i="128"/>
  <c r="AP26" i="128" s="1"/>
  <c r="AN11" i="128" l="1"/>
  <c r="AN27" i="128" s="1"/>
  <c r="AN11" i="129"/>
  <c r="AN27" i="129" s="1"/>
  <c r="AD8" i="128"/>
  <c r="AD24" i="128" s="1"/>
  <c r="AD8" i="129"/>
  <c r="AD24" i="129" s="1"/>
  <c r="AR11" i="128"/>
  <c r="AR27" i="128" s="1"/>
  <c r="AR11" i="129"/>
  <c r="AR27" i="129" s="1"/>
  <c r="AL11" i="130"/>
  <c r="AL20" i="130" s="1"/>
  <c r="AL13" i="128"/>
  <c r="AL29" i="128" s="1"/>
  <c r="AL13" i="129"/>
  <c r="AL29" i="129" s="1"/>
  <c r="B10" i="98"/>
  <c r="B10" i="97"/>
  <c r="B28" i="97" s="1"/>
  <c r="AE8" i="129"/>
  <c r="AE24" i="129" s="1"/>
  <c r="AE8" i="128"/>
  <c r="AE24" i="128" s="1"/>
  <c r="AP11" i="130"/>
  <c r="AP20" i="130" s="1"/>
  <c r="AP13" i="129"/>
  <c r="AP29" i="129" s="1"/>
  <c r="AP13" i="128"/>
  <c r="AP29" i="128" s="1"/>
  <c r="AI11" i="128"/>
  <c r="AI27" i="128" s="1"/>
  <c r="AI11" i="129"/>
  <c r="AI27" i="129" s="1"/>
  <c r="AT11" i="129"/>
  <c r="AT27" i="129" s="1"/>
  <c r="AT11" i="128"/>
  <c r="AT27" i="128" s="1"/>
  <c r="C11" i="108"/>
  <c r="C28" i="108" s="1"/>
  <c r="AE9" i="130"/>
  <c r="AE18" i="130" s="1"/>
  <c r="AE10" i="129"/>
  <c r="AE26" i="129" s="1"/>
  <c r="AE10" i="128"/>
  <c r="AE26" i="128" s="1"/>
  <c r="AH13" i="129"/>
  <c r="AH29" i="129" s="1"/>
  <c r="AH13" i="128"/>
  <c r="AH29" i="128" s="1"/>
  <c r="AH11" i="130"/>
  <c r="AH20" i="130" s="1"/>
  <c r="AN11" i="130"/>
  <c r="AN20" i="130" s="1"/>
  <c r="AN13" i="129"/>
  <c r="AN29" i="129" s="1"/>
  <c r="AN13" i="128"/>
  <c r="AN29" i="128" s="1"/>
  <c r="AJ11" i="130"/>
  <c r="AJ20" i="130" s="1"/>
  <c r="AJ13" i="129"/>
  <c r="AJ29" i="129" s="1"/>
  <c r="AJ13" i="128"/>
  <c r="AJ29" i="128" s="1"/>
  <c r="AK11" i="129"/>
  <c r="AK27" i="129" s="1"/>
  <c r="AK11" i="128"/>
  <c r="AK27" i="128" s="1"/>
  <c r="AS11" i="129"/>
  <c r="AS27" i="129" s="1"/>
  <c r="AS11" i="128"/>
  <c r="AS27" i="128" s="1"/>
  <c r="B11" i="108"/>
  <c r="B28" i="108" s="1"/>
  <c r="AL11" i="129"/>
  <c r="AL27" i="129" s="1"/>
  <c r="AL11" i="128"/>
  <c r="AL27" i="128" s="1"/>
  <c r="AM11" i="129"/>
  <c r="AM27" i="129" s="1"/>
  <c r="AM11" i="128"/>
  <c r="AM27" i="128" s="1"/>
  <c r="AM11" i="130"/>
  <c r="AM20" i="130" s="1"/>
  <c r="AM13" i="129"/>
  <c r="AM29" i="129" s="1"/>
  <c r="AM13" i="128"/>
  <c r="AM29" i="128" s="1"/>
  <c r="D11" i="108"/>
  <c r="D28" i="108" s="1"/>
  <c r="B8" i="98"/>
  <c r="B8" i="97"/>
  <c r="B26" i="97" s="1"/>
  <c r="AH11" i="129"/>
  <c r="AH27" i="129" s="1"/>
  <c r="AH11" i="128"/>
  <c r="AH27" i="128" s="1"/>
  <c r="AA8" i="129"/>
  <c r="AA24" i="129" s="1"/>
  <c r="AA8" i="128"/>
  <c r="AA24" i="128" s="1"/>
  <c r="AB9" i="130"/>
  <c r="AB18" i="130" s="1"/>
  <c r="AB10" i="129"/>
  <c r="AB26" i="129" s="1"/>
  <c r="AB10" i="128"/>
  <c r="AB26" i="128" s="1"/>
  <c r="AC10" i="128"/>
  <c r="AC26" i="128" s="1"/>
  <c r="AC9" i="130"/>
  <c r="AC18" i="130" s="1"/>
  <c r="AC10" i="129"/>
  <c r="AC26" i="129" s="1"/>
  <c r="AQ13" i="128"/>
  <c r="AQ29" i="128" s="1"/>
  <c r="AQ11" i="130"/>
  <c r="AQ20" i="130" s="1"/>
  <c r="AQ13" i="129"/>
  <c r="AQ29" i="129" s="1"/>
  <c r="AF11" i="129"/>
  <c r="AF27" i="129" s="1"/>
  <c r="AF11" i="128"/>
  <c r="AF27" i="128" s="1"/>
  <c r="AO11" i="129"/>
  <c r="AO27" i="129" s="1"/>
  <c r="AO11" i="128"/>
  <c r="AO27" i="128" s="1"/>
  <c r="AA10" i="129"/>
  <c r="AA26" i="129" s="1"/>
  <c r="AA10" i="128"/>
  <c r="AA26" i="128" s="1"/>
  <c r="AA9" i="130"/>
  <c r="AA18" i="130" s="1"/>
  <c r="AI11" i="130"/>
  <c r="AI20" i="130" s="1"/>
  <c r="AI13" i="129"/>
  <c r="AI29" i="129" s="1"/>
  <c r="AI13" i="128"/>
  <c r="AI29" i="128" s="1"/>
  <c r="AB8" i="129"/>
  <c r="AB24" i="129" s="1"/>
  <c r="AB8" i="128"/>
  <c r="AB24" i="128" s="1"/>
  <c r="AC8" i="129"/>
  <c r="AC24" i="129" s="1"/>
  <c r="AC8" i="128"/>
  <c r="AC24" i="128" s="1"/>
  <c r="AR11" i="130"/>
  <c r="AR20" i="130" s="1"/>
  <c r="AR13" i="129"/>
  <c r="AR29" i="129" s="1"/>
  <c r="AR13" i="128"/>
  <c r="AR29" i="128" s="1"/>
  <c r="AT11" i="130"/>
  <c r="AT20" i="130" s="1"/>
  <c r="C13" i="108"/>
  <c r="C30" i="108" s="1"/>
  <c r="AT13" i="128"/>
  <c r="AT29" i="128" s="1"/>
  <c r="AT13" i="129"/>
  <c r="AT29" i="129" s="1"/>
  <c r="AQ11" i="128"/>
  <c r="AQ27" i="128" s="1"/>
  <c r="AQ11" i="129"/>
  <c r="AQ27" i="129" s="1"/>
  <c r="AF13" i="129"/>
  <c r="AF29" i="129" s="1"/>
  <c r="AF13" i="128"/>
  <c r="AF29" i="128" s="1"/>
  <c r="AF11" i="130"/>
  <c r="AF20" i="130" s="1"/>
  <c r="AG11" i="129"/>
  <c r="AG27" i="129" s="1"/>
  <c r="AG11" i="128"/>
  <c r="AG27" i="128" s="1"/>
  <c r="AG11" i="130"/>
  <c r="AG20" i="130" s="1"/>
  <c r="AG13" i="129"/>
  <c r="AG29" i="129" s="1"/>
  <c r="AG13" i="128"/>
  <c r="AG29" i="128" s="1"/>
  <c r="B19" i="98"/>
  <c r="B19" i="97"/>
  <c r="B37" i="97" s="1"/>
  <c r="AP11" i="128"/>
  <c r="AP27" i="128" s="1"/>
  <c r="AP11" i="129"/>
  <c r="AP27" i="129" s="1"/>
  <c r="AD9" i="130"/>
  <c r="AD18" i="130" s="1"/>
  <c r="AD10" i="129"/>
  <c r="AD26" i="129" s="1"/>
  <c r="AD10" i="128"/>
  <c r="AD26" i="128" s="1"/>
  <c r="AJ11" i="129"/>
  <c r="AJ27" i="129" s="1"/>
  <c r="AJ11" i="128"/>
  <c r="AJ27" i="128" s="1"/>
  <c r="D13" i="108"/>
  <c r="D30" i="108" s="1"/>
  <c r="AK11" i="130"/>
  <c r="AK20" i="130" s="1"/>
  <c r="AK13" i="129"/>
  <c r="AK29" i="129" s="1"/>
  <c r="AK13" i="128"/>
  <c r="AK29" i="128" s="1"/>
  <c r="AS11" i="130"/>
  <c r="AS20" i="130" s="1"/>
  <c r="B13" i="108"/>
  <c r="B30" i="108" s="1"/>
  <c r="AS13" i="129"/>
  <c r="AS29" i="129" s="1"/>
  <c r="AS13" i="128"/>
  <c r="AS29" i="128" s="1"/>
  <c r="AO11" i="130"/>
  <c r="AO20" i="130" s="1"/>
  <c r="AO13" i="129"/>
  <c r="AO29" i="129" s="1"/>
  <c r="AO13" i="128"/>
  <c r="AO29" i="128" s="1"/>
  <c r="AD11" i="129" l="1"/>
  <c r="AD27" i="129" s="1"/>
  <c r="AD11" i="128"/>
  <c r="AD27" i="128" s="1"/>
  <c r="AF14" i="129"/>
  <c r="AF30" i="129" s="1"/>
  <c r="AF14" i="128"/>
  <c r="AF30" i="128" s="1"/>
  <c r="AI16" i="129"/>
  <c r="AI32" i="129" s="1"/>
  <c r="AI16" i="128"/>
  <c r="AI32" i="128" s="1"/>
  <c r="AM14" i="128"/>
  <c r="AM30" i="128" s="1"/>
  <c r="AM14" i="129"/>
  <c r="AM30" i="129" s="1"/>
  <c r="AE11" i="130"/>
  <c r="AE20" i="130" s="1"/>
  <c r="AE13" i="128"/>
  <c r="AE29" i="128" s="1"/>
  <c r="AE13" i="129"/>
  <c r="AE29" i="129" s="1"/>
  <c r="AO16" i="129"/>
  <c r="AO32" i="129" s="1"/>
  <c r="AO16" i="128"/>
  <c r="AO32" i="128" s="1"/>
  <c r="D14" i="108"/>
  <c r="D31" i="108" s="1"/>
  <c r="AI14" i="129"/>
  <c r="AI30" i="129" s="1"/>
  <c r="AI14" i="128"/>
  <c r="AI30" i="128" s="1"/>
  <c r="AA11" i="130"/>
  <c r="AA20" i="130" s="1"/>
  <c r="AA13" i="129"/>
  <c r="AA29" i="129" s="1"/>
  <c r="AA13" i="128"/>
  <c r="AA29" i="128" s="1"/>
  <c r="AQ16" i="129"/>
  <c r="AQ32" i="129" s="1"/>
  <c r="AQ16" i="128"/>
  <c r="AQ32" i="128" s="1"/>
  <c r="B13" i="98"/>
  <c r="B13" i="97"/>
  <c r="B31" i="97" s="1"/>
  <c r="AP14" i="129"/>
  <c r="AP30" i="129" s="1"/>
  <c r="AP14" i="128"/>
  <c r="AP30" i="128" s="1"/>
  <c r="AK16" i="128"/>
  <c r="AK32" i="128" s="1"/>
  <c r="AK16" i="129"/>
  <c r="AK32" i="129" s="1"/>
  <c r="AC11" i="129"/>
  <c r="AC27" i="129" s="1"/>
  <c r="AC11" i="128"/>
  <c r="AC27" i="128" s="1"/>
  <c r="AC11" i="130"/>
  <c r="AC20" i="130" s="1"/>
  <c r="AC13" i="129"/>
  <c r="AC29" i="129" s="1"/>
  <c r="AC13" i="128"/>
  <c r="AC29" i="128" s="1"/>
  <c r="AN14" i="128"/>
  <c r="AN30" i="128" s="1"/>
  <c r="AN14" i="129"/>
  <c r="AN30" i="129" s="1"/>
  <c r="AH16" i="128"/>
  <c r="AH32" i="128" s="1"/>
  <c r="AH16" i="129"/>
  <c r="AH32" i="129" s="1"/>
  <c r="AO14" i="129"/>
  <c r="AO30" i="129" s="1"/>
  <c r="AO14" i="128"/>
  <c r="AO30" i="128" s="1"/>
  <c r="AK14" i="128"/>
  <c r="AK30" i="128" s="1"/>
  <c r="AK14" i="129"/>
  <c r="AK30" i="129" s="1"/>
  <c r="AM16" i="129"/>
  <c r="AM32" i="129" s="1"/>
  <c r="AM16" i="128"/>
  <c r="AM32" i="128" s="1"/>
  <c r="AJ16" i="129"/>
  <c r="AJ32" i="129" s="1"/>
  <c r="AJ16" i="128"/>
  <c r="AJ32" i="128" s="1"/>
  <c r="D16" i="108"/>
  <c r="D33" i="108" s="1"/>
  <c r="AA11" i="128"/>
  <c r="AA27" i="128" s="1"/>
  <c r="AA11" i="129"/>
  <c r="AA27" i="129" s="1"/>
  <c r="AB13" i="128"/>
  <c r="AB29" i="128" s="1"/>
  <c r="AB11" i="130"/>
  <c r="AB20" i="130" s="1"/>
  <c r="AB13" i="129"/>
  <c r="AB29" i="129" s="1"/>
  <c r="AJ14" i="129"/>
  <c r="AJ30" i="129" s="1"/>
  <c r="AJ14" i="128"/>
  <c r="AJ30" i="128" s="1"/>
  <c r="AE11" i="129"/>
  <c r="AE27" i="129" s="1"/>
  <c r="AE11" i="128"/>
  <c r="AE27" i="128" s="1"/>
  <c r="AP16" i="129"/>
  <c r="AP32" i="129" s="1"/>
  <c r="AP16" i="128"/>
  <c r="AP32" i="128" s="1"/>
  <c r="AL16" i="129"/>
  <c r="AL32" i="129" s="1"/>
  <c r="AL16" i="128"/>
  <c r="AL32" i="128" s="1"/>
  <c r="B16" i="108"/>
  <c r="B33" i="108" s="1"/>
  <c r="AS16" i="129"/>
  <c r="AS32" i="129" s="1"/>
  <c r="AS16" i="128"/>
  <c r="AS32" i="128" s="1"/>
  <c r="AD11" i="130"/>
  <c r="AD20" i="130" s="1"/>
  <c r="AD13" i="128"/>
  <c r="AD29" i="128" s="1"/>
  <c r="AD13" i="129"/>
  <c r="AD29" i="129" s="1"/>
  <c r="AG14" i="128"/>
  <c r="AG30" i="128" s="1"/>
  <c r="AG14" i="129"/>
  <c r="AG30" i="129" s="1"/>
  <c r="AF16" i="129"/>
  <c r="AF32" i="129" s="1"/>
  <c r="AF16" i="128"/>
  <c r="AF32" i="128" s="1"/>
  <c r="AT14" i="129"/>
  <c r="AT30" i="129" s="1"/>
  <c r="AT14" i="128"/>
  <c r="AT30" i="128" s="1"/>
  <c r="C14" i="108"/>
  <c r="C31" i="108" s="1"/>
  <c r="AR14" i="129"/>
  <c r="AR30" i="129" s="1"/>
  <c r="AR14" i="128"/>
  <c r="AR30" i="128" s="1"/>
  <c r="AS14" i="129"/>
  <c r="AS30" i="129" s="1"/>
  <c r="AS14" i="128"/>
  <c r="AS30" i="128" s="1"/>
  <c r="B14" i="108"/>
  <c r="B31" i="108" s="1"/>
  <c r="AG16" i="129"/>
  <c r="AG32" i="129" s="1"/>
  <c r="AG16" i="128"/>
  <c r="AG32" i="128" s="1"/>
  <c r="AT16" i="128"/>
  <c r="AT32" i="128" s="1"/>
  <c r="AT16" i="129"/>
  <c r="AT32" i="129" s="1"/>
  <c r="C16" i="108"/>
  <c r="C33" i="108" s="1"/>
  <c r="AR16" i="128"/>
  <c r="AR32" i="128" s="1"/>
  <c r="AR16" i="129"/>
  <c r="AR32" i="129" s="1"/>
  <c r="AB11" i="128"/>
  <c r="AB27" i="128" s="1"/>
  <c r="AB11" i="129"/>
  <c r="AB27" i="129" s="1"/>
  <c r="B11" i="98"/>
  <c r="B11" i="97"/>
  <c r="B29" i="97" s="1"/>
  <c r="AN16" i="128"/>
  <c r="AN32" i="128" s="1"/>
  <c r="AN16" i="129"/>
  <c r="AN32" i="129" s="1"/>
  <c r="AQ14" i="128"/>
  <c r="AQ30" i="128" s="1"/>
  <c r="AQ14" i="129"/>
  <c r="AQ30" i="129" s="1"/>
  <c r="AH14" i="129"/>
  <c r="AH30" i="129" s="1"/>
  <c r="AH14" i="128"/>
  <c r="AH30" i="128" s="1"/>
  <c r="AL14" i="128"/>
  <c r="AL30" i="128" s="1"/>
  <c r="AL14" i="129"/>
  <c r="AL30" i="129" s="1"/>
  <c r="AS17" i="129" l="1"/>
  <c r="AS33" i="129" s="1"/>
  <c r="AS17" i="128"/>
  <c r="AS33" i="128" s="1"/>
  <c r="B17" i="108"/>
  <c r="B34" i="108" s="1"/>
  <c r="AK17" i="128"/>
  <c r="AK33" i="128" s="1"/>
  <c r="AK17" i="129"/>
  <c r="AK33" i="129" s="1"/>
  <c r="AO17" i="129"/>
  <c r="AO33" i="129" s="1"/>
  <c r="AO17" i="128"/>
  <c r="AO33" i="128" s="1"/>
  <c r="AD16" i="128"/>
  <c r="AD32" i="128" s="1"/>
  <c r="AD16" i="129"/>
  <c r="AD32" i="129" s="1"/>
  <c r="AL17" i="129"/>
  <c r="AL33" i="129" s="1"/>
  <c r="AL17" i="128"/>
  <c r="AL33" i="128" s="1"/>
  <c r="AR17" i="128"/>
  <c r="AR33" i="128" s="1"/>
  <c r="AR17" i="129"/>
  <c r="AR33" i="129" s="1"/>
  <c r="B14" i="97"/>
  <c r="B32" i="97" s="1"/>
  <c r="B14" i="98"/>
  <c r="AB16" i="129"/>
  <c r="AB32" i="129" s="1"/>
  <c r="AB16" i="128"/>
  <c r="AB32" i="128" s="1"/>
  <c r="D17" i="108"/>
  <c r="D34" i="108" s="1"/>
  <c r="AQ17" i="128"/>
  <c r="AQ33" i="128" s="1"/>
  <c r="AQ17" i="129"/>
  <c r="AQ33" i="129" s="1"/>
  <c r="AA14" i="129"/>
  <c r="AA30" i="129" s="1"/>
  <c r="AA14" i="128"/>
  <c r="AA30" i="128" s="1"/>
  <c r="AN17" i="129"/>
  <c r="AN33" i="129" s="1"/>
  <c r="AN17" i="128"/>
  <c r="AN33" i="128" s="1"/>
  <c r="AC16" i="129"/>
  <c r="AC32" i="129" s="1"/>
  <c r="AC16" i="128"/>
  <c r="AC32" i="128" s="1"/>
  <c r="AE16" i="128"/>
  <c r="AE32" i="128" s="1"/>
  <c r="AE16" i="129"/>
  <c r="AE32" i="129" s="1"/>
  <c r="AI17" i="129"/>
  <c r="AI33" i="129" s="1"/>
  <c r="AI17" i="128"/>
  <c r="AI33" i="128" s="1"/>
  <c r="AF17" i="129"/>
  <c r="AF33" i="129" s="1"/>
  <c r="AF17" i="128"/>
  <c r="AF33" i="128" s="1"/>
  <c r="AP17" i="128"/>
  <c r="AP33" i="128" s="1"/>
  <c r="AP17" i="129"/>
  <c r="AP33" i="129" s="1"/>
  <c r="AM17" i="128"/>
  <c r="AM33" i="128" s="1"/>
  <c r="AM17" i="129"/>
  <c r="AM33" i="129" s="1"/>
  <c r="AE14" i="129"/>
  <c r="AE30" i="129" s="1"/>
  <c r="AE14" i="128"/>
  <c r="AE30" i="128" s="1"/>
  <c r="C17" i="108"/>
  <c r="C34" i="108" s="1"/>
  <c r="AT17" i="128"/>
  <c r="AT33" i="128" s="1"/>
  <c r="AT17" i="129"/>
  <c r="AT33" i="129" s="1"/>
  <c r="AD14" i="129"/>
  <c r="AD30" i="129" s="1"/>
  <c r="AD14" i="128"/>
  <c r="AD30" i="128" s="1"/>
  <c r="AB14" i="129"/>
  <c r="AB30" i="129" s="1"/>
  <c r="AB14" i="128"/>
  <c r="AB30" i="128" s="1"/>
  <c r="AJ17" i="129"/>
  <c r="AJ33" i="129" s="1"/>
  <c r="AJ17" i="128"/>
  <c r="AJ33" i="128" s="1"/>
  <c r="AG17" i="129"/>
  <c r="AG33" i="129" s="1"/>
  <c r="AG17" i="128"/>
  <c r="AG33" i="128" s="1"/>
  <c r="B16" i="97"/>
  <c r="B34" i="97" s="1"/>
  <c r="B16" i="98"/>
  <c r="AH17" i="129"/>
  <c r="AH33" i="129" s="1"/>
  <c r="AH17" i="128"/>
  <c r="AH33" i="128" s="1"/>
  <c r="AC14" i="129"/>
  <c r="AC30" i="129" s="1"/>
  <c r="AC14" i="128"/>
  <c r="AC30" i="128" s="1"/>
  <c r="AA16" i="129"/>
  <c r="AA32" i="129" s="1"/>
  <c r="AA16" i="128"/>
  <c r="AA32" i="128" s="1"/>
  <c r="AA17" i="129" l="1"/>
  <c r="AA33" i="129" s="1"/>
  <c r="AA17" i="128"/>
  <c r="AA33" i="128" s="1"/>
  <c r="AC17" i="128"/>
  <c r="AC33" i="128" s="1"/>
  <c r="AC17" i="129"/>
  <c r="AC33" i="129" s="1"/>
  <c r="AE17" i="129"/>
  <c r="AE33" i="129" s="1"/>
  <c r="AE17" i="128"/>
  <c r="AE33" i="128" s="1"/>
  <c r="B17" i="97"/>
  <c r="B35" i="97" s="1"/>
  <c r="B17" i="98"/>
  <c r="AB17" i="129"/>
  <c r="AB33" i="129" s="1"/>
  <c r="AB17" i="128"/>
  <c r="AB33" i="128" s="1"/>
  <c r="AD17" i="129"/>
  <c r="AD33" i="129" s="1"/>
  <c r="AD17" i="128"/>
  <c r="AD33" i="128" s="1"/>
  <c r="B7" i="114" l="1"/>
  <c r="B7" i="112"/>
  <c r="B31" i="112" s="1"/>
  <c r="B7" i="119"/>
  <c r="B31" i="119" s="1"/>
  <c r="B7" i="81"/>
  <c r="B20" i="81" s="1"/>
  <c r="B7" i="94"/>
  <c r="B7" i="121"/>
  <c r="B7" i="93"/>
  <c r="B20" i="93" s="1"/>
  <c r="B7" i="120"/>
  <c r="B31" i="120" s="1"/>
  <c r="B7" i="113"/>
  <c r="B31" i="113" s="1"/>
  <c r="E7" i="108"/>
  <c r="E24" i="108" s="1"/>
  <c r="F7" i="108"/>
  <c r="F24" i="108" s="1"/>
  <c r="B13" i="119" l="1"/>
  <c r="B37" i="119" s="1"/>
  <c r="B13" i="120"/>
  <c r="B37" i="120" s="1"/>
  <c r="B11" i="81"/>
  <c r="B24" i="81" s="1"/>
  <c r="B13" i="113"/>
  <c r="B37" i="113" s="1"/>
  <c r="B13" i="121"/>
  <c r="B13" i="112"/>
  <c r="B37" i="112" s="1"/>
  <c r="B11" i="94"/>
  <c r="B11" i="93"/>
  <c r="B24" i="93" s="1"/>
  <c r="B13" i="114"/>
  <c r="B22" i="119"/>
  <c r="B46" i="119" s="1"/>
  <c r="B22" i="113"/>
  <c r="B46" i="113" s="1"/>
  <c r="B22" i="114"/>
  <c r="B22" i="112"/>
  <c r="B46" i="112" s="1"/>
  <c r="B22" i="120"/>
  <c r="B46" i="120" s="1"/>
  <c r="B22" i="121"/>
  <c r="F8" i="108"/>
  <c r="F25" i="108" s="1"/>
  <c r="F10" i="108"/>
  <c r="F27" i="108" s="1"/>
  <c r="E13" i="108"/>
  <c r="E30" i="108" s="1"/>
  <c r="B8" i="112"/>
  <c r="B32" i="112" s="1"/>
  <c r="B8" i="114"/>
  <c r="B8" i="121"/>
  <c r="B8" i="120"/>
  <c r="B32" i="120" s="1"/>
  <c r="B8" i="113"/>
  <c r="B32" i="113" s="1"/>
  <c r="B8" i="119"/>
  <c r="B32" i="119" s="1"/>
  <c r="B25" i="114"/>
  <c r="B25" i="113"/>
  <c r="B49" i="113" s="1"/>
  <c r="B25" i="112"/>
  <c r="B49" i="112" s="1"/>
  <c r="B25" i="121"/>
  <c r="B25" i="120"/>
  <c r="B49" i="120" s="1"/>
  <c r="B25" i="119"/>
  <c r="B49" i="119" s="1"/>
  <c r="F13" i="108"/>
  <c r="F30" i="108" s="1"/>
  <c r="B19" i="120"/>
  <c r="B43" i="120" s="1"/>
  <c r="B19" i="119"/>
  <c r="B43" i="119" s="1"/>
  <c r="B15" i="94"/>
  <c r="B15" i="93"/>
  <c r="B28" i="93" s="1"/>
  <c r="B19" i="114"/>
  <c r="B19" i="113"/>
  <c r="B43" i="113" s="1"/>
  <c r="B19" i="112"/>
  <c r="B43" i="112" s="1"/>
  <c r="B15" i="81"/>
  <c r="B28" i="81" s="1"/>
  <c r="B19" i="121"/>
  <c r="E10" i="108"/>
  <c r="E27" i="108" s="1"/>
  <c r="B16" i="120"/>
  <c r="B40" i="120" s="1"/>
  <c r="B16" i="112"/>
  <c r="B40" i="112" s="1"/>
  <c r="B16" i="121"/>
  <c r="B16" i="114"/>
  <c r="B16" i="113"/>
  <c r="B40" i="113" s="1"/>
  <c r="B16" i="119"/>
  <c r="B40" i="119" s="1"/>
  <c r="B13" i="94"/>
  <c r="B13" i="93"/>
  <c r="B26" i="93" s="1"/>
  <c r="B13" i="81"/>
  <c r="B26" i="81" s="1"/>
  <c r="E8" i="108"/>
  <c r="E25" i="108" s="1"/>
  <c r="B10" i="112"/>
  <c r="B34" i="112" s="1"/>
  <c r="B10" i="113"/>
  <c r="B34" i="113" s="1"/>
  <c r="B10" i="120"/>
  <c r="B34" i="120" s="1"/>
  <c r="B9" i="81"/>
  <c r="B22" i="81" s="1"/>
  <c r="B9" i="94"/>
  <c r="B10" i="119"/>
  <c r="B34" i="119" s="1"/>
  <c r="B10" i="114"/>
  <c r="B9" i="93"/>
  <c r="B22" i="93" s="1"/>
  <c r="B10" i="121"/>
  <c r="F14" i="108" l="1"/>
  <c r="F31" i="108" s="1"/>
  <c r="E14" i="108"/>
  <c r="E31" i="108" s="1"/>
  <c r="F11" i="108"/>
  <c r="F28" i="108" s="1"/>
  <c r="E16" i="108"/>
  <c r="E33" i="108" s="1"/>
  <c r="B14" i="119"/>
  <c r="B38" i="119" s="1"/>
  <c r="B14" i="114"/>
  <c r="B14" i="112"/>
  <c r="B38" i="112" s="1"/>
  <c r="B14" i="120"/>
  <c r="B38" i="120" s="1"/>
  <c r="B14" i="121"/>
  <c r="B14" i="113"/>
  <c r="B38" i="113" s="1"/>
  <c r="B20" i="112"/>
  <c r="B44" i="112" s="1"/>
  <c r="B20" i="121"/>
  <c r="B20" i="114"/>
  <c r="B20" i="120"/>
  <c r="B44" i="120" s="1"/>
  <c r="B20" i="113"/>
  <c r="B44" i="113" s="1"/>
  <c r="B20" i="119"/>
  <c r="B44" i="119" s="1"/>
  <c r="B23" i="120"/>
  <c r="B47" i="120" s="1"/>
  <c r="B23" i="113"/>
  <c r="B47" i="113" s="1"/>
  <c r="B23" i="114"/>
  <c r="B23" i="121"/>
  <c r="B23" i="119"/>
  <c r="B47" i="119" s="1"/>
  <c r="B23" i="112"/>
  <c r="B47" i="112" s="1"/>
  <c r="B11" i="121"/>
  <c r="B11" i="119"/>
  <c r="B35" i="119" s="1"/>
  <c r="B11" i="120"/>
  <c r="B35" i="120" s="1"/>
  <c r="B11" i="112"/>
  <c r="B35" i="112" s="1"/>
  <c r="B11" i="114"/>
  <c r="B11" i="113"/>
  <c r="B35" i="113" s="1"/>
  <c r="E11" i="108"/>
  <c r="E28" i="108" s="1"/>
  <c r="F16" i="108"/>
  <c r="F33" i="108" s="1"/>
  <c r="B17" i="113"/>
  <c r="B41" i="113" s="1"/>
  <c r="B17" i="119"/>
  <c r="B41" i="119" s="1"/>
  <c r="B17" i="112"/>
  <c r="B41" i="112" s="1"/>
  <c r="B17" i="121"/>
  <c r="B17" i="114"/>
  <c r="B17" i="120"/>
  <c r="B41" i="120" s="1"/>
  <c r="E17" i="108" l="1"/>
  <c r="E34" i="108" s="1"/>
  <c r="F17" i="108"/>
  <c r="F34" i="108" s="1"/>
  <c r="M7" i="90" l="1"/>
  <c r="M31" i="90" s="1"/>
  <c r="F7" i="90"/>
  <c r="F31" i="90" s="1"/>
  <c r="G7" i="90"/>
  <c r="G31" i="90" s="1"/>
  <c r="K7" i="90"/>
  <c r="K31" i="90" s="1"/>
  <c r="I7" i="90"/>
  <c r="I31" i="90" s="1"/>
  <c r="E7" i="90"/>
  <c r="E31" i="90" s="1"/>
  <c r="L7" i="90"/>
  <c r="L31" i="90" s="1"/>
  <c r="J7" i="90"/>
  <c r="J31" i="90" s="1"/>
  <c r="D7" i="90"/>
  <c r="D31" i="90" s="1"/>
  <c r="C7" i="90"/>
  <c r="C31" i="90" s="1"/>
  <c r="H7" i="90"/>
  <c r="H31" i="90" s="1"/>
  <c r="J7" i="139"/>
  <c r="J31" i="139" s="1"/>
  <c r="J7" i="140"/>
  <c r="J31" i="140" s="1"/>
  <c r="J7" i="141"/>
  <c r="Y7" i="108"/>
  <c r="Y24" i="108" s="1"/>
  <c r="Z7" i="108"/>
  <c r="Z24" i="108" s="1"/>
  <c r="W7" i="108"/>
  <c r="W24" i="108" s="1"/>
  <c r="L7" i="139"/>
  <c r="L31" i="139" s="1"/>
  <c r="L7" i="140"/>
  <c r="L31" i="140" s="1"/>
  <c r="L7" i="141"/>
  <c r="B7" i="90"/>
  <c r="B31" i="90" s="1"/>
  <c r="I7" i="140"/>
  <c r="I31" i="140" s="1"/>
  <c r="I7" i="139"/>
  <c r="I31" i="139" s="1"/>
  <c r="I7" i="141"/>
  <c r="X7" i="108"/>
  <c r="X24" i="108" s="1"/>
  <c r="K7" i="140"/>
  <c r="K31" i="140" s="1"/>
  <c r="K7" i="141"/>
  <c r="K7" i="139"/>
  <c r="K31" i="139" s="1"/>
  <c r="U7" i="108"/>
  <c r="U24" i="108" s="1"/>
  <c r="V7" i="108"/>
  <c r="V24" i="108" s="1"/>
  <c r="F19" i="90" l="1"/>
  <c r="F43" i="90" s="1"/>
  <c r="D10" i="90"/>
  <c r="D34" i="90" s="1"/>
  <c r="E19" i="90"/>
  <c r="E43" i="90" s="1"/>
  <c r="I16" i="90"/>
  <c r="I40" i="90" s="1"/>
  <c r="C13" i="90"/>
  <c r="C37" i="90" s="1"/>
  <c r="F8" i="90"/>
  <c r="F32" i="90" s="1"/>
  <c r="D8" i="90"/>
  <c r="D32" i="90" s="1"/>
  <c r="K25" i="90"/>
  <c r="K49" i="90" s="1"/>
  <c r="J25" i="90"/>
  <c r="J49" i="90" s="1"/>
  <c r="M10" i="90"/>
  <c r="M34" i="90" s="1"/>
  <c r="H8" i="90"/>
  <c r="H32" i="90" s="1"/>
  <c r="G16" i="90"/>
  <c r="G40" i="90" s="1"/>
  <c r="L8" i="90"/>
  <c r="L32" i="90" s="1"/>
  <c r="F16" i="90"/>
  <c r="F40" i="90" s="1"/>
  <c r="D25" i="90"/>
  <c r="D49" i="90" s="1"/>
  <c r="K8" i="90"/>
  <c r="K32" i="90" s="1"/>
  <c r="E16" i="90"/>
  <c r="E40" i="90" s="1"/>
  <c r="E25" i="90"/>
  <c r="E49" i="90" s="1"/>
  <c r="I25" i="90"/>
  <c r="I49" i="90" s="1"/>
  <c r="J10" i="90"/>
  <c r="J34" i="90" s="1"/>
  <c r="M8" i="90"/>
  <c r="M32" i="90" s="1"/>
  <c r="G8" i="90"/>
  <c r="G32" i="90" s="1"/>
  <c r="C16" i="90"/>
  <c r="C40" i="90" s="1"/>
  <c r="F10" i="90"/>
  <c r="F34" i="90" s="1"/>
  <c r="E13" i="90"/>
  <c r="E37" i="90" s="1"/>
  <c r="I8" i="90"/>
  <c r="I32" i="90" s="1"/>
  <c r="H19" i="90"/>
  <c r="H43" i="90" s="1"/>
  <c r="L25" i="90"/>
  <c r="L49" i="90" s="1"/>
  <c r="C25" i="90"/>
  <c r="C49" i="90" s="1"/>
  <c r="F25" i="90"/>
  <c r="F49" i="90" s="1"/>
  <c r="D16" i="90"/>
  <c r="D40" i="90" s="1"/>
  <c r="K13" i="90"/>
  <c r="K37" i="90" s="1"/>
  <c r="M25" i="90"/>
  <c r="M49" i="90" s="1"/>
  <c r="H25" i="90"/>
  <c r="H49" i="90" s="1"/>
  <c r="G13" i="90"/>
  <c r="G37" i="90" s="1"/>
  <c r="L19" i="90"/>
  <c r="L43" i="90" s="1"/>
  <c r="K10" i="90"/>
  <c r="K34" i="90" s="1"/>
  <c r="E8" i="90"/>
  <c r="E32" i="90" s="1"/>
  <c r="J8" i="90"/>
  <c r="J32" i="90" s="1"/>
  <c r="M13" i="90"/>
  <c r="M37" i="90" s="1"/>
  <c r="H13" i="90"/>
  <c r="H37" i="90" s="1"/>
  <c r="L10" i="90"/>
  <c r="L34" i="90" s="1"/>
  <c r="K16" i="90"/>
  <c r="K40" i="90" s="1"/>
  <c r="E10" i="90"/>
  <c r="E34" i="90" s="1"/>
  <c r="I19" i="90"/>
  <c r="I43" i="90" s="1"/>
  <c r="J13" i="90"/>
  <c r="J37" i="90" s="1"/>
  <c r="M16" i="90"/>
  <c r="M40" i="90" s="1"/>
  <c r="H16" i="90"/>
  <c r="H40" i="90" s="1"/>
  <c r="G19" i="90"/>
  <c r="G43" i="90" s="1"/>
  <c r="L13" i="90"/>
  <c r="L37" i="90" s="1"/>
  <c r="C19" i="90"/>
  <c r="C43" i="90" s="1"/>
  <c r="F13" i="90"/>
  <c r="F37" i="90" s="1"/>
  <c r="D19" i="90"/>
  <c r="D43" i="90" s="1"/>
  <c r="I13" i="90"/>
  <c r="I37" i="90" s="1"/>
  <c r="J16" i="90"/>
  <c r="J40" i="90" s="1"/>
  <c r="G10" i="90"/>
  <c r="G34" i="90" s="1"/>
  <c r="C10" i="90"/>
  <c r="C34" i="90" s="1"/>
  <c r="D13" i="90"/>
  <c r="D37" i="90" s="1"/>
  <c r="K19" i="90"/>
  <c r="K43" i="90" s="1"/>
  <c r="I10" i="90"/>
  <c r="I34" i="90" s="1"/>
  <c r="J19" i="90"/>
  <c r="J43" i="90" s="1"/>
  <c r="M19" i="90"/>
  <c r="M43" i="90" s="1"/>
  <c r="H10" i="90"/>
  <c r="H34" i="90" s="1"/>
  <c r="G25" i="90"/>
  <c r="G49" i="90" s="1"/>
  <c r="L16" i="90"/>
  <c r="L40" i="90" s="1"/>
  <c r="C8" i="90"/>
  <c r="C32" i="90" s="1"/>
  <c r="K19" i="139"/>
  <c r="K43" i="139" s="1"/>
  <c r="K19" i="141"/>
  <c r="K19" i="140"/>
  <c r="K43" i="140" s="1"/>
  <c r="X8" i="108"/>
  <c r="X25" i="108" s="1"/>
  <c r="Z13" i="108"/>
  <c r="Z30" i="108" s="1"/>
  <c r="K13" i="139"/>
  <c r="K37" i="139" s="1"/>
  <c r="K13" i="140"/>
  <c r="K37" i="140" s="1"/>
  <c r="K13" i="141"/>
  <c r="J16" i="140"/>
  <c r="J40" i="140" s="1"/>
  <c r="J16" i="139"/>
  <c r="J40" i="139" s="1"/>
  <c r="J16" i="141"/>
  <c r="W10" i="108"/>
  <c r="W27" i="108" s="1"/>
  <c r="V8" i="108"/>
  <c r="V25" i="108" s="1"/>
  <c r="K10" i="141"/>
  <c r="U10" i="108"/>
  <c r="U27" i="108" s="1"/>
  <c r="K10" i="139"/>
  <c r="K34" i="139" s="1"/>
  <c r="K10" i="140"/>
  <c r="K34" i="140" s="1"/>
  <c r="L13" i="140"/>
  <c r="L37" i="140" s="1"/>
  <c r="L13" i="139"/>
  <c r="L37" i="139" s="1"/>
  <c r="L13" i="141"/>
  <c r="W13" i="108"/>
  <c r="W30" i="108" s="1"/>
  <c r="J25" i="139"/>
  <c r="J49" i="139" s="1"/>
  <c r="J25" i="140"/>
  <c r="J49" i="140" s="1"/>
  <c r="J25" i="141"/>
  <c r="L25" i="139"/>
  <c r="L49" i="139" s="1"/>
  <c r="L25" i="140"/>
  <c r="L49" i="140" s="1"/>
  <c r="L25" i="141"/>
  <c r="V13" i="108"/>
  <c r="V30" i="108" s="1"/>
  <c r="K8" i="140"/>
  <c r="K32" i="140" s="1"/>
  <c r="K8" i="141"/>
  <c r="K8" i="139"/>
  <c r="K32" i="139" s="1"/>
  <c r="U8" i="108"/>
  <c r="U25" i="108" s="1"/>
  <c r="X13" i="108"/>
  <c r="X30" i="108" s="1"/>
  <c r="I13" i="139"/>
  <c r="I37" i="139" s="1"/>
  <c r="B13" i="90"/>
  <c r="B37" i="90" s="1"/>
  <c r="I13" i="141"/>
  <c r="I13" i="140"/>
  <c r="I37" i="140" s="1"/>
  <c r="V10" i="108"/>
  <c r="V27" i="108" s="1"/>
  <c r="K25" i="141"/>
  <c r="K25" i="139"/>
  <c r="K49" i="139" s="1"/>
  <c r="K25" i="140"/>
  <c r="K49" i="140" s="1"/>
  <c r="I10" i="140"/>
  <c r="I34" i="140" s="1"/>
  <c r="B10" i="90"/>
  <c r="B34" i="90" s="1"/>
  <c r="I10" i="139"/>
  <c r="I34" i="139" s="1"/>
  <c r="I10" i="141"/>
  <c r="B25" i="90"/>
  <c r="B49" i="90" s="1"/>
  <c r="I25" i="139"/>
  <c r="I49" i="139" s="1"/>
  <c r="I25" i="141"/>
  <c r="I25" i="140"/>
  <c r="I49" i="140" s="1"/>
  <c r="L19" i="139"/>
  <c r="L43" i="139" s="1"/>
  <c r="L19" i="140"/>
  <c r="L43" i="140" s="1"/>
  <c r="L19" i="141"/>
  <c r="L10" i="141"/>
  <c r="L10" i="139"/>
  <c r="L34" i="139" s="1"/>
  <c r="L10" i="140"/>
  <c r="L34" i="140" s="1"/>
  <c r="Z10" i="108"/>
  <c r="Z27" i="108" s="1"/>
  <c r="J19" i="140"/>
  <c r="J43" i="140" s="1"/>
  <c r="J19" i="141"/>
  <c r="J19" i="139"/>
  <c r="J43" i="139" s="1"/>
  <c r="B19" i="90"/>
  <c r="B43" i="90" s="1"/>
  <c r="I19" i="140"/>
  <c r="I43" i="140" s="1"/>
  <c r="I19" i="141"/>
  <c r="I19" i="139"/>
  <c r="I43" i="139" s="1"/>
  <c r="W8" i="108"/>
  <c r="W25" i="108" s="1"/>
  <c r="Z8" i="108"/>
  <c r="Z25" i="108" s="1"/>
  <c r="Y13" i="108"/>
  <c r="Y30" i="108" s="1"/>
  <c r="J10" i="139"/>
  <c r="J34" i="139" s="1"/>
  <c r="J10" i="140"/>
  <c r="J34" i="140" s="1"/>
  <c r="J10" i="141"/>
  <c r="K16" i="141"/>
  <c r="K16" i="139"/>
  <c r="K40" i="139" s="1"/>
  <c r="K16" i="140"/>
  <c r="K40" i="140" s="1"/>
  <c r="U13" i="108"/>
  <c r="U30" i="108" s="1"/>
  <c r="X10" i="108"/>
  <c r="X27" i="108" s="1"/>
  <c r="B8" i="90"/>
  <c r="B32" i="90" s="1"/>
  <c r="I8" i="140"/>
  <c r="I32" i="140" s="1"/>
  <c r="I8" i="141"/>
  <c r="I8" i="139"/>
  <c r="I32" i="139" s="1"/>
  <c r="Y10" i="108"/>
  <c r="Y27" i="108" s="1"/>
  <c r="I16" i="139"/>
  <c r="I40" i="139" s="1"/>
  <c r="I16" i="141"/>
  <c r="I16" i="140"/>
  <c r="I40" i="140" s="1"/>
  <c r="B16" i="90"/>
  <c r="B40" i="90" s="1"/>
  <c r="L16" i="139"/>
  <c r="L40" i="139" s="1"/>
  <c r="L16" i="140"/>
  <c r="L40" i="140" s="1"/>
  <c r="L16" i="141"/>
  <c r="L8" i="141"/>
  <c r="L8" i="140"/>
  <c r="L32" i="140" s="1"/>
  <c r="L8" i="139"/>
  <c r="L32" i="139" s="1"/>
  <c r="Y8" i="108"/>
  <c r="Y25" i="108" s="1"/>
  <c r="J13" i="139"/>
  <c r="J37" i="139" s="1"/>
  <c r="J13" i="141"/>
  <c r="J13" i="140"/>
  <c r="J37" i="140" s="1"/>
  <c r="J8" i="141"/>
  <c r="J8" i="139"/>
  <c r="J32" i="139" s="1"/>
  <c r="J8" i="140"/>
  <c r="J32" i="140" s="1"/>
  <c r="E22" i="90" l="1"/>
  <c r="E46" i="90" s="1"/>
  <c r="G14" i="90"/>
  <c r="G38" i="90" s="1"/>
  <c r="H14" i="90"/>
  <c r="H38" i="90" s="1"/>
  <c r="C11" i="90"/>
  <c r="C35" i="90" s="1"/>
  <c r="K17" i="90"/>
  <c r="K41" i="90" s="1"/>
  <c r="L20" i="90"/>
  <c r="L44" i="90" s="1"/>
  <c r="I22" i="90"/>
  <c r="I46" i="90" s="1"/>
  <c r="H20" i="90"/>
  <c r="H44" i="90" s="1"/>
  <c r="J17" i="90"/>
  <c r="J41" i="90" s="1"/>
  <c r="L17" i="90"/>
  <c r="L41" i="90" s="1"/>
  <c r="H22" i="90"/>
  <c r="H46" i="90" s="1"/>
  <c r="I20" i="90"/>
  <c r="I44" i="90" s="1"/>
  <c r="K22" i="90"/>
  <c r="K46" i="90" s="1"/>
  <c r="H11" i="90"/>
  <c r="H35" i="90" s="1"/>
  <c r="D11" i="90"/>
  <c r="D35" i="90" s="1"/>
  <c r="F20" i="90"/>
  <c r="F44" i="90" s="1"/>
  <c r="D20" i="90"/>
  <c r="D44" i="90" s="1"/>
  <c r="C14" i="90"/>
  <c r="C38" i="90" s="1"/>
  <c r="F14" i="90"/>
  <c r="F38" i="90" s="1"/>
  <c r="J22" i="90"/>
  <c r="J46" i="90" s="1"/>
  <c r="K11" i="90"/>
  <c r="K35" i="90" s="1"/>
  <c r="K20" i="90"/>
  <c r="K44" i="90" s="1"/>
  <c r="E11" i="90"/>
  <c r="E35" i="90" s="1"/>
  <c r="E20" i="90"/>
  <c r="E44" i="90" s="1"/>
  <c r="I17" i="90"/>
  <c r="I41" i="90" s="1"/>
  <c r="G20" i="90"/>
  <c r="G44" i="90" s="1"/>
  <c r="D14" i="90"/>
  <c r="D38" i="90" s="1"/>
  <c r="M11" i="90"/>
  <c r="M35" i="90" s="1"/>
  <c r="M14" i="90"/>
  <c r="M38" i="90" s="1"/>
  <c r="F17" i="90"/>
  <c r="F41" i="90" s="1"/>
  <c r="M20" i="90"/>
  <c r="M44" i="90" s="1"/>
  <c r="M17" i="90"/>
  <c r="M41" i="90" s="1"/>
  <c r="I14" i="90"/>
  <c r="I38" i="90" s="1"/>
  <c r="E14" i="90"/>
  <c r="E38" i="90" s="1"/>
  <c r="G17" i="90"/>
  <c r="G41" i="90" s="1"/>
  <c r="L22" i="90"/>
  <c r="L46" i="90" s="1"/>
  <c r="C20" i="90"/>
  <c r="C44" i="90" s="1"/>
  <c r="F11" i="90"/>
  <c r="F35" i="90" s="1"/>
  <c r="F22" i="90"/>
  <c r="F46" i="90" s="1"/>
  <c r="G11" i="90"/>
  <c r="G35" i="90" s="1"/>
  <c r="K14" i="90"/>
  <c r="K38" i="90" s="1"/>
  <c r="C17" i="90"/>
  <c r="C41" i="90" s="1"/>
  <c r="M22" i="90"/>
  <c r="M46" i="90" s="1"/>
  <c r="D17" i="90"/>
  <c r="D41" i="90" s="1"/>
  <c r="J20" i="90"/>
  <c r="J44" i="90" s="1"/>
  <c r="L11" i="90"/>
  <c r="L35" i="90" s="1"/>
  <c r="D22" i="90"/>
  <c r="D46" i="90" s="1"/>
  <c r="H17" i="90"/>
  <c r="H41" i="90" s="1"/>
  <c r="I11" i="90"/>
  <c r="I35" i="90" s="1"/>
  <c r="C22" i="90"/>
  <c r="C46" i="90" s="1"/>
  <c r="G22" i="90"/>
  <c r="G46" i="90" s="1"/>
  <c r="E17" i="90"/>
  <c r="E41" i="90" s="1"/>
  <c r="J14" i="90"/>
  <c r="J38" i="90" s="1"/>
  <c r="L14" i="90"/>
  <c r="L38" i="90" s="1"/>
  <c r="J11" i="90"/>
  <c r="J35" i="90" s="1"/>
  <c r="J14" i="140"/>
  <c r="J38" i="140" s="1"/>
  <c r="J14" i="139"/>
  <c r="J38" i="139" s="1"/>
  <c r="J14" i="141"/>
  <c r="X11" i="108"/>
  <c r="X28" i="108" s="1"/>
  <c r="J11" i="139"/>
  <c r="J35" i="139" s="1"/>
  <c r="J11" i="140"/>
  <c r="J35" i="140" s="1"/>
  <c r="J11" i="141"/>
  <c r="Y16" i="108"/>
  <c r="Y33" i="108" s="1"/>
  <c r="J20" i="140"/>
  <c r="J44" i="140" s="1"/>
  <c r="J20" i="139"/>
  <c r="J44" i="139" s="1"/>
  <c r="J20" i="141"/>
  <c r="Z11" i="108"/>
  <c r="Z28" i="108" s="1"/>
  <c r="V11" i="108"/>
  <c r="V28" i="108" s="1"/>
  <c r="I14" i="141"/>
  <c r="I14" i="139"/>
  <c r="I38" i="139" s="1"/>
  <c r="B14" i="90"/>
  <c r="B38" i="90" s="1"/>
  <c r="I14" i="140"/>
  <c r="I38" i="140" s="1"/>
  <c r="W16" i="108"/>
  <c r="W33" i="108" s="1"/>
  <c r="K14" i="139"/>
  <c r="K38" i="139" s="1"/>
  <c r="K14" i="141"/>
  <c r="K14" i="140"/>
  <c r="K38" i="140" s="1"/>
  <c r="Z14" i="108"/>
  <c r="Z31" i="108" s="1"/>
  <c r="L17" i="141"/>
  <c r="L17" i="139"/>
  <c r="L41" i="139" s="1"/>
  <c r="L17" i="140"/>
  <c r="L41" i="140" s="1"/>
  <c r="Y11" i="108"/>
  <c r="Y28" i="108" s="1"/>
  <c r="I11" i="140"/>
  <c r="I35" i="140" s="1"/>
  <c r="B11" i="90"/>
  <c r="B35" i="90" s="1"/>
  <c r="I11" i="139"/>
  <c r="I35" i="139" s="1"/>
  <c r="I11" i="141"/>
  <c r="W14" i="108"/>
  <c r="W31" i="108" s="1"/>
  <c r="W11" i="108"/>
  <c r="W28" i="108" s="1"/>
  <c r="J22" i="140"/>
  <c r="J46" i="140" s="1"/>
  <c r="J22" i="141"/>
  <c r="J22" i="139"/>
  <c r="J46" i="139" s="1"/>
  <c r="Z16" i="108"/>
  <c r="Z33" i="108" s="1"/>
  <c r="L20" i="140"/>
  <c r="L44" i="140" s="1"/>
  <c r="L20" i="139"/>
  <c r="L44" i="139" s="1"/>
  <c r="L20" i="141"/>
  <c r="L22" i="140"/>
  <c r="L46" i="140" s="1"/>
  <c r="L22" i="141"/>
  <c r="L22" i="139"/>
  <c r="L46" i="139" s="1"/>
  <c r="K17" i="141"/>
  <c r="U14" i="108"/>
  <c r="U31" i="108" s="1"/>
  <c r="K17" i="139"/>
  <c r="K41" i="139" s="1"/>
  <c r="K17" i="140"/>
  <c r="K41" i="140" s="1"/>
  <c r="I20" i="141"/>
  <c r="I20" i="140"/>
  <c r="I44" i="140" s="1"/>
  <c r="I20" i="139"/>
  <c r="I44" i="139" s="1"/>
  <c r="B20" i="90"/>
  <c r="B44" i="90" s="1"/>
  <c r="L11" i="141"/>
  <c r="L11" i="139"/>
  <c r="L35" i="139" s="1"/>
  <c r="L11" i="140"/>
  <c r="L35" i="140" s="1"/>
  <c r="V14" i="108"/>
  <c r="V31" i="108" s="1"/>
  <c r="L14" i="139"/>
  <c r="L38" i="139" s="1"/>
  <c r="L14" i="140"/>
  <c r="L38" i="140" s="1"/>
  <c r="L14" i="141"/>
  <c r="K11" i="141"/>
  <c r="K11" i="139"/>
  <c r="K35" i="139" s="1"/>
  <c r="U11" i="108"/>
  <c r="U28" i="108" s="1"/>
  <c r="K11" i="140"/>
  <c r="K35" i="140" s="1"/>
  <c r="X16" i="108"/>
  <c r="X33" i="108" s="1"/>
  <c r="V16" i="108"/>
  <c r="V33" i="108" s="1"/>
  <c r="K20" i="139"/>
  <c r="K44" i="139" s="1"/>
  <c r="K20" i="140"/>
  <c r="K44" i="140" s="1"/>
  <c r="K20" i="141"/>
  <c r="I22" i="139"/>
  <c r="I46" i="139" s="1"/>
  <c r="I22" i="140"/>
  <c r="I46" i="140" s="1"/>
  <c r="B22" i="90"/>
  <c r="B46" i="90" s="1"/>
  <c r="I22" i="141"/>
  <c r="U16" i="108"/>
  <c r="U33" i="108" s="1"/>
  <c r="K22" i="141"/>
  <c r="K22" i="140"/>
  <c r="K46" i="140" s="1"/>
  <c r="K22" i="139"/>
  <c r="K46" i="139" s="1"/>
  <c r="X14" i="108"/>
  <c r="X31" i="108" s="1"/>
  <c r="B17" i="90"/>
  <c r="B41" i="90" s="1"/>
  <c r="I17" i="139"/>
  <c r="I41" i="139" s="1"/>
  <c r="I17" i="140"/>
  <c r="I41" i="140" s="1"/>
  <c r="I17" i="141"/>
  <c r="Y14" i="108"/>
  <c r="Y31" i="108" s="1"/>
  <c r="J17" i="141"/>
  <c r="J17" i="140"/>
  <c r="J41" i="140" s="1"/>
  <c r="J17" i="139"/>
  <c r="J41" i="139" s="1"/>
  <c r="K23" i="90" l="1"/>
  <c r="K47" i="90" s="1"/>
  <c r="J23" i="90"/>
  <c r="J47" i="90" s="1"/>
  <c r="H23" i="90"/>
  <c r="H47" i="90" s="1"/>
  <c r="L23" i="90"/>
  <c r="L47" i="90" s="1"/>
  <c r="D23" i="90"/>
  <c r="D47" i="90" s="1"/>
  <c r="F23" i="90"/>
  <c r="F47" i="90" s="1"/>
  <c r="E23" i="90"/>
  <c r="E47" i="90" s="1"/>
  <c r="G23" i="90"/>
  <c r="G47" i="90" s="1"/>
  <c r="C23" i="90"/>
  <c r="C47" i="90" s="1"/>
  <c r="I23" i="90"/>
  <c r="I47" i="90" s="1"/>
  <c r="M23" i="90"/>
  <c r="M47" i="90" s="1"/>
  <c r="K23" i="139"/>
  <c r="K47" i="139" s="1"/>
  <c r="K23" i="140"/>
  <c r="K47" i="140" s="1"/>
  <c r="K23" i="141"/>
  <c r="U17" i="108"/>
  <c r="U34" i="108" s="1"/>
  <c r="Z17" i="108"/>
  <c r="Z34" i="108" s="1"/>
  <c r="Y17" i="108"/>
  <c r="Y34" i="108" s="1"/>
  <c r="B23" i="90"/>
  <c r="B47" i="90" s="1"/>
  <c r="I23" i="140"/>
  <c r="I47" i="140" s="1"/>
  <c r="I23" i="139"/>
  <c r="I47" i="139" s="1"/>
  <c r="I23" i="141"/>
  <c r="L23" i="139"/>
  <c r="L47" i="139" s="1"/>
  <c r="L23" i="140"/>
  <c r="L47" i="140" s="1"/>
  <c r="L23" i="141"/>
  <c r="V17" i="108"/>
  <c r="V34" i="108" s="1"/>
  <c r="X17" i="108"/>
  <c r="X34" i="108" s="1"/>
  <c r="J23" i="139"/>
  <c r="J47" i="139" s="1"/>
  <c r="J23" i="140"/>
  <c r="J47" i="140" s="1"/>
  <c r="J23" i="141"/>
  <c r="W17" i="108"/>
  <c r="W34" i="108" s="1"/>
  <c r="AP7" i="90" l="1"/>
  <c r="AP31" i="90" s="1"/>
  <c r="AO7" i="90"/>
  <c r="AO31" i="90" s="1"/>
  <c r="AO13" i="90" l="1"/>
  <c r="AO37" i="90" s="1"/>
  <c r="AO22" i="90"/>
  <c r="AO46" i="90" s="1"/>
  <c r="AP25" i="90"/>
  <c r="AP49" i="90" s="1"/>
  <c r="AP10" i="90"/>
  <c r="AP34" i="90" s="1"/>
  <c r="AO25" i="90"/>
  <c r="AO49" i="90" s="1"/>
  <c r="AO19" i="90"/>
  <c r="AO43" i="90" s="1"/>
  <c r="AP22" i="90"/>
  <c r="AP46" i="90" s="1"/>
  <c r="AP19" i="90"/>
  <c r="AP43" i="90" s="1"/>
  <c r="AP8" i="90"/>
  <c r="AP32" i="90" s="1"/>
  <c r="AO10" i="90"/>
  <c r="AO34" i="90" s="1"/>
  <c r="AP13" i="90"/>
  <c r="AP37" i="90" s="1"/>
  <c r="AO8" i="90"/>
  <c r="AO32" i="90" s="1"/>
  <c r="AP16" i="90"/>
  <c r="AP40" i="90" s="1"/>
  <c r="AO16" i="90"/>
  <c r="AO40" i="90" s="1"/>
  <c r="AP23" i="90" l="1"/>
  <c r="AP47" i="90" s="1"/>
  <c r="AP20" i="90"/>
  <c r="AP44" i="90" s="1"/>
  <c r="AP14" i="90"/>
  <c r="AP38" i="90" s="1"/>
  <c r="AP17" i="90"/>
  <c r="AP41" i="90" s="1"/>
  <c r="AO14" i="90"/>
  <c r="AO38" i="90" s="1"/>
  <c r="AP11" i="90"/>
  <c r="AP35" i="90" s="1"/>
  <c r="AO11" i="90"/>
  <c r="AO35" i="90" s="1"/>
  <c r="AO17" i="90"/>
  <c r="AO41" i="90" s="1"/>
  <c r="AO23" i="90"/>
  <c r="AO47" i="90" s="1"/>
  <c r="AO20" i="90"/>
  <c r="AO44" i="90" s="1"/>
</calcChain>
</file>

<file path=xl/sharedStrings.xml><?xml version="1.0" encoding="utf-8"?>
<sst xmlns="http://schemas.openxmlformats.org/spreadsheetml/2006/main" count="2738" uniqueCount="274">
  <si>
    <t>Люкс</t>
  </si>
  <si>
    <t>от 1 до 6</t>
  </si>
  <si>
    <t>Супериор Кинг/Твин (вид на внутренний двор)/ Superior King,Twin (yard view)</t>
  </si>
  <si>
    <t>Супериор Кинг/Твин (вид на город)/ Superior King, Twin (city view)</t>
  </si>
  <si>
    <t>Супериор Кинг/Твин (вид на горы)/ Superior King, Twin (mountain view)</t>
  </si>
  <si>
    <t>Люкс/ Suite</t>
  </si>
  <si>
    <t>Президентский Люкс/ Presidential Suite</t>
  </si>
  <si>
    <t>Новотель Красная Поляна Сочи 5*/ Novotel Resort Krasnaya Polyana Sochi 5*</t>
  </si>
  <si>
    <t>Тариф "C завтраками"/ "Bed and breakfast" rates</t>
  </si>
  <si>
    <t>Открытые тарифы/ Open rates</t>
  </si>
  <si>
    <t>Нетто тарифы/ Net rates</t>
  </si>
  <si>
    <t>C завтраками/ Bed and breakfast</t>
  </si>
  <si>
    <t>В стоимость включено/ Rates include:</t>
  </si>
  <si>
    <t>Бесплатный беспроводной интернет на всей территории отеля/ Wi-Fi;</t>
  </si>
  <si>
    <t>Чай/кофе, вода в номера/tea and coffee in the room;</t>
  </si>
  <si>
    <t>НДС 20% (в рублях) за номер в сутки/ VAT 20%</t>
  </si>
  <si>
    <t>Условия аннуляции/ Cancellation policy:</t>
  </si>
  <si>
    <t>Условия/Conditions:</t>
  </si>
  <si>
    <t>Подъем до уровня +960 м./ Free of charge access to a cable car "Krasnaya Polyana" К-1  (Polyana 540 - Polyana 960);</t>
  </si>
  <si>
    <r>
      <t xml:space="preserve">Мин срок бронирования до заезда: </t>
    </r>
    <r>
      <rPr>
        <b/>
        <sz val="9"/>
        <color indexed="8"/>
        <rFont val="Times New Roman"/>
        <family val="1"/>
        <charset val="204"/>
      </rPr>
      <t>15</t>
    </r>
    <r>
      <rPr>
        <sz val="9"/>
        <color indexed="8"/>
        <rFont val="Times New Roman"/>
        <family val="1"/>
        <charset val="204"/>
      </rPr>
      <t xml:space="preserve"> дней/ Min. Booking period before arrival: </t>
    </r>
    <r>
      <rPr>
        <b/>
        <sz val="9"/>
        <color indexed="8"/>
        <rFont val="Times New Roman"/>
        <family val="1"/>
        <charset val="204"/>
      </rPr>
      <t>15</t>
    </r>
    <r>
      <rPr>
        <sz val="9"/>
        <color indexed="8"/>
        <rFont val="Times New Roman"/>
        <family val="1"/>
        <charset val="204"/>
      </rPr>
      <t xml:space="preserve"> days.</t>
    </r>
  </si>
  <si>
    <t>Новотель Резорт Красная Поляна Сочи 5*/ Novotel Resort Krasnaya Polyana Sochi 5*</t>
  </si>
  <si>
    <t>Супериор Кинг/Твин, вид на внутренний двор</t>
  </si>
  <si>
    <t>Супериор Кинг/Твин, боковой вид на горы</t>
  </si>
  <si>
    <t>Супериор Кинг/Твин, вид на горы</t>
  </si>
  <si>
    <t>Условия/ Conditions:</t>
  </si>
  <si>
    <t>Тариф является невозвратным. В случае сокращения или отмены бронирования, взимается штраф в размере 100% от стоимости бронирования, совершенного Заказчиком/
Rate is non-refundable. In case of reduction or cancellation of the reservation, a penalty - 100% of the cost of the reservation.</t>
  </si>
  <si>
    <t>Тариф "Без питания"/ "Room only" rates</t>
  </si>
  <si>
    <t>Тариф "Раннее бронирование" на базе завтраков/ "Early booking" rates (BB) 15% discount</t>
  </si>
  <si>
    <t>великолепный завтрак по системе "Шведский стол"</t>
  </si>
  <si>
    <t>купонную книгу на бесплатные активности курорта и скидки в СПА центры</t>
  </si>
  <si>
    <t>подъем на канатной дороге до уровня 960м</t>
  </si>
  <si>
    <t xml:space="preserve">парковка на Поляне 960; </t>
  </si>
  <si>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</si>
  <si>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</si>
  <si>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t>Завтрак/ Breakfast;</t>
  </si>
  <si>
    <t>НДС 20% (в рублях) за номер в сутки/ VAT 20%;</t>
  </si>
  <si>
    <r>
      <t xml:space="preserve">Период продажи: </t>
    </r>
    <r>
      <rPr>
        <b/>
        <sz val="9"/>
        <rFont val="Times New Roman"/>
        <family val="1"/>
        <charset val="204"/>
      </rPr>
      <t>с 05.08.2021 - 15.12.2021​</t>
    </r>
    <r>
      <rPr>
        <sz val="9"/>
        <rFont val="Times New Roman"/>
        <family val="1"/>
        <charset val="204"/>
      </rPr>
      <t xml:space="preserve">/ Period of sales: </t>
    </r>
    <r>
      <rPr>
        <b/>
        <sz val="9"/>
        <rFont val="Times New Roman"/>
        <family val="1"/>
        <charset val="204"/>
      </rPr>
      <t>с 05.08.2021 - 15.12.2021​</t>
    </r>
  </si>
  <si>
    <r>
      <t xml:space="preserve">Период проживания: </t>
    </r>
    <r>
      <rPr>
        <b/>
        <sz val="9"/>
        <rFont val="Times New Roman"/>
        <family val="1"/>
        <charset val="204"/>
      </rPr>
      <t xml:space="preserve">с 01.10.2021 - 16.12.202​1 </t>
    </r>
    <r>
      <rPr>
        <sz val="9"/>
        <rFont val="Times New Roman"/>
        <family val="1"/>
        <charset val="204"/>
      </rPr>
      <t xml:space="preserve">/ Period of stay: </t>
    </r>
    <r>
      <rPr>
        <b/>
        <sz val="9"/>
        <rFont val="Times New Roman"/>
        <family val="1"/>
        <charset val="204"/>
      </rPr>
      <t>с 01.10.2021 - 16.12.202​1</t>
    </r>
  </si>
  <si>
    <r>
      <t xml:space="preserve">Период продажи: </t>
    </r>
    <r>
      <rPr>
        <b/>
        <sz val="9"/>
        <rFont val="Times New Roman"/>
        <family val="1"/>
        <charset val="204"/>
      </rPr>
      <t>с 05.08.2021 - 14.12.2021​</t>
    </r>
    <r>
      <rPr>
        <sz val="9"/>
        <rFont val="Times New Roman"/>
        <family val="1"/>
        <charset val="204"/>
      </rPr>
      <t xml:space="preserve">/ Period of sales: </t>
    </r>
    <r>
      <rPr>
        <b/>
        <sz val="9"/>
        <rFont val="Times New Roman"/>
        <family val="1"/>
        <charset val="204"/>
      </rPr>
      <t>с 05.08.2021 - 14.12.2021​</t>
    </r>
  </si>
  <si>
    <r>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t>
    </r>
    <r>
      <rPr>
        <sz val="9"/>
        <color indexed="10"/>
        <rFont val="Times New Roman"/>
        <family val="1"/>
        <charset val="204"/>
      </rPr>
      <t xml:space="preserve">
</t>
    </r>
  </si>
  <si>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</si>
  <si>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 xml:space="preserve">1. Прогулочный билет "День в горах" для подъема к горным вершинам / Walking ticket "Day in the Mountains" for reaching the mountain peaks.  Услуга предоставляется однократно для всех  гостей в номере / The service is provided once for all guests in the room </t>
  </si>
  <si>
    <t xml:space="preserve">2. Обзорная групповая экскурсия по курорту с профессиональным гидом / Group tour of the resort with a professional guide. Услуга предоставляется однократно для всех  гостей в номере / The service is provided once for all guests in the room </t>
  </si>
  <si>
    <t xml:space="preserve">3. Прохождение любого маршрута в Веревочном парке на выбор / Passing any route in the Rope Park on your choice; Действует на прохождение  одного  выбранного  маршрута  для  каждого гостя из числа проживающих в номере, при единовременном посещении парка / Valid for the passage of one selected route for each guest staying in the room, on a single visit to the park.
 </t>
  </si>
  <si>
    <t>8. Катание на картодроме GoKart960 / Riding at GoKart960 karting track. Действует однократно на один заезд для одного взрослого и одного ребёнка от четырёх лет / Valid once per check-in for one adult and one child Four years of age or older.</t>
  </si>
  <si>
    <t xml:space="preserve">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
</t>
  </si>
  <si>
    <t>В купонную книжку входят скидки до 50%, специальные предложения и бесплатные  бонусные услуги / The coupon book includes discounts of up to 50%, special offers and free bonus services.</t>
  </si>
  <si>
    <r>
      <t>*</t>
    </r>
    <r>
      <rPr>
        <sz val="8"/>
        <color indexed="8"/>
        <rFont val="Verdana"/>
        <family val="2"/>
        <charset val="204"/>
      </rPr>
      <t> </t>
    </r>
    <r>
      <rPr>
        <u/>
        <sz val="8"/>
        <color indexed="8"/>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family val="2"/>
        <charset val="204"/>
      </rPr>
      <t>* Services and bonus offers are valid only during the stay and are provided once, according to the conditions in the coupon book.</t>
    </r>
  </si>
  <si>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</si>
  <si>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</si>
  <si>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r>
      <t>Предложение ограничено и не комбинируется с</t>
    </r>
    <r>
      <rPr>
        <i/>
        <sz val="8"/>
        <color indexed="8"/>
        <rFont val="Verdana"/>
        <family val="2"/>
        <charset val="204"/>
      </rPr>
      <t> </t>
    </r>
    <r>
      <rPr>
        <sz val="8"/>
        <color indexed="8"/>
        <rFont val="Verdana"/>
        <family val="2"/>
        <charset val="204"/>
      </rPr>
      <t>другими действующими акциями отеля / The offer is limited and cannot be combined with other current hotel promotions.</t>
    </r>
  </si>
  <si>
    <t>4. Прокат городского велосипеда на 1 час / City bike rental for 1 hour. Действует однократно  на  одного  гостя  на  аренду  велосипеда на один час / Valid once per guest for one hour bike rental.</t>
  </si>
  <si>
    <t>6.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</si>
  <si>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7. Ознакомительный продукт лаборатории натуральной косметики LIA LAB / LIA LAB Natural Cosmetics Lab's introductory product. Действует  на  1  мини-версию продукта (30 мл) с уникальными эстетическими свойствами / Valid for 1 mini version of the product (30 ml) with unique aesthetic properties.
</t>
  </si>
  <si>
    <t>9. Мастер-класс «Роспись гипсовой фигурки» в детском клубе «Рай» в отеле Marriott / Master class "Painting Plaster Figures" at the Paradise Children's Club at the Marriott Hotel. Действует на 1 мастер-класс для всех детей старше 5 лет, 
проживающих в номере / Valid for 1 workshop for all children over 5 years old, 
staying in a room.</t>
  </si>
  <si>
    <t>А также купонная книга предоставляет дополнительные скидки на многочисленные платные активности Курорта / And also the coupon book provides additional discounts on numerous paid activities of the Resort;</t>
  </si>
  <si>
    <t>*Детокс питание, по специальному меню можно приобрести дополнительно / *Detox meals, by special menu can be purchased additionally.</t>
  </si>
  <si>
    <t>Предложение также включает выгодные условия на посещение спа-центров отелей и тренировочную программу / The offer also includes favorable terms on visits to hotel spas and exercise program.</t>
  </si>
  <si>
    <t>Открытые тарифы/ Open rates -10%</t>
  </si>
  <si>
    <t>Спортивный дневной ски-пасс</t>
  </si>
  <si>
    <t xml:space="preserve">NETTO  RATES </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</si>
  <si>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</si>
  <si>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t>Тарифы на дополнительные ски-пассы (для доп. мест)/ Rates for additional ski passes (for extra beds):</t>
  </si>
  <si>
    <t>Тариф "Раннее бронирование" на базе завтраков/ "Early booking" rates (BB) 10% discount</t>
  </si>
  <si>
    <r>
      <t xml:space="preserve">Мин срок бронирования до заезда: </t>
    </r>
    <r>
      <rPr>
        <b/>
        <sz val="9"/>
        <color theme="1"/>
        <rFont val="Times New Roman"/>
        <family val="1"/>
      </rPr>
      <t>03</t>
    </r>
    <r>
      <rPr>
        <sz val="9"/>
        <color indexed="8"/>
        <rFont val="Times New Roman"/>
        <family val="1"/>
        <charset val="204"/>
      </rPr>
      <t xml:space="preserve"> дней/ Min. Booking period before arrival: </t>
    </r>
    <r>
      <rPr>
        <b/>
        <sz val="9"/>
        <color indexed="8"/>
        <rFont val="Times New Roman"/>
        <family val="1"/>
        <charset val="204"/>
      </rPr>
      <t>03</t>
    </r>
    <r>
      <rPr>
        <sz val="9"/>
        <color indexed="8"/>
        <rFont val="Times New Roman"/>
        <family val="1"/>
        <charset val="204"/>
      </rPr>
      <t xml:space="preserve"> days.</t>
    </r>
  </si>
  <si>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</si>
  <si>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Специальный тариф "Осенние каникулы" / Special offer "Autumn holidays"</t>
  </si>
  <si>
    <t>Бесплатное размещение 2 детей возрастом до 12 лет, включая завтрак и доп.место /  Free accommodation for 2 children under 12 years old, including breakfast and extra bed.</t>
  </si>
  <si>
    <t>Специальный тариф "Зарядись энергий гор Активный пакет" / Special offer "Energize the Mountains Active"</t>
  </si>
  <si>
    <t>Дополнительно ЕДИНОРАЗОВО добавляется в стоимость заявки купонные книги для каждого взрослого, стоимость - 1200 взрослый. При размещении дополнительных гостей, также ЕДИНОРАЗОВО добавляется в стоимость заявки купонные книжки на каждого гостя - 1200 взрослый. / Extra pay  for coupon book per every adult at once. Cost  - 1200 rub per adult at the main and extra bed.</t>
  </si>
  <si>
    <t>Купонная книга с 10 бесплатными активностями и скидками на другие акции Курорта / 
Coupon book with 10 free activities and discounts for other promotions of the Krasnaya Polyana Resort</t>
  </si>
  <si>
    <r>
      <t>По купонной книге в предложение</t>
    </r>
    <r>
      <rPr>
        <b/>
        <sz val="10"/>
        <rFont val="Times New Roman"/>
        <family val="1"/>
        <charset val="204"/>
      </rPr>
      <t> «Зарядись энергией гор - Активный» входят</t>
    </r>
    <r>
      <rPr>
        <sz val="10"/>
        <rFont val="Times New Roman"/>
        <family val="1"/>
        <charset val="204"/>
      </rPr>
      <t> </t>
    </r>
    <r>
      <rPr>
        <i/>
        <sz val="10"/>
        <rFont val="Times New Roman"/>
        <family val="1"/>
        <charset val="204"/>
      </rPr>
      <t>бесплатно* / The Special offer "Energize the Mountains Active" includes free of charge (for hotel guests):</t>
    </r>
  </si>
  <si>
    <t>Специальный тариф "Горный детокс" / Special offer "Mountain detox"</t>
  </si>
  <si>
    <r>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t>
    </r>
    <r>
      <rPr>
        <b/>
        <sz val="11"/>
        <color rgb="FFFF0000"/>
        <rFont val="Calibri"/>
        <family val="2"/>
        <charset val="204"/>
      </rPr>
      <t xml:space="preserve"> Стоимость купонных книг на всех взрослых и детей просим сразу добавлять в заявку. / Extra pay  for coupon book per every adult and child at once. Cost  - 1200 rub per adult / 750 rub per child.  The cost of the coupon book for each guest (at extra bed)  is also added - 1200 rub per adult / 750 rub per child. Please add the cost of coupon books for all and adult children to the application immediately.</t>
    </r>
  </si>
  <si>
    <r>
      <t>Минимальный период проживания: </t>
    </r>
    <r>
      <rPr>
        <b/>
        <sz val="8"/>
        <color indexed="8"/>
        <rFont val="Verdana"/>
        <family val="2"/>
        <charset val="204"/>
      </rPr>
      <t xml:space="preserve">2 ночи / </t>
    </r>
    <r>
      <rPr>
        <sz val="8"/>
        <color indexed="8"/>
        <rFont val="Verdana"/>
        <family val="2"/>
        <charset val="204"/>
      </rPr>
      <t>Min.stay:</t>
    </r>
    <r>
      <rPr>
        <b/>
        <sz val="8"/>
        <color indexed="8"/>
        <rFont val="Verdana"/>
        <family val="2"/>
        <charset val="204"/>
      </rPr>
      <t xml:space="preserve"> 2 nights</t>
    </r>
  </si>
  <si>
    <t xml:space="preserve">Купонная книга на бесплатные активности курорта и скидки в СПА центры. / Coupon book for free spa activities and discounts to spa centers. </t>
  </si>
  <si>
    <r>
      <t>В предложение </t>
    </r>
    <r>
      <rPr>
        <b/>
        <sz val="8"/>
        <color rgb="FF000000"/>
        <rFont val="Verdana"/>
        <family val="2"/>
        <charset val="204"/>
      </rPr>
      <t>«Горный Детокс»</t>
    </r>
    <r>
      <rPr>
        <sz val="8"/>
        <color rgb="FF000000"/>
        <rFont val="Verdana"/>
        <family val="2"/>
        <charset val="204"/>
      </rPr>
      <t> </t>
    </r>
    <r>
      <rPr>
        <b/>
        <i/>
        <sz val="8"/>
        <color rgb="FF000000"/>
        <rFont val="Verdana"/>
        <family val="2"/>
        <charset val="204"/>
      </rPr>
      <t>бесплатно </t>
    </r>
    <r>
      <rPr>
        <sz val="8"/>
        <color rgb="FF000000"/>
        <rFont val="Verdana"/>
        <family val="2"/>
        <charset val="204"/>
      </rPr>
      <t>входят услуги по купонной книге / The special offer "Mountain Detox" includes free of charge (for hotel guests):</t>
    </r>
  </si>
  <si>
    <t>Специальное предложение "Отдыхай и катай"  / Special offer "Rest and Ski"</t>
  </si>
  <si>
    <t>5. Прокат скейтборда или роликов на 1 час в Академии райдеров (действует на всех гостей) / Skateboard or rollerblading for 1 hour at the Rider Academy(valid for all guests);</t>
  </si>
  <si>
    <t>3.Поход с гидом Бюро приключений 100К (действует на всех гостей) / Нiking along the eco-trails with a guide (valid for all guests);</t>
  </si>
  <si>
    <t>6. Прокат скейтборда или роликов на 1 час в Академии райдеров (действует на всех гостей) / Skateboard or rollerblading for 1 hour at the Rider Academy(valid for all guests);</t>
  </si>
  <si>
    <t>10. Поход с гидом Бюро приключений 100К (действует на всех гостей) / Нiking along the eco-trails with a guide (valid for all guests).</t>
  </si>
  <si>
    <t xml:space="preserve">4. Групповая фитнес-тренировка «Йога-класс» /Group fitness training "Yoga class".  Действует  однократно  для  всех  гостей,  проживающих  в  номере, при  единовременном  посещении  тренировки /  Valid once for all guests staying in the room at a single visit to the training </t>
  </si>
  <si>
    <t xml:space="preserve">7. Прокат городского велосипеда на 1 час / City bike rental for 1 hour. Действует однократно  на  одного  гостя  на  аренду  велосипеда на один час / Valid once per guest for one hour bike rental.
</t>
  </si>
  <si>
    <t xml:space="preserve">8. Заезд на картодроме GoKart960  / Race at the GoKart960 karting track.  Действует однократно на один заезд для одного гостя /Valid once per check-in for one guest
</t>
  </si>
  <si>
    <t xml:space="preserve">9. Кормление оленя ягелем на Ферме северных оленей / Feeding reindeer with reindeer moss at the Reindeer Farm.  Купон действует на один пакетик ягеля / The coupon is valid for one sachet of yagel
</t>
  </si>
  <si>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</si>
  <si>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r>
      <rPr>
        <sz val="9"/>
        <color theme="1"/>
        <rFont val="Times New Roman"/>
        <family val="1"/>
      </rPr>
      <t>Период бронирования</t>
    </r>
    <r>
      <rPr>
        <b/>
        <sz val="9"/>
        <color theme="1"/>
        <rFont val="Times New Roman"/>
        <family val="1"/>
        <charset val="204"/>
      </rPr>
      <t xml:space="preserve">: 21.02.2022 - 10.04.2022 /  </t>
    </r>
    <r>
      <rPr>
        <sz val="9"/>
        <color theme="1"/>
        <rFont val="Times New Roman"/>
        <family val="1"/>
      </rPr>
      <t>Period of sales</t>
    </r>
    <r>
      <rPr>
        <b/>
        <sz val="9"/>
        <color theme="1"/>
        <rFont val="Times New Roman"/>
        <family val="1"/>
        <charset val="204"/>
      </rPr>
      <t>: 21.02.2022 - 10.04.2022</t>
    </r>
  </si>
  <si>
    <r>
      <t xml:space="preserve">Период проживания: </t>
    </r>
    <r>
      <rPr>
        <b/>
        <sz val="9"/>
        <rFont val="Times New Roman"/>
        <family val="1"/>
        <charset val="204"/>
      </rPr>
      <t xml:space="preserve">с 18.03.2022 - 11.04.2022 </t>
    </r>
    <r>
      <rPr>
        <sz val="9"/>
        <rFont val="Times New Roman"/>
        <family val="1"/>
        <charset val="204"/>
      </rPr>
      <t xml:space="preserve">/ Period of stay: </t>
    </r>
    <r>
      <rPr>
        <b/>
        <sz val="9"/>
        <rFont val="Times New Roman"/>
        <family val="1"/>
        <charset val="204"/>
      </rPr>
      <t>18.03.2022 - 11.04.2022</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</si>
  <si>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</si>
  <si>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</si>
  <si>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</si>
  <si>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</si>
  <si>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</si>
  <si>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</si>
  <si>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</si>
  <si>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</si>
  <si>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</si>
  <si>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</si>
  <si>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Условия / Conditions:</t>
  </si>
  <si>
    <t>Специальный тариф "Весенние каникулы" / Special offer "Spring holidays"</t>
  </si>
  <si>
    <r>
      <t xml:space="preserve">По купонной книге в предложение </t>
    </r>
    <r>
      <rPr>
        <b/>
        <sz val="10"/>
        <rFont val="Times New Roman"/>
        <family val="1"/>
        <charset val="204"/>
      </rPr>
      <t>«Весенние Каникулы»</t>
    </r>
    <r>
      <rPr>
        <sz val="10"/>
        <rFont val="Times New Roman"/>
        <family val="1"/>
        <charset val="204"/>
      </rPr>
      <t xml:space="preserve"> входят </t>
    </r>
    <r>
      <rPr>
        <i/>
        <sz val="10"/>
        <rFont val="Times New Roman"/>
        <family val="1"/>
        <charset val="204"/>
      </rPr>
      <t>бесплатно* / The special offer "Spring holidays" includes free of charge (for hotel guests):</t>
    </r>
    <r>
      <rPr>
        <sz val="10"/>
        <rFont val="Times New Roman"/>
        <family val="1"/>
        <charset val="204"/>
      </rPr>
      <t>:</t>
    </r>
  </si>
  <si>
    <r>
      <t xml:space="preserve">Период продажи: </t>
    </r>
    <r>
      <rPr>
        <b/>
        <sz val="9"/>
        <rFont val="Times New Roman"/>
        <family val="1"/>
      </rPr>
      <t>18.03.2022</t>
    </r>
    <r>
      <rPr>
        <b/>
        <sz val="9"/>
        <rFont val="Times New Roman"/>
        <family val="1"/>
        <charset val="204"/>
      </rPr>
      <t xml:space="preserve"> - 29.09.2022</t>
    </r>
    <r>
      <rPr>
        <sz val="9"/>
        <rFont val="Times New Roman"/>
        <family val="1"/>
        <charset val="204"/>
      </rPr>
      <t xml:space="preserve">/ Period of sales: </t>
    </r>
    <r>
      <rPr>
        <b/>
        <sz val="9"/>
        <rFont val="Times New Roman"/>
        <family val="1"/>
        <charset val="204"/>
      </rPr>
      <t>18.03.2022 - 29.09.2022</t>
    </r>
  </si>
  <si>
    <r>
      <t xml:space="preserve">Период проживания: </t>
    </r>
    <r>
      <rPr>
        <b/>
        <sz val="9"/>
        <rFont val="Times New Roman"/>
        <family val="1"/>
      </rPr>
      <t>01.06.2022</t>
    </r>
    <r>
      <rPr>
        <b/>
        <sz val="9"/>
        <rFont val="Times New Roman"/>
        <family val="1"/>
        <charset val="204"/>
      </rPr>
      <t xml:space="preserve"> - 30.09.2022​</t>
    </r>
    <r>
      <rPr>
        <sz val="9"/>
        <rFont val="Times New Roman"/>
        <family val="1"/>
        <charset val="204"/>
      </rPr>
      <t xml:space="preserve">/ Period of stay: </t>
    </r>
    <r>
      <rPr>
        <b/>
        <sz val="9"/>
        <rFont val="Times New Roman"/>
        <family val="1"/>
        <charset val="204"/>
      </rPr>
      <t>01.06.2022 - 30.09.2022​</t>
    </r>
  </si>
  <si>
    <t>Купонная книга с 11 бесплатными активностями курорта и скидками на другие акции</t>
  </si>
  <si>
    <r>
      <t>В предложение «Зарядись энергией гор» входят </t>
    </r>
    <r>
      <rPr>
        <b/>
        <i/>
        <sz val="8"/>
        <color indexed="8"/>
        <rFont val="Verdana"/>
        <family val="2"/>
        <charset val="204"/>
      </rPr>
      <t>бесплатно</t>
    </r>
    <r>
      <rPr>
        <b/>
        <sz val="8"/>
        <color indexed="8"/>
        <rFont val="Verdana"/>
        <family val="2"/>
        <charset val="204"/>
      </rPr>
      <t> </t>
    </r>
    <r>
      <rPr>
        <sz val="8"/>
        <color indexed="8"/>
        <rFont val="Verdana"/>
        <family val="2"/>
        <charset val="204"/>
      </rPr>
      <t>хиты летнего сезона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</si>
  <si>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Прогулочные билеты на канатную дорогу для посещения водопада Поликаря высотой 70 м 
 Действует для всех взрослых гостей, проживающих в номере./ Walking tickets for the cable car to visit the waterfall of Polikaria, 70 m high. Valid for all adult guests staying in the room</t>
  </si>
  <si>
    <t>2. Обзорная групповая экскурсия с гидом по достопримечательностям курорта. Действует для всех гостей, проживающих в номере. / Guided group tour of the resort's landmarks 
Valid for all room guests</t>
  </si>
  <si>
    <t xml:space="preserve">3.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</si>
  <si>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 xml:space="preserve">4.  Фитнес-тренировка в группе на территории курорта. Действует для всех гостей, проживающих в номере. / Fitness training in the group on the territory of the resort
Valid for all in-room guests.
</t>
  </si>
  <si>
    <t>5.  Мастер-класс Академии райдеров по катанию на скейтбордах и роликах. Действует для всех гостей, проживающих в номер. / Master class of the Academy of Riders in skateboarding and rollerblading. Valid for all room guests</t>
  </si>
  <si>
    <t>6.  Тестовый спуск по трассам байк-парка. Действует на 1 гостя старше 14 лет / Bike park test downhill. Valid for 1 guest over 14 years old</t>
  </si>
  <si>
    <t>7.  Прокат городского велосипеда на 1 час. Действует на одного взрослого и ребёнка до 12 лет/ City bike rental for 1 hour. Valid for one adult and a child under 12 years of age</t>
  </si>
  <si>
    <r>
      <t>8. Прокат беговелов на 1 час. Действует на всех детей от 2 до 5 лет, проживающих в номере</t>
    </r>
    <r>
      <rPr>
        <sz val="10"/>
        <rFont val="Arial Cyr"/>
        <charset val="204"/>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</si>
  <si>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t xml:space="preserve">9.  Прохождение 1 маршрута Верёвочного парка 900. Действует на 1 гостя, проживающего в номере / Passage of 1 route of the Rope Park 900. Valid for 1 guest staying in the room
</t>
  </si>
  <si>
    <t xml:space="preserve">10.  Видео 360° с панорамной площадки на Поляне 2200. Действует на 1 видео. / 360° video from the panoramic site at Glade 2200. Valid for 1 video
</t>
  </si>
  <si>
    <t>Трансфер на пляж Имеретинский</t>
  </si>
  <si>
    <t xml:space="preserve">*Пляж функционирует с 01.06.2022-30.09.2022,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</si>
  <si>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t>Мин срок бронирования до заезда: 14</t>
    </r>
    <r>
      <rPr>
        <sz val="9"/>
        <color indexed="8"/>
        <rFont val="Times New Roman"/>
        <family val="1"/>
        <charset val="204"/>
      </rPr>
      <t xml:space="preserve"> дней/ Min. Booking period before arrival: 14 days.</t>
    </r>
  </si>
  <si>
    <r>
      <t xml:space="preserve">Дополнительно ЕДИНОРАЗОВО в стоимость заявки добавляются прогулочные ски-пассы  для каждого взрослого, стоимость - </t>
    </r>
    <r>
      <rPr>
        <b/>
        <sz val="11"/>
        <color theme="1"/>
        <rFont val="Calibri"/>
        <family val="2"/>
      </rPr>
      <t>1300</t>
    </r>
    <r>
      <rPr>
        <sz val="11"/>
        <color theme="1"/>
        <rFont val="Calibri"/>
        <family val="2"/>
        <charset val="204"/>
      </rPr>
      <t xml:space="preserve"> взрослый .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1300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at once. Cost  - </t>
    </r>
    <r>
      <rPr>
        <b/>
        <sz val="11"/>
        <color theme="1"/>
        <rFont val="Calibri"/>
        <family val="2"/>
      </rPr>
      <t>1300</t>
    </r>
    <r>
      <rPr>
        <sz val="11"/>
        <color theme="1"/>
        <rFont val="Calibri"/>
        <family val="2"/>
        <charset val="204"/>
      </rPr>
      <t xml:space="preserve"> rub per adult.  The cost of the ski-passes for each guest (at extra bed)  is also added - </t>
    </r>
    <r>
      <rPr>
        <b/>
        <sz val="11"/>
        <color theme="1"/>
        <rFont val="Calibri"/>
        <family val="2"/>
      </rPr>
      <t>1300</t>
    </r>
    <r>
      <rPr>
        <sz val="11"/>
        <color theme="1"/>
        <rFont val="Calibri"/>
        <family val="2"/>
        <charset val="204"/>
      </rPr>
      <t xml:space="preserve"> rub per adult. Please, add the cost of ski-passes for all and adults to the application immediately.</t>
    </r>
  </si>
  <si>
    <t>"Зарядись Энергией Гор"</t>
  </si>
  <si>
    <r>
      <rPr>
        <sz val="9"/>
        <color theme="1"/>
        <rFont val="Times New Roman"/>
        <family val="1"/>
      </rPr>
      <t>Период бронирования</t>
    </r>
    <r>
      <rPr>
        <b/>
        <sz val="9"/>
        <color theme="1"/>
        <rFont val="Times New Roman"/>
        <family val="1"/>
        <charset val="204"/>
      </rPr>
      <t xml:space="preserve">: 04.03.2022 - 30.07.2022 /  </t>
    </r>
    <r>
      <rPr>
        <sz val="9"/>
        <color theme="1"/>
        <rFont val="Times New Roman"/>
        <family val="1"/>
      </rPr>
      <t>Period of sales</t>
    </r>
    <r>
      <rPr>
        <b/>
        <sz val="9"/>
        <color theme="1"/>
        <rFont val="Times New Roman"/>
        <family val="1"/>
        <charset val="204"/>
      </rPr>
      <t>: 04.03.2022 - 30.07.2022</t>
    </r>
  </si>
  <si>
    <r>
      <t xml:space="preserve">Период проживания: </t>
    </r>
    <r>
      <rPr>
        <b/>
        <sz val="9"/>
        <rFont val="Times New Roman"/>
        <family val="1"/>
        <charset val="204"/>
      </rPr>
      <t xml:space="preserve">с 04.03.2022 - 31.07.2022 </t>
    </r>
    <r>
      <rPr>
        <sz val="9"/>
        <rFont val="Times New Roman"/>
        <family val="1"/>
        <charset val="204"/>
      </rPr>
      <t xml:space="preserve">/ Period of stay: </t>
    </r>
    <r>
      <rPr>
        <b/>
        <sz val="9"/>
        <rFont val="Times New Roman"/>
        <family val="1"/>
        <charset val="204"/>
      </rPr>
      <t>04.03.2022 - 31.07.2022</t>
    </r>
  </si>
  <si>
    <t xml:space="preserve">% НДС согласно НК РФ </t>
  </si>
  <si>
    <t xml:space="preserve">11. Бесплатный трансфер на морской пляж Курорта Красная Поляна / Free shuttle service to the sea beach of Krasnaya Polyana Resort
</t>
  </si>
  <si>
    <t>данным цветом выделены изменения стоимости номеров, ввиду высокого сезона, прошу проверить.</t>
  </si>
  <si>
    <t>в том числе НДС, предусмотренный НК РФ</t>
  </si>
  <si>
    <r>
      <t xml:space="preserve">Период продажи: </t>
    </r>
    <r>
      <rPr>
        <b/>
        <sz val="9"/>
        <rFont val="Times New Roman"/>
        <family val="1"/>
        <charset val="204"/>
      </rPr>
      <t>с 05.08.2022 - 29.11.2022​</t>
    </r>
    <r>
      <rPr>
        <sz val="9"/>
        <rFont val="Times New Roman"/>
        <family val="1"/>
        <charset val="204"/>
      </rPr>
      <t xml:space="preserve">/ Period of sales: </t>
    </r>
    <r>
      <rPr>
        <b/>
        <sz val="9"/>
        <rFont val="Times New Roman"/>
        <family val="1"/>
        <charset val="204"/>
      </rPr>
      <t>с 05.08.2022 - 29.11.20212</t>
    </r>
  </si>
  <si>
    <r>
      <t xml:space="preserve">Период проживания: </t>
    </r>
    <r>
      <rPr>
        <b/>
        <sz val="9"/>
        <rFont val="Times New Roman"/>
        <family val="1"/>
        <charset val="204"/>
      </rPr>
      <t xml:space="preserve">с 01.10.2022 - 30.11.202​2 </t>
    </r>
    <r>
      <rPr>
        <sz val="9"/>
        <rFont val="Times New Roman"/>
        <family val="1"/>
        <charset val="204"/>
      </rPr>
      <t xml:space="preserve">/ Period of stay: </t>
    </r>
    <r>
      <rPr>
        <b/>
        <sz val="9"/>
        <rFont val="Times New Roman"/>
        <family val="1"/>
        <charset val="204"/>
      </rPr>
      <t>с 01.10.2022 - 30.11.202​2</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</si>
  <si>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</si>
  <si>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</si>
  <si>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</si>
  <si>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</si>
  <si>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</si>
  <si>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1700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1700</t>
    </r>
    <r>
      <rPr>
        <sz val="11"/>
        <color theme="1"/>
        <rFont val="Calibri"/>
        <family val="2"/>
        <charset val="204"/>
      </rPr>
      <t xml:space="preserve"> руб.</t>
    </r>
    <r>
      <rPr>
        <sz val="11"/>
        <color theme="1"/>
        <rFont val="Calibri"/>
        <family val="2"/>
      </rPr>
      <t xml:space="preserve"> (возраст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1700</t>
    </r>
    <r>
      <rPr>
        <sz val="11"/>
        <color theme="1"/>
        <rFont val="Calibri"/>
        <family val="2"/>
        <charset val="204"/>
      </rPr>
      <t xml:space="preserve"> rub per adult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The cost of the ski-passes for each guest (at extra bed)  is also added - </t>
    </r>
    <r>
      <rPr>
        <b/>
        <sz val="11"/>
        <color theme="1"/>
        <rFont val="Calibri"/>
        <family val="2"/>
      </rPr>
      <t>1700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</si>
  <si>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t>Ограничения / Restrictions</t>
  </si>
  <si>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</si>
  <si>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</si>
  <si>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 xml:space="preserve">*Тариф доступен за исключением ряда дат - периоды скрыты в тарифных сетках / *Rate is available except for a range of dates - periods are hidden in the rate sheets </t>
  </si>
  <si>
    <t>Тариф не доступен до 30.09.22, включительно / The rate is not available until 30.09.22, inclusively</t>
  </si>
  <si>
    <t>Размещение на основных местах</t>
  </si>
  <si>
    <t>ски-пасс 1 гость (стоимость за сутки)</t>
  </si>
  <si>
    <t>ски-пасс 2 гостя (стоимость за сутки)</t>
  </si>
  <si>
    <t>5. Посещение кинотеатра Старсинема до 14:00 / Visiting the Starsinema until 2:00 p.m.</t>
  </si>
  <si>
    <t>6. VR-экскурсия "Полет над Красной Поляной" / VR-excursion "Flight over Krasnaya Polyana"</t>
  </si>
  <si>
    <t>7. Открытка-сувенир для отправки с вершины Чёрная Пирамида (предоставляется 1 открытка на номер) / Postcard-souvenir for sending from the summit of the Black Pyramid (1 postcard per number is provided)</t>
  </si>
  <si>
    <t>8.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</si>
  <si>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9. Стикерпак с талисманом курорта Серной Полей (предоставляется один стикерпак на номер) / Sticker pack with the Sulphur Fields resort mascot (one sticker pack per room is provided)
</t>
  </si>
  <si>
    <t xml:space="preserve">10.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</si>
  <si>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t>Супериор Кинг/Твин (вид во внутренний двор)/ Superior King,Twin (yard view)</t>
  </si>
  <si>
    <t>Супериор Кинг/Твин (вид на бассейн) Superior King, Twin (pool view)</t>
  </si>
  <si>
    <t>Супериор Кинг/Твин (боковой вид на горы) Superior King, Twin (side mountain view)</t>
  </si>
  <si>
    <t>Делюкс/ Deluxe</t>
  </si>
  <si>
    <t>Минимальное количество ночей проживания в дату заезда - Min stay for arrival date*</t>
  </si>
  <si>
    <t>Ограничения  / Restrictions</t>
  </si>
  <si>
    <t>24.02.23 - min stay 5 nights / 24.02.23 - min stay 5 nights</t>
  </si>
  <si>
    <t>18.02.23-21.02.23, включительно - min stay 5 nights / 18.02.23-21.02.23, included - min stay 5 nights</t>
  </si>
  <si>
    <t>22.02.23 - 23.02.23 включительно, запрет заезда в указанную дату / close to arrival for the period 22.02.23 - 23.02.23, included</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</si>
  <si>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color theme="1"/>
        <rFont val="Times New Roman"/>
        <family val="1"/>
        <charset val="204"/>
      </rPr>
      <t>30.12.2022-08.01.2023, включительно</t>
    </r>
    <r>
      <rPr>
        <sz val="9"/>
        <color theme="1"/>
        <rFont val="Times New Roman"/>
        <family val="1"/>
        <charset val="204"/>
      </rPr>
      <t>, -  бесплатная отмена бронирования за 3</t>
    </r>
    <r>
      <rPr>
        <b/>
        <sz val="9"/>
        <color theme="1"/>
        <rFont val="Times New Roman"/>
        <family val="1"/>
        <charset val="204"/>
      </rPr>
      <t>0</t>
    </r>
    <r>
      <rPr>
        <sz val="9"/>
        <color theme="1"/>
        <rFont val="Times New Roman"/>
        <family val="1"/>
        <charset val="204"/>
      </rPr>
      <t xml:space="preserve"> дней до заезда. Бронирование должно быть </t>
    </r>
    <r>
      <rPr>
        <b/>
        <sz val="9"/>
        <color theme="1"/>
        <rFont val="Times New Roman"/>
        <family val="1"/>
        <charset val="204"/>
      </rPr>
      <t>100%</t>
    </r>
    <r>
      <rPr>
        <sz val="9"/>
        <color theme="1"/>
        <rFont val="Times New Roman"/>
        <family val="1"/>
        <charset val="204"/>
      </rPr>
      <t xml:space="preserve"> предоплаченным Заказчиком. Отмена после указанного времени – штраф в </t>
    </r>
    <r>
      <rPr>
        <b/>
        <sz val="9"/>
        <color theme="1"/>
        <rFont val="Times New Roman"/>
        <family val="1"/>
        <charset val="204"/>
      </rPr>
      <t>100%</t>
    </r>
    <r>
      <rPr>
        <sz val="9"/>
        <color theme="1"/>
        <rFont val="Times New Roman"/>
        <family val="1"/>
        <charset val="204"/>
      </rPr>
      <t xml:space="preserve"> размере от стоимости бронирования.
The reservation can be canceled without penalty up to 24 hours before arrival. Cancellation after the specified time - a penalty - the cost of the first night of stay.
 For the period </t>
    </r>
    <r>
      <rPr>
        <b/>
        <sz val="9"/>
        <color theme="1"/>
        <rFont val="Times New Roman"/>
        <family val="1"/>
        <charset val="204"/>
      </rPr>
      <t>30.12.2022-08.01.2023 inclusive</t>
    </r>
    <r>
      <rPr>
        <sz val="9"/>
        <color theme="1"/>
        <rFont val="Times New Roman"/>
        <family val="1"/>
        <charset val="204"/>
      </rPr>
      <t>, - free cancellation 3</t>
    </r>
    <r>
      <rPr>
        <b/>
        <sz val="9"/>
        <color theme="1"/>
        <rFont val="Times New Roman"/>
        <family val="1"/>
        <charset val="204"/>
      </rPr>
      <t>0</t>
    </r>
    <r>
      <rPr>
        <sz val="9"/>
        <color theme="1"/>
        <rFont val="Times New Roman"/>
        <family val="1"/>
        <charset val="204"/>
      </rPr>
      <t xml:space="preserve"> days before arrival. Reservation must be </t>
    </r>
    <r>
      <rPr>
        <b/>
        <sz val="9"/>
        <color theme="1"/>
        <rFont val="Times New Roman"/>
        <family val="1"/>
        <charset val="204"/>
      </rPr>
      <t>100%</t>
    </r>
    <r>
      <rPr>
        <sz val="9"/>
        <color theme="1"/>
        <rFont val="Times New Roman"/>
        <family val="1"/>
        <charset val="204"/>
      </rPr>
      <t xml:space="preserve"> prepaid by the Customer. Cancellation after the specified time - a penalty - </t>
    </r>
    <r>
      <rPr>
        <b/>
        <sz val="9"/>
        <color theme="1"/>
        <rFont val="Times New Roman"/>
        <family val="1"/>
        <charset val="204"/>
      </rPr>
      <t>100%</t>
    </r>
    <r>
      <rPr>
        <sz val="9"/>
        <color theme="1"/>
        <rFont val="Times New Roman"/>
        <family val="1"/>
        <charset val="204"/>
      </rPr>
      <t xml:space="preserve"> of the cost of the reservation.</t>
    </r>
    <r>
      <rPr>
        <sz val="9"/>
        <color indexed="8"/>
        <rFont val="Times New Roman"/>
        <family val="1"/>
        <charset val="204"/>
      </rPr>
      <t xml:space="preserve">
</t>
    </r>
    <r>
      <rPr>
        <b/>
        <sz val="11"/>
        <color rgb="FFFF0000"/>
        <rFont val="Times New Roman"/>
        <family val="1"/>
      </rPr>
      <t>На период 18.02.23-25.02.23 Базовый тариф не доступен, тариф невозвратный со 100% оплатой.</t>
    </r>
    <r>
      <rPr>
        <sz val="9"/>
        <color indexed="8"/>
        <rFont val="Times New Roman"/>
        <family val="1"/>
        <charset val="204"/>
      </rPr>
      <t xml:space="preserve">
</t>
    </r>
  </si>
  <si>
    <t>На период 18.02.23-25.02.23 Базовый тариф не доступен, тариф невозвратный со 100% оплатой.</t>
  </si>
  <si>
    <r>
      <rPr>
        <sz val="9"/>
        <color theme="1"/>
        <rFont val="Times New Roman"/>
        <family val="1"/>
      </rPr>
      <t>Период бронирования</t>
    </r>
    <r>
      <rPr>
        <b/>
        <sz val="9"/>
        <color theme="1"/>
        <rFont val="Times New Roman"/>
        <family val="1"/>
        <charset val="204"/>
      </rPr>
      <t xml:space="preserve">: 11.01.2023 - </t>
    </r>
    <r>
      <rPr>
        <b/>
        <sz val="9"/>
        <color theme="1"/>
        <rFont val="Times New Roman"/>
        <family val="1"/>
      </rPr>
      <t>13.02.2023</t>
    </r>
    <r>
      <rPr>
        <b/>
        <sz val="9"/>
        <color theme="1"/>
        <rFont val="Times New Roman"/>
        <family val="1"/>
        <charset val="204"/>
      </rPr>
      <t xml:space="preserve"> /  </t>
    </r>
    <r>
      <rPr>
        <sz val="9"/>
        <color theme="1"/>
        <rFont val="Times New Roman"/>
        <family val="1"/>
      </rPr>
      <t>Period of sales</t>
    </r>
    <r>
      <rPr>
        <b/>
        <sz val="9"/>
        <color theme="1"/>
        <rFont val="Times New Roman"/>
        <family val="1"/>
        <charset val="204"/>
      </rPr>
      <t>:11.01.2023 - 13.02.2023</t>
    </r>
  </si>
  <si>
    <r>
      <t xml:space="preserve">Период проживания: </t>
    </r>
    <r>
      <rPr>
        <b/>
        <sz val="9"/>
        <color theme="1"/>
        <rFont val="Times New Roman"/>
        <family val="1"/>
        <charset val="204"/>
      </rPr>
      <t xml:space="preserve">с 16.01.2023 - </t>
    </r>
    <r>
      <rPr>
        <b/>
        <sz val="9"/>
        <color theme="1"/>
        <rFont val="Times New Roman"/>
        <family val="1"/>
      </rPr>
      <t>16.02.2023</t>
    </r>
    <r>
      <rPr>
        <b/>
        <sz val="9"/>
        <color theme="1"/>
        <rFont val="Times New Roman"/>
        <family val="1"/>
        <charset val="204"/>
      </rPr>
      <t xml:space="preserve"> </t>
    </r>
    <r>
      <rPr>
        <sz val="9"/>
        <color theme="1"/>
        <rFont val="Times New Roman"/>
        <family val="1"/>
        <charset val="204"/>
      </rPr>
      <t>/ Period of stay:</t>
    </r>
    <r>
      <rPr>
        <b/>
        <sz val="9"/>
        <color theme="1"/>
        <rFont val="Times New Roman"/>
        <family val="1"/>
      </rPr>
      <t xml:space="preserve"> 16.01.2023 - 16.02.2023</t>
    </r>
  </si>
  <si>
    <t xml:space="preserve">Предоплата за первые сутки продивания, тариф невозвратный </t>
  </si>
  <si>
    <t>Новотель Резорт и Спа Красная Поляна Сочи / Novotel Resort &amp; SPA Krasnaya Polyana Sochi 5*</t>
  </si>
  <si>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</si>
  <si>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</si>
  <si>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</si>
  <si>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</si>
  <si>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</si>
  <si>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</si>
  <si>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</si>
  <si>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</si>
  <si>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</si>
  <si>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</si>
  <si>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r>
      <t xml:space="preserve">Период проживания: </t>
    </r>
    <r>
      <rPr>
        <b/>
        <sz val="9"/>
        <rFont val="Times New Roman"/>
        <family val="1"/>
        <charset val="204"/>
      </rPr>
      <t xml:space="preserve">с 24.03.2023 - 16.04.2023 </t>
    </r>
    <r>
      <rPr>
        <sz val="9"/>
        <rFont val="Times New Roman"/>
        <family val="1"/>
        <charset val="204"/>
      </rPr>
      <t xml:space="preserve">/ Period of stay: </t>
    </r>
    <r>
      <rPr>
        <b/>
        <sz val="9"/>
        <rFont val="Times New Roman"/>
        <family val="1"/>
        <charset val="204"/>
      </rPr>
      <t>24.03.2023 - 16.04.2023</t>
    </r>
  </si>
  <si>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1500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1500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1500</t>
    </r>
    <r>
      <rPr>
        <sz val="11"/>
        <color theme="1"/>
        <rFont val="Calibri"/>
        <family val="2"/>
        <charset val="204"/>
      </rPr>
      <t xml:space="preserve"> rub per adult.  The cost of the ski-passes for each guest (at extra bed)  is also added - </t>
    </r>
    <r>
      <rPr>
        <b/>
        <sz val="11"/>
        <color theme="1"/>
        <rFont val="Calibri"/>
        <family val="2"/>
      </rPr>
      <t>1500</t>
    </r>
    <r>
      <rPr>
        <sz val="11"/>
        <color theme="1"/>
        <rFont val="Calibri"/>
        <family val="2"/>
        <charset val="204"/>
      </rPr>
      <t xml:space="preserve"> rub per adult. Please, add the cost of ski-passes for all persons to the application immediately.</t>
    </r>
  </si>
  <si>
    <r>
      <rPr>
        <sz val="9"/>
        <color theme="1"/>
        <rFont val="Times New Roman"/>
        <family val="1"/>
      </rPr>
      <t>Период бронирования</t>
    </r>
    <r>
      <rPr>
        <b/>
        <sz val="9"/>
        <color theme="1"/>
        <rFont val="Times New Roman"/>
        <family val="1"/>
        <charset val="204"/>
      </rPr>
      <t xml:space="preserve">: 08.02.2023 - 15.04.2023 /  </t>
    </r>
    <r>
      <rPr>
        <sz val="9"/>
        <color theme="1"/>
        <rFont val="Times New Roman"/>
        <family val="1"/>
      </rPr>
      <t>Period of sales</t>
    </r>
    <r>
      <rPr>
        <b/>
        <sz val="9"/>
        <color theme="1"/>
        <rFont val="Times New Roman"/>
        <family val="1"/>
        <charset val="204"/>
      </rPr>
      <t>: 08.02.2023 - 15.04.2023</t>
    </r>
  </si>
  <si>
    <t>На период 22.02.23-25.02.23 Базовый тариф не доступен, тариф невозвратный со 100% оплатой.</t>
  </si>
  <si>
    <t>На период 22.02.23-25.02.23 тариф невозвратный со 100% оплатой.</t>
  </si>
  <si>
    <r>
      <t xml:space="preserve">Дополнительно ЕДИНОРАЗОВО в стоимость заявки добавляются прогулочные ски-пассы для каждого гостя стоимость - </t>
    </r>
    <r>
      <rPr>
        <b/>
        <sz val="11"/>
        <color theme="1"/>
        <rFont val="Calibri"/>
        <family val="2"/>
      </rPr>
      <t>1500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1500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guest at once. Cost  - </t>
    </r>
    <r>
      <rPr>
        <b/>
        <sz val="11"/>
        <color theme="1"/>
        <rFont val="Calibri"/>
        <family val="2"/>
      </rPr>
      <t>1500</t>
    </r>
    <r>
      <rPr>
        <sz val="11"/>
        <color theme="1"/>
        <rFont val="Calibri"/>
        <family val="2"/>
        <charset val="204"/>
      </rPr>
      <t xml:space="preserve"> rub per adult.  The cost of the ski-passes for each guest (at extra bed) must be also added - </t>
    </r>
    <r>
      <rPr>
        <b/>
        <sz val="11"/>
        <color theme="1"/>
        <rFont val="Calibri"/>
        <family val="2"/>
      </rPr>
      <t>1500</t>
    </r>
    <r>
      <rPr>
        <sz val="11"/>
        <color theme="1"/>
        <rFont val="Calibri"/>
        <family val="2"/>
        <charset val="204"/>
      </rPr>
      <t xml:space="preserve"> rub per adult. Please, add the cost of ski-passes for all persons to the application immediately.</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</si>
  <si>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indexed="10"/>
        <rFont val="Times New Roman"/>
        <family val="1"/>
        <charset val="204"/>
      </rPr>
      <t xml:space="preserve">
</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</si>
  <si>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b/>
        <sz val="12"/>
        <color rgb="FFFF0000"/>
        <rFont val="Times New Roman"/>
        <family val="1"/>
      </rPr>
      <t/>
    </r>
  </si>
  <si>
    <r>
      <rPr>
        <sz val="9"/>
        <color theme="1"/>
        <rFont val="Times New Roman"/>
        <family val="1"/>
      </rPr>
      <t>Период бронирования</t>
    </r>
    <r>
      <rPr>
        <b/>
        <sz val="9"/>
        <color theme="1"/>
        <rFont val="Times New Roman"/>
        <family val="1"/>
        <charset val="204"/>
      </rPr>
      <t>: 15.03.2023 - 29</t>
    </r>
    <r>
      <rPr>
        <b/>
        <sz val="9"/>
        <color theme="1"/>
        <rFont val="Times New Roman"/>
        <family val="1"/>
      </rPr>
      <t>.09.2023</t>
    </r>
    <r>
      <rPr>
        <b/>
        <sz val="9"/>
        <color theme="1"/>
        <rFont val="Times New Roman"/>
        <family val="1"/>
        <charset val="204"/>
      </rPr>
      <t xml:space="preserve"> /  </t>
    </r>
    <r>
      <rPr>
        <sz val="9"/>
        <color theme="1"/>
        <rFont val="Times New Roman"/>
        <family val="1"/>
      </rPr>
      <t>Period of sales</t>
    </r>
    <r>
      <rPr>
        <b/>
        <sz val="9"/>
        <color theme="1"/>
        <rFont val="Times New Roman"/>
        <family val="1"/>
        <charset val="204"/>
      </rPr>
      <t>: 15.03.2023 - 29.09.2023</t>
    </r>
  </si>
  <si>
    <r>
      <t xml:space="preserve">Период проживания: </t>
    </r>
    <r>
      <rPr>
        <b/>
        <sz val="9"/>
        <color theme="1"/>
        <rFont val="Times New Roman"/>
        <family val="1"/>
        <charset val="204"/>
      </rPr>
      <t xml:space="preserve">с 01.07.2023 - 30.09.2023 </t>
    </r>
    <r>
      <rPr>
        <sz val="9"/>
        <color theme="1"/>
        <rFont val="Times New Roman"/>
        <family val="1"/>
        <charset val="204"/>
      </rPr>
      <t xml:space="preserve">/ Period of stay: </t>
    </r>
    <r>
      <rPr>
        <b/>
        <sz val="9"/>
        <color theme="1"/>
        <rFont val="Times New Roman"/>
        <family val="1"/>
        <charset val="204"/>
      </rPr>
      <t>01.07.2023 - 30.09.2023</t>
    </r>
  </si>
  <si>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1650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1650</t>
    </r>
    <r>
      <rPr>
        <sz val="11"/>
        <color theme="1"/>
        <rFont val="Calibri"/>
        <family val="2"/>
        <charset val="204"/>
      </rPr>
      <t xml:space="preserve"> руб.</t>
    </r>
    <r>
      <rPr>
        <sz val="11"/>
        <color theme="1"/>
        <rFont val="Calibri"/>
        <family val="2"/>
      </rPr>
      <t xml:space="preserve"> (возраст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1650</t>
    </r>
    <r>
      <rPr>
        <sz val="11"/>
        <color theme="1"/>
        <rFont val="Calibri"/>
        <family val="2"/>
        <charset val="204"/>
      </rPr>
      <t xml:space="preserve"> rub per adult (</t>
    </r>
    <r>
      <rPr>
        <sz val="11"/>
        <color theme="1"/>
        <rFont val="Calibri"/>
        <family val="2"/>
      </rPr>
      <t>ages from 16 y.o. and up).</t>
    </r>
    <r>
      <rPr>
        <sz val="11"/>
        <color theme="1"/>
        <rFont val="Calibri"/>
        <family val="2"/>
        <charset val="204"/>
      </rPr>
      <t xml:space="preserve">  The cost of the ski-passes for each guest (at extra bed)  is also added - </t>
    </r>
    <r>
      <rPr>
        <b/>
        <sz val="11"/>
        <color theme="1"/>
        <rFont val="Calibri"/>
        <family val="2"/>
      </rPr>
      <t>1650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</si>
  <si>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r>
      <t xml:space="preserve">Период продажи: </t>
    </r>
    <r>
      <rPr>
        <b/>
        <sz val="9"/>
        <rFont val="Times New Roman"/>
        <family val="1"/>
      </rPr>
      <t>22.03.2023</t>
    </r>
    <r>
      <rPr>
        <b/>
        <sz val="9"/>
        <rFont val="Times New Roman"/>
        <family val="1"/>
        <charset val="204"/>
      </rPr>
      <t xml:space="preserve"> - 29.09.2023</t>
    </r>
    <r>
      <rPr>
        <sz val="9"/>
        <rFont val="Times New Roman"/>
        <family val="1"/>
        <charset val="204"/>
      </rPr>
      <t xml:space="preserve">/ Period of sales: </t>
    </r>
    <r>
      <rPr>
        <b/>
        <sz val="9"/>
        <rFont val="Times New Roman"/>
        <family val="1"/>
        <charset val="204"/>
      </rPr>
      <t>22.03.2023 - 29.09.2023</t>
    </r>
  </si>
  <si>
    <r>
      <t xml:space="preserve">Период проживания: </t>
    </r>
    <r>
      <rPr>
        <b/>
        <sz val="9"/>
        <rFont val="Times New Roman"/>
        <family val="1"/>
      </rPr>
      <t>01.06.2023</t>
    </r>
    <r>
      <rPr>
        <b/>
        <sz val="9"/>
        <rFont val="Times New Roman"/>
        <family val="1"/>
        <charset val="204"/>
      </rPr>
      <t xml:space="preserve"> - 30.09.2023​</t>
    </r>
    <r>
      <rPr>
        <sz val="9"/>
        <rFont val="Times New Roman"/>
        <family val="1"/>
        <charset val="204"/>
      </rPr>
      <t xml:space="preserve">/ Period of stay: </t>
    </r>
    <r>
      <rPr>
        <b/>
        <sz val="9"/>
        <rFont val="Times New Roman"/>
        <family val="1"/>
        <charset val="204"/>
      </rPr>
      <t>01.06.2023 - 30.09.2023​</t>
    </r>
  </si>
  <si>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</si>
  <si>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</si>
  <si>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</si>
  <si>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</si>
  <si>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</si>
  <si>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</si>
  <si>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t>7. Прокат беговелов на 1 час. Действует на всех детей от 2 до 5 лет, проживающих в номере</t>
    </r>
    <r>
      <rPr>
        <sz val="10"/>
        <rFont val="Arial Cyr"/>
        <charset val="204"/>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</si>
  <si>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r>
      <t>8. VR-экскурсия по курорту. Действует для всех гостей в номере 5+</t>
    </r>
    <r>
      <rPr>
        <sz val="10"/>
        <rFont val="Arial Cyr"/>
        <charset val="204"/>
      </rPr>
      <t xml:space="preserve"> /</t>
    </r>
    <r>
      <rPr>
        <sz val="8"/>
        <color theme="1"/>
        <rFont val="Verdana"/>
        <family val="2"/>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</si>
  <si>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</si>
  <si>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</si>
  <si>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Трансфер на пляж курорта</t>
  </si>
  <si>
    <t>Купонная книга с 10 бесплатными активностями курорта и скидками на другие акции</t>
  </si>
  <si>
    <t xml:space="preserve">Новотель Резорт и спа Красная Поляна  / Novotel Resort and spa Krasnaya Polyana </t>
  </si>
  <si>
    <r>
      <rPr>
        <sz val="9"/>
        <rFont val="Times New Roman"/>
        <family val="1"/>
      </rPr>
      <t>Период бронирования</t>
    </r>
    <r>
      <rPr>
        <b/>
        <sz val="9"/>
        <rFont val="Times New Roman"/>
        <family val="1"/>
      </rPr>
      <t xml:space="preserve">: 08.02.2023 -  30.05.2023 /  </t>
    </r>
    <r>
      <rPr>
        <sz val="9"/>
        <rFont val="Times New Roman"/>
        <family val="1"/>
      </rPr>
      <t>Period of sales</t>
    </r>
    <r>
      <rPr>
        <b/>
        <sz val="9"/>
        <rFont val="Times New Roman"/>
        <family val="1"/>
      </rPr>
      <t>: 08.02.2023 -  30.05.2023</t>
    </r>
  </si>
  <si>
    <r>
      <t xml:space="preserve">Период проживания: </t>
    </r>
    <r>
      <rPr>
        <b/>
        <sz val="9"/>
        <rFont val="Times New Roman"/>
        <family val="1"/>
      </rPr>
      <t xml:space="preserve">с 24.03.2023 - 31.05.2023 </t>
    </r>
    <r>
      <rPr>
        <sz val="9"/>
        <rFont val="Times New Roman"/>
        <family val="1"/>
      </rPr>
      <t xml:space="preserve">/ Period of stay: </t>
    </r>
    <r>
      <rPr>
        <b/>
        <sz val="9"/>
        <rFont val="Times New Roman"/>
        <family val="1"/>
      </rPr>
      <t>24.03.2023 - 31.05.2023</t>
    </r>
  </si>
  <si>
    <t>"Наполни свое лето"</t>
  </si>
  <si>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1600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1600</t>
    </r>
    <r>
      <rPr>
        <sz val="11"/>
        <color theme="1"/>
        <rFont val="Calibri"/>
        <family val="2"/>
        <charset val="204"/>
      </rPr>
      <t xml:space="preserve"> руб.</t>
    </r>
    <r>
      <rPr>
        <sz val="11"/>
        <color theme="1"/>
        <rFont val="Calibri"/>
        <family val="2"/>
      </rPr>
      <t xml:space="preserve"> (возраст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1600</t>
    </r>
    <r>
      <rPr>
        <sz val="11"/>
        <color theme="1"/>
        <rFont val="Calibri"/>
        <family val="2"/>
        <charset val="204"/>
      </rPr>
      <t xml:space="preserve"> rub per adult (</t>
    </r>
    <r>
      <rPr>
        <sz val="11"/>
        <color theme="1"/>
        <rFont val="Calibri"/>
        <family val="2"/>
      </rPr>
      <t>ages from 16 y.o. and up).</t>
    </r>
    <r>
      <rPr>
        <sz val="11"/>
        <color theme="1"/>
        <rFont val="Calibri"/>
        <family val="2"/>
        <charset val="204"/>
      </rPr>
      <t xml:space="preserve">  The cost of the ski-passes for each guest (at extra bed)  is also added - </t>
    </r>
    <r>
      <rPr>
        <b/>
        <sz val="11"/>
        <color theme="1"/>
        <rFont val="Calibri"/>
        <family val="2"/>
      </rPr>
      <t>1600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</si>
  <si>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r>
      <t xml:space="preserve">Период продажи: </t>
    </r>
    <r>
      <rPr>
        <b/>
        <sz val="9"/>
        <rFont val="Times New Roman"/>
        <family val="1"/>
      </rPr>
      <t>05.04.2023</t>
    </r>
    <r>
      <rPr>
        <b/>
        <sz val="9"/>
        <rFont val="Times New Roman"/>
        <family val="1"/>
        <charset val="204"/>
      </rPr>
      <t xml:space="preserve"> - 30.08.2023 </t>
    </r>
    <r>
      <rPr>
        <sz val="9"/>
        <rFont val="Times New Roman"/>
        <family val="1"/>
        <charset val="204"/>
      </rPr>
      <t xml:space="preserve">/ Period of sales: </t>
    </r>
    <r>
      <rPr>
        <b/>
        <sz val="9"/>
        <rFont val="Times New Roman"/>
        <family val="1"/>
        <charset val="204"/>
      </rPr>
      <t>05.04.2023 - 30.08.2023</t>
    </r>
  </si>
  <si>
    <r>
      <t xml:space="preserve">Период проживания: </t>
    </r>
    <r>
      <rPr>
        <b/>
        <sz val="9"/>
        <rFont val="Times New Roman"/>
        <family val="1"/>
      </rPr>
      <t>17.06.2023</t>
    </r>
    <r>
      <rPr>
        <b/>
        <sz val="9"/>
        <rFont val="Times New Roman"/>
        <family val="1"/>
        <charset val="204"/>
      </rPr>
      <t xml:space="preserve"> - 31.08.2023 ​</t>
    </r>
    <r>
      <rPr>
        <sz val="9"/>
        <rFont val="Times New Roman"/>
        <family val="1"/>
        <charset val="204"/>
      </rPr>
      <t xml:space="preserve">/ Period of stay: </t>
    </r>
    <r>
      <rPr>
        <b/>
        <sz val="9"/>
        <rFont val="Times New Roman"/>
        <family val="1"/>
        <charset val="204"/>
      </rPr>
      <t>17.06.2023 - 31.08.2023</t>
    </r>
  </si>
  <si>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</si>
  <si>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Прогулочный билет на канатную дорогу до уровня Поляна 2200*. *Тариф включает прогулочные билеты на всех гостей, проживающих в номере. / Rope road walking ticket to the level of the Glade 2200*. *Rate includes the walking tickets for all guests staying in the room.</t>
  </si>
  <si>
    <t>2. Обзорная экскурсия по Поляне 540 / Sightseeing tour of the Polyana 540</t>
  </si>
  <si>
    <t xml:space="preserve">3.  Прогулка с гидом по экотропе «Папоротниковая» / A guided walk along the Fern Ecotrope
</t>
  </si>
  <si>
    <t xml:space="preserve">4.  Прокат велосипедов / Bicycle rental
</t>
  </si>
  <si>
    <t xml:space="preserve">5.  Занятия йогой с фитнес-инструктором на панорамной лужайке / Yoga classes with a fitness instructor at the panoramic lawn
</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</si>
  <si>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</si>
  <si>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t>купонную книгу на бесплатные активности курорта</t>
  </si>
  <si>
    <t>посещение СПА-комплекса и открытого бассейна отеля Новотель Резорт и спа</t>
  </si>
  <si>
    <t>Бесплатное размещение 2 детей возрастом до 15 лет, включая завтрак и доп.место /  Free accommodation for 2 children under 15 years old, including breakfast and extra bed.</t>
  </si>
  <si>
    <r>
      <rPr>
        <sz val="9"/>
        <color theme="1"/>
        <rFont val="Times New Roman"/>
        <family val="1"/>
      </rPr>
      <t>Период бронирования</t>
    </r>
    <r>
      <rPr>
        <b/>
        <sz val="9"/>
        <color theme="1"/>
        <rFont val="Times New Roman"/>
        <family val="1"/>
      </rPr>
      <t xml:space="preserve">: 12.03.2023 - 29.06.2023 /  </t>
    </r>
    <r>
      <rPr>
        <sz val="9"/>
        <color theme="1"/>
        <rFont val="Times New Roman"/>
        <family val="1"/>
      </rPr>
      <t>Period of sales</t>
    </r>
    <r>
      <rPr>
        <b/>
        <sz val="9"/>
        <color theme="1"/>
        <rFont val="Times New Roman"/>
        <family val="1"/>
      </rPr>
      <t>: 12.03.2023 - 29.06.2023</t>
    </r>
  </si>
  <si>
    <r>
      <t xml:space="preserve">Период проживания: </t>
    </r>
    <r>
      <rPr>
        <b/>
        <sz val="9"/>
        <color theme="1"/>
        <rFont val="Times New Roman"/>
        <family val="1"/>
      </rPr>
      <t xml:space="preserve">с 12.03.2023 - 30.06.2023 </t>
    </r>
    <r>
      <rPr>
        <sz val="9"/>
        <color theme="1"/>
        <rFont val="Times New Roman"/>
        <family val="1"/>
      </rPr>
      <t>/ Period of stay:</t>
    </r>
    <r>
      <rPr>
        <b/>
        <sz val="9"/>
        <color theme="1"/>
        <rFont val="Times New Roman"/>
        <family val="1"/>
      </rPr>
      <t xml:space="preserve"> 12.03.2023 - 30.06.2023</t>
    </r>
  </si>
  <si>
    <r>
      <rPr>
        <b/>
        <sz val="9"/>
        <color theme="1"/>
        <rFont val="Times New Roman"/>
        <family val="1"/>
      </rPr>
      <t>Тариф действует за исключением периода</t>
    </r>
    <r>
      <rPr>
        <b/>
        <sz val="9"/>
        <color rgb="FFFF0000"/>
        <rFont val="Times New Roman"/>
        <family val="1"/>
      </rPr>
      <t xml:space="preserve"> 29.05.23-02.06.23</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</si>
  <si>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color theme="1"/>
        <rFont val="Times New Roman"/>
        <family val="1"/>
        <charset val="204"/>
      </rPr>
      <t>30.12.2023-08.01.2024, включительно</t>
    </r>
    <r>
      <rPr>
        <sz val="9"/>
        <color theme="1"/>
        <rFont val="Times New Roman"/>
        <family val="1"/>
        <charset val="204"/>
      </rPr>
      <t xml:space="preserve">, -  бесплатная отмена бронирования за </t>
    </r>
    <r>
      <rPr>
        <b/>
        <sz val="9"/>
        <color theme="1"/>
        <rFont val="Times New Roman"/>
        <family val="1"/>
      </rPr>
      <t>45</t>
    </r>
    <r>
      <rPr>
        <sz val="9"/>
        <color theme="1"/>
        <rFont val="Times New Roman"/>
        <family val="1"/>
        <charset val="204"/>
      </rPr>
      <t xml:space="preserve"> дней до заезда. Бронирование должно быть </t>
    </r>
    <r>
      <rPr>
        <b/>
        <sz val="9"/>
        <color theme="1"/>
        <rFont val="Times New Roman"/>
        <family val="1"/>
        <charset val="204"/>
      </rPr>
      <t>100%</t>
    </r>
    <r>
      <rPr>
        <sz val="9"/>
        <color theme="1"/>
        <rFont val="Times New Roman"/>
        <family val="1"/>
        <charset val="204"/>
      </rPr>
      <t xml:space="preserve"> предоплаченным Заказчиком. Отмена после указанного времени – штраф в </t>
    </r>
    <r>
      <rPr>
        <b/>
        <sz val="9"/>
        <color theme="1"/>
        <rFont val="Times New Roman"/>
        <family val="1"/>
        <charset val="204"/>
      </rPr>
      <t>100%</t>
    </r>
    <r>
      <rPr>
        <sz val="9"/>
        <color theme="1"/>
        <rFont val="Times New Roman"/>
        <family val="1"/>
        <charset val="204"/>
      </rPr>
      <t xml:space="preserve"> размере от стоимости бронирования.
The reservation can be canceled without penalty up to 24 hours before arrival. Cancellation after the specified time - a penalty - the cost of the first night of stay.
 For the period </t>
    </r>
    <r>
      <rPr>
        <b/>
        <sz val="9"/>
        <color theme="1"/>
        <rFont val="Times New Roman"/>
        <family val="1"/>
        <charset val="204"/>
      </rPr>
      <t>30.12.2023-08.01.2024 inclusive</t>
    </r>
    <r>
      <rPr>
        <sz val="9"/>
        <color theme="1"/>
        <rFont val="Times New Roman"/>
        <family val="1"/>
        <charset val="204"/>
      </rPr>
      <t xml:space="preserve">, - free cancellation </t>
    </r>
    <r>
      <rPr>
        <b/>
        <sz val="9"/>
        <color theme="1"/>
        <rFont val="Times New Roman"/>
        <family val="1"/>
      </rPr>
      <t>45</t>
    </r>
    <r>
      <rPr>
        <sz val="9"/>
        <color theme="1"/>
        <rFont val="Times New Roman"/>
        <family val="1"/>
        <charset val="204"/>
      </rPr>
      <t xml:space="preserve"> days before arrival. Reservation must be </t>
    </r>
    <r>
      <rPr>
        <b/>
        <sz val="9"/>
        <color theme="1"/>
        <rFont val="Times New Roman"/>
        <family val="1"/>
        <charset val="204"/>
      </rPr>
      <t>100%</t>
    </r>
    <r>
      <rPr>
        <sz val="9"/>
        <color theme="1"/>
        <rFont val="Times New Roman"/>
        <family val="1"/>
        <charset val="204"/>
      </rPr>
      <t xml:space="preserve"> prepaid by the Customer. Cancellation after the specified time - a penalty - </t>
    </r>
    <r>
      <rPr>
        <b/>
        <sz val="9"/>
        <color theme="1"/>
        <rFont val="Times New Roman"/>
        <family val="1"/>
        <charset val="204"/>
      </rPr>
      <t>100%</t>
    </r>
    <r>
      <rPr>
        <sz val="9"/>
        <color theme="1"/>
        <rFont val="Times New Roman"/>
        <family val="1"/>
        <charset val="204"/>
      </rPr>
      <t xml:space="preserve"> of the cost of the reservation.</t>
    </r>
    <r>
      <rPr>
        <sz val="9"/>
        <color indexed="8"/>
        <rFont val="Times New Roman"/>
        <family val="1"/>
        <charset val="204"/>
      </rPr>
      <t xml:space="preserve">
</t>
    </r>
    <r>
      <rPr>
        <sz val="9"/>
        <color indexed="8"/>
        <rFont val="Times New Roman"/>
        <family val="1"/>
        <charset val="204"/>
      </rPr>
      <t xml:space="preserve">
</t>
    </r>
  </si>
  <si>
    <r>
      <t>1. Прогулочные билеты на подъёмники "Панорама Красной Поляны"</t>
    </r>
    <r>
      <rPr>
        <sz val="9"/>
        <color rgb="FF000000"/>
        <rFont val="Verdana"/>
        <family val="2"/>
      </rPr>
      <t> (для всех гостей в номере на все открытые канатные дороги) / Walking tickets for the "Panorama of Krasnaya Polyana" elevators (for all guests in the room for all open ropeways);</t>
    </r>
  </si>
  <si>
    <r>
      <t>2. Обзорная экскурсия по высотам Курорта</t>
    </r>
    <r>
      <rPr>
        <sz val="9"/>
        <color rgb="FF000000"/>
        <rFont val="Verdana"/>
        <family val="2"/>
      </rPr>
      <t> (для всех гостей в номере) / A sightseeing tour of the Heights Resort (for all in-room guests);</t>
    </r>
  </si>
  <si>
    <r>
      <t xml:space="preserve">Период продажи: </t>
    </r>
    <r>
      <rPr>
        <b/>
        <sz val="9"/>
        <rFont val="Times New Roman"/>
        <family val="1"/>
        <charset val="204"/>
      </rPr>
      <t>с 01.08.2023 - 29.11.2023​</t>
    </r>
    <r>
      <rPr>
        <sz val="9"/>
        <rFont val="Times New Roman"/>
        <family val="1"/>
        <charset val="204"/>
      </rPr>
      <t xml:space="preserve">/ Period of sales: </t>
    </r>
    <r>
      <rPr>
        <b/>
        <sz val="9"/>
        <rFont val="Times New Roman"/>
        <family val="1"/>
        <charset val="204"/>
      </rPr>
      <t>с  01.08.2023 - 29.11.2023</t>
    </r>
  </si>
  <si>
    <r>
      <t xml:space="preserve">Период проживания: </t>
    </r>
    <r>
      <rPr>
        <b/>
        <sz val="9"/>
        <rFont val="Times New Roman"/>
        <family val="1"/>
        <charset val="204"/>
      </rPr>
      <t xml:space="preserve">с 01.10.2023 - 30.11.202​3 </t>
    </r>
    <r>
      <rPr>
        <sz val="9"/>
        <rFont val="Times New Roman"/>
        <family val="1"/>
        <charset val="204"/>
      </rPr>
      <t xml:space="preserve">/ Period of stay: </t>
    </r>
    <r>
      <rPr>
        <b/>
        <sz val="9"/>
        <rFont val="Times New Roman"/>
        <family val="1"/>
        <charset val="204"/>
      </rPr>
      <t xml:space="preserve">с 01.10.2023 - 30.11.202​3 </t>
    </r>
  </si>
  <si>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1800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1800</t>
    </r>
    <r>
      <rPr>
        <sz val="11"/>
        <color theme="1"/>
        <rFont val="Calibri"/>
        <family val="2"/>
        <charset val="204"/>
      </rPr>
      <t xml:space="preserve"> руб.</t>
    </r>
    <r>
      <rPr>
        <sz val="11"/>
        <color theme="1"/>
        <rFont val="Calibri"/>
        <family val="2"/>
      </rPr>
      <t xml:space="preserve"> (возраст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1800</t>
    </r>
    <r>
      <rPr>
        <sz val="11"/>
        <color theme="1"/>
        <rFont val="Calibri"/>
        <family val="2"/>
        <charset val="204"/>
      </rPr>
      <t xml:space="preserve"> rub per adult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The cost of the ski-passes for each guest (at extra bed)  is also added - </t>
    </r>
    <r>
      <rPr>
        <b/>
        <sz val="11"/>
        <color theme="1"/>
        <rFont val="Calibri"/>
        <family val="2"/>
      </rPr>
      <t>1800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</si>
  <si>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r>
      <t>3. 1 час проката городского велосипеда</t>
    </r>
    <r>
      <rPr>
        <sz val="9"/>
        <color rgb="FF000000"/>
        <rFont val="Verdana"/>
        <family val="2"/>
      </rPr>
      <t> (для 1 взрослого и ребенка до 12 лет) / 1 hour city bike rental (for 1 adult and child under 12 years old);</t>
    </r>
  </si>
  <si>
    <r>
      <t>4. 1 маршрут верёвочного парка на выбор</t>
    </r>
    <r>
      <rPr>
        <sz val="9"/>
        <color rgb="FF000000"/>
        <rFont val="Verdana"/>
        <family val="2"/>
      </rPr>
      <t> (для всех гостей в номере) / 1 rope park route of your choice (for all in-room guests);</t>
    </r>
  </si>
  <si>
    <r>
      <t>5. Открытка-сувенир</t>
    </r>
    <r>
      <rPr>
        <sz val="9"/>
        <color rgb="FF000000"/>
        <rFont val="Verdana"/>
        <family val="2"/>
      </rPr>
      <t> (предоставляется 1 открытка на номер) / Souvenir postcard (1 postcard per room is provided);</t>
    </r>
  </si>
  <si>
    <r>
      <t>6. Стикерпак с талисманом курорта Серной Полей</t>
    </r>
    <r>
      <rPr>
        <sz val="9"/>
        <color rgb="FF000000"/>
        <rFont val="Verdana"/>
        <family val="2"/>
      </rPr>
      <t> (предоставляется один стикерпак на номер) / Stickerpack featuring the Sulphur Pole Resort mascot (one stickerpack per room is provided);</t>
    </r>
  </si>
  <si>
    <r>
      <t>7. Консультация стилиста и визажиста от салона в спа центре SOUL SPA</t>
    </r>
    <r>
      <rPr>
        <sz val="9"/>
        <color rgb="FF000000"/>
        <rFont val="Verdana"/>
        <family val="2"/>
      </rPr>
      <t> (для всех гостей в номере) / Consultation of stylist and make-up artist from the salon in the SOUL SPA center (for all guests in the room).</t>
    </r>
  </si>
  <si>
    <t>Тариф включает ски-пассы только на взрослых гостей на основных местах. Стоимость ски-пассов на дополнительных взрослых просим сразу добавлять в заявку. / The rate includes ski passes for adults only at the main places. Please add the cost of ski passes for extra adults to the application immediately.</t>
  </si>
  <si>
    <r>
      <rPr>
        <sz val="9"/>
        <color theme="1"/>
        <rFont val="Times New Roman"/>
        <family val="1"/>
      </rPr>
      <t>Период бронирования</t>
    </r>
    <r>
      <rPr>
        <b/>
        <sz val="9"/>
        <color theme="1"/>
        <rFont val="Times New Roman"/>
        <family val="1"/>
      </rPr>
      <t xml:space="preserve">: 18.10.2023 - 26.11.2023 /  </t>
    </r>
    <r>
      <rPr>
        <sz val="9"/>
        <color theme="1"/>
        <rFont val="Times New Roman"/>
        <family val="1"/>
      </rPr>
      <t>Period of sales</t>
    </r>
    <r>
      <rPr>
        <b/>
        <sz val="9"/>
        <color theme="1"/>
        <rFont val="Times New Roman"/>
        <family val="1"/>
      </rPr>
      <t>: 18.10.2023 - 26.11.2023</t>
    </r>
  </si>
  <si>
    <r>
      <t xml:space="preserve">Период проживания: </t>
    </r>
    <r>
      <rPr>
        <b/>
        <sz val="9"/>
        <color theme="1"/>
        <rFont val="Times New Roman"/>
        <family val="1"/>
      </rPr>
      <t xml:space="preserve">с 06.11.2023 - 30.11.2023  </t>
    </r>
    <r>
      <rPr>
        <sz val="9"/>
        <color theme="1"/>
        <rFont val="Times New Roman"/>
        <family val="1"/>
      </rPr>
      <t xml:space="preserve">/ Period of stay: </t>
    </r>
    <r>
      <rPr>
        <b/>
        <sz val="9"/>
        <color theme="1"/>
        <rFont val="Times New Roman"/>
        <family val="1"/>
      </rPr>
      <t>06.11.2023 - 30.11.2023</t>
    </r>
  </si>
  <si>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</si>
  <si>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family val="1"/>
        <charset val="204"/>
      </rPr>
      <t>Период продажи:</t>
    </r>
    <r>
      <rPr>
        <sz val="9"/>
        <rFont val="Times New Roman"/>
        <family val="1"/>
        <charset val="204"/>
      </rPr>
      <t xml:space="preserve"> </t>
    </r>
    <r>
      <rPr>
        <b/>
        <sz val="9"/>
        <rFont val="Times New Roman"/>
        <family val="1"/>
      </rPr>
      <t>15.11.2023-30.03.2024</t>
    </r>
    <r>
      <rPr>
        <sz val="9"/>
        <rFont val="Times New Roman"/>
        <family val="1"/>
        <charset val="204"/>
      </rPr>
      <t xml:space="preserve">/ Period of sales: </t>
    </r>
    <r>
      <rPr>
        <b/>
        <sz val="9"/>
        <rFont val="Times New Roman"/>
        <family val="1"/>
        <charset val="204"/>
      </rPr>
      <t>15.11.2023-30.03.2024</t>
    </r>
  </si>
  <si>
    <r>
      <rPr>
        <b/>
        <sz val="9"/>
        <rFont val="Times New Roman"/>
        <family val="1"/>
        <charset val="204"/>
      </rPr>
      <t>Период проживан</t>
    </r>
    <r>
      <rPr>
        <b/>
        <sz val="9"/>
        <color theme="1"/>
        <rFont val="Times New Roman"/>
        <family val="1"/>
      </rPr>
      <t>ия</t>
    </r>
    <r>
      <rPr>
        <sz val="9"/>
        <color theme="1"/>
        <rFont val="Times New Roman"/>
        <family val="1"/>
      </rPr>
      <t xml:space="preserve">: </t>
    </r>
    <r>
      <rPr>
        <b/>
        <sz val="9"/>
        <color theme="1"/>
        <rFont val="Times New Roman"/>
        <family val="1"/>
      </rPr>
      <t>15.12.2023-27.12.2023,</t>
    </r>
    <r>
      <rPr>
        <b/>
        <sz val="9"/>
        <rFont val="Times New Roman"/>
        <family val="1"/>
        <charset val="204"/>
      </rPr>
      <t xml:space="preserve"> включительно, 09.01.2024-31.03.2024                                                                                                                             </t>
    </r>
    <r>
      <rPr>
        <sz val="9"/>
        <color theme="1"/>
        <rFont val="Times New Roman"/>
        <family val="1"/>
      </rPr>
      <t xml:space="preserve">/ Period of stay: </t>
    </r>
    <r>
      <rPr>
        <b/>
        <sz val="9"/>
        <color theme="1"/>
        <rFont val="Times New Roman"/>
        <family val="1"/>
      </rPr>
      <t>15.12.2023-27.12.2023,  inclusively</t>
    </r>
    <r>
      <rPr>
        <b/>
        <sz val="9"/>
        <rFont val="Times New Roman"/>
        <family val="1"/>
      </rPr>
      <t>, 09.01.2024-31.03.2024</t>
    </r>
  </si>
  <si>
    <r>
      <rPr>
        <b/>
        <sz val="9"/>
        <color theme="1"/>
        <rFont val="Times New Roman"/>
        <family val="1"/>
        <charset val="204"/>
      </rPr>
      <t>15.12.2022-27.12.2023, включительно,</t>
    </r>
    <r>
      <rPr>
        <sz val="9"/>
        <color theme="1"/>
        <rFont val="Times New Roman"/>
        <family val="1"/>
        <charset val="204"/>
      </rPr>
      <t xml:space="preserve"> - </t>
    </r>
    <r>
      <rPr>
        <b/>
        <sz val="9"/>
        <color theme="1"/>
        <rFont val="Times New Roman"/>
        <family val="1"/>
        <charset val="204"/>
      </rPr>
      <t>2500</t>
    </r>
    <r>
      <rPr>
        <sz val="9"/>
        <color theme="1"/>
        <rFont val="Times New Roman"/>
        <family val="1"/>
        <charset val="204"/>
      </rPr>
      <t xml:space="preserve"> рублей - взрослый, </t>
    </r>
    <r>
      <rPr>
        <b/>
        <sz val="9"/>
        <color theme="1"/>
        <rFont val="Times New Roman"/>
        <family val="1"/>
        <charset val="204"/>
      </rPr>
      <t>15.12.2022-27.12.2023- 2500</t>
    </r>
    <r>
      <rPr>
        <sz val="9"/>
        <color theme="1"/>
        <rFont val="Times New Roman"/>
        <family val="1"/>
        <charset val="204"/>
      </rPr>
      <t xml:space="preserve"> rubles - adult</t>
    </r>
  </si>
  <si>
    <r>
      <rPr>
        <b/>
        <sz val="9"/>
        <color theme="1"/>
        <rFont val="Times New Roman"/>
        <family val="1"/>
        <charset val="204"/>
      </rPr>
      <t xml:space="preserve">09.01.2024-31.01.2024,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charset val="204"/>
      </rPr>
      <t>09.01.2024-31.01.2024 - 2700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</si>
  <si>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01.02.2024-10.03.2024, включительно </t>
    </r>
    <r>
      <rPr>
        <sz val="9"/>
        <color theme="1"/>
        <rFont val="Times New Roman"/>
        <family val="1"/>
        <charset val="204"/>
      </rPr>
      <t xml:space="preserve">- </t>
    </r>
    <r>
      <rPr>
        <b/>
        <sz val="9"/>
        <color theme="1"/>
        <rFont val="Times New Roman"/>
        <family val="1"/>
        <charset val="204"/>
      </rPr>
      <t>3500</t>
    </r>
    <r>
      <rPr>
        <sz val="9"/>
        <color theme="1"/>
        <rFont val="Times New Roman"/>
        <family val="1"/>
        <charset val="204"/>
      </rPr>
      <t xml:space="preserve"> рублей - взрослый / </t>
    </r>
    <r>
      <rPr>
        <b/>
        <sz val="9"/>
        <color theme="1"/>
        <rFont val="Times New Roman"/>
        <family val="1"/>
      </rPr>
      <t>01.02.2024-10.03.2024</t>
    </r>
    <r>
      <rPr>
        <b/>
        <sz val="9"/>
        <color theme="1"/>
        <rFont val="Times New Roman"/>
        <family val="1"/>
        <charset val="204"/>
      </rPr>
      <t>- 3500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</si>
  <si>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11.03.2024 -31.03.2024,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rPr>
      <t>11.03.2024 -31.03.2024</t>
    </r>
    <r>
      <rPr>
        <b/>
        <sz val="9"/>
        <color theme="1"/>
        <rFont val="Times New Roman"/>
        <family val="1"/>
        <charset val="204"/>
      </rPr>
      <t xml:space="preserve">- 2700 </t>
    </r>
    <r>
      <rPr>
        <sz val="9"/>
        <color theme="1"/>
        <rFont val="Times New Roman"/>
        <family val="1"/>
        <charset val="204"/>
      </rPr>
      <t>rubles - adult</t>
    </r>
    <r>
      <rPr>
        <b/>
        <sz val="9"/>
        <color theme="1"/>
        <rFont val="Times New Roman"/>
        <family val="1"/>
        <charset val="204"/>
      </rPr>
      <t/>
    </r>
  </si>
  <si>
    <r>
      <t>Мин срок бронирования до заезда: 14</t>
    </r>
    <r>
      <rPr>
        <sz val="9"/>
        <color indexed="8"/>
        <rFont val="Times New Roman"/>
        <family val="1"/>
        <charset val="204"/>
      </rPr>
      <t xml:space="preserve"> дней/ Min. Booking period before arrival: </t>
    </r>
    <r>
      <rPr>
        <b/>
        <sz val="9"/>
        <color indexed="8"/>
        <rFont val="Times New Roman"/>
        <family val="1"/>
        <charset val="204"/>
      </rPr>
      <t>14</t>
    </r>
    <r>
      <rPr>
        <sz val="9"/>
        <color indexed="8"/>
        <rFont val="Times New Roman"/>
        <family val="1"/>
        <charset val="204"/>
      </rPr>
      <t xml:space="preserve"> days.</t>
    </r>
  </si>
  <si>
    <r>
      <rPr>
        <b/>
        <sz val="9"/>
        <rFont val="Times New Roman"/>
        <family val="1"/>
        <charset val="204"/>
      </rPr>
      <t>Период продажи:</t>
    </r>
    <r>
      <rPr>
        <sz val="9"/>
        <rFont val="Times New Roman"/>
        <family val="1"/>
        <charset val="204"/>
      </rPr>
      <t xml:space="preserve"> </t>
    </r>
    <r>
      <rPr>
        <b/>
        <sz val="9"/>
        <rFont val="Times New Roman"/>
        <family val="1"/>
      </rPr>
      <t>31.01.2024-30.03.2024</t>
    </r>
    <r>
      <rPr>
        <sz val="9"/>
        <rFont val="Times New Roman"/>
        <family val="1"/>
        <charset val="204"/>
      </rPr>
      <t xml:space="preserve">/ Period of sales: </t>
    </r>
    <r>
      <rPr>
        <b/>
        <sz val="9"/>
        <rFont val="Times New Roman"/>
        <family val="1"/>
        <charset val="204"/>
      </rPr>
      <t>31.01.2024-30.03.2024</t>
    </r>
  </si>
  <si>
    <r>
      <rPr>
        <b/>
        <sz val="9"/>
        <rFont val="Times New Roman"/>
        <family val="1"/>
        <charset val="204"/>
      </rPr>
      <t>Период проживан</t>
    </r>
    <r>
      <rPr>
        <b/>
        <sz val="9"/>
        <color theme="1"/>
        <rFont val="Times New Roman"/>
        <family val="1"/>
      </rPr>
      <t>ия</t>
    </r>
    <r>
      <rPr>
        <sz val="9"/>
        <color theme="1"/>
        <rFont val="Times New Roman"/>
        <family val="1"/>
      </rPr>
      <t xml:space="preserve">: </t>
    </r>
    <r>
      <rPr>
        <b/>
        <sz val="9"/>
        <color theme="1"/>
        <rFont val="Times New Roman"/>
        <family val="1"/>
      </rPr>
      <t>31.01.2024-31.03.2024</t>
    </r>
    <r>
      <rPr>
        <b/>
        <sz val="9"/>
        <rFont val="Times New Roman"/>
        <family val="1"/>
        <charset val="204"/>
      </rPr>
      <t xml:space="preserve"> </t>
    </r>
    <r>
      <rPr>
        <sz val="9"/>
        <color theme="1"/>
        <rFont val="Times New Roman"/>
        <family val="1"/>
      </rPr>
      <t xml:space="preserve">/ Period of stay: </t>
    </r>
    <r>
      <rPr>
        <b/>
        <sz val="9"/>
        <color theme="1"/>
        <rFont val="Times New Roman"/>
        <family val="1"/>
      </rPr>
      <t>31.01.2024-31.03.2024</t>
    </r>
  </si>
  <si>
    <t>Ски-пассы не включены в стоимость проживания. Стоимость ски-пассов для всех взрослых просим сразу добавлять в заявку. / Ski passes are not included in the price. Please add the cost of ski passes for all adults immediately to the application form.</t>
  </si>
  <si>
    <r>
      <rPr>
        <b/>
        <sz val="9"/>
        <color theme="1"/>
        <rFont val="Times New Roman"/>
        <family val="1"/>
        <charset val="204"/>
      </rPr>
      <t xml:space="preserve">31.01.2024-31.01.2024,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charset val="204"/>
      </rPr>
      <t>31.01.2024-31.01.2024 - 2700</t>
    </r>
    <r>
      <rPr>
        <sz val="9"/>
        <color theme="1"/>
        <rFont val="Times New Roman"/>
        <family val="1"/>
        <charset val="204"/>
      </rPr>
      <t xml:space="preserve"> rubles - adult</t>
    </r>
    <r>
      <rPr>
        <b/>
        <sz val="9"/>
        <color theme="1"/>
        <rFont val="Times New Roman"/>
        <family val="1"/>
        <charset val="204"/>
      </rPr>
      <t/>
    </r>
  </si>
  <si>
    <r>
      <t xml:space="preserve">Дополнительно ЕДИНОРАЗОВО в стоимость заявки добавляются прогулочные ски-пассы за каждого взрослого гостя (возраст от 16 лет), стоимость - </t>
    </r>
    <r>
      <rPr>
        <b/>
        <sz val="11"/>
        <color theme="1"/>
        <rFont val="Calibri"/>
        <family val="2"/>
      </rPr>
      <t>2000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 xml:space="preserve">2000 </t>
    </r>
    <r>
      <rPr>
        <sz val="11"/>
        <color theme="1"/>
        <rFont val="Calibri"/>
        <family val="2"/>
        <charset val="204"/>
      </rPr>
      <t xml:space="preserve">руб. (возраст от 16 лет). Стоимость прогулочных ски-пассов на всех взрослых просим сразу добавлять в заявку. / Extra pay  for ski-passes per every adult at once (ages from 16 y.o. and up).  The cost of the ski-passes for each guest (at extra bed)  is also added - </t>
    </r>
    <r>
      <rPr>
        <b/>
        <sz val="11"/>
        <color theme="1"/>
        <rFont val="Calibri"/>
        <family val="2"/>
      </rPr>
      <t>2000</t>
    </r>
    <r>
      <rPr>
        <sz val="11"/>
        <color theme="1"/>
        <rFont val="Calibri"/>
        <family val="2"/>
        <charset val="204"/>
      </rPr>
      <t xml:space="preserve"> rub per adult (ages from 16 y.o. and up). Please, add the cost of ski-passes for all adults to the application immediately.</t>
    </r>
  </si>
  <si>
    <t>1.    Прогулочные билеты на подъёмники «Панорама Красной Поляны» с посещением смотровой площадки 360 на Поляне 2200 (для всех гостей в номере 7+, до 7 лет бесплатно)/Walking tickets for the "Panorama of Krasnaya Polyana" elevators (for all guests in the room for all open ropeways)</t>
  </si>
  <si>
    <t>2.    Занятие на горных лыжах для детей в Академии райдеров 3 часа в группе от 3 до 6 человек  (для всех детей в номере 6-12 лет, в группе по расписанию)/Alpine skiing lesson for children at the Rider Academy 3 hours in a group of 3 to 6 people (for all children in the room 6-12 years old, in a scheduled group)</t>
  </si>
  <si>
    <t>3.    Прокат роликов и скейтбордов в Академии райдеров 1 час (для всех гостей в номере)/Rollerblade and skateboard rental at Rider Academy 1 hour (for all in-room guests)</t>
  </si>
  <si>
    <t>4.    Посещение Леса Чудес и Фермы северных оленей для детей от 5 до  12 лет  (бесплатно при покупке одного взрослого билета)/Visit to the Forest of Wonders and Reindeer Farm for children from 5 to 12 years old (free of charge when buying one adult ticket)</t>
  </si>
  <si>
    <t>5.    Прокат городского велосипеда 1 час (для всех гостей в номере)/City bike rental 1 hour (for all guests in the room)</t>
  </si>
  <si>
    <t>6.    Стикерпак  в подарок (1 стикер на 1 номер)/Stickerpack as a gift (1 sticker per 1 room)</t>
  </si>
  <si>
    <t>Специальный тариф "Каникулы в горах" / Special offer "Mountain vacations"</t>
  </si>
  <si>
    <r>
      <t xml:space="preserve">По купонной книге в предложение </t>
    </r>
    <r>
      <rPr>
        <b/>
        <sz val="10"/>
        <rFont val="Times New Roman"/>
        <family val="1"/>
        <charset val="204"/>
      </rPr>
      <t>«Каникулы в горах»</t>
    </r>
    <r>
      <rPr>
        <sz val="10"/>
        <rFont val="Times New Roman"/>
        <family val="1"/>
        <charset val="204"/>
      </rPr>
      <t xml:space="preserve"> входят </t>
    </r>
    <r>
      <rPr>
        <i/>
        <sz val="10"/>
        <rFont val="Times New Roman"/>
        <family val="1"/>
        <charset val="204"/>
      </rPr>
      <t>бесплатно* / The special offer "Mountain vacations" includes free of charge (for hotel guests):</t>
    </r>
    <r>
      <rPr>
        <sz val="10"/>
        <rFont val="Times New Roman"/>
        <family val="1"/>
        <charset val="204"/>
      </rPr>
      <t>:</t>
    </r>
  </si>
  <si>
    <t>Период бронирования: 14.02.2024-30.05.2024 /  Period of sales: 14.02.2024-30.05.2024</t>
  </si>
  <si>
    <r>
      <t xml:space="preserve">Период проживания: </t>
    </r>
    <r>
      <rPr>
        <b/>
        <sz val="9"/>
        <rFont val="Times New Roman"/>
        <family val="1"/>
        <charset val="204"/>
      </rPr>
      <t xml:space="preserve">с 22.03.2024-30.05.2024 </t>
    </r>
    <r>
      <rPr>
        <sz val="9"/>
        <rFont val="Times New Roman"/>
        <family val="1"/>
        <charset val="204"/>
      </rPr>
      <t xml:space="preserve">/ Period of stay: </t>
    </r>
    <r>
      <rPr>
        <b/>
        <sz val="9"/>
        <rFont val="Times New Roman"/>
        <family val="1"/>
        <charset val="204"/>
      </rPr>
      <t>22.03.2024-30.05.2024</t>
    </r>
  </si>
  <si>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1800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1800</t>
    </r>
    <r>
      <rPr>
        <sz val="11"/>
        <color theme="1"/>
        <rFont val="Calibri"/>
        <family val="2"/>
        <charset val="204"/>
      </rPr>
      <t xml:space="preserve"> руб</t>
    </r>
    <r>
      <rPr>
        <sz val="11"/>
        <color theme="1"/>
        <rFont val="Calibri"/>
        <family val="2"/>
      </rPr>
      <t>.</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1800</t>
    </r>
    <r>
      <rPr>
        <sz val="11"/>
        <color theme="1"/>
        <rFont val="Calibri"/>
        <family val="2"/>
        <charset val="204"/>
      </rPr>
      <t xml:space="preserve"> rub per adult</t>
    </r>
    <r>
      <rPr>
        <sz val="11"/>
        <color theme="1"/>
        <rFont val="Calibri"/>
        <family val="2"/>
      </rPr>
      <t>.</t>
    </r>
    <r>
      <rPr>
        <sz val="11"/>
        <color theme="1"/>
        <rFont val="Calibri"/>
        <family val="2"/>
        <charset val="204"/>
      </rPr>
      <t xml:space="preserve">  The cost of the ski-passes for each guest (at extra bed)  is also added - </t>
    </r>
    <r>
      <rPr>
        <b/>
        <sz val="11"/>
        <color theme="1"/>
        <rFont val="Calibri"/>
        <family val="2"/>
      </rPr>
      <t>1800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</si>
  <si>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r>
      <t xml:space="preserve">Период продажи: </t>
    </r>
    <r>
      <rPr>
        <b/>
        <sz val="9"/>
        <rFont val="Times New Roman"/>
        <family val="1"/>
      </rPr>
      <t>03.04.2024</t>
    </r>
    <r>
      <rPr>
        <b/>
        <sz val="9"/>
        <rFont val="Times New Roman"/>
        <family val="1"/>
        <charset val="204"/>
      </rPr>
      <t xml:space="preserve"> - 29.09.2024 </t>
    </r>
    <r>
      <rPr>
        <sz val="9"/>
        <rFont val="Times New Roman"/>
        <family val="1"/>
        <charset val="204"/>
      </rPr>
      <t xml:space="preserve">/ Period of sales: </t>
    </r>
    <r>
      <rPr>
        <b/>
        <sz val="9"/>
        <rFont val="Times New Roman"/>
        <family val="1"/>
        <charset val="204"/>
      </rPr>
      <t>03.04.2024 - 29.09.2024</t>
    </r>
  </si>
  <si>
    <r>
      <t xml:space="preserve">Период проживания: </t>
    </r>
    <r>
      <rPr>
        <b/>
        <sz val="9"/>
        <rFont val="Times New Roman"/>
        <family val="1"/>
      </rPr>
      <t>01.06.2024</t>
    </r>
    <r>
      <rPr>
        <b/>
        <sz val="9"/>
        <rFont val="Times New Roman"/>
        <family val="1"/>
        <charset val="204"/>
      </rPr>
      <t xml:space="preserve"> - 30.09.2024 ​</t>
    </r>
    <r>
      <rPr>
        <sz val="9"/>
        <rFont val="Times New Roman"/>
        <family val="1"/>
        <charset val="204"/>
      </rPr>
      <t xml:space="preserve">/ Period of stay: </t>
    </r>
    <r>
      <rPr>
        <b/>
        <sz val="9"/>
        <rFont val="Times New Roman"/>
        <family val="1"/>
        <charset val="204"/>
      </rPr>
      <t>01.06.2024 - 30.09.2024</t>
    </r>
  </si>
  <si>
    <t>Великолепный завтрак по системе "Шведский стол"</t>
  </si>
  <si>
    <t>Купонную книгу на бесплатные активности курорта</t>
  </si>
  <si>
    <t>Посещение СПА-комплекса и открытого бассейна отеля Новотель Резорт и спа</t>
  </si>
  <si>
    <t>Подъем на канатной дороге до уровня 960м</t>
  </si>
  <si>
    <t xml:space="preserve">Парковка на Поляне 960; </t>
  </si>
  <si>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</si>
  <si>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</si>
  <si>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 xml:space="preserve">5.  Прокат городского велосипеда на 1 час (для всех гостей в номере 7+) / City bike rental for 1 hour (for all room guests 7+)
</t>
  </si>
  <si>
    <t xml:space="preserve">6.  Занятия йогой (1 тренировка, для всех взрослых, 14+) /Yoga classes (1 session, for all adults, 14+)
</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</si>
  <si>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</si>
  <si>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предоставления услуг подробно представлены в купонной книге</t>
    </r>
    <r>
      <rPr>
        <sz val="8"/>
        <color indexed="8"/>
        <rFont val="Verdana"/>
        <family val="2"/>
        <charset val="204"/>
      </rPr>
      <t>) / The offer "Fill up your summer" includes free of charge (* terms of services are detailed in the coupon book):</t>
    </r>
  </si>
  <si>
    <t>3. Обзорная экскурсия по высотам с 540 до 2200 (для всех гостей в номере) / Sightseeing excursion to heights from 540 to 2200 (for all in-room guests)</t>
  </si>
  <si>
    <t>4. Прогулка по эко-тропе "Папоротниковая" (для всех гостей в номере) / Eco-trail "Paporotnikovaya" (for all in-room guests)</t>
  </si>
  <si>
    <r>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sz val="9"/>
        <color indexed="8"/>
        <rFont val="Times New Roman"/>
        <family val="1"/>
        <charset val="204"/>
      </rPr>
      <t xml:space="preserve">
</t>
    </r>
  </si>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</sst>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2" x14ac:knownFonts="1">
    <font>
      <sz val="10"/>
      <name val="Arial Cyr"/>
      <charset val="204"/>
    </font>
    <font>
      <sz val="11"/>
      <color theme="1"/>
      <name val="Calibri"/>
      <family val="2"/>
      <charset val="204"/>
      <scheme val="minor"/>
    </font>
    <font>
      <sz val="10"/>
      <name val="Arial Cyr"/>
      <charset val="204"/>
    </font>
    <font>
      <sz val="9"/>
      <name val="Times New Roman"/>
      <family val="1"/>
      <charset val="204"/>
    </font>
    <font>
      <b/>
      <sz val="9"/>
      <name val="Times New Roman"/>
      <family val="1"/>
      <charset val="204"/>
    </font>
    <font>
      <b/>
      <sz val="9"/>
      <color indexed="8"/>
      <name val="Times New Roman"/>
      <family val="1"/>
      <charset val="204"/>
    </font>
    <font>
      <sz val="9"/>
      <color indexed="8"/>
      <name val="Times New Roman"/>
      <family val="1"/>
      <charset val="204"/>
    </font>
    <font>
      <b/>
      <sz val="9"/>
      <name val="Times New Roman"/>
      <family val="1"/>
    </font>
    <font>
      <sz val="9"/>
      <name val="Times New Roman"/>
      <family val="1"/>
    </font>
    <font>
      <sz val="9"/>
      <color indexed="10"/>
      <name val="Times New Roman"/>
      <family val="1"/>
      <charset val="204"/>
    </font>
    <font>
      <b/>
      <sz val="8"/>
      <name val="Times New Roman"/>
      <family val="1"/>
      <charset val="204"/>
    </font>
    <font>
      <sz val="8"/>
      <color indexed="8"/>
      <name val="Verdana"/>
      <family val="2"/>
      <charset val="204"/>
    </font>
    <font>
      <b/>
      <i/>
      <sz val="8"/>
      <color indexed="8"/>
      <name val="Verdana"/>
      <family val="2"/>
      <charset val="204"/>
    </font>
    <font>
      <b/>
      <sz val="8"/>
      <color indexed="8"/>
      <name val="Verdana"/>
      <family val="2"/>
      <charset val="204"/>
    </font>
    <font>
      <b/>
      <sz val="10"/>
      <name val="Times New Roman"/>
      <family val="1"/>
      <charset val="204"/>
    </font>
    <font>
      <sz val="10"/>
      <name val="Times New Roman"/>
      <family val="1"/>
      <charset val="204"/>
    </font>
    <font>
      <i/>
      <sz val="10"/>
      <name val="Times New Roman"/>
      <family val="1"/>
      <charset val="204"/>
    </font>
    <font>
      <u/>
      <sz val="8"/>
      <color indexed="8"/>
      <name val="Verdana"/>
      <family val="2"/>
      <charset val="204"/>
    </font>
    <font>
      <sz val="8"/>
      <name val="Arial Cyr"/>
      <charset val="204"/>
    </font>
    <font>
      <i/>
      <sz val="8"/>
      <color indexed="8"/>
      <name val="Verdana"/>
      <family val="2"/>
      <charset val="204"/>
    </font>
    <font>
      <sz val="9"/>
      <name val="Arial Cyr"/>
      <charset val="204"/>
    </font>
    <font>
      <sz val="10"/>
      <name val="Calibri"/>
      <family val="2"/>
      <charset val="204"/>
      <scheme val="minor"/>
    </font>
    <font>
      <sz val="9"/>
      <color theme="1"/>
      <name val="Times New Roman"/>
      <family val="1"/>
      <charset val="204"/>
    </font>
    <font>
      <b/>
      <sz val="9"/>
      <color theme="1"/>
      <name val="Times New Roman"/>
      <family val="1"/>
      <charset val="204"/>
    </font>
    <font>
      <b/>
      <sz val="9"/>
      <color rgb="FFFF0000"/>
      <name val="Times New Roman"/>
      <family val="1"/>
      <charset val="204"/>
    </font>
    <font>
      <b/>
      <sz val="8"/>
      <color theme="1"/>
      <name val="Times New Roman"/>
      <family val="1"/>
      <charset val="204"/>
    </font>
    <font>
      <b/>
      <sz val="9"/>
      <color rgb="FFFF0000"/>
      <name val="Times New Roman"/>
      <family val="1"/>
    </font>
    <font>
      <sz val="8"/>
      <color rgb="FF000000"/>
      <name val="Verdana"/>
      <family val="2"/>
      <charset val="204"/>
    </font>
    <font>
      <sz val="10"/>
      <color theme="1"/>
      <name val="Times New Roman"/>
      <family val="1"/>
      <charset val="204"/>
    </font>
    <font>
      <b/>
      <sz val="8"/>
      <color rgb="FF000000"/>
      <name val="Verdana"/>
      <family val="2"/>
      <charset val="204"/>
    </font>
    <font>
      <sz val="11"/>
      <color theme="0"/>
      <name val="Calibri"/>
      <family val="2"/>
      <charset val="204"/>
    </font>
    <font>
      <sz val="11"/>
      <color theme="1"/>
      <name val="Calibri"/>
      <family val="2"/>
      <charset val="204"/>
    </font>
    <font>
      <b/>
      <sz val="11"/>
      <color rgb="FFFF0000"/>
      <name val="Calibri"/>
      <family val="2"/>
      <charset val="204"/>
    </font>
    <font>
      <b/>
      <i/>
      <sz val="9"/>
      <name val="Times New Roman"/>
      <family val="1"/>
      <charset val="204"/>
    </font>
    <font>
      <b/>
      <sz val="9"/>
      <color theme="1"/>
      <name val="Times New Roman"/>
      <family val="1"/>
    </font>
    <font>
      <b/>
      <sz val="11"/>
      <color rgb="FFFF0000"/>
      <name val="Times New Roman"/>
      <family val="1"/>
    </font>
    <font>
      <b/>
      <i/>
      <sz val="8"/>
      <color rgb="FF000000"/>
      <name val="Verdana"/>
      <family val="2"/>
      <charset val="204"/>
    </font>
    <font>
      <sz val="9"/>
      <color theme="1"/>
      <name val="Times New Roman"/>
      <family val="1"/>
    </font>
    <font>
      <sz val="8"/>
      <color rgb="FFC00000"/>
      <name val="Verdana"/>
      <family val="2"/>
      <charset val="204"/>
    </font>
    <font>
      <sz val="8"/>
      <color theme="1"/>
      <name val="Verdana"/>
      <family val="2"/>
      <charset val="204"/>
    </font>
    <font>
      <sz val="9"/>
      <color theme="1"/>
      <name val="Verdana"/>
      <family val="2"/>
      <charset val="204"/>
    </font>
    <font>
      <b/>
      <sz val="11"/>
      <color theme="1"/>
      <name val="Calibri"/>
      <family val="2"/>
    </font>
    <font>
      <sz val="11"/>
      <color theme="1"/>
      <name val="Calibri"/>
      <family val="2"/>
    </font>
    <font>
      <sz val="11"/>
      <color theme="1"/>
      <name val="Calibri"/>
      <family val="2"/>
      <scheme val="minor"/>
    </font>
    <font>
      <b/>
      <sz val="10"/>
      <color theme="1"/>
      <name val="Times New Roman"/>
      <family val="1"/>
    </font>
    <font>
      <b/>
      <sz val="10"/>
      <color rgb="FFFF0000"/>
      <name val="Times New Roman"/>
      <family val="1"/>
    </font>
    <font>
      <b/>
      <sz val="12"/>
      <color rgb="FFFF0000"/>
      <name val="Times New Roman"/>
      <family val="1"/>
    </font>
    <font>
      <sz val="9"/>
      <color rgb="FFFF0000"/>
      <name val="Times New Roman"/>
      <family val="1"/>
    </font>
    <font>
      <sz val="11"/>
      <color theme="1"/>
      <name val="Times New Roman"/>
      <family val="1"/>
      <charset val="204"/>
    </font>
    <font>
      <b/>
      <sz val="9"/>
      <color rgb="FF000000"/>
      <name val="Verdana"/>
      <family val="2"/>
    </font>
    <font>
      <sz val="9"/>
      <color rgb="FF000000"/>
      <name val="Verdana"/>
      <family val="2"/>
    </font>
    <font>
      <b/>
      <sz val="9"/>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theme="6" tint="0.59999389629810485"/>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6"/>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rgb="FFFFFF66"/>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medium">
        <color indexed="64"/>
      </left>
      <right style="medium">
        <color indexed="64"/>
      </right>
      <top/>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7">
    <xf numFmtId="0" fontId="0" fillId="0" borderId="0"/>
    <xf numFmtId="0" fontId="2" fillId="0" borderId="0"/>
    <xf numFmtId="0" fontId="2" fillId="0" borderId="0"/>
    <xf numFmtId="0" fontId="2" fillId="0" borderId="0"/>
    <xf numFmtId="0" fontId="2" fillId="0" borderId="0"/>
    <xf numFmtId="0" fontId="43" fillId="0" borderId="0"/>
    <xf numFmtId="0" fontId="1" fillId="0" borderId="0"/>
  </cellStyleXfs>
  <cellXfs count="231">
    <xf numFmtId="0" fontId="0" fillId="0" borderId="0" xfId="0"/>
    <xf numFmtId="0" fontId="0" fillId="0" borderId="0" xfId="0" applyFill="1" applyBorder="1"/>
    <xf numFmtId="0" fontId="3" fillId="0" borderId="0" xfId="0" applyFont="1"/>
    <xf numFmtId="0" fontId="4" fillId="0" borderId="0" xfId="0" applyFont="1" applyFill="1"/>
    <xf numFmtId="0" fontId="3" fillId="0" borderId="0" xfId="0" applyFont="1" applyFill="1"/>
    <xf numFmtId="0" fontId="22" fillId="0" borderId="0" xfId="0" applyFont="1" applyFill="1"/>
    <xf numFmtId="0" fontId="3" fillId="0" borderId="1" xfId="0" applyFont="1" applyFill="1" applyBorder="1" applyAlignment="1">
      <alignment horizontal="right"/>
    </xf>
    <xf numFmtId="0" fontId="3" fillId="0" borderId="1" xfId="0" applyFont="1" applyFill="1" applyBorder="1"/>
    <xf numFmtId="0" fontId="23" fillId="0" borderId="0" xfId="0" applyFont="1" applyFill="1" applyAlignment="1">
      <alignment horizontal="center"/>
    </xf>
    <xf numFmtId="0" fontId="0" fillId="0" borderId="0" xfId="0" applyFill="1"/>
    <xf numFmtId="0" fontId="23" fillId="0" borderId="2" xfId="0" applyFont="1" applyFill="1" applyBorder="1" applyAlignment="1">
      <alignment horizontal="center" vertical="center" wrapText="1"/>
    </xf>
    <xf numFmtId="0" fontId="3" fillId="0" borderId="2" xfId="0" applyFont="1" applyFill="1" applyBorder="1" applyAlignment="1">
      <alignment vertical="center"/>
    </xf>
    <xf numFmtId="0" fontId="3" fillId="0" borderId="2" xfId="0" applyFont="1" applyFill="1" applyBorder="1" applyAlignment="1">
      <alignment horizontal="right" vertical="center"/>
    </xf>
    <xf numFmtId="0" fontId="7" fillId="0" borderId="0" xfId="0" applyFont="1" applyFill="1"/>
    <xf numFmtId="0" fontId="8" fillId="0" borderId="0" xfId="0" applyFont="1" applyFill="1"/>
    <xf numFmtId="0" fontId="7" fillId="0" borderId="3" xfId="0" applyFont="1" applyFill="1" applyBorder="1" applyAlignment="1">
      <alignment horizontal="left"/>
    </xf>
    <xf numFmtId="0" fontId="7" fillId="0" borderId="0" xfId="0" applyFont="1" applyFill="1" applyAlignment="1">
      <alignment horizontal="center" vertical="center"/>
    </xf>
    <xf numFmtId="0" fontId="8" fillId="0" borderId="1" xfId="0" applyFont="1" applyFill="1" applyBorder="1" applyAlignment="1">
      <alignment vertical="center"/>
    </xf>
    <xf numFmtId="0" fontId="8" fillId="0" borderId="0" xfId="0" applyFont="1" applyFill="1" applyAlignment="1">
      <alignment vertical="center"/>
    </xf>
    <xf numFmtId="0" fontId="8" fillId="0" borderId="1" xfId="0" applyFont="1" applyFill="1" applyBorder="1" applyAlignment="1">
      <alignment horizontal="right" vertical="center"/>
    </xf>
    <xf numFmtId="0" fontId="7" fillId="0" borderId="1" xfId="0" applyFont="1" applyFill="1" applyBorder="1" applyAlignment="1">
      <alignment horizontal="center" vertical="center" wrapText="1"/>
    </xf>
    <xf numFmtId="0" fontId="8" fillId="0" borderId="0" xfId="0" applyFont="1" applyFill="1" applyAlignment="1">
      <alignment vertical="center" wrapText="1"/>
    </xf>
    <xf numFmtId="0" fontId="8" fillId="0" borderId="0" xfId="1" applyFont="1" applyFill="1" applyAlignment="1">
      <alignment horizontal="left" vertical="center"/>
    </xf>
    <xf numFmtId="0" fontId="8" fillId="0" borderId="0" xfId="1" applyFont="1" applyFill="1" applyAlignment="1">
      <alignment horizontal="left" vertical="center" wrapText="1"/>
    </xf>
    <xf numFmtId="14" fontId="7" fillId="0" borderId="1" xfId="0" applyNumberFormat="1" applyFont="1" applyFill="1" applyBorder="1" applyAlignment="1">
      <alignment horizontal="center" vertical="center" wrapText="1"/>
    </xf>
    <xf numFmtId="0" fontId="3" fillId="0" borderId="0" xfId="0" applyFont="1" applyFill="1" applyBorder="1" applyAlignment="1">
      <alignment horizontal="right" vertical="center"/>
    </xf>
    <xf numFmtId="0" fontId="22" fillId="0" borderId="0" xfId="0" applyFont="1" applyFill="1" applyAlignment="1">
      <alignment vertical="center" wrapText="1"/>
    </xf>
    <xf numFmtId="0" fontId="7" fillId="0" borderId="0" xfId="1" applyFont="1" applyFill="1" applyAlignment="1">
      <alignment horizontal="left" vertical="center"/>
    </xf>
    <xf numFmtId="0" fontId="7" fillId="0" borderId="0" xfId="0" applyFont="1" applyFill="1" applyAlignment="1">
      <alignment horizontal="left" vertical="center"/>
    </xf>
    <xf numFmtId="0" fontId="4" fillId="0" borderId="3" xfId="0" applyFont="1" applyFill="1" applyBorder="1" applyAlignment="1">
      <alignment horizontal="left"/>
    </xf>
    <xf numFmtId="0" fontId="23" fillId="0" borderId="1" xfId="0" applyFont="1" applyFill="1" applyBorder="1" applyAlignment="1">
      <alignment horizontal="center" vertical="center" wrapText="1"/>
    </xf>
    <xf numFmtId="0" fontId="23" fillId="0" borderId="0" xfId="0" applyFont="1" applyFill="1"/>
    <xf numFmtId="0" fontId="4" fillId="0" borderId="0" xfId="1" applyFont="1" applyFill="1" applyAlignment="1">
      <alignment horizontal="left" vertical="center"/>
    </xf>
    <xf numFmtId="0" fontId="22" fillId="0" borderId="0" xfId="1" applyFont="1" applyFill="1" applyAlignment="1">
      <alignment horizontal="left" vertical="center"/>
    </xf>
    <xf numFmtId="0" fontId="23" fillId="0" borderId="0" xfId="0" applyFont="1" applyFill="1" applyAlignment="1">
      <alignment horizontal="left" vertical="center"/>
    </xf>
    <xf numFmtId="14" fontId="4" fillId="0" borderId="1" xfId="0" applyNumberFormat="1" applyFont="1" applyFill="1" applyBorder="1" applyAlignment="1">
      <alignment horizontal="center" vertical="center" wrapText="1"/>
    </xf>
    <xf numFmtId="0" fontId="6" fillId="0" borderId="0" xfId="0" applyFont="1" applyFill="1" applyAlignment="1">
      <alignment vertical="center" wrapText="1"/>
    </xf>
    <xf numFmtId="0" fontId="22" fillId="0" borderId="0" xfId="1" applyFont="1" applyFill="1" applyAlignment="1">
      <alignment horizontal="left" vertical="center" wrapText="1"/>
    </xf>
    <xf numFmtId="0" fontId="3" fillId="0" borderId="0" xfId="0" applyFont="1" applyFill="1" applyBorder="1" applyAlignment="1">
      <alignment horizontal="right"/>
    </xf>
    <xf numFmtId="0" fontId="24" fillId="0" borderId="3" xfId="0" applyFont="1" applyFill="1" applyBorder="1" applyAlignment="1">
      <alignment horizontal="left"/>
    </xf>
    <xf numFmtId="0" fontId="24" fillId="0" borderId="0" xfId="0" applyFont="1" applyFill="1"/>
    <xf numFmtId="0" fontId="8" fillId="0" borderId="0" xfId="0" applyFont="1" applyFill="1" applyBorder="1" applyAlignment="1">
      <alignment horizontal="right" vertical="center"/>
    </xf>
    <xf numFmtId="0" fontId="23" fillId="0" borderId="4" xfId="0" applyFont="1" applyFill="1" applyBorder="1" applyAlignment="1">
      <alignment vertical="center"/>
    </xf>
    <xf numFmtId="0" fontId="3" fillId="0" borderId="1" xfId="0" applyFont="1" applyFill="1" applyBorder="1" applyAlignment="1">
      <alignment horizontal="right" vertical="center"/>
    </xf>
    <xf numFmtId="1" fontId="3" fillId="0" borderId="1" xfId="0" applyNumberFormat="1" applyFont="1" applyFill="1" applyBorder="1" applyAlignment="1">
      <alignment vertical="center"/>
    </xf>
    <xf numFmtId="9" fontId="24" fillId="0" borderId="4" xfId="0" applyNumberFormat="1" applyFont="1" applyFill="1" applyBorder="1" applyAlignment="1">
      <alignment horizontal="left" vertical="center"/>
    </xf>
    <xf numFmtId="0" fontId="25" fillId="0" borderId="2" xfId="0" applyFont="1" applyFill="1" applyBorder="1" applyAlignment="1">
      <alignment horizontal="center" vertical="center" wrapText="1"/>
    </xf>
    <xf numFmtId="14" fontId="10" fillId="0" borderId="1" xfId="0" applyNumberFormat="1" applyFont="1" applyFill="1" applyBorder="1" applyAlignment="1">
      <alignment horizontal="center" wrapText="1"/>
    </xf>
    <xf numFmtId="0" fontId="3" fillId="0" borderId="0" xfId="0" applyFont="1" applyFill="1" applyAlignment="1">
      <alignment horizontal="left" vertical="center" wrapText="1"/>
    </xf>
    <xf numFmtId="0" fontId="7" fillId="0" borderId="4" xfId="0" applyFont="1" applyFill="1" applyBorder="1" applyAlignment="1">
      <alignment horizontal="left"/>
    </xf>
    <xf numFmtId="0" fontId="26" fillId="0" borderId="4" xfId="0" applyFont="1" applyFill="1" applyBorder="1" applyAlignment="1">
      <alignment horizontal="left"/>
    </xf>
    <xf numFmtId="0" fontId="3" fillId="0" borderId="1" xfId="0" applyFont="1" applyFill="1" applyBorder="1" applyAlignment="1">
      <alignment horizontal="left" vertical="top" wrapText="1"/>
    </xf>
    <xf numFmtId="0" fontId="22" fillId="0" borderId="0" xfId="1" applyFont="1" applyFill="1" applyAlignment="1">
      <alignment horizontal="left" vertical="top" wrapText="1"/>
    </xf>
    <xf numFmtId="0" fontId="27" fillId="0" borderId="0" xfId="0" applyFont="1" applyFill="1" applyAlignment="1">
      <alignment horizontal="left" vertical="center" wrapText="1" indent="1"/>
    </xf>
    <xf numFmtId="0" fontId="23" fillId="0" borderId="0" xfId="0" applyFont="1" applyFill="1" applyAlignment="1">
      <alignment horizontal="left" vertical="center" wrapText="1"/>
    </xf>
    <xf numFmtId="0" fontId="22" fillId="0" borderId="0" xfId="0" applyFont="1" applyFill="1" applyAlignment="1">
      <alignment horizontal="left" vertical="center" wrapText="1"/>
    </xf>
    <xf numFmtId="14" fontId="23" fillId="0" borderId="1" xfId="0" applyNumberFormat="1" applyFont="1" applyFill="1" applyBorder="1" applyAlignment="1">
      <alignment horizontal="center" vertical="center" wrapText="1"/>
    </xf>
    <xf numFmtId="1" fontId="3" fillId="0" borderId="1" xfId="0" applyNumberFormat="1" applyFont="1" applyFill="1" applyBorder="1"/>
    <xf numFmtId="1" fontId="3" fillId="0" borderId="0" xfId="0" applyNumberFormat="1" applyFont="1" applyFill="1" applyBorder="1"/>
    <xf numFmtId="14" fontId="7" fillId="0" borderId="1" xfId="0" applyNumberFormat="1" applyFont="1" applyFill="1" applyBorder="1" applyAlignment="1">
      <alignment vertical="center" wrapText="1"/>
    </xf>
    <xf numFmtId="0" fontId="8" fillId="0" borderId="0" xfId="0" applyFont="1" applyFill="1" applyBorder="1" applyAlignment="1">
      <alignment vertical="center"/>
    </xf>
    <xf numFmtId="14" fontId="10" fillId="0" borderId="1" xfId="0" applyNumberFormat="1" applyFont="1" applyFill="1" applyBorder="1" applyAlignment="1">
      <alignment wrapText="1"/>
    </xf>
    <xf numFmtId="0" fontId="3" fillId="0" borderId="1" xfId="0" applyFont="1" applyFill="1" applyBorder="1" applyAlignment="1">
      <alignment wrapText="1"/>
    </xf>
    <xf numFmtId="0" fontId="3" fillId="0" borderId="0" xfId="0" applyFont="1" applyFill="1" applyBorder="1" applyAlignment="1">
      <alignment wrapText="1"/>
    </xf>
    <xf numFmtId="0" fontId="3" fillId="0" borderId="0" xfId="1" applyFont="1" applyAlignment="1">
      <alignment horizontal="left" vertical="center"/>
    </xf>
    <xf numFmtId="0" fontId="22" fillId="0" borderId="0" xfId="1" applyFont="1" applyAlignment="1">
      <alignment horizontal="left" vertical="center"/>
    </xf>
    <xf numFmtId="0" fontId="22" fillId="0" borderId="0" xfId="1" applyFont="1" applyAlignment="1">
      <alignment horizontal="left" vertical="center" wrapText="1"/>
    </xf>
    <xf numFmtId="0" fontId="28" fillId="3" borderId="1" xfId="0" applyFont="1" applyFill="1" applyBorder="1" applyAlignment="1">
      <alignment horizontal="left" vertical="center" wrapText="1"/>
    </xf>
    <xf numFmtId="0" fontId="18" fillId="0" borderId="1" xfId="0" applyFont="1" applyBorder="1"/>
    <xf numFmtId="0" fontId="27" fillId="0" borderId="1" xfId="0" applyFont="1" applyBorder="1" applyAlignment="1">
      <alignment vertical="center" wrapText="1"/>
    </xf>
    <xf numFmtId="0" fontId="21" fillId="4" borderId="0" xfId="0" applyFont="1" applyFill="1"/>
    <xf numFmtId="0" fontId="22" fillId="0" borderId="0" xfId="0" applyFont="1" applyAlignment="1">
      <alignment horizontal="right" vertical="center" wrapText="1"/>
    </xf>
    <xf numFmtId="0" fontId="23" fillId="3" borderId="0" xfId="0" applyFont="1" applyFill="1" applyAlignment="1">
      <alignment horizontal="left" vertical="center" wrapText="1"/>
    </xf>
    <xf numFmtId="0" fontId="22" fillId="0" borderId="0" xfId="0" applyFont="1" applyAlignment="1">
      <alignment horizontal="left" vertical="center" wrapText="1"/>
    </xf>
    <xf numFmtId="0" fontId="23" fillId="3" borderId="0" xfId="0" applyFont="1" applyFill="1"/>
    <xf numFmtId="0" fontId="20" fillId="0" borderId="0" xfId="0" applyFont="1"/>
    <xf numFmtId="0" fontId="3" fillId="0" borderId="0" xfId="0" applyFont="1" applyAlignment="1">
      <alignment vertical="top" wrapText="1"/>
    </xf>
    <xf numFmtId="0" fontId="20" fillId="0" borderId="0" xfId="0" applyFont="1" applyAlignment="1">
      <alignment wrapText="1"/>
    </xf>
    <xf numFmtId="0" fontId="4" fillId="3" borderId="0" xfId="1" applyFont="1" applyFill="1" applyAlignment="1">
      <alignment horizontal="left" vertical="center"/>
    </xf>
    <xf numFmtId="0" fontId="4" fillId="3" borderId="1" xfId="1" applyFont="1" applyFill="1" applyBorder="1" applyAlignment="1">
      <alignment horizontal="left" vertical="center" wrapText="1"/>
    </xf>
    <xf numFmtId="0" fontId="20" fillId="0" borderId="0" xfId="0" applyFont="1" applyFill="1" applyBorder="1"/>
    <xf numFmtId="0" fontId="18" fillId="0" borderId="1" xfId="0" applyFont="1" applyBorder="1" applyAlignment="1">
      <alignment horizontal="left" vertical="center" wrapText="1" indent="1"/>
    </xf>
    <xf numFmtId="0" fontId="22" fillId="0" borderId="0" xfId="0" applyFont="1" applyFill="1" applyBorder="1" applyAlignment="1">
      <alignment vertical="center"/>
    </xf>
    <xf numFmtId="0" fontId="20" fillId="0" borderId="0" xfId="0" applyFont="1" applyFill="1"/>
    <xf numFmtId="0" fontId="27" fillId="0" borderId="0" xfId="0" applyFont="1" applyBorder="1" applyAlignment="1">
      <alignment vertical="center" wrapText="1"/>
    </xf>
    <xf numFmtId="0" fontId="29" fillId="5" borderId="1" xfId="0" applyFont="1" applyFill="1" applyBorder="1" applyAlignment="1">
      <alignment vertical="center" wrapText="1"/>
    </xf>
    <xf numFmtId="0" fontId="27" fillId="0" borderId="1" xfId="0" applyFont="1" applyBorder="1" applyAlignment="1">
      <alignment wrapText="1"/>
    </xf>
    <xf numFmtId="0" fontId="27" fillId="0" borderId="0" xfId="0" applyFont="1" applyAlignment="1">
      <alignment wrapText="1"/>
    </xf>
    <xf numFmtId="1" fontId="8" fillId="0" borderId="1" xfId="0" applyNumberFormat="1" applyFont="1" applyFill="1" applyBorder="1" applyAlignment="1">
      <alignment horizontal="right" vertical="center"/>
    </xf>
    <xf numFmtId="0" fontId="29" fillId="6" borderId="1" xfId="0" applyFont="1" applyFill="1" applyBorder="1" applyAlignment="1">
      <alignment vertical="center" wrapText="1"/>
    </xf>
    <xf numFmtId="0" fontId="22" fillId="0" borderId="5" xfId="0" applyFont="1" applyBorder="1" applyAlignment="1">
      <alignment horizontal="left" vertical="center" wrapText="1"/>
    </xf>
    <xf numFmtId="0" fontId="0" fillId="0" borderId="5" xfId="0" applyBorder="1"/>
    <xf numFmtId="0" fontId="3" fillId="0" borderId="0" xfId="0" applyFont="1" applyFill="1" applyBorder="1" applyAlignment="1">
      <alignment horizontal="left" vertical="top" wrapText="1"/>
    </xf>
    <xf numFmtId="0" fontId="3" fillId="7" borderId="0" xfId="0" applyFont="1" applyFill="1"/>
    <xf numFmtId="0" fontId="3" fillId="8" borderId="0" xfId="0" applyFont="1" applyFill="1"/>
    <xf numFmtId="0" fontId="7" fillId="9" borderId="0" xfId="0" applyFont="1" applyFill="1" applyAlignment="1">
      <alignment horizontal="left" vertical="center"/>
    </xf>
    <xf numFmtId="0" fontId="7" fillId="9" borderId="0" xfId="1" applyFont="1" applyFill="1" applyAlignment="1">
      <alignment horizontal="left" vertical="center"/>
    </xf>
    <xf numFmtId="14" fontId="7" fillId="2" borderId="1" xfId="0" applyNumberFormat="1" applyFont="1" applyFill="1" applyBorder="1" applyAlignment="1">
      <alignment horizontal="center" vertical="center" wrapText="1"/>
    </xf>
    <xf numFmtId="0" fontId="27" fillId="0" borderId="1" xfId="0" applyFont="1" applyFill="1" applyBorder="1" applyAlignment="1">
      <alignment horizontal="left" vertical="center" wrapText="1" indent="1"/>
    </xf>
    <xf numFmtId="0" fontId="18" fillId="0" borderId="1" xfId="0" applyFont="1" applyFill="1" applyBorder="1"/>
    <xf numFmtId="0" fontId="4" fillId="3" borderId="0" xfId="0" applyFont="1" applyFill="1" applyBorder="1" applyAlignment="1"/>
    <xf numFmtId="0" fontId="23" fillId="3" borderId="10" xfId="0" applyFont="1" applyFill="1" applyBorder="1"/>
    <xf numFmtId="0" fontId="22" fillId="6" borderId="0" xfId="0" applyFont="1" applyFill="1"/>
    <xf numFmtId="0" fontId="23" fillId="3" borderId="10" xfId="0" applyFont="1" applyFill="1" applyBorder="1" applyAlignment="1">
      <alignment horizontal="left" vertical="center"/>
    </xf>
    <xf numFmtId="1" fontId="3" fillId="0" borderId="0" xfId="0" applyNumberFormat="1" applyFont="1" applyFill="1" applyBorder="1" applyAlignment="1">
      <alignment horizontal="center" vertical="center" wrapText="1"/>
    </xf>
    <xf numFmtId="0" fontId="3" fillId="0" borderId="0" xfId="0" applyFont="1" applyFill="1" applyBorder="1" applyAlignment="1">
      <alignment vertical="center"/>
    </xf>
    <xf numFmtId="0" fontId="35" fillId="0" borderId="0" xfId="0" applyFont="1" applyFill="1" applyAlignment="1">
      <alignment wrapText="1"/>
    </xf>
    <xf numFmtId="0" fontId="4" fillId="3" borderId="0" xfId="4" applyFont="1" applyFill="1" applyBorder="1" applyAlignment="1"/>
    <xf numFmtId="0" fontId="3" fillId="10" borderId="0" xfId="0" applyFont="1" applyFill="1"/>
    <xf numFmtId="0" fontId="27" fillId="2" borderId="1" xfId="0" applyFont="1" applyFill="1" applyBorder="1" applyAlignment="1">
      <alignment horizontal="left" vertical="center" wrapText="1" indent="1"/>
    </xf>
    <xf numFmtId="0" fontId="31" fillId="2" borderId="0" xfId="0" applyFont="1" applyFill="1" applyAlignment="1">
      <alignment horizontal="center" vertical="center" wrapText="1"/>
    </xf>
    <xf numFmtId="0" fontId="4" fillId="7" borderId="0" xfId="0" applyFont="1" applyFill="1" applyBorder="1" applyAlignment="1"/>
    <xf numFmtId="0" fontId="23" fillId="7" borderId="1" xfId="0" applyFont="1" applyFill="1" applyBorder="1" applyAlignment="1">
      <alignment wrapText="1"/>
    </xf>
    <xf numFmtId="0" fontId="34" fillId="7" borderId="10" xfId="0" applyFont="1" applyFill="1" applyBorder="1" applyAlignment="1">
      <alignment horizontal="left" vertical="center"/>
    </xf>
    <xf numFmtId="0" fontId="3" fillId="7" borderId="1" xfId="0" applyFont="1" applyFill="1" applyBorder="1" applyAlignment="1">
      <alignment wrapText="1"/>
    </xf>
    <xf numFmtId="0" fontId="28" fillId="7" borderId="1" xfId="0" applyFont="1" applyFill="1" applyBorder="1" applyAlignment="1">
      <alignment horizontal="left" vertical="center" wrapText="1"/>
    </xf>
    <xf numFmtId="0" fontId="27" fillId="7" borderId="1" xfId="0" applyFont="1" applyFill="1" applyBorder="1" applyAlignment="1">
      <alignment vertical="center" wrapText="1"/>
    </xf>
    <xf numFmtId="0" fontId="4" fillId="7" borderId="0" xfId="1" applyFont="1" applyFill="1" applyAlignment="1">
      <alignment horizontal="left" vertical="center"/>
    </xf>
    <xf numFmtId="0" fontId="7" fillId="9" borderId="3" xfId="0" applyFont="1" applyFill="1" applyBorder="1" applyAlignment="1">
      <alignment horizontal="left"/>
    </xf>
    <xf numFmtId="0" fontId="7" fillId="9" borderId="4" xfId="0" applyFont="1" applyFill="1" applyBorder="1" applyAlignment="1">
      <alignment horizontal="left"/>
    </xf>
    <xf numFmtId="0" fontId="7" fillId="3" borderId="11" xfId="1" applyFont="1" applyFill="1" applyBorder="1" applyAlignment="1">
      <alignment horizontal="left" vertical="center"/>
    </xf>
    <xf numFmtId="0" fontId="34" fillId="2" borderId="10" xfId="0" applyFont="1" applyFill="1" applyBorder="1" applyAlignment="1">
      <alignment horizontal="left" vertical="center"/>
    </xf>
    <xf numFmtId="0" fontId="3" fillId="2" borderId="1" xfId="0" applyFont="1" applyFill="1" applyBorder="1" applyAlignment="1">
      <alignment wrapText="1"/>
    </xf>
    <xf numFmtId="0" fontId="23" fillId="11" borderId="0" xfId="0" applyFont="1" applyFill="1"/>
    <xf numFmtId="0" fontId="27" fillId="11" borderId="0" xfId="0" applyFont="1" applyFill="1" applyAlignment="1">
      <alignment vertical="center" wrapText="1"/>
    </xf>
    <xf numFmtId="0" fontId="27" fillId="0" borderId="12" xfId="0" applyFont="1" applyFill="1" applyBorder="1" applyAlignment="1">
      <alignment horizontal="left" vertical="center" wrapText="1" indent="1"/>
    </xf>
    <xf numFmtId="0" fontId="23" fillId="11" borderId="5" xfId="0" applyFont="1" applyFill="1" applyBorder="1"/>
    <xf numFmtId="0" fontId="3" fillId="2" borderId="0" xfId="0" applyFont="1" applyFill="1"/>
    <xf numFmtId="14" fontId="7" fillId="0" borderId="0" xfId="0" applyNumberFormat="1" applyFont="1" applyFill="1" applyBorder="1" applyAlignment="1">
      <alignment horizontal="center" vertical="center" wrapText="1"/>
    </xf>
    <xf numFmtId="0" fontId="22" fillId="2" borderId="0" xfId="1" applyFont="1" applyFill="1" applyAlignment="1">
      <alignment horizontal="left" vertical="top" wrapText="1"/>
    </xf>
    <xf numFmtId="0" fontId="27" fillId="2" borderId="12" xfId="0" applyFont="1" applyFill="1" applyBorder="1" applyAlignment="1">
      <alignment vertical="center" wrapText="1"/>
    </xf>
    <xf numFmtId="0" fontId="22" fillId="2" borderId="0" xfId="0" applyFont="1" applyFill="1"/>
    <xf numFmtId="0" fontId="22" fillId="2" borderId="10" xfId="0" applyFont="1" applyFill="1" applyBorder="1" applyAlignment="1">
      <alignment vertical="center" wrapText="1"/>
    </xf>
    <xf numFmtId="0" fontId="31" fillId="2" borderId="0" xfId="0" applyFont="1" applyFill="1" applyAlignment="1">
      <alignment horizontal="center" vertical="center" wrapText="1"/>
    </xf>
    <xf numFmtId="0" fontId="22" fillId="2" borderId="0" xfId="1" applyFont="1" applyFill="1" applyAlignment="1">
      <alignment horizontal="left" vertical="center"/>
    </xf>
    <xf numFmtId="0" fontId="27" fillId="2" borderId="12" xfId="0" applyFont="1" applyFill="1" applyBorder="1" applyAlignment="1">
      <alignment horizontal="left" vertical="center" wrapText="1" indent="1"/>
    </xf>
    <xf numFmtId="0" fontId="3" fillId="12" borderId="1" xfId="0" applyFont="1" applyFill="1" applyBorder="1" applyAlignment="1">
      <alignment wrapText="1"/>
    </xf>
    <xf numFmtId="0" fontId="31" fillId="2" borderId="0" xfId="0" applyFont="1" applyFill="1" applyAlignment="1">
      <alignment horizontal="center" vertical="center" wrapText="1"/>
    </xf>
    <xf numFmtId="0" fontId="23" fillId="11" borderId="0" xfId="0" applyFont="1" applyFill="1" applyAlignment="1">
      <alignment wrapText="1"/>
    </xf>
    <xf numFmtId="14" fontId="10" fillId="0" borderId="1" xfId="0" applyNumberFormat="1" applyFont="1" applyFill="1" applyBorder="1" applyAlignment="1">
      <alignment horizontal="center" vertical="center" wrapText="1"/>
    </xf>
    <xf numFmtId="0" fontId="34" fillId="0" borderId="0" xfId="1" applyFont="1" applyFill="1" applyAlignment="1">
      <alignment horizontal="left" vertical="center"/>
    </xf>
    <xf numFmtId="0" fontId="34" fillId="0" borderId="0" xfId="1" applyFont="1" applyFill="1"/>
    <xf numFmtId="0" fontId="34" fillId="0" borderId="0" xfId="1" applyFont="1" applyFill="1" applyAlignment="1">
      <alignment horizontal="left" vertical="center" wrapText="1"/>
    </xf>
    <xf numFmtId="0" fontId="7" fillId="7" borderId="4" xfId="0" applyFont="1" applyFill="1" applyBorder="1" applyAlignment="1">
      <alignment horizontal="left"/>
    </xf>
    <xf numFmtId="0" fontId="7" fillId="13" borderId="1" xfId="0" applyFont="1" applyFill="1" applyBorder="1" applyAlignment="1">
      <alignment horizontal="right"/>
    </xf>
    <xf numFmtId="0" fontId="3" fillId="13" borderId="1" xfId="0" applyFont="1" applyFill="1" applyBorder="1" applyAlignment="1">
      <alignment horizontal="right"/>
    </xf>
    <xf numFmtId="0" fontId="22" fillId="0" borderId="0" xfId="1" applyFont="1" applyFill="1" applyAlignment="1">
      <alignment horizontal="left" vertical="center"/>
    </xf>
    <xf numFmtId="0" fontId="3" fillId="0" borderId="7" xfId="0" applyFont="1" applyFill="1" applyBorder="1"/>
    <xf numFmtId="0" fontId="23" fillId="9" borderId="10" xfId="0" applyFont="1" applyFill="1" applyBorder="1" applyAlignment="1">
      <alignment horizontal="left" vertical="center"/>
    </xf>
    <xf numFmtId="0" fontId="26" fillId="0" borderId="0" xfId="0" applyFont="1" applyFill="1"/>
    <xf numFmtId="0" fontId="3" fillId="0" borderId="1" xfId="0" applyFont="1" applyFill="1" applyBorder="1" applyAlignment="1">
      <alignment horizontal="left" wrapText="1"/>
    </xf>
    <xf numFmtId="0" fontId="3" fillId="0" borderId="0" xfId="0" applyFont="1"/>
    <xf numFmtId="0" fontId="3" fillId="0" borderId="0" xfId="0" applyFont="1" applyFill="1"/>
    <xf numFmtId="0" fontId="23" fillId="0" borderId="1" xfId="0" applyFont="1" applyFill="1" applyBorder="1" applyAlignment="1">
      <alignment horizontal="center" vertical="center" wrapText="1"/>
    </xf>
    <xf numFmtId="0" fontId="3" fillId="0" borderId="0" xfId="0" applyFont="1" applyFill="1" applyBorder="1" applyAlignment="1">
      <alignment vertical="center"/>
    </xf>
    <xf numFmtId="0" fontId="22" fillId="0" borderId="0" xfId="0" applyFont="1" applyFill="1"/>
    <xf numFmtId="0" fontId="22" fillId="0" borderId="0" xfId="1" applyFont="1" applyFill="1" applyAlignment="1">
      <alignment horizontal="left" vertical="center"/>
    </xf>
    <xf numFmtId="0" fontId="6" fillId="0" borderId="0" xfId="0" applyFont="1" applyFill="1" applyAlignment="1">
      <alignment vertical="center" wrapText="1"/>
    </xf>
    <xf numFmtId="0" fontId="22" fillId="0" borderId="0" xfId="1" applyFont="1" applyFill="1" applyAlignment="1">
      <alignment horizontal="left" vertical="center" wrapText="1"/>
    </xf>
    <xf numFmtId="0" fontId="0" fillId="0" borderId="0" xfId="0" applyFill="1"/>
    <xf numFmtId="1" fontId="3" fillId="0" borderId="1" xfId="0" applyNumberFormat="1" applyFont="1" applyFill="1" applyBorder="1"/>
    <xf numFmtId="1" fontId="3" fillId="0" borderId="0" xfId="0" applyNumberFormat="1" applyFont="1" applyFill="1" applyBorder="1" applyAlignment="1">
      <alignment horizontal="center" vertical="center" wrapText="1"/>
    </xf>
    <xf numFmtId="0" fontId="22" fillId="0" borderId="0" xfId="0" applyFont="1" applyAlignment="1">
      <alignment horizontal="left" vertical="center" wrapText="1"/>
    </xf>
    <xf numFmtId="0" fontId="23" fillId="3" borderId="10" xfId="0" applyFont="1" applyFill="1" applyBorder="1"/>
    <xf numFmtId="0" fontId="23" fillId="3" borderId="10" xfId="0" applyFont="1" applyFill="1" applyBorder="1" applyAlignment="1">
      <alignment horizontal="left" vertical="center"/>
    </xf>
    <xf numFmtId="14" fontId="23" fillId="0" borderId="1" xfId="0" applyNumberFormat="1" applyFont="1" applyFill="1" applyBorder="1" applyAlignment="1">
      <alignment horizontal="center" vertical="center" wrapText="1"/>
    </xf>
    <xf numFmtId="1" fontId="3" fillId="0" borderId="0" xfId="0" applyNumberFormat="1" applyFont="1" applyFill="1" applyBorder="1"/>
    <xf numFmtId="0" fontId="3" fillId="13" borderId="1" xfId="0" applyFont="1" applyFill="1" applyBorder="1" applyAlignment="1">
      <alignment horizontal="right"/>
    </xf>
    <xf numFmtId="0" fontId="22" fillId="10" borderId="1" xfId="0" applyFont="1" applyFill="1" applyBorder="1" applyAlignment="1">
      <alignment vertical="center"/>
    </xf>
    <xf numFmtId="0" fontId="7" fillId="13" borderId="1" xfId="0" applyFont="1" applyFill="1" applyBorder="1" applyAlignment="1">
      <alignment horizontal="right"/>
    </xf>
    <xf numFmtId="0" fontId="3" fillId="0" borderId="0" xfId="0" applyFont="1" applyFill="1" applyBorder="1" applyAlignment="1">
      <alignment horizontal="right"/>
    </xf>
    <xf numFmtId="0" fontId="7" fillId="7" borderId="0" xfId="1" applyFont="1" applyFill="1" applyAlignment="1">
      <alignment horizontal="left" vertical="center"/>
    </xf>
    <xf numFmtId="0" fontId="7" fillId="7" borderId="0" xfId="0" applyFont="1" applyFill="1" applyAlignment="1">
      <alignment horizontal="left" vertical="center"/>
    </xf>
    <xf numFmtId="0" fontId="22" fillId="2" borderId="1" xfId="0" applyFont="1" applyFill="1" applyBorder="1" applyAlignment="1">
      <alignment wrapText="1"/>
    </xf>
    <xf numFmtId="0" fontId="44" fillId="6" borderId="0" xfId="1" applyFont="1" applyFill="1" applyAlignment="1">
      <alignment wrapText="1"/>
    </xf>
    <xf numFmtId="0" fontId="44" fillId="2" borderId="0" xfId="1" applyFont="1" applyFill="1" applyAlignment="1">
      <alignment wrapText="1"/>
    </xf>
    <xf numFmtId="0" fontId="3" fillId="12" borderId="0" xfId="0" applyFont="1" applyFill="1" applyBorder="1" applyAlignment="1">
      <alignment wrapText="1"/>
    </xf>
    <xf numFmtId="0" fontId="23" fillId="8" borderId="10" xfId="0" applyFont="1" applyFill="1" applyBorder="1" applyAlignment="1">
      <alignment horizontal="left" vertical="center"/>
    </xf>
    <xf numFmtId="0" fontId="26" fillId="2" borderId="0" xfId="0" applyFont="1" applyFill="1" applyAlignment="1">
      <alignment wrapText="1"/>
    </xf>
    <xf numFmtId="0" fontId="45" fillId="2" borderId="0" xfId="1" applyFont="1" applyFill="1" applyAlignment="1">
      <alignment wrapText="1"/>
    </xf>
    <xf numFmtId="0" fontId="34" fillId="2" borderId="0" xfId="0" applyFont="1" applyFill="1" applyAlignment="1">
      <alignment wrapText="1"/>
    </xf>
    <xf numFmtId="0" fontId="26" fillId="2" borderId="0" xfId="0" applyFont="1" applyFill="1"/>
    <xf numFmtId="0" fontId="6" fillId="2" borderId="0" xfId="0" applyFont="1" applyFill="1" applyAlignment="1">
      <alignment vertical="center" wrapText="1"/>
    </xf>
    <xf numFmtId="0" fontId="47" fillId="2" borderId="1" xfId="0" applyFont="1" applyFill="1" applyBorder="1" applyAlignment="1">
      <alignment horizontal="right" vertical="center"/>
    </xf>
    <xf numFmtId="0" fontId="34" fillId="2" borderId="0" xfId="1" applyFont="1" applyFill="1" applyAlignment="1">
      <alignment horizontal="left" vertical="center"/>
    </xf>
    <xf numFmtId="0" fontId="7" fillId="2" borderId="0" xfId="0" applyFont="1" applyFill="1"/>
    <xf numFmtId="0" fontId="3" fillId="0" borderId="0" xfId="0" applyFont="1" applyFill="1" applyBorder="1" applyAlignment="1">
      <alignment horizontal="left" vertical="top"/>
    </xf>
    <xf numFmtId="0" fontId="31" fillId="2" borderId="0" xfId="0" applyFont="1" applyFill="1" applyAlignment="1">
      <alignment horizontal="center" vertical="center" wrapText="1"/>
    </xf>
    <xf numFmtId="0" fontId="37" fillId="2" borderId="1" xfId="0" applyFont="1" applyFill="1" applyBorder="1" applyAlignment="1">
      <alignment horizontal="right" vertical="center"/>
    </xf>
    <xf numFmtId="0" fontId="48" fillId="2" borderId="0" xfId="1" applyFont="1" applyFill="1" applyAlignment="1">
      <alignment horizontal="left" vertical="center"/>
    </xf>
    <xf numFmtId="0" fontId="34" fillId="2" borderId="1" xfId="0" applyFont="1" applyFill="1" applyBorder="1" applyAlignment="1">
      <alignment horizontal="left" vertical="center"/>
    </xf>
    <xf numFmtId="0" fontId="23" fillId="9" borderId="1" xfId="0" applyFont="1" applyFill="1" applyBorder="1"/>
    <xf numFmtId="0" fontId="31" fillId="2" borderId="0" xfId="0" applyFont="1" applyFill="1" applyAlignment="1">
      <alignment horizontal="center" vertical="center" wrapText="1"/>
    </xf>
    <xf numFmtId="0" fontId="8" fillId="0" borderId="5" xfId="0" applyFont="1" applyFill="1" applyBorder="1" applyAlignment="1">
      <alignment horizontal="right" vertical="center"/>
    </xf>
    <xf numFmtId="0" fontId="27" fillId="14" borderId="1" xfId="0" applyFont="1" applyFill="1" applyBorder="1" applyAlignment="1">
      <alignment horizontal="left" vertical="center" wrapText="1" indent="1"/>
    </xf>
    <xf numFmtId="0" fontId="31" fillId="2" borderId="0" xfId="0" applyFont="1" applyFill="1" applyAlignment="1">
      <alignment horizontal="center" vertical="center" wrapText="1"/>
    </xf>
    <xf numFmtId="0" fontId="7" fillId="0" borderId="10" xfId="0" applyFont="1" applyFill="1" applyBorder="1" applyAlignment="1">
      <alignment horizontal="left" vertical="center"/>
    </xf>
    <xf numFmtId="0" fontId="8" fillId="0" borderId="1" xfId="0" applyFont="1" applyFill="1" applyBorder="1" applyAlignment="1">
      <alignment wrapText="1"/>
    </xf>
    <xf numFmtId="0" fontId="22" fillId="2" borderId="0" xfId="1" applyFont="1" applyFill="1" applyAlignment="1">
      <alignment horizontal="left" vertical="center" wrapText="1"/>
    </xf>
    <xf numFmtId="0" fontId="34" fillId="0" borderId="10" xfId="0" applyFont="1" applyFill="1" applyBorder="1" applyAlignment="1">
      <alignment horizontal="left" vertical="center"/>
    </xf>
    <xf numFmtId="0" fontId="37" fillId="0" borderId="1" xfId="0" applyFont="1" applyFill="1" applyBorder="1" applyAlignment="1">
      <alignment wrapText="1"/>
    </xf>
    <xf numFmtId="0" fontId="8" fillId="0" borderId="13" xfId="0" applyFont="1" applyFill="1" applyBorder="1" applyAlignment="1">
      <alignment vertical="center"/>
    </xf>
    <xf numFmtId="0" fontId="22" fillId="2" borderId="0" xfId="0" applyFont="1" applyFill="1" applyBorder="1" applyAlignment="1">
      <alignment wrapText="1"/>
    </xf>
    <xf numFmtId="0" fontId="31" fillId="2" borderId="0" xfId="0" applyFont="1" applyFill="1" applyAlignment="1">
      <alignment horizontal="center" vertical="center" wrapText="1"/>
    </xf>
    <xf numFmtId="1" fontId="3" fillId="0" borderId="0" xfId="0" applyNumberFormat="1" applyFont="1" applyFill="1" applyBorder="1" applyAlignment="1">
      <alignment vertical="center"/>
    </xf>
    <xf numFmtId="0" fontId="49" fillId="2" borderId="1" xfId="0" applyFont="1" applyFill="1" applyBorder="1" applyAlignment="1">
      <alignment horizontal="left" vertical="center" wrapText="1" indent="1"/>
    </xf>
    <xf numFmtId="0" fontId="48" fillId="0" borderId="0" xfId="1" applyFont="1" applyFill="1" applyAlignment="1">
      <alignment horizontal="left" vertical="center"/>
    </xf>
    <xf numFmtId="0" fontId="23" fillId="9" borderId="10" xfId="0" applyFont="1" applyFill="1" applyBorder="1"/>
    <xf numFmtId="0" fontId="23" fillId="9" borderId="10" xfId="0" applyFont="1" applyFill="1" applyBorder="1" applyAlignment="1">
      <alignment vertical="center" wrapText="1"/>
    </xf>
    <xf numFmtId="0" fontId="37" fillId="2" borderId="1" xfId="0" applyFont="1" applyFill="1" applyBorder="1" applyAlignment="1">
      <alignment wrapText="1"/>
    </xf>
    <xf numFmtId="0" fontId="3" fillId="2" borderId="14" xfId="0" applyFont="1" applyFill="1" applyBorder="1"/>
    <xf numFmtId="0" fontId="3" fillId="4" borderId="15" xfId="0" applyFont="1" applyFill="1" applyBorder="1" applyAlignment="1">
      <alignment horizontal="left" vertical="top" wrapText="1"/>
    </xf>
    <xf numFmtId="0" fontId="22" fillId="2" borderId="14" xfId="0" applyFont="1" applyFill="1" applyBorder="1" applyAlignment="1">
      <alignment vertical="center" wrapText="1"/>
    </xf>
    <xf numFmtId="0" fontId="22" fillId="2" borderId="15" xfId="0" applyFont="1" applyFill="1" applyBorder="1" applyAlignment="1">
      <alignment vertical="center" wrapText="1"/>
    </xf>
    <xf numFmtId="0" fontId="22" fillId="0" borderId="0" xfId="0" applyFont="1" applyFill="1" applyBorder="1" applyAlignment="1">
      <alignment vertical="center" wrapText="1"/>
    </xf>
    <xf numFmtId="14" fontId="51" fillId="0" borderId="1" xfId="0" applyNumberFormat="1" applyFont="1" applyFill="1" applyBorder="1" applyAlignment="1">
      <alignment horizontal="center" vertical="center" wrapText="1"/>
    </xf>
    <xf numFmtId="0" fontId="3" fillId="0" borderId="14" xfId="0" applyFont="1" applyFill="1" applyBorder="1"/>
    <xf numFmtId="0" fontId="22" fillId="0" borderId="15" xfId="0" applyFont="1" applyFill="1" applyBorder="1" applyAlignment="1">
      <alignment vertical="center" wrapText="1"/>
    </xf>
    <xf numFmtId="0" fontId="22" fillId="0" borderId="10" xfId="0" applyFont="1" applyFill="1" applyBorder="1" applyAlignment="1">
      <alignment vertical="center" wrapText="1"/>
    </xf>
    <xf numFmtId="0" fontId="31" fillId="2" borderId="0" xfId="0" applyFont="1" applyFill="1" applyAlignment="1">
      <alignment horizontal="center" vertical="center" wrapText="1"/>
    </xf>
    <xf numFmtId="0" fontId="28" fillId="2" borderId="1" xfId="0" applyFont="1" applyFill="1" applyBorder="1" applyAlignment="1">
      <alignment horizontal="left" vertical="center" wrapText="1"/>
    </xf>
    <xf numFmtId="0" fontId="23" fillId="7" borderId="10" xfId="0" applyFont="1" applyFill="1" applyBorder="1" applyAlignment="1">
      <alignment horizontal="left" vertical="center"/>
    </xf>
    <xf numFmtId="0" fontId="31" fillId="2" borderId="0" xfId="0" applyFont="1" applyFill="1" applyAlignment="1">
      <alignment horizontal="center" vertical="center" wrapText="1"/>
    </xf>
    <xf numFmtId="0" fontId="30" fillId="5" borderId="0" xfId="0" applyFont="1" applyFill="1" applyAlignment="1">
      <alignment horizontal="left" vertical="top" wrapText="1"/>
    </xf>
    <xf numFmtId="0" fontId="31" fillId="2" borderId="0" xfId="0" applyFont="1" applyFill="1" applyAlignment="1">
      <alignment horizontal="center" vertical="center" wrapText="1"/>
    </xf>
    <xf numFmtId="0" fontId="23" fillId="0" borderId="6"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32" fillId="0" borderId="8" xfId="0" applyFont="1" applyFill="1" applyBorder="1" applyAlignment="1">
      <alignment horizontal="center" vertical="center" wrapText="1"/>
    </xf>
    <xf numFmtId="0" fontId="32" fillId="0" borderId="9" xfId="0" applyFont="1" applyFill="1" applyBorder="1" applyAlignment="1">
      <alignment horizontal="center" vertical="center" wrapText="1"/>
    </xf>
    <xf numFmtId="0" fontId="32" fillId="2" borderId="8" xfId="0" applyFont="1" applyFill="1" applyBorder="1" applyAlignment="1">
      <alignment horizontal="center" vertical="center" wrapText="1"/>
    </xf>
    <xf numFmtId="0" fontId="32" fillId="2" borderId="9" xfId="0" applyFont="1" applyFill="1" applyBorder="1" applyAlignment="1">
      <alignment horizontal="center" vertical="center" wrapText="1"/>
    </xf>
  </cellXfs>
  <cellStyles count="7">
    <cellStyle name="Normal 2" xfId="4"/>
    <cellStyle name="Normal 3" xfId="6"/>
    <cellStyle name="Обычный" xfId="0" builtinId="0"/>
    <cellStyle name="Обычный 2" xfId="1"/>
    <cellStyle name="Обычный 3" xfId="5"/>
    <cellStyle name="Обычный 3 2" xfId="2"/>
    <cellStyle name="Обычный 7"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39"/>
  <sheetViews>
    <sheetView tabSelected="1" zoomScale="90" zoomScaleNormal="90" workbookViewId="0">
      <pane xSplit="1" topLeftCell="B1" activePane="topRight" state="frozen"/>
      <selection pane="topRight" activeCell="A35" sqref="A35"/>
    </sheetView>
  </sheetViews>
  <sheetFormatPr defaultColWidth="9" defaultRowHeight="12" x14ac:dyDescent="0.2"/>
  <cols>
    <col min="1" max="1" width="63.7109375" style="14" customWidth="1"/>
    <col min="2" max="17" width="9.7109375" style="14" bestFit="1" customWidth="1"/>
    <col min="18" max="18" width="9.7109375" style="14" customWidth="1"/>
    <col min="19" max="53" width="9.7109375" style="14" bestFit="1" customWidth="1"/>
    <col min="54" max="16384" width="9" style="14"/>
  </cols>
  <sheetData>
    <row r="1" spans="1:53" x14ac:dyDescent="0.2">
      <c r="A1" s="13" t="s">
        <v>199</v>
      </c>
    </row>
    <row r="2" spans="1:53" x14ac:dyDescent="0.2">
      <c r="A2" s="15" t="s">
        <v>8</v>
      </c>
    </row>
    <row r="3" spans="1:53" x14ac:dyDescent="0.2">
      <c r="A3" s="13"/>
    </row>
    <row r="4" spans="1:53" ht="26.1" customHeight="1" x14ac:dyDescent="0.2">
      <c r="A4" s="95" t="s">
        <v>9</v>
      </c>
      <c r="B4" s="97">
        <v>45401</v>
      </c>
      <c r="C4" s="97">
        <v>45402</v>
      </c>
      <c r="D4" s="97">
        <v>45403</v>
      </c>
      <c r="E4" s="24">
        <v>45407</v>
      </c>
      <c r="F4" s="24">
        <v>45409</v>
      </c>
      <c r="G4" s="97">
        <v>45411</v>
      </c>
      <c r="H4" s="97">
        <v>45413</v>
      </c>
      <c r="I4" s="97">
        <v>45417</v>
      </c>
      <c r="J4" s="97">
        <v>45419</v>
      </c>
      <c r="K4" s="24">
        <v>45420</v>
      </c>
      <c r="L4" s="24">
        <v>45421</v>
      </c>
      <c r="M4" s="24">
        <v>45423</v>
      </c>
      <c r="N4" s="24">
        <v>45424</v>
      </c>
      <c r="O4" s="24">
        <v>45427</v>
      </c>
      <c r="P4" s="97">
        <v>45429</v>
      </c>
      <c r="Q4" s="24">
        <v>45434</v>
      </c>
      <c r="R4" s="97">
        <v>45435</v>
      </c>
      <c r="S4" s="24">
        <v>45437</v>
      </c>
      <c r="T4" s="24">
        <v>45443</v>
      </c>
      <c r="U4" s="24">
        <v>45444</v>
      </c>
      <c r="V4" s="24">
        <v>45445</v>
      </c>
      <c r="W4" s="24">
        <v>45453</v>
      </c>
      <c r="X4" s="24">
        <v>45457</v>
      </c>
      <c r="Y4" s="97">
        <v>45460</v>
      </c>
      <c r="Z4" s="24">
        <v>45465</v>
      </c>
      <c r="AA4" s="24">
        <v>45466</v>
      </c>
      <c r="AB4" s="24">
        <v>45471</v>
      </c>
      <c r="AC4" s="215">
        <v>45474</v>
      </c>
      <c r="AD4" s="215">
        <v>45484</v>
      </c>
      <c r="AE4" s="215">
        <v>45489</v>
      </c>
      <c r="AF4" s="215">
        <v>45494</v>
      </c>
      <c r="AG4" s="215">
        <v>45499</v>
      </c>
      <c r="AH4" s="215">
        <v>45501</v>
      </c>
      <c r="AI4" s="215">
        <v>45505</v>
      </c>
      <c r="AJ4" s="215">
        <v>45506</v>
      </c>
      <c r="AK4" s="215">
        <v>45508</v>
      </c>
      <c r="AL4" s="215">
        <v>45513</v>
      </c>
      <c r="AM4" s="215">
        <v>45515</v>
      </c>
      <c r="AN4" s="215">
        <v>45520</v>
      </c>
      <c r="AO4" s="215">
        <v>45522</v>
      </c>
      <c r="AP4" s="215">
        <v>45527</v>
      </c>
      <c r="AQ4" s="215">
        <v>45529</v>
      </c>
      <c r="AR4" s="215">
        <v>45534</v>
      </c>
      <c r="AS4" s="215">
        <v>45536</v>
      </c>
      <c r="AT4" s="215">
        <v>45541</v>
      </c>
      <c r="AU4" s="215">
        <v>45543</v>
      </c>
      <c r="AV4" s="215">
        <v>45548</v>
      </c>
      <c r="AW4" s="215">
        <v>45550</v>
      </c>
      <c r="AX4" s="215">
        <v>45555</v>
      </c>
      <c r="AY4" s="215">
        <v>45557</v>
      </c>
      <c r="AZ4" s="215">
        <v>45562</v>
      </c>
      <c r="BA4" s="215">
        <v>45564</v>
      </c>
    </row>
    <row r="5" spans="1:53" s="16" customFormat="1" ht="22.35" customHeight="1" x14ac:dyDescent="0.2">
      <c r="A5" s="20" t="s">
        <v>11</v>
      </c>
      <c r="B5" s="97">
        <v>45401</v>
      </c>
      <c r="C5" s="97">
        <v>45402</v>
      </c>
      <c r="D5" s="97">
        <v>45406</v>
      </c>
      <c r="E5" s="24">
        <v>45408</v>
      </c>
      <c r="F5" s="24">
        <v>45410</v>
      </c>
      <c r="G5" s="97">
        <v>45412</v>
      </c>
      <c r="H5" s="97">
        <v>45416</v>
      </c>
      <c r="I5" s="97">
        <v>45418</v>
      </c>
      <c r="J5" s="97">
        <v>45419</v>
      </c>
      <c r="K5" s="24">
        <v>45420</v>
      </c>
      <c r="L5" s="24">
        <v>45422</v>
      </c>
      <c r="M5" s="24">
        <v>45423</v>
      </c>
      <c r="N5" s="24">
        <v>45426</v>
      </c>
      <c r="O5" s="24">
        <v>45428</v>
      </c>
      <c r="P5" s="97">
        <v>45433</v>
      </c>
      <c r="Q5" s="24">
        <v>45434</v>
      </c>
      <c r="R5" s="97">
        <v>45436</v>
      </c>
      <c r="S5" s="24">
        <v>45442</v>
      </c>
      <c r="T5" s="24">
        <v>45443</v>
      </c>
      <c r="U5" s="24">
        <v>45444</v>
      </c>
      <c r="V5" s="24">
        <v>45452</v>
      </c>
      <c r="W5" s="24">
        <v>45456</v>
      </c>
      <c r="X5" s="24">
        <v>45459</v>
      </c>
      <c r="Y5" s="97">
        <v>45464</v>
      </c>
      <c r="Z5" s="24">
        <v>45465</v>
      </c>
      <c r="AA5" s="24">
        <v>45470</v>
      </c>
      <c r="AB5" s="24">
        <v>45473</v>
      </c>
      <c r="AC5" s="215">
        <v>45483</v>
      </c>
      <c r="AD5" s="215">
        <v>45488</v>
      </c>
      <c r="AE5" s="215">
        <v>45493</v>
      </c>
      <c r="AF5" s="215">
        <v>45498</v>
      </c>
      <c r="AG5" s="215">
        <v>45500</v>
      </c>
      <c r="AH5" s="215">
        <v>45504</v>
      </c>
      <c r="AI5" s="215">
        <v>45505</v>
      </c>
      <c r="AJ5" s="215">
        <v>45507</v>
      </c>
      <c r="AK5" s="215">
        <v>45512</v>
      </c>
      <c r="AL5" s="215">
        <v>45514</v>
      </c>
      <c r="AM5" s="215">
        <v>45519</v>
      </c>
      <c r="AN5" s="215">
        <v>45521</v>
      </c>
      <c r="AO5" s="215">
        <v>45526</v>
      </c>
      <c r="AP5" s="215">
        <v>45528</v>
      </c>
      <c r="AQ5" s="215">
        <v>45533</v>
      </c>
      <c r="AR5" s="215">
        <v>45535</v>
      </c>
      <c r="AS5" s="215">
        <v>45540</v>
      </c>
      <c r="AT5" s="215">
        <v>45542</v>
      </c>
      <c r="AU5" s="215">
        <v>45547</v>
      </c>
      <c r="AV5" s="215">
        <v>45549</v>
      </c>
      <c r="AW5" s="215">
        <v>45554</v>
      </c>
      <c r="AX5" s="215">
        <v>45556</v>
      </c>
      <c r="AY5" s="215">
        <v>45561</v>
      </c>
      <c r="AZ5" s="215">
        <v>45563</v>
      </c>
      <c r="BA5" s="215">
        <v>45565</v>
      </c>
    </row>
    <row r="6" spans="1:53" s="18" customFormat="1" x14ac:dyDescent="0.2">
      <c r="A6" s="17" t="s">
        <v>149</v>
      </c>
    </row>
    <row r="7" spans="1:53" s="18" customFormat="1" x14ac:dyDescent="0.2">
      <c r="A7" s="19">
        <v>1</v>
      </c>
      <c r="B7" s="17">
        <v>12700</v>
      </c>
      <c r="C7" s="17">
        <v>18100</v>
      </c>
      <c r="D7" s="17">
        <v>12700</v>
      </c>
      <c r="E7" s="17">
        <v>18100</v>
      </c>
      <c r="F7" s="17">
        <v>18100</v>
      </c>
      <c r="G7" s="17">
        <v>13900</v>
      </c>
      <c r="H7" s="17">
        <v>13900</v>
      </c>
      <c r="I7" s="17">
        <v>11500</v>
      </c>
      <c r="J7" s="17">
        <v>11500</v>
      </c>
      <c r="K7" s="17">
        <v>12700</v>
      </c>
      <c r="L7" s="17">
        <v>15100</v>
      </c>
      <c r="M7" s="17">
        <v>13900</v>
      </c>
      <c r="N7" s="17">
        <v>9600</v>
      </c>
      <c r="O7" s="17">
        <v>11500</v>
      </c>
      <c r="P7" s="17">
        <v>11500</v>
      </c>
      <c r="Q7" s="17">
        <v>12700</v>
      </c>
      <c r="R7" s="17">
        <v>13900</v>
      </c>
      <c r="S7" s="17">
        <v>9600</v>
      </c>
      <c r="T7" s="17">
        <v>9600</v>
      </c>
      <c r="U7" s="17">
        <v>10100</v>
      </c>
      <c r="V7" s="17">
        <v>13600</v>
      </c>
      <c r="W7" s="17">
        <v>11500</v>
      </c>
      <c r="X7" s="17">
        <v>12200</v>
      </c>
      <c r="Y7" s="17">
        <v>16000</v>
      </c>
      <c r="Z7" s="17">
        <v>12200</v>
      </c>
      <c r="AA7" s="17">
        <v>12200</v>
      </c>
      <c r="AB7" s="17">
        <v>12200</v>
      </c>
      <c r="AC7" s="17">
        <v>14800</v>
      </c>
      <c r="AD7" s="17">
        <v>13600</v>
      </c>
      <c r="AE7" s="17">
        <v>14800</v>
      </c>
      <c r="AF7" s="17">
        <v>13600</v>
      </c>
      <c r="AG7" s="17">
        <v>13600</v>
      </c>
      <c r="AH7" s="17">
        <v>12200</v>
      </c>
      <c r="AI7" s="17">
        <v>13600</v>
      </c>
      <c r="AJ7" s="17">
        <v>14800</v>
      </c>
      <c r="AK7" s="17">
        <v>13600</v>
      </c>
      <c r="AL7" s="17">
        <v>14800</v>
      </c>
      <c r="AM7" s="17">
        <v>13600</v>
      </c>
      <c r="AN7" s="17">
        <v>14800</v>
      </c>
      <c r="AO7" s="17">
        <v>14800</v>
      </c>
      <c r="AP7" s="17">
        <v>14800</v>
      </c>
      <c r="AQ7" s="17">
        <v>13600</v>
      </c>
      <c r="AR7" s="17">
        <v>14800</v>
      </c>
      <c r="AS7" s="17">
        <v>13600</v>
      </c>
      <c r="AT7" s="17">
        <v>14800</v>
      </c>
      <c r="AU7" s="17">
        <v>13600</v>
      </c>
      <c r="AV7" s="17">
        <v>14800</v>
      </c>
      <c r="AW7" s="17">
        <v>13600</v>
      </c>
      <c r="AX7" s="17">
        <v>14800</v>
      </c>
      <c r="AY7" s="17">
        <v>13600</v>
      </c>
      <c r="AZ7" s="17">
        <v>14800</v>
      </c>
      <c r="BA7" s="17">
        <v>13600</v>
      </c>
    </row>
    <row r="8" spans="1:53" s="18" customFormat="1" x14ac:dyDescent="0.2">
      <c r="A8" s="19">
        <v>2</v>
      </c>
      <c r="B8" s="17">
        <f t="shared" ref="B8:V8" si="0">B7+1800</f>
        <v>14500</v>
      </c>
      <c r="C8" s="17">
        <f t="shared" ref="C8" si="1">C7+1800</f>
        <v>19900</v>
      </c>
      <c r="D8" s="17">
        <f t="shared" si="0"/>
        <v>14500</v>
      </c>
      <c r="E8" s="17">
        <f t="shared" si="0"/>
        <v>19900</v>
      </c>
      <c r="F8" s="17">
        <f t="shared" si="0"/>
        <v>19900</v>
      </c>
      <c r="G8" s="17">
        <f t="shared" ref="G8" si="2">G7+1800</f>
        <v>15700</v>
      </c>
      <c r="H8" s="17">
        <f t="shared" si="0"/>
        <v>15700</v>
      </c>
      <c r="I8" s="17">
        <f t="shared" si="0"/>
        <v>13300</v>
      </c>
      <c r="J8" s="17">
        <f t="shared" si="0"/>
        <v>13300</v>
      </c>
      <c r="K8" s="17">
        <f t="shared" si="0"/>
        <v>14500</v>
      </c>
      <c r="L8" s="17">
        <f t="shared" ref="L8:M8" si="3">L7+1800</f>
        <v>16900</v>
      </c>
      <c r="M8" s="17">
        <f t="shared" si="3"/>
        <v>15700</v>
      </c>
      <c r="N8" s="17">
        <f t="shared" si="0"/>
        <v>11400</v>
      </c>
      <c r="O8" s="17">
        <f t="shared" si="0"/>
        <v>13300</v>
      </c>
      <c r="P8" s="17">
        <f t="shared" si="0"/>
        <v>13300</v>
      </c>
      <c r="Q8" s="17">
        <f t="shared" si="0"/>
        <v>14500</v>
      </c>
      <c r="R8" s="17">
        <f t="shared" ref="R8" si="4">R7+1800</f>
        <v>15700</v>
      </c>
      <c r="S8" s="17">
        <f t="shared" si="0"/>
        <v>11400</v>
      </c>
      <c r="T8" s="17">
        <f t="shared" si="0"/>
        <v>11400</v>
      </c>
      <c r="U8" s="17">
        <f t="shared" si="0"/>
        <v>11900</v>
      </c>
      <c r="V8" s="17">
        <f t="shared" si="0"/>
        <v>15400</v>
      </c>
      <c r="W8" s="17">
        <f t="shared" ref="W8" si="5">W7+1800</f>
        <v>13300</v>
      </c>
      <c r="X8" s="17">
        <f t="shared" ref="X8" si="6">X7+1800</f>
        <v>14000</v>
      </c>
      <c r="Y8" s="17">
        <f t="shared" ref="Y8" si="7">Y7+1800</f>
        <v>17800</v>
      </c>
      <c r="Z8" s="17">
        <f t="shared" ref="Z8" si="8">Z7+1800</f>
        <v>14000</v>
      </c>
      <c r="AA8" s="17">
        <f t="shared" ref="AA8" si="9">AA7+1800</f>
        <v>14000</v>
      </c>
      <c r="AB8" s="17">
        <f t="shared" ref="AB8:AC8" si="10">AB7+1800</f>
        <v>14000</v>
      </c>
      <c r="AC8" s="17">
        <f t="shared" si="10"/>
        <v>16600</v>
      </c>
      <c r="AD8" s="17">
        <f t="shared" ref="AD8:BA8" si="11">AD7+1800</f>
        <v>15400</v>
      </c>
      <c r="AE8" s="17">
        <f t="shared" si="11"/>
        <v>16600</v>
      </c>
      <c r="AF8" s="17">
        <f t="shared" si="11"/>
        <v>15400</v>
      </c>
      <c r="AG8" s="17">
        <f t="shared" si="11"/>
        <v>15400</v>
      </c>
      <c r="AH8" s="17">
        <f t="shared" si="11"/>
        <v>14000</v>
      </c>
      <c r="AI8" s="17">
        <f t="shared" si="11"/>
        <v>15400</v>
      </c>
      <c r="AJ8" s="17">
        <f t="shared" ref="AJ8:AR8" si="12">AJ7+1800</f>
        <v>16600</v>
      </c>
      <c r="AK8" s="17">
        <f t="shared" si="12"/>
        <v>15400</v>
      </c>
      <c r="AL8" s="17">
        <f t="shared" si="12"/>
        <v>16600</v>
      </c>
      <c r="AM8" s="17">
        <f t="shared" si="12"/>
        <v>15400</v>
      </c>
      <c r="AN8" s="17">
        <f t="shared" si="12"/>
        <v>16600</v>
      </c>
      <c r="AO8" s="17">
        <f t="shared" si="12"/>
        <v>16600</v>
      </c>
      <c r="AP8" s="17">
        <f t="shared" si="12"/>
        <v>16600</v>
      </c>
      <c r="AQ8" s="17">
        <f t="shared" si="12"/>
        <v>15400</v>
      </c>
      <c r="AR8" s="17">
        <f t="shared" si="12"/>
        <v>16600</v>
      </c>
      <c r="AS8" s="17">
        <f t="shared" si="11"/>
        <v>15400</v>
      </c>
      <c r="AT8" s="17">
        <f t="shared" si="11"/>
        <v>16600</v>
      </c>
      <c r="AU8" s="17">
        <f t="shared" si="11"/>
        <v>15400</v>
      </c>
      <c r="AV8" s="17">
        <f t="shared" si="11"/>
        <v>16600</v>
      </c>
      <c r="AW8" s="17">
        <f t="shared" si="11"/>
        <v>15400</v>
      </c>
      <c r="AX8" s="17">
        <f t="shared" si="11"/>
        <v>16600</v>
      </c>
      <c r="AY8" s="17">
        <f t="shared" si="11"/>
        <v>15400</v>
      </c>
      <c r="AZ8" s="17">
        <f t="shared" si="11"/>
        <v>16600</v>
      </c>
      <c r="BA8" s="17">
        <f t="shared" si="11"/>
        <v>15400</v>
      </c>
    </row>
    <row r="9" spans="1:53" s="18" customFormat="1" x14ac:dyDescent="0.2">
      <c r="A9" s="17" t="s">
        <v>150</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row>
    <row r="10" spans="1:53" s="18" customFormat="1" x14ac:dyDescent="0.2">
      <c r="A10" s="19">
        <v>1</v>
      </c>
      <c r="B10" s="17">
        <f t="shared" ref="B10:U10" si="13">B7+1000</f>
        <v>13700</v>
      </c>
      <c r="C10" s="17">
        <f t="shared" ref="C10" si="14">C7+1000</f>
        <v>19100</v>
      </c>
      <c r="D10" s="17">
        <f t="shared" si="13"/>
        <v>13700</v>
      </c>
      <c r="E10" s="17">
        <f t="shared" si="13"/>
        <v>19100</v>
      </c>
      <c r="F10" s="17">
        <f t="shared" si="13"/>
        <v>19100</v>
      </c>
      <c r="G10" s="17">
        <f t="shared" ref="G10" si="15">G7+1000</f>
        <v>14900</v>
      </c>
      <c r="H10" s="17">
        <f t="shared" si="13"/>
        <v>14900</v>
      </c>
      <c r="I10" s="17">
        <f t="shared" si="13"/>
        <v>12500</v>
      </c>
      <c r="J10" s="17">
        <f t="shared" si="13"/>
        <v>12500</v>
      </c>
      <c r="K10" s="17">
        <f t="shared" si="13"/>
        <v>13700</v>
      </c>
      <c r="L10" s="17">
        <f t="shared" ref="L10:M10" si="16">L7+1000</f>
        <v>16100</v>
      </c>
      <c r="M10" s="17">
        <f t="shared" si="16"/>
        <v>14900</v>
      </c>
      <c r="N10" s="17">
        <f t="shared" si="13"/>
        <v>10600</v>
      </c>
      <c r="O10" s="17">
        <f t="shared" si="13"/>
        <v>12500</v>
      </c>
      <c r="P10" s="17">
        <f t="shared" si="13"/>
        <v>12500</v>
      </c>
      <c r="Q10" s="17">
        <f t="shared" si="13"/>
        <v>13700</v>
      </c>
      <c r="R10" s="17">
        <f t="shared" ref="R10" si="17">R7+1000</f>
        <v>14900</v>
      </c>
      <c r="S10" s="17">
        <f t="shared" si="13"/>
        <v>10600</v>
      </c>
      <c r="T10" s="17">
        <f t="shared" si="13"/>
        <v>10600</v>
      </c>
      <c r="U10" s="17">
        <f t="shared" si="13"/>
        <v>11100</v>
      </c>
      <c r="V10" s="17">
        <f t="shared" ref="V10:W10" si="18">V7+1000</f>
        <v>14600</v>
      </c>
      <c r="W10" s="17">
        <f t="shared" si="18"/>
        <v>12500</v>
      </c>
      <c r="X10" s="17">
        <f t="shared" ref="X10:AB10" si="19">X7+1000</f>
        <v>13200</v>
      </c>
      <c r="Y10" s="17">
        <f t="shared" si="19"/>
        <v>17000</v>
      </c>
      <c r="Z10" s="17">
        <f t="shared" si="19"/>
        <v>13200</v>
      </c>
      <c r="AA10" s="17">
        <f t="shared" si="19"/>
        <v>13200</v>
      </c>
      <c r="AB10" s="17">
        <f t="shared" si="19"/>
        <v>13200</v>
      </c>
      <c r="AC10" s="17">
        <f t="shared" ref="AC10:BA10" si="20">AC7+1000</f>
        <v>15800</v>
      </c>
      <c r="AD10" s="17">
        <f t="shared" si="20"/>
        <v>14600</v>
      </c>
      <c r="AE10" s="17">
        <f t="shared" si="20"/>
        <v>15800</v>
      </c>
      <c r="AF10" s="17">
        <f t="shared" si="20"/>
        <v>14600</v>
      </c>
      <c r="AG10" s="17">
        <f t="shared" si="20"/>
        <v>14600</v>
      </c>
      <c r="AH10" s="17">
        <f t="shared" si="20"/>
        <v>13200</v>
      </c>
      <c r="AI10" s="17">
        <f t="shared" si="20"/>
        <v>14600</v>
      </c>
      <c r="AJ10" s="17">
        <f t="shared" ref="AJ10:AR10" si="21">AJ7+1000</f>
        <v>15800</v>
      </c>
      <c r="AK10" s="17">
        <f t="shared" si="21"/>
        <v>14600</v>
      </c>
      <c r="AL10" s="17">
        <f t="shared" si="21"/>
        <v>15800</v>
      </c>
      <c r="AM10" s="17">
        <f t="shared" si="21"/>
        <v>14600</v>
      </c>
      <c r="AN10" s="17">
        <f t="shared" si="21"/>
        <v>15800</v>
      </c>
      <c r="AO10" s="17">
        <f t="shared" si="21"/>
        <v>15800</v>
      </c>
      <c r="AP10" s="17">
        <f t="shared" si="21"/>
        <v>15800</v>
      </c>
      <c r="AQ10" s="17">
        <f t="shared" si="21"/>
        <v>14600</v>
      </c>
      <c r="AR10" s="17">
        <f t="shared" si="21"/>
        <v>15800</v>
      </c>
      <c r="AS10" s="17">
        <f t="shared" si="20"/>
        <v>14600</v>
      </c>
      <c r="AT10" s="17">
        <f t="shared" si="20"/>
        <v>15800</v>
      </c>
      <c r="AU10" s="17">
        <f t="shared" si="20"/>
        <v>14600</v>
      </c>
      <c r="AV10" s="17">
        <f t="shared" si="20"/>
        <v>15800</v>
      </c>
      <c r="AW10" s="17">
        <f t="shared" si="20"/>
        <v>14600</v>
      </c>
      <c r="AX10" s="17">
        <f t="shared" si="20"/>
        <v>15800</v>
      </c>
      <c r="AY10" s="17">
        <f t="shared" si="20"/>
        <v>14600</v>
      </c>
      <c r="AZ10" s="17">
        <f t="shared" si="20"/>
        <v>15800</v>
      </c>
      <c r="BA10" s="17">
        <f t="shared" si="20"/>
        <v>14600</v>
      </c>
    </row>
    <row r="11" spans="1:53" s="18" customFormat="1" x14ac:dyDescent="0.2">
      <c r="A11" s="19">
        <v>2</v>
      </c>
      <c r="B11" s="17">
        <f t="shared" ref="B11:V11" si="22">B10+1800</f>
        <v>15500</v>
      </c>
      <c r="C11" s="17">
        <f t="shared" ref="C11" si="23">C10+1800</f>
        <v>20900</v>
      </c>
      <c r="D11" s="17">
        <f t="shared" si="22"/>
        <v>15500</v>
      </c>
      <c r="E11" s="17">
        <f t="shared" si="22"/>
        <v>20900</v>
      </c>
      <c r="F11" s="17">
        <f t="shared" si="22"/>
        <v>20900</v>
      </c>
      <c r="G11" s="17">
        <f t="shared" ref="G11" si="24">G10+1800</f>
        <v>16700</v>
      </c>
      <c r="H11" s="17">
        <f t="shared" si="22"/>
        <v>16700</v>
      </c>
      <c r="I11" s="17">
        <f t="shared" si="22"/>
        <v>14300</v>
      </c>
      <c r="J11" s="17">
        <f t="shared" si="22"/>
        <v>14300</v>
      </c>
      <c r="K11" s="17">
        <f t="shared" si="22"/>
        <v>15500</v>
      </c>
      <c r="L11" s="17">
        <f t="shared" ref="L11:M11" si="25">L10+1800</f>
        <v>17900</v>
      </c>
      <c r="M11" s="17">
        <f t="shared" si="25"/>
        <v>16700</v>
      </c>
      <c r="N11" s="17">
        <f t="shared" si="22"/>
        <v>12400</v>
      </c>
      <c r="O11" s="17">
        <f t="shared" si="22"/>
        <v>14300</v>
      </c>
      <c r="P11" s="17">
        <f t="shared" si="22"/>
        <v>14300</v>
      </c>
      <c r="Q11" s="17">
        <f t="shared" si="22"/>
        <v>15500</v>
      </c>
      <c r="R11" s="17">
        <f t="shared" ref="R11" si="26">R10+1800</f>
        <v>16700</v>
      </c>
      <c r="S11" s="17">
        <f t="shared" si="22"/>
        <v>12400</v>
      </c>
      <c r="T11" s="17">
        <f t="shared" si="22"/>
        <v>12400</v>
      </c>
      <c r="U11" s="17">
        <f t="shared" si="22"/>
        <v>12900</v>
      </c>
      <c r="V11" s="17">
        <f t="shared" si="22"/>
        <v>16400</v>
      </c>
      <c r="W11" s="17">
        <f t="shared" ref="W11" si="27">W10+1800</f>
        <v>14300</v>
      </c>
      <c r="X11" s="17">
        <f t="shared" ref="X11" si="28">X10+1800</f>
        <v>15000</v>
      </c>
      <c r="Y11" s="17">
        <f t="shared" ref="Y11" si="29">Y10+1800</f>
        <v>18800</v>
      </c>
      <c r="Z11" s="17">
        <f t="shared" ref="Z11" si="30">Z10+1800</f>
        <v>15000</v>
      </c>
      <c r="AA11" s="17">
        <f t="shared" ref="AA11" si="31">AA10+1800</f>
        <v>15000</v>
      </c>
      <c r="AB11" s="17">
        <f t="shared" ref="AB11:AC11" si="32">AB10+1800</f>
        <v>15000</v>
      </c>
      <c r="AC11" s="17">
        <f t="shared" si="32"/>
        <v>17600</v>
      </c>
      <c r="AD11" s="17">
        <f t="shared" ref="AD11:BA11" si="33">AD10+1800</f>
        <v>16400</v>
      </c>
      <c r="AE11" s="17">
        <f t="shared" si="33"/>
        <v>17600</v>
      </c>
      <c r="AF11" s="17">
        <f t="shared" si="33"/>
        <v>16400</v>
      </c>
      <c r="AG11" s="17">
        <f t="shared" si="33"/>
        <v>16400</v>
      </c>
      <c r="AH11" s="17">
        <f t="shared" si="33"/>
        <v>15000</v>
      </c>
      <c r="AI11" s="17">
        <f t="shared" si="33"/>
        <v>16400</v>
      </c>
      <c r="AJ11" s="17">
        <f t="shared" ref="AJ11:AR11" si="34">AJ10+1800</f>
        <v>17600</v>
      </c>
      <c r="AK11" s="17">
        <f t="shared" si="34"/>
        <v>16400</v>
      </c>
      <c r="AL11" s="17">
        <f t="shared" si="34"/>
        <v>17600</v>
      </c>
      <c r="AM11" s="17">
        <f t="shared" si="34"/>
        <v>16400</v>
      </c>
      <c r="AN11" s="17">
        <f t="shared" si="34"/>
        <v>17600</v>
      </c>
      <c r="AO11" s="17">
        <f t="shared" si="34"/>
        <v>17600</v>
      </c>
      <c r="AP11" s="17">
        <f t="shared" si="34"/>
        <v>17600</v>
      </c>
      <c r="AQ11" s="17">
        <f t="shared" si="34"/>
        <v>16400</v>
      </c>
      <c r="AR11" s="17">
        <f t="shared" si="34"/>
        <v>17600</v>
      </c>
      <c r="AS11" s="17">
        <f t="shared" si="33"/>
        <v>16400</v>
      </c>
      <c r="AT11" s="17">
        <f t="shared" si="33"/>
        <v>17600</v>
      </c>
      <c r="AU11" s="17">
        <f t="shared" si="33"/>
        <v>16400</v>
      </c>
      <c r="AV11" s="17">
        <f t="shared" si="33"/>
        <v>17600</v>
      </c>
      <c r="AW11" s="17">
        <f t="shared" si="33"/>
        <v>16400</v>
      </c>
      <c r="AX11" s="17">
        <f t="shared" si="33"/>
        <v>17600</v>
      </c>
      <c r="AY11" s="17">
        <f t="shared" si="33"/>
        <v>16400</v>
      </c>
      <c r="AZ11" s="17">
        <f t="shared" si="33"/>
        <v>17600</v>
      </c>
      <c r="BA11" s="17">
        <f t="shared" si="33"/>
        <v>16400</v>
      </c>
    </row>
    <row r="12" spans="1:53" s="18" customFormat="1" x14ac:dyDescent="0.2">
      <c r="A12" s="17" t="s">
        <v>151</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row>
    <row r="13" spans="1:53" s="18" customFormat="1" x14ac:dyDescent="0.2">
      <c r="A13" s="19">
        <v>1</v>
      </c>
      <c r="B13" s="17">
        <f t="shared" ref="B13:U13" si="35">B7+2000</f>
        <v>14700</v>
      </c>
      <c r="C13" s="17">
        <f t="shared" ref="C13" si="36">C7+2000</f>
        <v>20100</v>
      </c>
      <c r="D13" s="17">
        <f t="shared" si="35"/>
        <v>14700</v>
      </c>
      <c r="E13" s="17">
        <f t="shared" si="35"/>
        <v>20100</v>
      </c>
      <c r="F13" s="17">
        <f t="shared" si="35"/>
        <v>20100</v>
      </c>
      <c r="G13" s="17">
        <f t="shared" ref="G13" si="37">G7+2000</f>
        <v>15900</v>
      </c>
      <c r="H13" s="17">
        <f t="shared" si="35"/>
        <v>15900</v>
      </c>
      <c r="I13" s="17">
        <f t="shared" si="35"/>
        <v>13500</v>
      </c>
      <c r="J13" s="17">
        <f t="shared" si="35"/>
        <v>13500</v>
      </c>
      <c r="K13" s="17">
        <f t="shared" si="35"/>
        <v>14700</v>
      </c>
      <c r="L13" s="17">
        <f t="shared" ref="L13:M13" si="38">L7+2000</f>
        <v>17100</v>
      </c>
      <c r="M13" s="17">
        <f t="shared" si="38"/>
        <v>15900</v>
      </c>
      <c r="N13" s="17">
        <f t="shared" si="35"/>
        <v>11600</v>
      </c>
      <c r="O13" s="17">
        <f t="shared" si="35"/>
        <v>13500</v>
      </c>
      <c r="P13" s="17">
        <f t="shared" si="35"/>
        <v>13500</v>
      </c>
      <c r="Q13" s="17">
        <f t="shared" si="35"/>
        <v>14700</v>
      </c>
      <c r="R13" s="17">
        <f t="shared" ref="R13" si="39">R7+2000</f>
        <v>15900</v>
      </c>
      <c r="S13" s="17">
        <f t="shared" si="35"/>
        <v>11600</v>
      </c>
      <c r="T13" s="17">
        <f t="shared" si="35"/>
        <v>11600</v>
      </c>
      <c r="U13" s="17">
        <f t="shared" si="35"/>
        <v>12100</v>
      </c>
      <c r="V13" s="17">
        <f t="shared" ref="V13:W13" si="40">V7+2000</f>
        <v>15600</v>
      </c>
      <c r="W13" s="17">
        <f t="shared" si="40"/>
        <v>13500</v>
      </c>
      <c r="X13" s="17">
        <f t="shared" ref="X13:AB13" si="41">X7+2000</f>
        <v>14200</v>
      </c>
      <c r="Y13" s="17">
        <f t="shared" si="41"/>
        <v>18000</v>
      </c>
      <c r="Z13" s="17">
        <f t="shared" si="41"/>
        <v>14200</v>
      </c>
      <c r="AA13" s="17">
        <f t="shared" si="41"/>
        <v>14200</v>
      </c>
      <c r="AB13" s="17">
        <f t="shared" si="41"/>
        <v>14200</v>
      </c>
      <c r="AC13" s="17">
        <f t="shared" ref="AC13:BA13" si="42">AC7+2000</f>
        <v>16800</v>
      </c>
      <c r="AD13" s="17">
        <f t="shared" si="42"/>
        <v>15600</v>
      </c>
      <c r="AE13" s="17">
        <f t="shared" si="42"/>
        <v>16800</v>
      </c>
      <c r="AF13" s="17">
        <f t="shared" si="42"/>
        <v>15600</v>
      </c>
      <c r="AG13" s="17">
        <f t="shared" si="42"/>
        <v>15600</v>
      </c>
      <c r="AH13" s="17">
        <f t="shared" si="42"/>
        <v>14200</v>
      </c>
      <c r="AI13" s="17">
        <f t="shared" si="42"/>
        <v>15600</v>
      </c>
      <c r="AJ13" s="17">
        <f t="shared" ref="AJ13:AR13" si="43">AJ7+2000</f>
        <v>16800</v>
      </c>
      <c r="AK13" s="17">
        <f t="shared" si="43"/>
        <v>15600</v>
      </c>
      <c r="AL13" s="17">
        <f t="shared" si="43"/>
        <v>16800</v>
      </c>
      <c r="AM13" s="17">
        <f t="shared" si="43"/>
        <v>15600</v>
      </c>
      <c r="AN13" s="17">
        <f t="shared" si="43"/>
        <v>16800</v>
      </c>
      <c r="AO13" s="17">
        <f t="shared" si="43"/>
        <v>16800</v>
      </c>
      <c r="AP13" s="17">
        <f t="shared" si="43"/>
        <v>16800</v>
      </c>
      <c r="AQ13" s="17">
        <f t="shared" si="43"/>
        <v>15600</v>
      </c>
      <c r="AR13" s="17">
        <f t="shared" si="43"/>
        <v>16800</v>
      </c>
      <c r="AS13" s="17">
        <f t="shared" si="42"/>
        <v>15600</v>
      </c>
      <c r="AT13" s="17">
        <f t="shared" si="42"/>
        <v>16800</v>
      </c>
      <c r="AU13" s="17">
        <f t="shared" si="42"/>
        <v>15600</v>
      </c>
      <c r="AV13" s="17">
        <f t="shared" si="42"/>
        <v>16800</v>
      </c>
      <c r="AW13" s="17">
        <f t="shared" si="42"/>
        <v>15600</v>
      </c>
      <c r="AX13" s="17">
        <f t="shared" si="42"/>
        <v>16800</v>
      </c>
      <c r="AY13" s="17">
        <f t="shared" si="42"/>
        <v>15600</v>
      </c>
      <c r="AZ13" s="17">
        <f t="shared" si="42"/>
        <v>16800</v>
      </c>
      <c r="BA13" s="17">
        <f t="shared" si="42"/>
        <v>15600</v>
      </c>
    </row>
    <row r="14" spans="1:53" s="18" customFormat="1" x14ac:dyDescent="0.2">
      <c r="A14" s="19">
        <v>2</v>
      </c>
      <c r="B14" s="17">
        <f t="shared" ref="B14:V14" si="44">B13+1800</f>
        <v>16500</v>
      </c>
      <c r="C14" s="17">
        <f t="shared" ref="C14" si="45">C13+1800</f>
        <v>21900</v>
      </c>
      <c r="D14" s="17">
        <f t="shared" si="44"/>
        <v>16500</v>
      </c>
      <c r="E14" s="17">
        <f t="shared" si="44"/>
        <v>21900</v>
      </c>
      <c r="F14" s="17">
        <f t="shared" si="44"/>
        <v>21900</v>
      </c>
      <c r="G14" s="17">
        <f t="shared" ref="G14" si="46">G13+1800</f>
        <v>17700</v>
      </c>
      <c r="H14" s="17">
        <f t="shared" si="44"/>
        <v>17700</v>
      </c>
      <c r="I14" s="17">
        <f t="shared" si="44"/>
        <v>15300</v>
      </c>
      <c r="J14" s="17">
        <f t="shared" si="44"/>
        <v>15300</v>
      </c>
      <c r="K14" s="17">
        <f t="shared" si="44"/>
        <v>16500</v>
      </c>
      <c r="L14" s="17">
        <f t="shared" ref="L14:M14" si="47">L13+1800</f>
        <v>18900</v>
      </c>
      <c r="M14" s="17">
        <f t="shared" si="47"/>
        <v>17700</v>
      </c>
      <c r="N14" s="17">
        <f t="shared" si="44"/>
        <v>13400</v>
      </c>
      <c r="O14" s="17">
        <f t="shared" si="44"/>
        <v>15300</v>
      </c>
      <c r="P14" s="17">
        <f t="shared" si="44"/>
        <v>15300</v>
      </c>
      <c r="Q14" s="17">
        <f t="shared" si="44"/>
        <v>16500</v>
      </c>
      <c r="R14" s="17">
        <f t="shared" ref="R14" si="48">R13+1800</f>
        <v>17700</v>
      </c>
      <c r="S14" s="17">
        <f t="shared" si="44"/>
        <v>13400</v>
      </c>
      <c r="T14" s="17">
        <f t="shared" si="44"/>
        <v>13400</v>
      </c>
      <c r="U14" s="17">
        <f t="shared" si="44"/>
        <v>13900</v>
      </c>
      <c r="V14" s="17">
        <f t="shared" si="44"/>
        <v>17400</v>
      </c>
      <c r="W14" s="17">
        <f t="shared" ref="W14" si="49">W13+1800</f>
        <v>15300</v>
      </c>
      <c r="X14" s="17">
        <f t="shared" ref="X14" si="50">X13+1800</f>
        <v>16000</v>
      </c>
      <c r="Y14" s="17">
        <f t="shared" ref="Y14" si="51">Y13+1800</f>
        <v>19800</v>
      </c>
      <c r="Z14" s="17">
        <f t="shared" ref="Z14" si="52">Z13+1800</f>
        <v>16000</v>
      </c>
      <c r="AA14" s="17">
        <f t="shared" ref="AA14" si="53">AA13+1800</f>
        <v>16000</v>
      </c>
      <c r="AB14" s="17">
        <f t="shared" ref="AB14:AC14" si="54">AB13+1800</f>
        <v>16000</v>
      </c>
      <c r="AC14" s="17">
        <f t="shared" si="54"/>
        <v>18600</v>
      </c>
      <c r="AD14" s="17">
        <f t="shared" ref="AD14:BA14" si="55">AD13+1800</f>
        <v>17400</v>
      </c>
      <c r="AE14" s="17">
        <f t="shared" si="55"/>
        <v>18600</v>
      </c>
      <c r="AF14" s="17">
        <f t="shared" si="55"/>
        <v>17400</v>
      </c>
      <c r="AG14" s="17">
        <f t="shared" si="55"/>
        <v>17400</v>
      </c>
      <c r="AH14" s="17">
        <f t="shared" si="55"/>
        <v>16000</v>
      </c>
      <c r="AI14" s="17">
        <f t="shared" si="55"/>
        <v>17400</v>
      </c>
      <c r="AJ14" s="17">
        <f t="shared" ref="AJ14:AR14" si="56">AJ13+1800</f>
        <v>18600</v>
      </c>
      <c r="AK14" s="17">
        <f t="shared" si="56"/>
        <v>17400</v>
      </c>
      <c r="AL14" s="17">
        <f t="shared" si="56"/>
        <v>18600</v>
      </c>
      <c r="AM14" s="17">
        <f t="shared" si="56"/>
        <v>17400</v>
      </c>
      <c r="AN14" s="17">
        <f t="shared" si="56"/>
        <v>18600</v>
      </c>
      <c r="AO14" s="17">
        <f t="shared" si="56"/>
        <v>18600</v>
      </c>
      <c r="AP14" s="17">
        <f t="shared" si="56"/>
        <v>18600</v>
      </c>
      <c r="AQ14" s="17">
        <f t="shared" si="56"/>
        <v>17400</v>
      </c>
      <c r="AR14" s="17">
        <f t="shared" si="56"/>
        <v>18600</v>
      </c>
      <c r="AS14" s="17">
        <f t="shared" si="55"/>
        <v>17400</v>
      </c>
      <c r="AT14" s="17">
        <f t="shared" si="55"/>
        <v>18600</v>
      </c>
      <c r="AU14" s="17">
        <f t="shared" si="55"/>
        <v>17400</v>
      </c>
      <c r="AV14" s="17">
        <f t="shared" si="55"/>
        <v>18600</v>
      </c>
      <c r="AW14" s="17">
        <f t="shared" si="55"/>
        <v>17400</v>
      </c>
      <c r="AX14" s="17">
        <f t="shared" si="55"/>
        <v>18600</v>
      </c>
      <c r="AY14" s="17">
        <f t="shared" si="55"/>
        <v>17400</v>
      </c>
      <c r="AZ14" s="17">
        <f t="shared" si="55"/>
        <v>18600</v>
      </c>
      <c r="BA14" s="17">
        <f t="shared" si="55"/>
        <v>17400</v>
      </c>
    </row>
    <row r="15" spans="1:53" s="18" customForma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row>
    <row r="16" spans="1:53" s="18" customFormat="1" x14ac:dyDescent="0.2">
      <c r="A16" s="19">
        <v>1</v>
      </c>
      <c r="B16" s="17">
        <f t="shared" ref="B16:U16" si="57">B7+3000</f>
        <v>15700</v>
      </c>
      <c r="C16" s="17">
        <f t="shared" ref="C16" si="58">C7+3000</f>
        <v>21100</v>
      </c>
      <c r="D16" s="17">
        <f t="shared" si="57"/>
        <v>15700</v>
      </c>
      <c r="E16" s="17">
        <f t="shared" si="57"/>
        <v>21100</v>
      </c>
      <c r="F16" s="17">
        <f t="shared" si="57"/>
        <v>21100</v>
      </c>
      <c r="G16" s="17">
        <f t="shared" ref="G16" si="59">G7+3000</f>
        <v>16900</v>
      </c>
      <c r="H16" s="17">
        <f t="shared" si="57"/>
        <v>16900</v>
      </c>
      <c r="I16" s="17">
        <f t="shared" si="57"/>
        <v>14500</v>
      </c>
      <c r="J16" s="17">
        <f t="shared" si="57"/>
        <v>14500</v>
      </c>
      <c r="K16" s="17">
        <f t="shared" si="57"/>
        <v>15700</v>
      </c>
      <c r="L16" s="17">
        <f t="shared" ref="L16:M16" si="60">L7+3000</f>
        <v>18100</v>
      </c>
      <c r="M16" s="17">
        <f t="shared" si="60"/>
        <v>16900</v>
      </c>
      <c r="N16" s="17">
        <f t="shared" si="57"/>
        <v>12600</v>
      </c>
      <c r="O16" s="17">
        <f t="shared" si="57"/>
        <v>14500</v>
      </c>
      <c r="P16" s="17">
        <f t="shared" si="57"/>
        <v>14500</v>
      </c>
      <c r="Q16" s="17">
        <f t="shared" si="57"/>
        <v>15700</v>
      </c>
      <c r="R16" s="17">
        <f t="shared" ref="R16" si="61">R7+3000</f>
        <v>16900</v>
      </c>
      <c r="S16" s="17">
        <f t="shared" si="57"/>
        <v>12600</v>
      </c>
      <c r="T16" s="17">
        <f t="shared" si="57"/>
        <v>12600</v>
      </c>
      <c r="U16" s="17">
        <f t="shared" si="57"/>
        <v>13100</v>
      </c>
      <c r="V16" s="17">
        <f t="shared" ref="V16:W16" si="62">V7+3000</f>
        <v>16600</v>
      </c>
      <c r="W16" s="17">
        <f t="shared" si="62"/>
        <v>14500</v>
      </c>
      <c r="X16" s="17">
        <f t="shared" ref="X16:AB16" si="63">X7+3000</f>
        <v>15200</v>
      </c>
      <c r="Y16" s="17">
        <f t="shared" si="63"/>
        <v>19000</v>
      </c>
      <c r="Z16" s="17">
        <f t="shared" si="63"/>
        <v>15200</v>
      </c>
      <c r="AA16" s="17">
        <f t="shared" si="63"/>
        <v>15200</v>
      </c>
      <c r="AB16" s="17">
        <f t="shared" si="63"/>
        <v>15200</v>
      </c>
      <c r="AC16" s="17">
        <f t="shared" ref="AC16:BA16" si="64">AC7+3000</f>
        <v>17800</v>
      </c>
      <c r="AD16" s="17">
        <f t="shared" si="64"/>
        <v>16600</v>
      </c>
      <c r="AE16" s="17">
        <f t="shared" si="64"/>
        <v>17800</v>
      </c>
      <c r="AF16" s="17">
        <f t="shared" si="64"/>
        <v>16600</v>
      </c>
      <c r="AG16" s="17">
        <f t="shared" si="64"/>
        <v>16600</v>
      </c>
      <c r="AH16" s="17">
        <f t="shared" si="64"/>
        <v>15200</v>
      </c>
      <c r="AI16" s="17">
        <f t="shared" si="64"/>
        <v>16600</v>
      </c>
      <c r="AJ16" s="17">
        <f t="shared" ref="AJ16:AR16" si="65">AJ7+3000</f>
        <v>17800</v>
      </c>
      <c r="AK16" s="17">
        <f t="shared" si="65"/>
        <v>16600</v>
      </c>
      <c r="AL16" s="17">
        <f t="shared" si="65"/>
        <v>17800</v>
      </c>
      <c r="AM16" s="17">
        <f t="shared" si="65"/>
        <v>16600</v>
      </c>
      <c r="AN16" s="17">
        <f t="shared" si="65"/>
        <v>17800</v>
      </c>
      <c r="AO16" s="17">
        <f t="shared" si="65"/>
        <v>17800</v>
      </c>
      <c r="AP16" s="17">
        <f t="shared" si="65"/>
        <v>17800</v>
      </c>
      <c r="AQ16" s="17">
        <f t="shared" si="65"/>
        <v>16600</v>
      </c>
      <c r="AR16" s="17">
        <f t="shared" si="65"/>
        <v>17800</v>
      </c>
      <c r="AS16" s="17">
        <f t="shared" si="64"/>
        <v>16600</v>
      </c>
      <c r="AT16" s="17">
        <f t="shared" si="64"/>
        <v>17800</v>
      </c>
      <c r="AU16" s="17">
        <f t="shared" si="64"/>
        <v>16600</v>
      </c>
      <c r="AV16" s="17">
        <f t="shared" si="64"/>
        <v>17800</v>
      </c>
      <c r="AW16" s="17">
        <f t="shared" si="64"/>
        <v>16600</v>
      </c>
      <c r="AX16" s="17">
        <f t="shared" si="64"/>
        <v>17800</v>
      </c>
      <c r="AY16" s="17">
        <f t="shared" si="64"/>
        <v>16600</v>
      </c>
      <c r="AZ16" s="17">
        <f t="shared" si="64"/>
        <v>17800</v>
      </c>
      <c r="BA16" s="17">
        <f t="shared" si="64"/>
        <v>16600</v>
      </c>
    </row>
    <row r="17" spans="1:53" s="18" customFormat="1" x14ac:dyDescent="0.2">
      <c r="A17" s="19">
        <v>2</v>
      </c>
      <c r="B17" s="17">
        <f t="shared" ref="B17:V17" si="66">B16+1800</f>
        <v>17500</v>
      </c>
      <c r="C17" s="17">
        <f t="shared" ref="C17" si="67">C16+1800</f>
        <v>22900</v>
      </c>
      <c r="D17" s="17">
        <f t="shared" si="66"/>
        <v>17500</v>
      </c>
      <c r="E17" s="17">
        <f t="shared" si="66"/>
        <v>22900</v>
      </c>
      <c r="F17" s="17">
        <f t="shared" si="66"/>
        <v>22900</v>
      </c>
      <c r="G17" s="17">
        <f t="shared" ref="G17" si="68">G16+1800</f>
        <v>18700</v>
      </c>
      <c r="H17" s="17">
        <f t="shared" si="66"/>
        <v>18700</v>
      </c>
      <c r="I17" s="17">
        <f t="shared" si="66"/>
        <v>16300</v>
      </c>
      <c r="J17" s="17">
        <f t="shared" si="66"/>
        <v>16300</v>
      </c>
      <c r="K17" s="17">
        <f t="shared" si="66"/>
        <v>17500</v>
      </c>
      <c r="L17" s="17">
        <f t="shared" ref="L17:M17" si="69">L16+1800</f>
        <v>19900</v>
      </c>
      <c r="M17" s="17">
        <f t="shared" si="69"/>
        <v>18700</v>
      </c>
      <c r="N17" s="17">
        <f t="shared" si="66"/>
        <v>14400</v>
      </c>
      <c r="O17" s="17">
        <f t="shared" si="66"/>
        <v>16300</v>
      </c>
      <c r="P17" s="17">
        <f t="shared" si="66"/>
        <v>16300</v>
      </c>
      <c r="Q17" s="17">
        <f t="shared" si="66"/>
        <v>17500</v>
      </c>
      <c r="R17" s="17">
        <f t="shared" ref="R17" si="70">R16+1800</f>
        <v>18700</v>
      </c>
      <c r="S17" s="17">
        <f t="shared" si="66"/>
        <v>14400</v>
      </c>
      <c r="T17" s="17">
        <f t="shared" si="66"/>
        <v>14400</v>
      </c>
      <c r="U17" s="17">
        <f t="shared" si="66"/>
        <v>14900</v>
      </c>
      <c r="V17" s="17">
        <f t="shared" si="66"/>
        <v>18400</v>
      </c>
      <c r="W17" s="17">
        <f t="shared" ref="W17" si="71">W16+1800</f>
        <v>16300</v>
      </c>
      <c r="X17" s="17">
        <f t="shared" ref="X17" si="72">X16+1800</f>
        <v>17000</v>
      </c>
      <c r="Y17" s="17">
        <f t="shared" ref="Y17" si="73">Y16+1800</f>
        <v>20800</v>
      </c>
      <c r="Z17" s="17">
        <f t="shared" ref="Z17" si="74">Z16+1800</f>
        <v>17000</v>
      </c>
      <c r="AA17" s="17">
        <f t="shared" ref="AA17" si="75">AA16+1800</f>
        <v>17000</v>
      </c>
      <c r="AB17" s="17">
        <f t="shared" ref="AB17:AC17" si="76">AB16+1800</f>
        <v>17000</v>
      </c>
      <c r="AC17" s="17">
        <f t="shared" si="76"/>
        <v>19600</v>
      </c>
      <c r="AD17" s="17">
        <f t="shared" ref="AD17:BA17" si="77">AD16+1800</f>
        <v>18400</v>
      </c>
      <c r="AE17" s="17">
        <f t="shared" si="77"/>
        <v>19600</v>
      </c>
      <c r="AF17" s="17">
        <f t="shared" si="77"/>
        <v>18400</v>
      </c>
      <c r="AG17" s="17">
        <f t="shared" si="77"/>
        <v>18400</v>
      </c>
      <c r="AH17" s="17">
        <f t="shared" si="77"/>
        <v>17000</v>
      </c>
      <c r="AI17" s="17">
        <f t="shared" si="77"/>
        <v>18400</v>
      </c>
      <c r="AJ17" s="17">
        <f t="shared" ref="AJ17:AR17" si="78">AJ16+1800</f>
        <v>19600</v>
      </c>
      <c r="AK17" s="17">
        <f t="shared" si="78"/>
        <v>18400</v>
      </c>
      <c r="AL17" s="17">
        <f t="shared" si="78"/>
        <v>19600</v>
      </c>
      <c r="AM17" s="17">
        <f t="shared" si="78"/>
        <v>18400</v>
      </c>
      <c r="AN17" s="17">
        <f t="shared" si="78"/>
        <v>19600</v>
      </c>
      <c r="AO17" s="17">
        <f t="shared" si="78"/>
        <v>19600</v>
      </c>
      <c r="AP17" s="17">
        <f t="shared" si="78"/>
        <v>19600</v>
      </c>
      <c r="AQ17" s="17">
        <f t="shared" si="78"/>
        <v>18400</v>
      </c>
      <c r="AR17" s="17">
        <f t="shared" si="78"/>
        <v>19600</v>
      </c>
      <c r="AS17" s="17">
        <f t="shared" si="77"/>
        <v>18400</v>
      </c>
      <c r="AT17" s="17">
        <f t="shared" si="77"/>
        <v>19600</v>
      </c>
      <c r="AU17" s="17">
        <f t="shared" si="77"/>
        <v>18400</v>
      </c>
      <c r="AV17" s="17">
        <f t="shared" si="77"/>
        <v>19600</v>
      </c>
      <c r="AW17" s="17">
        <f t="shared" si="77"/>
        <v>18400</v>
      </c>
      <c r="AX17" s="17">
        <f t="shared" si="77"/>
        <v>19600</v>
      </c>
      <c r="AY17" s="17">
        <f t="shared" si="77"/>
        <v>18400</v>
      </c>
      <c r="AZ17" s="17">
        <f t="shared" si="77"/>
        <v>19600</v>
      </c>
      <c r="BA17" s="17">
        <f t="shared" si="77"/>
        <v>18400</v>
      </c>
    </row>
    <row r="18" spans="1:53" s="18" customFormat="1" x14ac:dyDescent="0.2">
      <c r="A18" s="17" t="s">
        <v>152</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row>
    <row r="19" spans="1:53" s="18" customFormat="1" x14ac:dyDescent="0.2">
      <c r="A19" s="19">
        <v>1</v>
      </c>
      <c r="B19" s="17">
        <f t="shared" ref="B19:U19" si="79">B7+4000</f>
        <v>16700</v>
      </c>
      <c r="C19" s="17">
        <f t="shared" ref="C19" si="80">C7+4000</f>
        <v>22100</v>
      </c>
      <c r="D19" s="17">
        <f t="shared" si="79"/>
        <v>16700</v>
      </c>
      <c r="E19" s="17">
        <f t="shared" si="79"/>
        <v>22100</v>
      </c>
      <c r="F19" s="17">
        <f t="shared" si="79"/>
        <v>22100</v>
      </c>
      <c r="G19" s="17">
        <f t="shared" ref="G19" si="81">G7+4000</f>
        <v>17900</v>
      </c>
      <c r="H19" s="17">
        <f t="shared" si="79"/>
        <v>17900</v>
      </c>
      <c r="I19" s="17">
        <f t="shared" si="79"/>
        <v>15500</v>
      </c>
      <c r="J19" s="17">
        <f t="shared" si="79"/>
        <v>15500</v>
      </c>
      <c r="K19" s="17">
        <f t="shared" si="79"/>
        <v>16700</v>
      </c>
      <c r="L19" s="17">
        <f t="shared" ref="L19:M19" si="82">L7+4000</f>
        <v>19100</v>
      </c>
      <c r="M19" s="17">
        <f t="shared" si="82"/>
        <v>17900</v>
      </c>
      <c r="N19" s="17">
        <f t="shared" si="79"/>
        <v>13600</v>
      </c>
      <c r="O19" s="17">
        <f t="shared" si="79"/>
        <v>15500</v>
      </c>
      <c r="P19" s="17">
        <f t="shared" si="79"/>
        <v>15500</v>
      </c>
      <c r="Q19" s="17">
        <f t="shared" si="79"/>
        <v>16700</v>
      </c>
      <c r="R19" s="17">
        <f t="shared" ref="R19" si="83">R7+4000</f>
        <v>17900</v>
      </c>
      <c r="S19" s="17">
        <f t="shared" si="79"/>
        <v>13600</v>
      </c>
      <c r="T19" s="17">
        <f t="shared" si="79"/>
        <v>13600</v>
      </c>
      <c r="U19" s="17">
        <f t="shared" si="79"/>
        <v>14100</v>
      </c>
      <c r="V19" s="17">
        <f t="shared" ref="V19:W19" si="84">V7+4000</f>
        <v>17600</v>
      </c>
      <c r="W19" s="17">
        <f t="shared" si="84"/>
        <v>15500</v>
      </c>
      <c r="X19" s="17">
        <f t="shared" ref="X19:AB19" si="85">X7+4000</f>
        <v>16200</v>
      </c>
      <c r="Y19" s="17">
        <f t="shared" si="85"/>
        <v>20000</v>
      </c>
      <c r="Z19" s="17">
        <f t="shared" si="85"/>
        <v>16200</v>
      </c>
      <c r="AA19" s="17">
        <f t="shared" si="85"/>
        <v>16200</v>
      </c>
      <c r="AB19" s="17">
        <f t="shared" si="85"/>
        <v>16200</v>
      </c>
      <c r="AC19" s="17">
        <f t="shared" ref="AC19:BA19" si="86">AC7+4000</f>
        <v>18800</v>
      </c>
      <c r="AD19" s="17">
        <f t="shared" si="86"/>
        <v>17600</v>
      </c>
      <c r="AE19" s="17">
        <f t="shared" si="86"/>
        <v>18800</v>
      </c>
      <c r="AF19" s="17">
        <f t="shared" si="86"/>
        <v>17600</v>
      </c>
      <c r="AG19" s="17">
        <f t="shared" si="86"/>
        <v>17600</v>
      </c>
      <c r="AH19" s="17">
        <f t="shared" si="86"/>
        <v>16200</v>
      </c>
      <c r="AI19" s="17">
        <f t="shared" si="86"/>
        <v>17600</v>
      </c>
      <c r="AJ19" s="17">
        <f t="shared" ref="AJ19:AR19" si="87">AJ7+4000</f>
        <v>18800</v>
      </c>
      <c r="AK19" s="17">
        <f t="shared" si="87"/>
        <v>17600</v>
      </c>
      <c r="AL19" s="17">
        <f t="shared" si="87"/>
        <v>18800</v>
      </c>
      <c r="AM19" s="17">
        <f t="shared" si="87"/>
        <v>17600</v>
      </c>
      <c r="AN19" s="17">
        <f t="shared" si="87"/>
        <v>18800</v>
      </c>
      <c r="AO19" s="17">
        <f t="shared" si="87"/>
        <v>18800</v>
      </c>
      <c r="AP19" s="17">
        <f t="shared" si="87"/>
        <v>18800</v>
      </c>
      <c r="AQ19" s="17">
        <f t="shared" si="87"/>
        <v>17600</v>
      </c>
      <c r="AR19" s="17">
        <f t="shared" si="87"/>
        <v>18800</v>
      </c>
      <c r="AS19" s="17">
        <f t="shared" si="86"/>
        <v>17600</v>
      </c>
      <c r="AT19" s="17">
        <f t="shared" si="86"/>
        <v>18800</v>
      </c>
      <c r="AU19" s="17">
        <f t="shared" si="86"/>
        <v>17600</v>
      </c>
      <c r="AV19" s="17">
        <f t="shared" si="86"/>
        <v>18800</v>
      </c>
      <c r="AW19" s="17">
        <f t="shared" si="86"/>
        <v>17600</v>
      </c>
      <c r="AX19" s="17">
        <f t="shared" si="86"/>
        <v>18800</v>
      </c>
      <c r="AY19" s="17">
        <f t="shared" si="86"/>
        <v>17600</v>
      </c>
      <c r="AZ19" s="17">
        <f t="shared" si="86"/>
        <v>18800</v>
      </c>
      <c r="BA19" s="17">
        <f t="shared" si="86"/>
        <v>17600</v>
      </c>
    </row>
    <row r="20" spans="1:53" s="18" customFormat="1" ht="14.45" customHeight="1" x14ac:dyDescent="0.2">
      <c r="A20" s="19">
        <v>2</v>
      </c>
      <c r="B20" s="17">
        <f t="shared" ref="B20:V20" si="88">B19+1800</f>
        <v>18500</v>
      </c>
      <c r="C20" s="17">
        <f t="shared" ref="C20" si="89">C19+1800</f>
        <v>23900</v>
      </c>
      <c r="D20" s="17">
        <f t="shared" si="88"/>
        <v>18500</v>
      </c>
      <c r="E20" s="17">
        <f t="shared" si="88"/>
        <v>23900</v>
      </c>
      <c r="F20" s="17">
        <f t="shared" si="88"/>
        <v>23900</v>
      </c>
      <c r="G20" s="17">
        <f t="shared" ref="G20" si="90">G19+1800</f>
        <v>19700</v>
      </c>
      <c r="H20" s="17">
        <f t="shared" si="88"/>
        <v>19700</v>
      </c>
      <c r="I20" s="17">
        <f t="shared" si="88"/>
        <v>17300</v>
      </c>
      <c r="J20" s="17">
        <f t="shared" si="88"/>
        <v>17300</v>
      </c>
      <c r="K20" s="17">
        <f t="shared" si="88"/>
        <v>18500</v>
      </c>
      <c r="L20" s="17">
        <f t="shared" ref="L20:M20" si="91">L19+1800</f>
        <v>20900</v>
      </c>
      <c r="M20" s="17">
        <f t="shared" si="91"/>
        <v>19700</v>
      </c>
      <c r="N20" s="17">
        <f t="shared" si="88"/>
        <v>15400</v>
      </c>
      <c r="O20" s="17">
        <f t="shared" si="88"/>
        <v>17300</v>
      </c>
      <c r="P20" s="17">
        <f t="shared" si="88"/>
        <v>17300</v>
      </c>
      <c r="Q20" s="17">
        <f t="shared" si="88"/>
        <v>18500</v>
      </c>
      <c r="R20" s="17">
        <f t="shared" ref="R20" si="92">R19+1800</f>
        <v>19700</v>
      </c>
      <c r="S20" s="17">
        <f t="shared" si="88"/>
        <v>15400</v>
      </c>
      <c r="T20" s="17">
        <f t="shared" si="88"/>
        <v>15400</v>
      </c>
      <c r="U20" s="17">
        <f t="shared" si="88"/>
        <v>15900</v>
      </c>
      <c r="V20" s="17">
        <f t="shared" si="88"/>
        <v>19400</v>
      </c>
      <c r="W20" s="17">
        <f t="shared" ref="W20" si="93">W19+1800</f>
        <v>17300</v>
      </c>
      <c r="X20" s="17">
        <f t="shared" ref="X20" si="94">X19+1800</f>
        <v>18000</v>
      </c>
      <c r="Y20" s="17">
        <f t="shared" ref="Y20" si="95">Y19+1800</f>
        <v>21800</v>
      </c>
      <c r="Z20" s="17">
        <f t="shared" ref="Z20" si="96">Z19+1800</f>
        <v>18000</v>
      </c>
      <c r="AA20" s="17">
        <f t="shared" ref="AA20" si="97">AA19+1800</f>
        <v>18000</v>
      </c>
      <c r="AB20" s="17">
        <f t="shared" ref="AB20:AC20" si="98">AB19+1800</f>
        <v>18000</v>
      </c>
      <c r="AC20" s="17">
        <f t="shared" si="98"/>
        <v>20600</v>
      </c>
      <c r="AD20" s="17">
        <f t="shared" ref="AD20:BA20" si="99">AD19+1800</f>
        <v>19400</v>
      </c>
      <c r="AE20" s="17">
        <f t="shared" si="99"/>
        <v>20600</v>
      </c>
      <c r="AF20" s="17">
        <f t="shared" si="99"/>
        <v>19400</v>
      </c>
      <c r="AG20" s="17">
        <f t="shared" si="99"/>
        <v>19400</v>
      </c>
      <c r="AH20" s="17">
        <f t="shared" si="99"/>
        <v>18000</v>
      </c>
      <c r="AI20" s="17">
        <f t="shared" si="99"/>
        <v>19400</v>
      </c>
      <c r="AJ20" s="17">
        <f t="shared" ref="AJ20:AR20" si="100">AJ19+1800</f>
        <v>20600</v>
      </c>
      <c r="AK20" s="17">
        <f t="shared" si="100"/>
        <v>19400</v>
      </c>
      <c r="AL20" s="17">
        <f t="shared" si="100"/>
        <v>20600</v>
      </c>
      <c r="AM20" s="17">
        <f t="shared" si="100"/>
        <v>19400</v>
      </c>
      <c r="AN20" s="17">
        <f t="shared" si="100"/>
        <v>20600</v>
      </c>
      <c r="AO20" s="17">
        <f t="shared" si="100"/>
        <v>20600</v>
      </c>
      <c r="AP20" s="17">
        <f t="shared" si="100"/>
        <v>20600</v>
      </c>
      <c r="AQ20" s="17">
        <f t="shared" si="100"/>
        <v>19400</v>
      </c>
      <c r="AR20" s="17">
        <f t="shared" si="100"/>
        <v>20600</v>
      </c>
      <c r="AS20" s="17">
        <f t="shared" si="99"/>
        <v>19400</v>
      </c>
      <c r="AT20" s="17">
        <f t="shared" si="99"/>
        <v>20600</v>
      </c>
      <c r="AU20" s="17">
        <f t="shared" si="99"/>
        <v>19400</v>
      </c>
      <c r="AV20" s="17">
        <f t="shared" si="99"/>
        <v>20600</v>
      </c>
      <c r="AW20" s="17">
        <f t="shared" si="99"/>
        <v>19400</v>
      </c>
      <c r="AX20" s="17">
        <f t="shared" si="99"/>
        <v>20600</v>
      </c>
      <c r="AY20" s="17">
        <f t="shared" si="99"/>
        <v>19400</v>
      </c>
      <c r="AZ20" s="17">
        <f t="shared" si="99"/>
        <v>20600</v>
      </c>
      <c r="BA20" s="17">
        <f t="shared" si="99"/>
        <v>19400</v>
      </c>
    </row>
    <row r="21" spans="1:53" s="18" customForma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row>
    <row r="22" spans="1:53" s="18" customFormat="1" x14ac:dyDescent="0.2">
      <c r="A22" s="19">
        <v>1</v>
      </c>
      <c r="B22" s="17">
        <f t="shared" ref="B22:T22" si="101">B7+8500</f>
        <v>21200</v>
      </c>
      <c r="C22" s="17">
        <f t="shared" ref="C22" si="102">C7+8500</f>
        <v>26600</v>
      </c>
      <c r="D22" s="17">
        <f t="shared" si="101"/>
        <v>21200</v>
      </c>
      <c r="E22" s="17">
        <f t="shared" si="101"/>
        <v>26600</v>
      </c>
      <c r="F22" s="17">
        <f t="shared" si="101"/>
        <v>26600</v>
      </c>
      <c r="G22" s="17">
        <f t="shared" ref="G22" si="103">G7+8500</f>
        <v>22400</v>
      </c>
      <c r="H22" s="17">
        <f t="shared" si="101"/>
        <v>22400</v>
      </c>
      <c r="I22" s="17">
        <f t="shared" si="101"/>
        <v>20000</v>
      </c>
      <c r="J22" s="17">
        <f t="shared" si="101"/>
        <v>20000</v>
      </c>
      <c r="K22" s="17">
        <f t="shared" si="101"/>
        <v>21200</v>
      </c>
      <c r="L22" s="17">
        <f t="shared" ref="L22:M22" si="104">L7+8500</f>
        <v>23600</v>
      </c>
      <c r="M22" s="17">
        <f t="shared" si="104"/>
        <v>22400</v>
      </c>
      <c r="N22" s="17">
        <f t="shared" si="101"/>
        <v>18100</v>
      </c>
      <c r="O22" s="17">
        <f t="shared" si="101"/>
        <v>20000</v>
      </c>
      <c r="P22" s="17">
        <f t="shared" si="101"/>
        <v>20000</v>
      </c>
      <c r="Q22" s="17">
        <f t="shared" si="101"/>
        <v>21200</v>
      </c>
      <c r="R22" s="17">
        <f t="shared" ref="R22" si="105">R7+8500</f>
        <v>22400</v>
      </c>
      <c r="S22" s="17">
        <f t="shared" si="101"/>
        <v>18100</v>
      </c>
      <c r="T22" s="17">
        <f t="shared" si="101"/>
        <v>18100</v>
      </c>
      <c r="U22" s="17">
        <f>U7+10000</f>
        <v>20100</v>
      </c>
      <c r="V22" s="17">
        <f>V7+10000</f>
        <v>23600</v>
      </c>
      <c r="W22" s="17">
        <f t="shared" ref="W22:AB22" si="106">W7+10000</f>
        <v>21500</v>
      </c>
      <c r="X22" s="17">
        <f t="shared" si="106"/>
        <v>22200</v>
      </c>
      <c r="Y22" s="17">
        <f t="shared" si="106"/>
        <v>26000</v>
      </c>
      <c r="Z22" s="17">
        <f t="shared" si="106"/>
        <v>22200</v>
      </c>
      <c r="AA22" s="17">
        <f t="shared" si="106"/>
        <v>22200</v>
      </c>
      <c r="AB22" s="17">
        <f t="shared" si="106"/>
        <v>22200</v>
      </c>
      <c r="AC22" s="17">
        <f t="shared" ref="AC22:BA22" si="107">AC7+10000</f>
        <v>24800</v>
      </c>
      <c r="AD22" s="17">
        <f t="shared" si="107"/>
        <v>23600</v>
      </c>
      <c r="AE22" s="17">
        <f t="shared" si="107"/>
        <v>24800</v>
      </c>
      <c r="AF22" s="17">
        <f t="shared" si="107"/>
        <v>23600</v>
      </c>
      <c r="AG22" s="17">
        <f t="shared" si="107"/>
        <v>23600</v>
      </c>
      <c r="AH22" s="17">
        <f t="shared" si="107"/>
        <v>22200</v>
      </c>
      <c r="AI22" s="17">
        <f t="shared" si="107"/>
        <v>23600</v>
      </c>
      <c r="AJ22" s="17">
        <f t="shared" ref="AJ22:AR22" si="108">AJ7+10000</f>
        <v>24800</v>
      </c>
      <c r="AK22" s="17">
        <f t="shared" si="108"/>
        <v>23600</v>
      </c>
      <c r="AL22" s="17">
        <f t="shared" si="108"/>
        <v>24800</v>
      </c>
      <c r="AM22" s="17">
        <f t="shared" si="108"/>
        <v>23600</v>
      </c>
      <c r="AN22" s="17">
        <f t="shared" si="108"/>
        <v>24800</v>
      </c>
      <c r="AO22" s="17">
        <f t="shared" si="108"/>
        <v>24800</v>
      </c>
      <c r="AP22" s="17">
        <f t="shared" si="108"/>
        <v>24800</v>
      </c>
      <c r="AQ22" s="17">
        <f t="shared" si="108"/>
        <v>23600</v>
      </c>
      <c r="AR22" s="17">
        <f t="shared" si="108"/>
        <v>24800</v>
      </c>
      <c r="AS22" s="17">
        <f t="shared" si="107"/>
        <v>23600</v>
      </c>
      <c r="AT22" s="17">
        <f t="shared" si="107"/>
        <v>24800</v>
      </c>
      <c r="AU22" s="17">
        <f t="shared" si="107"/>
        <v>23600</v>
      </c>
      <c r="AV22" s="17">
        <f t="shared" si="107"/>
        <v>24800</v>
      </c>
      <c r="AW22" s="17">
        <f t="shared" si="107"/>
        <v>23600</v>
      </c>
      <c r="AX22" s="17">
        <f t="shared" si="107"/>
        <v>24800</v>
      </c>
      <c r="AY22" s="17">
        <f t="shared" si="107"/>
        <v>23600</v>
      </c>
      <c r="AZ22" s="17">
        <f t="shared" si="107"/>
        <v>24800</v>
      </c>
      <c r="BA22" s="17">
        <f t="shared" si="107"/>
        <v>23600</v>
      </c>
    </row>
    <row r="23" spans="1:53" s="18" customFormat="1" ht="14.45" customHeight="1" x14ac:dyDescent="0.2">
      <c r="A23" s="19">
        <v>2</v>
      </c>
      <c r="B23" s="17">
        <f t="shared" ref="B23:V23" si="109">B22+1800</f>
        <v>23000</v>
      </c>
      <c r="C23" s="17">
        <f t="shared" ref="C23" si="110">C22+1800</f>
        <v>28400</v>
      </c>
      <c r="D23" s="17">
        <f t="shared" si="109"/>
        <v>23000</v>
      </c>
      <c r="E23" s="17">
        <f t="shared" si="109"/>
        <v>28400</v>
      </c>
      <c r="F23" s="17">
        <f t="shared" si="109"/>
        <v>28400</v>
      </c>
      <c r="G23" s="17">
        <f t="shared" ref="G23" si="111">G22+1800</f>
        <v>24200</v>
      </c>
      <c r="H23" s="17">
        <f t="shared" si="109"/>
        <v>24200</v>
      </c>
      <c r="I23" s="17">
        <f t="shared" si="109"/>
        <v>21800</v>
      </c>
      <c r="J23" s="17">
        <f t="shared" si="109"/>
        <v>21800</v>
      </c>
      <c r="K23" s="17">
        <f t="shared" si="109"/>
        <v>23000</v>
      </c>
      <c r="L23" s="17">
        <f t="shared" ref="L23:M23" si="112">L22+1800</f>
        <v>25400</v>
      </c>
      <c r="M23" s="17">
        <f t="shared" si="112"/>
        <v>24200</v>
      </c>
      <c r="N23" s="17">
        <f t="shared" si="109"/>
        <v>19900</v>
      </c>
      <c r="O23" s="17">
        <f t="shared" si="109"/>
        <v>21800</v>
      </c>
      <c r="P23" s="17">
        <f t="shared" si="109"/>
        <v>21800</v>
      </c>
      <c r="Q23" s="17">
        <f t="shared" si="109"/>
        <v>23000</v>
      </c>
      <c r="R23" s="17">
        <f t="shared" ref="R23" si="113">R22+1800</f>
        <v>24200</v>
      </c>
      <c r="S23" s="17">
        <f t="shared" si="109"/>
        <v>19900</v>
      </c>
      <c r="T23" s="17">
        <f t="shared" si="109"/>
        <v>19900</v>
      </c>
      <c r="U23" s="17">
        <f t="shared" si="109"/>
        <v>21900</v>
      </c>
      <c r="V23" s="17">
        <f t="shared" si="109"/>
        <v>25400</v>
      </c>
      <c r="W23" s="17">
        <f t="shared" ref="W23" si="114">W22+1800</f>
        <v>23300</v>
      </c>
      <c r="X23" s="17">
        <f t="shared" ref="X23" si="115">X22+1800</f>
        <v>24000</v>
      </c>
      <c r="Y23" s="17">
        <f t="shared" ref="Y23" si="116">Y22+1800</f>
        <v>27800</v>
      </c>
      <c r="Z23" s="17">
        <f t="shared" ref="Z23" si="117">Z22+1800</f>
        <v>24000</v>
      </c>
      <c r="AA23" s="17">
        <f t="shared" ref="AA23" si="118">AA22+1800</f>
        <v>24000</v>
      </c>
      <c r="AB23" s="17">
        <f t="shared" ref="AB23:AC23" si="119">AB22+1800</f>
        <v>24000</v>
      </c>
      <c r="AC23" s="17">
        <f t="shared" si="119"/>
        <v>26600</v>
      </c>
      <c r="AD23" s="17">
        <f t="shared" ref="AD23:BA23" si="120">AD22+1800</f>
        <v>25400</v>
      </c>
      <c r="AE23" s="17">
        <f t="shared" si="120"/>
        <v>26600</v>
      </c>
      <c r="AF23" s="17">
        <f t="shared" si="120"/>
        <v>25400</v>
      </c>
      <c r="AG23" s="17">
        <f t="shared" si="120"/>
        <v>25400</v>
      </c>
      <c r="AH23" s="17">
        <f t="shared" si="120"/>
        <v>24000</v>
      </c>
      <c r="AI23" s="17">
        <f t="shared" si="120"/>
        <v>25400</v>
      </c>
      <c r="AJ23" s="17">
        <f t="shared" ref="AJ23:AR23" si="121">AJ22+1800</f>
        <v>26600</v>
      </c>
      <c r="AK23" s="17">
        <f t="shared" si="121"/>
        <v>25400</v>
      </c>
      <c r="AL23" s="17">
        <f t="shared" si="121"/>
        <v>26600</v>
      </c>
      <c r="AM23" s="17">
        <f t="shared" si="121"/>
        <v>25400</v>
      </c>
      <c r="AN23" s="17">
        <f t="shared" si="121"/>
        <v>26600</v>
      </c>
      <c r="AO23" s="17">
        <f t="shared" si="121"/>
        <v>26600</v>
      </c>
      <c r="AP23" s="17">
        <f t="shared" si="121"/>
        <v>26600</v>
      </c>
      <c r="AQ23" s="17">
        <f t="shared" si="121"/>
        <v>25400</v>
      </c>
      <c r="AR23" s="17">
        <f t="shared" si="121"/>
        <v>26600</v>
      </c>
      <c r="AS23" s="17">
        <f t="shared" si="120"/>
        <v>25400</v>
      </c>
      <c r="AT23" s="17">
        <f t="shared" si="120"/>
        <v>26600</v>
      </c>
      <c r="AU23" s="17">
        <f t="shared" si="120"/>
        <v>25400</v>
      </c>
      <c r="AV23" s="17">
        <f t="shared" si="120"/>
        <v>26600</v>
      </c>
      <c r="AW23" s="17">
        <f t="shared" si="120"/>
        <v>25400</v>
      </c>
      <c r="AX23" s="17">
        <f t="shared" si="120"/>
        <v>26600</v>
      </c>
      <c r="AY23" s="17">
        <f t="shared" si="120"/>
        <v>25400</v>
      </c>
      <c r="AZ23" s="17">
        <f t="shared" si="120"/>
        <v>26600</v>
      </c>
      <c r="BA23" s="17">
        <f t="shared" si="120"/>
        <v>25400</v>
      </c>
    </row>
    <row r="24" spans="1:53" s="18" customFormat="1" x14ac:dyDescent="0.2">
      <c r="A24" s="17" t="s">
        <v>6</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row>
    <row r="25" spans="1:53" s="18" customFormat="1" ht="10.35" customHeight="1" x14ac:dyDescent="0.2">
      <c r="A25" s="19" t="s">
        <v>1</v>
      </c>
      <c r="B25" s="17">
        <v>125000</v>
      </c>
      <c r="C25" s="17">
        <v>125000</v>
      </c>
      <c r="D25" s="17">
        <v>125000</v>
      </c>
      <c r="E25" s="17">
        <v>125000</v>
      </c>
      <c r="F25" s="17">
        <v>125000</v>
      </c>
      <c r="G25" s="17">
        <v>125000</v>
      </c>
      <c r="H25" s="17">
        <v>125000</v>
      </c>
      <c r="I25" s="17">
        <v>125000</v>
      </c>
      <c r="J25" s="17">
        <v>125000</v>
      </c>
      <c r="K25" s="17">
        <v>125000</v>
      </c>
      <c r="L25" s="17">
        <v>125001</v>
      </c>
      <c r="M25" s="17">
        <v>125002</v>
      </c>
      <c r="N25" s="17">
        <v>125000</v>
      </c>
      <c r="O25" s="17">
        <v>125000</v>
      </c>
      <c r="P25" s="17">
        <v>125000</v>
      </c>
      <c r="Q25" s="17">
        <v>125000</v>
      </c>
      <c r="R25" s="17">
        <v>125000</v>
      </c>
      <c r="S25" s="17">
        <v>125000</v>
      </c>
      <c r="T25" s="17">
        <v>125000</v>
      </c>
      <c r="U25" s="17">
        <v>150000</v>
      </c>
      <c r="V25" s="17">
        <v>150000</v>
      </c>
      <c r="W25" s="17">
        <v>150000</v>
      </c>
      <c r="X25" s="17">
        <v>150000</v>
      </c>
      <c r="Y25" s="17">
        <v>150000</v>
      </c>
      <c r="Z25" s="17">
        <v>150000</v>
      </c>
      <c r="AA25" s="17">
        <v>150000</v>
      </c>
      <c r="AB25" s="17">
        <v>150000</v>
      </c>
      <c r="AC25" s="17">
        <v>150000</v>
      </c>
      <c r="AD25" s="17">
        <v>150000</v>
      </c>
      <c r="AE25" s="17">
        <v>150000</v>
      </c>
      <c r="AF25" s="17">
        <v>150000</v>
      </c>
      <c r="AG25" s="17">
        <v>150000</v>
      </c>
      <c r="AH25" s="17">
        <v>150000</v>
      </c>
      <c r="AI25" s="17">
        <v>150000</v>
      </c>
      <c r="AJ25" s="17">
        <v>150000</v>
      </c>
      <c r="AK25" s="17">
        <v>150000</v>
      </c>
      <c r="AL25" s="17">
        <v>150000</v>
      </c>
      <c r="AM25" s="17">
        <v>150000</v>
      </c>
      <c r="AN25" s="17">
        <v>150000</v>
      </c>
      <c r="AO25" s="17">
        <v>150000</v>
      </c>
      <c r="AP25" s="17">
        <v>150000</v>
      </c>
      <c r="AQ25" s="17">
        <v>150000</v>
      </c>
      <c r="AR25" s="17">
        <v>150000</v>
      </c>
      <c r="AS25" s="17">
        <v>150000</v>
      </c>
      <c r="AT25" s="17">
        <v>150000</v>
      </c>
      <c r="AU25" s="17">
        <v>150000</v>
      </c>
      <c r="AV25" s="17">
        <v>150000</v>
      </c>
      <c r="AW25" s="17">
        <v>150000</v>
      </c>
      <c r="AX25" s="17">
        <v>150000</v>
      </c>
      <c r="AY25" s="17">
        <v>150000</v>
      </c>
      <c r="AZ25" s="17">
        <v>150000</v>
      </c>
      <c r="BA25" s="17">
        <v>150000</v>
      </c>
    </row>
    <row r="26" spans="1:53" s="18" customFormat="1" ht="10.35" customHeight="1" x14ac:dyDescent="0.2">
      <c r="A26" s="41"/>
    </row>
    <row r="27" spans="1:53" s="18" customFormat="1" ht="24" hidden="1" x14ac:dyDescent="0.2">
      <c r="A27" s="136" t="s">
        <v>125</v>
      </c>
    </row>
    <row r="28" spans="1:53" s="18" customFormat="1" x14ac:dyDescent="0.2">
      <c r="A28" s="96" t="s">
        <v>12</v>
      </c>
    </row>
    <row r="29" spans="1:53" s="18" customFormat="1" x14ac:dyDescent="0.2">
      <c r="A29" s="22" t="s">
        <v>13</v>
      </c>
    </row>
    <row r="30" spans="1:53" s="18" customFormat="1" ht="10.35" customHeight="1" x14ac:dyDescent="0.2">
      <c r="A30" s="22" t="s">
        <v>14</v>
      </c>
    </row>
    <row r="31" spans="1:53" ht="24" x14ac:dyDescent="0.2">
      <c r="A31" s="23" t="s">
        <v>18</v>
      </c>
    </row>
    <row r="32" spans="1:53" x14ac:dyDescent="0.2">
      <c r="A32" s="156" t="s">
        <v>126</v>
      </c>
    </row>
    <row r="33" spans="1:1" x14ac:dyDescent="0.2">
      <c r="A33" s="22"/>
    </row>
    <row r="34" spans="1:1" ht="12.75" thickBot="1" x14ac:dyDescent="0.25">
      <c r="A34" s="95" t="s">
        <v>16</v>
      </c>
    </row>
    <row r="35" spans="1:1" ht="166.15" customHeight="1" thickBot="1" x14ac:dyDescent="0.25">
      <c r="A35" s="218" t="s">
        <v>272</v>
      </c>
    </row>
    <row r="38" spans="1:1" ht="122.45" customHeight="1" x14ac:dyDescent="0.2"/>
    <row r="39" spans="1:1" ht="21.75" customHeight="1" x14ac:dyDescent="0.2"/>
  </sheetData>
  <pageMargins left="0.25" right="0.25" top="0.75" bottom="0.75" header="0.3" footer="0.3"/>
  <pageSetup scale="5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8"/>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52"/>
    <col min="3" max="16384" width="9" style="4"/>
  </cols>
  <sheetData>
    <row r="1" spans="1:2" ht="11.45" customHeight="1" x14ac:dyDescent="0.2">
      <c r="A1" s="3" t="s">
        <v>7</v>
      </c>
    </row>
    <row r="2" spans="1:2" ht="11.45" customHeight="1" x14ac:dyDescent="0.2">
      <c r="A2" s="29" t="s">
        <v>63</v>
      </c>
    </row>
    <row r="3" spans="1:2" ht="11.45" customHeight="1" x14ac:dyDescent="0.2">
      <c r="A3" s="3"/>
    </row>
    <row r="4" spans="1:2" ht="11.45" customHeight="1" x14ac:dyDescent="0.2">
      <c r="A4" s="49" t="s">
        <v>9</v>
      </c>
      <c r="B4" s="24" t="e">
        <f>'C завтраками| Bed and breakfast'!#REF!</f>
        <v>#REF!</v>
      </c>
    </row>
    <row r="5" spans="1:2" s="8" customFormat="1" ht="22.35" customHeight="1" x14ac:dyDescent="0.2">
      <c r="A5" s="30" t="s">
        <v>11</v>
      </c>
      <c r="B5" s="24" t="e">
        <f>'C завтраками| Bed and breakfast'!#REF!</f>
        <v>#REF!</v>
      </c>
    </row>
    <row r="6" spans="1:2" ht="10.7" customHeight="1" x14ac:dyDescent="0.2">
      <c r="A6" s="17" t="s">
        <v>149</v>
      </c>
      <c r="B6" s="21"/>
    </row>
    <row r="7" spans="1:2" ht="10.7" customHeight="1" x14ac:dyDescent="0.2">
      <c r="A7" s="19">
        <v>1</v>
      </c>
      <c r="B7" s="17" t="e">
        <f>'C завтраками| Bed and breakfast'!#REF!*0.9</f>
        <v>#REF!</v>
      </c>
    </row>
    <row r="8" spans="1:2" ht="10.7" customHeight="1" x14ac:dyDescent="0.2">
      <c r="A8" s="19">
        <v>2</v>
      </c>
      <c r="B8" s="17" t="e">
        <f>'C завтраками| Bed and breakfast'!#REF!*0.9</f>
        <v>#REF!</v>
      </c>
    </row>
    <row r="9" spans="1:2" ht="10.7" customHeight="1" x14ac:dyDescent="0.2">
      <c r="A9" s="17" t="s">
        <v>150</v>
      </c>
      <c r="B9" s="17"/>
    </row>
    <row r="10" spans="1:2" s="5" customFormat="1" ht="10.7" customHeight="1" x14ac:dyDescent="0.2">
      <c r="A10" s="19">
        <v>1</v>
      </c>
      <c r="B10" s="17" t="e">
        <f>'C завтраками| Bed and breakfast'!#REF!*0.9</f>
        <v>#REF!</v>
      </c>
    </row>
    <row r="11" spans="1:2" ht="10.7" customHeight="1" x14ac:dyDescent="0.2">
      <c r="A11" s="19">
        <v>2</v>
      </c>
      <c r="B11" s="17" t="e">
        <f>'C завтраками| Bed and breakfast'!#REF!*0.9</f>
        <v>#REF!</v>
      </c>
    </row>
    <row r="12" spans="1:2" s="152" customFormat="1" ht="10.7" customHeight="1" x14ac:dyDescent="0.2">
      <c r="A12" s="17" t="s">
        <v>151</v>
      </c>
      <c r="B12" s="17"/>
    </row>
    <row r="13" spans="1:2" s="152" customFormat="1" ht="10.7" customHeight="1" x14ac:dyDescent="0.2">
      <c r="A13" s="19">
        <v>1</v>
      </c>
      <c r="B13" s="17" t="e">
        <f>'C завтраками| Bed and breakfast'!#REF!*0.9</f>
        <v>#REF!</v>
      </c>
    </row>
    <row r="14" spans="1:2" s="152" customFormat="1" ht="10.7" customHeight="1" x14ac:dyDescent="0.2">
      <c r="A14" s="19">
        <v>2</v>
      </c>
      <c r="B14" s="17" t="e">
        <f>'C завтраками| Bed and breakfast'!#REF!*0.9</f>
        <v>#REF!</v>
      </c>
    </row>
    <row r="15" spans="1:2" ht="10.7" customHeight="1" x14ac:dyDescent="0.2">
      <c r="A15" s="17" t="s">
        <v>4</v>
      </c>
      <c r="B15" s="17"/>
    </row>
    <row r="16" spans="1:2" ht="10.7" customHeight="1" x14ac:dyDescent="0.2">
      <c r="A16" s="19">
        <v>1</v>
      </c>
      <c r="B16" s="17" t="e">
        <f>'C завтраками| Bed and breakfast'!#REF!*0.9</f>
        <v>#REF!</v>
      </c>
    </row>
    <row r="17" spans="1:2" ht="10.7" customHeight="1" x14ac:dyDescent="0.2">
      <c r="A17" s="19">
        <v>2</v>
      </c>
      <c r="B17" s="17" t="e">
        <f>'C завтраками| Bed and breakfast'!#REF!*0.9</f>
        <v>#REF!</v>
      </c>
    </row>
    <row r="18" spans="1:2" s="152" customFormat="1" ht="10.7" customHeight="1" x14ac:dyDescent="0.2">
      <c r="A18" s="17" t="s">
        <v>152</v>
      </c>
      <c r="B18" s="17"/>
    </row>
    <row r="19" spans="1:2" s="152" customFormat="1" ht="10.7" customHeight="1" x14ac:dyDescent="0.2">
      <c r="A19" s="19">
        <v>1</v>
      </c>
      <c r="B19" s="17" t="e">
        <f>'C завтраками| Bed and breakfast'!#REF!*0.9</f>
        <v>#REF!</v>
      </c>
    </row>
    <row r="20" spans="1:2" s="152" customFormat="1" ht="10.7" customHeight="1" x14ac:dyDescent="0.2">
      <c r="A20" s="19">
        <v>2</v>
      </c>
      <c r="B20" s="17" t="e">
        <f>'C завтраками| Bed and breakfast'!#REF!*0.9</f>
        <v>#REF!</v>
      </c>
    </row>
    <row r="21" spans="1:2" ht="10.7" customHeight="1" x14ac:dyDescent="0.2">
      <c r="A21" s="17" t="s">
        <v>5</v>
      </c>
      <c r="B21" s="17"/>
    </row>
    <row r="22" spans="1:2" ht="10.7" customHeight="1" x14ac:dyDescent="0.2">
      <c r="A22" s="19">
        <v>1</v>
      </c>
      <c r="B22" s="17" t="e">
        <f>'C завтраками| Bed and breakfast'!#REF!*0.9</f>
        <v>#REF!</v>
      </c>
    </row>
    <row r="23" spans="1:2" ht="10.5" customHeight="1" x14ac:dyDescent="0.2">
      <c r="A23" s="19">
        <v>2</v>
      </c>
      <c r="B23" s="17" t="e">
        <f>'C завтраками| Bed and breakfast'!#REF!*0.9</f>
        <v>#REF!</v>
      </c>
    </row>
    <row r="24" spans="1:2" ht="16.5" customHeight="1" x14ac:dyDescent="0.2">
      <c r="A24" s="17" t="s">
        <v>6</v>
      </c>
      <c r="B24" s="17"/>
    </row>
    <row r="25" spans="1:2" ht="12.75" customHeight="1" x14ac:dyDescent="0.2">
      <c r="A25" s="19" t="s">
        <v>1</v>
      </c>
      <c r="B25" s="17" t="e">
        <f>'C завтраками| Bed and breakfast'!#REF!*0.9</f>
        <v>#REF!</v>
      </c>
    </row>
    <row r="27" spans="1:2" ht="12.75" thickBot="1" x14ac:dyDescent="0.25">
      <c r="A27" s="5"/>
    </row>
    <row r="28" spans="1:2" ht="12.75" thickBot="1" x14ac:dyDescent="0.25">
      <c r="A28" s="101" t="s">
        <v>12</v>
      </c>
    </row>
    <row r="29" spans="1:2" x14ac:dyDescent="0.2">
      <c r="A29" s="33" t="s">
        <v>13</v>
      </c>
    </row>
    <row r="30" spans="1:2" x14ac:dyDescent="0.2">
      <c r="A30" s="33" t="s">
        <v>14</v>
      </c>
    </row>
    <row r="31" spans="1:2" ht="12" customHeight="1" x14ac:dyDescent="0.2">
      <c r="A31" s="37" t="s">
        <v>18</v>
      </c>
    </row>
    <row r="32" spans="1:2" x14ac:dyDescent="0.2">
      <c r="A32" s="156" t="s">
        <v>126</v>
      </c>
    </row>
    <row r="33" spans="1:1" ht="12.75" thickBot="1" x14ac:dyDescent="0.25">
      <c r="A33" s="5"/>
    </row>
    <row r="34" spans="1:1" ht="12.75" thickBot="1" x14ac:dyDescent="0.25">
      <c r="A34" s="101" t="s">
        <v>24</v>
      </c>
    </row>
    <row r="35" spans="1:1" x14ac:dyDescent="0.2">
      <c r="A35" s="102" t="s">
        <v>64</v>
      </c>
    </row>
    <row r="36" spans="1:1" ht="12.75" thickBot="1" x14ac:dyDescent="0.25">
      <c r="A36" s="2"/>
    </row>
    <row r="37" spans="1:1" ht="12.75" thickBot="1" x14ac:dyDescent="0.25">
      <c r="A37" s="103" t="s">
        <v>16</v>
      </c>
    </row>
    <row r="38" spans="1:1" ht="48" x14ac:dyDescent="0.2">
      <c r="A38" s="73" t="s">
        <v>65</v>
      </c>
    </row>
  </sheetData>
  <pageMargins left="0.25" right="0.25" top="0.75" bottom="0.75" header="0.3" footer="0.3"/>
  <pageSetup scale="5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1"/>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52"/>
    <col min="3" max="16384" width="9" style="4"/>
  </cols>
  <sheetData>
    <row r="1" spans="1:2" ht="11.45" customHeight="1" x14ac:dyDescent="0.2">
      <c r="A1" s="3" t="s">
        <v>7</v>
      </c>
    </row>
    <row r="2" spans="1:2" ht="11.45" customHeight="1" x14ac:dyDescent="0.2">
      <c r="A2" s="29" t="s">
        <v>63</v>
      </c>
    </row>
    <row r="3" spans="1:2" ht="11.45" customHeight="1" x14ac:dyDescent="0.2">
      <c r="A3" s="3"/>
    </row>
    <row r="4" spans="1:2" ht="11.45" customHeight="1" x14ac:dyDescent="0.2">
      <c r="A4" s="143" t="s">
        <v>9</v>
      </c>
      <c r="B4" s="165" t="e">
        <f>'C завтраками| Bed and breakfast'!#REF!</f>
        <v>#REF!</v>
      </c>
    </row>
    <row r="5" spans="1:2" s="8" customFormat="1" ht="22.35" customHeight="1" x14ac:dyDescent="0.2">
      <c r="A5" s="30" t="s">
        <v>11</v>
      </c>
      <c r="B5" s="165" t="e">
        <f>'C завтраками| Bed and breakfast'!#REF!</f>
        <v>#REF!</v>
      </c>
    </row>
    <row r="6" spans="1:2" ht="10.7" customHeight="1" x14ac:dyDescent="0.2">
      <c r="A6" s="17" t="s">
        <v>149</v>
      </c>
    </row>
    <row r="7" spans="1:2" ht="10.7" customHeight="1" x14ac:dyDescent="0.2">
      <c r="A7" s="19">
        <v>1</v>
      </c>
      <c r="B7" s="160" t="e">
        <f>'C завтраками| Bed and breakfast'!#REF!*0.85</f>
        <v>#REF!</v>
      </c>
    </row>
    <row r="8" spans="1:2" ht="10.7" customHeight="1" x14ac:dyDescent="0.2">
      <c r="A8" s="19">
        <v>2</v>
      </c>
      <c r="B8" s="160" t="e">
        <f>'C завтраками| Bed and breakfast'!#REF!*0.85</f>
        <v>#REF!</v>
      </c>
    </row>
    <row r="9" spans="1:2" ht="10.7" customHeight="1" x14ac:dyDescent="0.2">
      <c r="A9" s="17" t="s">
        <v>150</v>
      </c>
      <c r="B9" s="160"/>
    </row>
    <row r="10" spans="1:2" s="5" customFormat="1" ht="10.7" customHeight="1" x14ac:dyDescent="0.2">
      <c r="A10" s="19">
        <v>1</v>
      </c>
      <c r="B10" s="160" t="e">
        <f>'C завтраками| Bed and breakfast'!#REF!*0.85</f>
        <v>#REF!</v>
      </c>
    </row>
    <row r="11" spans="1:2" ht="10.7" customHeight="1" x14ac:dyDescent="0.2">
      <c r="A11" s="19">
        <v>2</v>
      </c>
      <c r="B11" s="160" t="e">
        <f>'C завтраками| Bed and breakfast'!#REF!*0.85</f>
        <v>#REF!</v>
      </c>
    </row>
    <row r="12" spans="1:2" s="152" customFormat="1" ht="10.7" customHeight="1" x14ac:dyDescent="0.2">
      <c r="A12" s="17" t="s">
        <v>151</v>
      </c>
      <c r="B12" s="160"/>
    </row>
    <row r="13" spans="1:2" s="152" customFormat="1" ht="10.7" customHeight="1" x14ac:dyDescent="0.2">
      <c r="A13" s="19">
        <v>1</v>
      </c>
      <c r="B13" s="160" t="e">
        <f>'C завтраками| Bed and breakfast'!#REF!*0.85</f>
        <v>#REF!</v>
      </c>
    </row>
    <row r="14" spans="1:2" s="152" customFormat="1" ht="10.7" customHeight="1" x14ac:dyDescent="0.2">
      <c r="A14" s="19">
        <v>2</v>
      </c>
      <c r="B14" s="160" t="e">
        <f>'C завтраками| Bed and breakfast'!#REF!*0.85</f>
        <v>#REF!</v>
      </c>
    </row>
    <row r="15" spans="1:2" ht="10.7" customHeight="1" x14ac:dyDescent="0.2">
      <c r="A15" s="17" t="s">
        <v>4</v>
      </c>
      <c r="B15" s="160"/>
    </row>
    <row r="16" spans="1:2" ht="10.7" customHeight="1" x14ac:dyDescent="0.2">
      <c r="A16" s="19">
        <v>1</v>
      </c>
      <c r="B16" s="160" t="e">
        <f>'C завтраками| Bed and breakfast'!#REF!*0.85</f>
        <v>#REF!</v>
      </c>
    </row>
    <row r="17" spans="1:2" ht="10.7" customHeight="1" x14ac:dyDescent="0.2">
      <c r="A17" s="19">
        <v>2</v>
      </c>
      <c r="B17" s="160" t="e">
        <f>'C завтраками| Bed and breakfast'!#REF!*0.85</f>
        <v>#REF!</v>
      </c>
    </row>
    <row r="18" spans="1:2" s="152" customFormat="1" ht="10.7" customHeight="1" x14ac:dyDescent="0.2">
      <c r="A18" s="17" t="s">
        <v>152</v>
      </c>
      <c r="B18" s="160"/>
    </row>
    <row r="19" spans="1:2" s="152" customFormat="1" ht="10.7" customHeight="1" x14ac:dyDescent="0.2">
      <c r="A19" s="19">
        <v>1</v>
      </c>
      <c r="B19" s="160" t="e">
        <f>'C завтраками| Bed and breakfast'!#REF!*0.85</f>
        <v>#REF!</v>
      </c>
    </row>
    <row r="20" spans="1:2" s="152" customFormat="1" ht="10.7" customHeight="1" x14ac:dyDescent="0.2">
      <c r="A20" s="19">
        <v>2</v>
      </c>
      <c r="B20" s="160" t="e">
        <f>'C завтраками| Bed and breakfast'!#REF!*0.85</f>
        <v>#REF!</v>
      </c>
    </row>
    <row r="21" spans="1:2" ht="10.7" customHeight="1" x14ac:dyDescent="0.2">
      <c r="A21" s="17" t="s">
        <v>5</v>
      </c>
      <c r="B21" s="160"/>
    </row>
    <row r="22" spans="1:2" ht="10.7" customHeight="1" x14ac:dyDescent="0.2">
      <c r="A22" s="19">
        <v>1</v>
      </c>
      <c r="B22" s="160" t="e">
        <f>'C завтраками| Bed and breakfast'!#REF!*0.85</f>
        <v>#REF!</v>
      </c>
    </row>
    <row r="23" spans="1:2" ht="10.5" customHeight="1" x14ac:dyDescent="0.2">
      <c r="A23" s="19">
        <v>2</v>
      </c>
      <c r="B23" s="160" t="e">
        <f>'C завтраками| Bed and breakfast'!#REF!*0.85</f>
        <v>#REF!</v>
      </c>
    </row>
    <row r="24" spans="1:2" ht="10.5" customHeight="1" x14ac:dyDescent="0.2">
      <c r="A24" s="17" t="s">
        <v>6</v>
      </c>
      <c r="B24" s="160"/>
    </row>
    <row r="25" spans="1:2" ht="10.5" customHeight="1" x14ac:dyDescent="0.2">
      <c r="A25" s="19" t="s">
        <v>1</v>
      </c>
      <c r="B25" s="160" t="e">
        <f>'C завтраками| Bed and breakfast'!#REF!*0.85</f>
        <v>#REF!</v>
      </c>
    </row>
    <row r="26" spans="1:2" ht="10.5" customHeight="1" x14ac:dyDescent="0.2">
      <c r="A26" s="38"/>
      <c r="B26" s="166"/>
    </row>
    <row r="27" spans="1:2" ht="10.5" customHeight="1" x14ac:dyDescent="0.2">
      <c r="A27" s="143" t="s">
        <v>10</v>
      </c>
      <c r="B27" s="166"/>
    </row>
    <row r="28" spans="1:2" ht="10.5" customHeight="1" x14ac:dyDescent="0.2">
      <c r="A28" s="38"/>
      <c r="B28" s="24" t="e">
        <f t="shared" ref="B28" si="0">B4</f>
        <v>#REF!</v>
      </c>
    </row>
    <row r="29" spans="1:2" ht="24.6" customHeight="1" x14ac:dyDescent="0.2">
      <c r="A29" s="30" t="s">
        <v>11</v>
      </c>
      <c r="B29" s="24" t="e">
        <f t="shared" ref="B29" si="1">B5</f>
        <v>#REF!</v>
      </c>
    </row>
    <row r="30" spans="1:2" ht="10.5" customHeight="1" x14ac:dyDescent="0.2">
      <c r="A30" s="17" t="s">
        <v>149</v>
      </c>
      <c r="B30" s="21"/>
    </row>
    <row r="31" spans="1:2" ht="10.5" customHeight="1" x14ac:dyDescent="0.2">
      <c r="A31" s="19">
        <v>1</v>
      </c>
      <c r="B31" s="17" t="e">
        <f t="shared" ref="B31" si="2">ROUNDUP(B7*0.9,)</f>
        <v>#REF!</v>
      </c>
    </row>
    <row r="32" spans="1:2" ht="10.5" customHeight="1" x14ac:dyDescent="0.2">
      <c r="A32" s="19">
        <v>2</v>
      </c>
      <c r="B32" s="17" t="e">
        <f t="shared" ref="B32" si="3">ROUNDUP(B8*0.9,)</f>
        <v>#REF!</v>
      </c>
    </row>
    <row r="33" spans="1:2" ht="10.5" customHeight="1" x14ac:dyDescent="0.2">
      <c r="A33" s="17" t="s">
        <v>150</v>
      </c>
      <c r="B33" s="17"/>
    </row>
    <row r="34" spans="1:2" ht="10.5" customHeight="1" x14ac:dyDescent="0.2">
      <c r="A34" s="19">
        <v>1</v>
      </c>
      <c r="B34" s="17" t="e">
        <f t="shared" ref="B34" si="4">ROUNDUP(B10*0.9,)</f>
        <v>#REF!</v>
      </c>
    </row>
    <row r="35" spans="1:2" ht="10.5" customHeight="1" x14ac:dyDescent="0.2">
      <c r="A35" s="19">
        <v>2</v>
      </c>
      <c r="B35" s="17" t="e">
        <f t="shared" ref="B35" si="5">ROUNDUP(B11*0.9,)</f>
        <v>#REF!</v>
      </c>
    </row>
    <row r="36" spans="1:2" s="152" customFormat="1" ht="10.5" customHeight="1" x14ac:dyDescent="0.2">
      <c r="A36" s="17" t="s">
        <v>151</v>
      </c>
      <c r="B36" s="17"/>
    </row>
    <row r="37" spans="1:2" s="152" customFormat="1" ht="10.5" customHeight="1" x14ac:dyDescent="0.2">
      <c r="A37" s="19">
        <v>1</v>
      </c>
      <c r="B37" s="17" t="e">
        <f t="shared" ref="B37" si="6">ROUNDUP(B13*0.9,)</f>
        <v>#REF!</v>
      </c>
    </row>
    <row r="38" spans="1:2" s="152" customFormat="1" ht="10.5" customHeight="1" x14ac:dyDescent="0.2">
      <c r="A38" s="19">
        <v>2</v>
      </c>
      <c r="B38" s="17" t="e">
        <f t="shared" ref="B38" si="7">ROUNDUP(B14*0.9,)</f>
        <v>#REF!</v>
      </c>
    </row>
    <row r="39" spans="1:2" ht="10.5" customHeight="1" x14ac:dyDescent="0.2">
      <c r="A39" s="17" t="s">
        <v>4</v>
      </c>
      <c r="B39" s="17"/>
    </row>
    <row r="40" spans="1:2" ht="10.5" customHeight="1" x14ac:dyDescent="0.2">
      <c r="A40" s="19">
        <v>1</v>
      </c>
      <c r="B40" s="17" t="e">
        <f t="shared" ref="B40" si="8">ROUNDUP(B16*0.9,)</f>
        <v>#REF!</v>
      </c>
    </row>
    <row r="41" spans="1:2" ht="10.7" customHeight="1" x14ac:dyDescent="0.2">
      <c r="A41" s="19">
        <v>2</v>
      </c>
      <c r="B41" s="17" t="e">
        <f t="shared" ref="B41" si="9">ROUNDUP(B17*0.9,)</f>
        <v>#REF!</v>
      </c>
    </row>
    <row r="42" spans="1:2" s="152" customFormat="1" ht="10.7" customHeight="1" x14ac:dyDescent="0.2">
      <c r="A42" s="17" t="s">
        <v>152</v>
      </c>
      <c r="B42" s="17"/>
    </row>
    <row r="43" spans="1:2" s="152" customFormat="1" ht="10.7" customHeight="1" x14ac:dyDescent="0.2">
      <c r="A43" s="19">
        <v>1</v>
      </c>
      <c r="B43" s="17" t="e">
        <f t="shared" ref="B43" si="10">ROUNDUP(B19*0.9,)</f>
        <v>#REF!</v>
      </c>
    </row>
    <row r="44" spans="1:2" s="152" customFormat="1" ht="10.7" customHeight="1" x14ac:dyDescent="0.2">
      <c r="A44" s="19">
        <v>2</v>
      </c>
      <c r="B44" s="17" t="e">
        <f t="shared" ref="B44" si="11">ROUNDUP(B20*0.9,)</f>
        <v>#REF!</v>
      </c>
    </row>
    <row r="45" spans="1:2" ht="10.7" customHeight="1" x14ac:dyDescent="0.2">
      <c r="A45" s="17" t="s">
        <v>5</v>
      </c>
      <c r="B45" s="17"/>
    </row>
    <row r="46" spans="1:2" ht="10.7" customHeight="1" x14ac:dyDescent="0.2">
      <c r="A46" s="19">
        <v>1</v>
      </c>
      <c r="B46" s="17" t="e">
        <f t="shared" ref="B46" si="12">ROUNDUP(B22*0.9,)</f>
        <v>#REF!</v>
      </c>
    </row>
    <row r="47" spans="1:2" ht="10.7" customHeight="1" x14ac:dyDescent="0.2">
      <c r="A47" s="19">
        <v>2</v>
      </c>
      <c r="B47" s="17" t="e">
        <f t="shared" ref="B47" si="13">ROUNDUP(B23*0.9,)</f>
        <v>#REF!</v>
      </c>
    </row>
    <row r="48" spans="1:2" ht="12.75" customHeight="1" x14ac:dyDescent="0.2">
      <c r="A48" s="17" t="s">
        <v>6</v>
      </c>
      <c r="B48" s="17"/>
    </row>
    <row r="49" spans="1:2" x14ac:dyDescent="0.2">
      <c r="A49" s="19" t="s">
        <v>1</v>
      </c>
      <c r="B49" s="17" t="e">
        <f t="shared" ref="B49" si="14">ROUNDUP(B25*0.9,)</f>
        <v>#REF!</v>
      </c>
    </row>
    <row r="50" spans="1:2" ht="12.75" thickBot="1" x14ac:dyDescent="0.25"/>
    <row r="51" spans="1:2" ht="12.75" thickBot="1" x14ac:dyDescent="0.25">
      <c r="A51" s="101" t="s">
        <v>12</v>
      </c>
    </row>
    <row r="52" spans="1:2" x14ac:dyDescent="0.2">
      <c r="A52" s="33" t="s">
        <v>13</v>
      </c>
    </row>
    <row r="53" spans="1:2" x14ac:dyDescent="0.2">
      <c r="A53" s="33" t="s">
        <v>14</v>
      </c>
    </row>
    <row r="54" spans="1:2" ht="12" customHeight="1" x14ac:dyDescent="0.2">
      <c r="A54" s="37" t="s">
        <v>18</v>
      </c>
    </row>
    <row r="55" spans="1:2" x14ac:dyDescent="0.2">
      <c r="A55" s="134" t="s">
        <v>126</v>
      </c>
    </row>
    <row r="56" spans="1:2" ht="12.75" thickBot="1" x14ac:dyDescent="0.25">
      <c r="A56" s="5"/>
    </row>
    <row r="57" spans="1:2" ht="12.75" thickBot="1" x14ac:dyDescent="0.25">
      <c r="A57" s="101" t="s">
        <v>24</v>
      </c>
    </row>
    <row r="58" spans="1:2" x14ac:dyDescent="0.2">
      <c r="A58" s="131" t="s">
        <v>118</v>
      </c>
    </row>
    <row r="59" spans="1:2" ht="12.75" thickBot="1" x14ac:dyDescent="0.25">
      <c r="A59" s="2"/>
    </row>
    <row r="60" spans="1:2" ht="12.75" thickBot="1" x14ac:dyDescent="0.25">
      <c r="A60" s="103" t="s">
        <v>16</v>
      </c>
    </row>
    <row r="61" spans="1:2" ht="48" x14ac:dyDescent="0.2">
      <c r="A61" s="73" t="s">
        <v>65</v>
      </c>
    </row>
  </sheetData>
  <pageMargins left="0.25" right="0.25" top="0.75" bottom="0.75" header="0.3" footer="0.3"/>
  <pageSetup scale="5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1"/>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52"/>
    <col min="3" max="16384" width="9" style="4"/>
  </cols>
  <sheetData>
    <row r="1" spans="1:2" ht="11.45" customHeight="1" x14ac:dyDescent="0.2">
      <c r="A1" s="3" t="s">
        <v>7</v>
      </c>
    </row>
    <row r="2" spans="1:2" ht="11.45" customHeight="1" x14ac:dyDescent="0.2">
      <c r="A2" s="29" t="s">
        <v>63</v>
      </c>
    </row>
    <row r="3" spans="1:2" ht="11.45" customHeight="1" x14ac:dyDescent="0.2">
      <c r="A3" s="3"/>
    </row>
    <row r="4" spans="1:2" ht="11.45" customHeight="1" x14ac:dyDescent="0.2">
      <c r="A4" s="49" t="s">
        <v>9</v>
      </c>
      <c r="B4" s="165" t="e">
        <f>'C завтраками| Bed and breakfast'!#REF!</f>
        <v>#REF!</v>
      </c>
    </row>
    <row r="5" spans="1:2" s="8" customFormat="1" ht="22.35" customHeight="1" x14ac:dyDescent="0.2">
      <c r="A5" s="30" t="s">
        <v>11</v>
      </c>
      <c r="B5" s="165" t="e">
        <f>'C завтраками| Bed and breakfast'!#REF!</f>
        <v>#REF!</v>
      </c>
    </row>
    <row r="6" spans="1:2" ht="10.7" customHeight="1" x14ac:dyDescent="0.2">
      <c r="A6" s="17" t="s">
        <v>149</v>
      </c>
    </row>
    <row r="7" spans="1:2" ht="10.7" customHeight="1" x14ac:dyDescent="0.2">
      <c r="A7" s="19">
        <v>1</v>
      </c>
      <c r="B7" s="160" t="e">
        <f>'C завтраками| Bed and breakfast'!#REF!*0.85</f>
        <v>#REF!</v>
      </c>
    </row>
    <row r="8" spans="1:2" ht="10.7" customHeight="1" x14ac:dyDescent="0.2">
      <c r="A8" s="19">
        <v>2</v>
      </c>
      <c r="B8" s="160" t="e">
        <f>'C завтраками| Bed and breakfast'!#REF!*0.85</f>
        <v>#REF!</v>
      </c>
    </row>
    <row r="9" spans="1:2" ht="10.7" customHeight="1" x14ac:dyDescent="0.2">
      <c r="A9" s="17" t="s">
        <v>150</v>
      </c>
      <c r="B9" s="160"/>
    </row>
    <row r="10" spans="1:2" s="5" customFormat="1" ht="10.7" customHeight="1" x14ac:dyDescent="0.2">
      <c r="A10" s="19">
        <v>1</v>
      </c>
      <c r="B10" s="160" t="e">
        <f>'C завтраками| Bed and breakfast'!#REF!*0.85</f>
        <v>#REF!</v>
      </c>
    </row>
    <row r="11" spans="1:2" ht="10.7" customHeight="1" x14ac:dyDescent="0.2">
      <c r="A11" s="19">
        <v>2</v>
      </c>
      <c r="B11" s="160" t="e">
        <f>'C завтраками| Bed and breakfast'!#REF!*0.85</f>
        <v>#REF!</v>
      </c>
    </row>
    <row r="12" spans="1:2" s="152" customFormat="1" ht="10.7" customHeight="1" x14ac:dyDescent="0.2">
      <c r="A12" s="17" t="s">
        <v>151</v>
      </c>
      <c r="B12" s="160"/>
    </row>
    <row r="13" spans="1:2" s="152" customFormat="1" ht="10.7" customHeight="1" x14ac:dyDescent="0.2">
      <c r="A13" s="19">
        <v>1</v>
      </c>
      <c r="B13" s="160" t="e">
        <f>'C завтраками| Bed and breakfast'!#REF!*0.85</f>
        <v>#REF!</v>
      </c>
    </row>
    <row r="14" spans="1:2" s="152" customFormat="1" ht="10.7" customHeight="1" x14ac:dyDescent="0.2">
      <c r="A14" s="19">
        <v>2</v>
      </c>
      <c r="B14" s="160" t="e">
        <f>'C завтраками| Bed and breakfast'!#REF!*0.85</f>
        <v>#REF!</v>
      </c>
    </row>
    <row r="15" spans="1:2" ht="10.7" customHeight="1" x14ac:dyDescent="0.2">
      <c r="A15" s="17" t="s">
        <v>4</v>
      </c>
      <c r="B15" s="160"/>
    </row>
    <row r="16" spans="1:2" ht="10.7" customHeight="1" x14ac:dyDescent="0.2">
      <c r="A16" s="19">
        <v>1</v>
      </c>
      <c r="B16" s="160" t="e">
        <f>'C завтраками| Bed and breakfast'!#REF!*0.85</f>
        <v>#REF!</v>
      </c>
    </row>
    <row r="17" spans="1:2" ht="10.7" customHeight="1" x14ac:dyDescent="0.2">
      <c r="A17" s="19">
        <v>2</v>
      </c>
      <c r="B17" s="160" t="e">
        <f>'C завтраками| Bed and breakfast'!#REF!*0.85</f>
        <v>#REF!</v>
      </c>
    </row>
    <row r="18" spans="1:2" s="152" customFormat="1" ht="10.7" customHeight="1" x14ac:dyDescent="0.2">
      <c r="A18" s="17" t="s">
        <v>152</v>
      </c>
      <c r="B18" s="160"/>
    </row>
    <row r="19" spans="1:2" s="152" customFormat="1" ht="10.7" customHeight="1" x14ac:dyDescent="0.2">
      <c r="A19" s="19">
        <v>1</v>
      </c>
      <c r="B19" s="160" t="e">
        <f>'C завтраками| Bed and breakfast'!#REF!*0.85</f>
        <v>#REF!</v>
      </c>
    </row>
    <row r="20" spans="1:2" s="152" customFormat="1" ht="10.7" customHeight="1" x14ac:dyDescent="0.2">
      <c r="A20" s="19">
        <v>2</v>
      </c>
      <c r="B20" s="160" t="e">
        <f>'C завтраками| Bed and breakfast'!#REF!*0.85</f>
        <v>#REF!</v>
      </c>
    </row>
    <row r="21" spans="1:2" ht="10.7" customHeight="1" x14ac:dyDescent="0.2">
      <c r="A21" s="17" t="s">
        <v>5</v>
      </c>
      <c r="B21" s="160"/>
    </row>
    <row r="22" spans="1:2" ht="10.7" customHeight="1" x14ac:dyDescent="0.2">
      <c r="A22" s="19">
        <v>1</v>
      </c>
      <c r="B22" s="160" t="e">
        <f>'C завтраками| Bed and breakfast'!#REF!*0.85</f>
        <v>#REF!</v>
      </c>
    </row>
    <row r="23" spans="1:2" ht="10.5" customHeight="1" x14ac:dyDescent="0.2">
      <c r="A23" s="19">
        <v>2</v>
      </c>
      <c r="B23" s="160" t="e">
        <f>'C завтраками| Bed and breakfast'!#REF!*0.85</f>
        <v>#REF!</v>
      </c>
    </row>
    <row r="24" spans="1:2" ht="10.5" customHeight="1" x14ac:dyDescent="0.2">
      <c r="A24" s="17" t="s">
        <v>6</v>
      </c>
      <c r="B24" s="160"/>
    </row>
    <row r="25" spans="1:2" ht="10.5" customHeight="1" x14ac:dyDescent="0.2">
      <c r="A25" s="19" t="s">
        <v>1</v>
      </c>
      <c r="B25" s="160" t="e">
        <f>'C завтраками| Bed and breakfast'!#REF!*0.85</f>
        <v>#REF!</v>
      </c>
    </row>
    <row r="26" spans="1:2" ht="10.5" customHeight="1" x14ac:dyDescent="0.2">
      <c r="A26" s="170"/>
      <c r="B26" s="166"/>
    </row>
    <row r="27" spans="1:2" ht="10.5" customHeight="1" x14ac:dyDescent="0.2">
      <c r="A27" s="143" t="s">
        <v>10</v>
      </c>
      <c r="B27" s="166"/>
    </row>
    <row r="28" spans="1:2" ht="10.5" customHeight="1" x14ac:dyDescent="0.2">
      <c r="A28" s="170"/>
      <c r="B28" s="24" t="e">
        <f t="shared" ref="B28" si="0">B4</f>
        <v>#REF!</v>
      </c>
    </row>
    <row r="29" spans="1:2" ht="24.6" customHeight="1" x14ac:dyDescent="0.2">
      <c r="A29" s="153" t="s">
        <v>11</v>
      </c>
      <c r="B29" s="24" t="e">
        <f t="shared" ref="B29" si="1">B5</f>
        <v>#REF!</v>
      </c>
    </row>
    <row r="30" spans="1:2" ht="10.5" customHeight="1" x14ac:dyDescent="0.2">
      <c r="A30" s="17" t="s">
        <v>149</v>
      </c>
      <c r="B30" s="21"/>
    </row>
    <row r="31" spans="1:2" ht="10.5" customHeight="1" x14ac:dyDescent="0.2">
      <c r="A31" s="19">
        <v>1</v>
      </c>
      <c r="B31" s="17" t="e">
        <f t="shared" ref="B31" si="2">ROUNDUP(B7*0.87,)</f>
        <v>#REF!</v>
      </c>
    </row>
    <row r="32" spans="1:2" ht="10.5" customHeight="1" x14ac:dyDescent="0.2">
      <c r="A32" s="19">
        <v>2</v>
      </c>
      <c r="B32" s="17" t="e">
        <f t="shared" ref="B32:B49" si="3">ROUNDUP(B8*0.87,)</f>
        <v>#REF!</v>
      </c>
    </row>
    <row r="33" spans="1:2" ht="10.5" customHeight="1" x14ac:dyDescent="0.2">
      <c r="A33" s="17" t="s">
        <v>150</v>
      </c>
      <c r="B33" s="17"/>
    </row>
    <row r="34" spans="1:2" ht="10.5" customHeight="1" x14ac:dyDescent="0.2">
      <c r="A34" s="19">
        <v>1</v>
      </c>
      <c r="B34" s="17" t="e">
        <f t="shared" si="3"/>
        <v>#REF!</v>
      </c>
    </row>
    <row r="35" spans="1:2" ht="10.5" customHeight="1" x14ac:dyDescent="0.2">
      <c r="A35" s="19">
        <v>2</v>
      </c>
      <c r="B35" s="17" t="e">
        <f t="shared" si="3"/>
        <v>#REF!</v>
      </c>
    </row>
    <row r="36" spans="1:2" s="152" customFormat="1" ht="10.5" customHeight="1" x14ac:dyDescent="0.2">
      <c r="A36" s="17" t="s">
        <v>151</v>
      </c>
      <c r="B36" s="17"/>
    </row>
    <row r="37" spans="1:2" s="152" customFormat="1" ht="10.5" customHeight="1" x14ac:dyDescent="0.2">
      <c r="A37" s="19">
        <v>1</v>
      </c>
      <c r="B37" s="17" t="e">
        <f t="shared" si="3"/>
        <v>#REF!</v>
      </c>
    </row>
    <row r="38" spans="1:2" s="152" customFormat="1" ht="10.5" customHeight="1" x14ac:dyDescent="0.2">
      <c r="A38" s="19">
        <v>2</v>
      </c>
      <c r="B38" s="17" t="e">
        <f t="shared" si="3"/>
        <v>#REF!</v>
      </c>
    </row>
    <row r="39" spans="1:2" ht="10.5" customHeight="1" x14ac:dyDescent="0.2">
      <c r="A39" s="17" t="s">
        <v>4</v>
      </c>
      <c r="B39" s="17"/>
    </row>
    <row r="40" spans="1:2" ht="10.5" customHeight="1" x14ac:dyDescent="0.2">
      <c r="A40" s="19">
        <v>1</v>
      </c>
      <c r="B40" s="17" t="e">
        <f t="shared" si="3"/>
        <v>#REF!</v>
      </c>
    </row>
    <row r="41" spans="1:2" ht="10.7" customHeight="1" x14ac:dyDescent="0.2">
      <c r="A41" s="19">
        <v>2</v>
      </c>
      <c r="B41" s="17" t="e">
        <f t="shared" si="3"/>
        <v>#REF!</v>
      </c>
    </row>
    <row r="42" spans="1:2" s="152" customFormat="1" ht="10.7" customHeight="1" x14ac:dyDescent="0.2">
      <c r="A42" s="17" t="s">
        <v>152</v>
      </c>
      <c r="B42" s="17"/>
    </row>
    <row r="43" spans="1:2" s="152" customFormat="1" ht="10.7" customHeight="1" x14ac:dyDescent="0.2">
      <c r="A43" s="19">
        <v>1</v>
      </c>
      <c r="B43" s="17" t="e">
        <f t="shared" si="3"/>
        <v>#REF!</v>
      </c>
    </row>
    <row r="44" spans="1:2" s="152" customFormat="1" ht="10.7" customHeight="1" x14ac:dyDescent="0.2">
      <c r="A44" s="19">
        <v>2</v>
      </c>
      <c r="B44" s="17" t="e">
        <f t="shared" si="3"/>
        <v>#REF!</v>
      </c>
    </row>
    <row r="45" spans="1:2" ht="10.7" customHeight="1" x14ac:dyDescent="0.2">
      <c r="A45" s="17" t="s">
        <v>5</v>
      </c>
      <c r="B45" s="17"/>
    </row>
    <row r="46" spans="1:2" ht="10.7" customHeight="1" x14ac:dyDescent="0.2">
      <c r="A46" s="19">
        <v>1</v>
      </c>
      <c r="B46" s="17" t="e">
        <f t="shared" si="3"/>
        <v>#REF!</v>
      </c>
    </row>
    <row r="47" spans="1:2" ht="10.7" customHeight="1" x14ac:dyDescent="0.2">
      <c r="A47" s="19">
        <v>2</v>
      </c>
      <c r="B47" s="17" t="e">
        <f t="shared" si="3"/>
        <v>#REF!</v>
      </c>
    </row>
    <row r="48" spans="1:2" ht="12.75" customHeight="1" x14ac:dyDescent="0.2">
      <c r="A48" s="17" t="s">
        <v>6</v>
      </c>
      <c r="B48" s="17"/>
    </row>
    <row r="49" spans="1:2" x14ac:dyDescent="0.2">
      <c r="A49" s="19" t="s">
        <v>1</v>
      </c>
      <c r="B49" s="17" t="e">
        <f t="shared" si="3"/>
        <v>#REF!</v>
      </c>
    </row>
    <row r="50" spans="1:2" ht="12.75" thickBot="1" x14ac:dyDescent="0.25"/>
    <row r="51" spans="1:2" ht="12.75" thickBot="1" x14ac:dyDescent="0.25">
      <c r="A51" s="101" t="s">
        <v>12</v>
      </c>
    </row>
    <row r="52" spans="1:2" x14ac:dyDescent="0.2">
      <c r="A52" s="33" t="s">
        <v>13</v>
      </c>
    </row>
    <row r="53" spans="1:2" x14ac:dyDescent="0.2">
      <c r="A53" s="33" t="s">
        <v>14</v>
      </c>
    </row>
    <row r="54" spans="1:2" ht="12" customHeight="1" x14ac:dyDescent="0.2">
      <c r="A54" s="37" t="s">
        <v>18</v>
      </c>
    </row>
    <row r="55" spans="1:2" x14ac:dyDescent="0.2">
      <c r="A55" s="134" t="s">
        <v>126</v>
      </c>
    </row>
    <row r="56" spans="1:2" ht="12.75" thickBot="1" x14ac:dyDescent="0.25">
      <c r="A56" s="5"/>
    </row>
    <row r="57" spans="1:2" ht="12.75" thickBot="1" x14ac:dyDescent="0.25">
      <c r="A57" s="101" t="s">
        <v>24</v>
      </c>
    </row>
    <row r="58" spans="1:2" x14ac:dyDescent="0.2">
      <c r="A58" s="5" t="s">
        <v>118</v>
      </c>
    </row>
    <row r="59" spans="1:2" ht="12.75" thickBot="1" x14ac:dyDescent="0.25">
      <c r="A59" s="2"/>
    </row>
    <row r="60" spans="1:2" ht="12.75" thickBot="1" x14ac:dyDescent="0.25">
      <c r="A60" s="103" t="s">
        <v>16</v>
      </c>
    </row>
    <row r="61" spans="1:2" ht="48" x14ac:dyDescent="0.2">
      <c r="A61" s="73" t="s">
        <v>65</v>
      </c>
    </row>
  </sheetData>
  <pageMargins left="0.25" right="0.25" top="0.75" bottom="0.75" header="0.3" footer="0.3"/>
  <pageSetup scale="5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47"/>
  <sheetViews>
    <sheetView topLeftCell="A7" zoomScaleNormal="100" workbookViewId="0">
      <pane xSplit="1" topLeftCell="B1" activePane="topRight" state="frozen"/>
      <selection pane="topRight" activeCell="A44" sqref="A44"/>
    </sheetView>
  </sheetViews>
  <sheetFormatPr defaultColWidth="9" defaultRowHeight="12" x14ac:dyDescent="0.2"/>
  <cols>
    <col min="1" max="1" width="81.5703125" style="4" customWidth="1"/>
    <col min="2" max="16384" width="9" style="4"/>
  </cols>
  <sheetData>
    <row r="1" spans="1:46" ht="11.45" customHeight="1" x14ac:dyDescent="0.2">
      <c r="A1" s="3" t="s">
        <v>7</v>
      </c>
    </row>
    <row r="2" spans="1:46" ht="11.45" customHeight="1" x14ac:dyDescent="0.2">
      <c r="A2" s="29" t="s">
        <v>63</v>
      </c>
    </row>
    <row r="3" spans="1:46" ht="11.45" customHeight="1" x14ac:dyDescent="0.2">
      <c r="A3" s="3"/>
    </row>
    <row r="4" spans="1:46" ht="11.45" customHeight="1" x14ac:dyDescent="0.2">
      <c r="A4" s="49" t="s">
        <v>9</v>
      </c>
      <c r="B4" s="56" t="e">
        <f>'C завтраками| Bed and breakfast'!#REF!</f>
        <v>#REF!</v>
      </c>
      <c r="C4" s="56" t="e">
        <f>'C завтраками| Bed and breakfast'!#REF!</f>
        <v>#REF!</v>
      </c>
      <c r="D4" s="56" t="e">
        <f>'C завтраками| Bed and breakfast'!#REF!</f>
        <v>#REF!</v>
      </c>
      <c r="E4" s="56" t="e">
        <f>'C завтраками| Bed and breakfast'!#REF!</f>
        <v>#REF!</v>
      </c>
      <c r="F4" s="56" t="e">
        <f>'C завтраками| Bed and breakfast'!#REF!</f>
        <v>#REF!</v>
      </c>
      <c r="G4" s="56" t="e">
        <f>'C завтраками| Bed and breakfast'!#REF!</f>
        <v>#REF!</v>
      </c>
      <c r="H4" s="56" t="e">
        <f>'C завтраками| Bed and breakfast'!#REF!</f>
        <v>#REF!</v>
      </c>
      <c r="I4" s="56" t="e">
        <f>'C завтраками| Bed and breakfast'!#REF!</f>
        <v>#REF!</v>
      </c>
      <c r="J4" s="56" t="e">
        <f>'C завтраками| Bed and breakfast'!#REF!</f>
        <v>#REF!</v>
      </c>
      <c r="K4" s="56" t="e">
        <f>'C завтраками| Bed and breakfast'!#REF!</f>
        <v>#REF!</v>
      </c>
      <c r="L4" s="56" t="e">
        <f>'C завтраками| Bed and breakfast'!#REF!</f>
        <v>#REF!</v>
      </c>
      <c r="M4" s="56" t="e">
        <f>'C завтраками| Bed and breakfast'!#REF!</f>
        <v>#REF!</v>
      </c>
      <c r="N4" s="56" t="e">
        <f>'C завтраками| Bed and breakfast'!#REF!</f>
        <v>#REF!</v>
      </c>
      <c r="O4" s="56" t="e">
        <f>'C завтраками| Bed and breakfast'!#REF!</f>
        <v>#REF!</v>
      </c>
      <c r="P4" s="56" t="e">
        <f>'C завтраками| Bed and breakfast'!#REF!</f>
        <v>#REF!</v>
      </c>
      <c r="Q4" s="56" t="e">
        <f>'C завтраками| Bed and breakfast'!#REF!</f>
        <v>#REF!</v>
      </c>
      <c r="R4" s="56" t="e">
        <f>'C завтраками| Bed and breakfast'!#REF!</f>
        <v>#REF!</v>
      </c>
      <c r="S4" s="56" t="e">
        <f>'C завтраками| Bed and breakfast'!#REF!</f>
        <v>#REF!</v>
      </c>
      <c r="T4" s="56" t="e">
        <f>'C завтраками| Bed and breakfast'!#REF!</f>
        <v>#REF!</v>
      </c>
      <c r="U4" s="56" t="e">
        <f>'C завтраками| Bed and breakfast'!#REF!</f>
        <v>#REF!</v>
      </c>
      <c r="V4" s="56" t="e">
        <f>'C завтраками| Bed and breakfast'!#REF!</f>
        <v>#REF!</v>
      </c>
      <c r="W4" s="56" t="e">
        <f>'C завтраками| Bed and breakfast'!#REF!</f>
        <v>#REF!</v>
      </c>
      <c r="X4" s="56" t="e">
        <f>'C завтраками| Bed and breakfast'!#REF!</f>
        <v>#REF!</v>
      </c>
      <c r="Y4" s="56" t="e">
        <f>'C завтраками| Bed and breakfast'!#REF!</f>
        <v>#REF!</v>
      </c>
      <c r="Z4" s="56" t="e">
        <f>'C завтраками| Bed and breakfast'!#REF!</f>
        <v>#REF!</v>
      </c>
      <c r="AA4" s="56" t="e">
        <f>'C завтраками| Bed and breakfast'!#REF!</f>
        <v>#REF!</v>
      </c>
      <c r="AB4" s="56" t="e">
        <f>'C завтраками| Bed and breakfast'!#REF!</f>
        <v>#REF!</v>
      </c>
      <c r="AC4" s="56" t="e">
        <f>'C завтраками| Bed and breakfast'!#REF!</f>
        <v>#REF!</v>
      </c>
      <c r="AD4" s="56" t="e">
        <f>'C завтраками| Bed and breakfast'!#REF!</f>
        <v>#REF!</v>
      </c>
      <c r="AE4" s="56" t="e">
        <f>'C завтраками| Bed and breakfast'!#REF!</f>
        <v>#REF!</v>
      </c>
      <c r="AF4" s="56" t="e">
        <f>'C завтраками| Bed and breakfast'!#REF!</f>
        <v>#REF!</v>
      </c>
      <c r="AG4" s="56" t="e">
        <f>'C завтраками| Bed and breakfast'!#REF!</f>
        <v>#REF!</v>
      </c>
      <c r="AH4" s="56" t="e">
        <f>'C завтраками| Bed and breakfast'!#REF!</f>
        <v>#REF!</v>
      </c>
      <c r="AI4" s="56" t="e">
        <f>'C завтраками| Bed and breakfast'!#REF!</f>
        <v>#REF!</v>
      </c>
      <c r="AJ4" s="56" t="e">
        <f>'C завтраками| Bed and breakfast'!#REF!</f>
        <v>#REF!</v>
      </c>
      <c r="AK4" s="56" t="e">
        <f>'C завтраками| Bed and breakfast'!#REF!</f>
        <v>#REF!</v>
      </c>
      <c r="AL4" s="56" t="e">
        <f>'C завтраками| Bed and breakfast'!#REF!</f>
        <v>#REF!</v>
      </c>
      <c r="AM4" s="56" t="e">
        <f>'C завтраками| Bed and breakfast'!#REF!</f>
        <v>#REF!</v>
      </c>
      <c r="AN4" s="56" t="e">
        <f>'C завтраками| Bed and breakfast'!#REF!</f>
        <v>#REF!</v>
      </c>
      <c r="AO4" s="56" t="e">
        <f>'C завтраками| Bed and breakfast'!#REF!</f>
        <v>#REF!</v>
      </c>
      <c r="AP4" s="56" t="e">
        <f>'C завтраками| Bed and breakfast'!#REF!</f>
        <v>#REF!</v>
      </c>
      <c r="AQ4" s="56" t="e">
        <f>'C завтраками| Bed and breakfast'!#REF!</f>
        <v>#REF!</v>
      </c>
      <c r="AR4" s="56" t="e">
        <f>'C завтраками| Bed and breakfast'!#REF!</f>
        <v>#REF!</v>
      </c>
      <c r="AS4" s="56" t="e">
        <f>'C завтраками| Bed and breakfast'!#REF!</f>
        <v>#REF!</v>
      </c>
      <c r="AT4" s="56" t="e">
        <f>'C завтраками| Bed and breakfast'!#REF!</f>
        <v>#REF!</v>
      </c>
    </row>
    <row r="5" spans="1:46" s="8" customFormat="1" ht="22.35" customHeight="1" x14ac:dyDescent="0.2">
      <c r="A5" s="30" t="s">
        <v>11</v>
      </c>
      <c r="B5" s="56" t="e">
        <f>'C завтраками| Bed and breakfast'!#REF!</f>
        <v>#REF!</v>
      </c>
      <c r="C5" s="56" t="e">
        <f>'C завтраками| Bed and breakfast'!#REF!</f>
        <v>#REF!</v>
      </c>
      <c r="D5" s="56" t="e">
        <f>'C завтраками| Bed and breakfast'!#REF!</f>
        <v>#REF!</v>
      </c>
      <c r="E5" s="56" t="e">
        <f>'C завтраками| Bed and breakfast'!#REF!</f>
        <v>#REF!</v>
      </c>
      <c r="F5" s="56" t="e">
        <f>'C завтраками| Bed and breakfast'!#REF!</f>
        <v>#REF!</v>
      </c>
      <c r="G5" s="56" t="e">
        <f>'C завтраками| Bed and breakfast'!#REF!</f>
        <v>#REF!</v>
      </c>
      <c r="H5" s="56" t="e">
        <f>'C завтраками| Bed and breakfast'!#REF!</f>
        <v>#REF!</v>
      </c>
      <c r="I5" s="56" t="e">
        <f>'C завтраками| Bed and breakfast'!#REF!</f>
        <v>#REF!</v>
      </c>
      <c r="J5" s="56" t="e">
        <f>'C завтраками| Bed and breakfast'!#REF!</f>
        <v>#REF!</v>
      </c>
      <c r="K5" s="56" t="e">
        <f>'C завтраками| Bed and breakfast'!#REF!</f>
        <v>#REF!</v>
      </c>
      <c r="L5" s="56" t="e">
        <f>'C завтраками| Bed and breakfast'!#REF!</f>
        <v>#REF!</v>
      </c>
      <c r="M5" s="56" t="e">
        <f>'C завтраками| Bed and breakfast'!#REF!</f>
        <v>#REF!</v>
      </c>
      <c r="N5" s="56" t="e">
        <f>'C завтраками| Bed and breakfast'!#REF!</f>
        <v>#REF!</v>
      </c>
      <c r="O5" s="56" t="e">
        <f>'C завтраками| Bed and breakfast'!#REF!</f>
        <v>#REF!</v>
      </c>
      <c r="P5" s="56" t="e">
        <f>'C завтраками| Bed and breakfast'!#REF!</f>
        <v>#REF!</v>
      </c>
      <c r="Q5" s="56" t="e">
        <f>'C завтраками| Bed and breakfast'!#REF!</f>
        <v>#REF!</v>
      </c>
      <c r="R5" s="56" t="e">
        <f>'C завтраками| Bed and breakfast'!#REF!</f>
        <v>#REF!</v>
      </c>
      <c r="S5" s="56" t="e">
        <f>'C завтраками| Bed and breakfast'!#REF!</f>
        <v>#REF!</v>
      </c>
      <c r="T5" s="56" t="e">
        <f>'C завтраками| Bed and breakfast'!#REF!</f>
        <v>#REF!</v>
      </c>
      <c r="U5" s="56" t="e">
        <f>'C завтраками| Bed and breakfast'!#REF!</f>
        <v>#REF!</v>
      </c>
      <c r="V5" s="56" t="e">
        <f>'C завтраками| Bed and breakfast'!#REF!</f>
        <v>#REF!</v>
      </c>
      <c r="W5" s="56" t="e">
        <f>'C завтраками| Bed and breakfast'!#REF!</f>
        <v>#REF!</v>
      </c>
      <c r="X5" s="56" t="e">
        <f>'C завтраками| Bed and breakfast'!#REF!</f>
        <v>#REF!</v>
      </c>
      <c r="Y5" s="56" t="e">
        <f>'C завтраками| Bed and breakfast'!#REF!</f>
        <v>#REF!</v>
      </c>
      <c r="Z5" s="56" t="e">
        <f>'C завтраками| Bed and breakfast'!#REF!</f>
        <v>#REF!</v>
      </c>
      <c r="AA5" s="56" t="e">
        <f>'C завтраками| Bed and breakfast'!#REF!</f>
        <v>#REF!</v>
      </c>
      <c r="AB5" s="56" t="e">
        <f>'C завтраками| Bed and breakfast'!#REF!</f>
        <v>#REF!</v>
      </c>
      <c r="AC5" s="56" t="e">
        <f>'C завтраками| Bed and breakfast'!#REF!</f>
        <v>#REF!</v>
      </c>
      <c r="AD5" s="56" t="e">
        <f>'C завтраками| Bed and breakfast'!#REF!</f>
        <v>#REF!</v>
      </c>
      <c r="AE5" s="56" t="e">
        <f>'C завтраками| Bed and breakfast'!#REF!</f>
        <v>#REF!</v>
      </c>
      <c r="AF5" s="56" t="e">
        <f>'C завтраками| Bed and breakfast'!#REF!</f>
        <v>#REF!</v>
      </c>
      <c r="AG5" s="56" t="e">
        <f>'C завтраками| Bed and breakfast'!#REF!</f>
        <v>#REF!</v>
      </c>
      <c r="AH5" s="56" t="e">
        <f>'C завтраками| Bed and breakfast'!#REF!</f>
        <v>#REF!</v>
      </c>
      <c r="AI5" s="56" t="e">
        <f>'C завтраками| Bed and breakfast'!#REF!</f>
        <v>#REF!</v>
      </c>
      <c r="AJ5" s="56" t="e">
        <f>'C завтраками| Bed and breakfast'!#REF!</f>
        <v>#REF!</v>
      </c>
      <c r="AK5" s="56" t="e">
        <f>'C завтраками| Bed and breakfast'!#REF!</f>
        <v>#REF!</v>
      </c>
      <c r="AL5" s="56" t="e">
        <f>'C завтраками| Bed and breakfast'!#REF!</f>
        <v>#REF!</v>
      </c>
      <c r="AM5" s="56" t="e">
        <f>'C завтраками| Bed and breakfast'!#REF!</f>
        <v>#REF!</v>
      </c>
      <c r="AN5" s="56" t="e">
        <f>'C завтраками| Bed and breakfast'!#REF!</f>
        <v>#REF!</v>
      </c>
      <c r="AO5" s="56" t="e">
        <f>'C завтраками| Bed and breakfast'!#REF!</f>
        <v>#REF!</v>
      </c>
      <c r="AP5" s="56" t="e">
        <f>'C завтраками| Bed and breakfast'!#REF!</f>
        <v>#REF!</v>
      </c>
      <c r="AQ5" s="56" t="e">
        <f>'C завтраками| Bed and breakfast'!#REF!</f>
        <v>#REF!</v>
      </c>
      <c r="AR5" s="56" t="e">
        <f>'C завтраками| Bed and breakfast'!#REF!</f>
        <v>#REF!</v>
      </c>
      <c r="AS5" s="56" t="e">
        <f>'C завтраками| Bed and breakfast'!#REF!</f>
        <v>#REF!</v>
      </c>
      <c r="AT5" s="56" t="e">
        <f>'C завтраками| Bed and breakfast'!#REF!</f>
        <v>#REF!</v>
      </c>
    </row>
    <row r="6" spans="1:46" ht="10.7" customHeight="1" x14ac:dyDescent="0.2">
      <c r="A6" s="7" t="s">
        <v>2</v>
      </c>
    </row>
    <row r="7" spans="1:46" ht="10.7" customHeight="1" x14ac:dyDescent="0.2">
      <c r="A7" s="6">
        <v>1</v>
      </c>
      <c r="B7" s="57" t="e">
        <f>'C завтраками| Bed and breakfast'!#REF!*0.85</f>
        <v>#REF!</v>
      </c>
      <c r="C7" s="57" t="e">
        <f>'C завтраками| Bed and breakfast'!#REF!*0.85</f>
        <v>#REF!</v>
      </c>
      <c r="D7" s="57" t="e">
        <f>'C завтраками| Bed and breakfast'!#REF!*0.85</f>
        <v>#REF!</v>
      </c>
      <c r="E7" s="57" t="e">
        <f>'C завтраками| Bed and breakfast'!#REF!*0.85</f>
        <v>#REF!</v>
      </c>
      <c r="F7" s="57" t="e">
        <f>'C завтраками| Bed and breakfast'!#REF!*0.85</f>
        <v>#REF!</v>
      </c>
      <c r="G7" s="57" t="e">
        <f>'C завтраками| Bed and breakfast'!#REF!*0.85</f>
        <v>#REF!</v>
      </c>
      <c r="H7" s="57" t="e">
        <f>'C завтраками| Bed and breakfast'!#REF!*0.85</f>
        <v>#REF!</v>
      </c>
      <c r="I7" s="57" t="e">
        <f>'C завтраками| Bed and breakfast'!#REF!*0.85</f>
        <v>#REF!</v>
      </c>
      <c r="J7" s="57" t="e">
        <f>'C завтраками| Bed and breakfast'!#REF!*0.85</f>
        <v>#REF!</v>
      </c>
      <c r="K7" s="57" t="e">
        <f>'C завтраками| Bed and breakfast'!#REF!*0.85</f>
        <v>#REF!</v>
      </c>
      <c r="L7" s="57" t="e">
        <f>'C завтраками| Bed and breakfast'!#REF!*0.85</f>
        <v>#REF!</v>
      </c>
      <c r="M7" s="57" t="e">
        <f>'C завтраками| Bed and breakfast'!#REF!*0.85</f>
        <v>#REF!</v>
      </c>
      <c r="N7" s="57" t="e">
        <f>'C завтраками| Bed and breakfast'!#REF!*0.85</f>
        <v>#REF!</v>
      </c>
      <c r="O7" s="57" t="e">
        <f>'C завтраками| Bed and breakfast'!#REF!*0.85</f>
        <v>#REF!</v>
      </c>
      <c r="P7" s="57" t="e">
        <f>'C завтраками| Bed and breakfast'!#REF!*0.85</f>
        <v>#REF!</v>
      </c>
      <c r="Q7" s="57" t="e">
        <f>'C завтраками| Bed and breakfast'!#REF!*0.85</f>
        <v>#REF!</v>
      </c>
      <c r="R7" s="57" t="e">
        <f>'C завтраками| Bed and breakfast'!#REF!*0.85</f>
        <v>#REF!</v>
      </c>
      <c r="S7" s="57" t="e">
        <f>'C завтраками| Bed and breakfast'!#REF!*0.85</f>
        <v>#REF!</v>
      </c>
      <c r="T7" s="57" t="e">
        <f>'C завтраками| Bed and breakfast'!#REF!*0.85</f>
        <v>#REF!</v>
      </c>
      <c r="U7" s="57" t="e">
        <f>'C завтраками| Bed and breakfast'!#REF!*0.85</f>
        <v>#REF!</v>
      </c>
      <c r="V7" s="57" t="e">
        <f>'C завтраками| Bed and breakfast'!#REF!*0.85</f>
        <v>#REF!</v>
      </c>
      <c r="W7" s="57" t="e">
        <f>'C завтраками| Bed and breakfast'!#REF!*0.85</f>
        <v>#REF!</v>
      </c>
      <c r="X7" s="57" t="e">
        <f>'C завтраками| Bed and breakfast'!#REF!*0.85</f>
        <v>#REF!</v>
      </c>
      <c r="Y7" s="57" t="e">
        <f>'C завтраками| Bed and breakfast'!#REF!*0.85</f>
        <v>#REF!</v>
      </c>
      <c r="Z7" s="57" t="e">
        <f>'C завтраками| Bed and breakfast'!#REF!*0.85</f>
        <v>#REF!</v>
      </c>
      <c r="AA7" s="57" t="e">
        <f>'C завтраками| Bed and breakfast'!#REF!*0.85</f>
        <v>#REF!</v>
      </c>
      <c r="AB7" s="57" t="e">
        <f>'C завтраками| Bed and breakfast'!#REF!*0.85</f>
        <v>#REF!</v>
      </c>
      <c r="AC7" s="57" t="e">
        <f>'C завтраками| Bed and breakfast'!#REF!*0.85</f>
        <v>#REF!</v>
      </c>
      <c r="AD7" s="57" t="e">
        <f>'C завтраками| Bed and breakfast'!#REF!*0.85</f>
        <v>#REF!</v>
      </c>
      <c r="AE7" s="57" t="e">
        <f>'C завтраками| Bed and breakfast'!#REF!*0.85</f>
        <v>#REF!</v>
      </c>
      <c r="AF7" s="57" t="e">
        <f>'C завтраками| Bed and breakfast'!#REF!*0.85</f>
        <v>#REF!</v>
      </c>
      <c r="AG7" s="57" t="e">
        <f>'C завтраками| Bed and breakfast'!#REF!*0.85</f>
        <v>#REF!</v>
      </c>
      <c r="AH7" s="57" t="e">
        <f>'C завтраками| Bed and breakfast'!#REF!*0.85</f>
        <v>#REF!</v>
      </c>
      <c r="AI7" s="57" t="e">
        <f>'C завтраками| Bed and breakfast'!#REF!*0.85</f>
        <v>#REF!</v>
      </c>
      <c r="AJ7" s="57" t="e">
        <f>'C завтраками| Bed and breakfast'!#REF!*0.85</f>
        <v>#REF!</v>
      </c>
      <c r="AK7" s="57" t="e">
        <f>'C завтраками| Bed and breakfast'!#REF!*0.85</f>
        <v>#REF!</v>
      </c>
      <c r="AL7" s="57" t="e">
        <f>'C завтраками| Bed and breakfast'!#REF!*0.85</f>
        <v>#REF!</v>
      </c>
      <c r="AM7" s="57" t="e">
        <f>'C завтраками| Bed and breakfast'!#REF!*0.85</f>
        <v>#REF!</v>
      </c>
      <c r="AN7" s="57" t="e">
        <f>'C завтраками| Bed and breakfast'!#REF!*0.85</f>
        <v>#REF!</v>
      </c>
      <c r="AO7" s="57" t="e">
        <f>'C завтраками| Bed and breakfast'!#REF!*0.85</f>
        <v>#REF!</v>
      </c>
      <c r="AP7" s="57" t="e">
        <f>'C завтраками| Bed and breakfast'!#REF!*0.85</f>
        <v>#REF!</v>
      </c>
      <c r="AQ7" s="57" t="e">
        <f>'C завтраками| Bed and breakfast'!#REF!*0.85</f>
        <v>#REF!</v>
      </c>
      <c r="AR7" s="57" t="e">
        <f>'C завтраками| Bed and breakfast'!#REF!*0.85</f>
        <v>#REF!</v>
      </c>
      <c r="AS7" s="57" t="e">
        <f>'C завтраками| Bed and breakfast'!#REF!*0.85</f>
        <v>#REF!</v>
      </c>
      <c r="AT7" s="57" t="e">
        <f>'C завтраками| Bed and breakfast'!#REF!*0.85</f>
        <v>#REF!</v>
      </c>
    </row>
    <row r="8" spans="1:46" ht="10.7" customHeight="1" x14ac:dyDescent="0.2">
      <c r="A8" s="6">
        <v>2</v>
      </c>
      <c r="B8" s="57" t="e">
        <f>'C завтраками| Bed and breakfast'!#REF!*0.85</f>
        <v>#REF!</v>
      </c>
      <c r="C8" s="57" t="e">
        <f>'C завтраками| Bed and breakfast'!#REF!*0.85</f>
        <v>#REF!</v>
      </c>
      <c r="D8" s="57" t="e">
        <f>'C завтраками| Bed and breakfast'!#REF!*0.85</f>
        <v>#REF!</v>
      </c>
      <c r="E8" s="57" t="e">
        <f>'C завтраками| Bed and breakfast'!#REF!*0.85</f>
        <v>#REF!</v>
      </c>
      <c r="F8" s="57" t="e">
        <f>'C завтраками| Bed and breakfast'!#REF!*0.85</f>
        <v>#REF!</v>
      </c>
      <c r="G8" s="57" t="e">
        <f>'C завтраками| Bed and breakfast'!#REF!*0.85</f>
        <v>#REF!</v>
      </c>
      <c r="H8" s="57" t="e">
        <f>'C завтраками| Bed and breakfast'!#REF!*0.85</f>
        <v>#REF!</v>
      </c>
      <c r="I8" s="57" t="e">
        <f>'C завтраками| Bed and breakfast'!#REF!*0.85</f>
        <v>#REF!</v>
      </c>
      <c r="J8" s="57" t="e">
        <f>'C завтраками| Bed and breakfast'!#REF!*0.85</f>
        <v>#REF!</v>
      </c>
      <c r="K8" s="57" t="e">
        <f>'C завтраками| Bed and breakfast'!#REF!*0.85</f>
        <v>#REF!</v>
      </c>
      <c r="L8" s="57" t="e">
        <f>'C завтраками| Bed and breakfast'!#REF!*0.85</f>
        <v>#REF!</v>
      </c>
      <c r="M8" s="57" t="e">
        <f>'C завтраками| Bed and breakfast'!#REF!*0.85</f>
        <v>#REF!</v>
      </c>
      <c r="N8" s="57" t="e">
        <f>'C завтраками| Bed and breakfast'!#REF!*0.85</f>
        <v>#REF!</v>
      </c>
      <c r="O8" s="57" t="e">
        <f>'C завтраками| Bed and breakfast'!#REF!*0.85</f>
        <v>#REF!</v>
      </c>
      <c r="P8" s="57" t="e">
        <f>'C завтраками| Bed and breakfast'!#REF!*0.85</f>
        <v>#REF!</v>
      </c>
      <c r="Q8" s="57" t="e">
        <f>'C завтраками| Bed and breakfast'!#REF!*0.85</f>
        <v>#REF!</v>
      </c>
      <c r="R8" s="57" t="e">
        <f>'C завтраками| Bed and breakfast'!#REF!*0.85</f>
        <v>#REF!</v>
      </c>
      <c r="S8" s="57" t="e">
        <f>'C завтраками| Bed and breakfast'!#REF!*0.85</f>
        <v>#REF!</v>
      </c>
      <c r="T8" s="57" t="e">
        <f>'C завтраками| Bed and breakfast'!#REF!*0.85</f>
        <v>#REF!</v>
      </c>
      <c r="U8" s="57" t="e">
        <f>'C завтраками| Bed and breakfast'!#REF!*0.85</f>
        <v>#REF!</v>
      </c>
      <c r="V8" s="57" t="e">
        <f>'C завтраками| Bed and breakfast'!#REF!*0.85</f>
        <v>#REF!</v>
      </c>
      <c r="W8" s="57" t="e">
        <f>'C завтраками| Bed and breakfast'!#REF!*0.85</f>
        <v>#REF!</v>
      </c>
      <c r="X8" s="57" t="e">
        <f>'C завтраками| Bed and breakfast'!#REF!*0.85</f>
        <v>#REF!</v>
      </c>
      <c r="Y8" s="57" t="e">
        <f>'C завтраками| Bed and breakfast'!#REF!*0.85</f>
        <v>#REF!</v>
      </c>
      <c r="Z8" s="57" t="e">
        <f>'C завтраками| Bed and breakfast'!#REF!*0.85</f>
        <v>#REF!</v>
      </c>
      <c r="AA8" s="57" t="e">
        <f>'C завтраками| Bed and breakfast'!#REF!*0.85</f>
        <v>#REF!</v>
      </c>
      <c r="AB8" s="57" t="e">
        <f>'C завтраками| Bed and breakfast'!#REF!*0.85</f>
        <v>#REF!</v>
      </c>
      <c r="AC8" s="57" t="e">
        <f>'C завтраками| Bed and breakfast'!#REF!*0.85</f>
        <v>#REF!</v>
      </c>
      <c r="AD8" s="57" t="e">
        <f>'C завтраками| Bed and breakfast'!#REF!*0.85</f>
        <v>#REF!</v>
      </c>
      <c r="AE8" s="57" t="e">
        <f>'C завтраками| Bed and breakfast'!#REF!*0.85</f>
        <v>#REF!</v>
      </c>
      <c r="AF8" s="57" t="e">
        <f>'C завтраками| Bed and breakfast'!#REF!*0.85</f>
        <v>#REF!</v>
      </c>
      <c r="AG8" s="57" t="e">
        <f>'C завтраками| Bed and breakfast'!#REF!*0.85</f>
        <v>#REF!</v>
      </c>
      <c r="AH8" s="57" t="e">
        <f>'C завтраками| Bed and breakfast'!#REF!*0.85</f>
        <v>#REF!</v>
      </c>
      <c r="AI8" s="57" t="e">
        <f>'C завтраками| Bed and breakfast'!#REF!*0.85</f>
        <v>#REF!</v>
      </c>
      <c r="AJ8" s="57" t="e">
        <f>'C завтраками| Bed and breakfast'!#REF!*0.85</f>
        <v>#REF!</v>
      </c>
      <c r="AK8" s="57" t="e">
        <f>'C завтраками| Bed and breakfast'!#REF!*0.85</f>
        <v>#REF!</v>
      </c>
      <c r="AL8" s="57" t="e">
        <f>'C завтраками| Bed and breakfast'!#REF!*0.85</f>
        <v>#REF!</v>
      </c>
      <c r="AM8" s="57" t="e">
        <f>'C завтраками| Bed and breakfast'!#REF!*0.85</f>
        <v>#REF!</v>
      </c>
      <c r="AN8" s="57" t="e">
        <f>'C завтраками| Bed and breakfast'!#REF!*0.85</f>
        <v>#REF!</v>
      </c>
      <c r="AO8" s="57" t="e">
        <f>'C завтраками| Bed and breakfast'!#REF!*0.85</f>
        <v>#REF!</v>
      </c>
      <c r="AP8" s="57" t="e">
        <f>'C завтраками| Bed and breakfast'!#REF!*0.85</f>
        <v>#REF!</v>
      </c>
      <c r="AQ8" s="57" t="e">
        <f>'C завтраками| Bed and breakfast'!#REF!*0.85</f>
        <v>#REF!</v>
      </c>
      <c r="AR8" s="57" t="e">
        <f>'C завтраками| Bed and breakfast'!#REF!*0.85</f>
        <v>#REF!</v>
      </c>
      <c r="AS8" s="57" t="e">
        <f>'C завтраками| Bed and breakfast'!#REF!*0.85</f>
        <v>#REF!</v>
      </c>
      <c r="AT8" s="57" t="e">
        <f>'C завтраками| Bed and breakfast'!#REF!*0.85</f>
        <v>#REF!</v>
      </c>
    </row>
    <row r="9" spans="1:46" ht="10.7" customHeight="1" x14ac:dyDescent="0.2">
      <c r="A9" s="7" t="s">
        <v>3</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row>
    <row r="10" spans="1:46" s="5" customFormat="1" ht="10.7" customHeight="1" x14ac:dyDescent="0.2">
      <c r="A10" s="6">
        <v>1</v>
      </c>
      <c r="B10" s="57" t="e">
        <f>'C завтраками| Bed and breakfast'!#REF!*0.85</f>
        <v>#REF!</v>
      </c>
      <c r="C10" s="57" t="e">
        <f>'C завтраками| Bed and breakfast'!#REF!*0.85</f>
        <v>#REF!</v>
      </c>
      <c r="D10" s="57" t="e">
        <f>'C завтраками| Bed and breakfast'!#REF!*0.85</f>
        <v>#REF!</v>
      </c>
      <c r="E10" s="57" t="e">
        <f>'C завтраками| Bed and breakfast'!#REF!*0.85</f>
        <v>#REF!</v>
      </c>
      <c r="F10" s="57" t="e">
        <f>'C завтраками| Bed and breakfast'!#REF!*0.85</f>
        <v>#REF!</v>
      </c>
      <c r="G10" s="57" t="e">
        <f>'C завтраками| Bed and breakfast'!#REF!*0.85</f>
        <v>#REF!</v>
      </c>
      <c r="H10" s="57" t="e">
        <f>'C завтраками| Bed and breakfast'!#REF!*0.85</f>
        <v>#REF!</v>
      </c>
      <c r="I10" s="57" t="e">
        <f>'C завтраками| Bed and breakfast'!#REF!*0.85</f>
        <v>#REF!</v>
      </c>
      <c r="J10" s="57" t="e">
        <f>'C завтраками| Bed and breakfast'!#REF!*0.85</f>
        <v>#REF!</v>
      </c>
      <c r="K10" s="57" t="e">
        <f>'C завтраками| Bed and breakfast'!#REF!*0.85</f>
        <v>#REF!</v>
      </c>
      <c r="L10" s="57" t="e">
        <f>'C завтраками| Bed and breakfast'!#REF!*0.85</f>
        <v>#REF!</v>
      </c>
      <c r="M10" s="57" t="e">
        <f>'C завтраками| Bed and breakfast'!#REF!*0.85</f>
        <v>#REF!</v>
      </c>
      <c r="N10" s="57" t="e">
        <f>'C завтраками| Bed and breakfast'!#REF!*0.85</f>
        <v>#REF!</v>
      </c>
      <c r="O10" s="57" t="e">
        <f>'C завтраками| Bed and breakfast'!#REF!*0.85</f>
        <v>#REF!</v>
      </c>
      <c r="P10" s="57" t="e">
        <f>'C завтраками| Bed and breakfast'!#REF!*0.85</f>
        <v>#REF!</v>
      </c>
      <c r="Q10" s="57" t="e">
        <f>'C завтраками| Bed and breakfast'!#REF!*0.85</f>
        <v>#REF!</v>
      </c>
      <c r="R10" s="57" t="e">
        <f>'C завтраками| Bed and breakfast'!#REF!*0.85</f>
        <v>#REF!</v>
      </c>
      <c r="S10" s="57" t="e">
        <f>'C завтраками| Bed and breakfast'!#REF!*0.85</f>
        <v>#REF!</v>
      </c>
      <c r="T10" s="57" t="e">
        <f>'C завтраками| Bed and breakfast'!#REF!*0.85</f>
        <v>#REF!</v>
      </c>
      <c r="U10" s="57" t="e">
        <f>'C завтраками| Bed and breakfast'!#REF!*0.85</f>
        <v>#REF!</v>
      </c>
      <c r="V10" s="57" t="e">
        <f>'C завтраками| Bed and breakfast'!#REF!*0.85</f>
        <v>#REF!</v>
      </c>
      <c r="W10" s="57" t="e">
        <f>'C завтраками| Bed and breakfast'!#REF!*0.85</f>
        <v>#REF!</v>
      </c>
      <c r="X10" s="57" t="e">
        <f>'C завтраками| Bed and breakfast'!#REF!*0.85</f>
        <v>#REF!</v>
      </c>
      <c r="Y10" s="57" t="e">
        <f>'C завтраками| Bed and breakfast'!#REF!*0.85</f>
        <v>#REF!</v>
      </c>
      <c r="Z10" s="57" t="e">
        <f>'C завтраками| Bed and breakfast'!#REF!*0.85</f>
        <v>#REF!</v>
      </c>
      <c r="AA10" s="57" t="e">
        <f>'C завтраками| Bed and breakfast'!#REF!*0.85</f>
        <v>#REF!</v>
      </c>
      <c r="AB10" s="57" t="e">
        <f>'C завтраками| Bed and breakfast'!#REF!*0.85</f>
        <v>#REF!</v>
      </c>
      <c r="AC10" s="57" t="e">
        <f>'C завтраками| Bed and breakfast'!#REF!*0.85</f>
        <v>#REF!</v>
      </c>
      <c r="AD10" s="57" t="e">
        <f>'C завтраками| Bed and breakfast'!#REF!*0.85</f>
        <v>#REF!</v>
      </c>
      <c r="AE10" s="57" t="e">
        <f>'C завтраками| Bed and breakfast'!#REF!*0.85</f>
        <v>#REF!</v>
      </c>
      <c r="AF10" s="57" t="e">
        <f>'C завтраками| Bed and breakfast'!#REF!*0.85</f>
        <v>#REF!</v>
      </c>
      <c r="AG10" s="57" t="e">
        <f>'C завтраками| Bed and breakfast'!#REF!*0.85</f>
        <v>#REF!</v>
      </c>
      <c r="AH10" s="57" t="e">
        <f>'C завтраками| Bed and breakfast'!#REF!*0.85</f>
        <v>#REF!</v>
      </c>
      <c r="AI10" s="57" t="e">
        <f>'C завтраками| Bed and breakfast'!#REF!*0.85</f>
        <v>#REF!</v>
      </c>
      <c r="AJ10" s="57" t="e">
        <f>'C завтраками| Bed and breakfast'!#REF!*0.85</f>
        <v>#REF!</v>
      </c>
      <c r="AK10" s="57" t="e">
        <f>'C завтраками| Bed and breakfast'!#REF!*0.85</f>
        <v>#REF!</v>
      </c>
      <c r="AL10" s="57" t="e">
        <f>'C завтраками| Bed and breakfast'!#REF!*0.85</f>
        <v>#REF!</v>
      </c>
      <c r="AM10" s="57" t="e">
        <f>'C завтраками| Bed and breakfast'!#REF!*0.85</f>
        <v>#REF!</v>
      </c>
      <c r="AN10" s="57" t="e">
        <f>'C завтраками| Bed and breakfast'!#REF!*0.85</f>
        <v>#REF!</v>
      </c>
      <c r="AO10" s="57" t="e">
        <f>'C завтраками| Bed and breakfast'!#REF!*0.85</f>
        <v>#REF!</v>
      </c>
      <c r="AP10" s="57" t="e">
        <f>'C завтраками| Bed and breakfast'!#REF!*0.85</f>
        <v>#REF!</v>
      </c>
      <c r="AQ10" s="57" t="e">
        <f>'C завтраками| Bed and breakfast'!#REF!*0.85</f>
        <v>#REF!</v>
      </c>
      <c r="AR10" s="57" t="e">
        <f>'C завтраками| Bed and breakfast'!#REF!*0.85</f>
        <v>#REF!</v>
      </c>
      <c r="AS10" s="57" t="e">
        <f>'C завтраками| Bed and breakfast'!#REF!*0.85</f>
        <v>#REF!</v>
      </c>
      <c r="AT10" s="57" t="e">
        <f>'C завтраками| Bed and breakfast'!#REF!*0.85</f>
        <v>#REF!</v>
      </c>
    </row>
    <row r="11" spans="1:46" ht="10.7" customHeight="1" x14ac:dyDescent="0.2">
      <c r="A11" s="6">
        <v>2</v>
      </c>
      <c r="B11" s="57" t="e">
        <f>'C завтраками| Bed and breakfast'!#REF!*0.85</f>
        <v>#REF!</v>
      </c>
      <c r="C11" s="57" t="e">
        <f>'C завтраками| Bed and breakfast'!#REF!*0.85</f>
        <v>#REF!</v>
      </c>
      <c r="D11" s="57" t="e">
        <f>'C завтраками| Bed and breakfast'!#REF!*0.85</f>
        <v>#REF!</v>
      </c>
      <c r="E11" s="57" t="e">
        <f>'C завтраками| Bed and breakfast'!#REF!*0.85</f>
        <v>#REF!</v>
      </c>
      <c r="F11" s="57" t="e">
        <f>'C завтраками| Bed and breakfast'!#REF!*0.85</f>
        <v>#REF!</v>
      </c>
      <c r="G11" s="57" t="e">
        <f>'C завтраками| Bed and breakfast'!#REF!*0.85</f>
        <v>#REF!</v>
      </c>
      <c r="H11" s="57" t="e">
        <f>'C завтраками| Bed and breakfast'!#REF!*0.85</f>
        <v>#REF!</v>
      </c>
      <c r="I11" s="57" t="e">
        <f>'C завтраками| Bed and breakfast'!#REF!*0.85</f>
        <v>#REF!</v>
      </c>
      <c r="J11" s="57" t="e">
        <f>'C завтраками| Bed and breakfast'!#REF!*0.85</f>
        <v>#REF!</v>
      </c>
      <c r="K11" s="57" t="e">
        <f>'C завтраками| Bed and breakfast'!#REF!*0.85</f>
        <v>#REF!</v>
      </c>
      <c r="L11" s="57" t="e">
        <f>'C завтраками| Bed and breakfast'!#REF!*0.85</f>
        <v>#REF!</v>
      </c>
      <c r="M11" s="57" t="e">
        <f>'C завтраками| Bed and breakfast'!#REF!*0.85</f>
        <v>#REF!</v>
      </c>
      <c r="N11" s="57" t="e">
        <f>'C завтраками| Bed and breakfast'!#REF!*0.85</f>
        <v>#REF!</v>
      </c>
      <c r="O11" s="57" t="e">
        <f>'C завтраками| Bed and breakfast'!#REF!*0.85</f>
        <v>#REF!</v>
      </c>
      <c r="P11" s="57" t="e">
        <f>'C завтраками| Bed and breakfast'!#REF!*0.85</f>
        <v>#REF!</v>
      </c>
      <c r="Q11" s="57" t="e">
        <f>'C завтраками| Bed and breakfast'!#REF!*0.85</f>
        <v>#REF!</v>
      </c>
      <c r="R11" s="57" t="e">
        <f>'C завтраками| Bed and breakfast'!#REF!*0.85</f>
        <v>#REF!</v>
      </c>
      <c r="S11" s="57" t="e">
        <f>'C завтраками| Bed and breakfast'!#REF!*0.85</f>
        <v>#REF!</v>
      </c>
      <c r="T11" s="57" t="e">
        <f>'C завтраками| Bed and breakfast'!#REF!*0.85</f>
        <v>#REF!</v>
      </c>
      <c r="U11" s="57" t="e">
        <f>'C завтраками| Bed and breakfast'!#REF!*0.85</f>
        <v>#REF!</v>
      </c>
      <c r="V11" s="57" t="e">
        <f>'C завтраками| Bed and breakfast'!#REF!*0.85</f>
        <v>#REF!</v>
      </c>
      <c r="W11" s="57" t="e">
        <f>'C завтраками| Bed and breakfast'!#REF!*0.85</f>
        <v>#REF!</v>
      </c>
      <c r="X11" s="57" t="e">
        <f>'C завтраками| Bed and breakfast'!#REF!*0.85</f>
        <v>#REF!</v>
      </c>
      <c r="Y11" s="57" t="e">
        <f>'C завтраками| Bed and breakfast'!#REF!*0.85</f>
        <v>#REF!</v>
      </c>
      <c r="Z11" s="57" t="e">
        <f>'C завтраками| Bed and breakfast'!#REF!*0.85</f>
        <v>#REF!</v>
      </c>
      <c r="AA11" s="57" t="e">
        <f>'C завтраками| Bed and breakfast'!#REF!*0.85</f>
        <v>#REF!</v>
      </c>
      <c r="AB11" s="57" t="e">
        <f>'C завтраками| Bed and breakfast'!#REF!*0.85</f>
        <v>#REF!</v>
      </c>
      <c r="AC11" s="57" t="e">
        <f>'C завтраками| Bed and breakfast'!#REF!*0.85</f>
        <v>#REF!</v>
      </c>
      <c r="AD11" s="57" t="e">
        <f>'C завтраками| Bed and breakfast'!#REF!*0.85</f>
        <v>#REF!</v>
      </c>
      <c r="AE11" s="57" t="e">
        <f>'C завтраками| Bed and breakfast'!#REF!*0.85</f>
        <v>#REF!</v>
      </c>
      <c r="AF11" s="57" t="e">
        <f>'C завтраками| Bed and breakfast'!#REF!*0.85</f>
        <v>#REF!</v>
      </c>
      <c r="AG11" s="57" t="e">
        <f>'C завтраками| Bed and breakfast'!#REF!*0.85</f>
        <v>#REF!</v>
      </c>
      <c r="AH11" s="57" t="e">
        <f>'C завтраками| Bed and breakfast'!#REF!*0.85</f>
        <v>#REF!</v>
      </c>
      <c r="AI11" s="57" t="e">
        <f>'C завтраками| Bed and breakfast'!#REF!*0.85</f>
        <v>#REF!</v>
      </c>
      <c r="AJ11" s="57" t="e">
        <f>'C завтраками| Bed and breakfast'!#REF!*0.85</f>
        <v>#REF!</v>
      </c>
      <c r="AK11" s="57" t="e">
        <f>'C завтраками| Bed and breakfast'!#REF!*0.85</f>
        <v>#REF!</v>
      </c>
      <c r="AL11" s="57" t="e">
        <f>'C завтраками| Bed and breakfast'!#REF!*0.85</f>
        <v>#REF!</v>
      </c>
      <c r="AM11" s="57" t="e">
        <f>'C завтраками| Bed and breakfast'!#REF!*0.85</f>
        <v>#REF!</v>
      </c>
      <c r="AN11" s="57" t="e">
        <f>'C завтраками| Bed and breakfast'!#REF!*0.85</f>
        <v>#REF!</v>
      </c>
      <c r="AO11" s="57" t="e">
        <f>'C завтраками| Bed and breakfast'!#REF!*0.85</f>
        <v>#REF!</v>
      </c>
      <c r="AP11" s="57" t="e">
        <f>'C завтраками| Bed and breakfast'!#REF!*0.85</f>
        <v>#REF!</v>
      </c>
      <c r="AQ11" s="57" t="e">
        <f>'C завтраками| Bed and breakfast'!#REF!*0.85</f>
        <v>#REF!</v>
      </c>
      <c r="AR11" s="57" t="e">
        <f>'C завтраками| Bed and breakfast'!#REF!*0.85</f>
        <v>#REF!</v>
      </c>
      <c r="AS11" s="57" t="e">
        <f>'C завтраками| Bed and breakfast'!#REF!*0.85</f>
        <v>#REF!</v>
      </c>
      <c r="AT11" s="57" t="e">
        <f>'C завтраками| Bed and breakfast'!#REF!*0.85</f>
        <v>#REF!</v>
      </c>
    </row>
    <row r="12" spans="1:46" ht="10.7" customHeight="1" x14ac:dyDescent="0.2">
      <c r="A12" s="7" t="s">
        <v>4</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row>
    <row r="13" spans="1:46" ht="10.7" customHeight="1" x14ac:dyDescent="0.2">
      <c r="A13" s="6">
        <v>1</v>
      </c>
      <c r="B13" s="57" t="e">
        <f>'C завтраками| Bed and breakfast'!#REF!*0.85</f>
        <v>#REF!</v>
      </c>
      <c r="C13" s="57" t="e">
        <f>'C завтраками| Bed and breakfast'!#REF!*0.85</f>
        <v>#REF!</v>
      </c>
      <c r="D13" s="57" t="e">
        <f>'C завтраками| Bed and breakfast'!#REF!*0.85</f>
        <v>#REF!</v>
      </c>
      <c r="E13" s="57" t="e">
        <f>'C завтраками| Bed and breakfast'!#REF!*0.85</f>
        <v>#REF!</v>
      </c>
      <c r="F13" s="57" t="e">
        <f>'C завтраками| Bed and breakfast'!#REF!*0.85</f>
        <v>#REF!</v>
      </c>
      <c r="G13" s="57" t="e">
        <f>'C завтраками| Bed and breakfast'!#REF!*0.85</f>
        <v>#REF!</v>
      </c>
      <c r="H13" s="57" t="e">
        <f>'C завтраками| Bed and breakfast'!#REF!*0.85</f>
        <v>#REF!</v>
      </c>
      <c r="I13" s="57" t="e">
        <f>'C завтраками| Bed and breakfast'!#REF!*0.85</f>
        <v>#REF!</v>
      </c>
      <c r="J13" s="57" t="e">
        <f>'C завтраками| Bed and breakfast'!#REF!*0.85</f>
        <v>#REF!</v>
      </c>
      <c r="K13" s="57" t="e">
        <f>'C завтраками| Bed and breakfast'!#REF!*0.85</f>
        <v>#REF!</v>
      </c>
      <c r="L13" s="57" t="e">
        <f>'C завтраками| Bed and breakfast'!#REF!*0.85</f>
        <v>#REF!</v>
      </c>
      <c r="M13" s="57" t="e">
        <f>'C завтраками| Bed and breakfast'!#REF!*0.85</f>
        <v>#REF!</v>
      </c>
      <c r="N13" s="57" t="e">
        <f>'C завтраками| Bed and breakfast'!#REF!*0.85</f>
        <v>#REF!</v>
      </c>
      <c r="O13" s="57" t="e">
        <f>'C завтраками| Bed and breakfast'!#REF!*0.85</f>
        <v>#REF!</v>
      </c>
      <c r="P13" s="57" t="e">
        <f>'C завтраками| Bed and breakfast'!#REF!*0.85</f>
        <v>#REF!</v>
      </c>
      <c r="Q13" s="57" t="e">
        <f>'C завтраками| Bed and breakfast'!#REF!*0.85</f>
        <v>#REF!</v>
      </c>
      <c r="R13" s="57" t="e">
        <f>'C завтраками| Bed and breakfast'!#REF!*0.85</f>
        <v>#REF!</v>
      </c>
      <c r="S13" s="57" t="e">
        <f>'C завтраками| Bed and breakfast'!#REF!*0.85</f>
        <v>#REF!</v>
      </c>
      <c r="T13" s="57" t="e">
        <f>'C завтраками| Bed and breakfast'!#REF!*0.85</f>
        <v>#REF!</v>
      </c>
      <c r="U13" s="57" t="e">
        <f>'C завтраками| Bed and breakfast'!#REF!*0.85</f>
        <v>#REF!</v>
      </c>
      <c r="V13" s="57" t="e">
        <f>'C завтраками| Bed and breakfast'!#REF!*0.85</f>
        <v>#REF!</v>
      </c>
      <c r="W13" s="57" t="e">
        <f>'C завтраками| Bed and breakfast'!#REF!*0.85</f>
        <v>#REF!</v>
      </c>
      <c r="X13" s="57" t="e">
        <f>'C завтраками| Bed and breakfast'!#REF!*0.85</f>
        <v>#REF!</v>
      </c>
      <c r="Y13" s="57" t="e">
        <f>'C завтраками| Bed and breakfast'!#REF!*0.85</f>
        <v>#REF!</v>
      </c>
      <c r="Z13" s="57" t="e">
        <f>'C завтраками| Bed and breakfast'!#REF!*0.85</f>
        <v>#REF!</v>
      </c>
      <c r="AA13" s="57" t="e">
        <f>'C завтраками| Bed and breakfast'!#REF!*0.85</f>
        <v>#REF!</v>
      </c>
      <c r="AB13" s="57" t="e">
        <f>'C завтраками| Bed and breakfast'!#REF!*0.85</f>
        <v>#REF!</v>
      </c>
      <c r="AC13" s="57" t="e">
        <f>'C завтраками| Bed and breakfast'!#REF!*0.85</f>
        <v>#REF!</v>
      </c>
      <c r="AD13" s="57" t="e">
        <f>'C завтраками| Bed and breakfast'!#REF!*0.85</f>
        <v>#REF!</v>
      </c>
      <c r="AE13" s="57" t="e">
        <f>'C завтраками| Bed and breakfast'!#REF!*0.85</f>
        <v>#REF!</v>
      </c>
      <c r="AF13" s="57" t="e">
        <f>'C завтраками| Bed and breakfast'!#REF!*0.85</f>
        <v>#REF!</v>
      </c>
      <c r="AG13" s="57" t="e">
        <f>'C завтраками| Bed and breakfast'!#REF!*0.85</f>
        <v>#REF!</v>
      </c>
      <c r="AH13" s="57" t="e">
        <f>'C завтраками| Bed and breakfast'!#REF!*0.85</f>
        <v>#REF!</v>
      </c>
      <c r="AI13" s="57" t="e">
        <f>'C завтраками| Bed and breakfast'!#REF!*0.85</f>
        <v>#REF!</v>
      </c>
      <c r="AJ13" s="57" t="e">
        <f>'C завтраками| Bed and breakfast'!#REF!*0.85</f>
        <v>#REF!</v>
      </c>
      <c r="AK13" s="57" t="e">
        <f>'C завтраками| Bed and breakfast'!#REF!*0.85</f>
        <v>#REF!</v>
      </c>
      <c r="AL13" s="57" t="e">
        <f>'C завтраками| Bed and breakfast'!#REF!*0.85</f>
        <v>#REF!</v>
      </c>
      <c r="AM13" s="57" t="e">
        <f>'C завтраками| Bed and breakfast'!#REF!*0.85</f>
        <v>#REF!</v>
      </c>
      <c r="AN13" s="57" t="e">
        <f>'C завтраками| Bed and breakfast'!#REF!*0.85</f>
        <v>#REF!</v>
      </c>
      <c r="AO13" s="57" t="e">
        <f>'C завтраками| Bed and breakfast'!#REF!*0.85</f>
        <v>#REF!</v>
      </c>
      <c r="AP13" s="57" t="e">
        <f>'C завтраками| Bed and breakfast'!#REF!*0.85</f>
        <v>#REF!</v>
      </c>
      <c r="AQ13" s="57" t="e">
        <f>'C завтраками| Bed and breakfast'!#REF!*0.85</f>
        <v>#REF!</v>
      </c>
      <c r="AR13" s="57" t="e">
        <f>'C завтраками| Bed and breakfast'!#REF!*0.85</f>
        <v>#REF!</v>
      </c>
      <c r="AS13" s="57" t="e">
        <f>'C завтраками| Bed and breakfast'!#REF!*0.85</f>
        <v>#REF!</v>
      </c>
      <c r="AT13" s="57" t="e">
        <f>'C завтраками| Bed and breakfast'!#REF!*0.85</f>
        <v>#REF!</v>
      </c>
    </row>
    <row r="14" spans="1:46" ht="10.7" customHeight="1" x14ac:dyDescent="0.2">
      <c r="A14" s="6">
        <v>2</v>
      </c>
      <c r="B14" s="57" t="e">
        <f>'C завтраками| Bed and breakfast'!#REF!*0.85</f>
        <v>#REF!</v>
      </c>
      <c r="C14" s="57" t="e">
        <f>'C завтраками| Bed and breakfast'!#REF!*0.85</f>
        <v>#REF!</v>
      </c>
      <c r="D14" s="57" t="e">
        <f>'C завтраками| Bed and breakfast'!#REF!*0.85</f>
        <v>#REF!</v>
      </c>
      <c r="E14" s="57" t="e">
        <f>'C завтраками| Bed and breakfast'!#REF!*0.85</f>
        <v>#REF!</v>
      </c>
      <c r="F14" s="57" t="e">
        <f>'C завтраками| Bed and breakfast'!#REF!*0.85</f>
        <v>#REF!</v>
      </c>
      <c r="G14" s="57" t="e">
        <f>'C завтраками| Bed and breakfast'!#REF!*0.85</f>
        <v>#REF!</v>
      </c>
      <c r="H14" s="57" t="e">
        <f>'C завтраками| Bed and breakfast'!#REF!*0.85</f>
        <v>#REF!</v>
      </c>
      <c r="I14" s="57" t="e">
        <f>'C завтраками| Bed and breakfast'!#REF!*0.85</f>
        <v>#REF!</v>
      </c>
      <c r="J14" s="57" t="e">
        <f>'C завтраками| Bed and breakfast'!#REF!*0.85</f>
        <v>#REF!</v>
      </c>
      <c r="K14" s="57" t="e">
        <f>'C завтраками| Bed and breakfast'!#REF!*0.85</f>
        <v>#REF!</v>
      </c>
      <c r="L14" s="57" t="e">
        <f>'C завтраками| Bed and breakfast'!#REF!*0.85</f>
        <v>#REF!</v>
      </c>
      <c r="M14" s="57" t="e">
        <f>'C завтраками| Bed and breakfast'!#REF!*0.85</f>
        <v>#REF!</v>
      </c>
      <c r="N14" s="57" t="e">
        <f>'C завтраками| Bed and breakfast'!#REF!*0.85</f>
        <v>#REF!</v>
      </c>
      <c r="O14" s="57" t="e">
        <f>'C завтраками| Bed and breakfast'!#REF!*0.85</f>
        <v>#REF!</v>
      </c>
      <c r="P14" s="57" t="e">
        <f>'C завтраками| Bed and breakfast'!#REF!*0.85</f>
        <v>#REF!</v>
      </c>
      <c r="Q14" s="57" t="e">
        <f>'C завтраками| Bed and breakfast'!#REF!*0.85</f>
        <v>#REF!</v>
      </c>
      <c r="R14" s="57" t="e">
        <f>'C завтраками| Bed and breakfast'!#REF!*0.85</f>
        <v>#REF!</v>
      </c>
      <c r="S14" s="57" t="e">
        <f>'C завтраками| Bed and breakfast'!#REF!*0.85</f>
        <v>#REF!</v>
      </c>
      <c r="T14" s="57" t="e">
        <f>'C завтраками| Bed and breakfast'!#REF!*0.85</f>
        <v>#REF!</v>
      </c>
      <c r="U14" s="57" t="e">
        <f>'C завтраками| Bed and breakfast'!#REF!*0.85</f>
        <v>#REF!</v>
      </c>
      <c r="V14" s="57" t="e">
        <f>'C завтраками| Bed and breakfast'!#REF!*0.85</f>
        <v>#REF!</v>
      </c>
      <c r="W14" s="57" t="e">
        <f>'C завтраками| Bed and breakfast'!#REF!*0.85</f>
        <v>#REF!</v>
      </c>
      <c r="X14" s="57" t="e">
        <f>'C завтраками| Bed and breakfast'!#REF!*0.85</f>
        <v>#REF!</v>
      </c>
      <c r="Y14" s="57" t="e">
        <f>'C завтраками| Bed and breakfast'!#REF!*0.85</f>
        <v>#REF!</v>
      </c>
      <c r="Z14" s="57" t="e">
        <f>'C завтраками| Bed and breakfast'!#REF!*0.85</f>
        <v>#REF!</v>
      </c>
      <c r="AA14" s="57" t="e">
        <f>'C завтраками| Bed and breakfast'!#REF!*0.85</f>
        <v>#REF!</v>
      </c>
      <c r="AB14" s="57" t="e">
        <f>'C завтраками| Bed and breakfast'!#REF!*0.85</f>
        <v>#REF!</v>
      </c>
      <c r="AC14" s="57" t="e">
        <f>'C завтраками| Bed and breakfast'!#REF!*0.85</f>
        <v>#REF!</v>
      </c>
      <c r="AD14" s="57" t="e">
        <f>'C завтраками| Bed and breakfast'!#REF!*0.85</f>
        <v>#REF!</v>
      </c>
      <c r="AE14" s="57" t="e">
        <f>'C завтраками| Bed and breakfast'!#REF!*0.85</f>
        <v>#REF!</v>
      </c>
      <c r="AF14" s="57" t="e">
        <f>'C завтраками| Bed and breakfast'!#REF!*0.85</f>
        <v>#REF!</v>
      </c>
      <c r="AG14" s="57" t="e">
        <f>'C завтраками| Bed and breakfast'!#REF!*0.85</f>
        <v>#REF!</v>
      </c>
      <c r="AH14" s="57" t="e">
        <f>'C завтраками| Bed and breakfast'!#REF!*0.85</f>
        <v>#REF!</v>
      </c>
      <c r="AI14" s="57" t="e">
        <f>'C завтраками| Bed and breakfast'!#REF!*0.85</f>
        <v>#REF!</v>
      </c>
      <c r="AJ14" s="57" t="e">
        <f>'C завтраками| Bed and breakfast'!#REF!*0.85</f>
        <v>#REF!</v>
      </c>
      <c r="AK14" s="57" t="e">
        <f>'C завтраками| Bed and breakfast'!#REF!*0.85</f>
        <v>#REF!</v>
      </c>
      <c r="AL14" s="57" t="e">
        <f>'C завтраками| Bed and breakfast'!#REF!*0.85</f>
        <v>#REF!</v>
      </c>
      <c r="AM14" s="57" t="e">
        <f>'C завтраками| Bed and breakfast'!#REF!*0.85</f>
        <v>#REF!</v>
      </c>
      <c r="AN14" s="57" t="e">
        <f>'C завтраками| Bed and breakfast'!#REF!*0.85</f>
        <v>#REF!</v>
      </c>
      <c r="AO14" s="57" t="e">
        <f>'C завтраками| Bed and breakfast'!#REF!*0.85</f>
        <v>#REF!</v>
      </c>
      <c r="AP14" s="57" t="e">
        <f>'C завтраками| Bed and breakfast'!#REF!*0.85</f>
        <v>#REF!</v>
      </c>
      <c r="AQ14" s="57" t="e">
        <f>'C завтраками| Bed and breakfast'!#REF!*0.85</f>
        <v>#REF!</v>
      </c>
      <c r="AR14" s="57" t="e">
        <f>'C завтраками| Bed and breakfast'!#REF!*0.85</f>
        <v>#REF!</v>
      </c>
      <c r="AS14" s="57" t="e">
        <f>'C завтраками| Bed and breakfast'!#REF!*0.85</f>
        <v>#REF!</v>
      </c>
      <c r="AT14" s="57" t="e">
        <f>'C завтраками| Bed and breakfast'!#REF!*0.85</f>
        <v>#REF!</v>
      </c>
    </row>
    <row r="15" spans="1:46" ht="10.7" customHeight="1" x14ac:dyDescent="0.2">
      <c r="A15" s="7" t="s">
        <v>5</v>
      </c>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row>
    <row r="16" spans="1:46" ht="10.7" customHeight="1" x14ac:dyDescent="0.2">
      <c r="A16" s="6">
        <v>1</v>
      </c>
      <c r="B16" s="57" t="e">
        <f>'C завтраками| Bed and breakfast'!#REF!*0.85</f>
        <v>#REF!</v>
      </c>
      <c r="C16" s="57" t="e">
        <f>'C завтраками| Bed and breakfast'!#REF!*0.85</f>
        <v>#REF!</v>
      </c>
      <c r="D16" s="57" t="e">
        <f>'C завтраками| Bed and breakfast'!#REF!*0.85</f>
        <v>#REF!</v>
      </c>
      <c r="E16" s="57" t="e">
        <f>'C завтраками| Bed and breakfast'!#REF!*0.85</f>
        <v>#REF!</v>
      </c>
      <c r="F16" s="57" t="e">
        <f>'C завтраками| Bed and breakfast'!#REF!*0.85</f>
        <v>#REF!</v>
      </c>
      <c r="G16" s="57" t="e">
        <f>'C завтраками| Bed and breakfast'!#REF!*0.85</f>
        <v>#REF!</v>
      </c>
      <c r="H16" s="57" t="e">
        <f>'C завтраками| Bed and breakfast'!#REF!*0.85</f>
        <v>#REF!</v>
      </c>
      <c r="I16" s="57" t="e">
        <f>'C завтраками| Bed and breakfast'!#REF!*0.85</f>
        <v>#REF!</v>
      </c>
      <c r="J16" s="57" t="e">
        <f>'C завтраками| Bed and breakfast'!#REF!*0.85</f>
        <v>#REF!</v>
      </c>
      <c r="K16" s="57" t="e">
        <f>'C завтраками| Bed and breakfast'!#REF!*0.85</f>
        <v>#REF!</v>
      </c>
      <c r="L16" s="57" t="e">
        <f>'C завтраками| Bed and breakfast'!#REF!*0.85</f>
        <v>#REF!</v>
      </c>
      <c r="M16" s="57" t="e">
        <f>'C завтраками| Bed and breakfast'!#REF!*0.85</f>
        <v>#REF!</v>
      </c>
      <c r="N16" s="57" t="e">
        <f>'C завтраками| Bed and breakfast'!#REF!*0.85</f>
        <v>#REF!</v>
      </c>
      <c r="O16" s="57" t="e">
        <f>'C завтраками| Bed and breakfast'!#REF!*0.85</f>
        <v>#REF!</v>
      </c>
      <c r="P16" s="57" t="e">
        <f>'C завтраками| Bed and breakfast'!#REF!*0.85</f>
        <v>#REF!</v>
      </c>
      <c r="Q16" s="57" t="e">
        <f>'C завтраками| Bed and breakfast'!#REF!*0.85</f>
        <v>#REF!</v>
      </c>
      <c r="R16" s="57" t="e">
        <f>'C завтраками| Bed and breakfast'!#REF!*0.85</f>
        <v>#REF!</v>
      </c>
      <c r="S16" s="57" t="e">
        <f>'C завтраками| Bed and breakfast'!#REF!*0.85</f>
        <v>#REF!</v>
      </c>
      <c r="T16" s="57" t="e">
        <f>'C завтраками| Bed and breakfast'!#REF!*0.85</f>
        <v>#REF!</v>
      </c>
      <c r="U16" s="57" t="e">
        <f>'C завтраками| Bed and breakfast'!#REF!*0.85</f>
        <v>#REF!</v>
      </c>
      <c r="V16" s="57" t="e">
        <f>'C завтраками| Bed and breakfast'!#REF!*0.85</f>
        <v>#REF!</v>
      </c>
      <c r="W16" s="57" t="e">
        <f>'C завтраками| Bed and breakfast'!#REF!*0.85</f>
        <v>#REF!</v>
      </c>
      <c r="X16" s="57" t="e">
        <f>'C завтраками| Bed and breakfast'!#REF!*0.85</f>
        <v>#REF!</v>
      </c>
      <c r="Y16" s="57" t="e">
        <f>'C завтраками| Bed and breakfast'!#REF!*0.85</f>
        <v>#REF!</v>
      </c>
      <c r="Z16" s="57" t="e">
        <f>'C завтраками| Bed and breakfast'!#REF!*0.85</f>
        <v>#REF!</v>
      </c>
      <c r="AA16" s="57" t="e">
        <f>'C завтраками| Bed and breakfast'!#REF!*0.85</f>
        <v>#REF!</v>
      </c>
      <c r="AB16" s="57" t="e">
        <f>'C завтраками| Bed and breakfast'!#REF!*0.85</f>
        <v>#REF!</v>
      </c>
      <c r="AC16" s="57" t="e">
        <f>'C завтраками| Bed and breakfast'!#REF!*0.85</f>
        <v>#REF!</v>
      </c>
      <c r="AD16" s="57" t="e">
        <f>'C завтраками| Bed and breakfast'!#REF!*0.85</f>
        <v>#REF!</v>
      </c>
      <c r="AE16" s="57" t="e">
        <f>'C завтраками| Bed and breakfast'!#REF!*0.85</f>
        <v>#REF!</v>
      </c>
      <c r="AF16" s="57" t="e">
        <f>'C завтраками| Bed and breakfast'!#REF!*0.85</f>
        <v>#REF!</v>
      </c>
      <c r="AG16" s="57" t="e">
        <f>'C завтраками| Bed and breakfast'!#REF!*0.85</f>
        <v>#REF!</v>
      </c>
      <c r="AH16" s="57" t="e">
        <f>'C завтраками| Bed and breakfast'!#REF!*0.85</f>
        <v>#REF!</v>
      </c>
      <c r="AI16" s="57" t="e">
        <f>'C завтраками| Bed and breakfast'!#REF!*0.85</f>
        <v>#REF!</v>
      </c>
      <c r="AJ16" s="57" t="e">
        <f>'C завтраками| Bed and breakfast'!#REF!*0.85</f>
        <v>#REF!</v>
      </c>
      <c r="AK16" s="57" t="e">
        <f>'C завтраками| Bed and breakfast'!#REF!*0.85</f>
        <v>#REF!</v>
      </c>
      <c r="AL16" s="57" t="e">
        <f>'C завтраками| Bed and breakfast'!#REF!*0.85</f>
        <v>#REF!</v>
      </c>
      <c r="AM16" s="57" t="e">
        <f>'C завтраками| Bed and breakfast'!#REF!*0.85</f>
        <v>#REF!</v>
      </c>
      <c r="AN16" s="57" t="e">
        <f>'C завтраками| Bed and breakfast'!#REF!*0.85</f>
        <v>#REF!</v>
      </c>
      <c r="AO16" s="57" t="e">
        <f>'C завтраками| Bed and breakfast'!#REF!*0.85</f>
        <v>#REF!</v>
      </c>
      <c r="AP16" s="57" t="e">
        <f>'C завтраками| Bed and breakfast'!#REF!*0.85</f>
        <v>#REF!</v>
      </c>
      <c r="AQ16" s="57" t="e">
        <f>'C завтраками| Bed and breakfast'!#REF!*0.85</f>
        <v>#REF!</v>
      </c>
      <c r="AR16" s="57" t="e">
        <f>'C завтраками| Bed and breakfast'!#REF!*0.85</f>
        <v>#REF!</v>
      </c>
      <c r="AS16" s="57" t="e">
        <f>'C завтраками| Bed and breakfast'!#REF!*0.85</f>
        <v>#REF!</v>
      </c>
      <c r="AT16" s="57" t="e">
        <f>'C завтраками| Bed and breakfast'!#REF!*0.85</f>
        <v>#REF!</v>
      </c>
    </row>
    <row r="17" spans="1:46" ht="10.5" customHeight="1" x14ac:dyDescent="0.2">
      <c r="A17" s="6">
        <v>2</v>
      </c>
      <c r="B17" s="57" t="e">
        <f>'C завтраками| Bed and breakfast'!#REF!*0.85</f>
        <v>#REF!</v>
      </c>
      <c r="C17" s="57" t="e">
        <f>'C завтраками| Bed and breakfast'!#REF!*0.85</f>
        <v>#REF!</v>
      </c>
      <c r="D17" s="57" t="e">
        <f>'C завтраками| Bed and breakfast'!#REF!*0.85</f>
        <v>#REF!</v>
      </c>
      <c r="E17" s="57" t="e">
        <f>'C завтраками| Bed and breakfast'!#REF!*0.85</f>
        <v>#REF!</v>
      </c>
      <c r="F17" s="57" t="e">
        <f>'C завтраками| Bed and breakfast'!#REF!*0.85</f>
        <v>#REF!</v>
      </c>
      <c r="G17" s="57" t="e">
        <f>'C завтраками| Bed and breakfast'!#REF!*0.85</f>
        <v>#REF!</v>
      </c>
      <c r="H17" s="57" t="e">
        <f>'C завтраками| Bed and breakfast'!#REF!*0.85</f>
        <v>#REF!</v>
      </c>
      <c r="I17" s="57" t="e">
        <f>'C завтраками| Bed and breakfast'!#REF!*0.85</f>
        <v>#REF!</v>
      </c>
      <c r="J17" s="57" t="e">
        <f>'C завтраками| Bed and breakfast'!#REF!*0.85</f>
        <v>#REF!</v>
      </c>
      <c r="K17" s="57" t="e">
        <f>'C завтраками| Bed and breakfast'!#REF!*0.85</f>
        <v>#REF!</v>
      </c>
      <c r="L17" s="57" t="e">
        <f>'C завтраками| Bed and breakfast'!#REF!*0.85</f>
        <v>#REF!</v>
      </c>
      <c r="M17" s="57" t="e">
        <f>'C завтраками| Bed and breakfast'!#REF!*0.85</f>
        <v>#REF!</v>
      </c>
      <c r="N17" s="57" t="e">
        <f>'C завтраками| Bed and breakfast'!#REF!*0.85</f>
        <v>#REF!</v>
      </c>
      <c r="O17" s="57" t="e">
        <f>'C завтраками| Bed and breakfast'!#REF!*0.85</f>
        <v>#REF!</v>
      </c>
      <c r="P17" s="57" t="e">
        <f>'C завтраками| Bed and breakfast'!#REF!*0.85</f>
        <v>#REF!</v>
      </c>
      <c r="Q17" s="57" t="e">
        <f>'C завтраками| Bed and breakfast'!#REF!*0.85</f>
        <v>#REF!</v>
      </c>
      <c r="R17" s="57" t="e">
        <f>'C завтраками| Bed and breakfast'!#REF!*0.85</f>
        <v>#REF!</v>
      </c>
      <c r="S17" s="57" t="e">
        <f>'C завтраками| Bed and breakfast'!#REF!*0.85</f>
        <v>#REF!</v>
      </c>
      <c r="T17" s="57" t="e">
        <f>'C завтраками| Bed and breakfast'!#REF!*0.85</f>
        <v>#REF!</v>
      </c>
      <c r="U17" s="57" t="e">
        <f>'C завтраками| Bed and breakfast'!#REF!*0.85</f>
        <v>#REF!</v>
      </c>
      <c r="V17" s="57" t="e">
        <f>'C завтраками| Bed and breakfast'!#REF!*0.85</f>
        <v>#REF!</v>
      </c>
      <c r="W17" s="57" t="e">
        <f>'C завтраками| Bed and breakfast'!#REF!*0.85</f>
        <v>#REF!</v>
      </c>
      <c r="X17" s="57" t="e">
        <f>'C завтраками| Bed and breakfast'!#REF!*0.85</f>
        <v>#REF!</v>
      </c>
      <c r="Y17" s="57" t="e">
        <f>'C завтраками| Bed and breakfast'!#REF!*0.85</f>
        <v>#REF!</v>
      </c>
      <c r="Z17" s="57" t="e">
        <f>'C завтраками| Bed and breakfast'!#REF!*0.85</f>
        <v>#REF!</v>
      </c>
      <c r="AA17" s="57" t="e">
        <f>'C завтраками| Bed and breakfast'!#REF!*0.85</f>
        <v>#REF!</v>
      </c>
      <c r="AB17" s="57" t="e">
        <f>'C завтраками| Bed and breakfast'!#REF!*0.85</f>
        <v>#REF!</v>
      </c>
      <c r="AC17" s="57" t="e">
        <f>'C завтраками| Bed and breakfast'!#REF!*0.85</f>
        <v>#REF!</v>
      </c>
      <c r="AD17" s="57" t="e">
        <f>'C завтраками| Bed and breakfast'!#REF!*0.85</f>
        <v>#REF!</v>
      </c>
      <c r="AE17" s="57" t="e">
        <f>'C завтраками| Bed and breakfast'!#REF!*0.85</f>
        <v>#REF!</v>
      </c>
      <c r="AF17" s="57" t="e">
        <f>'C завтраками| Bed and breakfast'!#REF!*0.85</f>
        <v>#REF!</v>
      </c>
      <c r="AG17" s="57" t="e">
        <f>'C завтраками| Bed and breakfast'!#REF!*0.85</f>
        <v>#REF!</v>
      </c>
      <c r="AH17" s="57" t="e">
        <f>'C завтраками| Bed and breakfast'!#REF!*0.85</f>
        <v>#REF!</v>
      </c>
      <c r="AI17" s="57" t="e">
        <f>'C завтраками| Bed and breakfast'!#REF!*0.85</f>
        <v>#REF!</v>
      </c>
      <c r="AJ17" s="57" t="e">
        <f>'C завтраками| Bed and breakfast'!#REF!*0.85</f>
        <v>#REF!</v>
      </c>
      <c r="AK17" s="57" t="e">
        <f>'C завтраками| Bed and breakfast'!#REF!*0.85</f>
        <v>#REF!</v>
      </c>
      <c r="AL17" s="57" t="e">
        <f>'C завтраками| Bed and breakfast'!#REF!*0.85</f>
        <v>#REF!</v>
      </c>
      <c r="AM17" s="57" t="e">
        <f>'C завтраками| Bed and breakfast'!#REF!*0.85</f>
        <v>#REF!</v>
      </c>
      <c r="AN17" s="57" t="e">
        <f>'C завтраками| Bed and breakfast'!#REF!*0.85</f>
        <v>#REF!</v>
      </c>
      <c r="AO17" s="57" t="e">
        <f>'C завтраками| Bed and breakfast'!#REF!*0.85</f>
        <v>#REF!</v>
      </c>
      <c r="AP17" s="57" t="e">
        <f>'C завтраками| Bed and breakfast'!#REF!*0.85</f>
        <v>#REF!</v>
      </c>
      <c r="AQ17" s="57" t="e">
        <f>'C завтраками| Bed and breakfast'!#REF!*0.85</f>
        <v>#REF!</v>
      </c>
      <c r="AR17" s="57" t="e">
        <f>'C завтраками| Bed and breakfast'!#REF!*0.85</f>
        <v>#REF!</v>
      </c>
      <c r="AS17" s="57" t="e">
        <f>'C завтраками| Bed and breakfast'!#REF!*0.85</f>
        <v>#REF!</v>
      </c>
      <c r="AT17" s="57" t="e">
        <f>'C завтраками| Bed and breakfast'!#REF!*0.85</f>
        <v>#REF!</v>
      </c>
    </row>
    <row r="18" spans="1:46" ht="10.5" customHeight="1" x14ac:dyDescent="0.2">
      <c r="A18" s="3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row>
    <row r="19" spans="1:46" ht="10.5" customHeight="1" x14ac:dyDescent="0.2">
      <c r="A19" s="39" t="s">
        <v>10</v>
      </c>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row>
    <row r="20" spans="1:46" ht="10.5" customHeight="1" x14ac:dyDescent="0.2">
      <c r="A20" s="38"/>
      <c r="B20" s="24" t="e">
        <f t="shared" ref="B20:AT21" si="0">B4</f>
        <v>#REF!</v>
      </c>
      <c r="C20" s="24" t="e">
        <f t="shared" si="0"/>
        <v>#REF!</v>
      </c>
      <c r="D20" s="24" t="e">
        <f t="shared" si="0"/>
        <v>#REF!</v>
      </c>
      <c r="E20" s="24" t="e">
        <f t="shared" si="0"/>
        <v>#REF!</v>
      </c>
      <c r="F20" s="24" t="e">
        <f t="shared" si="0"/>
        <v>#REF!</v>
      </c>
      <c r="G20" s="24" t="e">
        <f t="shared" si="0"/>
        <v>#REF!</v>
      </c>
      <c r="H20" s="24" t="e">
        <f t="shared" si="0"/>
        <v>#REF!</v>
      </c>
      <c r="I20" s="24" t="e">
        <f t="shared" si="0"/>
        <v>#REF!</v>
      </c>
      <c r="J20" s="24" t="e">
        <f t="shared" si="0"/>
        <v>#REF!</v>
      </c>
      <c r="K20" s="24" t="e">
        <f t="shared" si="0"/>
        <v>#REF!</v>
      </c>
      <c r="L20" s="24" t="e">
        <f t="shared" si="0"/>
        <v>#REF!</v>
      </c>
      <c r="M20" s="24" t="e">
        <f t="shared" si="0"/>
        <v>#REF!</v>
      </c>
      <c r="N20" s="24" t="e">
        <f t="shared" si="0"/>
        <v>#REF!</v>
      </c>
      <c r="O20" s="24" t="e">
        <f t="shared" si="0"/>
        <v>#REF!</v>
      </c>
      <c r="P20" s="24" t="e">
        <f t="shared" si="0"/>
        <v>#REF!</v>
      </c>
      <c r="Q20" s="24" t="e">
        <f t="shared" si="0"/>
        <v>#REF!</v>
      </c>
      <c r="R20" s="24" t="e">
        <f t="shared" si="0"/>
        <v>#REF!</v>
      </c>
      <c r="S20" s="24" t="e">
        <f t="shared" si="0"/>
        <v>#REF!</v>
      </c>
      <c r="T20" s="24" t="e">
        <f t="shared" si="0"/>
        <v>#REF!</v>
      </c>
      <c r="U20" s="24" t="e">
        <f t="shared" si="0"/>
        <v>#REF!</v>
      </c>
      <c r="V20" s="24" t="e">
        <f t="shared" si="0"/>
        <v>#REF!</v>
      </c>
      <c r="W20" s="24" t="e">
        <f t="shared" si="0"/>
        <v>#REF!</v>
      </c>
      <c r="X20" s="24" t="e">
        <f t="shared" si="0"/>
        <v>#REF!</v>
      </c>
      <c r="Y20" s="24" t="e">
        <f t="shared" si="0"/>
        <v>#REF!</v>
      </c>
      <c r="Z20" s="24" t="e">
        <f t="shared" si="0"/>
        <v>#REF!</v>
      </c>
      <c r="AA20" s="24" t="e">
        <f t="shared" si="0"/>
        <v>#REF!</v>
      </c>
      <c r="AB20" s="24" t="e">
        <f t="shared" si="0"/>
        <v>#REF!</v>
      </c>
      <c r="AC20" s="24" t="e">
        <f t="shared" si="0"/>
        <v>#REF!</v>
      </c>
      <c r="AD20" s="24" t="e">
        <f t="shared" si="0"/>
        <v>#REF!</v>
      </c>
      <c r="AE20" s="24" t="e">
        <f t="shared" si="0"/>
        <v>#REF!</v>
      </c>
      <c r="AF20" s="24" t="e">
        <f t="shared" si="0"/>
        <v>#REF!</v>
      </c>
      <c r="AG20" s="24" t="e">
        <f t="shared" si="0"/>
        <v>#REF!</v>
      </c>
      <c r="AH20" s="24" t="e">
        <f t="shared" si="0"/>
        <v>#REF!</v>
      </c>
      <c r="AI20" s="24" t="e">
        <f t="shared" si="0"/>
        <v>#REF!</v>
      </c>
      <c r="AJ20" s="24" t="e">
        <f t="shared" si="0"/>
        <v>#REF!</v>
      </c>
      <c r="AK20" s="24" t="e">
        <f t="shared" si="0"/>
        <v>#REF!</v>
      </c>
      <c r="AL20" s="24" t="e">
        <f t="shared" si="0"/>
        <v>#REF!</v>
      </c>
      <c r="AM20" s="24" t="e">
        <f t="shared" si="0"/>
        <v>#REF!</v>
      </c>
      <c r="AN20" s="24" t="e">
        <f t="shared" si="0"/>
        <v>#REF!</v>
      </c>
      <c r="AO20" s="24" t="e">
        <f t="shared" si="0"/>
        <v>#REF!</v>
      </c>
      <c r="AP20" s="24" t="e">
        <f t="shared" si="0"/>
        <v>#REF!</v>
      </c>
      <c r="AQ20" s="24" t="e">
        <f t="shared" si="0"/>
        <v>#REF!</v>
      </c>
      <c r="AR20" s="24" t="e">
        <f t="shared" si="0"/>
        <v>#REF!</v>
      </c>
      <c r="AS20" s="24" t="e">
        <f t="shared" si="0"/>
        <v>#REF!</v>
      </c>
      <c r="AT20" s="24" t="e">
        <f t="shared" si="0"/>
        <v>#REF!</v>
      </c>
    </row>
    <row r="21" spans="1:46" ht="24.6" customHeight="1" x14ac:dyDescent="0.2">
      <c r="A21" s="30" t="s">
        <v>11</v>
      </c>
      <c r="B21" s="24" t="e">
        <f t="shared" si="0"/>
        <v>#REF!</v>
      </c>
      <c r="C21" s="24" t="e">
        <f t="shared" si="0"/>
        <v>#REF!</v>
      </c>
      <c r="D21" s="24" t="e">
        <f t="shared" si="0"/>
        <v>#REF!</v>
      </c>
      <c r="E21" s="24" t="e">
        <f t="shared" si="0"/>
        <v>#REF!</v>
      </c>
      <c r="F21" s="24" t="e">
        <f t="shared" si="0"/>
        <v>#REF!</v>
      </c>
      <c r="G21" s="24" t="e">
        <f t="shared" si="0"/>
        <v>#REF!</v>
      </c>
      <c r="H21" s="24" t="e">
        <f t="shared" si="0"/>
        <v>#REF!</v>
      </c>
      <c r="I21" s="24" t="e">
        <f t="shared" si="0"/>
        <v>#REF!</v>
      </c>
      <c r="J21" s="24" t="e">
        <f t="shared" si="0"/>
        <v>#REF!</v>
      </c>
      <c r="K21" s="24" t="e">
        <f t="shared" si="0"/>
        <v>#REF!</v>
      </c>
      <c r="L21" s="24" t="e">
        <f t="shared" si="0"/>
        <v>#REF!</v>
      </c>
      <c r="M21" s="24" t="e">
        <f t="shared" si="0"/>
        <v>#REF!</v>
      </c>
      <c r="N21" s="24" t="e">
        <f t="shared" si="0"/>
        <v>#REF!</v>
      </c>
      <c r="O21" s="24" t="e">
        <f t="shared" si="0"/>
        <v>#REF!</v>
      </c>
      <c r="P21" s="24" t="e">
        <f t="shared" si="0"/>
        <v>#REF!</v>
      </c>
      <c r="Q21" s="24" t="e">
        <f t="shared" si="0"/>
        <v>#REF!</v>
      </c>
      <c r="R21" s="24" t="e">
        <f t="shared" si="0"/>
        <v>#REF!</v>
      </c>
      <c r="S21" s="24" t="e">
        <f t="shared" si="0"/>
        <v>#REF!</v>
      </c>
      <c r="T21" s="24" t="e">
        <f t="shared" si="0"/>
        <v>#REF!</v>
      </c>
      <c r="U21" s="24" t="e">
        <f t="shared" si="0"/>
        <v>#REF!</v>
      </c>
      <c r="V21" s="24" t="e">
        <f t="shared" si="0"/>
        <v>#REF!</v>
      </c>
      <c r="W21" s="24" t="e">
        <f t="shared" si="0"/>
        <v>#REF!</v>
      </c>
      <c r="X21" s="24" t="e">
        <f t="shared" si="0"/>
        <v>#REF!</v>
      </c>
      <c r="Y21" s="24" t="e">
        <f t="shared" si="0"/>
        <v>#REF!</v>
      </c>
      <c r="Z21" s="24" t="e">
        <f t="shared" si="0"/>
        <v>#REF!</v>
      </c>
      <c r="AA21" s="24" t="e">
        <f t="shared" si="0"/>
        <v>#REF!</v>
      </c>
      <c r="AB21" s="24" t="e">
        <f t="shared" si="0"/>
        <v>#REF!</v>
      </c>
      <c r="AC21" s="24" t="e">
        <f t="shared" si="0"/>
        <v>#REF!</v>
      </c>
      <c r="AD21" s="24" t="e">
        <f t="shared" si="0"/>
        <v>#REF!</v>
      </c>
      <c r="AE21" s="24" t="e">
        <f t="shared" si="0"/>
        <v>#REF!</v>
      </c>
      <c r="AF21" s="24" t="e">
        <f t="shared" si="0"/>
        <v>#REF!</v>
      </c>
      <c r="AG21" s="24" t="e">
        <f t="shared" si="0"/>
        <v>#REF!</v>
      </c>
      <c r="AH21" s="24" t="e">
        <f t="shared" si="0"/>
        <v>#REF!</v>
      </c>
      <c r="AI21" s="24" t="e">
        <f t="shared" si="0"/>
        <v>#REF!</v>
      </c>
      <c r="AJ21" s="24" t="e">
        <f t="shared" si="0"/>
        <v>#REF!</v>
      </c>
      <c r="AK21" s="24" t="e">
        <f t="shared" si="0"/>
        <v>#REF!</v>
      </c>
      <c r="AL21" s="24" t="e">
        <f t="shared" si="0"/>
        <v>#REF!</v>
      </c>
      <c r="AM21" s="24" t="e">
        <f t="shared" si="0"/>
        <v>#REF!</v>
      </c>
      <c r="AN21" s="24" t="e">
        <f t="shared" si="0"/>
        <v>#REF!</v>
      </c>
      <c r="AO21" s="24" t="e">
        <f t="shared" si="0"/>
        <v>#REF!</v>
      </c>
      <c r="AP21" s="24" t="e">
        <f t="shared" si="0"/>
        <v>#REF!</v>
      </c>
      <c r="AQ21" s="24" t="e">
        <f t="shared" si="0"/>
        <v>#REF!</v>
      </c>
      <c r="AR21" s="24" t="e">
        <f t="shared" si="0"/>
        <v>#REF!</v>
      </c>
      <c r="AS21" s="24" t="e">
        <f t="shared" si="0"/>
        <v>#REF!</v>
      </c>
      <c r="AT21" s="24" t="e">
        <f t="shared" si="0"/>
        <v>#REF!</v>
      </c>
    </row>
    <row r="22" spans="1:46" ht="10.5" customHeight="1" x14ac:dyDescent="0.2">
      <c r="A22" s="7" t="s">
        <v>2</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row>
    <row r="23" spans="1:46" ht="10.5" customHeight="1" x14ac:dyDescent="0.2">
      <c r="A23" s="6">
        <v>1</v>
      </c>
      <c r="B23" s="17" t="e">
        <f>ROUNDUP(B7*0.87,)+25</f>
        <v>#REF!</v>
      </c>
      <c r="C23" s="17" t="e">
        <f t="shared" ref="C23:AT32" si="1">ROUNDUP(C7*0.87,)+25</f>
        <v>#REF!</v>
      </c>
      <c r="D23" s="17" t="e">
        <f t="shared" si="1"/>
        <v>#REF!</v>
      </c>
      <c r="E23" s="17" t="e">
        <f t="shared" si="1"/>
        <v>#REF!</v>
      </c>
      <c r="F23" s="17" t="e">
        <f t="shared" si="1"/>
        <v>#REF!</v>
      </c>
      <c r="G23" s="17" t="e">
        <f t="shared" si="1"/>
        <v>#REF!</v>
      </c>
      <c r="H23" s="17" t="e">
        <f t="shared" si="1"/>
        <v>#REF!</v>
      </c>
      <c r="I23" s="17" t="e">
        <f t="shared" si="1"/>
        <v>#REF!</v>
      </c>
      <c r="J23" s="17" t="e">
        <f t="shared" si="1"/>
        <v>#REF!</v>
      </c>
      <c r="K23" s="17" t="e">
        <f t="shared" si="1"/>
        <v>#REF!</v>
      </c>
      <c r="L23" s="17" t="e">
        <f t="shared" si="1"/>
        <v>#REF!</v>
      </c>
      <c r="M23" s="17" t="e">
        <f t="shared" si="1"/>
        <v>#REF!</v>
      </c>
      <c r="N23" s="17" t="e">
        <f t="shared" si="1"/>
        <v>#REF!</v>
      </c>
      <c r="O23" s="17" t="e">
        <f t="shared" si="1"/>
        <v>#REF!</v>
      </c>
      <c r="P23" s="17" t="e">
        <f t="shared" si="1"/>
        <v>#REF!</v>
      </c>
      <c r="Q23" s="17" t="e">
        <f t="shared" si="1"/>
        <v>#REF!</v>
      </c>
      <c r="R23" s="17" t="e">
        <f t="shared" si="1"/>
        <v>#REF!</v>
      </c>
      <c r="S23" s="17" t="e">
        <f t="shared" si="1"/>
        <v>#REF!</v>
      </c>
      <c r="T23" s="17" t="e">
        <f t="shared" si="1"/>
        <v>#REF!</v>
      </c>
      <c r="U23" s="17" t="e">
        <f t="shared" si="1"/>
        <v>#REF!</v>
      </c>
      <c r="V23" s="17" t="e">
        <f t="shared" si="1"/>
        <v>#REF!</v>
      </c>
      <c r="W23" s="17" t="e">
        <f t="shared" si="1"/>
        <v>#REF!</v>
      </c>
      <c r="X23" s="17" t="e">
        <f t="shared" si="1"/>
        <v>#REF!</v>
      </c>
      <c r="Y23" s="17" t="e">
        <f t="shared" si="1"/>
        <v>#REF!</v>
      </c>
      <c r="Z23" s="17" t="e">
        <f t="shared" si="1"/>
        <v>#REF!</v>
      </c>
      <c r="AA23" s="17" t="e">
        <f t="shared" si="1"/>
        <v>#REF!</v>
      </c>
      <c r="AB23" s="17" t="e">
        <f t="shared" si="1"/>
        <v>#REF!</v>
      </c>
      <c r="AC23" s="17" t="e">
        <f t="shared" si="1"/>
        <v>#REF!</v>
      </c>
      <c r="AD23" s="17" t="e">
        <f t="shared" si="1"/>
        <v>#REF!</v>
      </c>
      <c r="AE23" s="17" t="e">
        <f t="shared" si="1"/>
        <v>#REF!</v>
      </c>
      <c r="AF23" s="17" t="e">
        <f t="shared" si="1"/>
        <v>#REF!</v>
      </c>
      <c r="AG23" s="17" t="e">
        <f t="shared" si="1"/>
        <v>#REF!</v>
      </c>
      <c r="AH23" s="17" t="e">
        <f t="shared" si="1"/>
        <v>#REF!</v>
      </c>
      <c r="AI23" s="17" t="e">
        <f t="shared" si="1"/>
        <v>#REF!</v>
      </c>
      <c r="AJ23" s="17" t="e">
        <f t="shared" si="1"/>
        <v>#REF!</v>
      </c>
      <c r="AK23" s="17" t="e">
        <f t="shared" si="1"/>
        <v>#REF!</v>
      </c>
      <c r="AL23" s="17" t="e">
        <f t="shared" si="1"/>
        <v>#REF!</v>
      </c>
      <c r="AM23" s="17" t="e">
        <f t="shared" si="1"/>
        <v>#REF!</v>
      </c>
      <c r="AN23" s="17" t="e">
        <f t="shared" si="1"/>
        <v>#REF!</v>
      </c>
      <c r="AO23" s="17" t="e">
        <f t="shared" si="1"/>
        <v>#REF!</v>
      </c>
      <c r="AP23" s="17" t="e">
        <f t="shared" si="1"/>
        <v>#REF!</v>
      </c>
      <c r="AQ23" s="17" t="e">
        <f t="shared" si="1"/>
        <v>#REF!</v>
      </c>
      <c r="AR23" s="17" t="e">
        <f t="shared" si="1"/>
        <v>#REF!</v>
      </c>
      <c r="AS23" s="17" t="e">
        <f t="shared" si="1"/>
        <v>#REF!</v>
      </c>
      <c r="AT23" s="17" t="e">
        <f t="shared" si="1"/>
        <v>#REF!</v>
      </c>
    </row>
    <row r="24" spans="1:46" ht="10.5" customHeight="1" x14ac:dyDescent="0.2">
      <c r="A24" s="6">
        <v>2</v>
      </c>
      <c r="B24" s="17" t="e">
        <f t="shared" ref="B24:Q33" si="2">ROUNDUP(B8*0.87,)+25</f>
        <v>#REF!</v>
      </c>
      <c r="C24" s="17" t="e">
        <f t="shared" si="2"/>
        <v>#REF!</v>
      </c>
      <c r="D24" s="17" t="e">
        <f t="shared" si="2"/>
        <v>#REF!</v>
      </c>
      <c r="E24" s="17" t="e">
        <f t="shared" si="2"/>
        <v>#REF!</v>
      </c>
      <c r="F24" s="17" t="e">
        <f t="shared" si="2"/>
        <v>#REF!</v>
      </c>
      <c r="G24" s="17" t="e">
        <f t="shared" si="2"/>
        <v>#REF!</v>
      </c>
      <c r="H24" s="17" t="e">
        <f t="shared" si="2"/>
        <v>#REF!</v>
      </c>
      <c r="I24" s="17" t="e">
        <f t="shared" si="2"/>
        <v>#REF!</v>
      </c>
      <c r="J24" s="17" t="e">
        <f t="shared" si="2"/>
        <v>#REF!</v>
      </c>
      <c r="K24" s="17" t="e">
        <f t="shared" si="2"/>
        <v>#REF!</v>
      </c>
      <c r="L24" s="17" t="e">
        <f t="shared" si="2"/>
        <v>#REF!</v>
      </c>
      <c r="M24" s="17" t="e">
        <f t="shared" si="2"/>
        <v>#REF!</v>
      </c>
      <c r="N24" s="17" t="e">
        <f t="shared" si="2"/>
        <v>#REF!</v>
      </c>
      <c r="O24" s="17" t="e">
        <f t="shared" si="2"/>
        <v>#REF!</v>
      </c>
      <c r="P24" s="17" t="e">
        <f t="shared" si="2"/>
        <v>#REF!</v>
      </c>
      <c r="Q24" s="17" t="e">
        <f t="shared" si="2"/>
        <v>#REF!</v>
      </c>
      <c r="R24" s="17" t="e">
        <f t="shared" si="1"/>
        <v>#REF!</v>
      </c>
      <c r="S24" s="17" t="e">
        <f t="shared" si="1"/>
        <v>#REF!</v>
      </c>
      <c r="T24" s="17" t="e">
        <f t="shared" si="1"/>
        <v>#REF!</v>
      </c>
      <c r="U24" s="17" t="e">
        <f t="shared" si="1"/>
        <v>#REF!</v>
      </c>
      <c r="V24" s="17" t="e">
        <f t="shared" si="1"/>
        <v>#REF!</v>
      </c>
      <c r="W24" s="17" t="e">
        <f t="shared" si="1"/>
        <v>#REF!</v>
      </c>
      <c r="X24" s="17" t="e">
        <f t="shared" si="1"/>
        <v>#REF!</v>
      </c>
      <c r="Y24" s="17" t="e">
        <f t="shared" si="1"/>
        <v>#REF!</v>
      </c>
      <c r="Z24" s="17" t="e">
        <f t="shared" si="1"/>
        <v>#REF!</v>
      </c>
      <c r="AA24" s="17" t="e">
        <f t="shared" si="1"/>
        <v>#REF!</v>
      </c>
      <c r="AB24" s="17" t="e">
        <f t="shared" si="1"/>
        <v>#REF!</v>
      </c>
      <c r="AC24" s="17" t="e">
        <f t="shared" si="1"/>
        <v>#REF!</v>
      </c>
      <c r="AD24" s="17" t="e">
        <f t="shared" si="1"/>
        <v>#REF!</v>
      </c>
      <c r="AE24" s="17" t="e">
        <f t="shared" si="1"/>
        <v>#REF!</v>
      </c>
      <c r="AF24" s="17" t="e">
        <f t="shared" si="1"/>
        <v>#REF!</v>
      </c>
      <c r="AG24" s="17" t="e">
        <f t="shared" si="1"/>
        <v>#REF!</v>
      </c>
      <c r="AH24" s="17" t="e">
        <f t="shared" si="1"/>
        <v>#REF!</v>
      </c>
      <c r="AI24" s="17" t="e">
        <f t="shared" si="1"/>
        <v>#REF!</v>
      </c>
      <c r="AJ24" s="17" t="e">
        <f t="shared" si="1"/>
        <v>#REF!</v>
      </c>
      <c r="AK24" s="17" t="e">
        <f t="shared" si="1"/>
        <v>#REF!</v>
      </c>
      <c r="AL24" s="17" t="e">
        <f t="shared" si="1"/>
        <v>#REF!</v>
      </c>
      <c r="AM24" s="17" t="e">
        <f t="shared" si="1"/>
        <v>#REF!</v>
      </c>
      <c r="AN24" s="17" t="e">
        <f t="shared" si="1"/>
        <v>#REF!</v>
      </c>
      <c r="AO24" s="17" t="e">
        <f t="shared" si="1"/>
        <v>#REF!</v>
      </c>
      <c r="AP24" s="17" t="e">
        <f t="shared" si="1"/>
        <v>#REF!</v>
      </c>
      <c r="AQ24" s="17" t="e">
        <f t="shared" si="1"/>
        <v>#REF!</v>
      </c>
      <c r="AR24" s="17" t="e">
        <f t="shared" si="1"/>
        <v>#REF!</v>
      </c>
      <c r="AS24" s="17" t="e">
        <f t="shared" si="1"/>
        <v>#REF!</v>
      </c>
      <c r="AT24" s="17" t="e">
        <f t="shared" si="1"/>
        <v>#REF!</v>
      </c>
    </row>
    <row r="25" spans="1:46" ht="10.5" customHeight="1" x14ac:dyDescent="0.2">
      <c r="A25" s="7" t="s">
        <v>3</v>
      </c>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row>
    <row r="26" spans="1:46" ht="10.5" customHeight="1" x14ac:dyDescent="0.2">
      <c r="A26" s="6">
        <v>1</v>
      </c>
      <c r="B26" s="17" t="e">
        <f t="shared" si="2"/>
        <v>#REF!</v>
      </c>
      <c r="C26" s="17" t="e">
        <f t="shared" si="1"/>
        <v>#REF!</v>
      </c>
      <c r="D26" s="17" t="e">
        <f t="shared" si="1"/>
        <v>#REF!</v>
      </c>
      <c r="E26" s="17" t="e">
        <f t="shared" si="1"/>
        <v>#REF!</v>
      </c>
      <c r="F26" s="17" t="e">
        <f t="shared" si="1"/>
        <v>#REF!</v>
      </c>
      <c r="G26" s="17" t="e">
        <f t="shared" si="1"/>
        <v>#REF!</v>
      </c>
      <c r="H26" s="17" t="e">
        <f t="shared" si="1"/>
        <v>#REF!</v>
      </c>
      <c r="I26" s="17" t="e">
        <f t="shared" si="1"/>
        <v>#REF!</v>
      </c>
      <c r="J26" s="17" t="e">
        <f t="shared" si="1"/>
        <v>#REF!</v>
      </c>
      <c r="K26" s="17" t="e">
        <f t="shared" si="1"/>
        <v>#REF!</v>
      </c>
      <c r="L26" s="17" t="e">
        <f t="shared" si="1"/>
        <v>#REF!</v>
      </c>
      <c r="M26" s="17" t="e">
        <f t="shared" si="1"/>
        <v>#REF!</v>
      </c>
      <c r="N26" s="17" t="e">
        <f t="shared" si="1"/>
        <v>#REF!</v>
      </c>
      <c r="O26" s="17" t="e">
        <f t="shared" si="1"/>
        <v>#REF!</v>
      </c>
      <c r="P26" s="17" t="e">
        <f t="shared" si="1"/>
        <v>#REF!</v>
      </c>
      <c r="Q26" s="17" t="e">
        <f t="shared" si="1"/>
        <v>#REF!</v>
      </c>
      <c r="R26" s="17" t="e">
        <f t="shared" si="1"/>
        <v>#REF!</v>
      </c>
      <c r="S26" s="17" t="e">
        <f t="shared" si="1"/>
        <v>#REF!</v>
      </c>
      <c r="T26" s="17" t="e">
        <f t="shared" si="1"/>
        <v>#REF!</v>
      </c>
      <c r="U26" s="17" t="e">
        <f t="shared" si="1"/>
        <v>#REF!</v>
      </c>
      <c r="V26" s="17" t="e">
        <f t="shared" si="1"/>
        <v>#REF!</v>
      </c>
      <c r="W26" s="17" t="e">
        <f t="shared" si="1"/>
        <v>#REF!</v>
      </c>
      <c r="X26" s="17" t="e">
        <f t="shared" si="1"/>
        <v>#REF!</v>
      </c>
      <c r="Y26" s="17" t="e">
        <f t="shared" si="1"/>
        <v>#REF!</v>
      </c>
      <c r="Z26" s="17" t="e">
        <f t="shared" si="1"/>
        <v>#REF!</v>
      </c>
      <c r="AA26" s="17" t="e">
        <f t="shared" si="1"/>
        <v>#REF!</v>
      </c>
      <c r="AB26" s="17" t="e">
        <f t="shared" si="1"/>
        <v>#REF!</v>
      </c>
      <c r="AC26" s="17" t="e">
        <f t="shared" si="1"/>
        <v>#REF!</v>
      </c>
      <c r="AD26" s="17" t="e">
        <f t="shared" si="1"/>
        <v>#REF!</v>
      </c>
      <c r="AE26" s="17" t="e">
        <f t="shared" si="1"/>
        <v>#REF!</v>
      </c>
      <c r="AF26" s="17" t="e">
        <f t="shared" si="1"/>
        <v>#REF!</v>
      </c>
      <c r="AG26" s="17" t="e">
        <f t="shared" si="1"/>
        <v>#REF!</v>
      </c>
      <c r="AH26" s="17" t="e">
        <f t="shared" si="1"/>
        <v>#REF!</v>
      </c>
      <c r="AI26" s="17" t="e">
        <f t="shared" si="1"/>
        <v>#REF!</v>
      </c>
      <c r="AJ26" s="17" t="e">
        <f t="shared" si="1"/>
        <v>#REF!</v>
      </c>
      <c r="AK26" s="17" t="e">
        <f t="shared" si="1"/>
        <v>#REF!</v>
      </c>
      <c r="AL26" s="17" t="e">
        <f t="shared" si="1"/>
        <v>#REF!</v>
      </c>
      <c r="AM26" s="17" t="e">
        <f t="shared" si="1"/>
        <v>#REF!</v>
      </c>
      <c r="AN26" s="17" t="e">
        <f t="shared" si="1"/>
        <v>#REF!</v>
      </c>
      <c r="AO26" s="17" t="e">
        <f t="shared" si="1"/>
        <v>#REF!</v>
      </c>
      <c r="AP26" s="17" t="e">
        <f t="shared" si="1"/>
        <v>#REF!</v>
      </c>
      <c r="AQ26" s="17" t="e">
        <f t="shared" si="1"/>
        <v>#REF!</v>
      </c>
      <c r="AR26" s="17" t="e">
        <f t="shared" si="1"/>
        <v>#REF!</v>
      </c>
      <c r="AS26" s="17" t="e">
        <f t="shared" si="1"/>
        <v>#REF!</v>
      </c>
      <c r="AT26" s="17" t="e">
        <f t="shared" si="1"/>
        <v>#REF!</v>
      </c>
    </row>
    <row r="27" spans="1:46" ht="10.5" customHeight="1" x14ac:dyDescent="0.2">
      <c r="A27" s="6">
        <v>2</v>
      </c>
      <c r="B27" s="17" t="e">
        <f t="shared" si="2"/>
        <v>#REF!</v>
      </c>
      <c r="C27" s="17" t="e">
        <f t="shared" si="1"/>
        <v>#REF!</v>
      </c>
      <c r="D27" s="17" t="e">
        <f t="shared" si="1"/>
        <v>#REF!</v>
      </c>
      <c r="E27" s="17" t="e">
        <f t="shared" si="1"/>
        <v>#REF!</v>
      </c>
      <c r="F27" s="17" t="e">
        <f t="shared" si="1"/>
        <v>#REF!</v>
      </c>
      <c r="G27" s="17" t="e">
        <f t="shared" si="1"/>
        <v>#REF!</v>
      </c>
      <c r="H27" s="17" t="e">
        <f t="shared" si="1"/>
        <v>#REF!</v>
      </c>
      <c r="I27" s="17" t="e">
        <f t="shared" si="1"/>
        <v>#REF!</v>
      </c>
      <c r="J27" s="17" t="e">
        <f t="shared" si="1"/>
        <v>#REF!</v>
      </c>
      <c r="K27" s="17" t="e">
        <f t="shared" si="1"/>
        <v>#REF!</v>
      </c>
      <c r="L27" s="17" t="e">
        <f t="shared" si="1"/>
        <v>#REF!</v>
      </c>
      <c r="M27" s="17" t="e">
        <f t="shared" si="1"/>
        <v>#REF!</v>
      </c>
      <c r="N27" s="17" t="e">
        <f t="shared" si="1"/>
        <v>#REF!</v>
      </c>
      <c r="O27" s="17" t="e">
        <f t="shared" si="1"/>
        <v>#REF!</v>
      </c>
      <c r="P27" s="17" t="e">
        <f t="shared" si="1"/>
        <v>#REF!</v>
      </c>
      <c r="Q27" s="17" t="e">
        <f t="shared" si="1"/>
        <v>#REF!</v>
      </c>
      <c r="R27" s="17" t="e">
        <f t="shared" si="1"/>
        <v>#REF!</v>
      </c>
      <c r="S27" s="17" t="e">
        <f t="shared" si="1"/>
        <v>#REF!</v>
      </c>
      <c r="T27" s="17" t="e">
        <f t="shared" si="1"/>
        <v>#REF!</v>
      </c>
      <c r="U27" s="17" t="e">
        <f t="shared" si="1"/>
        <v>#REF!</v>
      </c>
      <c r="V27" s="17" t="e">
        <f t="shared" si="1"/>
        <v>#REF!</v>
      </c>
      <c r="W27" s="17" t="e">
        <f t="shared" si="1"/>
        <v>#REF!</v>
      </c>
      <c r="X27" s="17" t="e">
        <f t="shared" si="1"/>
        <v>#REF!</v>
      </c>
      <c r="Y27" s="17" t="e">
        <f t="shared" si="1"/>
        <v>#REF!</v>
      </c>
      <c r="Z27" s="17" t="e">
        <f t="shared" si="1"/>
        <v>#REF!</v>
      </c>
      <c r="AA27" s="17" t="e">
        <f t="shared" si="1"/>
        <v>#REF!</v>
      </c>
      <c r="AB27" s="17" t="e">
        <f t="shared" si="1"/>
        <v>#REF!</v>
      </c>
      <c r="AC27" s="17" t="e">
        <f t="shared" si="1"/>
        <v>#REF!</v>
      </c>
      <c r="AD27" s="17" t="e">
        <f t="shared" si="1"/>
        <v>#REF!</v>
      </c>
      <c r="AE27" s="17" t="e">
        <f t="shared" si="1"/>
        <v>#REF!</v>
      </c>
      <c r="AF27" s="17" t="e">
        <f t="shared" si="1"/>
        <v>#REF!</v>
      </c>
      <c r="AG27" s="17" t="e">
        <f t="shared" si="1"/>
        <v>#REF!</v>
      </c>
      <c r="AH27" s="17" t="e">
        <f t="shared" si="1"/>
        <v>#REF!</v>
      </c>
      <c r="AI27" s="17" t="e">
        <f t="shared" si="1"/>
        <v>#REF!</v>
      </c>
      <c r="AJ27" s="17" t="e">
        <f t="shared" si="1"/>
        <v>#REF!</v>
      </c>
      <c r="AK27" s="17" t="e">
        <f t="shared" si="1"/>
        <v>#REF!</v>
      </c>
      <c r="AL27" s="17" t="e">
        <f t="shared" si="1"/>
        <v>#REF!</v>
      </c>
      <c r="AM27" s="17" t="e">
        <f t="shared" si="1"/>
        <v>#REF!</v>
      </c>
      <c r="AN27" s="17" t="e">
        <f t="shared" si="1"/>
        <v>#REF!</v>
      </c>
      <c r="AO27" s="17" t="e">
        <f t="shared" si="1"/>
        <v>#REF!</v>
      </c>
      <c r="AP27" s="17" t="e">
        <f t="shared" si="1"/>
        <v>#REF!</v>
      </c>
      <c r="AQ27" s="17" t="e">
        <f t="shared" si="1"/>
        <v>#REF!</v>
      </c>
      <c r="AR27" s="17" t="e">
        <f t="shared" si="1"/>
        <v>#REF!</v>
      </c>
      <c r="AS27" s="17" t="e">
        <f t="shared" si="1"/>
        <v>#REF!</v>
      </c>
      <c r="AT27" s="17" t="e">
        <f t="shared" si="1"/>
        <v>#REF!</v>
      </c>
    </row>
    <row r="28" spans="1:46" ht="10.5" customHeight="1" x14ac:dyDescent="0.2">
      <c r="A28" s="7" t="s">
        <v>4</v>
      </c>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row>
    <row r="29" spans="1:46" ht="10.5" customHeight="1" x14ac:dyDescent="0.2">
      <c r="A29" s="6">
        <v>1</v>
      </c>
      <c r="B29" s="17" t="e">
        <f t="shared" si="2"/>
        <v>#REF!</v>
      </c>
      <c r="C29" s="17" t="e">
        <f t="shared" si="1"/>
        <v>#REF!</v>
      </c>
      <c r="D29" s="17" t="e">
        <f t="shared" si="1"/>
        <v>#REF!</v>
      </c>
      <c r="E29" s="17" t="e">
        <f t="shared" si="1"/>
        <v>#REF!</v>
      </c>
      <c r="F29" s="17" t="e">
        <f t="shared" si="1"/>
        <v>#REF!</v>
      </c>
      <c r="G29" s="17" t="e">
        <f t="shared" si="1"/>
        <v>#REF!</v>
      </c>
      <c r="H29" s="17" t="e">
        <f t="shared" si="1"/>
        <v>#REF!</v>
      </c>
      <c r="I29" s="17" t="e">
        <f t="shared" si="1"/>
        <v>#REF!</v>
      </c>
      <c r="J29" s="17" t="e">
        <f t="shared" si="1"/>
        <v>#REF!</v>
      </c>
      <c r="K29" s="17" t="e">
        <f t="shared" si="1"/>
        <v>#REF!</v>
      </c>
      <c r="L29" s="17" t="e">
        <f t="shared" si="1"/>
        <v>#REF!</v>
      </c>
      <c r="M29" s="17" t="e">
        <f t="shared" si="1"/>
        <v>#REF!</v>
      </c>
      <c r="N29" s="17" t="e">
        <f t="shared" si="1"/>
        <v>#REF!</v>
      </c>
      <c r="O29" s="17" t="e">
        <f t="shared" si="1"/>
        <v>#REF!</v>
      </c>
      <c r="P29" s="17" t="e">
        <f t="shared" si="1"/>
        <v>#REF!</v>
      </c>
      <c r="Q29" s="17" t="e">
        <f t="shared" si="1"/>
        <v>#REF!</v>
      </c>
      <c r="R29" s="17" t="e">
        <f t="shared" si="1"/>
        <v>#REF!</v>
      </c>
      <c r="S29" s="17" t="e">
        <f t="shared" si="1"/>
        <v>#REF!</v>
      </c>
      <c r="T29" s="17" t="e">
        <f t="shared" si="1"/>
        <v>#REF!</v>
      </c>
      <c r="U29" s="17" t="e">
        <f t="shared" si="1"/>
        <v>#REF!</v>
      </c>
      <c r="V29" s="17" t="e">
        <f t="shared" si="1"/>
        <v>#REF!</v>
      </c>
      <c r="W29" s="17" t="e">
        <f t="shared" si="1"/>
        <v>#REF!</v>
      </c>
      <c r="X29" s="17" t="e">
        <f t="shared" si="1"/>
        <v>#REF!</v>
      </c>
      <c r="Y29" s="17" t="e">
        <f t="shared" si="1"/>
        <v>#REF!</v>
      </c>
      <c r="Z29" s="17" t="e">
        <f t="shared" si="1"/>
        <v>#REF!</v>
      </c>
      <c r="AA29" s="17" t="e">
        <f t="shared" si="1"/>
        <v>#REF!</v>
      </c>
      <c r="AB29" s="17" t="e">
        <f t="shared" si="1"/>
        <v>#REF!</v>
      </c>
      <c r="AC29" s="17" t="e">
        <f t="shared" si="1"/>
        <v>#REF!</v>
      </c>
      <c r="AD29" s="17" t="e">
        <f t="shared" si="1"/>
        <v>#REF!</v>
      </c>
      <c r="AE29" s="17" t="e">
        <f t="shared" si="1"/>
        <v>#REF!</v>
      </c>
      <c r="AF29" s="17" t="e">
        <f t="shared" si="1"/>
        <v>#REF!</v>
      </c>
      <c r="AG29" s="17" t="e">
        <f t="shared" si="1"/>
        <v>#REF!</v>
      </c>
      <c r="AH29" s="17" t="e">
        <f t="shared" si="1"/>
        <v>#REF!</v>
      </c>
      <c r="AI29" s="17" t="e">
        <f t="shared" si="1"/>
        <v>#REF!</v>
      </c>
      <c r="AJ29" s="17" t="e">
        <f t="shared" si="1"/>
        <v>#REF!</v>
      </c>
      <c r="AK29" s="17" t="e">
        <f t="shared" si="1"/>
        <v>#REF!</v>
      </c>
      <c r="AL29" s="17" t="e">
        <f t="shared" si="1"/>
        <v>#REF!</v>
      </c>
      <c r="AM29" s="17" t="e">
        <f t="shared" si="1"/>
        <v>#REF!</v>
      </c>
      <c r="AN29" s="17" t="e">
        <f t="shared" si="1"/>
        <v>#REF!</v>
      </c>
      <c r="AO29" s="17" t="e">
        <f t="shared" si="1"/>
        <v>#REF!</v>
      </c>
      <c r="AP29" s="17" t="e">
        <f t="shared" si="1"/>
        <v>#REF!</v>
      </c>
      <c r="AQ29" s="17" t="e">
        <f t="shared" si="1"/>
        <v>#REF!</v>
      </c>
      <c r="AR29" s="17" t="e">
        <f t="shared" si="1"/>
        <v>#REF!</v>
      </c>
      <c r="AS29" s="17" t="e">
        <f t="shared" si="1"/>
        <v>#REF!</v>
      </c>
      <c r="AT29" s="17" t="e">
        <f t="shared" si="1"/>
        <v>#REF!</v>
      </c>
    </row>
    <row r="30" spans="1:46" ht="10.7" customHeight="1" x14ac:dyDescent="0.2">
      <c r="A30" s="6">
        <v>2</v>
      </c>
      <c r="B30" s="17" t="e">
        <f t="shared" si="2"/>
        <v>#REF!</v>
      </c>
      <c r="C30" s="17" t="e">
        <f t="shared" si="1"/>
        <v>#REF!</v>
      </c>
      <c r="D30" s="17" t="e">
        <f t="shared" si="1"/>
        <v>#REF!</v>
      </c>
      <c r="E30" s="17" t="e">
        <f t="shared" si="1"/>
        <v>#REF!</v>
      </c>
      <c r="F30" s="17" t="e">
        <f t="shared" si="1"/>
        <v>#REF!</v>
      </c>
      <c r="G30" s="17" t="e">
        <f t="shared" si="1"/>
        <v>#REF!</v>
      </c>
      <c r="H30" s="17" t="e">
        <f t="shared" si="1"/>
        <v>#REF!</v>
      </c>
      <c r="I30" s="17" t="e">
        <f t="shared" si="1"/>
        <v>#REF!</v>
      </c>
      <c r="J30" s="17" t="e">
        <f t="shared" si="1"/>
        <v>#REF!</v>
      </c>
      <c r="K30" s="17" t="e">
        <f t="shared" si="1"/>
        <v>#REF!</v>
      </c>
      <c r="L30" s="17" t="e">
        <f t="shared" si="1"/>
        <v>#REF!</v>
      </c>
      <c r="M30" s="17" t="e">
        <f t="shared" si="1"/>
        <v>#REF!</v>
      </c>
      <c r="N30" s="17" t="e">
        <f t="shared" si="1"/>
        <v>#REF!</v>
      </c>
      <c r="O30" s="17" t="e">
        <f t="shared" si="1"/>
        <v>#REF!</v>
      </c>
      <c r="P30" s="17" t="e">
        <f t="shared" si="1"/>
        <v>#REF!</v>
      </c>
      <c r="Q30" s="17" t="e">
        <f t="shared" si="1"/>
        <v>#REF!</v>
      </c>
      <c r="R30" s="17" t="e">
        <f t="shared" si="1"/>
        <v>#REF!</v>
      </c>
      <c r="S30" s="17" t="e">
        <f t="shared" si="1"/>
        <v>#REF!</v>
      </c>
      <c r="T30" s="17" t="e">
        <f t="shared" si="1"/>
        <v>#REF!</v>
      </c>
      <c r="U30" s="17" t="e">
        <f t="shared" si="1"/>
        <v>#REF!</v>
      </c>
      <c r="V30" s="17" t="e">
        <f t="shared" si="1"/>
        <v>#REF!</v>
      </c>
      <c r="W30" s="17" t="e">
        <f t="shared" si="1"/>
        <v>#REF!</v>
      </c>
      <c r="X30" s="17" t="e">
        <f t="shared" si="1"/>
        <v>#REF!</v>
      </c>
      <c r="Y30" s="17" t="e">
        <f t="shared" si="1"/>
        <v>#REF!</v>
      </c>
      <c r="Z30" s="17" t="e">
        <f t="shared" si="1"/>
        <v>#REF!</v>
      </c>
      <c r="AA30" s="17" t="e">
        <f t="shared" si="1"/>
        <v>#REF!</v>
      </c>
      <c r="AB30" s="17" t="e">
        <f t="shared" si="1"/>
        <v>#REF!</v>
      </c>
      <c r="AC30" s="17" t="e">
        <f t="shared" si="1"/>
        <v>#REF!</v>
      </c>
      <c r="AD30" s="17" t="e">
        <f t="shared" si="1"/>
        <v>#REF!</v>
      </c>
      <c r="AE30" s="17" t="e">
        <f t="shared" si="1"/>
        <v>#REF!</v>
      </c>
      <c r="AF30" s="17" t="e">
        <f t="shared" si="1"/>
        <v>#REF!</v>
      </c>
      <c r="AG30" s="17" t="e">
        <f t="shared" si="1"/>
        <v>#REF!</v>
      </c>
      <c r="AH30" s="17" t="e">
        <f t="shared" si="1"/>
        <v>#REF!</v>
      </c>
      <c r="AI30" s="17" t="e">
        <f t="shared" si="1"/>
        <v>#REF!</v>
      </c>
      <c r="AJ30" s="17" t="e">
        <f t="shared" si="1"/>
        <v>#REF!</v>
      </c>
      <c r="AK30" s="17" t="e">
        <f t="shared" si="1"/>
        <v>#REF!</v>
      </c>
      <c r="AL30" s="17" t="e">
        <f t="shared" si="1"/>
        <v>#REF!</v>
      </c>
      <c r="AM30" s="17" t="e">
        <f t="shared" si="1"/>
        <v>#REF!</v>
      </c>
      <c r="AN30" s="17" t="e">
        <f t="shared" si="1"/>
        <v>#REF!</v>
      </c>
      <c r="AO30" s="17" t="e">
        <f t="shared" si="1"/>
        <v>#REF!</v>
      </c>
      <c r="AP30" s="17" t="e">
        <f t="shared" si="1"/>
        <v>#REF!</v>
      </c>
      <c r="AQ30" s="17" t="e">
        <f t="shared" si="1"/>
        <v>#REF!</v>
      </c>
      <c r="AR30" s="17" t="e">
        <f t="shared" si="1"/>
        <v>#REF!</v>
      </c>
      <c r="AS30" s="17" t="e">
        <f t="shared" si="1"/>
        <v>#REF!</v>
      </c>
      <c r="AT30" s="17" t="e">
        <f t="shared" si="1"/>
        <v>#REF!</v>
      </c>
    </row>
    <row r="31" spans="1:46" ht="10.7" customHeight="1" x14ac:dyDescent="0.2">
      <c r="A31" s="7" t="s">
        <v>5</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row>
    <row r="32" spans="1:46" ht="10.7" customHeight="1" x14ac:dyDescent="0.2">
      <c r="A32" s="6">
        <v>1</v>
      </c>
      <c r="B32" s="17" t="e">
        <f t="shared" si="2"/>
        <v>#REF!</v>
      </c>
      <c r="C32" s="17" t="e">
        <f t="shared" si="1"/>
        <v>#REF!</v>
      </c>
      <c r="D32" s="17" t="e">
        <f t="shared" si="1"/>
        <v>#REF!</v>
      </c>
      <c r="E32" s="17" t="e">
        <f t="shared" si="1"/>
        <v>#REF!</v>
      </c>
      <c r="F32" s="17" t="e">
        <f t="shared" si="1"/>
        <v>#REF!</v>
      </c>
      <c r="G32" s="17" t="e">
        <f t="shared" si="1"/>
        <v>#REF!</v>
      </c>
      <c r="H32" s="17" t="e">
        <f t="shared" si="1"/>
        <v>#REF!</v>
      </c>
      <c r="I32" s="17" t="e">
        <f t="shared" ref="C32:AT33" si="3">ROUNDUP(I16*0.87,)+25</f>
        <v>#REF!</v>
      </c>
      <c r="J32" s="17" t="e">
        <f t="shared" si="3"/>
        <v>#REF!</v>
      </c>
      <c r="K32" s="17" t="e">
        <f t="shared" si="3"/>
        <v>#REF!</v>
      </c>
      <c r="L32" s="17" t="e">
        <f t="shared" si="3"/>
        <v>#REF!</v>
      </c>
      <c r="M32" s="17" t="e">
        <f t="shared" si="3"/>
        <v>#REF!</v>
      </c>
      <c r="N32" s="17" t="e">
        <f t="shared" si="3"/>
        <v>#REF!</v>
      </c>
      <c r="O32" s="17" t="e">
        <f t="shared" si="3"/>
        <v>#REF!</v>
      </c>
      <c r="P32" s="17" t="e">
        <f t="shared" si="3"/>
        <v>#REF!</v>
      </c>
      <c r="Q32" s="17" t="e">
        <f t="shared" si="3"/>
        <v>#REF!</v>
      </c>
      <c r="R32" s="17" t="e">
        <f t="shared" si="3"/>
        <v>#REF!</v>
      </c>
      <c r="S32" s="17" t="e">
        <f t="shared" si="3"/>
        <v>#REF!</v>
      </c>
      <c r="T32" s="17" t="e">
        <f t="shared" si="3"/>
        <v>#REF!</v>
      </c>
      <c r="U32" s="17" t="e">
        <f t="shared" si="3"/>
        <v>#REF!</v>
      </c>
      <c r="V32" s="17" t="e">
        <f t="shared" si="3"/>
        <v>#REF!</v>
      </c>
      <c r="W32" s="17" t="e">
        <f t="shared" si="3"/>
        <v>#REF!</v>
      </c>
      <c r="X32" s="17" t="e">
        <f t="shared" si="3"/>
        <v>#REF!</v>
      </c>
      <c r="Y32" s="17" t="e">
        <f t="shared" si="3"/>
        <v>#REF!</v>
      </c>
      <c r="Z32" s="17" t="e">
        <f t="shared" si="3"/>
        <v>#REF!</v>
      </c>
      <c r="AA32" s="17" t="e">
        <f t="shared" si="3"/>
        <v>#REF!</v>
      </c>
      <c r="AB32" s="17" t="e">
        <f t="shared" si="3"/>
        <v>#REF!</v>
      </c>
      <c r="AC32" s="17" t="e">
        <f t="shared" si="3"/>
        <v>#REF!</v>
      </c>
      <c r="AD32" s="17" t="e">
        <f t="shared" si="3"/>
        <v>#REF!</v>
      </c>
      <c r="AE32" s="17" t="e">
        <f t="shared" si="3"/>
        <v>#REF!</v>
      </c>
      <c r="AF32" s="17" t="e">
        <f t="shared" si="3"/>
        <v>#REF!</v>
      </c>
      <c r="AG32" s="17" t="e">
        <f t="shared" si="3"/>
        <v>#REF!</v>
      </c>
      <c r="AH32" s="17" t="e">
        <f t="shared" si="3"/>
        <v>#REF!</v>
      </c>
      <c r="AI32" s="17" t="e">
        <f t="shared" si="3"/>
        <v>#REF!</v>
      </c>
      <c r="AJ32" s="17" t="e">
        <f t="shared" si="3"/>
        <v>#REF!</v>
      </c>
      <c r="AK32" s="17" t="e">
        <f t="shared" si="3"/>
        <v>#REF!</v>
      </c>
      <c r="AL32" s="17" t="e">
        <f t="shared" si="3"/>
        <v>#REF!</v>
      </c>
      <c r="AM32" s="17" t="e">
        <f t="shared" si="3"/>
        <v>#REF!</v>
      </c>
      <c r="AN32" s="17" t="e">
        <f t="shared" si="3"/>
        <v>#REF!</v>
      </c>
      <c r="AO32" s="17" t="e">
        <f t="shared" si="3"/>
        <v>#REF!</v>
      </c>
      <c r="AP32" s="17" t="e">
        <f t="shared" si="3"/>
        <v>#REF!</v>
      </c>
      <c r="AQ32" s="17" t="e">
        <f t="shared" si="3"/>
        <v>#REF!</v>
      </c>
      <c r="AR32" s="17" t="e">
        <f t="shared" si="3"/>
        <v>#REF!</v>
      </c>
      <c r="AS32" s="17" t="e">
        <f t="shared" si="3"/>
        <v>#REF!</v>
      </c>
      <c r="AT32" s="17" t="e">
        <f t="shared" si="3"/>
        <v>#REF!</v>
      </c>
    </row>
    <row r="33" spans="1:46" ht="10.7" customHeight="1" x14ac:dyDescent="0.2">
      <c r="A33" s="6">
        <v>2</v>
      </c>
      <c r="B33" s="17" t="e">
        <f t="shared" si="2"/>
        <v>#REF!</v>
      </c>
      <c r="C33" s="17" t="e">
        <f t="shared" si="3"/>
        <v>#REF!</v>
      </c>
      <c r="D33" s="17" t="e">
        <f t="shared" si="3"/>
        <v>#REF!</v>
      </c>
      <c r="E33" s="17" t="e">
        <f t="shared" si="3"/>
        <v>#REF!</v>
      </c>
      <c r="F33" s="17" t="e">
        <f t="shared" si="3"/>
        <v>#REF!</v>
      </c>
      <c r="G33" s="17" t="e">
        <f t="shared" si="3"/>
        <v>#REF!</v>
      </c>
      <c r="H33" s="17" t="e">
        <f t="shared" si="3"/>
        <v>#REF!</v>
      </c>
      <c r="I33" s="17" t="e">
        <f t="shared" si="3"/>
        <v>#REF!</v>
      </c>
      <c r="J33" s="17" t="e">
        <f t="shared" si="3"/>
        <v>#REF!</v>
      </c>
      <c r="K33" s="17" t="e">
        <f t="shared" si="3"/>
        <v>#REF!</v>
      </c>
      <c r="L33" s="17" t="e">
        <f t="shared" si="3"/>
        <v>#REF!</v>
      </c>
      <c r="M33" s="17" t="e">
        <f t="shared" si="3"/>
        <v>#REF!</v>
      </c>
      <c r="N33" s="17" t="e">
        <f t="shared" si="3"/>
        <v>#REF!</v>
      </c>
      <c r="O33" s="17" t="e">
        <f t="shared" si="3"/>
        <v>#REF!</v>
      </c>
      <c r="P33" s="17" t="e">
        <f t="shared" si="3"/>
        <v>#REF!</v>
      </c>
      <c r="Q33" s="17" t="e">
        <f t="shared" si="3"/>
        <v>#REF!</v>
      </c>
      <c r="R33" s="17" t="e">
        <f t="shared" si="3"/>
        <v>#REF!</v>
      </c>
      <c r="S33" s="17" t="e">
        <f t="shared" si="3"/>
        <v>#REF!</v>
      </c>
      <c r="T33" s="17" t="e">
        <f t="shared" si="3"/>
        <v>#REF!</v>
      </c>
      <c r="U33" s="17" t="e">
        <f t="shared" si="3"/>
        <v>#REF!</v>
      </c>
      <c r="V33" s="17" t="e">
        <f t="shared" si="3"/>
        <v>#REF!</v>
      </c>
      <c r="W33" s="17" t="e">
        <f t="shared" si="3"/>
        <v>#REF!</v>
      </c>
      <c r="X33" s="17" t="e">
        <f t="shared" si="3"/>
        <v>#REF!</v>
      </c>
      <c r="Y33" s="17" t="e">
        <f t="shared" si="3"/>
        <v>#REF!</v>
      </c>
      <c r="Z33" s="17" t="e">
        <f t="shared" si="3"/>
        <v>#REF!</v>
      </c>
      <c r="AA33" s="17" t="e">
        <f t="shared" si="3"/>
        <v>#REF!</v>
      </c>
      <c r="AB33" s="17" t="e">
        <f t="shared" si="3"/>
        <v>#REF!</v>
      </c>
      <c r="AC33" s="17" t="e">
        <f t="shared" si="3"/>
        <v>#REF!</v>
      </c>
      <c r="AD33" s="17" t="e">
        <f t="shared" si="3"/>
        <v>#REF!</v>
      </c>
      <c r="AE33" s="17" t="e">
        <f t="shared" si="3"/>
        <v>#REF!</v>
      </c>
      <c r="AF33" s="17" t="e">
        <f t="shared" si="3"/>
        <v>#REF!</v>
      </c>
      <c r="AG33" s="17" t="e">
        <f t="shared" si="3"/>
        <v>#REF!</v>
      </c>
      <c r="AH33" s="17" t="e">
        <f t="shared" si="3"/>
        <v>#REF!</v>
      </c>
      <c r="AI33" s="17" t="e">
        <f t="shared" si="3"/>
        <v>#REF!</v>
      </c>
      <c r="AJ33" s="17" t="e">
        <f t="shared" si="3"/>
        <v>#REF!</v>
      </c>
      <c r="AK33" s="17" t="e">
        <f t="shared" si="3"/>
        <v>#REF!</v>
      </c>
      <c r="AL33" s="17" t="e">
        <f t="shared" si="3"/>
        <v>#REF!</v>
      </c>
      <c r="AM33" s="17" t="e">
        <f t="shared" si="3"/>
        <v>#REF!</v>
      </c>
      <c r="AN33" s="17" t="e">
        <f t="shared" si="3"/>
        <v>#REF!</v>
      </c>
      <c r="AO33" s="17" t="e">
        <f t="shared" si="3"/>
        <v>#REF!</v>
      </c>
      <c r="AP33" s="17" t="e">
        <f t="shared" si="3"/>
        <v>#REF!</v>
      </c>
      <c r="AQ33" s="17" t="e">
        <f t="shared" si="3"/>
        <v>#REF!</v>
      </c>
      <c r="AR33" s="17" t="e">
        <f t="shared" si="3"/>
        <v>#REF!</v>
      </c>
      <c r="AS33" s="17" t="e">
        <f t="shared" si="3"/>
        <v>#REF!</v>
      </c>
      <c r="AT33" s="17" t="e">
        <f t="shared" si="3"/>
        <v>#REF!</v>
      </c>
    </row>
    <row r="34" spans="1:46" ht="12.75" customHeight="1" x14ac:dyDescent="0.2">
      <c r="A34" s="31"/>
    </row>
    <row r="35" spans="1:46" x14ac:dyDescent="0.2">
      <c r="A35" s="5"/>
    </row>
    <row r="36" spans="1:46" ht="12.75" thickBot="1" x14ac:dyDescent="0.25">
      <c r="A36" s="5"/>
    </row>
    <row r="37" spans="1:46" ht="12.75" thickBot="1" x14ac:dyDescent="0.25">
      <c r="A37" s="101" t="s">
        <v>12</v>
      </c>
    </row>
    <row r="38" spans="1:46" x14ac:dyDescent="0.2">
      <c r="A38" s="33" t="s">
        <v>13</v>
      </c>
    </row>
    <row r="39" spans="1:46" x14ac:dyDescent="0.2">
      <c r="A39" s="33" t="s">
        <v>14</v>
      </c>
    </row>
    <row r="40" spans="1:46" ht="12" customHeight="1" x14ac:dyDescent="0.2">
      <c r="A40" s="37" t="s">
        <v>18</v>
      </c>
    </row>
    <row r="41" spans="1:46" x14ac:dyDescent="0.2">
      <c r="A41" s="134" t="s">
        <v>123</v>
      </c>
    </row>
    <row r="42" spans="1:46" ht="12.75" thickBot="1" x14ac:dyDescent="0.25">
      <c r="A42" s="5"/>
    </row>
    <row r="43" spans="1:46" ht="12.75" thickBot="1" x14ac:dyDescent="0.25">
      <c r="A43" s="101" t="s">
        <v>24</v>
      </c>
    </row>
    <row r="44" spans="1:46" x14ac:dyDescent="0.2">
      <c r="A44" s="5" t="s">
        <v>118</v>
      </c>
    </row>
    <row r="45" spans="1:46" ht="12.75" thickBot="1" x14ac:dyDescent="0.25">
      <c r="A45" s="2"/>
    </row>
    <row r="46" spans="1:46" ht="12.75" thickBot="1" x14ac:dyDescent="0.25">
      <c r="A46" s="103" t="s">
        <v>16</v>
      </c>
    </row>
    <row r="47" spans="1:46" ht="48" x14ac:dyDescent="0.2">
      <c r="A47" s="73" t="s">
        <v>65</v>
      </c>
    </row>
  </sheetData>
  <pageMargins left="0.25" right="0.25" top="0.75" bottom="0.75" header="0.3" footer="0.3"/>
  <pageSetup scale="5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7"/>
  <sheetViews>
    <sheetView zoomScaleNormal="100" workbookViewId="0">
      <pane xSplit="1" topLeftCell="B1" activePane="topRight" state="frozen"/>
      <selection pane="topRight" activeCell="F37" sqref="F37"/>
    </sheetView>
  </sheetViews>
  <sheetFormatPr defaultColWidth="9" defaultRowHeight="12" x14ac:dyDescent="0.2"/>
  <cols>
    <col min="1" max="1" width="81.5703125" style="4" customWidth="1"/>
    <col min="2" max="2" width="9" style="152"/>
    <col min="3" max="16384" width="9" style="4"/>
  </cols>
  <sheetData>
    <row r="1" spans="1:2" ht="11.45" customHeight="1" x14ac:dyDescent="0.2">
      <c r="A1" s="3" t="s">
        <v>7</v>
      </c>
    </row>
    <row r="2" spans="1:2" ht="11.45" customHeight="1" x14ac:dyDescent="0.2">
      <c r="A2" s="29" t="s">
        <v>63</v>
      </c>
    </row>
    <row r="3" spans="1:2" ht="11.45" customHeight="1" x14ac:dyDescent="0.2">
      <c r="A3" s="3"/>
    </row>
    <row r="4" spans="1:2" ht="11.45" customHeight="1" x14ac:dyDescent="0.2">
      <c r="A4" s="49" t="s">
        <v>9</v>
      </c>
      <c r="B4" s="24" t="e">
        <f>'C завтраками| Bed and breakfast'!#REF!</f>
        <v>#REF!</v>
      </c>
    </row>
    <row r="5" spans="1:2" s="8" customFormat="1" ht="22.35" customHeight="1" x14ac:dyDescent="0.2">
      <c r="A5" s="30" t="s">
        <v>11</v>
      </c>
      <c r="B5" s="24" t="e">
        <f>'C завтраками| Bed and breakfast'!#REF!</f>
        <v>#REF!</v>
      </c>
    </row>
    <row r="6" spans="1:2" ht="10.7" customHeight="1" x14ac:dyDescent="0.2">
      <c r="A6" s="17" t="s">
        <v>149</v>
      </c>
      <c r="B6" s="21"/>
    </row>
    <row r="7" spans="1:2" ht="10.7" customHeight="1" x14ac:dyDescent="0.2">
      <c r="A7" s="19">
        <v>1</v>
      </c>
      <c r="B7" s="17" t="e">
        <f>'C завтраками| Bed and breakfast'!#REF!*0.85</f>
        <v>#REF!</v>
      </c>
    </row>
    <row r="8" spans="1:2" ht="10.7" customHeight="1" x14ac:dyDescent="0.2">
      <c r="A8" s="19">
        <v>2</v>
      </c>
      <c r="B8" s="17" t="e">
        <f>'C завтраками| Bed and breakfast'!#REF!*0.85</f>
        <v>#REF!</v>
      </c>
    </row>
    <row r="9" spans="1:2" ht="10.7" customHeight="1" x14ac:dyDescent="0.2">
      <c r="A9" s="17" t="s">
        <v>150</v>
      </c>
      <c r="B9" s="17"/>
    </row>
    <row r="10" spans="1:2" s="5" customFormat="1" ht="10.7" customHeight="1" x14ac:dyDescent="0.2">
      <c r="A10" s="19">
        <v>1</v>
      </c>
      <c r="B10" s="17" t="e">
        <f>'C завтраками| Bed and breakfast'!#REF!*0.85</f>
        <v>#REF!</v>
      </c>
    </row>
    <row r="11" spans="1:2" ht="10.7" customHeight="1" x14ac:dyDescent="0.2">
      <c r="A11" s="19">
        <v>2</v>
      </c>
      <c r="B11" s="17" t="e">
        <f>'C завтраками| Bed and breakfast'!#REF!*0.85</f>
        <v>#REF!</v>
      </c>
    </row>
    <row r="12" spans="1:2" s="152" customFormat="1" ht="10.7" customHeight="1" x14ac:dyDescent="0.2">
      <c r="A12" s="17" t="s">
        <v>151</v>
      </c>
      <c r="B12" s="17"/>
    </row>
    <row r="13" spans="1:2" s="152" customFormat="1" ht="10.7" customHeight="1" x14ac:dyDescent="0.2">
      <c r="A13" s="19">
        <v>1</v>
      </c>
      <c r="B13" s="17" t="e">
        <f>'C завтраками| Bed and breakfast'!#REF!*0.85</f>
        <v>#REF!</v>
      </c>
    </row>
    <row r="14" spans="1:2" s="152" customFormat="1" ht="10.7" customHeight="1" x14ac:dyDescent="0.2">
      <c r="A14" s="19">
        <v>2</v>
      </c>
      <c r="B14" s="17" t="e">
        <f>'C завтраками| Bed and breakfast'!#REF!*0.85</f>
        <v>#REF!</v>
      </c>
    </row>
    <row r="15" spans="1:2" ht="10.7" customHeight="1" x14ac:dyDescent="0.2">
      <c r="A15" s="17" t="s">
        <v>4</v>
      </c>
      <c r="B15" s="17"/>
    </row>
    <row r="16" spans="1:2" ht="10.7" customHeight="1" x14ac:dyDescent="0.2">
      <c r="A16" s="19">
        <v>1</v>
      </c>
      <c r="B16" s="17" t="e">
        <f>'C завтраками| Bed and breakfast'!#REF!*0.85</f>
        <v>#REF!</v>
      </c>
    </row>
    <row r="17" spans="1:2" ht="10.7" customHeight="1" x14ac:dyDescent="0.2">
      <c r="A17" s="19">
        <v>2</v>
      </c>
      <c r="B17" s="17" t="e">
        <f>'C завтраками| Bed and breakfast'!#REF!*0.85</f>
        <v>#REF!</v>
      </c>
    </row>
    <row r="18" spans="1:2" s="152" customFormat="1" ht="10.7" customHeight="1" x14ac:dyDescent="0.2">
      <c r="A18" s="17" t="s">
        <v>152</v>
      </c>
      <c r="B18" s="17"/>
    </row>
    <row r="19" spans="1:2" s="152" customFormat="1" ht="10.7" customHeight="1" x14ac:dyDescent="0.2">
      <c r="A19" s="19">
        <v>1</v>
      </c>
      <c r="B19" s="17" t="e">
        <f>'C завтраками| Bed and breakfast'!#REF!*0.85</f>
        <v>#REF!</v>
      </c>
    </row>
    <row r="20" spans="1:2" s="152" customFormat="1" ht="10.7" customHeight="1" x14ac:dyDescent="0.2">
      <c r="A20" s="19">
        <v>2</v>
      </c>
      <c r="B20" s="17" t="e">
        <f>'C завтраками| Bed and breakfast'!#REF!*0.85</f>
        <v>#REF!</v>
      </c>
    </row>
    <row r="21" spans="1:2" ht="10.7" customHeight="1" x14ac:dyDescent="0.2">
      <c r="A21" s="17" t="s">
        <v>5</v>
      </c>
      <c r="B21" s="17"/>
    </row>
    <row r="22" spans="1:2" ht="10.7" customHeight="1" x14ac:dyDescent="0.2">
      <c r="A22" s="19">
        <v>1</v>
      </c>
      <c r="B22" s="17" t="e">
        <f>'C завтраками| Bed and breakfast'!#REF!*0.85</f>
        <v>#REF!</v>
      </c>
    </row>
    <row r="23" spans="1:2" ht="9.6" customHeight="1" x14ac:dyDescent="0.2">
      <c r="A23" s="19">
        <v>2</v>
      </c>
      <c r="B23" s="17" t="e">
        <f>'C завтраками| Bed and breakfast'!#REF!*0.85</f>
        <v>#REF!</v>
      </c>
    </row>
    <row r="24" spans="1:2" ht="9.6" customHeight="1" x14ac:dyDescent="0.2">
      <c r="A24" s="17" t="s">
        <v>6</v>
      </c>
      <c r="B24" s="17"/>
    </row>
    <row r="25" spans="1:2" ht="9.6" customHeight="1" x14ac:dyDescent="0.2">
      <c r="A25" s="19" t="s">
        <v>1</v>
      </c>
      <c r="B25" s="17" t="e">
        <f>'C завтраками| Bed and breakfast'!#REF!*0.85</f>
        <v>#REF!</v>
      </c>
    </row>
    <row r="26" spans="1:2" ht="12.75" thickBot="1" x14ac:dyDescent="0.25"/>
    <row r="27" spans="1:2" ht="12.75" thickBot="1" x14ac:dyDescent="0.25">
      <c r="A27" s="101" t="s">
        <v>12</v>
      </c>
    </row>
    <row r="28" spans="1:2" x14ac:dyDescent="0.2">
      <c r="A28" s="33" t="s">
        <v>13</v>
      </c>
    </row>
    <row r="29" spans="1:2" x14ac:dyDescent="0.2">
      <c r="A29" s="33" t="s">
        <v>14</v>
      </c>
    </row>
    <row r="30" spans="1:2" ht="12" customHeight="1" x14ac:dyDescent="0.2">
      <c r="A30" s="37" t="s">
        <v>18</v>
      </c>
    </row>
    <row r="31" spans="1:2" x14ac:dyDescent="0.2">
      <c r="A31" s="156" t="s">
        <v>126</v>
      </c>
    </row>
    <row r="32" spans="1:2" ht="12.75" thickBot="1" x14ac:dyDescent="0.25">
      <c r="A32" s="5"/>
    </row>
    <row r="33" spans="1:1" ht="12.75" thickBot="1" x14ac:dyDescent="0.25">
      <c r="A33" s="101" t="s">
        <v>24</v>
      </c>
    </row>
    <row r="34" spans="1:1" x14ac:dyDescent="0.2">
      <c r="A34" s="5" t="s">
        <v>118</v>
      </c>
    </row>
    <row r="35" spans="1:1" ht="12.75" thickBot="1" x14ac:dyDescent="0.25">
      <c r="A35" s="2"/>
    </row>
    <row r="36" spans="1:1" ht="12.75" thickBot="1" x14ac:dyDescent="0.25">
      <c r="A36" s="103" t="s">
        <v>16</v>
      </c>
    </row>
    <row r="37" spans="1:1" ht="48" x14ac:dyDescent="0.2">
      <c r="A37" s="73" t="s">
        <v>65</v>
      </c>
    </row>
  </sheetData>
  <pageMargins left="0.25" right="0.25" top="0.75" bottom="0.75" header="0.3" footer="0.3"/>
  <pageSetup scale="5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XA39"/>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4.140625" style="14" customWidth="1"/>
    <col min="2" max="16384" width="9" style="14"/>
  </cols>
  <sheetData>
    <row r="1" spans="1:16173" x14ac:dyDescent="0.2">
      <c r="A1" s="13" t="s">
        <v>7</v>
      </c>
    </row>
    <row r="2" spans="1:16173" x14ac:dyDescent="0.2">
      <c r="A2" s="15" t="s">
        <v>26</v>
      </c>
    </row>
    <row r="3" spans="1:16173" x14ac:dyDescent="0.2">
      <c r="A3" s="13"/>
    </row>
    <row r="4" spans="1:16173" x14ac:dyDescent="0.2">
      <c r="A4" s="49" t="s">
        <v>9</v>
      </c>
      <c r="B4" s="59" t="e">
        <f>'C завтраками| Bed and breakfast'!#REF!</f>
        <v>#REF!</v>
      </c>
    </row>
    <row r="5" spans="1:16173" s="16" customFormat="1" ht="22.35" customHeight="1" x14ac:dyDescent="0.2">
      <c r="A5" s="20"/>
      <c r="B5" s="59" t="e">
        <f>'C завтраками| Bed and breakfast'!#REF!</f>
        <v>#REF!</v>
      </c>
    </row>
    <row r="6" spans="1:16173" s="18" customFormat="1" ht="10.35" customHeight="1" x14ac:dyDescent="0.2">
      <c r="A6" s="17" t="s">
        <v>149</v>
      </c>
    </row>
    <row r="7" spans="1:16173" s="18" customFormat="1" ht="10.35" customHeight="1" x14ac:dyDescent="0.2">
      <c r="A7" s="19">
        <v>1</v>
      </c>
      <c r="B7" s="17" t="e">
        <f>'C завтраками| Bed and breakfast'!#REF!-2000</f>
        <v>#REF!</v>
      </c>
    </row>
    <row r="8" spans="1:16173" s="18" customFormat="1" ht="10.35" customHeight="1" x14ac:dyDescent="0.2">
      <c r="A8" s="17" t="s">
        <v>150</v>
      </c>
    </row>
    <row r="9" spans="1:16173" s="18" customFormat="1" ht="10.35" customHeight="1" x14ac:dyDescent="0.2">
      <c r="A9" s="19">
        <v>1</v>
      </c>
      <c r="B9" s="17" t="e">
        <f>'C завтраками| Bed and breakfast'!#REF!-2000</f>
        <v>#REF!</v>
      </c>
    </row>
    <row r="10" spans="1:16173" s="18" customFormat="1" ht="10.35" customHeight="1" x14ac:dyDescent="0.2">
      <c r="A10" s="17" t="s">
        <v>151</v>
      </c>
      <c r="B10" s="17"/>
    </row>
    <row r="11" spans="1:16173" s="18" customFormat="1" ht="10.35" customHeight="1" x14ac:dyDescent="0.2">
      <c r="A11" s="19">
        <v>1</v>
      </c>
      <c r="B11" s="17" t="e">
        <f>'C завтраками| Bed and breakfast'!#REF!-2000</f>
        <v>#REF!</v>
      </c>
    </row>
    <row r="12" spans="1:16173" s="18" customFormat="1" ht="10.35" customHeight="1" x14ac:dyDescent="0.2">
      <c r="A12" s="17" t="s">
        <v>4</v>
      </c>
      <c r="B12" s="17"/>
    </row>
    <row r="13" spans="1:16173" s="18" customFormat="1" ht="10.35" customHeight="1" x14ac:dyDescent="0.2">
      <c r="A13" s="19">
        <v>1</v>
      </c>
      <c r="B13" s="17" t="e">
        <f>'C завтраками| Bed and breakfast'!#REF!-2000</f>
        <v>#REF!</v>
      </c>
    </row>
    <row r="14" spans="1:16173" s="18" customFormat="1" ht="10.35" customHeight="1" x14ac:dyDescent="0.2">
      <c r="A14" s="17" t="s">
        <v>152</v>
      </c>
      <c r="B14" s="17"/>
    </row>
    <row r="15" spans="1:16173" s="18" customFormat="1" ht="10.35" customHeight="1" x14ac:dyDescent="0.2">
      <c r="A15" s="19">
        <v>1</v>
      </c>
      <c r="B15" s="17" t="e">
        <f>'C завтраками| Bed and breakfast'!#REF!-2000</f>
        <v>#REF!</v>
      </c>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c r="EJ15" s="105"/>
      <c r="EK15" s="105"/>
      <c r="EL15" s="105"/>
      <c r="EM15" s="105"/>
      <c r="EN15" s="105"/>
      <c r="EO15" s="105"/>
      <c r="EP15" s="105"/>
      <c r="EQ15" s="105"/>
      <c r="ER15" s="105"/>
      <c r="ES15" s="105"/>
      <c r="ET15" s="105"/>
      <c r="EU15" s="105"/>
      <c r="EV15" s="105"/>
      <c r="EW15" s="105"/>
      <c r="EX15" s="105"/>
      <c r="EY15" s="105"/>
      <c r="EZ15" s="105"/>
      <c r="FA15" s="105"/>
      <c r="FB15" s="105"/>
      <c r="FC15" s="105"/>
      <c r="FD15" s="105"/>
      <c r="FE15" s="105"/>
      <c r="FF15" s="105"/>
      <c r="FG15" s="105"/>
      <c r="FH15" s="105"/>
      <c r="FI15" s="105"/>
      <c r="FJ15" s="105"/>
      <c r="FK15" s="105"/>
      <c r="FL15" s="105"/>
      <c r="FM15" s="105"/>
      <c r="FN15" s="105"/>
      <c r="FO15" s="105"/>
      <c r="FP15" s="105"/>
      <c r="FQ15" s="105"/>
      <c r="FR15" s="105"/>
      <c r="FS15" s="105"/>
      <c r="FT15" s="105"/>
      <c r="FU15" s="105"/>
      <c r="FV15" s="105"/>
      <c r="FW15" s="105"/>
      <c r="FX15" s="105"/>
      <c r="FY15" s="105"/>
      <c r="FZ15" s="105"/>
      <c r="GA15" s="105"/>
      <c r="GB15" s="105"/>
      <c r="GC15" s="105"/>
      <c r="GD15" s="105"/>
      <c r="GE15" s="105"/>
      <c r="GF15" s="105"/>
      <c r="GG15" s="105"/>
      <c r="GH15" s="105"/>
      <c r="GI15" s="105"/>
      <c r="GJ15" s="105"/>
      <c r="GK15" s="105"/>
      <c r="GL15" s="105"/>
      <c r="GM15" s="105"/>
      <c r="GN15" s="105"/>
      <c r="GO15" s="105"/>
      <c r="GP15" s="105"/>
      <c r="GQ15" s="105"/>
      <c r="GR15" s="105"/>
      <c r="GS15" s="105"/>
      <c r="GT15" s="105"/>
      <c r="GU15" s="105"/>
      <c r="GV15" s="105"/>
      <c r="GW15" s="105"/>
      <c r="GX15" s="105"/>
      <c r="GY15" s="105"/>
      <c r="GZ15" s="105"/>
      <c r="HA15" s="105"/>
      <c r="HB15" s="105"/>
      <c r="HC15" s="105"/>
      <c r="HD15" s="105"/>
      <c r="HE15" s="105"/>
      <c r="HF15" s="105"/>
      <c r="HG15" s="105"/>
      <c r="HH15" s="105"/>
      <c r="HI15" s="105"/>
      <c r="HJ15" s="105"/>
      <c r="HK15" s="105"/>
      <c r="HL15" s="105"/>
      <c r="HM15" s="105"/>
      <c r="HN15" s="105"/>
      <c r="HO15" s="105"/>
      <c r="HP15" s="105"/>
      <c r="HQ15" s="105"/>
      <c r="HR15" s="105"/>
      <c r="HS15" s="105"/>
      <c r="HT15" s="105"/>
      <c r="HU15" s="105"/>
      <c r="HV15" s="105"/>
      <c r="HW15" s="105"/>
      <c r="HX15" s="105"/>
      <c r="HY15" s="105"/>
      <c r="HZ15" s="105"/>
      <c r="IA15" s="105"/>
      <c r="IB15" s="105"/>
      <c r="IC15" s="105"/>
      <c r="ID15" s="105"/>
      <c r="IE15" s="105"/>
      <c r="IF15" s="105"/>
      <c r="IG15" s="105"/>
      <c r="IH15" s="105"/>
      <c r="II15" s="105"/>
      <c r="IJ15" s="105"/>
      <c r="IK15" s="105"/>
      <c r="IL15" s="105"/>
      <c r="IM15" s="105"/>
      <c r="IN15" s="105"/>
      <c r="IO15" s="105"/>
      <c r="IP15" s="105"/>
      <c r="IQ15" s="105"/>
      <c r="IR15" s="105"/>
      <c r="IS15" s="105"/>
      <c r="IT15" s="105"/>
      <c r="IU15" s="105"/>
      <c r="IV15" s="105"/>
      <c r="IW15" s="105"/>
      <c r="IX15" s="105"/>
      <c r="IY15" s="105"/>
      <c r="IZ15" s="105"/>
      <c r="JA15" s="105"/>
      <c r="JB15" s="105"/>
      <c r="JC15" s="105"/>
      <c r="JD15" s="105"/>
      <c r="JE15" s="105"/>
      <c r="JF15" s="105"/>
      <c r="JG15" s="105"/>
      <c r="JH15" s="105"/>
      <c r="JI15" s="105"/>
      <c r="JJ15" s="105"/>
      <c r="JK15" s="105"/>
      <c r="JL15" s="105"/>
      <c r="JM15" s="105"/>
      <c r="JN15" s="105"/>
      <c r="JO15" s="105"/>
      <c r="JP15" s="105"/>
      <c r="JQ15" s="105"/>
      <c r="JR15" s="105"/>
      <c r="JS15" s="105"/>
      <c r="JT15" s="105"/>
      <c r="JU15" s="105"/>
      <c r="JV15" s="105"/>
      <c r="JW15" s="105"/>
      <c r="JX15" s="105"/>
      <c r="JY15" s="105"/>
      <c r="JZ15" s="105"/>
      <c r="KA15" s="105"/>
      <c r="KB15" s="105"/>
      <c r="KC15" s="105"/>
      <c r="KD15" s="105"/>
      <c r="KE15" s="105"/>
      <c r="KF15" s="105"/>
      <c r="KG15" s="105"/>
      <c r="KH15" s="105"/>
      <c r="KI15" s="105"/>
      <c r="KJ15" s="105"/>
      <c r="KK15" s="105"/>
      <c r="KL15" s="105"/>
      <c r="KM15" s="105"/>
      <c r="KN15" s="105"/>
      <c r="KO15" s="105"/>
      <c r="KP15" s="105"/>
      <c r="KQ15" s="105"/>
      <c r="KR15" s="105"/>
      <c r="KS15" s="105"/>
      <c r="KT15" s="105"/>
      <c r="KU15" s="105"/>
      <c r="KV15" s="105"/>
      <c r="KW15" s="105"/>
      <c r="KX15" s="105"/>
      <c r="KY15" s="105"/>
      <c r="KZ15" s="105"/>
      <c r="LA15" s="105"/>
      <c r="LB15" s="105"/>
      <c r="LC15" s="105"/>
      <c r="LD15" s="105"/>
      <c r="LE15" s="105"/>
      <c r="LF15" s="105"/>
      <c r="LG15" s="105"/>
      <c r="LH15" s="105"/>
      <c r="LI15" s="105"/>
      <c r="LJ15" s="105"/>
      <c r="LK15" s="105"/>
      <c r="LL15" s="105"/>
      <c r="LM15" s="105"/>
      <c r="LN15" s="105"/>
      <c r="LO15" s="105"/>
      <c r="LP15" s="105"/>
      <c r="LQ15" s="105"/>
      <c r="LR15" s="105"/>
      <c r="LS15" s="105"/>
      <c r="LT15" s="105"/>
      <c r="LU15" s="105"/>
      <c r="LV15" s="105"/>
      <c r="LW15" s="105"/>
      <c r="LX15" s="105"/>
      <c r="LY15" s="105"/>
      <c r="LZ15" s="105"/>
      <c r="MA15" s="105"/>
      <c r="MB15" s="105"/>
      <c r="MC15" s="105"/>
      <c r="MD15" s="105"/>
      <c r="ME15" s="105"/>
      <c r="MF15" s="105"/>
      <c r="MG15" s="105"/>
      <c r="MH15" s="105"/>
      <c r="MI15" s="105"/>
      <c r="MJ15" s="105"/>
      <c r="MK15" s="105"/>
      <c r="ML15" s="105"/>
      <c r="MM15" s="105"/>
      <c r="MN15" s="105"/>
      <c r="MO15" s="105"/>
      <c r="MP15" s="105"/>
      <c r="MQ15" s="105"/>
      <c r="MR15" s="105"/>
      <c r="MS15" s="105"/>
      <c r="MT15" s="105"/>
      <c r="MU15" s="105"/>
      <c r="MV15" s="105"/>
      <c r="MW15" s="105"/>
      <c r="MX15" s="105"/>
      <c r="MY15" s="105"/>
      <c r="MZ15" s="105"/>
      <c r="NA15" s="105"/>
      <c r="NB15" s="105"/>
      <c r="NC15" s="105"/>
      <c r="ND15" s="105"/>
      <c r="NE15" s="105"/>
      <c r="NF15" s="105"/>
      <c r="NG15" s="105"/>
      <c r="NH15" s="105"/>
      <c r="NI15" s="105"/>
      <c r="NJ15" s="105"/>
      <c r="NK15" s="105"/>
      <c r="NL15" s="105"/>
      <c r="NM15" s="105"/>
      <c r="NN15" s="105"/>
      <c r="NO15" s="105"/>
      <c r="NP15" s="105"/>
      <c r="NQ15" s="105"/>
      <c r="NR15" s="105"/>
      <c r="NS15" s="105"/>
      <c r="NT15" s="105"/>
      <c r="NU15" s="105"/>
      <c r="NV15" s="105"/>
      <c r="NW15" s="105"/>
      <c r="NX15" s="105"/>
      <c r="NY15" s="105"/>
      <c r="NZ15" s="105"/>
      <c r="OA15" s="105"/>
      <c r="OB15" s="105"/>
      <c r="OC15" s="105"/>
      <c r="OD15" s="105"/>
      <c r="OE15" s="105"/>
      <c r="OF15" s="105"/>
      <c r="OG15" s="105"/>
      <c r="OH15" s="105"/>
      <c r="OI15" s="105"/>
      <c r="OJ15" s="105"/>
      <c r="OK15" s="105"/>
      <c r="OL15" s="105"/>
      <c r="OM15" s="105"/>
      <c r="ON15" s="105"/>
      <c r="OO15" s="105"/>
      <c r="OP15" s="105"/>
      <c r="OQ15" s="105"/>
      <c r="OR15" s="105"/>
      <c r="OS15" s="105"/>
      <c r="OT15" s="105"/>
      <c r="OU15" s="105"/>
      <c r="OV15" s="105"/>
      <c r="OW15" s="105"/>
      <c r="OX15" s="105"/>
      <c r="OY15" s="105"/>
      <c r="OZ15" s="105"/>
      <c r="PA15" s="105"/>
      <c r="PB15" s="105"/>
      <c r="PC15" s="105"/>
      <c r="PD15" s="105"/>
      <c r="PE15" s="105"/>
      <c r="PF15" s="105"/>
      <c r="PG15" s="105"/>
      <c r="PH15" s="105"/>
      <c r="PI15" s="105"/>
      <c r="PJ15" s="105"/>
      <c r="PK15" s="105"/>
      <c r="PL15" s="105"/>
      <c r="PM15" s="105"/>
      <c r="PN15" s="105"/>
      <c r="PO15" s="105"/>
      <c r="PP15" s="105"/>
      <c r="PQ15" s="105"/>
      <c r="PR15" s="105"/>
      <c r="PS15" s="105"/>
      <c r="PT15" s="105"/>
      <c r="PU15" s="105"/>
      <c r="PV15" s="105"/>
      <c r="PW15" s="105"/>
      <c r="PX15" s="105"/>
      <c r="PY15" s="105"/>
      <c r="PZ15" s="105"/>
      <c r="QA15" s="105"/>
      <c r="QB15" s="105"/>
      <c r="QC15" s="105"/>
      <c r="QD15" s="105"/>
      <c r="QE15" s="105"/>
      <c r="QF15" s="105"/>
      <c r="QG15" s="105"/>
      <c r="QH15" s="105"/>
      <c r="QI15" s="105"/>
      <c r="QJ15" s="105"/>
      <c r="QK15" s="105"/>
      <c r="QL15" s="105"/>
      <c r="QM15" s="105"/>
      <c r="QN15" s="105"/>
      <c r="QO15" s="105"/>
      <c r="QP15" s="105"/>
      <c r="QQ15" s="105"/>
      <c r="QR15" s="105"/>
      <c r="QS15" s="105"/>
      <c r="QT15" s="105"/>
      <c r="QU15" s="105"/>
      <c r="QV15" s="105"/>
      <c r="QW15" s="105"/>
      <c r="QX15" s="105"/>
      <c r="QY15" s="105"/>
      <c r="QZ15" s="105"/>
      <c r="RA15" s="105"/>
      <c r="RB15" s="105"/>
      <c r="RC15" s="105"/>
      <c r="RD15" s="105"/>
      <c r="RE15" s="105"/>
      <c r="RF15" s="105"/>
      <c r="RG15" s="105"/>
      <c r="RH15" s="105"/>
      <c r="RI15" s="105"/>
      <c r="RJ15" s="105"/>
      <c r="RK15" s="105"/>
      <c r="RL15" s="105"/>
      <c r="RM15" s="105"/>
      <c r="RN15" s="105"/>
      <c r="RO15" s="105"/>
      <c r="RP15" s="105"/>
      <c r="RQ15" s="105"/>
      <c r="RR15" s="105"/>
      <c r="RS15" s="105"/>
      <c r="RT15" s="105"/>
      <c r="RU15" s="105"/>
      <c r="RV15" s="105"/>
      <c r="RW15" s="105"/>
      <c r="RX15" s="105"/>
      <c r="RY15" s="105"/>
      <c r="RZ15" s="105"/>
      <c r="SA15" s="105"/>
      <c r="SB15" s="105"/>
      <c r="SC15" s="105"/>
      <c r="SD15" s="105"/>
      <c r="SE15" s="105"/>
      <c r="SF15" s="105"/>
      <c r="SG15" s="105"/>
      <c r="SH15" s="105"/>
      <c r="SI15" s="105"/>
      <c r="SJ15" s="105"/>
      <c r="SK15" s="105"/>
      <c r="SL15" s="105"/>
      <c r="SM15" s="105"/>
      <c r="SN15" s="105"/>
      <c r="SO15" s="105"/>
      <c r="SP15" s="105"/>
      <c r="SQ15" s="105"/>
      <c r="SR15" s="105"/>
      <c r="SS15" s="105"/>
      <c r="ST15" s="105"/>
      <c r="SU15" s="105"/>
      <c r="SV15" s="105"/>
      <c r="SW15" s="105"/>
      <c r="SX15" s="105"/>
      <c r="SY15" s="105"/>
      <c r="SZ15" s="105"/>
      <c r="TA15" s="105"/>
      <c r="TB15" s="105"/>
      <c r="TC15" s="105"/>
      <c r="TD15" s="105"/>
      <c r="TE15" s="105"/>
      <c r="TF15" s="105"/>
      <c r="TG15" s="105"/>
      <c r="TH15" s="105"/>
      <c r="TI15" s="105"/>
      <c r="TJ15" s="105"/>
      <c r="TK15" s="105"/>
      <c r="TL15" s="105"/>
      <c r="TM15" s="105"/>
      <c r="TN15" s="105"/>
      <c r="TO15" s="105"/>
      <c r="TP15" s="105"/>
      <c r="TQ15" s="105"/>
      <c r="TR15" s="105"/>
      <c r="TS15" s="105"/>
      <c r="TT15" s="105"/>
      <c r="TU15" s="105"/>
      <c r="TV15" s="105"/>
      <c r="TW15" s="105"/>
      <c r="TX15" s="105"/>
      <c r="TY15" s="105"/>
      <c r="TZ15" s="105"/>
      <c r="UA15" s="105"/>
      <c r="UB15" s="105"/>
      <c r="UC15" s="105"/>
      <c r="UD15" s="105"/>
      <c r="UE15" s="105"/>
      <c r="UF15" s="105"/>
      <c r="UG15" s="105"/>
      <c r="UH15" s="105"/>
      <c r="UI15" s="105"/>
      <c r="UJ15" s="105"/>
      <c r="UK15" s="105"/>
      <c r="UL15" s="105"/>
      <c r="UM15" s="105"/>
      <c r="UN15" s="105"/>
      <c r="UO15" s="105"/>
      <c r="UP15" s="105"/>
      <c r="UQ15" s="105"/>
      <c r="UR15" s="105"/>
      <c r="US15" s="105"/>
      <c r="UT15" s="105"/>
      <c r="UU15" s="105"/>
      <c r="UV15" s="105"/>
      <c r="UW15" s="105"/>
      <c r="UX15" s="105"/>
      <c r="UY15" s="105"/>
      <c r="UZ15" s="105"/>
      <c r="VA15" s="105"/>
      <c r="VB15" s="105"/>
      <c r="VC15" s="105"/>
      <c r="VD15" s="105"/>
      <c r="VE15" s="105"/>
      <c r="VF15" s="105"/>
      <c r="VG15" s="105"/>
      <c r="VH15" s="105"/>
      <c r="VI15" s="105"/>
      <c r="VJ15" s="105"/>
      <c r="VK15" s="105"/>
      <c r="VL15" s="105"/>
      <c r="VM15" s="105"/>
      <c r="VN15" s="105"/>
      <c r="VO15" s="105"/>
      <c r="VP15" s="105"/>
      <c r="VQ15" s="105"/>
      <c r="VR15" s="105"/>
      <c r="VS15" s="105"/>
      <c r="VT15" s="105"/>
      <c r="VU15" s="105"/>
      <c r="VV15" s="105"/>
      <c r="VW15" s="105"/>
      <c r="VX15" s="105"/>
      <c r="VY15" s="105"/>
      <c r="VZ15" s="105"/>
      <c r="WA15" s="105"/>
      <c r="WB15" s="105"/>
      <c r="WC15" s="105"/>
      <c r="WD15" s="105"/>
      <c r="WE15" s="105"/>
      <c r="WF15" s="105"/>
      <c r="WG15" s="105"/>
      <c r="WH15" s="105"/>
      <c r="WI15" s="105"/>
      <c r="WJ15" s="105"/>
      <c r="WK15" s="105"/>
      <c r="WL15" s="105"/>
      <c r="WM15" s="105"/>
      <c r="WN15" s="105"/>
      <c r="WO15" s="105"/>
      <c r="WP15" s="105"/>
      <c r="WQ15" s="105"/>
      <c r="WR15" s="105"/>
      <c r="WS15" s="105"/>
      <c r="WT15" s="105"/>
      <c r="WU15" s="105"/>
      <c r="WV15" s="105"/>
      <c r="WW15" s="105"/>
      <c r="WX15" s="105"/>
      <c r="WY15" s="105"/>
      <c r="WZ15" s="105"/>
      <c r="XA15" s="105"/>
      <c r="XB15" s="105"/>
      <c r="XC15" s="105"/>
      <c r="XD15" s="105"/>
      <c r="XE15" s="105"/>
      <c r="XF15" s="105"/>
      <c r="XG15" s="105"/>
      <c r="XH15" s="105"/>
      <c r="XI15" s="105"/>
      <c r="XJ15" s="105"/>
      <c r="XK15" s="105"/>
      <c r="XL15" s="105"/>
      <c r="XM15" s="105"/>
      <c r="XN15" s="105"/>
      <c r="XO15" s="105"/>
      <c r="XP15" s="105"/>
      <c r="XQ15" s="105"/>
      <c r="XR15" s="105"/>
      <c r="XS15" s="105"/>
      <c r="XT15" s="105"/>
      <c r="XU15" s="105"/>
      <c r="XV15" s="105"/>
      <c r="XW15" s="105"/>
      <c r="XX15" s="105"/>
      <c r="XY15" s="105"/>
      <c r="XZ15" s="105"/>
      <c r="YA15" s="105"/>
      <c r="YB15" s="105"/>
      <c r="YC15" s="105"/>
      <c r="YD15" s="105"/>
      <c r="YE15" s="105"/>
      <c r="YF15" s="105"/>
      <c r="YG15" s="105"/>
      <c r="YH15" s="105"/>
      <c r="YI15" s="105"/>
      <c r="YJ15" s="105"/>
      <c r="YK15" s="105"/>
      <c r="YL15" s="105"/>
      <c r="YM15" s="105"/>
      <c r="YN15" s="105"/>
      <c r="YO15" s="105"/>
      <c r="YP15" s="105"/>
      <c r="YQ15" s="105"/>
      <c r="YR15" s="105"/>
      <c r="YS15" s="105"/>
      <c r="YT15" s="105"/>
      <c r="YU15" s="105"/>
      <c r="YV15" s="105"/>
      <c r="YW15" s="105"/>
      <c r="YX15" s="105"/>
      <c r="YY15" s="105"/>
      <c r="YZ15" s="105"/>
      <c r="ZA15" s="105"/>
      <c r="ZB15" s="105"/>
      <c r="ZC15" s="105"/>
      <c r="ZD15" s="105"/>
      <c r="ZE15" s="105"/>
      <c r="ZF15" s="105"/>
      <c r="ZG15" s="105"/>
      <c r="ZH15" s="105"/>
      <c r="ZI15" s="105"/>
      <c r="ZJ15" s="105"/>
      <c r="ZK15" s="105"/>
      <c r="ZL15" s="105"/>
      <c r="ZM15" s="105"/>
      <c r="ZN15" s="105"/>
      <c r="ZO15" s="105"/>
      <c r="ZP15" s="105"/>
      <c r="ZQ15" s="105"/>
      <c r="ZR15" s="105"/>
      <c r="ZS15" s="105"/>
      <c r="ZT15" s="105"/>
      <c r="ZU15" s="105"/>
      <c r="ZV15" s="105"/>
      <c r="ZW15" s="105"/>
      <c r="ZX15" s="105"/>
      <c r="ZY15" s="105"/>
      <c r="ZZ15" s="105"/>
      <c r="AAA15" s="105"/>
      <c r="AAB15" s="105"/>
      <c r="AAC15" s="105"/>
      <c r="AAD15" s="105"/>
      <c r="AAE15" s="105"/>
      <c r="AAF15" s="105"/>
      <c r="AAG15" s="105"/>
      <c r="AAH15" s="105"/>
      <c r="AAI15" s="105"/>
      <c r="AAJ15" s="105"/>
      <c r="AAK15" s="105"/>
      <c r="AAL15" s="105"/>
      <c r="AAM15" s="105"/>
      <c r="AAN15" s="105"/>
      <c r="AAO15" s="105"/>
      <c r="AAP15" s="105"/>
      <c r="AAQ15" s="105"/>
      <c r="AAR15" s="105"/>
      <c r="AAS15" s="105"/>
      <c r="AAT15" s="105"/>
      <c r="AAU15" s="105"/>
      <c r="AAV15" s="105"/>
      <c r="AAW15" s="105"/>
      <c r="AAX15" s="105"/>
      <c r="AAY15" s="105"/>
      <c r="AAZ15" s="105"/>
      <c r="ABA15" s="105"/>
      <c r="ABB15" s="105"/>
      <c r="ABC15" s="105"/>
      <c r="ABD15" s="105"/>
      <c r="ABE15" s="105"/>
      <c r="ABF15" s="105"/>
      <c r="ABG15" s="105"/>
      <c r="ABH15" s="105"/>
      <c r="ABI15" s="105"/>
      <c r="ABJ15" s="105"/>
      <c r="ABK15" s="105"/>
      <c r="ABL15" s="105"/>
      <c r="ABM15" s="105"/>
      <c r="ABN15" s="105"/>
      <c r="ABO15" s="105"/>
      <c r="ABP15" s="105"/>
      <c r="ABQ15" s="105"/>
      <c r="ABR15" s="105"/>
      <c r="ABS15" s="105"/>
      <c r="ABT15" s="105"/>
      <c r="ABU15" s="105"/>
      <c r="ABV15" s="105"/>
      <c r="ABW15" s="105"/>
      <c r="ABX15" s="105"/>
      <c r="ABY15" s="105"/>
      <c r="ABZ15" s="105"/>
      <c r="ACA15" s="105"/>
      <c r="ACB15" s="105"/>
      <c r="ACC15" s="105"/>
      <c r="ACD15" s="105"/>
      <c r="ACE15" s="105"/>
      <c r="ACF15" s="105"/>
      <c r="ACG15" s="105"/>
      <c r="ACH15" s="105"/>
      <c r="ACI15" s="105"/>
      <c r="ACJ15" s="105"/>
      <c r="ACK15" s="105"/>
      <c r="ACL15" s="105"/>
      <c r="ACM15" s="105"/>
      <c r="ACN15" s="105"/>
      <c r="ACO15" s="105"/>
      <c r="ACP15" s="105"/>
      <c r="ACQ15" s="105"/>
      <c r="ACR15" s="105"/>
      <c r="ACS15" s="105"/>
      <c r="ACT15" s="105"/>
      <c r="ACU15" s="105"/>
      <c r="ACV15" s="105"/>
      <c r="ACW15" s="105"/>
      <c r="ACX15" s="105"/>
      <c r="ACY15" s="105"/>
      <c r="ACZ15" s="105"/>
      <c r="ADA15" s="105"/>
      <c r="ADB15" s="105"/>
      <c r="ADC15" s="105"/>
      <c r="ADD15" s="105"/>
      <c r="ADE15" s="105"/>
      <c r="ADF15" s="105"/>
      <c r="ADG15" s="105"/>
      <c r="ADH15" s="105"/>
      <c r="ADI15" s="105"/>
      <c r="ADJ15" s="105"/>
      <c r="ADK15" s="105"/>
      <c r="ADL15" s="105"/>
      <c r="ADM15" s="105"/>
      <c r="ADN15" s="105"/>
      <c r="ADO15" s="105"/>
      <c r="ADP15" s="105"/>
      <c r="ADQ15" s="105"/>
      <c r="ADR15" s="105"/>
      <c r="ADS15" s="105"/>
      <c r="ADT15" s="105"/>
      <c r="ADU15" s="105"/>
      <c r="ADV15" s="105"/>
      <c r="ADW15" s="105"/>
      <c r="ADX15" s="105"/>
      <c r="ADY15" s="105"/>
      <c r="ADZ15" s="105"/>
      <c r="AEA15" s="105"/>
      <c r="AEB15" s="105"/>
      <c r="AEC15" s="105"/>
      <c r="AED15" s="105"/>
      <c r="AEE15" s="105"/>
      <c r="AEF15" s="105"/>
      <c r="AEG15" s="105"/>
      <c r="AEH15" s="105"/>
      <c r="AEI15" s="105"/>
      <c r="AEJ15" s="105"/>
      <c r="AEK15" s="105"/>
      <c r="AEL15" s="105"/>
      <c r="AEM15" s="105"/>
      <c r="AEN15" s="105"/>
      <c r="AEO15" s="105"/>
      <c r="AEP15" s="105"/>
      <c r="AEQ15" s="105"/>
      <c r="AER15" s="105"/>
      <c r="AES15" s="105"/>
      <c r="AET15" s="105"/>
      <c r="AEU15" s="105"/>
      <c r="AEV15" s="105"/>
      <c r="AEW15" s="105"/>
      <c r="AEX15" s="105"/>
      <c r="AEY15" s="105"/>
      <c r="AEZ15" s="105"/>
      <c r="AFA15" s="105"/>
      <c r="AFB15" s="105"/>
      <c r="AFC15" s="105"/>
      <c r="AFD15" s="105"/>
      <c r="AFE15" s="105"/>
      <c r="AFF15" s="105"/>
      <c r="AFG15" s="105"/>
      <c r="AFH15" s="105"/>
      <c r="AFI15" s="105"/>
      <c r="AFJ15" s="105"/>
      <c r="AFK15" s="105"/>
      <c r="AFL15" s="105"/>
      <c r="AFM15" s="105"/>
      <c r="AFN15" s="105"/>
      <c r="AFO15" s="105"/>
      <c r="AFP15" s="105"/>
      <c r="AFQ15" s="105"/>
      <c r="AFR15" s="105"/>
      <c r="AFS15" s="105"/>
      <c r="AFT15" s="105"/>
      <c r="AFU15" s="105"/>
      <c r="AFV15" s="105"/>
      <c r="AFW15" s="105"/>
      <c r="AFX15" s="105"/>
      <c r="AFY15" s="105"/>
      <c r="AFZ15" s="105"/>
      <c r="AGA15" s="105"/>
      <c r="AGB15" s="105"/>
      <c r="AGC15" s="105"/>
      <c r="AGD15" s="105"/>
      <c r="AGE15" s="105"/>
      <c r="AGF15" s="105"/>
      <c r="AGG15" s="105"/>
      <c r="AGH15" s="105"/>
      <c r="AGI15" s="105"/>
      <c r="AGJ15" s="105"/>
      <c r="AGK15" s="105"/>
      <c r="AGL15" s="105"/>
      <c r="AGM15" s="105"/>
      <c r="AGN15" s="105"/>
      <c r="AGO15" s="105"/>
      <c r="AGP15" s="105"/>
      <c r="AGQ15" s="105"/>
      <c r="AGR15" s="105"/>
      <c r="AGS15" s="105"/>
      <c r="AGT15" s="105"/>
      <c r="AGU15" s="105"/>
      <c r="AGV15" s="105"/>
      <c r="AGW15" s="105"/>
      <c r="AGX15" s="105"/>
      <c r="AGY15" s="105"/>
      <c r="AGZ15" s="105"/>
      <c r="AHA15" s="105"/>
      <c r="AHB15" s="105"/>
      <c r="AHC15" s="105"/>
      <c r="AHD15" s="105"/>
      <c r="AHE15" s="105"/>
      <c r="AHF15" s="105"/>
      <c r="AHG15" s="105"/>
      <c r="AHH15" s="105"/>
      <c r="AHI15" s="105"/>
      <c r="AHJ15" s="105"/>
      <c r="AHK15" s="105"/>
      <c r="AHL15" s="105"/>
      <c r="AHM15" s="105"/>
      <c r="AHN15" s="105"/>
      <c r="AHO15" s="105"/>
      <c r="AHP15" s="105"/>
      <c r="AHQ15" s="105"/>
      <c r="AHR15" s="105"/>
      <c r="AHS15" s="105"/>
      <c r="AHT15" s="105"/>
      <c r="AHU15" s="105"/>
      <c r="AHV15" s="105"/>
      <c r="AHW15" s="105"/>
      <c r="AHX15" s="105"/>
      <c r="AHY15" s="105"/>
      <c r="AHZ15" s="105"/>
      <c r="AIA15" s="105"/>
      <c r="AIB15" s="105"/>
      <c r="AIC15" s="105"/>
      <c r="AID15" s="105"/>
      <c r="AIE15" s="105"/>
      <c r="AIF15" s="105"/>
      <c r="AIG15" s="105"/>
      <c r="AIH15" s="105"/>
      <c r="AII15" s="105"/>
      <c r="AIJ15" s="105"/>
      <c r="AIK15" s="105"/>
      <c r="AIL15" s="105"/>
      <c r="AIM15" s="105"/>
      <c r="AIN15" s="105"/>
      <c r="AIO15" s="105"/>
      <c r="AIP15" s="105"/>
      <c r="AIQ15" s="105"/>
      <c r="AIR15" s="105"/>
      <c r="AIS15" s="105"/>
      <c r="AIT15" s="105"/>
      <c r="AIU15" s="105"/>
      <c r="AIV15" s="105"/>
      <c r="AIW15" s="105"/>
      <c r="AIX15" s="105"/>
      <c r="AIY15" s="105"/>
      <c r="AIZ15" s="105"/>
      <c r="AJA15" s="105"/>
      <c r="AJB15" s="105"/>
      <c r="AJC15" s="105"/>
      <c r="AJD15" s="105"/>
      <c r="AJE15" s="105"/>
      <c r="AJF15" s="105"/>
      <c r="AJG15" s="105"/>
      <c r="AJH15" s="105"/>
      <c r="AJI15" s="105"/>
      <c r="AJJ15" s="105"/>
      <c r="AJK15" s="105"/>
      <c r="AJL15" s="105"/>
      <c r="AJM15" s="105"/>
      <c r="AJN15" s="105"/>
      <c r="AJO15" s="105"/>
      <c r="AJP15" s="105"/>
      <c r="AJQ15" s="105"/>
      <c r="AJR15" s="105"/>
      <c r="AJS15" s="105"/>
      <c r="AJT15" s="105"/>
      <c r="AJU15" s="105"/>
      <c r="AJV15" s="105"/>
      <c r="AJW15" s="105"/>
      <c r="AJX15" s="105"/>
      <c r="AJY15" s="105"/>
      <c r="AJZ15" s="105"/>
      <c r="AKA15" s="105"/>
      <c r="AKB15" s="105"/>
      <c r="AKC15" s="105"/>
      <c r="AKD15" s="105"/>
      <c r="AKE15" s="105"/>
      <c r="AKF15" s="105"/>
      <c r="AKG15" s="105"/>
      <c r="AKH15" s="105"/>
      <c r="AKI15" s="105"/>
      <c r="AKJ15" s="105"/>
      <c r="AKK15" s="105"/>
      <c r="AKL15" s="105"/>
      <c r="AKM15" s="105"/>
      <c r="AKN15" s="105"/>
      <c r="AKO15" s="105"/>
      <c r="AKP15" s="105"/>
      <c r="AKQ15" s="105"/>
      <c r="AKR15" s="105"/>
      <c r="AKS15" s="105"/>
      <c r="AKT15" s="105"/>
      <c r="AKU15" s="105"/>
      <c r="AKV15" s="105"/>
      <c r="AKW15" s="105"/>
      <c r="AKX15" s="105"/>
      <c r="AKY15" s="105"/>
      <c r="AKZ15" s="105"/>
      <c r="ALA15" s="105"/>
      <c r="ALB15" s="105"/>
      <c r="ALC15" s="105"/>
      <c r="ALD15" s="105"/>
      <c r="ALE15" s="105"/>
      <c r="ALF15" s="105"/>
      <c r="ALG15" s="105"/>
      <c r="ALH15" s="105"/>
      <c r="ALI15" s="105"/>
      <c r="ALJ15" s="105"/>
      <c r="ALK15" s="105"/>
      <c r="ALL15" s="105"/>
      <c r="ALM15" s="105"/>
      <c r="ALN15" s="105"/>
      <c r="ALO15" s="105"/>
      <c r="ALP15" s="105"/>
      <c r="ALQ15" s="105"/>
      <c r="ALR15" s="105"/>
      <c r="ALS15" s="105"/>
      <c r="ALT15" s="105"/>
      <c r="ALU15" s="105"/>
      <c r="ALV15" s="105"/>
      <c r="ALW15" s="105"/>
      <c r="ALX15" s="105"/>
      <c r="ALY15" s="105"/>
      <c r="ALZ15" s="105"/>
      <c r="AMA15" s="105"/>
      <c r="AMB15" s="105"/>
      <c r="AMC15" s="105"/>
      <c r="AMD15" s="105"/>
      <c r="AME15" s="105"/>
      <c r="AMF15" s="105"/>
      <c r="AMG15" s="105"/>
      <c r="AMH15" s="105"/>
      <c r="AMI15" s="105"/>
      <c r="AMJ15" s="105"/>
      <c r="AMK15" s="105"/>
      <c r="AML15" s="105"/>
      <c r="AMM15" s="105"/>
      <c r="AMN15" s="105"/>
      <c r="AMO15" s="105"/>
      <c r="AMP15" s="105"/>
      <c r="AMQ15" s="105"/>
      <c r="AMR15" s="105"/>
      <c r="AMS15" s="105"/>
      <c r="AMT15" s="105"/>
      <c r="AMU15" s="105"/>
      <c r="AMV15" s="105"/>
      <c r="AMW15" s="105"/>
      <c r="AMX15" s="105"/>
      <c r="AMY15" s="105"/>
      <c r="AMZ15" s="105"/>
      <c r="ANA15" s="105"/>
      <c r="ANB15" s="105"/>
      <c r="ANC15" s="105"/>
      <c r="AND15" s="105"/>
      <c r="ANE15" s="105"/>
      <c r="ANF15" s="105"/>
      <c r="ANG15" s="105"/>
      <c r="ANH15" s="105"/>
      <c r="ANI15" s="105"/>
      <c r="ANJ15" s="105"/>
      <c r="ANK15" s="105"/>
      <c r="ANL15" s="105"/>
      <c r="ANM15" s="105"/>
      <c r="ANN15" s="105"/>
      <c r="ANO15" s="105"/>
      <c r="ANP15" s="105"/>
      <c r="ANQ15" s="105"/>
      <c r="ANR15" s="105"/>
      <c r="ANS15" s="105"/>
      <c r="ANT15" s="105"/>
      <c r="ANU15" s="105"/>
      <c r="ANV15" s="105"/>
      <c r="ANW15" s="105"/>
      <c r="ANX15" s="105"/>
      <c r="ANY15" s="105"/>
      <c r="ANZ15" s="105"/>
      <c r="AOA15" s="105"/>
      <c r="AOB15" s="105"/>
      <c r="AOC15" s="105"/>
      <c r="AOD15" s="105"/>
      <c r="AOE15" s="105"/>
      <c r="AOF15" s="105"/>
      <c r="AOG15" s="105"/>
      <c r="AOH15" s="105"/>
      <c r="AOI15" s="105"/>
      <c r="AOJ15" s="105"/>
      <c r="AOK15" s="105"/>
      <c r="AOL15" s="105"/>
      <c r="AOM15" s="105"/>
      <c r="AON15" s="105"/>
      <c r="AOO15" s="105"/>
      <c r="AOP15" s="105"/>
      <c r="AOQ15" s="105"/>
      <c r="AOR15" s="105"/>
      <c r="AOS15" s="105"/>
      <c r="AOT15" s="105"/>
      <c r="AOU15" s="105"/>
      <c r="AOV15" s="105"/>
      <c r="AOW15" s="105"/>
      <c r="AOX15" s="105"/>
      <c r="AOY15" s="105"/>
      <c r="AOZ15" s="105"/>
      <c r="APA15" s="105"/>
      <c r="APB15" s="105"/>
      <c r="APC15" s="105"/>
      <c r="APD15" s="105"/>
      <c r="APE15" s="105"/>
      <c r="APF15" s="105"/>
      <c r="APG15" s="105"/>
      <c r="APH15" s="105"/>
      <c r="API15" s="105"/>
      <c r="APJ15" s="105"/>
      <c r="APK15" s="105"/>
      <c r="APL15" s="105"/>
      <c r="APM15" s="105"/>
      <c r="APN15" s="105"/>
      <c r="APO15" s="105"/>
      <c r="APP15" s="105"/>
      <c r="APQ15" s="105"/>
      <c r="APR15" s="105"/>
      <c r="APS15" s="105"/>
      <c r="APT15" s="105"/>
      <c r="APU15" s="105"/>
      <c r="APV15" s="105"/>
      <c r="APW15" s="105"/>
      <c r="APX15" s="105"/>
      <c r="APY15" s="105"/>
      <c r="APZ15" s="105"/>
      <c r="AQA15" s="105"/>
      <c r="AQB15" s="105"/>
      <c r="AQC15" s="105"/>
      <c r="AQD15" s="105"/>
      <c r="AQE15" s="105"/>
      <c r="AQF15" s="105"/>
      <c r="AQG15" s="105"/>
      <c r="AQH15" s="105"/>
      <c r="AQI15" s="105"/>
      <c r="AQJ15" s="105"/>
      <c r="AQK15" s="105"/>
      <c r="AQL15" s="105"/>
      <c r="AQM15" s="105"/>
      <c r="AQN15" s="105"/>
      <c r="AQO15" s="105"/>
      <c r="AQP15" s="105"/>
      <c r="AQQ15" s="105"/>
      <c r="AQR15" s="105"/>
      <c r="AQS15" s="105"/>
      <c r="AQT15" s="105"/>
      <c r="AQU15" s="105"/>
      <c r="AQV15" s="105"/>
      <c r="AQW15" s="105"/>
      <c r="AQX15" s="105"/>
      <c r="AQY15" s="105"/>
      <c r="AQZ15" s="105"/>
      <c r="ARA15" s="105"/>
      <c r="ARB15" s="105"/>
      <c r="ARC15" s="105"/>
      <c r="ARD15" s="105"/>
      <c r="ARE15" s="105"/>
      <c r="ARF15" s="105"/>
      <c r="ARG15" s="105"/>
      <c r="ARH15" s="105"/>
      <c r="ARI15" s="105"/>
      <c r="ARJ15" s="105"/>
      <c r="ARK15" s="105"/>
      <c r="ARL15" s="105"/>
      <c r="ARM15" s="105"/>
      <c r="ARN15" s="105"/>
      <c r="ARO15" s="105"/>
      <c r="ARP15" s="105"/>
      <c r="ARQ15" s="105"/>
      <c r="ARR15" s="105"/>
      <c r="ARS15" s="105"/>
      <c r="ART15" s="105"/>
      <c r="ARU15" s="105"/>
      <c r="ARV15" s="105"/>
      <c r="ARW15" s="105"/>
      <c r="ARX15" s="105"/>
      <c r="ARY15" s="105"/>
      <c r="ARZ15" s="105"/>
      <c r="ASA15" s="105"/>
      <c r="ASB15" s="105"/>
      <c r="ASC15" s="105"/>
      <c r="ASD15" s="105"/>
      <c r="ASE15" s="105"/>
      <c r="ASF15" s="105"/>
      <c r="ASG15" s="105"/>
      <c r="ASH15" s="105"/>
      <c r="ASI15" s="105"/>
      <c r="ASJ15" s="105"/>
      <c r="ASK15" s="105"/>
      <c r="ASL15" s="105"/>
      <c r="ASM15" s="105"/>
      <c r="ASN15" s="105"/>
      <c r="ASO15" s="105"/>
      <c r="ASP15" s="105"/>
      <c r="ASQ15" s="105"/>
      <c r="ASR15" s="105"/>
      <c r="ASS15" s="105"/>
      <c r="AST15" s="105"/>
      <c r="ASU15" s="105"/>
      <c r="ASV15" s="105"/>
      <c r="ASW15" s="105"/>
      <c r="ASX15" s="105"/>
      <c r="ASY15" s="105"/>
      <c r="ASZ15" s="105"/>
      <c r="ATA15" s="105"/>
      <c r="ATB15" s="105"/>
      <c r="ATC15" s="105"/>
      <c r="ATD15" s="105"/>
      <c r="ATE15" s="105"/>
      <c r="ATF15" s="105"/>
      <c r="ATG15" s="105"/>
      <c r="ATH15" s="105"/>
      <c r="ATI15" s="105"/>
      <c r="ATJ15" s="105"/>
      <c r="ATK15" s="105"/>
      <c r="ATL15" s="105"/>
      <c r="ATM15" s="105"/>
      <c r="ATN15" s="105"/>
      <c r="ATO15" s="105"/>
      <c r="ATP15" s="105"/>
      <c r="ATQ15" s="105"/>
      <c r="ATR15" s="105"/>
      <c r="ATS15" s="105"/>
      <c r="ATT15" s="105"/>
      <c r="ATU15" s="105"/>
      <c r="ATV15" s="105"/>
      <c r="ATW15" s="105"/>
      <c r="ATX15" s="105"/>
      <c r="ATY15" s="105"/>
      <c r="ATZ15" s="105"/>
      <c r="AUA15" s="105"/>
      <c r="AUB15" s="105"/>
      <c r="AUC15" s="105"/>
      <c r="AUD15" s="105"/>
      <c r="AUE15" s="105"/>
      <c r="AUF15" s="105"/>
      <c r="AUG15" s="105"/>
      <c r="AUH15" s="105"/>
      <c r="AUI15" s="105"/>
      <c r="AUJ15" s="105"/>
      <c r="AUK15" s="105"/>
      <c r="AUL15" s="105"/>
      <c r="AUM15" s="105"/>
      <c r="AUN15" s="105"/>
      <c r="AUO15" s="105"/>
      <c r="AUP15" s="105"/>
      <c r="AUQ15" s="105"/>
      <c r="AUR15" s="105"/>
      <c r="AUS15" s="105"/>
      <c r="AUT15" s="105"/>
      <c r="AUU15" s="105"/>
      <c r="AUV15" s="105"/>
      <c r="AUW15" s="105"/>
      <c r="AUX15" s="105"/>
      <c r="AUY15" s="105"/>
      <c r="AUZ15" s="105"/>
      <c r="AVA15" s="105"/>
      <c r="AVB15" s="105"/>
      <c r="AVC15" s="105"/>
      <c r="AVD15" s="105"/>
      <c r="AVE15" s="105"/>
      <c r="AVF15" s="105"/>
      <c r="AVG15" s="105"/>
      <c r="AVH15" s="105"/>
      <c r="AVI15" s="105"/>
      <c r="AVJ15" s="105"/>
      <c r="AVK15" s="105"/>
      <c r="AVL15" s="105"/>
      <c r="AVM15" s="105"/>
      <c r="AVN15" s="105"/>
      <c r="AVO15" s="105"/>
      <c r="AVP15" s="105"/>
      <c r="AVQ15" s="105"/>
      <c r="AVR15" s="105"/>
      <c r="AVS15" s="105"/>
      <c r="AVT15" s="105"/>
      <c r="AVU15" s="105"/>
      <c r="AVV15" s="105"/>
      <c r="AVW15" s="105"/>
      <c r="AVX15" s="105"/>
      <c r="AVY15" s="105"/>
      <c r="AVZ15" s="105"/>
      <c r="AWA15" s="105"/>
      <c r="AWB15" s="105"/>
      <c r="AWC15" s="105"/>
      <c r="AWD15" s="105"/>
      <c r="AWE15" s="105"/>
      <c r="AWF15" s="105"/>
      <c r="AWG15" s="105"/>
      <c r="AWH15" s="105"/>
      <c r="AWI15" s="105"/>
      <c r="AWJ15" s="105"/>
      <c r="AWK15" s="105"/>
      <c r="AWL15" s="105"/>
      <c r="AWM15" s="105"/>
      <c r="AWN15" s="105"/>
      <c r="AWO15" s="105"/>
      <c r="AWP15" s="105"/>
      <c r="AWQ15" s="105"/>
      <c r="AWR15" s="105"/>
      <c r="AWS15" s="105"/>
      <c r="AWT15" s="105"/>
      <c r="AWU15" s="105"/>
      <c r="AWV15" s="105"/>
      <c r="AWW15" s="105"/>
      <c r="AWX15" s="105"/>
      <c r="AWY15" s="105"/>
      <c r="AWZ15" s="105"/>
      <c r="AXA15" s="105"/>
      <c r="AXB15" s="105"/>
      <c r="AXC15" s="105"/>
      <c r="AXD15" s="105"/>
      <c r="AXE15" s="105"/>
      <c r="AXF15" s="105"/>
      <c r="AXG15" s="105"/>
      <c r="AXH15" s="105"/>
      <c r="AXI15" s="105"/>
      <c r="AXJ15" s="105"/>
      <c r="AXK15" s="105"/>
      <c r="AXL15" s="105"/>
      <c r="AXM15" s="105"/>
      <c r="AXN15" s="105"/>
      <c r="AXO15" s="105"/>
      <c r="AXP15" s="105"/>
      <c r="AXQ15" s="105"/>
      <c r="AXR15" s="105"/>
      <c r="AXS15" s="105"/>
      <c r="AXT15" s="105"/>
      <c r="AXU15" s="105"/>
      <c r="AXV15" s="105"/>
      <c r="AXW15" s="105"/>
      <c r="AXX15" s="105"/>
      <c r="AXY15" s="105"/>
      <c r="AXZ15" s="105"/>
      <c r="AYA15" s="105"/>
      <c r="AYB15" s="105"/>
      <c r="AYC15" s="105"/>
      <c r="AYD15" s="105"/>
      <c r="AYE15" s="105"/>
      <c r="AYF15" s="105"/>
      <c r="AYG15" s="105"/>
      <c r="AYH15" s="105"/>
      <c r="AYI15" s="105"/>
      <c r="AYJ15" s="105"/>
      <c r="AYK15" s="105"/>
      <c r="AYL15" s="105"/>
      <c r="AYM15" s="105"/>
      <c r="AYN15" s="105"/>
      <c r="AYO15" s="105"/>
      <c r="AYP15" s="105"/>
      <c r="AYQ15" s="105"/>
      <c r="AYR15" s="105"/>
      <c r="AYS15" s="105"/>
      <c r="AYT15" s="105"/>
      <c r="AYU15" s="105"/>
      <c r="AYV15" s="105"/>
      <c r="AYW15" s="105"/>
      <c r="AYX15" s="105"/>
      <c r="AYY15" s="105"/>
      <c r="AYZ15" s="105"/>
      <c r="AZA15" s="105"/>
      <c r="AZB15" s="105"/>
      <c r="AZC15" s="105"/>
      <c r="AZD15" s="105"/>
      <c r="AZE15" s="105"/>
      <c r="AZF15" s="105"/>
      <c r="AZG15" s="105"/>
      <c r="AZH15" s="105"/>
      <c r="AZI15" s="105"/>
      <c r="AZJ15" s="105"/>
      <c r="AZK15" s="105"/>
      <c r="AZL15" s="105"/>
      <c r="AZM15" s="105"/>
      <c r="AZN15" s="105"/>
      <c r="AZO15" s="105"/>
      <c r="AZP15" s="105"/>
      <c r="AZQ15" s="105"/>
      <c r="AZR15" s="105"/>
      <c r="AZS15" s="105"/>
      <c r="AZT15" s="105"/>
      <c r="AZU15" s="105"/>
      <c r="AZV15" s="105"/>
      <c r="AZW15" s="105"/>
      <c r="AZX15" s="105"/>
      <c r="AZY15" s="105"/>
      <c r="AZZ15" s="105"/>
      <c r="BAA15" s="105"/>
      <c r="BAB15" s="105"/>
      <c r="BAC15" s="105"/>
      <c r="BAD15" s="105"/>
      <c r="BAE15" s="105"/>
      <c r="BAF15" s="105"/>
      <c r="BAG15" s="105"/>
      <c r="BAH15" s="105"/>
      <c r="BAI15" s="105"/>
      <c r="BAJ15" s="105"/>
      <c r="BAK15" s="105"/>
      <c r="BAL15" s="105"/>
      <c r="BAM15" s="105"/>
      <c r="BAN15" s="105"/>
      <c r="BAO15" s="105"/>
      <c r="BAP15" s="105"/>
      <c r="BAQ15" s="105"/>
      <c r="BAR15" s="105"/>
      <c r="BAS15" s="105"/>
      <c r="BAT15" s="105"/>
      <c r="BAU15" s="105"/>
      <c r="BAV15" s="105"/>
      <c r="BAW15" s="105"/>
      <c r="BAX15" s="105"/>
      <c r="BAY15" s="105"/>
      <c r="BAZ15" s="105"/>
      <c r="BBA15" s="105"/>
      <c r="BBB15" s="105"/>
      <c r="BBC15" s="105"/>
      <c r="BBD15" s="105"/>
      <c r="BBE15" s="105"/>
      <c r="BBF15" s="105"/>
      <c r="BBG15" s="105"/>
      <c r="BBH15" s="105"/>
      <c r="BBI15" s="105"/>
      <c r="BBJ15" s="105"/>
      <c r="BBK15" s="105"/>
      <c r="BBL15" s="105"/>
      <c r="BBM15" s="105"/>
      <c r="BBN15" s="105"/>
      <c r="BBO15" s="105"/>
      <c r="BBP15" s="105"/>
      <c r="BBQ15" s="105"/>
      <c r="BBR15" s="105"/>
      <c r="BBS15" s="105"/>
      <c r="BBT15" s="105"/>
      <c r="BBU15" s="105"/>
      <c r="BBV15" s="105"/>
      <c r="BBW15" s="105"/>
      <c r="BBX15" s="105"/>
      <c r="BBY15" s="105"/>
      <c r="BBZ15" s="105"/>
      <c r="BCA15" s="105"/>
      <c r="BCB15" s="105"/>
      <c r="BCC15" s="105"/>
      <c r="BCD15" s="105"/>
      <c r="BCE15" s="105"/>
      <c r="BCF15" s="105"/>
      <c r="BCG15" s="105"/>
      <c r="BCH15" s="105"/>
      <c r="BCI15" s="105"/>
      <c r="BCJ15" s="105"/>
      <c r="BCK15" s="105"/>
      <c r="BCL15" s="105"/>
      <c r="BCM15" s="105"/>
      <c r="BCN15" s="105"/>
      <c r="BCO15" s="105"/>
      <c r="BCP15" s="105"/>
      <c r="BCQ15" s="105"/>
      <c r="BCR15" s="105"/>
      <c r="BCS15" s="105"/>
      <c r="BCT15" s="105"/>
      <c r="BCU15" s="105"/>
      <c r="BCV15" s="105"/>
      <c r="BCW15" s="105"/>
      <c r="BCX15" s="105"/>
      <c r="BCY15" s="105"/>
      <c r="BCZ15" s="105"/>
      <c r="BDA15" s="105"/>
      <c r="BDB15" s="105"/>
      <c r="BDC15" s="105"/>
      <c r="BDD15" s="105"/>
      <c r="BDE15" s="105"/>
      <c r="BDF15" s="105"/>
      <c r="BDG15" s="105"/>
      <c r="BDH15" s="105"/>
      <c r="BDI15" s="105"/>
      <c r="BDJ15" s="105"/>
      <c r="BDK15" s="105"/>
      <c r="BDL15" s="105"/>
      <c r="BDM15" s="105"/>
      <c r="BDN15" s="105"/>
      <c r="BDO15" s="105"/>
      <c r="BDP15" s="105"/>
      <c r="BDQ15" s="105"/>
      <c r="BDR15" s="105"/>
      <c r="BDS15" s="105"/>
      <c r="BDT15" s="105"/>
      <c r="BDU15" s="105"/>
      <c r="BDV15" s="105"/>
      <c r="BDW15" s="105"/>
      <c r="BDX15" s="105"/>
      <c r="BDY15" s="105"/>
      <c r="BDZ15" s="105"/>
      <c r="BEA15" s="105"/>
      <c r="BEB15" s="105"/>
      <c r="BEC15" s="105"/>
      <c r="BED15" s="105"/>
      <c r="BEE15" s="105"/>
      <c r="BEF15" s="105"/>
      <c r="BEG15" s="105"/>
      <c r="BEH15" s="105"/>
      <c r="BEI15" s="105"/>
      <c r="BEJ15" s="105"/>
      <c r="BEK15" s="105"/>
      <c r="BEL15" s="105"/>
      <c r="BEM15" s="105"/>
      <c r="BEN15" s="105"/>
      <c r="BEO15" s="105"/>
      <c r="BEP15" s="105"/>
      <c r="BEQ15" s="105"/>
      <c r="BER15" s="105"/>
      <c r="BES15" s="105"/>
      <c r="BET15" s="105"/>
      <c r="BEU15" s="105"/>
      <c r="BEV15" s="105"/>
      <c r="BEW15" s="105"/>
      <c r="BEX15" s="105"/>
      <c r="BEY15" s="105"/>
      <c r="BEZ15" s="105"/>
      <c r="BFA15" s="105"/>
      <c r="BFB15" s="105"/>
      <c r="BFC15" s="105"/>
      <c r="BFD15" s="105"/>
      <c r="BFE15" s="105"/>
      <c r="BFF15" s="105"/>
      <c r="BFG15" s="105"/>
      <c r="BFH15" s="105"/>
      <c r="BFI15" s="105"/>
      <c r="BFJ15" s="105"/>
      <c r="BFK15" s="105"/>
      <c r="BFL15" s="105"/>
      <c r="BFM15" s="105"/>
      <c r="BFN15" s="105"/>
      <c r="BFO15" s="105"/>
      <c r="BFP15" s="105"/>
      <c r="BFQ15" s="105"/>
      <c r="BFR15" s="105"/>
      <c r="BFS15" s="105"/>
      <c r="BFT15" s="105"/>
      <c r="BFU15" s="105"/>
      <c r="BFV15" s="105"/>
      <c r="BFW15" s="105"/>
      <c r="BFX15" s="105"/>
      <c r="BFY15" s="105"/>
      <c r="BFZ15" s="105"/>
      <c r="BGA15" s="105"/>
      <c r="BGB15" s="105"/>
      <c r="BGC15" s="105"/>
      <c r="BGD15" s="105"/>
      <c r="BGE15" s="105"/>
      <c r="BGF15" s="105"/>
      <c r="BGG15" s="105"/>
      <c r="BGH15" s="105"/>
      <c r="BGI15" s="105"/>
      <c r="BGJ15" s="105"/>
      <c r="BGK15" s="105"/>
      <c r="BGL15" s="105"/>
      <c r="BGM15" s="105"/>
      <c r="BGN15" s="105"/>
      <c r="BGO15" s="105"/>
      <c r="BGP15" s="105"/>
      <c r="BGQ15" s="105"/>
      <c r="BGR15" s="105"/>
      <c r="BGS15" s="105"/>
      <c r="BGT15" s="105"/>
      <c r="BGU15" s="105"/>
      <c r="BGV15" s="105"/>
      <c r="BGW15" s="105"/>
      <c r="BGX15" s="105"/>
      <c r="BGY15" s="105"/>
      <c r="BGZ15" s="105"/>
      <c r="BHA15" s="105"/>
      <c r="BHB15" s="105"/>
      <c r="BHC15" s="105"/>
      <c r="BHD15" s="105"/>
      <c r="BHE15" s="105"/>
      <c r="BHF15" s="105"/>
      <c r="BHG15" s="105"/>
      <c r="BHH15" s="105"/>
      <c r="BHI15" s="105"/>
      <c r="BHJ15" s="105"/>
      <c r="BHK15" s="105"/>
      <c r="BHL15" s="105"/>
      <c r="BHM15" s="105"/>
      <c r="BHN15" s="105"/>
      <c r="BHO15" s="105"/>
      <c r="BHP15" s="105"/>
      <c r="BHQ15" s="105"/>
      <c r="BHR15" s="105"/>
      <c r="BHS15" s="105"/>
      <c r="BHT15" s="105"/>
      <c r="BHU15" s="105"/>
      <c r="BHV15" s="105"/>
      <c r="BHW15" s="105"/>
      <c r="BHX15" s="105"/>
      <c r="BHY15" s="105"/>
      <c r="BHZ15" s="105"/>
      <c r="BIA15" s="105"/>
      <c r="BIB15" s="105"/>
      <c r="BIC15" s="105"/>
      <c r="BID15" s="105"/>
      <c r="BIE15" s="105"/>
      <c r="BIF15" s="105"/>
      <c r="BIG15" s="105"/>
      <c r="BIH15" s="105"/>
      <c r="BII15" s="105"/>
      <c r="BIJ15" s="105"/>
      <c r="BIK15" s="105"/>
      <c r="BIL15" s="105"/>
      <c r="BIM15" s="105"/>
      <c r="BIN15" s="105"/>
      <c r="BIO15" s="105"/>
      <c r="BIP15" s="105"/>
      <c r="BIQ15" s="105"/>
      <c r="BIR15" s="105"/>
      <c r="BIS15" s="105"/>
      <c r="BIT15" s="105"/>
      <c r="BIU15" s="105"/>
      <c r="BIV15" s="105"/>
      <c r="BIW15" s="105"/>
      <c r="BIX15" s="105"/>
      <c r="BIY15" s="105"/>
      <c r="BIZ15" s="105"/>
      <c r="BJA15" s="105"/>
      <c r="BJB15" s="105"/>
      <c r="BJC15" s="105"/>
      <c r="BJD15" s="105"/>
      <c r="BJE15" s="105"/>
      <c r="BJF15" s="105"/>
      <c r="BJG15" s="105"/>
      <c r="BJH15" s="105"/>
      <c r="BJI15" s="105"/>
      <c r="BJJ15" s="105"/>
      <c r="BJK15" s="105"/>
      <c r="BJL15" s="105"/>
      <c r="BJM15" s="105"/>
      <c r="BJN15" s="105"/>
      <c r="BJO15" s="105"/>
      <c r="BJP15" s="105"/>
      <c r="BJQ15" s="105"/>
      <c r="BJR15" s="105"/>
      <c r="BJS15" s="105"/>
      <c r="BJT15" s="105"/>
      <c r="BJU15" s="105"/>
      <c r="BJV15" s="105"/>
      <c r="BJW15" s="105"/>
      <c r="BJX15" s="105"/>
      <c r="BJY15" s="105"/>
      <c r="BJZ15" s="105"/>
      <c r="BKA15" s="105"/>
      <c r="BKB15" s="105"/>
      <c r="BKC15" s="105"/>
      <c r="BKD15" s="105"/>
      <c r="BKE15" s="105"/>
      <c r="BKF15" s="105"/>
      <c r="BKG15" s="105"/>
      <c r="BKH15" s="105"/>
      <c r="BKI15" s="105"/>
      <c r="BKJ15" s="105"/>
      <c r="BKK15" s="105"/>
      <c r="BKL15" s="105"/>
      <c r="BKM15" s="105"/>
      <c r="BKN15" s="105"/>
      <c r="BKO15" s="105"/>
      <c r="BKP15" s="105"/>
      <c r="BKQ15" s="105"/>
      <c r="BKR15" s="105"/>
      <c r="BKS15" s="105"/>
      <c r="BKT15" s="105"/>
      <c r="BKU15" s="105"/>
      <c r="BKV15" s="105"/>
      <c r="BKW15" s="105"/>
      <c r="BKX15" s="105"/>
      <c r="BKY15" s="105"/>
      <c r="BKZ15" s="105"/>
      <c r="BLA15" s="105"/>
      <c r="BLB15" s="105"/>
      <c r="BLC15" s="105"/>
      <c r="BLD15" s="105"/>
      <c r="BLE15" s="105"/>
      <c r="BLF15" s="105"/>
      <c r="BLG15" s="105"/>
      <c r="BLH15" s="105"/>
      <c r="BLI15" s="105"/>
      <c r="BLJ15" s="105"/>
      <c r="BLK15" s="105"/>
      <c r="BLL15" s="105"/>
      <c r="BLM15" s="105"/>
      <c r="BLN15" s="105"/>
      <c r="BLO15" s="105"/>
      <c r="BLP15" s="105"/>
      <c r="BLQ15" s="105"/>
      <c r="BLR15" s="105"/>
      <c r="BLS15" s="105"/>
      <c r="BLT15" s="105"/>
      <c r="BLU15" s="105"/>
      <c r="BLV15" s="105"/>
      <c r="BLW15" s="105"/>
      <c r="BLX15" s="105"/>
      <c r="BLY15" s="105"/>
      <c r="BLZ15" s="105"/>
      <c r="BMA15" s="105"/>
      <c r="BMB15" s="105"/>
      <c r="BMC15" s="105"/>
      <c r="BMD15" s="105"/>
      <c r="BME15" s="105"/>
      <c r="BMF15" s="105"/>
      <c r="BMG15" s="105"/>
      <c r="BMH15" s="105"/>
      <c r="BMI15" s="105"/>
      <c r="BMJ15" s="105"/>
      <c r="BMK15" s="105"/>
      <c r="BML15" s="105"/>
      <c r="BMM15" s="105"/>
      <c r="BMN15" s="105"/>
      <c r="BMO15" s="105"/>
      <c r="BMP15" s="105"/>
      <c r="BMQ15" s="105"/>
      <c r="BMR15" s="105"/>
      <c r="BMS15" s="105"/>
      <c r="BMT15" s="105"/>
      <c r="BMU15" s="105"/>
      <c r="BMV15" s="105"/>
      <c r="BMW15" s="105"/>
      <c r="BMX15" s="105"/>
      <c r="BMY15" s="105"/>
      <c r="BMZ15" s="105"/>
      <c r="BNA15" s="105"/>
      <c r="BNB15" s="105"/>
      <c r="BNC15" s="105"/>
      <c r="BND15" s="105"/>
      <c r="BNE15" s="105"/>
      <c r="BNF15" s="105"/>
      <c r="BNG15" s="105"/>
      <c r="BNH15" s="105"/>
      <c r="BNI15" s="105"/>
      <c r="BNJ15" s="105"/>
      <c r="BNK15" s="105"/>
      <c r="BNL15" s="105"/>
      <c r="BNM15" s="105"/>
      <c r="BNN15" s="105"/>
      <c r="BNO15" s="105"/>
      <c r="BNP15" s="105"/>
      <c r="BNQ15" s="105"/>
      <c r="BNR15" s="105"/>
      <c r="BNS15" s="105"/>
      <c r="BNT15" s="105"/>
      <c r="BNU15" s="105"/>
      <c r="BNV15" s="105"/>
      <c r="BNW15" s="105"/>
      <c r="BNX15" s="105"/>
      <c r="BNY15" s="105"/>
      <c r="BNZ15" s="105"/>
      <c r="BOA15" s="105"/>
      <c r="BOB15" s="105"/>
      <c r="BOC15" s="105"/>
      <c r="BOD15" s="105"/>
      <c r="BOE15" s="105"/>
      <c r="BOF15" s="105"/>
      <c r="BOG15" s="105"/>
      <c r="BOH15" s="105"/>
      <c r="BOI15" s="105"/>
      <c r="BOJ15" s="105"/>
      <c r="BOK15" s="105"/>
      <c r="BOL15" s="105"/>
      <c r="BOM15" s="105"/>
      <c r="BON15" s="105"/>
      <c r="BOO15" s="105"/>
      <c r="BOP15" s="105"/>
      <c r="BOQ15" s="105"/>
      <c r="BOR15" s="105"/>
      <c r="BOS15" s="105"/>
      <c r="BOT15" s="105"/>
      <c r="BOU15" s="105"/>
      <c r="BOV15" s="105"/>
      <c r="BOW15" s="105"/>
      <c r="BOX15" s="105"/>
      <c r="BOY15" s="105"/>
      <c r="BOZ15" s="105"/>
      <c r="BPA15" s="105"/>
      <c r="BPB15" s="105"/>
      <c r="BPC15" s="105"/>
      <c r="BPD15" s="105"/>
      <c r="BPE15" s="105"/>
      <c r="BPF15" s="105"/>
      <c r="BPG15" s="105"/>
      <c r="BPH15" s="105"/>
      <c r="BPI15" s="105"/>
      <c r="BPJ15" s="105"/>
      <c r="BPK15" s="105"/>
      <c r="BPL15" s="105"/>
      <c r="BPM15" s="105"/>
      <c r="BPN15" s="105"/>
      <c r="BPO15" s="105"/>
      <c r="BPP15" s="105"/>
      <c r="BPQ15" s="105"/>
      <c r="BPR15" s="105"/>
      <c r="BPS15" s="105"/>
      <c r="BPT15" s="105"/>
      <c r="BPU15" s="105"/>
      <c r="BPV15" s="105"/>
      <c r="BPW15" s="105"/>
      <c r="BPX15" s="105"/>
      <c r="BPY15" s="105"/>
      <c r="BPZ15" s="105"/>
      <c r="BQA15" s="105"/>
      <c r="BQB15" s="105"/>
      <c r="BQC15" s="105"/>
      <c r="BQD15" s="105"/>
      <c r="BQE15" s="105"/>
      <c r="BQF15" s="105"/>
      <c r="BQG15" s="105"/>
      <c r="BQH15" s="105"/>
      <c r="BQI15" s="105"/>
      <c r="BQJ15" s="105"/>
      <c r="BQK15" s="105"/>
      <c r="BQL15" s="105"/>
      <c r="BQM15" s="105"/>
      <c r="BQN15" s="105"/>
      <c r="BQO15" s="105"/>
      <c r="BQP15" s="105"/>
      <c r="BQQ15" s="105"/>
      <c r="BQR15" s="105"/>
      <c r="BQS15" s="105"/>
      <c r="BQT15" s="105"/>
      <c r="BQU15" s="105"/>
      <c r="BQV15" s="105"/>
      <c r="BQW15" s="105"/>
      <c r="BQX15" s="105"/>
      <c r="BQY15" s="105"/>
      <c r="BQZ15" s="105"/>
      <c r="BRA15" s="105"/>
      <c r="BRB15" s="105"/>
      <c r="BRC15" s="105"/>
      <c r="BRD15" s="105"/>
      <c r="BRE15" s="105"/>
      <c r="BRF15" s="105"/>
      <c r="BRG15" s="105"/>
      <c r="BRH15" s="105"/>
      <c r="BRI15" s="105"/>
      <c r="BRJ15" s="105"/>
      <c r="BRK15" s="105"/>
      <c r="BRL15" s="105"/>
      <c r="BRM15" s="105"/>
      <c r="BRN15" s="105"/>
      <c r="BRO15" s="105"/>
      <c r="BRP15" s="105"/>
      <c r="BRQ15" s="105"/>
      <c r="BRR15" s="105"/>
      <c r="BRS15" s="105"/>
      <c r="BRT15" s="105"/>
      <c r="BRU15" s="105"/>
      <c r="BRV15" s="105"/>
      <c r="BRW15" s="105"/>
      <c r="BRX15" s="105"/>
      <c r="BRY15" s="105"/>
      <c r="BRZ15" s="105"/>
      <c r="BSA15" s="105"/>
      <c r="BSB15" s="105"/>
      <c r="BSC15" s="105"/>
      <c r="BSD15" s="105"/>
      <c r="BSE15" s="105"/>
      <c r="BSF15" s="105"/>
      <c r="BSG15" s="105"/>
      <c r="BSH15" s="105"/>
      <c r="BSI15" s="105"/>
      <c r="BSJ15" s="105"/>
      <c r="BSK15" s="105"/>
      <c r="BSL15" s="105"/>
      <c r="BSM15" s="105"/>
      <c r="BSN15" s="105"/>
      <c r="BSO15" s="105"/>
      <c r="BSP15" s="105"/>
      <c r="BSQ15" s="105"/>
      <c r="BSR15" s="105"/>
      <c r="BSS15" s="105"/>
      <c r="BST15" s="105"/>
      <c r="BSU15" s="105"/>
      <c r="BSV15" s="105"/>
      <c r="BSW15" s="105"/>
      <c r="BSX15" s="105"/>
      <c r="BSY15" s="105"/>
      <c r="BSZ15" s="105"/>
      <c r="BTA15" s="105"/>
      <c r="BTB15" s="105"/>
      <c r="BTC15" s="105"/>
      <c r="BTD15" s="105"/>
      <c r="BTE15" s="105"/>
      <c r="BTF15" s="105"/>
      <c r="BTG15" s="105"/>
      <c r="BTH15" s="105"/>
      <c r="BTI15" s="105"/>
      <c r="BTJ15" s="105"/>
      <c r="BTK15" s="105"/>
      <c r="BTL15" s="105"/>
      <c r="BTM15" s="105"/>
      <c r="BTN15" s="105"/>
      <c r="BTO15" s="105"/>
      <c r="BTP15" s="105"/>
      <c r="BTQ15" s="105"/>
      <c r="BTR15" s="105"/>
      <c r="BTS15" s="105"/>
      <c r="BTT15" s="105"/>
      <c r="BTU15" s="105"/>
      <c r="BTV15" s="105"/>
      <c r="BTW15" s="105"/>
      <c r="BTX15" s="105"/>
      <c r="BTY15" s="105"/>
      <c r="BTZ15" s="105"/>
      <c r="BUA15" s="105"/>
      <c r="BUB15" s="105"/>
      <c r="BUC15" s="105"/>
      <c r="BUD15" s="105"/>
      <c r="BUE15" s="105"/>
      <c r="BUF15" s="105"/>
      <c r="BUG15" s="105"/>
      <c r="BUH15" s="105"/>
      <c r="BUI15" s="105"/>
      <c r="BUJ15" s="105"/>
      <c r="BUK15" s="105"/>
      <c r="BUL15" s="105"/>
      <c r="BUM15" s="105"/>
      <c r="BUN15" s="105"/>
      <c r="BUO15" s="105"/>
      <c r="BUP15" s="105"/>
      <c r="BUQ15" s="105"/>
      <c r="BUR15" s="105"/>
      <c r="BUS15" s="105"/>
      <c r="BUT15" s="105"/>
      <c r="BUU15" s="105"/>
      <c r="BUV15" s="105"/>
      <c r="BUW15" s="105"/>
      <c r="BUX15" s="105"/>
      <c r="BUY15" s="105"/>
      <c r="BUZ15" s="105"/>
      <c r="BVA15" s="105"/>
      <c r="BVB15" s="105"/>
      <c r="BVC15" s="105"/>
      <c r="BVD15" s="105"/>
      <c r="BVE15" s="105"/>
      <c r="BVF15" s="105"/>
      <c r="BVG15" s="105"/>
      <c r="BVH15" s="105"/>
      <c r="BVI15" s="105"/>
      <c r="BVJ15" s="105"/>
      <c r="BVK15" s="105"/>
      <c r="BVL15" s="105"/>
      <c r="BVM15" s="105"/>
      <c r="BVN15" s="105"/>
      <c r="BVO15" s="105"/>
      <c r="BVP15" s="105"/>
      <c r="BVQ15" s="105"/>
      <c r="BVR15" s="105"/>
      <c r="BVS15" s="105"/>
      <c r="BVT15" s="105"/>
      <c r="BVU15" s="105"/>
      <c r="BVV15" s="105"/>
      <c r="BVW15" s="105"/>
      <c r="BVX15" s="105"/>
      <c r="BVY15" s="105"/>
      <c r="BVZ15" s="105"/>
      <c r="BWA15" s="105"/>
      <c r="BWB15" s="105"/>
      <c r="BWC15" s="105"/>
      <c r="BWD15" s="105"/>
      <c r="BWE15" s="105"/>
      <c r="BWF15" s="105"/>
      <c r="BWG15" s="105"/>
      <c r="BWH15" s="105"/>
      <c r="BWI15" s="105"/>
      <c r="BWJ15" s="105"/>
      <c r="BWK15" s="105"/>
      <c r="BWL15" s="105"/>
      <c r="BWM15" s="105"/>
      <c r="BWN15" s="105"/>
      <c r="BWO15" s="105"/>
      <c r="BWP15" s="105"/>
      <c r="BWQ15" s="105"/>
      <c r="BWR15" s="105"/>
      <c r="BWS15" s="105"/>
      <c r="BWT15" s="105"/>
      <c r="BWU15" s="105"/>
      <c r="BWV15" s="105"/>
      <c r="BWW15" s="105"/>
      <c r="BWX15" s="105"/>
      <c r="BWY15" s="105"/>
      <c r="BWZ15" s="105"/>
      <c r="BXA15" s="105"/>
      <c r="BXB15" s="105"/>
      <c r="BXC15" s="105"/>
      <c r="BXD15" s="105"/>
      <c r="BXE15" s="105"/>
      <c r="BXF15" s="105"/>
      <c r="BXG15" s="105"/>
      <c r="BXH15" s="105"/>
      <c r="BXI15" s="105"/>
      <c r="BXJ15" s="105"/>
      <c r="BXK15" s="105"/>
      <c r="BXL15" s="105"/>
      <c r="BXM15" s="105"/>
      <c r="BXN15" s="105"/>
      <c r="BXO15" s="105"/>
      <c r="BXP15" s="105"/>
      <c r="BXQ15" s="105"/>
      <c r="BXR15" s="105"/>
      <c r="BXS15" s="105"/>
      <c r="BXT15" s="105"/>
      <c r="BXU15" s="105"/>
      <c r="BXV15" s="105"/>
      <c r="BXW15" s="105"/>
      <c r="BXX15" s="105"/>
      <c r="BXY15" s="105"/>
      <c r="BXZ15" s="105"/>
      <c r="BYA15" s="105"/>
      <c r="BYB15" s="105"/>
      <c r="BYC15" s="105"/>
      <c r="BYD15" s="105"/>
      <c r="BYE15" s="105"/>
      <c r="BYF15" s="105"/>
      <c r="BYG15" s="105"/>
      <c r="BYH15" s="105"/>
      <c r="BYI15" s="105"/>
      <c r="BYJ15" s="105"/>
      <c r="BYK15" s="105"/>
      <c r="BYL15" s="105"/>
      <c r="BYM15" s="105"/>
      <c r="BYN15" s="105"/>
      <c r="BYO15" s="105"/>
      <c r="BYP15" s="105"/>
      <c r="BYQ15" s="105"/>
      <c r="BYR15" s="105"/>
      <c r="BYS15" s="105"/>
      <c r="BYT15" s="105"/>
      <c r="BYU15" s="105"/>
      <c r="BYV15" s="105"/>
      <c r="BYW15" s="105"/>
      <c r="BYX15" s="105"/>
      <c r="BYY15" s="105"/>
      <c r="BYZ15" s="105"/>
      <c r="BZA15" s="105"/>
      <c r="BZB15" s="105"/>
      <c r="BZC15" s="105"/>
      <c r="BZD15" s="105"/>
      <c r="BZE15" s="105"/>
      <c r="BZF15" s="105"/>
      <c r="BZG15" s="105"/>
      <c r="BZH15" s="105"/>
      <c r="BZI15" s="105"/>
      <c r="BZJ15" s="105"/>
      <c r="BZK15" s="105"/>
      <c r="BZL15" s="105"/>
      <c r="BZM15" s="105"/>
      <c r="BZN15" s="105"/>
      <c r="BZO15" s="105"/>
      <c r="BZP15" s="105"/>
      <c r="BZQ15" s="105"/>
      <c r="BZR15" s="105"/>
      <c r="BZS15" s="105"/>
      <c r="BZT15" s="105"/>
      <c r="BZU15" s="105"/>
      <c r="BZV15" s="105"/>
      <c r="BZW15" s="105"/>
      <c r="BZX15" s="105"/>
      <c r="BZY15" s="105"/>
      <c r="BZZ15" s="105"/>
      <c r="CAA15" s="105"/>
      <c r="CAB15" s="105"/>
      <c r="CAC15" s="105"/>
      <c r="CAD15" s="105"/>
      <c r="CAE15" s="105"/>
      <c r="CAF15" s="105"/>
      <c r="CAG15" s="105"/>
      <c r="CAH15" s="105"/>
      <c r="CAI15" s="105"/>
      <c r="CAJ15" s="105"/>
      <c r="CAK15" s="105"/>
      <c r="CAL15" s="105"/>
      <c r="CAM15" s="105"/>
      <c r="CAN15" s="105"/>
      <c r="CAO15" s="105"/>
      <c r="CAP15" s="105"/>
      <c r="CAQ15" s="105"/>
      <c r="CAR15" s="105"/>
      <c r="CAS15" s="105"/>
      <c r="CAT15" s="105"/>
      <c r="CAU15" s="105"/>
      <c r="CAV15" s="105"/>
      <c r="CAW15" s="105"/>
      <c r="CAX15" s="105"/>
      <c r="CAY15" s="105"/>
      <c r="CAZ15" s="105"/>
      <c r="CBA15" s="105"/>
      <c r="CBB15" s="105"/>
      <c r="CBC15" s="105"/>
      <c r="CBD15" s="105"/>
      <c r="CBE15" s="105"/>
      <c r="CBF15" s="105"/>
      <c r="CBG15" s="105"/>
      <c r="CBH15" s="105"/>
      <c r="CBI15" s="105"/>
      <c r="CBJ15" s="105"/>
      <c r="CBK15" s="105"/>
      <c r="CBL15" s="105"/>
      <c r="CBM15" s="105"/>
      <c r="CBN15" s="105"/>
      <c r="CBO15" s="105"/>
      <c r="CBP15" s="105"/>
      <c r="CBQ15" s="105"/>
      <c r="CBR15" s="105"/>
      <c r="CBS15" s="105"/>
      <c r="CBT15" s="105"/>
      <c r="CBU15" s="105"/>
      <c r="CBV15" s="105"/>
      <c r="CBW15" s="105"/>
      <c r="CBX15" s="105"/>
      <c r="CBY15" s="105"/>
      <c r="CBZ15" s="105"/>
      <c r="CCA15" s="105"/>
      <c r="CCB15" s="105"/>
      <c r="CCC15" s="105"/>
      <c r="CCD15" s="105"/>
      <c r="CCE15" s="105"/>
      <c r="CCF15" s="105"/>
      <c r="CCG15" s="105"/>
      <c r="CCH15" s="105"/>
      <c r="CCI15" s="105"/>
      <c r="CCJ15" s="105"/>
      <c r="CCK15" s="105"/>
      <c r="CCL15" s="105"/>
      <c r="CCM15" s="105"/>
      <c r="CCN15" s="105"/>
      <c r="CCO15" s="105"/>
      <c r="CCP15" s="105"/>
      <c r="CCQ15" s="105"/>
      <c r="CCR15" s="105"/>
      <c r="CCS15" s="105"/>
      <c r="CCT15" s="105"/>
      <c r="CCU15" s="105"/>
      <c r="CCV15" s="105"/>
      <c r="CCW15" s="105"/>
      <c r="CCX15" s="105"/>
      <c r="CCY15" s="105"/>
      <c r="CCZ15" s="105"/>
      <c r="CDA15" s="105"/>
      <c r="CDB15" s="105"/>
      <c r="CDC15" s="105"/>
      <c r="CDD15" s="105"/>
      <c r="CDE15" s="105"/>
      <c r="CDF15" s="105"/>
      <c r="CDG15" s="105"/>
      <c r="CDH15" s="105"/>
      <c r="CDI15" s="105"/>
      <c r="CDJ15" s="105"/>
      <c r="CDK15" s="105"/>
      <c r="CDL15" s="105"/>
      <c r="CDM15" s="105"/>
      <c r="CDN15" s="105"/>
      <c r="CDO15" s="105"/>
      <c r="CDP15" s="105"/>
      <c r="CDQ15" s="105"/>
      <c r="CDR15" s="105"/>
      <c r="CDS15" s="105"/>
      <c r="CDT15" s="105"/>
      <c r="CDU15" s="105"/>
      <c r="CDV15" s="105"/>
      <c r="CDW15" s="105"/>
      <c r="CDX15" s="105"/>
      <c r="CDY15" s="105"/>
      <c r="CDZ15" s="105"/>
      <c r="CEA15" s="105"/>
      <c r="CEB15" s="105"/>
      <c r="CEC15" s="105"/>
      <c r="CED15" s="105"/>
      <c r="CEE15" s="105"/>
      <c r="CEF15" s="105"/>
      <c r="CEG15" s="105"/>
      <c r="CEH15" s="105"/>
      <c r="CEI15" s="105"/>
      <c r="CEJ15" s="105"/>
      <c r="CEK15" s="105"/>
      <c r="CEL15" s="105"/>
      <c r="CEM15" s="105"/>
      <c r="CEN15" s="105"/>
      <c r="CEO15" s="105"/>
      <c r="CEP15" s="105"/>
      <c r="CEQ15" s="105"/>
      <c r="CER15" s="105"/>
      <c r="CES15" s="105"/>
      <c r="CET15" s="105"/>
      <c r="CEU15" s="105"/>
      <c r="CEV15" s="105"/>
      <c r="CEW15" s="105"/>
      <c r="CEX15" s="105"/>
      <c r="CEY15" s="105"/>
      <c r="CEZ15" s="105"/>
      <c r="CFA15" s="105"/>
      <c r="CFB15" s="105"/>
      <c r="CFC15" s="105"/>
      <c r="CFD15" s="105"/>
      <c r="CFE15" s="105"/>
      <c r="CFF15" s="105"/>
      <c r="CFG15" s="105"/>
      <c r="CFH15" s="105"/>
      <c r="CFI15" s="105"/>
      <c r="CFJ15" s="105"/>
      <c r="CFK15" s="105"/>
      <c r="CFL15" s="105"/>
      <c r="CFM15" s="105"/>
      <c r="CFN15" s="105"/>
      <c r="CFO15" s="105"/>
      <c r="CFP15" s="105"/>
      <c r="CFQ15" s="105"/>
      <c r="CFR15" s="105"/>
      <c r="CFS15" s="105"/>
      <c r="CFT15" s="105"/>
      <c r="CFU15" s="105"/>
      <c r="CFV15" s="105"/>
      <c r="CFW15" s="105"/>
      <c r="CFX15" s="105"/>
      <c r="CFY15" s="105"/>
      <c r="CFZ15" s="105"/>
      <c r="CGA15" s="105"/>
      <c r="CGB15" s="105"/>
      <c r="CGC15" s="105"/>
      <c r="CGD15" s="105"/>
      <c r="CGE15" s="105"/>
      <c r="CGF15" s="105"/>
      <c r="CGG15" s="105"/>
      <c r="CGH15" s="105"/>
      <c r="CGI15" s="105"/>
      <c r="CGJ15" s="105"/>
      <c r="CGK15" s="105"/>
      <c r="CGL15" s="105"/>
      <c r="CGM15" s="105"/>
      <c r="CGN15" s="105"/>
      <c r="CGO15" s="105"/>
      <c r="CGP15" s="105"/>
      <c r="CGQ15" s="105"/>
      <c r="CGR15" s="105"/>
      <c r="CGS15" s="105"/>
      <c r="CGT15" s="105"/>
      <c r="CGU15" s="105"/>
      <c r="CGV15" s="105"/>
      <c r="CGW15" s="105"/>
      <c r="CGX15" s="105"/>
      <c r="CGY15" s="105"/>
      <c r="CGZ15" s="105"/>
      <c r="CHA15" s="105"/>
      <c r="CHB15" s="105"/>
      <c r="CHC15" s="105"/>
      <c r="CHD15" s="105"/>
      <c r="CHE15" s="105"/>
      <c r="CHF15" s="105"/>
      <c r="CHG15" s="105"/>
      <c r="CHH15" s="105"/>
      <c r="CHI15" s="105"/>
      <c r="CHJ15" s="105"/>
      <c r="CHK15" s="105"/>
      <c r="CHL15" s="105"/>
      <c r="CHM15" s="105"/>
      <c r="CHN15" s="105"/>
      <c r="CHO15" s="105"/>
      <c r="CHP15" s="105"/>
      <c r="CHQ15" s="105"/>
      <c r="CHR15" s="105"/>
      <c r="CHS15" s="105"/>
      <c r="CHT15" s="105"/>
      <c r="CHU15" s="105"/>
      <c r="CHV15" s="105"/>
      <c r="CHW15" s="105"/>
      <c r="CHX15" s="105"/>
      <c r="CHY15" s="105"/>
      <c r="CHZ15" s="105"/>
      <c r="CIA15" s="105"/>
      <c r="CIB15" s="105"/>
      <c r="CIC15" s="105"/>
      <c r="CID15" s="105"/>
      <c r="CIE15" s="105"/>
      <c r="CIF15" s="105"/>
      <c r="CIG15" s="105"/>
      <c r="CIH15" s="105"/>
      <c r="CII15" s="105"/>
      <c r="CIJ15" s="105"/>
      <c r="CIK15" s="105"/>
      <c r="CIL15" s="105"/>
      <c r="CIM15" s="105"/>
      <c r="CIN15" s="105"/>
      <c r="CIO15" s="105"/>
      <c r="CIP15" s="105"/>
      <c r="CIQ15" s="105"/>
      <c r="CIR15" s="105"/>
      <c r="CIS15" s="105"/>
      <c r="CIT15" s="105"/>
      <c r="CIU15" s="105"/>
      <c r="CIV15" s="105"/>
      <c r="CIW15" s="105"/>
      <c r="CIX15" s="105"/>
      <c r="CIY15" s="105"/>
      <c r="CIZ15" s="105"/>
      <c r="CJA15" s="105"/>
      <c r="CJB15" s="105"/>
      <c r="CJC15" s="105"/>
      <c r="CJD15" s="105"/>
      <c r="CJE15" s="105"/>
      <c r="CJF15" s="105"/>
      <c r="CJG15" s="105"/>
      <c r="CJH15" s="105"/>
      <c r="CJI15" s="105"/>
      <c r="CJJ15" s="105"/>
      <c r="CJK15" s="105"/>
      <c r="CJL15" s="105"/>
      <c r="CJM15" s="105"/>
      <c r="CJN15" s="105"/>
      <c r="CJO15" s="105"/>
      <c r="CJP15" s="105"/>
      <c r="CJQ15" s="105"/>
      <c r="CJR15" s="105"/>
      <c r="CJS15" s="105"/>
      <c r="CJT15" s="105"/>
      <c r="CJU15" s="105"/>
      <c r="CJV15" s="105"/>
      <c r="CJW15" s="105"/>
      <c r="CJX15" s="105"/>
      <c r="CJY15" s="105"/>
      <c r="CJZ15" s="105"/>
      <c r="CKA15" s="105"/>
      <c r="CKB15" s="105"/>
      <c r="CKC15" s="105"/>
      <c r="CKD15" s="105"/>
      <c r="CKE15" s="105"/>
      <c r="CKF15" s="105"/>
      <c r="CKG15" s="105"/>
      <c r="CKH15" s="105"/>
      <c r="CKI15" s="105"/>
      <c r="CKJ15" s="105"/>
      <c r="CKK15" s="105"/>
      <c r="CKL15" s="105"/>
      <c r="CKM15" s="105"/>
      <c r="CKN15" s="105"/>
      <c r="CKO15" s="105"/>
      <c r="CKP15" s="105"/>
      <c r="CKQ15" s="105"/>
      <c r="CKR15" s="105"/>
      <c r="CKS15" s="105"/>
      <c r="CKT15" s="105"/>
      <c r="CKU15" s="105"/>
      <c r="CKV15" s="105"/>
      <c r="CKW15" s="105"/>
      <c r="CKX15" s="105"/>
      <c r="CKY15" s="105"/>
      <c r="CKZ15" s="105"/>
      <c r="CLA15" s="105"/>
      <c r="CLB15" s="105"/>
      <c r="CLC15" s="105"/>
      <c r="CLD15" s="105"/>
      <c r="CLE15" s="105"/>
      <c r="CLF15" s="105"/>
      <c r="CLG15" s="105"/>
      <c r="CLH15" s="105"/>
      <c r="CLI15" s="105"/>
      <c r="CLJ15" s="105"/>
      <c r="CLK15" s="105"/>
      <c r="CLL15" s="105"/>
      <c r="CLM15" s="105"/>
      <c r="CLN15" s="105"/>
      <c r="CLO15" s="105"/>
      <c r="CLP15" s="105"/>
      <c r="CLQ15" s="105"/>
      <c r="CLR15" s="105"/>
      <c r="CLS15" s="105"/>
      <c r="CLT15" s="105"/>
      <c r="CLU15" s="105"/>
      <c r="CLV15" s="105"/>
      <c r="CLW15" s="105"/>
      <c r="CLX15" s="105"/>
      <c r="CLY15" s="105"/>
      <c r="CLZ15" s="105"/>
      <c r="CMA15" s="105"/>
      <c r="CMB15" s="105"/>
      <c r="CMC15" s="105"/>
      <c r="CMD15" s="105"/>
      <c r="CME15" s="105"/>
      <c r="CMF15" s="105"/>
      <c r="CMG15" s="105"/>
      <c r="CMH15" s="105"/>
      <c r="CMI15" s="105"/>
      <c r="CMJ15" s="105"/>
      <c r="CMK15" s="105"/>
      <c r="CML15" s="105"/>
      <c r="CMM15" s="105"/>
      <c r="CMN15" s="105"/>
      <c r="CMO15" s="105"/>
      <c r="CMP15" s="105"/>
      <c r="CMQ15" s="105"/>
      <c r="CMR15" s="105"/>
      <c r="CMS15" s="105"/>
      <c r="CMT15" s="105"/>
      <c r="CMU15" s="105"/>
      <c r="CMV15" s="105"/>
      <c r="CMW15" s="105"/>
      <c r="CMX15" s="105"/>
      <c r="CMY15" s="105"/>
      <c r="CMZ15" s="105"/>
      <c r="CNA15" s="105"/>
      <c r="CNB15" s="105"/>
      <c r="CNC15" s="105"/>
      <c r="CND15" s="105"/>
      <c r="CNE15" s="105"/>
      <c r="CNF15" s="105"/>
      <c r="CNG15" s="105"/>
      <c r="CNH15" s="105"/>
      <c r="CNI15" s="105"/>
      <c r="CNJ15" s="105"/>
      <c r="CNK15" s="105"/>
      <c r="CNL15" s="105"/>
      <c r="CNM15" s="105"/>
      <c r="CNN15" s="105"/>
      <c r="CNO15" s="105"/>
      <c r="CNP15" s="105"/>
      <c r="CNQ15" s="105"/>
      <c r="CNR15" s="105"/>
      <c r="CNS15" s="105"/>
      <c r="CNT15" s="105"/>
      <c r="CNU15" s="105"/>
      <c r="CNV15" s="105"/>
      <c r="CNW15" s="105"/>
      <c r="CNX15" s="105"/>
      <c r="CNY15" s="105"/>
      <c r="CNZ15" s="105"/>
      <c r="COA15" s="105"/>
      <c r="COB15" s="105"/>
      <c r="COC15" s="105"/>
      <c r="COD15" s="105"/>
      <c r="COE15" s="105"/>
      <c r="COF15" s="105"/>
      <c r="COG15" s="105"/>
      <c r="COH15" s="105"/>
      <c r="COI15" s="105"/>
      <c r="COJ15" s="105"/>
      <c r="COK15" s="105"/>
      <c r="COL15" s="105"/>
      <c r="COM15" s="105"/>
      <c r="CON15" s="105"/>
      <c r="COO15" s="105"/>
      <c r="COP15" s="105"/>
      <c r="COQ15" s="105"/>
      <c r="COR15" s="105"/>
      <c r="COS15" s="105"/>
      <c r="COT15" s="105"/>
      <c r="COU15" s="105"/>
      <c r="COV15" s="105"/>
      <c r="COW15" s="105"/>
      <c r="COX15" s="105"/>
      <c r="COY15" s="105"/>
      <c r="COZ15" s="105"/>
      <c r="CPA15" s="105"/>
      <c r="CPB15" s="105"/>
      <c r="CPC15" s="105"/>
      <c r="CPD15" s="105"/>
      <c r="CPE15" s="105"/>
      <c r="CPF15" s="105"/>
      <c r="CPG15" s="105"/>
      <c r="CPH15" s="105"/>
      <c r="CPI15" s="105"/>
      <c r="CPJ15" s="105"/>
      <c r="CPK15" s="105"/>
      <c r="CPL15" s="105"/>
      <c r="CPM15" s="105"/>
      <c r="CPN15" s="105"/>
      <c r="CPO15" s="105"/>
      <c r="CPP15" s="105"/>
      <c r="CPQ15" s="105"/>
      <c r="CPR15" s="105"/>
      <c r="CPS15" s="105"/>
      <c r="CPT15" s="105"/>
      <c r="CPU15" s="105"/>
      <c r="CPV15" s="105"/>
      <c r="CPW15" s="105"/>
      <c r="CPX15" s="105"/>
      <c r="CPY15" s="105"/>
      <c r="CPZ15" s="105"/>
      <c r="CQA15" s="105"/>
      <c r="CQB15" s="105"/>
      <c r="CQC15" s="105"/>
      <c r="CQD15" s="105"/>
      <c r="CQE15" s="105"/>
      <c r="CQF15" s="105"/>
      <c r="CQG15" s="105"/>
      <c r="CQH15" s="105"/>
      <c r="CQI15" s="105"/>
      <c r="CQJ15" s="105"/>
      <c r="CQK15" s="105"/>
      <c r="CQL15" s="105"/>
      <c r="CQM15" s="105"/>
      <c r="CQN15" s="105"/>
      <c r="CQO15" s="105"/>
      <c r="CQP15" s="105"/>
      <c r="CQQ15" s="105"/>
      <c r="CQR15" s="105"/>
      <c r="CQS15" s="105"/>
      <c r="CQT15" s="105"/>
      <c r="CQU15" s="105"/>
      <c r="CQV15" s="105"/>
      <c r="CQW15" s="105"/>
      <c r="CQX15" s="105"/>
      <c r="CQY15" s="105"/>
      <c r="CQZ15" s="105"/>
      <c r="CRA15" s="105"/>
      <c r="CRB15" s="105"/>
      <c r="CRC15" s="105"/>
      <c r="CRD15" s="105"/>
      <c r="CRE15" s="105"/>
      <c r="CRF15" s="105"/>
      <c r="CRG15" s="105"/>
      <c r="CRH15" s="105"/>
      <c r="CRI15" s="105"/>
      <c r="CRJ15" s="105"/>
      <c r="CRK15" s="105"/>
      <c r="CRL15" s="105"/>
      <c r="CRM15" s="105"/>
      <c r="CRN15" s="105"/>
      <c r="CRO15" s="105"/>
      <c r="CRP15" s="105"/>
      <c r="CRQ15" s="105"/>
      <c r="CRR15" s="105"/>
      <c r="CRS15" s="105"/>
      <c r="CRT15" s="105"/>
      <c r="CRU15" s="105"/>
      <c r="CRV15" s="105"/>
      <c r="CRW15" s="105"/>
      <c r="CRX15" s="105"/>
      <c r="CRY15" s="105"/>
      <c r="CRZ15" s="105"/>
      <c r="CSA15" s="105"/>
      <c r="CSB15" s="105"/>
      <c r="CSC15" s="105"/>
      <c r="CSD15" s="105"/>
      <c r="CSE15" s="105"/>
      <c r="CSF15" s="105"/>
      <c r="CSG15" s="105"/>
      <c r="CSH15" s="105"/>
      <c r="CSI15" s="105"/>
      <c r="CSJ15" s="105"/>
      <c r="CSK15" s="105"/>
      <c r="CSL15" s="105"/>
      <c r="CSM15" s="105"/>
      <c r="CSN15" s="105"/>
      <c r="CSO15" s="105"/>
      <c r="CSP15" s="105"/>
      <c r="CSQ15" s="105"/>
      <c r="CSR15" s="105"/>
      <c r="CSS15" s="105"/>
      <c r="CST15" s="105"/>
      <c r="CSU15" s="105"/>
      <c r="CSV15" s="105"/>
      <c r="CSW15" s="105"/>
      <c r="CSX15" s="105"/>
      <c r="CSY15" s="105"/>
      <c r="CSZ15" s="105"/>
      <c r="CTA15" s="105"/>
      <c r="CTB15" s="105"/>
      <c r="CTC15" s="105"/>
      <c r="CTD15" s="105"/>
      <c r="CTE15" s="105"/>
      <c r="CTF15" s="105"/>
      <c r="CTG15" s="105"/>
      <c r="CTH15" s="105"/>
      <c r="CTI15" s="105"/>
      <c r="CTJ15" s="105"/>
      <c r="CTK15" s="105"/>
      <c r="CTL15" s="105"/>
      <c r="CTM15" s="105"/>
      <c r="CTN15" s="105"/>
      <c r="CTO15" s="105"/>
      <c r="CTP15" s="105"/>
      <c r="CTQ15" s="105"/>
      <c r="CTR15" s="105"/>
      <c r="CTS15" s="105"/>
      <c r="CTT15" s="105"/>
      <c r="CTU15" s="105"/>
      <c r="CTV15" s="105"/>
      <c r="CTW15" s="105"/>
      <c r="CTX15" s="105"/>
      <c r="CTY15" s="105"/>
      <c r="CTZ15" s="105"/>
      <c r="CUA15" s="105"/>
      <c r="CUB15" s="105"/>
      <c r="CUC15" s="105"/>
      <c r="CUD15" s="105"/>
      <c r="CUE15" s="105"/>
      <c r="CUF15" s="105"/>
      <c r="CUG15" s="105"/>
      <c r="CUH15" s="105"/>
      <c r="CUI15" s="105"/>
      <c r="CUJ15" s="105"/>
      <c r="CUK15" s="105"/>
      <c r="CUL15" s="105"/>
      <c r="CUM15" s="105"/>
      <c r="CUN15" s="105"/>
      <c r="CUO15" s="105"/>
      <c r="CUP15" s="105"/>
      <c r="CUQ15" s="105"/>
      <c r="CUR15" s="105"/>
      <c r="CUS15" s="105"/>
      <c r="CUT15" s="105"/>
      <c r="CUU15" s="105"/>
      <c r="CUV15" s="105"/>
      <c r="CUW15" s="105"/>
      <c r="CUX15" s="105"/>
      <c r="CUY15" s="105"/>
      <c r="CUZ15" s="105"/>
      <c r="CVA15" s="105"/>
      <c r="CVB15" s="105"/>
      <c r="CVC15" s="105"/>
      <c r="CVD15" s="105"/>
      <c r="CVE15" s="105"/>
      <c r="CVF15" s="105"/>
      <c r="CVG15" s="105"/>
      <c r="CVH15" s="105"/>
      <c r="CVI15" s="105"/>
      <c r="CVJ15" s="105"/>
      <c r="CVK15" s="105"/>
      <c r="CVL15" s="105"/>
      <c r="CVM15" s="105"/>
      <c r="CVN15" s="105"/>
      <c r="CVO15" s="105"/>
      <c r="CVP15" s="105"/>
      <c r="CVQ15" s="105"/>
      <c r="CVR15" s="105"/>
      <c r="CVS15" s="105"/>
      <c r="CVT15" s="105"/>
      <c r="CVU15" s="105"/>
      <c r="CVV15" s="105"/>
      <c r="CVW15" s="105"/>
      <c r="CVX15" s="105"/>
      <c r="CVY15" s="105"/>
      <c r="CVZ15" s="105"/>
      <c r="CWA15" s="105"/>
      <c r="CWB15" s="105"/>
      <c r="CWC15" s="105"/>
      <c r="CWD15" s="105"/>
      <c r="CWE15" s="105"/>
      <c r="CWF15" s="105"/>
      <c r="CWG15" s="105"/>
      <c r="CWH15" s="105"/>
      <c r="CWI15" s="105"/>
      <c r="CWJ15" s="105"/>
      <c r="CWK15" s="105"/>
      <c r="CWL15" s="105"/>
      <c r="CWM15" s="105"/>
      <c r="CWN15" s="105"/>
      <c r="CWO15" s="105"/>
      <c r="CWP15" s="105"/>
      <c r="CWQ15" s="105"/>
      <c r="CWR15" s="105"/>
      <c r="CWS15" s="105"/>
      <c r="CWT15" s="105"/>
      <c r="CWU15" s="105"/>
      <c r="CWV15" s="105"/>
      <c r="CWW15" s="105"/>
      <c r="CWX15" s="105"/>
      <c r="CWY15" s="105"/>
      <c r="CWZ15" s="105"/>
      <c r="CXA15" s="105"/>
      <c r="CXB15" s="105"/>
      <c r="CXC15" s="105"/>
      <c r="CXD15" s="105"/>
      <c r="CXE15" s="105"/>
      <c r="CXF15" s="105"/>
      <c r="CXG15" s="105"/>
      <c r="CXH15" s="105"/>
      <c r="CXI15" s="105"/>
      <c r="CXJ15" s="105"/>
      <c r="CXK15" s="105"/>
      <c r="CXL15" s="105"/>
      <c r="CXM15" s="105"/>
      <c r="CXN15" s="105"/>
      <c r="CXO15" s="105"/>
      <c r="CXP15" s="105"/>
      <c r="CXQ15" s="105"/>
      <c r="CXR15" s="105"/>
      <c r="CXS15" s="105"/>
      <c r="CXT15" s="105"/>
      <c r="CXU15" s="105"/>
      <c r="CXV15" s="105"/>
      <c r="CXW15" s="105"/>
      <c r="CXX15" s="105"/>
      <c r="CXY15" s="105"/>
      <c r="CXZ15" s="105"/>
      <c r="CYA15" s="105"/>
      <c r="CYB15" s="105"/>
      <c r="CYC15" s="105"/>
      <c r="CYD15" s="105"/>
      <c r="CYE15" s="105"/>
      <c r="CYF15" s="105"/>
      <c r="CYG15" s="105"/>
      <c r="CYH15" s="105"/>
      <c r="CYI15" s="105"/>
      <c r="CYJ15" s="105"/>
      <c r="CYK15" s="105"/>
      <c r="CYL15" s="105"/>
      <c r="CYM15" s="105"/>
      <c r="CYN15" s="105"/>
      <c r="CYO15" s="105"/>
      <c r="CYP15" s="105"/>
      <c r="CYQ15" s="105"/>
      <c r="CYR15" s="105"/>
      <c r="CYS15" s="105"/>
      <c r="CYT15" s="105"/>
      <c r="CYU15" s="105"/>
      <c r="CYV15" s="105"/>
      <c r="CYW15" s="105"/>
      <c r="CYX15" s="105"/>
      <c r="CYY15" s="105"/>
      <c r="CYZ15" s="105"/>
      <c r="CZA15" s="105"/>
      <c r="CZB15" s="105"/>
      <c r="CZC15" s="105"/>
      <c r="CZD15" s="105"/>
      <c r="CZE15" s="105"/>
      <c r="CZF15" s="105"/>
      <c r="CZG15" s="105"/>
      <c r="CZH15" s="105"/>
      <c r="CZI15" s="105"/>
      <c r="CZJ15" s="105"/>
      <c r="CZK15" s="105"/>
      <c r="CZL15" s="105"/>
      <c r="CZM15" s="105"/>
      <c r="CZN15" s="105"/>
      <c r="CZO15" s="105"/>
      <c r="CZP15" s="105"/>
      <c r="CZQ15" s="105"/>
      <c r="CZR15" s="105"/>
      <c r="CZS15" s="105"/>
      <c r="CZT15" s="105"/>
      <c r="CZU15" s="105"/>
      <c r="CZV15" s="105"/>
      <c r="CZW15" s="105"/>
      <c r="CZX15" s="105"/>
      <c r="CZY15" s="105"/>
      <c r="CZZ15" s="105"/>
      <c r="DAA15" s="105"/>
      <c r="DAB15" s="105"/>
      <c r="DAC15" s="105"/>
      <c r="DAD15" s="105"/>
      <c r="DAE15" s="105"/>
      <c r="DAF15" s="105"/>
      <c r="DAG15" s="105"/>
      <c r="DAH15" s="105"/>
      <c r="DAI15" s="105"/>
      <c r="DAJ15" s="105"/>
      <c r="DAK15" s="105"/>
      <c r="DAL15" s="105"/>
      <c r="DAM15" s="105"/>
      <c r="DAN15" s="105"/>
      <c r="DAO15" s="105"/>
      <c r="DAP15" s="105"/>
      <c r="DAQ15" s="105"/>
      <c r="DAR15" s="105"/>
      <c r="DAS15" s="105"/>
      <c r="DAT15" s="105"/>
      <c r="DAU15" s="105"/>
      <c r="DAV15" s="105"/>
      <c r="DAW15" s="105"/>
      <c r="DAX15" s="105"/>
      <c r="DAY15" s="105"/>
      <c r="DAZ15" s="105"/>
      <c r="DBA15" s="105"/>
      <c r="DBB15" s="105"/>
      <c r="DBC15" s="105"/>
      <c r="DBD15" s="105"/>
      <c r="DBE15" s="105"/>
      <c r="DBF15" s="105"/>
      <c r="DBG15" s="105"/>
      <c r="DBH15" s="105"/>
      <c r="DBI15" s="105"/>
      <c r="DBJ15" s="105"/>
      <c r="DBK15" s="105"/>
      <c r="DBL15" s="105"/>
      <c r="DBM15" s="105"/>
      <c r="DBN15" s="105"/>
      <c r="DBO15" s="105"/>
      <c r="DBP15" s="105"/>
      <c r="DBQ15" s="105"/>
      <c r="DBR15" s="105"/>
      <c r="DBS15" s="105"/>
      <c r="DBT15" s="105"/>
      <c r="DBU15" s="105"/>
      <c r="DBV15" s="105"/>
      <c r="DBW15" s="105"/>
      <c r="DBX15" s="105"/>
      <c r="DBY15" s="105"/>
      <c r="DBZ15" s="105"/>
      <c r="DCA15" s="105"/>
      <c r="DCB15" s="105"/>
      <c r="DCC15" s="105"/>
      <c r="DCD15" s="105"/>
      <c r="DCE15" s="105"/>
      <c r="DCF15" s="105"/>
      <c r="DCG15" s="105"/>
      <c r="DCH15" s="105"/>
      <c r="DCI15" s="105"/>
      <c r="DCJ15" s="105"/>
      <c r="DCK15" s="105"/>
      <c r="DCL15" s="105"/>
      <c r="DCM15" s="105"/>
      <c r="DCN15" s="105"/>
      <c r="DCO15" s="105"/>
      <c r="DCP15" s="105"/>
      <c r="DCQ15" s="105"/>
      <c r="DCR15" s="105"/>
      <c r="DCS15" s="105"/>
      <c r="DCT15" s="105"/>
      <c r="DCU15" s="105"/>
      <c r="DCV15" s="105"/>
      <c r="DCW15" s="105"/>
      <c r="DCX15" s="105"/>
      <c r="DCY15" s="105"/>
      <c r="DCZ15" s="105"/>
      <c r="DDA15" s="105"/>
      <c r="DDB15" s="105"/>
      <c r="DDC15" s="105"/>
      <c r="DDD15" s="105"/>
      <c r="DDE15" s="105"/>
      <c r="DDF15" s="105"/>
      <c r="DDG15" s="105"/>
      <c r="DDH15" s="105"/>
      <c r="DDI15" s="105"/>
      <c r="DDJ15" s="105"/>
      <c r="DDK15" s="105"/>
      <c r="DDL15" s="105"/>
      <c r="DDM15" s="105"/>
      <c r="DDN15" s="105"/>
      <c r="DDO15" s="105"/>
      <c r="DDP15" s="105"/>
      <c r="DDQ15" s="105"/>
      <c r="DDR15" s="105"/>
      <c r="DDS15" s="105"/>
      <c r="DDT15" s="105"/>
      <c r="DDU15" s="105"/>
      <c r="DDV15" s="105"/>
      <c r="DDW15" s="105"/>
      <c r="DDX15" s="105"/>
      <c r="DDY15" s="105"/>
      <c r="DDZ15" s="105"/>
      <c r="DEA15" s="105"/>
      <c r="DEB15" s="105"/>
      <c r="DEC15" s="105"/>
      <c r="DED15" s="105"/>
      <c r="DEE15" s="105"/>
      <c r="DEF15" s="105"/>
      <c r="DEG15" s="105"/>
      <c r="DEH15" s="105"/>
      <c r="DEI15" s="105"/>
      <c r="DEJ15" s="105"/>
      <c r="DEK15" s="105"/>
      <c r="DEL15" s="105"/>
      <c r="DEM15" s="105"/>
      <c r="DEN15" s="105"/>
      <c r="DEO15" s="105"/>
      <c r="DEP15" s="105"/>
      <c r="DEQ15" s="105"/>
      <c r="DER15" s="105"/>
      <c r="DES15" s="105"/>
      <c r="DET15" s="105"/>
      <c r="DEU15" s="105"/>
      <c r="DEV15" s="105"/>
      <c r="DEW15" s="105"/>
      <c r="DEX15" s="105"/>
      <c r="DEY15" s="105"/>
      <c r="DEZ15" s="105"/>
      <c r="DFA15" s="105"/>
      <c r="DFB15" s="105"/>
      <c r="DFC15" s="105"/>
      <c r="DFD15" s="105"/>
      <c r="DFE15" s="105"/>
      <c r="DFF15" s="105"/>
      <c r="DFG15" s="105"/>
      <c r="DFH15" s="105"/>
      <c r="DFI15" s="105"/>
      <c r="DFJ15" s="105"/>
      <c r="DFK15" s="105"/>
      <c r="DFL15" s="105"/>
      <c r="DFM15" s="105"/>
      <c r="DFN15" s="105"/>
      <c r="DFO15" s="105"/>
      <c r="DFP15" s="105"/>
      <c r="DFQ15" s="105"/>
      <c r="DFR15" s="105"/>
      <c r="DFS15" s="105"/>
      <c r="DFT15" s="105"/>
      <c r="DFU15" s="105"/>
      <c r="DFV15" s="105"/>
      <c r="DFW15" s="105"/>
      <c r="DFX15" s="105"/>
      <c r="DFY15" s="105"/>
      <c r="DFZ15" s="105"/>
      <c r="DGA15" s="105"/>
      <c r="DGB15" s="105"/>
      <c r="DGC15" s="105"/>
      <c r="DGD15" s="105"/>
      <c r="DGE15" s="105"/>
      <c r="DGF15" s="105"/>
      <c r="DGG15" s="105"/>
      <c r="DGH15" s="105"/>
      <c r="DGI15" s="105"/>
      <c r="DGJ15" s="105"/>
      <c r="DGK15" s="105"/>
      <c r="DGL15" s="105"/>
      <c r="DGM15" s="105"/>
      <c r="DGN15" s="105"/>
      <c r="DGO15" s="105"/>
      <c r="DGP15" s="105"/>
      <c r="DGQ15" s="105"/>
      <c r="DGR15" s="105"/>
      <c r="DGS15" s="105"/>
      <c r="DGT15" s="105"/>
      <c r="DGU15" s="105"/>
      <c r="DGV15" s="105"/>
      <c r="DGW15" s="105"/>
      <c r="DGX15" s="105"/>
      <c r="DGY15" s="105"/>
      <c r="DGZ15" s="105"/>
      <c r="DHA15" s="105"/>
      <c r="DHB15" s="105"/>
      <c r="DHC15" s="105"/>
      <c r="DHD15" s="105"/>
      <c r="DHE15" s="105"/>
      <c r="DHF15" s="105"/>
      <c r="DHG15" s="105"/>
      <c r="DHH15" s="105"/>
      <c r="DHI15" s="105"/>
      <c r="DHJ15" s="105"/>
      <c r="DHK15" s="105"/>
      <c r="DHL15" s="105"/>
      <c r="DHM15" s="105"/>
      <c r="DHN15" s="105"/>
      <c r="DHO15" s="105"/>
      <c r="DHP15" s="105"/>
      <c r="DHQ15" s="105"/>
      <c r="DHR15" s="105"/>
      <c r="DHS15" s="105"/>
      <c r="DHT15" s="105"/>
      <c r="DHU15" s="105"/>
      <c r="DHV15" s="105"/>
      <c r="DHW15" s="105"/>
      <c r="DHX15" s="105"/>
      <c r="DHY15" s="105"/>
      <c r="DHZ15" s="105"/>
      <c r="DIA15" s="105"/>
      <c r="DIB15" s="105"/>
      <c r="DIC15" s="105"/>
      <c r="DID15" s="105"/>
      <c r="DIE15" s="105"/>
      <c r="DIF15" s="105"/>
      <c r="DIG15" s="105"/>
      <c r="DIH15" s="105"/>
      <c r="DII15" s="105"/>
      <c r="DIJ15" s="105"/>
      <c r="DIK15" s="105"/>
      <c r="DIL15" s="105"/>
      <c r="DIM15" s="105"/>
      <c r="DIN15" s="105"/>
      <c r="DIO15" s="105"/>
      <c r="DIP15" s="105"/>
      <c r="DIQ15" s="105"/>
      <c r="DIR15" s="105"/>
      <c r="DIS15" s="105"/>
      <c r="DIT15" s="105"/>
      <c r="DIU15" s="105"/>
      <c r="DIV15" s="105"/>
      <c r="DIW15" s="105"/>
      <c r="DIX15" s="105"/>
      <c r="DIY15" s="105"/>
      <c r="DIZ15" s="105"/>
      <c r="DJA15" s="105"/>
      <c r="DJB15" s="105"/>
      <c r="DJC15" s="105"/>
      <c r="DJD15" s="105"/>
      <c r="DJE15" s="105"/>
      <c r="DJF15" s="105"/>
      <c r="DJG15" s="105"/>
      <c r="DJH15" s="105"/>
      <c r="DJI15" s="105"/>
      <c r="DJJ15" s="105"/>
      <c r="DJK15" s="105"/>
      <c r="DJL15" s="105"/>
      <c r="DJM15" s="105"/>
      <c r="DJN15" s="105"/>
      <c r="DJO15" s="105"/>
      <c r="DJP15" s="105"/>
      <c r="DJQ15" s="105"/>
      <c r="DJR15" s="105"/>
      <c r="DJS15" s="105"/>
      <c r="DJT15" s="105"/>
      <c r="DJU15" s="105"/>
      <c r="DJV15" s="105"/>
      <c r="DJW15" s="105"/>
      <c r="DJX15" s="105"/>
      <c r="DJY15" s="105"/>
      <c r="DJZ15" s="105"/>
      <c r="DKA15" s="105"/>
      <c r="DKB15" s="105"/>
      <c r="DKC15" s="105"/>
      <c r="DKD15" s="105"/>
      <c r="DKE15" s="105"/>
      <c r="DKF15" s="105"/>
      <c r="DKG15" s="105"/>
      <c r="DKH15" s="105"/>
      <c r="DKI15" s="105"/>
      <c r="DKJ15" s="105"/>
      <c r="DKK15" s="105"/>
      <c r="DKL15" s="105"/>
      <c r="DKM15" s="105"/>
      <c r="DKN15" s="105"/>
      <c r="DKO15" s="105"/>
      <c r="DKP15" s="105"/>
      <c r="DKQ15" s="105"/>
      <c r="DKR15" s="105"/>
      <c r="DKS15" s="105"/>
      <c r="DKT15" s="105"/>
      <c r="DKU15" s="105"/>
      <c r="DKV15" s="105"/>
      <c r="DKW15" s="105"/>
      <c r="DKX15" s="105"/>
      <c r="DKY15" s="105"/>
      <c r="DKZ15" s="105"/>
      <c r="DLA15" s="105"/>
      <c r="DLB15" s="105"/>
      <c r="DLC15" s="105"/>
      <c r="DLD15" s="105"/>
      <c r="DLE15" s="105"/>
      <c r="DLF15" s="105"/>
      <c r="DLG15" s="105"/>
      <c r="DLH15" s="105"/>
      <c r="DLI15" s="105"/>
      <c r="DLJ15" s="105"/>
      <c r="DLK15" s="105"/>
      <c r="DLL15" s="105"/>
      <c r="DLM15" s="105"/>
      <c r="DLN15" s="105"/>
      <c r="DLO15" s="105"/>
      <c r="DLP15" s="105"/>
      <c r="DLQ15" s="105"/>
      <c r="DLR15" s="105"/>
      <c r="DLS15" s="105"/>
      <c r="DLT15" s="105"/>
      <c r="DLU15" s="105"/>
      <c r="DLV15" s="105"/>
      <c r="DLW15" s="105"/>
      <c r="DLX15" s="105"/>
      <c r="DLY15" s="105"/>
      <c r="DLZ15" s="105"/>
      <c r="DMA15" s="105"/>
      <c r="DMB15" s="105"/>
      <c r="DMC15" s="105"/>
      <c r="DMD15" s="105"/>
      <c r="DME15" s="105"/>
      <c r="DMF15" s="105"/>
      <c r="DMG15" s="105"/>
      <c r="DMH15" s="105"/>
      <c r="DMI15" s="105"/>
      <c r="DMJ15" s="105"/>
      <c r="DMK15" s="105"/>
      <c r="DML15" s="105"/>
      <c r="DMM15" s="105"/>
      <c r="DMN15" s="105"/>
      <c r="DMO15" s="105"/>
      <c r="DMP15" s="105"/>
      <c r="DMQ15" s="105"/>
      <c r="DMR15" s="105"/>
      <c r="DMS15" s="105"/>
      <c r="DMT15" s="105"/>
      <c r="DMU15" s="105"/>
      <c r="DMV15" s="105"/>
      <c r="DMW15" s="105"/>
      <c r="DMX15" s="105"/>
      <c r="DMY15" s="105"/>
      <c r="DMZ15" s="105"/>
      <c r="DNA15" s="105"/>
      <c r="DNB15" s="105"/>
      <c r="DNC15" s="105"/>
      <c r="DND15" s="105"/>
      <c r="DNE15" s="105"/>
      <c r="DNF15" s="105"/>
      <c r="DNG15" s="105"/>
      <c r="DNH15" s="105"/>
      <c r="DNI15" s="105"/>
      <c r="DNJ15" s="105"/>
      <c r="DNK15" s="105"/>
      <c r="DNL15" s="105"/>
      <c r="DNM15" s="105"/>
      <c r="DNN15" s="105"/>
      <c r="DNO15" s="105"/>
      <c r="DNP15" s="105"/>
      <c r="DNQ15" s="105"/>
      <c r="DNR15" s="105"/>
      <c r="DNS15" s="105"/>
      <c r="DNT15" s="105"/>
      <c r="DNU15" s="105"/>
      <c r="DNV15" s="105"/>
      <c r="DNW15" s="105"/>
      <c r="DNX15" s="105"/>
      <c r="DNY15" s="105"/>
      <c r="DNZ15" s="105"/>
      <c r="DOA15" s="105"/>
      <c r="DOB15" s="105"/>
      <c r="DOC15" s="105"/>
      <c r="DOD15" s="105"/>
      <c r="DOE15" s="105"/>
      <c r="DOF15" s="105"/>
      <c r="DOG15" s="105"/>
      <c r="DOH15" s="105"/>
      <c r="DOI15" s="105"/>
      <c r="DOJ15" s="105"/>
      <c r="DOK15" s="105"/>
      <c r="DOL15" s="105"/>
      <c r="DOM15" s="105"/>
      <c r="DON15" s="105"/>
      <c r="DOO15" s="105"/>
      <c r="DOP15" s="105"/>
      <c r="DOQ15" s="105"/>
      <c r="DOR15" s="105"/>
      <c r="DOS15" s="105"/>
      <c r="DOT15" s="105"/>
      <c r="DOU15" s="105"/>
      <c r="DOV15" s="105"/>
      <c r="DOW15" s="105"/>
      <c r="DOX15" s="105"/>
      <c r="DOY15" s="105"/>
      <c r="DOZ15" s="105"/>
      <c r="DPA15" s="105"/>
      <c r="DPB15" s="105"/>
      <c r="DPC15" s="105"/>
      <c r="DPD15" s="105"/>
      <c r="DPE15" s="105"/>
      <c r="DPF15" s="105"/>
      <c r="DPG15" s="105"/>
      <c r="DPH15" s="105"/>
      <c r="DPI15" s="105"/>
      <c r="DPJ15" s="105"/>
      <c r="DPK15" s="105"/>
      <c r="DPL15" s="105"/>
      <c r="DPM15" s="105"/>
      <c r="DPN15" s="105"/>
      <c r="DPO15" s="105"/>
      <c r="DPP15" s="105"/>
      <c r="DPQ15" s="105"/>
      <c r="DPR15" s="105"/>
      <c r="DPS15" s="105"/>
      <c r="DPT15" s="105"/>
      <c r="DPU15" s="105"/>
      <c r="DPV15" s="105"/>
      <c r="DPW15" s="105"/>
      <c r="DPX15" s="105"/>
      <c r="DPY15" s="105"/>
      <c r="DPZ15" s="105"/>
      <c r="DQA15" s="105"/>
      <c r="DQB15" s="105"/>
      <c r="DQC15" s="105"/>
      <c r="DQD15" s="105"/>
      <c r="DQE15" s="105"/>
      <c r="DQF15" s="105"/>
      <c r="DQG15" s="105"/>
      <c r="DQH15" s="105"/>
      <c r="DQI15" s="105"/>
      <c r="DQJ15" s="105"/>
      <c r="DQK15" s="105"/>
      <c r="DQL15" s="105"/>
      <c r="DQM15" s="105"/>
      <c r="DQN15" s="105"/>
      <c r="DQO15" s="105"/>
      <c r="DQP15" s="105"/>
      <c r="DQQ15" s="105"/>
      <c r="DQR15" s="105"/>
      <c r="DQS15" s="105"/>
      <c r="DQT15" s="105"/>
      <c r="DQU15" s="105"/>
      <c r="DQV15" s="105"/>
      <c r="DQW15" s="105"/>
      <c r="DQX15" s="105"/>
      <c r="DQY15" s="105"/>
      <c r="DQZ15" s="105"/>
      <c r="DRA15" s="105"/>
      <c r="DRB15" s="105"/>
      <c r="DRC15" s="105"/>
      <c r="DRD15" s="105"/>
      <c r="DRE15" s="105"/>
      <c r="DRF15" s="105"/>
      <c r="DRG15" s="105"/>
      <c r="DRH15" s="105"/>
      <c r="DRI15" s="105"/>
      <c r="DRJ15" s="105"/>
      <c r="DRK15" s="105"/>
      <c r="DRL15" s="105"/>
      <c r="DRM15" s="105"/>
      <c r="DRN15" s="105"/>
      <c r="DRO15" s="105"/>
      <c r="DRP15" s="105"/>
      <c r="DRQ15" s="105"/>
      <c r="DRR15" s="105"/>
      <c r="DRS15" s="105"/>
      <c r="DRT15" s="105"/>
      <c r="DRU15" s="105"/>
      <c r="DRV15" s="105"/>
      <c r="DRW15" s="105"/>
      <c r="DRX15" s="105"/>
      <c r="DRY15" s="105"/>
      <c r="DRZ15" s="105"/>
      <c r="DSA15" s="105"/>
      <c r="DSB15" s="105"/>
      <c r="DSC15" s="105"/>
      <c r="DSD15" s="105"/>
      <c r="DSE15" s="105"/>
      <c r="DSF15" s="105"/>
      <c r="DSG15" s="105"/>
      <c r="DSH15" s="105"/>
      <c r="DSI15" s="105"/>
      <c r="DSJ15" s="105"/>
      <c r="DSK15" s="105"/>
      <c r="DSL15" s="105"/>
      <c r="DSM15" s="105"/>
      <c r="DSN15" s="105"/>
      <c r="DSO15" s="105"/>
      <c r="DSP15" s="105"/>
      <c r="DSQ15" s="105"/>
      <c r="DSR15" s="105"/>
      <c r="DSS15" s="105"/>
      <c r="DST15" s="105"/>
      <c r="DSU15" s="105"/>
      <c r="DSV15" s="105"/>
      <c r="DSW15" s="105"/>
      <c r="DSX15" s="105"/>
      <c r="DSY15" s="105"/>
      <c r="DSZ15" s="105"/>
      <c r="DTA15" s="105"/>
      <c r="DTB15" s="105"/>
      <c r="DTC15" s="105"/>
      <c r="DTD15" s="105"/>
      <c r="DTE15" s="105"/>
      <c r="DTF15" s="105"/>
      <c r="DTG15" s="105"/>
      <c r="DTH15" s="105"/>
      <c r="DTI15" s="105"/>
      <c r="DTJ15" s="105"/>
      <c r="DTK15" s="105"/>
      <c r="DTL15" s="105"/>
      <c r="DTM15" s="105"/>
      <c r="DTN15" s="105"/>
      <c r="DTO15" s="105"/>
      <c r="DTP15" s="105"/>
      <c r="DTQ15" s="105"/>
      <c r="DTR15" s="105"/>
      <c r="DTS15" s="105"/>
      <c r="DTT15" s="105"/>
      <c r="DTU15" s="105"/>
      <c r="DTV15" s="105"/>
      <c r="DTW15" s="105"/>
      <c r="DTX15" s="105"/>
      <c r="DTY15" s="105"/>
      <c r="DTZ15" s="105"/>
      <c r="DUA15" s="105"/>
      <c r="DUB15" s="105"/>
      <c r="DUC15" s="105"/>
      <c r="DUD15" s="105"/>
      <c r="DUE15" s="105"/>
      <c r="DUF15" s="105"/>
      <c r="DUG15" s="105"/>
      <c r="DUH15" s="105"/>
      <c r="DUI15" s="105"/>
      <c r="DUJ15" s="105"/>
      <c r="DUK15" s="105"/>
      <c r="DUL15" s="105"/>
      <c r="DUM15" s="105"/>
      <c r="DUN15" s="105"/>
      <c r="DUO15" s="105"/>
      <c r="DUP15" s="105"/>
      <c r="DUQ15" s="105"/>
      <c r="DUR15" s="105"/>
      <c r="DUS15" s="105"/>
      <c r="DUT15" s="105"/>
      <c r="DUU15" s="105"/>
      <c r="DUV15" s="105"/>
      <c r="DUW15" s="105"/>
      <c r="DUX15" s="105"/>
      <c r="DUY15" s="105"/>
      <c r="DUZ15" s="105"/>
      <c r="DVA15" s="105"/>
      <c r="DVB15" s="105"/>
      <c r="DVC15" s="105"/>
      <c r="DVD15" s="105"/>
      <c r="DVE15" s="105"/>
      <c r="DVF15" s="105"/>
      <c r="DVG15" s="105"/>
      <c r="DVH15" s="105"/>
      <c r="DVI15" s="105"/>
      <c r="DVJ15" s="105"/>
      <c r="DVK15" s="105"/>
      <c r="DVL15" s="105"/>
      <c r="DVM15" s="105"/>
      <c r="DVN15" s="105"/>
      <c r="DVO15" s="105"/>
      <c r="DVP15" s="105"/>
      <c r="DVQ15" s="105"/>
      <c r="DVR15" s="105"/>
      <c r="DVS15" s="105"/>
      <c r="DVT15" s="105"/>
      <c r="DVU15" s="105"/>
      <c r="DVV15" s="105"/>
      <c r="DVW15" s="105"/>
      <c r="DVX15" s="105"/>
      <c r="DVY15" s="105"/>
      <c r="DVZ15" s="105"/>
      <c r="DWA15" s="105"/>
      <c r="DWB15" s="105"/>
      <c r="DWC15" s="105"/>
      <c r="DWD15" s="105"/>
      <c r="DWE15" s="105"/>
      <c r="DWF15" s="105"/>
      <c r="DWG15" s="105"/>
      <c r="DWH15" s="105"/>
      <c r="DWI15" s="105"/>
      <c r="DWJ15" s="105"/>
      <c r="DWK15" s="105"/>
      <c r="DWL15" s="105"/>
      <c r="DWM15" s="105"/>
      <c r="DWN15" s="105"/>
      <c r="DWO15" s="105"/>
      <c r="DWP15" s="105"/>
      <c r="DWQ15" s="105"/>
      <c r="DWR15" s="105"/>
      <c r="DWS15" s="105"/>
      <c r="DWT15" s="105"/>
      <c r="DWU15" s="105"/>
      <c r="DWV15" s="105"/>
      <c r="DWW15" s="105"/>
      <c r="DWX15" s="105"/>
      <c r="DWY15" s="105"/>
      <c r="DWZ15" s="105"/>
      <c r="DXA15" s="105"/>
      <c r="DXB15" s="105"/>
      <c r="DXC15" s="105"/>
      <c r="DXD15" s="105"/>
      <c r="DXE15" s="105"/>
      <c r="DXF15" s="105"/>
      <c r="DXG15" s="105"/>
      <c r="DXH15" s="105"/>
      <c r="DXI15" s="105"/>
      <c r="DXJ15" s="105"/>
      <c r="DXK15" s="105"/>
      <c r="DXL15" s="105"/>
      <c r="DXM15" s="105"/>
      <c r="DXN15" s="105"/>
      <c r="DXO15" s="105"/>
      <c r="DXP15" s="105"/>
      <c r="DXQ15" s="105"/>
      <c r="DXR15" s="105"/>
      <c r="DXS15" s="105"/>
      <c r="DXT15" s="105"/>
      <c r="DXU15" s="105"/>
      <c r="DXV15" s="105"/>
      <c r="DXW15" s="105"/>
      <c r="DXX15" s="105"/>
      <c r="DXY15" s="105"/>
      <c r="DXZ15" s="105"/>
      <c r="DYA15" s="105"/>
      <c r="DYB15" s="105"/>
      <c r="DYC15" s="105"/>
      <c r="DYD15" s="105"/>
      <c r="DYE15" s="105"/>
      <c r="DYF15" s="105"/>
      <c r="DYG15" s="105"/>
      <c r="DYH15" s="105"/>
      <c r="DYI15" s="105"/>
      <c r="DYJ15" s="105"/>
      <c r="DYK15" s="105"/>
      <c r="DYL15" s="105"/>
      <c r="DYM15" s="105"/>
      <c r="DYN15" s="105"/>
      <c r="DYO15" s="105"/>
      <c r="DYP15" s="105"/>
      <c r="DYQ15" s="105"/>
      <c r="DYR15" s="105"/>
      <c r="DYS15" s="105"/>
      <c r="DYT15" s="105"/>
      <c r="DYU15" s="105"/>
      <c r="DYV15" s="105"/>
      <c r="DYW15" s="105"/>
      <c r="DYX15" s="105"/>
      <c r="DYY15" s="105"/>
      <c r="DYZ15" s="105"/>
      <c r="DZA15" s="105"/>
      <c r="DZB15" s="105"/>
      <c r="DZC15" s="105"/>
      <c r="DZD15" s="105"/>
      <c r="DZE15" s="105"/>
      <c r="DZF15" s="105"/>
      <c r="DZG15" s="105"/>
      <c r="DZH15" s="105"/>
      <c r="DZI15" s="105"/>
      <c r="DZJ15" s="105"/>
      <c r="DZK15" s="105"/>
      <c r="DZL15" s="105"/>
      <c r="DZM15" s="105"/>
      <c r="DZN15" s="105"/>
      <c r="DZO15" s="105"/>
      <c r="DZP15" s="105"/>
      <c r="DZQ15" s="105"/>
      <c r="DZR15" s="105"/>
      <c r="DZS15" s="105"/>
      <c r="DZT15" s="105"/>
      <c r="DZU15" s="105"/>
      <c r="DZV15" s="105"/>
      <c r="DZW15" s="105"/>
      <c r="DZX15" s="105"/>
      <c r="DZY15" s="105"/>
      <c r="DZZ15" s="105"/>
      <c r="EAA15" s="105"/>
      <c r="EAB15" s="105"/>
      <c r="EAC15" s="105"/>
      <c r="EAD15" s="105"/>
      <c r="EAE15" s="105"/>
      <c r="EAF15" s="105"/>
      <c r="EAG15" s="105"/>
      <c r="EAH15" s="105"/>
      <c r="EAI15" s="105"/>
      <c r="EAJ15" s="105"/>
      <c r="EAK15" s="105"/>
      <c r="EAL15" s="105"/>
      <c r="EAM15" s="105"/>
      <c r="EAN15" s="105"/>
      <c r="EAO15" s="105"/>
      <c r="EAP15" s="105"/>
      <c r="EAQ15" s="105"/>
      <c r="EAR15" s="105"/>
      <c r="EAS15" s="105"/>
      <c r="EAT15" s="105"/>
      <c r="EAU15" s="105"/>
      <c r="EAV15" s="105"/>
      <c r="EAW15" s="105"/>
      <c r="EAX15" s="105"/>
      <c r="EAY15" s="105"/>
      <c r="EAZ15" s="105"/>
      <c r="EBA15" s="105"/>
      <c r="EBB15" s="105"/>
      <c r="EBC15" s="105"/>
      <c r="EBD15" s="105"/>
      <c r="EBE15" s="105"/>
      <c r="EBF15" s="105"/>
      <c r="EBG15" s="105"/>
      <c r="EBH15" s="105"/>
      <c r="EBI15" s="105"/>
      <c r="EBJ15" s="105"/>
      <c r="EBK15" s="105"/>
      <c r="EBL15" s="105"/>
      <c r="EBM15" s="105"/>
      <c r="EBN15" s="105"/>
      <c r="EBO15" s="105"/>
      <c r="EBP15" s="105"/>
      <c r="EBQ15" s="105"/>
      <c r="EBR15" s="105"/>
      <c r="EBS15" s="105"/>
      <c r="EBT15" s="105"/>
      <c r="EBU15" s="105"/>
      <c r="EBV15" s="105"/>
      <c r="EBW15" s="105"/>
      <c r="EBX15" s="105"/>
      <c r="EBY15" s="105"/>
      <c r="EBZ15" s="105"/>
      <c r="ECA15" s="105"/>
      <c r="ECB15" s="105"/>
      <c r="ECC15" s="105"/>
      <c r="ECD15" s="105"/>
      <c r="ECE15" s="105"/>
      <c r="ECF15" s="105"/>
      <c r="ECG15" s="105"/>
      <c r="ECH15" s="105"/>
      <c r="ECI15" s="105"/>
      <c r="ECJ15" s="105"/>
      <c r="ECK15" s="105"/>
      <c r="ECL15" s="105"/>
      <c r="ECM15" s="105"/>
      <c r="ECN15" s="105"/>
      <c r="ECO15" s="105"/>
      <c r="ECP15" s="105"/>
      <c r="ECQ15" s="105"/>
      <c r="ECR15" s="105"/>
      <c r="ECS15" s="105"/>
      <c r="ECT15" s="105"/>
      <c r="ECU15" s="105"/>
      <c r="ECV15" s="105"/>
      <c r="ECW15" s="105"/>
      <c r="ECX15" s="105"/>
      <c r="ECY15" s="105"/>
      <c r="ECZ15" s="105"/>
      <c r="EDA15" s="105"/>
      <c r="EDB15" s="105"/>
      <c r="EDC15" s="105"/>
      <c r="EDD15" s="105"/>
      <c r="EDE15" s="105"/>
      <c r="EDF15" s="105"/>
      <c r="EDG15" s="105"/>
      <c r="EDH15" s="105"/>
      <c r="EDI15" s="105"/>
      <c r="EDJ15" s="105"/>
      <c r="EDK15" s="105"/>
      <c r="EDL15" s="105"/>
      <c r="EDM15" s="105"/>
      <c r="EDN15" s="105"/>
      <c r="EDO15" s="105"/>
      <c r="EDP15" s="105"/>
      <c r="EDQ15" s="105"/>
      <c r="EDR15" s="105"/>
      <c r="EDS15" s="105"/>
      <c r="EDT15" s="105"/>
      <c r="EDU15" s="105"/>
      <c r="EDV15" s="105"/>
      <c r="EDW15" s="105"/>
      <c r="EDX15" s="105"/>
      <c r="EDY15" s="105"/>
      <c r="EDZ15" s="105"/>
      <c r="EEA15" s="105"/>
      <c r="EEB15" s="105"/>
      <c r="EEC15" s="105"/>
      <c r="EED15" s="105"/>
      <c r="EEE15" s="105"/>
      <c r="EEF15" s="105"/>
      <c r="EEG15" s="105"/>
      <c r="EEH15" s="105"/>
      <c r="EEI15" s="105"/>
      <c r="EEJ15" s="105"/>
      <c r="EEK15" s="105"/>
      <c r="EEL15" s="105"/>
      <c r="EEM15" s="105"/>
      <c r="EEN15" s="105"/>
      <c r="EEO15" s="105"/>
      <c r="EEP15" s="105"/>
      <c r="EEQ15" s="105"/>
      <c r="EER15" s="105"/>
      <c r="EES15" s="105"/>
      <c r="EET15" s="105"/>
      <c r="EEU15" s="105"/>
      <c r="EEV15" s="105"/>
      <c r="EEW15" s="105"/>
      <c r="EEX15" s="105"/>
      <c r="EEY15" s="105"/>
      <c r="EEZ15" s="105"/>
      <c r="EFA15" s="105"/>
      <c r="EFB15" s="105"/>
      <c r="EFC15" s="105"/>
      <c r="EFD15" s="105"/>
      <c r="EFE15" s="105"/>
      <c r="EFF15" s="105"/>
      <c r="EFG15" s="105"/>
      <c r="EFH15" s="105"/>
      <c r="EFI15" s="105"/>
      <c r="EFJ15" s="105"/>
      <c r="EFK15" s="105"/>
      <c r="EFL15" s="105"/>
      <c r="EFM15" s="105"/>
      <c r="EFN15" s="105"/>
      <c r="EFO15" s="105"/>
      <c r="EFP15" s="105"/>
      <c r="EFQ15" s="105"/>
      <c r="EFR15" s="105"/>
      <c r="EFS15" s="105"/>
      <c r="EFT15" s="105"/>
      <c r="EFU15" s="105"/>
      <c r="EFV15" s="105"/>
      <c r="EFW15" s="105"/>
      <c r="EFX15" s="105"/>
      <c r="EFY15" s="105"/>
      <c r="EFZ15" s="105"/>
      <c r="EGA15" s="105"/>
      <c r="EGB15" s="105"/>
      <c r="EGC15" s="105"/>
      <c r="EGD15" s="105"/>
      <c r="EGE15" s="105"/>
      <c r="EGF15" s="105"/>
      <c r="EGG15" s="105"/>
      <c r="EGH15" s="105"/>
      <c r="EGI15" s="105"/>
      <c r="EGJ15" s="105"/>
      <c r="EGK15" s="105"/>
      <c r="EGL15" s="105"/>
      <c r="EGM15" s="105"/>
      <c r="EGN15" s="105"/>
      <c r="EGO15" s="105"/>
      <c r="EGP15" s="105"/>
      <c r="EGQ15" s="105"/>
      <c r="EGR15" s="105"/>
      <c r="EGS15" s="105"/>
      <c r="EGT15" s="105"/>
      <c r="EGU15" s="105"/>
      <c r="EGV15" s="105"/>
      <c r="EGW15" s="105"/>
      <c r="EGX15" s="105"/>
      <c r="EGY15" s="105"/>
      <c r="EGZ15" s="105"/>
      <c r="EHA15" s="105"/>
      <c r="EHB15" s="105"/>
      <c r="EHC15" s="105"/>
      <c r="EHD15" s="105"/>
      <c r="EHE15" s="105"/>
      <c r="EHF15" s="105"/>
      <c r="EHG15" s="105"/>
      <c r="EHH15" s="105"/>
      <c r="EHI15" s="105"/>
      <c r="EHJ15" s="105"/>
      <c r="EHK15" s="105"/>
      <c r="EHL15" s="105"/>
      <c r="EHM15" s="105"/>
      <c r="EHN15" s="105"/>
      <c r="EHO15" s="105"/>
      <c r="EHP15" s="105"/>
      <c r="EHQ15" s="105"/>
      <c r="EHR15" s="105"/>
      <c r="EHS15" s="105"/>
      <c r="EHT15" s="105"/>
      <c r="EHU15" s="105"/>
      <c r="EHV15" s="105"/>
      <c r="EHW15" s="105"/>
      <c r="EHX15" s="105"/>
      <c r="EHY15" s="105"/>
      <c r="EHZ15" s="105"/>
      <c r="EIA15" s="105"/>
      <c r="EIB15" s="105"/>
      <c r="EIC15" s="105"/>
      <c r="EID15" s="105"/>
      <c r="EIE15" s="105"/>
      <c r="EIF15" s="105"/>
      <c r="EIG15" s="105"/>
      <c r="EIH15" s="105"/>
      <c r="EII15" s="105"/>
      <c r="EIJ15" s="105"/>
      <c r="EIK15" s="105"/>
      <c r="EIL15" s="105"/>
      <c r="EIM15" s="105"/>
      <c r="EIN15" s="105"/>
      <c r="EIO15" s="105"/>
      <c r="EIP15" s="105"/>
      <c r="EIQ15" s="105"/>
      <c r="EIR15" s="105"/>
      <c r="EIS15" s="105"/>
      <c r="EIT15" s="105"/>
      <c r="EIU15" s="105"/>
      <c r="EIV15" s="105"/>
      <c r="EIW15" s="105"/>
      <c r="EIX15" s="105"/>
      <c r="EIY15" s="105"/>
      <c r="EIZ15" s="105"/>
      <c r="EJA15" s="105"/>
      <c r="EJB15" s="105"/>
      <c r="EJC15" s="105"/>
      <c r="EJD15" s="105"/>
      <c r="EJE15" s="105"/>
      <c r="EJF15" s="105"/>
      <c r="EJG15" s="105"/>
      <c r="EJH15" s="105"/>
      <c r="EJI15" s="105"/>
      <c r="EJJ15" s="105"/>
      <c r="EJK15" s="105"/>
      <c r="EJL15" s="105"/>
      <c r="EJM15" s="105"/>
      <c r="EJN15" s="105"/>
      <c r="EJO15" s="105"/>
      <c r="EJP15" s="105"/>
      <c r="EJQ15" s="105"/>
      <c r="EJR15" s="105"/>
      <c r="EJS15" s="105"/>
      <c r="EJT15" s="105"/>
      <c r="EJU15" s="105"/>
      <c r="EJV15" s="105"/>
      <c r="EJW15" s="105"/>
      <c r="EJX15" s="105"/>
      <c r="EJY15" s="105"/>
      <c r="EJZ15" s="105"/>
      <c r="EKA15" s="105"/>
      <c r="EKB15" s="105"/>
      <c r="EKC15" s="105"/>
      <c r="EKD15" s="105"/>
      <c r="EKE15" s="105"/>
      <c r="EKF15" s="105"/>
      <c r="EKG15" s="105"/>
      <c r="EKH15" s="105"/>
      <c r="EKI15" s="105"/>
      <c r="EKJ15" s="105"/>
      <c r="EKK15" s="105"/>
      <c r="EKL15" s="105"/>
      <c r="EKM15" s="105"/>
      <c r="EKN15" s="105"/>
      <c r="EKO15" s="105"/>
      <c r="EKP15" s="105"/>
      <c r="EKQ15" s="105"/>
      <c r="EKR15" s="105"/>
      <c r="EKS15" s="105"/>
      <c r="EKT15" s="105"/>
      <c r="EKU15" s="105"/>
      <c r="EKV15" s="105"/>
      <c r="EKW15" s="105"/>
      <c r="EKX15" s="105"/>
      <c r="EKY15" s="105"/>
      <c r="EKZ15" s="105"/>
      <c r="ELA15" s="105"/>
      <c r="ELB15" s="105"/>
      <c r="ELC15" s="105"/>
      <c r="ELD15" s="105"/>
      <c r="ELE15" s="105"/>
      <c r="ELF15" s="105"/>
      <c r="ELG15" s="105"/>
      <c r="ELH15" s="105"/>
      <c r="ELI15" s="105"/>
      <c r="ELJ15" s="105"/>
      <c r="ELK15" s="105"/>
      <c r="ELL15" s="105"/>
      <c r="ELM15" s="105"/>
      <c r="ELN15" s="105"/>
      <c r="ELO15" s="105"/>
      <c r="ELP15" s="105"/>
      <c r="ELQ15" s="105"/>
      <c r="ELR15" s="105"/>
      <c r="ELS15" s="105"/>
      <c r="ELT15" s="105"/>
      <c r="ELU15" s="105"/>
      <c r="ELV15" s="105"/>
      <c r="ELW15" s="105"/>
      <c r="ELX15" s="105"/>
      <c r="ELY15" s="105"/>
      <c r="ELZ15" s="105"/>
      <c r="EMA15" s="105"/>
      <c r="EMB15" s="105"/>
      <c r="EMC15" s="105"/>
      <c r="EMD15" s="105"/>
      <c r="EME15" s="105"/>
      <c r="EMF15" s="105"/>
      <c r="EMG15" s="105"/>
      <c r="EMH15" s="105"/>
      <c r="EMI15" s="105"/>
      <c r="EMJ15" s="105"/>
      <c r="EMK15" s="105"/>
      <c r="EML15" s="105"/>
      <c r="EMM15" s="105"/>
      <c r="EMN15" s="105"/>
      <c r="EMO15" s="105"/>
      <c r="EMP15" s="105"/>
      <c r="EMQ15" s="105"/>
      <c r="EMR15" s="105"/>
      <c r="EMS15" s="105"/>
      <c r="EMT15" s="105"/>
      <c r="EMU15" s="105"/>
      <c r="EMV15" s="105"/>
      <c r="EMW15" s="105"/>
      <c r="EMX15" s="105"/>
      <c r="EMY15" s="105"/>
      <c r="EMZ15" s="105"/>
      <c r="ENA15" s="105"/>
      <c r="ENB15" s="105"/>
      <c r="ENC15" s="105"/>
      <c r="END15" s="105"/>
      <c r="ENE15" s="105"/>
      <c r="ENF15" s="105"/>
      <c r="ENG15" s="105"/>
      <c r="ENH15" s="105"/>
      <c r="ENI15" s="105"/>
      <c r="ENJ15" s="105"/>
      <c r="ENK15" s="105"/>
      <c r="ENL15" s="105"/>
      <c r="ENM15" s="105"/>
      <c r="ENN15" s="105"/>
      <c r="ENO15" s="105"/>
      <c r="ENP15" s="105"/>
      <c r="ENQ15" s="105"/>
      <c r="ENR15" s="105"/>
      <c r="ENS15" s="105"/>
      <c r="ENT15" s="105"/>
      <c r="ENU15" s="105"/>
      <c r="ENV15" s="105"/>
      <c r="ENW15" s="105"/>
      <c r="ENX15" s="105"/>
      <c r="ENY15" s="105"/>
      <c r="ENZ15" s="105"/>
      <c r="EOA15" s="105"/>
      <c r="EOB15" s="105"/>
      <c r="EOC15" s="105"/>
      <c r="EOD15" s="105"/>
      <c r="EOE15" s="105"/>
      <c r="EOF15" s="105"/>
      <c r="EOG15" s="105"/>
      <c r="EOH15" s="105"/>
      <c r="EOI15" s="105"/>
      <c r="EOJ15" s="105"/>
      <c r="EOK15" s="105"/>
      <c r="EOL15" s="105"/>
      <c r="EOM15" s="105"/>
      <c r="EON15" s="105"/>
      <c r="EOO15" s="105"/>
      <c r="EOP15" s="105"/>
      <c r="EOQ15" s="105"/>
      <c r="EOR15" s="105"/>
      <c r="EOS15" s="105"/>
      <c r="EOT15" s="105"/>
      <c r="EOU15" s="105"/>
      <c r="EOV15" s="105"/>
      <c r="EOW15" s="105"/>
      <c r="EOX15" s="105"/>
      <c r="EOY15" s="105"/>
      <c r="EOZ15" s="105"/>
      <c r="EPA15" s="105"/>
      <c r="EPB15" s="105"/>
      <c r="EPC15" s="105"/>
      <c r="EPD15" s="105"/>
      <c r="EPE15" s="105"/>
      <c r="EPF15" s="105"/>
      <c r="EPG15" s="105"/>
      <c r="EPH15" s="105"/>
      <c r="EPI15" s="105"/>
      <c r="EPJ15" s="105"/>
      <c r="EPK15" s="105"/>
      <c r="EPL15" s="105"/>
      <c r="EPM15" s="105"/>
      <c r="EPN15" s="105"/>
      <c r="EPO15" s="105"/>
      <c r="EPP15" s="105"/>
      <c r="EPQ15" s="105"/>
      <c r="EPR15" s="105"/>
      <c r="EPS15" s="105"/>
      <c r="EPT15" s="105"/>
      <c r="EPU15" s="105"/>
      <c r="EPV15" s="105"/>
      <c r="EPW15" s="105"/>
      <c r="EPX15" s="105"/>
      <c r="EPY15" s="105"/>
      <c r="EPZ15" s="105"/>
      <c r="EQA15" s="105"/>
      <c r="EQB15" s="105"/>
      <c r="EQC15" s="105"/>
      <c r="EQD15" s="105"/>
      <c r="EQE15" s="105"/>
      <c r="EQF15" s="105"/>
      <c r="EQG15" s="105"/>
      <c r="EQH15" s="105"/>
      <c r="EQI15" s="105"/>
      <c r="EQJ15" s="105"/>
      <c r="EQK15" s="105"/>
      <c r="EQL15" s="105"/>
      <c r="EQM15" s="105"/>
      <c r="EQN15" s="105"/>
      <c r="EQO15" s="105"/>
      <c r="EQP15" s="105"/>
      <c r="EQQ15" s="105"/>
      <c r="EQR15" s="105"/>
      <c r="EQS15" s="105"/>
      <c r="EQT15" s="105"/>
      <c r="EQU15" s="105"/>
      <c r="EQV15" s="105"/>
      <c r="EQW15" s="105"/>
      <c r="EQX15" s="105"/>
      <c r="EQY15" s="105"/>
      <c r="EQZ15" s="105"/>
      <c r="ERA15" s="105"/>
      <c r="ERB15" s="105"/>
      <c r="ERC15" s="105"/>
      <c r="ERD15" s="105"/>
      <c r="ERE15" s="105"/>
      <c r="ERF15" s="105"/>
      <c r="ERG15" s="105"/>
      <c r="ERH15" s="105"/>
      <c r="ERI15" s="105"/>
      <c r="ERJ15" s="105"/>
      <c r="ERK15" s="105"/>
      <c r="ERL15" s="105"/>
      <c r="ERM15" s="105"/>
      <c r="ERN15" s="105"/>
      <c r="ERO15" s="105"/>
      <c r="ERP15" s="105"/>
      <c r="ERQ15" s="105"/>
      <c r="ERR15" s="105"/>
      <c r="ERS15" s="105"/>
      <c r="ERT15" s="105"/>
      <c r="ERU15" s="105"/>
      <c r="ERV15" s="105"/>
      <c r="ERW15" s="105"/>
      <c r="ERX15" s="105"/>
      <c r="ERY15" s="105"/>
      <c r="ERZ15" s="105"/>
      <c r="ESA15" s="105"/>
      <c r="ESB15" s="105"/>
      <c r="ESC15" s="105"/>
      <c r="ESD15" s="105"/>
      <c r="ESE15" s="105"/>
      <c r="ESF15" s="105"/>
      <c r="ESG15" s="105"/>
      <c r="ESH15" s="105"/>
      <c r="ESI15" s="105"/>
      <c r="ESJ15" s="105"/>
      <c r="ESK15" s="105"/>
      <c r="ESL15" s="105"/>
      <c r="ESM15" s="105"/>
      <c r="ESN15" s="105"/>
      <c r="ESO15" s="105"/>
      <c r="ESP15" s="105"/>
      <c r="ESQ15" s="105"/>
      <c r="ESR15" s="105"/>
      <c r="ESS15" s="105"/>
      <c r="EST15" s="105"/>
      <c r="ESU15" s="105"/>
      <c r="ESV15" s="105"/>
      <c r="ESW15" s="105"/>
      <c r="ESX15" s="105"/>
      <c r="ESY15" s="105"/>
      <c r="ESZ15" s="105"/>
      <c r="ETA15" s="105"/>
      <c r="ETB15" s="105"/>
      <c r="ETC15" s="105"/>
      <c r="ETD15" s="105"/>
      <c r="ETE15" s="105"/>
      <c r="ETF15" s="105"/>
      <c r="ETG15" s="105"/>
      <c r="ETH15" s="105"/>
      <c r="ETI15" s="105"/>
      <c r="ETJ15" s="105"/>
      <c r="ETK15" s="105"/>
      <c r="ETL15" s="105"/>
      <c r="ETM15" s="105"/>
      <c r="ETN15" s="105"/>
      <c r="ETO15" s="105"/>
      <c r="ETP15" s="105"/>
      <c r="ETQ15" s="105"/>
      <c r="ETR15" s="105"/>
      <c r="ETS15" s="105"/>
      <c r="ETT15" s="105"/>
      <c r="ETU15" s="105"/>
      <c r="ETV15" s="105"/>
      <c r="ETW15" s="105"/>
      <c r="ETX15" s="105"/>
      <c r="ETY15" s="105"/>
      <c r="ETZ15" s="105"/>
      <c r="EUA15" s="105"/>
      <c r="EUB15" s="105"/>
      <c r="EUC15" s="105"/>
      <c r="EUD15" s="105"/>
      <c r="EUE15" s="105"/>
      <c r="EUF15" s="105"/>
      <c r="EUG15" s="105"/>
      <c r="EUH15" s="105"/>
      <c r="EUI15" s="105"/>
      <c r="EUJ15" s="105"/>
      <c r="EUK15" s="105"/>
      <c r="EUL15" s="105"/>
      <c r="EUM15" s="105"/>
      <c r="EUN15" s="105"/>
      <c r="EUO15" s="105"/>
      <c r="EUP15" s="105"/>
      <c r="EUQ15" s="105"/>
      <c r="EUR15" s="105"/>
      <c r="EUS15" s="105"/>
      <c r="EUT15" s="105"/>
      <c r="EUU15" s="105"/>
      <c r="EUV15" s="105"/>
      <c r="EUW15" s="105"/>
      <c r="EUX15" s="105"/>
      <c r="EUY15" s="105"/>
      <c r="EUZ15" s="105"/>
      <c r="EVA15" s="105"/>
      <c r="EVB15" s="105"/>
      <c r="EVC15" s="105"/>
      <c r="EVD15" s="105"/>
      <c r="EVE15" s="105"/>
      <c r="EVF15" s="105"/>
      <c r="EVG15" s="105"/>
      <c r="EVH15" s="105"/>
      <c r="EVI15" s="105"/>
      <c r="EVJ15" s="105"/>
      <c r="EVK15" s="105"/>
      <c r="EVL15" s="105"/>
      <c r="EVM15" s="105"/>
      <c r="EVN15" s="105"/>
      <c r="EVO15" s="105"/>
      <c r="EVP15" s="105"/>
      <c r="EVQ15" s="105"/>
      <c r="EVR15" s="105"/>
      <c r="EVS15" s="105"/>
      <c r="EVT15" s="105"/>
      <c r="EVU15" s="105"/>
      <c r="EVV15" s="105"/>
      <c r="EVW15" s="105"/>
      <c r="EVX15" s="105"/>
      <c r="EVY15" s="105"/>
      <c r="EVZ15" s="105"/>
      <c r="EWA15" s="105"/>
      <c r="EWB15" s="105"/>
      <c r="EWC15" s="105"/>
      <c r="EWD15" s="105"/>
      <c r="EWE15" s="105"/>
      <c r="EWF15" s="105"/>
      <c r="EWG15" s="105"/>
      <c r="EWH15" s="105"/>
      <c r="EWI15" s="105"/>
      <c r="EWJ15" s="105"/>
      <c r="EWK15" s="105"/>
      <c r="EWL15" s="105"/>
      <c r="EWM15" s="105"/>
      <c r="EWN15" s="105"/>
      <c r="EWO15" s="105"/>
      <c r="EWP15" s="105"/>
      <c r="EWQ15" s="105"/>
      <c r="EWR15" s="105"/>
      <c r="EWS15" s="105"/>
      <c r="EWT15" s="105"/>
      <c r="EWU15" s="105"/>
      <c r="EWV15" s="105"/>
      <c r="EWW15" s="105"/>
      <c r="EWX15" s="105"/>
      <c r="EWY15" s="105"/>
      <c r="EWZ15" s="105"/>
      <c r="EXA15" s="105"/>
      <c r="EXB15" s="105"/>
      <c r="EXC15" s="105"/>
      <c r="EXD15" s="105"/>
      <c r="EXE15" s="105"/>
      <c r="EXF15" s="105"/>
      <c r="EXG15" s="105"/>
      <c r="EXH15" s="105"/>
      <c r="EXI15" s="105"/>
      <c r="EXJ15" s="105"/>
      <c r="EXK15" s="105"/>
      <c r="EXL15" s="105"/>
      <c r="EXM15" s="105"/>
      <c r="EXN15" s="105"/>
      <c r="EXO15" s="105"/>
      <c r="EXP15" s="105"/>
      <c r="EXQ15" s="105"/>
      <c r="EXR15" s="105"/>
      <c r="EXS15" s="105"/>
      <c r="EXT15" s="105"/>
      <c r="EXU15" s="105"/>
      <c r="EXV15" s="105"/>
      <c r="EXW15" s="105"/>
      <c r="EXX15" s="105"/>
      <c r="EXY15" s="105"/>
      <c r="EXZ15" s="105"/>
      <c r="EYA15" s="105"/>
      <c r="EYB15" s="105"/>
      <c r="EYC15" s="105"/>
      <c r="EYD15" s="105"/>
      <c r="EYE15" s="105"/>
      <c r="EYF15" s="105"/>
      <c r="EYG15" s="105"/>
      <c r="EYH15" s="105"/>
      <c r="EYI15" s="105"/>
      <c r="EYJ15" s="105"/>
      <c r="EYK15" s="105"/>
      <c r="EYL15" s="105"/>
      <c r="EYM15" s="105"/>
      <c r="EYN15" s="105"/>
      <c r="EYO15" s="105"/>
      <c r="EYP15" s="105"/>
      <c r="EYQ15" s="105"/>
      <c r="EYR15" s="105"/>
      <c r="EYS15" s="105"/>
      <c r="EYT15" s="105"/>
      <c r="EYU15" s="105"/>
      <c r="EYV15" s="105"/>
      <c r="EYW15" s="105"/>
      <c r="EYX15" s="105"/>
      <c r="EYY15" s="105"/>
      <c r="EYZ15" s="105"/>
      <c r="EZA15" s="105"/>
      <c r="EZB15" s="105"/>
      <c r="EZC15" s="105"/>
      <c r="EZD15" s="105"/>
      <c r="EZE15" s="105"/>
      <c r="EZF15" s="105"/>
      <c r="EZG15" s="105"/>
      <c r="EZH15" s="105"/>
      <c r="EZI15" s="105"/>
      <c r="EZJ15" s="105"/>
      <c r="EZK15" s="105"/>
      <c r="EZL15" s="105"/>
      <c r="EZM15" s="105"/>
      <c r="EZN15" s="105"/>
      <c r="EZO15" s="105"/>
      <c r="EZP15" s="105"/>
      <c r="EZQ15" s="105"/>
      <c r="EZR15" s="105"/>
      <c r="EZS15" s="105"/>
      <c r="EZT15" s="105"/>
      <c r="EZU15" s="105"/>
      <c r="EZV15" s="105"/>
      <c r="EZW15" s="105"/>
      <c r="EZX15" s="105"/>
      <c r="EZY15" s="105"/>
      <c r="EZZ15" s="105"/>
      <c r="FAA15" s="105"/>
      <c r="FAB15" s="105"/>
      <c r="FAC15" s="105"/>
      <c r="FAD15" s="105"/>
      <c r="FAE15" s="105"/>
      <c r="FAF15" s="105"/>
      <c r="FAG15" s="105"/>
      <c r="FAH15" s="105"/>
      <c r="FAI15" s="105"/>
      <c r="FAJ15" s="105"/>
      <c r="FAK15" s="105"/>
      <c r="FAL15" s="105"/>
      <c r="FAM15" s="105"/>
      <c r="FAN15" s="105"/>
      <c r="FAO15" s="105"/>
      <c r="FAP15" s="105"/>
      <c r="FAQ15" s="105"/>
      <c r="FAR15" s="105"/>
      <c r="FAS15" s="105"/>
      <c r="FAT15" s="105"/>
      <c r="FAU15" s="105"/>
      <c r="FAV15" s="105"/>
      <c r="FAW15" s="105"/>
      <c r="FAX15" s="105"/>
      <c r="FAY15" s="105"/>
      <c r="FAZ15" s="105"/>
      <c r="FBA15" s="105"/>
      <c r="FBB15" s="105"/>
      <c r="FBC15" s="105"/>
      <c r="FBD15" s="105"/>
      <c r="FBE15" s="105"/>
      <c r="FBF15" s="105"/>
      <c r="FBG15" s="105"/>
      <c r="FBH15" s="105"/>
      <c r="FBI15" s="105"/>
      <c r="FBJ15" s="105"/>
      <c r="FBK15" s="105"/>
      <c r="FBL15" s="105"/>
      <c r="FBM15" s="105"/>
      <c r="FBN15" s="105"/>
      <c r="FBO15" s="105"/>
      <c r="FBP15" s="105"/>
      <c r="FBQ15" s="105"/>
      <c r="FBR15" s="105"/>
      <c r="FBS15" s="105"/>
      <c r="FBT15" s="105"/>
      <c r="FBU15" s="105"/>
      <c r="FBV15" s="105"/>
      <c r="FBW15" s="105"/>
      <c r="FBX15" s="105"/>
      <c r="FBY15" s="105"/>
      <c r="FBZ15" s="105"/>
      <c r="FCA15" s="105"/>
      <c r="FCB15" s="105"/>
      <c r="FCC15" s="105"/>
      <c r="FCD15" s="105"/>
      <c r="FCE15" s="105"/>
      <c r="FCF15" s="105"/>
      <c r="FCG15" s="105"/>
      <c r="FCH15" s="105"/>
      <c r="FCI15" s="105"/>
      <c r="FCJ15" s="105"/>
      <c r="FCK15" s="105"/>
      <c r="FCL15" s="105"/>
      <c r="FCM15" s="105"/>
      <c r="FCN15" s="105"/>
      <c r="FCO15" s="105"/>
      <c r="FCP15" s="105"/>
      <c r="FCQ15" s="105"/>
      <c r="FCR15" s="105"/>
      <c r="FCS15" s="105"/>
      <c r="FCT15" s="105"/>
      <c r="FCU15" s="105"/>
      <c r="FCV15" s="105"/>
      <c r="FCW15" s="105"/>
      <c r="FCX15" s="105"/>
      <c r="FCY15" s="105"/>
      <c r="FCZ15" s="105"/>
      <c r="FDA15" s="105"/>
      <c r="FDB15" s="105"/>
      <c r="FDC15" s="105"/>
      <c r="FDD15" s="105"/>
      <c r="FDE15" s="105"/>
      <c r="FDF15" s="105"/>
      <c r="FDG15" s="105"/>
      <c r="FDH15" s="105"/>
      <c r="FDI15" s="105"/>
      <c r="FDJ15" s="105"/>
      <c r="FDK15" s="105"/>
      <c r="FDL15" s="105"/>
      <c r="FDM15" s="105"/>
      <c r="FDN15" s="105"/>
      <c r="FDO15" s="105"/>
      <c r="FDP15" s="105"/>
      <c r="FDQ15" s="105"/>
      <c r="FDR15" s="105"/>
      <c r="FDS15" s="105"/>
      <c r="FDT15" s="105"/>
      <c r="FDU15" s="105"/>
      <c r="FDV15" s="105"/>
      <c r="FDW15" s="105"/>
      <c r="FDX15" s="105"/>
      <c r="FDY15" s="105"/>
      <c r="FDZ15" s="105"/>
      <c r="FEA15" s="105"/>
      <c r="FEB15" s="105"/>
      <c r="FEC15" s="105"/>
      <c r="FED15" s="105"/>
      <c r="FEE15" s="105"/>
      <c r="FEF15" s="105"/>
      <c r="FEG15" s="105"/>
      <c r="FEH15" s="105"/>
      <c r="FEI15" s="105"/>
      <c r="FEJ15" s="105"/>
      <c r="FEK15" s="105"/>
      <c r="FEL15" s="105"/>
      <c r="FEM15" s="105"/>
      <c r="FEN15" s="105"/>
      <c r="FEO15" s="105"/>
      <c r="FEP15" s="105"/>
      <c r="FEQ15" s="105"/>
      <c r="FER15" s="105"/>
      <c r="FES15" s="105"/>
      <c r="FET15" s="105"/>
      <c r="FEU15" s="105"/>
      <c r="FEV15" s="105"/>
      <c r="FEW15" s="105"/>
      <c r="FEX15" s="105"/>
      <c r="FEY15" s="105"/>
      <c r="FEZ15" s="105"/>
      <c r="FFA15" s="105"/>
      <c r="FFB15" s="105"/>
      <c r="FFC15" s="105"/>
      <c r="FFD15" s="105"/>
      <c r="FFE15" s="105"/>
      <c r="FFF15" s="105"/>
      <c r="FFG15" s="105"/>
      <c r="FFH15" s="105"/>
      <c r="FFI15" s="105"/>
      <c r="FFJ15" s="105"/>
      <c r="FFK15" s="105"/>
      <c r="FFL15" s="105"/>
      <c r="FFM15" s="105"/>
      <c r="FFN15" s="105"/>
      <c r="FFO15" s="105"/>
      <c r="FFP15" s="105"/>
      <c r="FFQ15" s="105"/>
      <c r="FFR15" s="105"/>
      <c r="FFS15" s="105"/>
      <c r="FFT15" s="105"/>
      <c r="FFU15" s="105"/>
      <c r="FFV15" s="105"/>
      <c r="FFW15" s="105"/>
      <c r="FFX15" s="105"/>
      <c r="FFY15" s="105"/>
      <c r="FFZ15" s="105"/>
      <c r="FGA15" s="105"/>
      <c r="FGB15" s="105"/>
      <c r="FGC15" s="105"/>
      <c r="FGD15" s="105"/>
      <c r="FGE15" s="105"/>
      <c r="FGF15" s="105"/>
      <c r="FGG15" s="105"/>
      <c r="FGH15" s="105"/>
      <c r="FGI15" s="105"/>
      <c r="FGJ15" s="105"/>
      <c r="FGK15" s="105"/>
      <c r="FGL15" s="105"/>
      <c r="FGM15" s="105"/>
      <c r="FGN15" s="105"/>
      <c r="FGO15" s="105"/>
      <c r="FGP15" s="105"/>
      <c r="FGQ15" s="105"/>
      <c r="FGR15" s="105"/>
      <c r="FGS15" s="105"/>
      <c r="FGT15" s="105"/>
      <c r="FGU15" s="105"/>
      <c r="FGV15" s="105"/>
      <c r="FGW15" s="105"/>
      <c r="FGX15" s="105"/>
      <c r="FGY15" s="105"/>
      <c r="FGZ15" s="105"/>
      <c r="FHA15" s="105"/>
      <c r="FHB15" s="105"/>
      <c r="FHC15" s="105"/>
      <c r="FHD15" s="105"/>
      <c r="FHE15" s="105"/>
      <c r="FHF15" s="105"/>
      <c r="FHG15" s="105"/>
      <c r="FHH15" s="105"/>
      <c r="FHI15" s="105"/>
      <c r="FHJ15" s="105"/>
      <c r="FHK15" s="105"/>
      <c r="FHL15" s="105"/>
      <c r="FHM15" s="105"/>
      <c r="FHN15" s="105"/>
      <c r="FHO15" s="105"/>
      <c r="FHP15" s="105"/>
      <c r="FHQ15" s="105"/>
      <c r="FHR15" s="105"/>
      <c r="FHS15" s="105"/>
      <c r="FHT15" s="105"/>
      <c r="FHU15" s="105"/>
      <c r="FHV15" s="105"/>
      <c r="FHW15" s="105"/>
      <c r="FHX15" s="105"/>
      <c r="FHY15" s="105"/>
      <c r="FHZ15" s="105"/>
      <c r="FIA15" s="105"/>
      <c r="FIB15" s="105"/>
      <c r="FIC15" s="105"/>
      <c r="FID15" s="105"/>
      <c r="FIE15" s="105"/>
      <c r="FIF15" s="105"/>
      <c r="FIG15" s="105"/>
      <c r="FIH15" s="105"/>
      <c r="FII15" s="105"/>
      <c r="FIJ15" s="105"/>
      <c r="FIK15" s="105"/>
      <c r="FIL15" s="105"/>
      <c r="FIM15" s="105"/>
      <c r="FIN15" s="105"/>
      <c r="FIO15" s="105"/>
      <c r="FIP15" s="105"/>
      <c r="FIQ15" s="105"/>
      <c r="FIR15" s="105"/>
      <c r="FIS15" s="105"/>
      <c r="FIT15" s="105"/>
      <c r="FIU15" s="105"/>
      <c r="FIV15" s="105"/>
      <c r="FIW15" s="105"/>
      <c r="FIX15" s="105"/>
      <c r="FIY15" s="105"/>
      <c r="FIZ15" s="105"/>
      <c r="FJA15" s="105"/>
      <c r="FJB15" s="105"/>
      <c r="FJC15" s="105"/>
      <c r="FJD15" s="105"/>
      <c r="FJE15" s="105"/>
      <c r="FJF15" s="105"/>
      <c r="FJG15" s="105"/>
      <c r="FJH15" s="105"/>
      <c r="FJI15" s="105"/>
      <c r="FJJ15" s="105"/>
      <c r="FJK15" s="105"/>
      <c r="FJL15" s="105"/>
      <c r="FJM15" s="105"/>
      <c r="FJN15" s="105"/>
      <c r="FJO15" s="105"/>
      <c r="FJP15" s="105"/>
      <c r="FJQ15" s="105"/>
      <c r="FJR15" s="105"/>
      <c r="FJS15" s="105"/>
      <c r="FJT15" s="105"/>
      <c r="FJU15" s="105"/>
      <c r="FJV15" s="105"/>
      <c r="FJW15" s="105"/>
      <c r="FJX15" s="105"/>
      <c r="FJY15" s="105"/>
      <c r="FJZ15" s="105"/>
      <c r="FKA15" s="105"/>
      <c r="FKB15" s="105"/>
      <c r="FKC15" s="105"/>
      <c r="FKD15" s="105"/>
      <c r="FKE15" s="105"/>
      <c r="FKF15" s="105"/>
      <c r="FKG15" s="105"/>
      <c r="FKH15" s="105"/>
      <c r="FKI15" s="105"/>
      <c r="FKJ15" s="105"/>
      <c r="FKK15" s="105"/>
      <c r="FKL15" s="105"/>
      <c r="FKM15" s="105"/>
      <c r="FKN15" s="105"/>
      <c r="FKO15" s="105"/>
      <c r="FKP15" s="105"/>
      <c r="FKQ15" s="105"/>
      <c r="FKR15" s="105"/>
      <c r="FKS15" s="105"/>
      <c r="FKT15" s="105"/>
      <c r="FKU15" s="105"/>
      <c r="FKV15" s="105"/>
      <c r="FKW15" s="105"/>
      <c r="FKX15" s="105"/>
      <c r="FKY15" s="105"/>
      <c r="FKZ15" s="105"/>
      <c r="FLA15" s="105"/>
      <c r="FLB15" s="105"/>
      <c r="FLC15" s="105"/>
      <c r="FLD15" s="105"/>
      <c r="FLE15" s="105"/>
      <c r="FLF15" s="105"/>
      <c r="FLG15" s="105"/>
      <c r="FLH15" s="105"/>
      <c r="FLI15" s="105"/>
      <c r="FLJ15" s="105"/>
      <c r="FLK15" s="105"/>
      <c r="FLL15" s="105"/>
      <c r="FLM15" s="105"/>
      <c r="FLN15" s="105"/>
      <c r="FLO15" s="105"/>
      <c r="FLP15" s="105"/>
      <c r="FLQ15" s="105"/>
      <c r="FLR15" s="105"/>
      <c r="FLS15" s="105"/>
      <c r="FLT15" s="105"/>
      <c r="FLU15" s="105"/>
      <c r="FLV15" s="105"/>
      <c r="FLW15" s="105"/>
      <c r="FLX15" s="105"/>
      <c r="FLY15" s="105"/>
      <c r="FLZ15" s="105"/>
      <c r="FMA15" s="105"/>
      <c r="FMB15" s="105"/>
      <c r="FMC15" s="105"/>
      <c r="FMD15" s="105"/>
      <c r="FME15" s="105"/>
      <c r="FMF15" s="105"/>
      <c r="FMG15" s="105"/>
      <c r="FMH15" s="105"/>
      <c r="FMI15" s="105"/>
      <c r="FMJ15" s="105"/>
      <c r="FMK15" s="105"/>
      <c r="FML15" s="105"/>
      <c r="FMM15" s="105"/>
      <c r="FMN15" s="105"/>
      <c r="FMO15" s="105"/>
      <c r="FMP15" s="105"/>
      <c r="FMQ15" s="105"/>
      <c r="FMR15" s="105"/>
      <c r="FMS15" s="105"/>
      <c r="FMT15" s="105"/>
      <c r="FMU15" s="105"/>
      <c r="FMV15" s="105"/>
      <c r="FMW15" s="105"/>
      <c r="FMX15" s="105"/>
      <c r="FMY15" s="105"/>
      <c r="FMZ15" s="105"/>
      <c r="FNA15" s="105"/>
      <c r="FNB15" s="105"/>
      <c r="FNC15" s="105"/>
      <c r="FND15" s="105"/>
      <c r="FNE15" s="105"/>
      <c r="FNF15" s="105"/>
      <c r="FNG15" s="105"/>
      <c r="FNH15" s="105"/>
      <c r="FNI15" s="105"/>
      <c r="FNJ15" s="105"/>
      <c r="FNK15" s="105"/>
      <c r="FNL15" s="105"/>
      <c r="FNM15" s="105"/>
      <c r="FNN15" s="105"/>
      <c r="FNO15" s="105"/>
      <c r="FNP15" s="105"/>
      <c r="FNQ15" s="105"/>
      <c r="FNR15" s="105"/>
      <c r="FNS15" s="105"/>
      <c r="FNT15" s="105"/>
      <c r="FNU15" s="105"/>
      <c r="FNV15" s="105"/>
      <c r="FNW15" s="105"/>
      <c r="FNX15" s="105"/>
      <c r="FNY15" s="105"/>
      <c r="FNZ15" s="105"/>
      <c r="FOA15" s="105"/>
      <c r="FOB15" s="105"/>
      <c r="FOC15" s="105"/>
      <c r="FOD15" s="105"/>
      <c r="FOE15" s="105"/>
      <c r="FOF15" s="105"/>
      <c r="FOG15" s="105"/>
      <c r="FOH15" s="105"/>
      <c r="FOI15" s="105"/>
      <c r="FOJ15" s="105"/>
      <c r="FOK15" s="105"/>
      <c r="FOL15" s="105"/>
      <c r="FOM15" s="105"/>
      <c r="FON15" s="105"/>
      <c r="FOO15" s="105"/>
      <c r="FOP15" s="105"/>
      <c r="FOQ15" s="105"/>
      <c r="FOR15" s="105"/>
      <c r="FOS15" s="105"/>
      <c r="FOT15" s="105"/>
      <c r="FOU15" s="105"/>
      <c r="FOV15" s="105"/>
      <c r="FOW15" s="105"/>
      <c r="FOX15" s="105"/>
      <c r="FOY15" s="105"/>
      <c r="FOZ15" s="105"/>
      <c r="FPA15" s="105"/>
      <c r="FPB15" s="105"/>
      <c r="FPC15" s="105"/>
      <c r="FPD15" s="105"/>
      <c r="FPE15" s="105"/>
      <c r="FPF15" s="105"/>
      <c r="FPG15" s="105"/>
      <c r="FPH15" s="105"/>
      <c r="FPI15" s="105"/>
      <c r="FPJ15" s="105"/>
      <c r="FPK15" s="105"/>
      <c r="FPL15" s="105"/>
      <c r="FPM15" s="105"/>
      <c r="FPN15" s="105"/>
      <c r="FPO15" s="105"/>
      <c r="FPP15" s="105"/>
      <c r="FPQ15" s="105"/>
      <c r="FPR15" s="105"/>
      <c r="FPS15" s="105"/>
      <c r="FPT15" s="105"/>
      <c r="FPU15" s="105"/>
      <c r="FPV15" s="105"/>
      <c r="FPW15" s="105"/>
      <c r="FPX15" s="105"/>
      <c r="FPY15" s="105"/>
      <c r="FPZ15" s="105"/>
      <c r="FQA15" s="105"/>
      <c r="FQB15" s="105"/>
      <c r="FQC15" s="105"/>
      <c r="FQD15" s="105"/>
      <c r="FQE15" s="105"/>
      <c r="FQF15" s="105"/>
      <c r="FQG15" s="105"/>
      <c r="FQH15" s="105"/>
      <c r="FQI15" s="105"/>
      <c r="FQJ15" s="105"/>
      <c r="FQK15" s="105"/>
      <c r="FQL15" s="105"/>
      <c r="FQM15" s="105"/>
      <c r="FQN15" s="105"/>
      <c r="FQO15" s="105"/>
      <c r="FQP15" s="105"/>
      <c r="FQQ15" s="105"/>
      <c r="FQR15" s="105"/>
      <c r="FQS15" s="105"/>
      <c r="FQT15" s="105"/>
      <c r="FQU15" s="105"/>
      <c r="FQV15" s="105"/>
      <c r="FQW15" s="105"/>
      <c r="FQX15" s="105"/>
      <c r="FQY15" s="105"/>
      <c r="FQZ15" s="105"/>
      <c r="FRA15" s="105"/>
      <c r="FRB15" s="105"/>
      <c r="FRC15" s="105"/>
      <c r="FRD15" s="105"/>
      <c r="FRE15" s="105"/>
      <c r="FRF15" s="105"/>
      <c r="FRG15" s="105"/>
      <c r="FRH15" s="105"/>
      <c r="FRI15" s="105"/>
      <c r="FRJ15" s="105"/>
      <c r="FRK15" s="105"/>
      <c r="FRL15" s="105"/>
      <c r="FRM15" s="105"/>
      <c r="FRN15" s="105"/>
      <c r="FRO15" s="105"/>
      <c r="FRP15" s="105"/>
      <c r="FRQ15" s="105"/>
      <c r="FRR15" s="105"/>
      <c r="FRS15" s="105"/>
      <c r="FRT15" s="105"/>
      <c r="FRU15" s="105"/>
      <c r="FRV15" s="105"/>
      <c r="FRW15" s="105"/>
      <c r="FRX15" s="105"/>
      <c r="FRY15" s="105"/>
      <c r="FRZ15" s="105"/>
      <c r="FSA15" s="105"/>
      <c r="FSB15" s="105"/>
      <c r="FSC15" s="105"/>
      <c r="FSD15" s="105"/>
      <c r="FSE15" s="105"/>
      <c r="FSF15" s="105"/>
      <c r="FSG15" s="105"/>
      <c r="FSH15" s="105"/>
      <c r="FSI15" s="105"/>
      <c r="FSJ15" s="105"/>
      <c r="FSK15" s="105"/>
      <c r="FSL15" s="105"/>
      <c r="FSM15" s="105"/>
      <c r="FSN15" s="105"/>
      <c r="FSO15" s="105"/>
      <c r="FSP15" s="105"/>
      <c r="FSQ15" s="105"/>
      <c r="FSR15" s="105"/>
      <c r="FSS15" s="105"/>
      <c r="FST15" s="105"/>
      <c r="FSU15" s="105"/>
      <c r="FSV15" s="105"/>
      <c r="FSW15" s="105"/>
      <c r="FSX15" s="105"/>
      <c r="FSY15" s="105"/>
      <c r="FSZ15" s="105"/>
      <c r="FTA15" s="105"/>
      <c r="FTB15" s="105"/>
      <c r="FTC15" s="105"/>
      <c r="FTD15" s="105"/>
      <c r="FTE15" s="105"/>
      <c r="FTF15" s="105"/>
      <c r="FTG15" s="105"/>
      <c r="FTH15" s="105"/>
      <c r="FTI15" s="105"/>
      <c r="FTJ15" s="105"/>
      <c r="FTK15" s="105"/>
      <c r="FTL15" s="105"/>
      <c r="FTM15" s="105"/>
      <c r="FTN15" s="105"/>
      <c r="FTO15" s="105"/>
      <c r="FTP15" s="105"/>
      <c r="FTQ15" s="105"/>
      <c r="FTR15" s="105"/>
      <c r="FTS15" s="105"/>
      <c r="FTT15" s="105"/>
      <c r="FTU15" s="105"/>
      <c r="FTV15" s="105"/>
      <c r="FTW15" s="105"/>
      <c r="FTX15" s="105"/>
      <c r="FTY15" s="105"/>
      <c r="FTZ15" s="105"/>
      <c r="FUA15" s="105"/>
      <c r="FUB15" s="105"/>
      <c r="FUC15" s="105"/>
      <c r="FUD15" s="105"/>
      <c r="FUE15" s="105"/>
      <c r="FUF15" s="105"/>
      <c r="FUG15" s="105"/>
      <c r="FUH15" s="105"/>
      <c r="FUI15" s="105"/>
      <c r="FUJ15" s="105"/>
      <c r="FUK15" s="105"/>
      <c r="FUL15" s="105"/>
      <c r="FUM15" s="105"/>
      <c r="FUN15" s="105"/>
      <c r="FUO15" s="105"/>
      <c r="FUP15" s="105"/>
      <c r="FUQ15" s="105"/>
      <c r="FUR15" s="105"/>
      <c r="FUS15" s="105"/>
      <c r="FUT15" s="105"/>
      <c r="FUU15" s="105"/>
      <c r="FUV15" s="105"/>
      <c r="FUW15" s="105"/>
      <c r="FUX15" s="105"/>
      <c r="FUY15" s="105"/>
      <c r="FUZ15" s="105"/>
      <c r="FVA15" s="105"/>
      <c r="FVB15" s="105"/>
      <c r="FVC15" s="105"/>
      <c r="FVD15" s="105"/>
      <c r="FVE15" s="105"/>
      <c r="FVF15" s="105"/>
      <c r="FVG15" s="105"/>
      <c r="FVH15" s="105"/>
      <c r="FVI15" s="105"/>
      <c r="FVJ15" s="105"/>
      <c r="FVK15" s="105"/>
      <c r="FVL15" s="105"/>
      <c r="FVM15" s="105"/>
      <c r="FVN15" s="105"/>
      <c r="FVO15" s="105"/>
      <c r="FVP15" s="105"/>
      <c r="FVQ15" s="105"/>
      <c r="FVR15" s="105"/>
      <c r="FVS15" s="105"/>
      <c r="FVT15" s="105"/>
      <c r="FVU15" s="105"/>
      <c r="FVV15" s="105"/>
      <c r="FVW15" s="105"/>
      <c r="FVX15" s="105"/>
      <c r="FVY15" s="105"/>
      <c r="FVZ15" s="105"/>
      <c r="FWA15" s="105"/>
      <c r="FWB15" s="105"/>
      <c r="FWC15" s="105"/>
      <c r="FWD15" s="105"/>
      <c r="FWE15" s="105"/>
      <c r="FWF15" s="105"/>
      <c r="FWG15" s="105"/>
      <c r="FWH15" s="105"/>
      <c r="FWI15" s="105"/>
      <c r="FWJ15" s="105"/>
      <c r="FWK15" s="105"/>
      <c r="FWL15" s="105"/>
      <c r="FWM15" s="105"/>
      <c r="FWN15" s="105"/>
      <c r="FWO15" s="105"/>
      <c r="FWP15" s="105"/>
      <c r="FWQ15" s="105"/>
      <c r="FWR15" s="105"/>
      <c r="FWS15" s="105"/>
      <c r="FWT15" s="105"/>
      <c r="FWU15" s="105"/>
      <c r="FWV15" s="105"/>
      <c r="FWW15" s="105"/>
      <c r="FWX15" s="105"/>
      <c r="FWY15" s="105"/>
      <c r="FWZ15" s="105"/>
      <c r="FXA15" s="105"/>
      <c r="FXB15" s="105"/>
      <c r="FXC15" s="105"/>
      <c r="FXD15" s="105"/>
      <c r="FXE15" s="105"/>
      <c r="FXF15" s="105"/>
      <c r="FXG15" s="105"/>
      <c r="FXH15" s="105"/>
      <c r="FXI15" s="105"/>
      <c r="FXJ15" s="105"/>
      <c r="FXK15" s="105"/>
      <c r="FXL15" s="105"/>
      <c r="FXM15" s="105"/>
      <c r="FXN15" s="105"/>
      <c r="FXO15" s="105"/>
      <c r="FXP15" s="105"/>
      <c r="FXQ15" s="105"/>
      <c r="FXR15" s="105"/>
      <c r="FXS15" s="105"/>
      <c r="FXT15" s="105"/>
      <c r="FXU15" s="105"/>
      <c r="FXV15" s="105"/>
      <c r="FXW15" s="105"/>
      <c r="FXX15" s="105"/>
      <c r="FXY15" s="105"/>
      <c r="FXZ15" s="105"/>
      <c r="FYA15" s="105"/>
      <c r="FYB15" s="105"/>
      <c r="FYC15" s="105"/>
      <c r="FYD15" s="105"/>
      <c r="FYE15" s="105"/>
      <c r="FYF15" s="105"/>
      <c r="FYG15" s="105"/>
      <c r="FYH15" s="105"/>
      <c r="FYI15" s="105"/>
      <c r="FYJ15" s="105"/>
      <c r="FYK15" s="105"/>
      <c r="FYL15" s="105"/>
      <c r="FYM15" s="105"/>
      <c r="FYN15" s="105"/>
      <c r="FYO15" s="105"/>
      <c r="FYP15" s="105"/>
      <c r="FYQ15" s="105"/>
      <c r="FYR15" s="105"/>
      <c r="FYS15" s="105"/>
      <c r="FYT15" s="105"/>
      <c r="FYU15" s="105"/>
      <c r="FYV15" s="105"/>
      <c r="FYW15" s="105"/>
      <c r="FYX15" s="105"/>
      <c r="FYY15" s="105"/>
      <c r="FYZ15" s="105"/>
      <c r="FZA15" s="105"/>
      <c r="FZB15" s="105"/>
      <c r="FZC15" s="105"/>
      <c r="FZD15" s="105"/>
      <c r="FZE15" s="105"/>
      <c r="FZF15" s="105"/>
      <c r="FZG15" s="105"/>
      <c r="FZH15" s="105"/>
      <c r="FZI15" s="105"/>
      <c r="FZJ15" s="105"/>
      <c r="FZK15" s="105"/>
      <c r="FZL15" s="105"/>
      <c r="FZM15" s="105"/>
      <c r="FZN15" s="105"/>
      <c r="FZO15" s="105"/>
      <c r="FZP15" s="105"/>
      <c r="FZQ15" s="105"/>
      <c r="FZR15" s="105"/>
      <c r="FZS15" s="105"/>
      <c r="FZT15" s="105"/>
      <c r="FZU15" s="105"/>
      <c r="FZV15" s="105"/>
      <c r="FZW15" s="105"/>
      <c r="FZX15" s="105"/>
      <c r="FZY15" s="105"/>
      <c r="FZZ15" s="105"/>
      <c r="GAA15" s="105"/>
      <c r="GAB15" s="105"/>
      <c r="GAC15" s="105"/>
      <c r="GAD15" s="105"/>
      <c r="GAE15" s="105"/>
      <c r="GAF15" s="105"/>
      <c r="GAG15" s="105"/>
      <c r="GAH15" s="105"/>
      <c r="GAI15" s="105"/>
      <c r="GAJ15" s="105"/>
      <c r="GAK15" s="105"/>
      <c r="GAL15" s="105"/>
      <c r="GAM15" s="105"/>
      <c r="GAN15" s="105"/>
      <c r="GAO15" s="105"/>
      <c r="GAP15" s="105"/>
      <c r="GAQ15" s="105"/>
      <c r="GAR15" s="105"/>
      <c r="GAS15" s="105"/>
      <c r="GAT15" s="105"/>
      <c r="GAU15" s="105"/>
      <c r="GAV15" s="105"/>
      <c r="GAW15" s="105"/>
      <c r="GAX15" s="105"/>
      <c r="GAY15" s="105"/>
      <c r="GAZ15" s="105"/>
      <c r="GBA15" s="105"/>
      <c r="GBB15" s="105"/>
      <c r="GBC15" s="105"/>
      <c r="GBD15" s="105"/>
      <c r="GBE15" s="105"/>
      <c r="GBF15" s="105"/>
      <c r="GBG15" s="105"/>
      <c r="GBH15" s="105"/>
      <c r="GBI15" s="105"/>
      <c r="GBJ15" s="105"/>
      <c r="GBK15" s="105"/>
      <c r="GBL15" s="105"/>
      <c r="GBM15" s="105"/>
      <c r="GBN15" s="105"/>
      <c r="GBO15" s="105"/>
      <c r="GBP15" s="105"/>
      <c r="GBQ15" s="105"/>
      <c r="GBR15" s="105"/>
      <c r="GBS15" s="105"/>
      <c r="GBT15" s="105"/>
      <c r="GBU15" s="105"/>
      <c r="GBV15" s="105"/>
      <c r="GBW15" s="105"/>
      <c r="GBX15" s="105"/>
      <c r="GBY15" s="105"/>
      <c r="GBZ15" s="105"/>
      <c r="GCA15" s="105"/>
      <c r="GCB15" s="105"/>
      <c r="GCC15" s="105"/>
      <c r="GCD15" s="105"/>
      <c r="GCE15" s="105"/>
      <c r="GCF15" s="105"/>
      <c r="GCG15" s="105"/>
      <c r="GCH15" s="105"/>
      <c r="GCI15" s="105"/>
      <c r="GCJ15" s="105"/>
      <c r="GCK15" s="105"/>
      <c r="GCL15" s="105"/>
      <c r="GCM15" s="105"/>
      <c r="GCN15" s="105"/>
      <c r="GCO15" s="105"/>
      <c r="GCP15" s="105"/>
      <c r="GCQ15" s="105"/>
      <c r="GCR15" s="105"/>
      <c r="GCS15" s="105"/>
      <c r="GCT15" s="105"/>
      <c r="GCU15" s="105"/>
      <c r="GCV15" s="105"/>
      <c r="GCW15" s="105"/>
      <c r="GCX15" s="105"/>
      <c r="GCY15" s="105"/>
      <c r="GCZ15" s="105"/>
      <c r="GDA15" s="105"/>
      <c r="GDB15" s="105"/>
      <c r="GDC15" s="105"/>
      <c r="GDD15" s="105"/>
      <c r="GDE15" s="105"/>
      <c r="GDF15" s="105"/>
      <c r="GDG15" s="105"/>
      <c r="GDH15" s="105"/>
      <c r="GDI15" s="105"/>
      <c r="GDJ15" s="105"/>
      <c r="GDK15" s="105"/>
      <c r="GDL15" s="105"/>
      <c r="GDM15" s="105"/>
      <c r="GDN15" s="105"/>
      <c r="GDO15" s="105"/>
      <c r="GDP15" s="105"/>
      <c r="GDQ15" s="105"/>
      <c r="GDR15" s="105"/>
      <c r="GDS15" s="105"/>
      <c r="GDT15" s="105"/>
      <c r="GDU15" s="105"/>
      <c r="GDV15" s="105"/>
      <c r="GDW15" s="105"/>
      <c r="GDX15" s="105"/>
      <c r="GDY15" s="105"/>
      <c r="GDZ15" s="105"/>
      <c r="GEA15" s="105"/>
      <c r="GEB15" s="105"/>
      <c r="GEC15" s="105"/>
      <c r="GED15" s="105"/>
      <c r="GEE15" s="105"/>
      <c r="GEF15" s="105"/>
      <c r="GEG15" s="105"/>
      <c r="GEH15" s="105"/>
      <c r="GEI15" s="105"/>
      <c r="GEJ15" s="105"/>
      <c r="GEK15" s="105"/>
      <c r="GEL15" s="105"/>
      <c r="GEM15" s="105"/>
      <c r="GEN15" s="105"/>
      <c r="GEO15" s="105"/>
      <c r="GEP15" s="105"/>
      <c r="GEQ15" s="105"/>
      <c r="GER15" s="105"/>
      <c r="GES15" s="105"/>
      <c r="GET15" s="105"/>
      <c r="GEU15" s="105"/>
      <c r="GEV15" s="105"/>
      <c r="GEW15" s="105"/>
      <c r="GEX15" s="105"/>
      <c r="GEY15" s="105"/>
      <c r="GEZ15" s="105"/>
      <c r="GFA15" s="105"/>
      <c r="GFB15" s="105"/>
      <c r="GFC15" s="105"/>
      <c r="GFD15" s="105"/>
      <c r="GFE15" s="105"/>
      <c r="GFF15" s="105"/>
      <c r="GFG15" s="105"/>
      <c r="GFH15" s="105"/>
      <c r="GFI15" s="105"/>
      <c r="GFJ15" s="105"/>
      <c r="GFK15" s="105"/>
      <c r="GFL15" s="105"/>
      <c r="GFM15" s="105"/>
      <c r="GFN15" s="105"/>
      <c r="GFO15" s="105"/>
      <c r="GFP15" s="105"/>
      <c r="GFQ15" s="105"/>
      <c r="GFR15" s="105"/>
      <c r="GFS15" s="105"/>
      <c r="GFT15" s="105"/>
      <c r="GFU15" s="105"/>
      <c r="GFV15" s="105"/>
      <c r="GFW15" s="105"/>
      <c r="GFX15" s="105"/>
      <c r="GFY15" s="105"/>
      <c r="GFZ15" s="105"/>
      <c r="GGA15" s="105"/>
      <c r="GGB15" s="105"/>
      <c r="GGC15" s="105"/>
      <c r="GGD15" s="105"/>
      <c r="GGE15" s="105"/>
      <c r="GGF15" s="105"/>
      <c r="GGG15" s="105"/>
      <c r="GGH15" s="105"/>
      <c r="GGI15" s="105"/>
      <c r="GGJ15" s="105"/>
      <c r="GGK15" s="105"/>
      <c r="GGL15" s="105"/>
      <c r="GGM15" s="105"/>
      <c r="GGN15" s="105"/>
      <c r="GGO15" s="105"/>
      <c r="GGP15" s="105"/>
      <c r="GGQ15" s="105"/>
      <c r="GGR15" s="105"/>
      <c r="GGS15" s="105"/>
      <c r="GGT15" s="105"/>
      <c r="GGU15" s="105"/>
      <c r="GGV15" s="105"/>
      <c r="GGW15" s="105"/>
      <c r="GGX15" s="105"/>
      <c r="GGY15" s="105"/>
      <c r="GGZ15" s="105"/>
      <c r="GHA15" s="105"/>
      <c r="GHB15" s="105"/>
      <c r="GHC15" s="105"/>
      <c r="GHD15" s="105"/>
      <c r="GHE15" s="105"/>
      <c r="GHF15" s="105"/>
      <c r="GHG15" s="105"/>
      <c r="GHH15" s="105"/>
      <c r="GHI15" s="105"/>
      <c r="GHJ15" s="105"/>
      <c r="GHK15" s="105"/>
      <c r="GHL15" s="105"/>
      <c r="GHM15" s="105"/>
      <c r="GHN15" s="105"/>
      <c r="GHO15" s="105"/>
      <c r="GHP15" s="105"/>
      <c r="GHQ15" s="105"/>
      <c r="GHR15" s="105"/>
      <c r="GHS15" s="105"/>
      <c r="GHT15" s="105"/>
      <c r="GHU15" s="105"/>
      <c r="GHV15" s="105"/>
      <c r="GHW15" s="105"/>
      <c r="GHX15" s="105"/>
      <c r="GHY15" s="105"/>
      <c r="GHZ15" s="105"/>
      <c r="GIA15" s="105"/>
      <c r="GIB15" s="105"/>
      <c r="GIC15" s="105"/>
      <c r="GID15" s="105"/>
      <c r="GIE15" s="105"/>
      <c r="GIF15" s="105"/>
      <c r="GIG15" s="105"/>
      <c r="GIH15" s="105"/>
      <c r="GII15" s="105"/>
      <c r="GIJ15" s="105"/>
      <c r="GIK15" s="105"/>
      <c r="GIL15" s="105"/>
      <c r="GIM15" s="105"/>
      <c r="GIN15" s="105"/>
      <c r="GIO15" s="105"/>
      <c r="GIP15" s="105"/>
      <c r="GIQ15" s="105"/>
      <c r="GIR15" s="105"/>
      <c r="GIS15" s="105"/>
      <c r="GIT15" s="105"/>
      <c r="GIU15" s="105"/>
      <c r="GIV15" s="105"/>
      <c r="GIW15" s="105"/>
      <c r="GIX15" s="105"/>
      <c r="GIY15" s="105"/>
      <c r="GIZ15" s="105"/>
      <c r="GJA15" s="105"/>
      <c r="GJB15" s="105"/>
      <c r="GJC15" s="105"/>
      <c r="GJD15" s="105"/>
      <c r="GJE15" s="105"/>
      <c r="GJF15" s="105"/>
      <c r="GJG15" s="105"/>
      <c r="GJH15" s="105"/>
      <c r="GJI15" s="105"/>
      <c r="GJJ15" s="105"/>
      <c r="GJK15" s="105"/>
      <c r="GJL15" s="105"/>
      <c r="GJM15" s="105"/>
      <c r="GJN15" s="105"/>
      <c r="GJO15" s="105"/>
      <c r="GJP15" s="105"/>
      <c r="GJQ15" s="105"/>
      <c r="GJR15" s="105"/>
      <c r="GJS15" s="105"/>
      <c r="GJT15" s="105"/>
      <c r="GJU15" s="105"/>
      <c r="GJV15" s="105"/>
      <c r="GJW15" s="105"/>
      <c r="GJX15" s="105"/>
      <c r="GJY15" s="105"/>
      <c r="GJZ15" s="105"/>
      <c r="GKA15" s="105"/>
      <c r="GKB15" s="105"/>
      <c r="GKC15" s="105"/>
      <c r="GKD15" s="105"/>
      <c r="GKE15" s="105"/>
      <c r="GKF15" s="105"/>
      <c r="GKG15" s="105"/>
      <c r="GKH15" s="105"/>
      <c r="GKI15" s="105"/>
      <c r="GKJ15" s="105"/>
      <c r="GKK15" s="105"/>
      <c r="GKL15" s="105"/>
      <c r="GKM15" s="105"/>
      <c r="GKN15" s="105"/>
      <c r="GKO15" s="105"/>
      <c r="GKP15" s="105"/>
      <c r="GKQ15" s="105"/>
      <c r="GKR15" s="105"/>
      <c r="GKS15" s="105"/>
      <c r="GKT15" s="105"/>
      <c r="GKU15" s="105"/>
      <c r="GKV15" s="105"/>
      <c r="GKW15" s="105"/>
      <c r="GKX15" s="105"/>
      <c r="GKY15" s="105"/>
      <c r="GKZ15" s="105"/>
      <c r="GLA15" s="105"/>
      <c r="GLB15" s="105"/>
      <c r="GLC15" s="105"/>
      <c r="GLD15" s="105"/>
      <c r="GLE15" s="105"/>
      <c r="GLF15" s="105"/>
      <c r="GLG15" s="105"/>
      <c r="GLH15" s="105"/>
      <c r="GLI15" s="105"/>
      <c r="GLJ15" s="105"/>
      <c r="GLK15" s="105"/>
      <c r="GLL15" s="105"/>
      <c r="GLM15" s="105"/>
      <c r="GLN15" s="105"/>
      <c r="GLO15" s="105"/>
      <c r="GLP15" s="105"/>
      <c r="GLQ15" s="105"/>
      <c r="GLR15" s="105"/>
      <c r="GLS15" s="105"/>
      <c r="GLT15" s="105"/>
      <c r="GLU15" s="105"/>
      <c r="GLV15" s="105"/>
      <c r="GLW15" s="105"/>
      <c r="GLX15" s="105"/>
      <c r="GLY15" s="105"/>
      <c r="GLZ15" s="105"/>
      <c r="GMA15" s="105"/>
      <c r="GMB15" s="105"/>
      <c r="GMC15" s="105"/>
      <c r="GMD15" s="105"/>
      <c r="GME15" s="105"/>
      <c r="GMF15" s="105"/>
      <c r="GMG15" s="105"/>
      <c r="GMH15" s="105"/>
      <c r="GMI15" s="105"/>
      <c r="GMJ15" s="105"/>
      <c r="GMK15" s="105"/>
      <c r="GML15" s="105"/>
      <c r="GMM15" s="105"/>
      <c r="GMN15" s="105"/>
      <c r="GMO15" s="105"/>
      <c r="GMP15" s="105"/>
      <c r="GMQ15" s="105"/>
      <c r="GMR15" s="105"/>
      <c r="GMS15" s="105"/>
      <c r="GMT15" s="105"/>
      <c r="GMU15" s="105"/>
      <c r="GMV15" s="105"/>
      <c r="GMW15" s="105"/>
      <c r="GMX15" s="105"/>
      <c r="GMY15" s="105"/>
      <c r="GMZ15" s="105"/>
      <c r="GNA15" s="105"/>
      <c r="GNB15" s="105"/>
      <c r="GNC15" s="105"/>
      <c r="GND15" s="105"/>
      <c r="GNE15" s="105"/>
      <c r="GNF15" s="105"/>
      <c r="GNG15" s="105"/>
      <c r="GNH15" s="105"/>
      <c r="GNI15" s="105"/>
      <c r="GNJ15" s="105"/>
      <c r="GNK15" s="105"/>
      <c r="GNL15" s="105"/>
      <c r="GNM15" s="105"/>
      <c r="GNN15" s="105"/>
      <c r="GNO15" s="105"/>
      <c r="GNP15" s="105"/>
      <c r="GNQ15" s="105"/>
      <c r="GNR15" s="105"/>
      <c r="GNS15" s="105"/>
      <c r="GNT15" s="105"/>
      <c r="GNU15" s="105"/>
      <c r="GNV15" s="105"/>
      <c r="GNW15" s="105"/>
      <c r="GNX15" s="105"/>
      <c r="GNY15" s="105"/>
      <c r="GNZ15" s="105"/>
      <c r="GOA15" s="105"/>
      <c r="GOB15" s="105"/>
      <c r="GOC15" s="105"/>
      <c r="GOD15" s="105"/>
      <c r="GOE15" s="105"/>
      <c r="GOF15" s="105"/>
      <c r="GOG15" s="105"/>
      <c r="GOH15" s="105"/>
      <c r="GOI15" s="105"/>
      <c r="GOJ15" s="105"/>
      <c r="GOK15" s="105"/>
      <c r="GOL15" s="105"/>
      <c r="GOM15" s="105"/>
      <c r="GON15" s="105"/>
      <c r="GOO15" s="105"/>
      <c r="GOP15" s="105"/>
      <c r="GOQ15" s="105"/>
      <c r="GOR15" s="105"/>
      <c r="GOS15" s="105"/>
      <c r="GOT15" s="105"/>
      <c r="GOU15" s="105"/>
      <c r="GOV15" s="105"/>
      <c r="GOW15" s="105"/>
      <c r="GOX15" s="105"/>
      <c r="GOY15" s="105"/>
      <c r="GOZ15" s="105"/>
      <c r="GPA15" s="105"/>
      <c r="GPB15" s="105"/>
      <c r="GPC15" s="105"/>
      <c r="GPD15" s="105"/>
      <c r="GPE15" s="105"/>
      <c r="GPF15" s="105"/>
      <c r="GPG15" s="105"/>
      <c r="GPH15" s="105"/>
      <c r="GPI15" s="105"/>
      <c r="GPJ15" s="105"/>
      <c r="GPK15" s="105"/>
      <c r="GPL15" s="105"/>
      <c r="GPM15" s="105"/>
      <c r="GPN15" s="105"/>
      <c r="GPO15" s="105"/>
      <c r="GPP15" s="105"/>
      <c r="GPQ15" s="105"/>
      <c r="GPR15" s="105"/>
      <c r="GPS15" s="105"/>
      <c r="GPT15" s="105"/>
      <c r="GPU15" s="105"/>
      <c r="GPV15" s="105"/>
      <c r="GPW15" s="105"/>
      <c r="GPX15" s="105"/>
      <c r="GPY15" s="105"/>
      <c r="GPZ15" s="105"/>
      <c r="GQA15" s="105"/>
      <c r="GQB15" s="105"/>
      <c r="GQC15" s="105"/>
      <c r="GQD15" s="105"/>
      <c r="GQE15" s="105"/>
      <c r="GQF15" s="105"/>
      <c r="GQG15" s="105"/>
      <c r="GQH15" s="105"/>
      <c r="GQI15" s="105"/>
      <c r="GQJ15" s="105"/>
      <c r="GQK15" s="105"/>
      <c r="GQL15" s="105"/>
      <c r="GQM15" s="105"/>
      <c r="GQN15" s="105"/>
      <c r="GQO15" s="105"/>
      <c r="GQP15" s="105"/>
      <c r="GQQ15" s="105"/>
      <c r="GQR15" s="105"/>
      <c r="GQS15" s="105"/>
      <c r="GQT15" s="105"/>
      <c r="GQU15" s="105"/>
      <c r="GQV15" s="105"/>
      <c r="GQW15" s="105"/>
      <c r="GQX15" s="105"/>
      <c r="GQY15" s="105"/>
      <c r="GQZ15" s="105"/>
      <c r="GRA15" s="105"/>
      <c r="GRB15" s="105"/>
      <c r="GRC15" s="105"/>
      <c r="GRD15" s="105"/>
      <c r="GRE15" s="105"/>
      <c r="GRF15" s="105"/>
      <c r="GRG15" s="105"/>
      <c r="GRH15" s="105"/>
      <c r="GRI15" s="105"/>
      <c r="GRJ15" s="105"/>
      <c r="GRK15" s="105"/>
      <c r="GRL15" s="105"/>
      <c r="GRM15" s="105"/>
      <c r="GRN15" s="105"/>
      <c r="GRO15" s="105"/>
      <c r="GRP15" s="105"/>
      <c r="GRQ15" s="105"/>
      <c r="GRR15" s="105"/>
      <c r="GRS15" s="105"/>
      <c r="GRT15" s="105"/>
      <c r="GRU15" s="105"/>
      <c r="GRV15" s="105"/>
      <c r="GRW15" s="105"/>
      <c r="GRX15" s="105"/>
      <c r="GRY15" s="105"/>
      <c r="GRZ15" s="105"/>
      <c r="GSA15" s="105"/>
      <c r="GSB15" s="105"/>
      <c r="GSC15" s="105"/>
      <c r="GSD15" s="105"/>
      <c r="GSE15" s="105"/>
      <c r="GSF15" s="105"/>
      <c r="GSG15" s="105"/>
      <c r="GSH15" s="105"/>
      <c r="GSI15" s="105"/>
      <c r="GSJ15" s="105"/>
      <c r="GSK15" s="105"/>
      <c r="GSL15" s="105"/>
      <c r="GSM15" s="105"/>
      <c r="GSN15" s="105"/>
      <c r="GSO15" s="105"/>
      <c r="GSP15" s="105"/>
      <c r="GSQ15" s="105"/>
      <c r="GSR15" s="105"/>
      <c r="GSS15" s="105"/>
      <c r="GST15" s="105"/>
      <c r="GSU15" s="105"/>
      <c r="GSV15" s="105"/>
      <c r="GSW15" s="105"/>
      <c r="GSX15" s="105"/>
      <c r="GSY15" s="105"/>
      <c r="GSZ15" s="105"/>
      <c r="GTA15" s="105"/>
      <c r="GTB15" s="105"/>
      <c r="GTC15" s="105"/>
      <c r="GTD15" s="105"/>
      <c r="GTE15" s="105"/>
      <c r="GTF15" s="105"/>
      <c r="GTG15" s="105"/>
      <c r="GTH15" s="105"/>
      <c r="GTI15" s="105"/>
      <c r="GTJ15" s="105"/>
      <c r="GTK15" s="105"/>
      <c r="GTL15" s="105"/>
      <c r="GTM15" s="105"/>
      <c r="GTN15" s="105"/>
      <c r="GTO15" s="105"/>
      <c r="GTP15" s="105"/>
      <c r="GTQ15" s="105"/>
      <c r="GTR15" s="105"/>
      <c r="GTS15" s="105"/>
      <c r="GTT15" s="105"/>
      <c r="GTU15" s="105"/>
      <c r="GTV15" s="105"/>
      <c r="GTW15" s="105"/>
      <c r="GTX15" s="105"/>
      <c r="GTY15" s="105"/>
      <c r="GTZ15" s="105"/>
      <c r="GUA15" s="105"/>
      <c r="GUB15" s="105"/>
      <c r="GUC15" s="105"/>
      <c r="GUD15" s="105"/>
      <c r="GUE15" s="105"/>
      <c r="GUF15" s="105"/>
      <c r="GUG15" s="105"/>
      <c r="GUH15" s="105"/>
      <c r="GUI15" s="105"/>
      <c r="GUJ15" s="105"/>
      <c r="GUK15" s="105"/>
      <c r="GUL15" s="105"/>
      <c r="GUM15" s="105"/>
      <c r="GUN15" s="105"/>
      <c r="GUO15" s="105"/>
      <c r="GUP15" s="105"/>
      <c r="GUQ15" s="105"/>
      <c r="GUR15" s="105"/>
      <c r="GUS15" s="105"/>
      <c r="GUT15" s="105"/>
      <c r="GUU15" s="105"/>
      <c r="GUV15" s="105"/>
      <c r="GUW15" s="105"/>
      <c r="GUX15" s="105"/>
      <c r="GUY15" s="105"/>
      <c r="GUZ15" s="105"/>
      <c r="GVA15" s="105"/>
      <c r="GVB15" s="105"/>
      <c r="GVC15" s="105"/>
      <c r="GVD15" s="105"/>
      <c r="GVE15" s="105"/>
      <c r="GVF15" s="105"/>
      <c r="GVG15" s="105"/>
      <c r="GVH15" s="105"/>
      <c r="GVI15" s="105"/>
      <c r="GVJ15" s="105"/>
      <c r="GVK15" s="105"/>
      <c r="GVL15" s="105"/>
      <c r="GVM15" s="105"/>
      <c r="GVN15" s="105"/>
      <c r="GVO15" s="105"/>
      <c r="GVP15" s="105"/>
      <c r="GVQ15" s="105"/>
      <c r="GVR15" s="105"/>
      <c r="GVS15" s="105"/>
      <c r="GVT15" s="105"/>
      <c r="GVU15" s="105"/>
      <c r="GVV15" s="105"/>
      <c r="GVW15" s="105"/>
      <c r="GVX15" s="105"/>
      <c r="GVY15" s="105"/>
      <c r="GVZ15" s="105"/>
      <c r="GWA15" s="105"/>
      <c r="GWB15" s="105"/>
      <c r="GWC15" s="105"/>
      <c r="GWD15" s="105"/>
      <c r="GWE15" s="105"/>
      <c r="GWF15" s="105"/>
      <c r="GWG15" s="105"/>
      <c r="GWH15" s="105"/>
      <c r="GWI15" s="105"/>
      <c r="GWJ15" s="105"/>
      <c r="GWK15" s="105"/>
      <c r="GWL15" s="105"/>
      <c r="GWM15" s="105"/>
      <c r="GWN15" s="105"/>
      <c r="GWO15" s="105"/>
      <c r="GWP15" s="105"/>
      <c r="GWQ15" s="105"/>
      <c r="GWR15" s="105"/>
      <c r="GWS15" s="105"/>
      <c r="GWT15" s="105"/>
      <c r="GWU15" s="105"/>
      <c r="GWV15" s="105"/>
      <c r="GWW15" s="105"/>
      <c r="GWX15" s="105"/>
      <c r="GWY15" s="105"/>
      <c r="GWZ15" s="105"/>
      <c r="GXA15" s="105"/>
      <c r="GXB15" s="105"/>
      <c r="GXC15" s="105"/>
      <c r="GXD15" s="105"/>
      <c r="GXE15" s="105"/>
      <c r="GXF15" s="105"/>
      <c r="GXG15" s="105"/>
      <c r="GXH15" s="105"/>
      <c r="GXI15" s="105"/>
      <c r="GXJ15" s="105"/>
      <c r="GXK15" s="105"/>
      <c r="GXL15" s="105"/>
      <c r="GXM15" s="105"/>
      <c r="GXN15" s="105"/>
      <c r="GXO15" s="105"/>
      <c r="GXP15" s="105"/>
      <c r="GXQ15" s="105"/>
      <c r="GXR15" s="105"/>
      <c r="GXS15" s="105"/>
      <c r="GXT15" s="105"/>
      <c r="GXU15" s="105"/>
      <c r="GXV15" s="105"/>
      <c r="GXW15" s="105"/>
      <c r="GXX15" s="105"/>
      <c r="GXY15" s="105"/>
      <c r="GXZ15" s="105"/>
      <c r="GYA15" s="105"/>
      <c r="GYB15" s="105"/>
      <c r="GYC15" s="105"/>
      <c r="GYD15" s="105"/>
      <c r="GYE15" s="105"/>
      <c r="GYF15" s="105"/>
      <c r="GYG15" s="105"/>
      <c r="GYH15" s="105"/>
      <c r="GYI15" s="105"/>
      <c r="GYJ15" s="105"/>
      <c r="GYK15" s="105"/>
      <c r="GYL15" s="105"/>
      <c r="GYM15" s="105"/>
      <c r="GYN15" s="105"/>
      <c r="GYO15" s="105"/>
      <c r="GYP15" s="105"/>
      <c r="GYQ15" s="105"/>
      <c r="GYR15" s="105"/>
      <c r="GYS15" s="105"/>
      <c r="GYT15" s="105"/>
      <c r="GYU15" s="105"/>
      <c r="GYV15" s="105"/>
      <c r="GYW15" s="105"/>
      <c r="GYX15" s="105"/>
      <c r="GYY15" s="105"/>
      <c r="GYZ15" s="105"/>
      <c r="GZA15" s="105"/>
      <c r="GZB15" s="105"/>
      <c r="GZC15" s="105"/>
      <c r="GZD15" s="105"/>
      <c r="GZE15" s="105"/>
      <c r="GZF15" s="105"/>
      <c r="GZG15" s="105"/>
      <c r="GZH15" s="105"/>
      <c r="GZI15" s="105"/>
      <c r="GZJ15" s="105"/>
      <c r="GZK15" s="105"/>
      <c r="GZL15" s="105"/>
      <c r="GZM15" s="105"/>
      <c r="GZN15" s="105"/>
      <c r="GZO15" s="105"/>
      <c r="GZP15" s="105"/>
      <c r="GZQ15" s="105"/>
      <c r="GZR15" s="105"/>
      <c r="GZS15" s="105"/>
      <c r="GZT15" s="105"/>
      <c r="GZU15" s="105"/>
      <c r="GZV15" s="105"/>
      <c r="GZW15" s="105"/>
      <c r="GZX15" s="105"/>
      <c r="GZY15" s="105"/>
      <c r="GZZ15" s="105"/>
      <c r="HAA15" s="105"/>
      <c r="HAB15" s="105"/>
      <c r="HAC15" s="105"/>
      <c r="HAD15" s="105"/>
      <c r="HAE15" s="105"/>
      <c r="HAF15" s="105"/>
      <c r="HAG15" s="105"/>
      <c r="HAH15" s="105"/>
      <c r="HAI15" s="105"/>
      <c r="HAJ15" s="105"/>
      <c r="HAK15" s="105"/>
      <c r="HAL15" s="105"/>
      <c r="HAM15" s="105"/>
      <c r="HAN15" s="105"/>
      <c r="HAO15" s="105"/>
      <c r="HAP15" s="105"/>
      <c r="HAQ15" s="105"/>
      <c r="HAR15" s="105"/>
      <c r="HAS15" s="105"/>
      <c r="HAT15" s="105"/>
      <c r="HAU15" s="105"/>
      <c r="HAV15" s="105"/>
      <c r="HAW15" s="105"/>
      <c r="HAX15" s="105"/>
      <c r="HAY15" s="105"/>
      <c r="HAZ15" s="105"/>
      <c r="HBA15" s="105"/>
      <c r="HBB15" s="105"/>
      <c r="HBC15" s="105"/>
      <c r="HBD15" s="105"/>
      <c r="HBE15" s="105"/>
      <c r="HBF15" s="105"/>
      <c r="HBG15" s="105"/>
      <c r="HBH15" s="105"/>
      <c r="HBI15" s="105"/>
      <c r="HBJ15" s="105"/>
      <c r="HBK15" s="105"/>
      <c r="HBL15" s="105"/>
      <c r="HBM15" s="105"/>
      <c r="HBN15" s="105"/>
      <c r="HBO15" s="105"/>
      <c r="HBP15" s="105"/>
      <c r="HBQ15" s="105"/>
      <c r="HBR15" s="105"/>
      <c r="HBS15" s="105"/>
      <c r="HBT15" s="105"/>
      <c r="HBU15" s="105"/>
      <c r="HBV15" s="105"/>
      <c r="HBW15" s="105"/>
      <c r="HBX15" s="105"/>
      <c r="HBY15" s="105"/>
      <c r="HBZ15" s="105"/>
      <c r="HCA15" s="105"/>
      <c r="HCB15" s="105"/>
      <c r="HCC15" s="105"/>
      <c r="HCD15" s="105"/>
      <c r="HCE15" s="105"/>
      <c r="HCF15" s="105"/>
      <c r="HCG15" s="105"/>
      <c r="HCH15" s="105"/>
      <c r="HCI15" s="105"/>
      <c r="HCJ15" s="105"/>
      <c r="HCK15" s="105"/>
      <c r="HCL15" s="105"/>
      <c r="HCM15" s="105"/>
      <c r="HCN15" s="105"/>
      <c r="HCO15" s="105"/>
      <c r="HCP15" s="105"/>
      <c r="HCQ15" s="105"/>
      <c r="HCR15" s="105"/>
      <c r="HCS15" s="105"/>
      <c r="HCT15" s="105"/>
      <c r="HCU15" s="105"/>
      <c r="HCV15" s="105"/>
      <c r="HCW15" s="105"/>
      <c r="HCX15" s="105"/>
      <c r="HCY15" s="105"/>
      <c r="HCZ15" s="105"/>
      <c r="HDA15" s="105"/>
      <c r="HDB15" s="105"/>
      <c r="HDC15" s="105"/>
      <c r="HDD15" s="105"/>
      <c r="HDE15" s="105"/>
      <c r="HDF15" s="105"/>
      <c r="HDG15" s="105"/>
      <c r="HDH15" s="105"/>
      <c r="HDI15" s="105"/>
      <c r="HDJ15" s="105"/>
      <c r="HDK15" s="105"/>
      <c r="HDL15" s="105"/>
      <c r="HDM15" s="105"/>
      <c r="HDN15" s="105"/>
      <c r="HDO15" s="105"/>
      <c r="HDP15" s="105"/>
      <c r="HDQ15" s="105"/>
      <c r="HDR15" s="105"/>
      <c r="HDS15" s="105"/>
      <c r="HDT15" s="105"/>
      <c r="HDU15" s="105"/>
      <c r="HDV15" s="105"/>
      <c r="HDW15" s="105"/>
      <c r="HDX15" s="105"/>
      <c r="HDY15" s="105"/>
      <c r="HDZ15" s="105"/>
      <c r="HEA15" s="105"/>
      <c r="HEB15" s="105"/>
      <c r="HEC15" s="105"/>
      <c r="HED15" s="105"/>
      <c r="HEE15" s="105"/>
      <c r="HEF15" s="105"/>
      <c r="HEG15" s="105"/>
      <c r="HEH15" s="105"/>
      <c r="HEI15" s="105"/>
      <c r="HEJ15" s="105"/>
      <c r="HEK15" s="105"/>
      <c r="HEL15" s="105"/>
      <c r="HEM15" s="105"/>
      <c r="HEN15" s="105"/>
      <c r="HEO15" s="105"/>
      <c r="HEP15" s="105"/>
      <c r="HEQ15" s="105"/>
      <c r="HER15" s="105"/>
      <c r="HES15" s="105"/>
      <c r="HET15" s="105"/>
      <c r="HEU15" s="105"/>
      <c r="HEV15" s="105"/>
      <c r="HEW15" s="105"/>
      <c r="HEX15" s="105"/>
      <c r="HEY15" s="105"/>
      <c r="HEZ15" s="105"/>
      <c r="HFA15" s="105"/>
      <c r="HFB15" s="105"/>
      <c r="HFC15" s="105"/>
      <c r="HFD15" s="105"/>
      <c r="HFE15" s="105"/>
      <c r="HFF15" s="105"/>
      <c r="HFG15" s="105"/>
      <c r="HFH15" s="105"/>
      <c r="HFI15" s="105"/>
      <c r="HFJ15" s="105"/>
      <c r="HFK15" s="105"/>
      <c r="HFL15" s="105"/>
      <c r="HFM15" s="105"/>
      <c r="HFN15" s="105"/>
      <c r="HFO15" s="105"/>
      <c r="HFP15" s="105"/>
      <c r="HFQ15" s="105"/>
      <c r="HFR15" s="105"/>
      <c r="HFS15" s="105"/>
      <c r="HFT15" s="105"/>
      <c r="HFU15" s="105"/>
      <c r="HFV15" s="105"/>
      <c r="HFW15" s="105"/>
      <c r="HFX15" s="105"/>
      <c r="HFY15" s="105"/>
      <c r="HFZ15" s="105"/>
      <c r="HGA15" s="105"/>
      <c r="HGB15" s="105"/>
      <c r="HGC15" s="105"/>
      <c r="HGD15" s="105"/>
      <c r="HGE15" s="105"/>
      <c r="HGF15" s="105"/>
      <c r="HGG15" s="105"/>
      <c r="HGH15" s="105"/>
      <c r="HGI15" s="105"/>
      <c r="HGJ15" s="105"/>
      <c r="HGK15" s="105"/>
      <c r="HGL15" s="105"/>
      <c r="HGM15" s="105"/>
      <c r="HGN15" s="105"/>
      <c r="HGO15" s="105"/>
      <c r="HGP15" s="105"/>
      <c r="HGQ15" s="105"/>
      <c r="HGR15" s="105"/>
      <c r="HGS15" s="105"/>
      <c r="HGT15" s="105"/>
      <c r="HGU15" s="105"/>
      <c r="HGV15" s="105"/>
      <c r="HGW15" s="105"/>
      <c r="HGX15" s="105"/>
      <c r="HGY15" s="105"/>
      <c r="HGZ15" s="105"/>
      <c r="HHA15" s="105"/>
      <c r="HHB15" s="105"/>
      <c r="HHC15" s="105"/>
      <c r="HHD15" s="105"/>
      <c r="HHE15" s="105"/>
      <c r="HHF15" s="105"/>
      <c r="HHG15" s="105"/>
      <c r="HHH15" s="105"/>
      <c r="HHI15" s="105"/>
      <c r="HHJ15" s="105"/>
      <c r="HHK15" s="105"/>
      <c r="HHL15" s="105"/>
      <c r="HHM15" s="105"/>
      <c r="HHN15" s="105"/>
      <c r="HHO15" s="105"/>
      <c r="HHP15" s="105"/>
      <c r="HHQ15" s="105"/>
      <c r="HHR15" s="105"/>
      <c r="HHS15" s="105"/>
      <c r="HHT15" s="105"/>
      <c r="HHU15" s="105"/>
      <c r="HHV15" s="105"/>
      <c r="HHW15" s="105"/>
      <c r="HHX15" s="105"/>
      <c r="HHY15" s="105"/>
      <c r="HHZ15" s="105"/>
      <c r="HIA15" s="105"/>
      <c r="HIB15" s="105"/>
      <c r="HIC15" s="105"/>
      <c r="HID15" s="105"/>
      <c r="HIE15" s="105"/>
      <c r="HIF15" s="105"/>
      <c r="HIG15" s="105"/>
      <c r="HIH15" s="105"/>
      <c r="HII15" s="105"/>
      <c r="HIJ15" s="105"/>
      <c r="HIK15" s="105"/>
      <c r="HIL15" s="105"/>
      <c r="HIM15" s="105"/>
      <c r="HIN15" s="105"/>
      <c r="HIO15" s="105"/>
      <c r="HIP15" s="105"/>
      <c r="HIQ15" s="105"/>
      <c r="HIR15" s="105"/>
      <c r="HIS15" s="105"/>
      <c r="HIT15" s="105"/>
      <c r="HIU15" s="105"/>
      <c r="HIV15" s="105"/>
      <c r="HIW15" s="105"/>
      <c r="HIX15" s="105"/>
      <c r="HIY15" s="105"/>
      <c r="HIZ15" s="105"/>
      <c r="HJA15" s="105"/>
      <c r="HJB15" s="105"/>
      <c r="HJC15" s="105"/>
      <c r="HJD15" s="105"/>
      <c r="HJE15" s="105"/>
      <c r="HJF15" s="105"/>
      <c r="HJG15" s="105"/>
      <c r="HJH15" s="105"/>
      <c r="HJI15" s="105"/>
      <c r="HJJ15" s="105"/>
      <c r="HJK15" s="105"/>
      <c r="HJL15" s="105"/>
      <c r="HJM15" s="105"/>
      <c r="HJN15" s="105"/>
      <c r="HJO15" s="105"/>
      <c r="HJP15" s="105"/>
      <c r="HJQ15" s="105"/>
      <c r="HJR15" s="105"/>
      <c r="HJS15" s="105"/>
      <c r="HJT15" s="105"/>
      <c r="HJU15" s="105"/>
      <c r="HJV15" s="105"/>
      <c r="HJW15" s="105"/>
      <c r="HJX15" s="105"/>
      <c r="HJY15" s="105"/>
      <c r="HJZ15" s="105"/>
      <c r="HKA15" s="105"/>
      <c r="HKB15" s="105"/>
      <c r="HKC15" s="105"/>
      <c r="HKD15" s="105"/>
      <c r="HKE15" s="105"/>
      <c r="HKF15" s="105"/>
      <c r="HKG15" s="105"/>
      <c r="HKH15" s="105"/>
      <c r="HKI15" s="105"/>
      <c r="HKJ15" s="105"/>
      <c r="HKK15" s="105"/>
      <c r="HKL15" s="105"/>
      <c r="HKM15" s="105"/>
      <c r="HKN15" s="105"/>
      <c r="HKO15" s="105"/>
      <c r="HKP15" s="105"/>
      <c r="HKQ15" s="105"/>
      <c r="HKR15" s="105"/>
      <c r="HKS15" s="105"/>
      <c r="HKT15" s="105"/>
      <c r="HKU15" s="105"/>
      <c r="HKV15" s="105"/>
      <c r="HKW15" s="105"/>
      <c r="HKX15" s="105"/>
      <c r="HKY15" s="105"/>
      <c r="HKZ15" s="105"/>
      <c r="HLA15" s="105"/>
      <c r="HLB15" s="105"/>
      <c r="HLC15" s="105"/>
      <c r="HLD15" s="105"/>
      <c r="HLE15" s="105"/>
      <c r="HLF15" s="105"/>
      <c r="HLG15" s="105"/>
      <c r="HLH15" s="105"/>
      <c r="HLI15" s="105"/>
      <c r="HLJ15" s="105"/>
      <c r="HLK15" s="105"/>
      <c r="HLL15" s="105"/>
      <c r="HLM15" s="105"/>
      <c r="HLN15" s="105"/>
      <c r="HLO15" s="105"/>
      <c r="HLP15" s="105"/>
      <c r="HLQ15" s="105"/>
      <c r="HLR15" s="105"/>
      <c r="HLS15" s="105"/>
      <c r="HLT15" s="105"/>
      <c r="HLU15" s="105"/>
      <c r="HLV15" s="105"/>
      <c r="HLW15" s="105"/>
      <c r="HLX15" s="105"/>
      <c r="HLY15" s="105"/>
      <c r="HLZ15" s="105"/>
      <c r="HMA15" s="105"/>
      <c r="HMB15" s="105"/>
      <c r="HMC15" s="105"/>
      <c r="HMD15" s="105"/>
      <c r="HME15" s="105"/>
      <c r="HMF15" s="105"/>
      <c r="HMG15" s="105"/>
      <c r="HMH15" s="105"/>
      <c r="HMI15" s="105"/>
      <c r="HMJ15" s="105"/>
      <c r="HMK15" s="105"/>
      <c r="HML15" s="105"/>
      <c r="HMM15" s="105"/>
      <c r="HMN15" s="105"/>
      <c r="HMO15" s="105"/>
      <c r="HMP15" s="105"/>
      <c r="HMQ15" s="105"/>
      <c r="HMR15" s="105"/>
      <c r="HMS15" s="105"/>
      <c r="HMT15" s="105"/>
      <c r="HMU15" s="105"/>
      <c r="HMV15" s="105"/>
      <c r="HMW15" s="105"/>
      <c r="HMX15" s="105"/>
      <c r="HMY15" s="105"/>
      <c r="HMZ15" s="105"/>
      <c r="HNA15" s="105"/>
      <c r="HNB15" s="105"/>
      <c r="HNC15" s="105"/>
      <c r="HND15" s="105"/>
      <c r="HNE15" s="105"/>
      <c r="HNF15" s="105"/>
      <c r="HNG15" s="105"/>
      <c r="HNH15" s="105"/>
      <c r="HNI15" s="105"/>
      <c r="HNJ15" s="105"/>
      <c r="HNK15" s="105"/>
      <c r="HNL15" s="105"/>
      <c r="HNM15" s="105"/>
      <c r="HNN15" s="105"/>
      <c r="HNO15" s="105"/>
      <c r="HNP15" s="105"/>
      <c r="HNQ15" s="105"/>
      <c r="HNR15" s="105"/>
      <c r="HNS15" s="105"/>
      <c r="HNT15" s="105"/>
      <c r="HNU15" s="105"/>
      <c r="HNV15" s="105"/>
      <c r="HNW15" s="105"/>
      <c r="HNX15" s="105"/>
      <c r="HNY15" s="105"/>
      <c r="HNZ15" s="105"/>
      <c r="HOA15" s="105"/>
      <c r="HOB15" s="105"/>
      <c r="HOC15" s="105"/>
      <c r="HOD15" s="105"/>
      <c r="HOE15" s="105"/>
      <c r="HOF15" s="105"/>
      <c r="HOG15" s="105"/>
      <c r="HOH15" s="105"/>
      <c r="HOI15" s="105"/>
      <c r="HOJ15" s="105"/>
      <c r="HOK15" s="105"/>
      <c r="HOL15" s="105"/>
      <c r="HOM15" s="105"/>
      <c r="HON15" s="105"/>
      <c r="HOO15" s="105"/>
      <c r="HOP15" s="105"/>
      <c r="HOQ15" s="105"/>
      <c r="HOR15" s="105"/>
      <c r="HOS15" s="105"/>
      <c r="HOT15" s="105"/>
      <c r="HOU15" s="105"/>
      <c r="HOV15" s="105"/>
      <c r="HOW15" s="105"/>
      <c r="HOX15" s="105"/>
      <c r="HOY15" s="105"/>
      <c r="HOZ15" s="105"/>
      <c r="HPA15" s="105"/>
      <c r="HPB15" s="105"/>
      <c r="HPC15" s="105"/>
      <c r="HPD15" s="105"/>
      <c r="HPE15" s="105"/>
      <c r="HPF15" s="105"/>
      <c r="HPG15" s="105"/>
      <c r="HPH15" s="105"/>
      <c r="HPI15" s="105"/>
      <c r="HPJ15" s="105"/>
      <c r="HPK15" s="105"/>
      <c r="HPL15" s="105"/>
      <c r="HPM15" s="105"/>
      <c r="HPN15" s="105"/>
      <c r="HPO15" s="105"/>
      <c r="HPP15" s="105"/>
      <c r="HPQ15" s="105"/>
      <c r="HPR15" s="105"/>
      <c r="HPS15" s="105"/>
      <c r="HPT15" s="105"/>
      <c r="HPU15" s="105"/>
      <c r="HPV15" s="105"/>
      <c r="HPW15" s="105"/>
      <c r="HPX15" s="105"/>
      <c r="HPY15" s="105"/>
      <c r="HPZ15" s="105"/>
      <c r="HQA15" s="105"/>
      <c r="HQB15" s="105"/>
      <c r="HQC15" s="105"/>
      <c r="HQD15" s="105"/>
      <c r="HQE15" s="105"/>
      <c r="HQF15" s="105"/>
      <c r="HQG15" s="105"/>
      <c r="HQH15" s="105"/>
      <c r="HQI15" s="105"/>
      <c r="HQJ15" s="105"/>
      <c r="HQK15" s="105"/>
      <c r="HQL15" s="105"/>
      <c r="HQM15" s="105"/>
      <c r="HQN15" s="105"/>
      <c r="HQO15" s="105"/>
      <c r="HQP15" s="105"/>
      <c r="HQQ15" s="105"/>
      <c r="HQR15" s="105"/>
      <c r="HQS15" s="105"/>
      <c r="HQT15" s="105"/>
      <c r="HQU15" s="105"/>
      <c r="HQV15" s="105"/>
      <c r="HQW15" s="105"/>
      <c r="HQX15" s="105"/>
      <c r="HQY15" s="105"/>
      <c r="HQZ15" s="105"/>
      <c r="HRA15" s="105"/>
      <c r="HRB15" s="105"/>
      <c r="HRC15" s="105"/>
      <c r="HRD15" s="105"/>
      <c r="HRE15" s="105"/>
      <c r="HRF15" s="105"/>
      <c r="HRG15" s="105"/>
      <c r="HRH15" s="105"/>
      <c r="HRI15" s="105"/>
      <c r="HRJ15" s="105"/>
      <c r="HRK15" s="105"/>
      <c r="HRL15" s="105"/>
      <c r="HRM15" s="105"/>
      <c r="HRN15" s="105"/>
      <c r="HRO15" s="105"/>
      <c r="HRP15" s="105"/>
      <c r="HRQ15" s="105"/>
      <c r="HRR15" s="105"/>
      <c r="HRS15" s="105"/>
      <c r="HRT15" s="105"/>
      <c r="HRU15" s="105"/>
      <c r="HRV15" s="105"/>
      <c r="HRW15" s="105"/>
      <c r="HRX15" s="105"/>
      <c r="HRY15" s="105"/>
      <c r="HRZ15" s="105"/>
      <c r="HSA15" s="105"/>
      <c r="HSB15" s="105"/>
      <c r="HSC15" s="105"/>
      <c r="HSD15" s="105"/>
      <c r="HSE15" s="105"/>
      <c r="HSF15" s="105"/>
      <c r="HSG15" s="105"/>
      <c r="HSH15" s="105"/>
      <c r="HSI15" s="105"/>
      <c r="HSJ15" s="105"/>
      <c r="HSK15" s="105"/>
      <c r="HSL15" s="105"/>
      <c r="HSM15" s="105"/>
      <c r="HSN15" s="105"/>
      <c r="HSO15" s="105"/>
      <c r="HSP15" s="105"/>
      <c r="HSQ15" s="105"/>
      <c r="HSR15" s="105"/>
      <c r="HSS15" s="105"/>
      <c r="HST15" s="105"/>
      <c r="HSU15" s="105"/>
      <c r="HSV15" s="105"/>
      <c r="HSW15" s="105"/>
      <c r="HSX15" s="105"/>
      <c r="HSY15" s="105"/>
      <c r="HSZ15" s="105"/>
      <c r="HTA15" s="105"/>
      <c r="HTB15" s="105"/>
      <c r="HTC15" s="105"/>
      <c r="HTD15" s="105"/>
      <c r="HTE15" s="105"/>
      <c r="HTF15" s="105"/>
      <c r="HTG15" s="105"/>
      <c r="HTH15" s="105"/>
      <c r="HTI15" s="105"/>
      <c r="HTJ15" s="105"/>
      <c r="HTK15" s="105"/>
      <c r="HTL15" s="105"/>
      <c r="HTM15" s="105"/>
      <c r="HTN15" s="105"/>
      <c r="HTO15" s="105"/>
      <c r="HTP15" s="105"/>
      <c r="HTQ15" s="105"/>
      <c r="HTR15" s="105"/>
      <c r="HTS15" s="105"/>
      <c r="HTT15" s="105"/>
      <c r="HTU15" s="105"/>
      <c r="HTV15" s="105"/>
      <c r="HTW15" s="105"/>
      <c r="HTX15" s="105"/>
      <c r="HTY15" s="105"/>
      <c r="HTZ15" s="105"/>
      <c r="HUA15" s="105"/>
      <c r="HUB15" s="105"/>
      <c r="HUC15" s="105"/>
      <c r="HUD15" s="105"/>
      <c r="HUE15" s="105"/>
      <c r="HUF15" s="105"/>
      <c r="HUG15" s="105"/>
      <c r="HUH15" s="105"/>
      <c r="HUI15" s="105"/>
      <c r="HUJ15" s="105"/>
      <c r="HUK15" s="105"/>
      <c r="HUL15" s="105"/>
      <c r="HUM15" s="105"/>
      <c r="HUN15" s="105"/>
      <c r="HUO15" s="105"/>
      <c r="HUP15" s="105"/>
      <c r="HUQ15" s="105"/>
      <c r="HUR15" s="105"/>
      <c r="HUS15" s="105"/>
      <c r="HUT15" s="105"/>
      <c r="HUU15" s="105"/>
      <c r="HUV15" s="105"/>
      <c r="HUW15" s="105"/>
      <c r="HUX15" s="105"/>
      <c r="HUY15" s="105"/>
      <c r="HUZ15" s="105"/>
      <c r="HVA15" s="105"/>
      <c r="HVB15" s="105"/>
      <c r="HVC15" s="105"/>
      <c r="HVD15" s="105"/>
      <c r="HVE15" s="105"/>
      <c r="HVF15" s="105"/>
      <c r="HVG15" s="105"/>
      <c r="HVH15" s="105"/>
      <c r="HVI15" s="105"/>
      <c r="HVJ15" s="105"/>
      <c r="HVK15" s="105"/>
      <c r="HVL15" s="105"/>
      <c r="HVM15" s="105"/>
      <c r="HVN15" s="105"/>
      <c r="HVO15" s="105"/>
      <c r="HVP15" s="105"/>
      <c r="HVQ15" s="105"/>
      <c r="HVR15" s="105"/>
      <c r="HVS15" s="105"/>
      <c r="HVT15" s="105"/>
      <c r="HVU15" s="105"/>
      <c r="HVV15" s="105"/>
      <c r="HVW15" s="105"/>
      <c r="HVX15" s="105"/>
      <c r="HVY15" s="105"/>
      <c r="HVZ15" s="105"/>
      <c r="HWA15" s="105"/>
      <c r="HWB15" s="105"/>
      <c r="HWC15" s="105"/>
      <c r="HWD15" s="105"/>
      <c r="HWE15" s="105"/>
      <c r="HWF15" s="105"/>
      <c r="HWG15" s="105"/>
      <c r="HWH15" s="105"/>
      <c r="HWI15" s="105"/>
      <c r="HWJ15" s="105"/>
      <c r="HWK15" s="105"/>
      <c r="HWL15" s="105"/>
      <c r="HWM15" s="105"/>
      <c r="HWN15" s="105"/>
      <c r="HWO15" s="105"/>
      <c r="HWP15" s="105"/>
      <c r="HWQ15" s="105"/>
      <c r="HWR15" s="105"/>
      <c r="HWS15" s="105"/>
      <c r="HWT15" s="105"/>
      <c r="HWU15" s="105"/>
      <c r="HWV15" s="105"/>
      <c r="HWW15" s="105"/>
      <c r="HWX15" s="105"/>
      <c r="HWY15" s="105"/>
      <c r="HWZ15" s="105"/>
      <c r="HXA15" s="105"/>
      <c r="HXB15" s="105"/>
      <c r="HXC15" s="105"/>
      <c r="HXD15" s="105"/>
      <c r="HXE15" s="105"/>
      <c r="HXF15" s="105"/>
      <c r="HXG15" s="105"/>
      <c r="HXH15" s="105"/>
      <c r="HXI15" s="105"/>
      <c r="HXJ15" s="105"/>
      <c r="HXK15" s="105"/>
      <c r="HXL15" s="105"/>
      <c r="HXM15" s="105"/>
      <c r="HXN15" s="105"/>
      <c r="HXO15" s="105"/>
      <c r="HXP15" s="105"/>
      <c r="HXQ15" s="105"/>
      <c r="HXR15" s="105"/>
      <c r="HXS15" s="105"/>
      <c r="HXT15" s="105"/>
      <c r="HXU15" s="105"/>
      <c r="HXV15" s="105"/>
      <c r="HXW15" s="105"/>
      <c r="HXX15" s="105"/>
      <c r="HXY15" s="105"/>
      <c r="HXZ15" s="105"/>
      <c r="HYA15" s="105"/>
      <c r="HYB15" s="105"/>
      <c r="HYC15" s="105"/>
      <c r="HYD15" s="105"/>
      <c r="HYE15" s="105"/>
      <c r="HYF15" s="105"/>
      <c r="HYG15" s="105"/>
      <c r="HYH15" s="105"/>
      <c r="HYI15" s="105"/>
      <c r="HYJ15" s="105"/>
      <c r="HYK15" s="105"/>
      <c r="HYL15" s="105"/>
      <c r="HYM15" s="105"/>
      <c r="HYN15" s="105"/>
      <c r="HYO15" s="105"/>
      <c r="HYP15" s="105"/>
      <c r="HYQ15" s="105"/>
      <c r="HYR15" s="105"/>
      <c r="HYS15" s="105"/>
      <c r="HYT15" s="105"/>
      <c r="HYU15" s="105"/>
      <c r="HYV15" s="105"/>
      <c r="HYW15" s="105"/>
      <c r="HYX15" s="105"/>
      <c r="HYY15" s="105"/>
      <c r="HYZ15" s="105"/>
      <c r="HZA15" s="105"/>
      <c r="HZB15" s="105"/>
      <c r="HZC15" s="105"/>
      <c r="HZD15" s="105"/>
      <c r="HZE15" s="105"/>
      <c r="HZF15" s="105"/>
      <c r="HZG15" s="105"/>
      <c r="HZH15" s="105"/>
      <c r="HZI15" s="105"/>
      <c r="HZJ15" s="105"/>
      <c r="HZK15" s="105"/>
      <c r="HZL15" s="105"/>
      <c r="HZM15" s="105"/>
      <c r="HZN15" s="105"/>
      <c r="HZO15" s="105"/>
      <c r="HZP15" s="105"/>
      <c r="HZQ15" s="105"/>
      <c r="HZR15" s="105"/>
      <c r="HZS15" s="105"/>
      <c r="HZT15" s="105"/>
      <c r="HZU15" s="105"/>
      <c r="HZV15" s="105"/>
      <c r="HZW15" s="105"/>
      <c r="HZX15" s="105"/>
      <c r="HZY15" s="105"/>
      <c r="HZZ15" s="105"/>
      <c r="IAA15" s="105"/>
      <c r="IAB15" s="105"/>
      <c r="IAC15" s="105"/>
      <c r="IAD15" s="105"/>
      <c r="IAE15" s="105"/>
      <c r="IAF15" s="105"/>
      <c r="IAG15" s="105"/>
      <c r="IAH15" s="105"/>
      <c r="IAI15" s="105"/>
      <c r="IAJ15" s="105"/>
      <c r="IAK15" s="105"/>
      <c r="IAL15" s="105"/>
      <c r="IAM15" s="105"/>
      <c r="IAN15" s="105"/>
      <c r="IAO15" s="105"/>
      <c r="IAP15" s="105"/>
      <c r="IAQ15" s="105"/>
      <c r="IAR15" s="105"/>
      <c r="IAS15" s="105"/>
      <c r="IAT15" s="105"/>
      <c r="IAU15" s="105"/>
      <c r="IAV15" s="105"/>
      <c r="IAW15" s="105"/>
      <c r="IAX15" s="105"/>
      <c r="IAY15" s="105"/>
      <c r="IAZ15" s="105"/>
      <c r="IBA15" s="105"/>
      <c r="IBB15" s="105"/>
      <c r="IBC15" s="105"/>
      <c r="IBD15" s="105"/>
      <c r="IBE15" s="105"/>
      <c r="IBF15" s="105"/>
      <c r="IBG15" s="105"/>
      <c r="IBH15" s="105"/>
      <c r="IBI15" s="105"/>
      <c r="IBJ15" s="105"/>
      <c r="IBK15" s="105"/>
      <c r="IBL15" s="105"/>
      <c r="IBM15" s="105"/>
      <c r="IBN15" s="105"/>
      <c r="IBO15" s="105"/>
      <c r="IBP15" s="105"/>
      <c r="IBQ15" s="105"/>
      <c r="IBR15" s="105"/>
      <c r="IBS15" s="105"/>
      <c r="IBT15" s="105"/>
      <c r="IBU15" s="105"/>
      <c r="IBV15" s="105"/>
      <c r="IBW15" s="105"/>
      <c r="IBX15" s="105"/>
      <c r="IBY15" s="105"/>
      <c r="IBZ15" s="105"/>
      <c r="ICA15" s="105"/>
      <c r="ICB15" s="105"/>
      <c r="ICC15" s="105"/>
      <c r="ICD15" s="105"/>
      <c r="ICE15" s="105"/>
      <c r="ICF15" s="105"/>
      <c r="ICG15" s="105"/>
      <c r="ICH15" s="105"/>
      <c r="ICI15" s="105"/>
      <c r="ICJ15" s="105"/>
      <c r="ICK15" s="105"/>
      <c r="ICL15" s="105"/>
      <c r="ICM15" s="105"/>
      <c r="ICN15" s="105"/>
      <c r="ICO15" s="105"/>
      <c r="ICP15" s="105"/>
      <c r="ICQ15" s="105"/>
      <c r="ICR15" s="105"/>
      <c r="ICS15" s="105"/>
      <c r="ICT15" s="105"/>
      <c r="ICU15" s="105"/>
      <c r="ICV15" s="105"/>
      <c r="ICW15" s="105"/>
      <c r="ICX15" s="105"/>
      <c r="ICY15" s="105"/>
      <c r="ICZ15" s="105"/>
      <c r="IDA15" s="105"/>
      <c r="IDB15" s="105"/>
      <c r="IDC15" s="105"/>
      <c r="IDD15" s="105"/>
      <c r="IDE15" s="105"/>
      <c r="IDF15" s="105"/>
      <c r="IDG15" s="105"/>
      <c r="IDH15" s="105"/>
      <c r="IDI15" s="105"/>
      <c r="IDJ15" s="105"/>
      <c r="IDK15" s="105"/>
      <c r="IDL15" s="105"/>
      <c r="IDM15" s="105"/>
      <c r="IDN15" s="105"/>
      <c r="IDO15" s="105"/>
      <c r="IDP15" s="105"/>
      <c r="IDQ15" s="105"/>
      <c r="IDR15" s="105"/>
      <c r="IDS15" s="105"/>
      <c r="IDT15" s="105"/>
      <c r="IDU15" s="105"/>
      <c r="IDV15" s="105"/>
      <c r="IDW15" s="105"/>
      <c r="IDX15" s="105"/>
      <c r="IDY15" s="105"/>
      <c r="IDZ15" s="105"/>
      <c r="IEA15" s="105"/>
      <c r="IEB15" s="105"/>
      <c r="IEC15" s="105"/>
      <c r="IED15" s="105"/>
      <c r="IEE15" s="105"/>
      <c r="IEF15" s="105"/>
      <c r="IEG15" s="105"/>
      <c r="IEH15" s="105"/>
      <c r="IEI15" s="105"/>
      <c r="IEJ15" s="105"/>
      <c r="IEK15" s="105"/>
      <c r="IEL15" s="105"/>
      <c r="IEM15" s="105"/>
      <c r="IEN15" s="105"/>
      <c r="IEO15" s="105"/>
      <c r="IEP15" s="105"/>
      <c r="IEQ15" s="105"/>
      <c r="IER15" s="105"/>
      <c r="IES15" s="105"/>
      <c r="IET15" s="105"/>
      <c r="IEU15" s="105"/>
      <c r="IEV15" s="105"/>
      <c r="IEW15" s="105"/>
      <c r="IEX15" s="105"/>
      <c r="IEY15" s="105"/>
      <c r="IEZ15" s="105"/>
      <c r="IFA15" s="105"/>
      <c r="IFB15" s="105"/>
      <c r="IFC15" s="105"/>
      <c r="IFD15" s="105"/>
      <c r="IFE15" s="105"/>
      <c r="IFF15" s="105"/>
      <c r="IFG15" s="105"/>
      <c r="IFH15" s="105"/>
      <c r="IFI15" s="105"/>
      <c r="IFJ15" s="105"/>
      <c r="IFK15" s="105"/>
      <c r="IFL15" s="105"/>
      <c r="IFM15" s="105"/>
      <c r="IFN15" s="105"/>
      <c r="IFO15" s="105"/>
      <c r="IFP15" s="105"/>
      <c r="IFQ15" s="105"/>
      <c r="IFR15" s="105"/>
      <c r="IFS15" s="105"/>
      <c r="IFT15" s="105"/>
      <c r="IFU15" s="105"/>
      <c r="IFV15" s="105"/>
      <c r="IFW15" s="105"/>
      <c r="IFX15" s="105"/>
      <c r="IFY15" s="105"/>
      <c r="IFZ15" s="105"/>
      <c r="IGA15" s="105"/>
      <c r="IGB15" s="105"/>
      <c r="IGC15" s="105"/>
      <c r="IGD15" s="105"/>
      <c r="IGE15" s="105"/>
      <c r="IGF15" s="105"/>
      <c r="IGG15" s="105"/>
      <c r="IGH15" s="105"/>
      <c r="IGI15" s="105"/>
      <c r="IGJ15" s="105"/>
      <c r="IGK15" s="105"/>
      <c r="IGL15" s="105"/>
      <c r="IGM15" s="105"/>
      <c r="IGN15" s="105"/>
      <c r="IGO15" s="105"/>
      <c r="IGP15" s="105"/>
      <c r="IGQ15" s="105"/>
      <c r="IGR15" s="105"/>
      <c r="IGS15" s="105"/>
      <c r="IGT15" s="105"/>
      <c r="IGU15" s="105"/>
      <c r="IGV15" s="105"/>
      <c r="IGW15" s="105"/>
      <c r="IGX15" s="105"/>
      <c r="IGY15" s="105"/>
      <c r="IGZ15" s="105"/>
      <c r="IHA15" s="105"/>
      <c r="IHB15" s="105"/>
      <c r="IHC15" s="105"/>
      <c r="IHD15" s="105"/>
      <c r="IHE15" s="105"/>
      <c r="IHF15" s="105"/>
      <c r="IHG15" s="105"/>
      <c r="IHH15" s="105"/>
      <c r="IHI15" s="105"/>
      <c r="IHJ15" s="105"/>
      <c r="IHK15" s="105"/>
      <c r="IHL15" s="105"/>
      <c r="IHM15" s="105"/>
      <c r="IHN15" s="105"/>
      <c r="IHO15" s="105"/>
      <c r="IHP15" s="105"/>
      <c r="IHQ15" s="105"/>
      <c r="IHR15" s="105"/>
      <c r="IHS15" s="105"/>
      <c r="IHT15" s="105"/>
      <c r="IHU15" s="105"/>
      <c r="IHV15" s="105"/>
      <c r="IHW15" s="105"/>
      <c r="IHX15" s="105"/>
      <c r="IHY15" s="105"/>
      <c r="IHZ15" s="105"/>
      <c r="IIA15" s="105"/>
      <c r="IIB15" s="105"/>
      <c r="IIC15" s="105"/>
      <c r="IID15" s="105"/>
      <c r="IIE15" s="105"/>
      <c r="IIF15" s="105"/>
      <c r="IIG15" s="105"/>
      <c r="IIH15" s="105"/>
      <c r="III15" s="105"/>
      <c r="IIJ15" s="105"/>
      <c r="IIK15" s="105"/>
      <c r="IIL15" s="105"/>
      <c r="IIM15" s="105"/>
      <c r="IIN15" s="105"/>
      <c r="IIO15" s="105"/>
      <c r="IIP15" s="105"/>
      <c r="IIQ15" s="105"/>
      <c r="IIR15" s="105"/>
      <c r="IIS15" s="105"/>
      <c r="IIT15" s="105"/>
      <c r="IIU15" s="105"/>
      <c r="IIV15" s="105"/>
      <c r="IIW15" s="105"/>
      <c r="IIX15" s="105"/>
      <c r="IIY15" s="105"/>
      <c r="IIZ15" s="105"/>
      <c r="IJA15" s="105"/>
      <c r="IJB15" s="105"/>
      <c r="IJC15" s="105"/>
      <c r="IJD15" s="105"/>
      <c r="IJE15" s="105"/>
      <c r="IJF15" s="105"/>
      <c r="IJG15" s="105"/>
      <c r="IJH15" s="105"/>
      <c r="IJI15" s="105"/>
      <c r="IJJ15" s="105"/>
      <c r="IJK15" s="105"/>
      <c r="IJL15" s="105"/>
      <c r="IJM15" s="105"/>
      <c r="IJN15" s="105"/>
      <c r="IJO15" s="105"/>
      <c r="IJP15" s="105"/>
      <c r="IJQ15" s="105"/>
      <c r="IJR15" s="105"/>
      <c r="IJS15" s="105"/>
      <c r="IJT15" s="105"/>
      <c r="IJU15" s="105"/>
      <c r="IJV15" s="105"/>
      <c r="IJW15" s="105"/>
      <c r="IJX15" s="105"/>
      <c r="IJY15" s="105"/>
      <c r="IJZ15" s="105"/>
      <c r="IKA15" s="105"/>
      <c r="IKB15" s="105"/>
      <c r="IKC15" s="105"/>
      <c r="IKD15" s="105"/>
      <c r="IKE15" s="105"/>
      <c r="IKF15" s="105"/>
      <c r="IKG15" s="105"/>
      <c r="IKH15" s="105"/>
      <c r="IKI15" s="105"/>
      <c r="IKJ15" s="105"/>
      <c r="IKK15" s="105"/>
      <c r="IKL15" s="105"/>
      <c r="IKM15" s="105"/>
      <c r="IKN15" s="105"/>
      <c r="IKO15" s="105"/>
      <c r="IKP15" s="105"/>
      <c r="IKQ15" s="105"/>
      <c r="IKR15" s="105"/>
      <c r="IKS15" s="105"/>
      <c r="IKT15" s="105"/>
      <c r="IKU15" s="105"/>
      <c r="IKV15" s="105"/>
      <c r="IKW15" s="105"/>
      <c r="IKX15" s="105"/>
      <c r="IKY15" s="105"/>
      <c r="IKZ15" s="105"/>
      <c r="ILA15" s="105"/>
      <c r="ILB15" s="105"/>
      <c r="ILC15" s="105"/>
      <c r="ILD15" s="105"/>
      <c r="ILE15" s="105"/>
      <c r="ILF15" s="105"/>
      <c r="ILG15" s="105"/>
      <c r="ILH15" s="105"/>
      <c r="ILI15" s="105"/>
      <c r="ILJ15" s="105"/>
      <c r="ILK15" s="105"/>
      <c r="ILL15" s="105"/>
      <c r="ILM15" s="105"/>
      <c r="ILN15" s="105"/>
      <c r="ILO15" s="105"/>
      <c r="ILP15" s="105"/>
      <c r="ILQ15" s="105"/>
      <c r="ILR15" s="105"/>
      <c r="ILS15" s="105"/>
      <c r="ILT15" s="105"/>
      <c r="ILU15" s="105"/>
      <c r="ILV15" s="105"/>
      <c r="ILW15" s="105"/>
      <c r="ILX15" s="105"/>
      <c r="ILY15" s="105"/>
      <c r="ILZ15" s="105"/>
      <c r="IMA15" s="105"/>
      <c r="IMB15" s="105"/>
      <c r="IMC15" s="105"/>
      <c r="IMD15" s="105"/>
      <c r="IME15" s="105"/>
      <c r="IMF15" s="105"/>
      <c r="IMG15" s="105"/>
      <c r="IMH15" s="105"/>
      <c r="IMI15" s="105"/>
      <c r="IMJ15" s="105"/>
      <c r="IMK15" s="105"/>
      <c r="IML15" s="105"/>
      <c r="IMM15" s="105"/>
      <c r="IMN15" s="105"/>
      <c r="IMO15" s="105"/>
      <c r="IMP15" s="105"/>
      <c r="IMQ15" s="105"/>
      <c r="IMR15" s="105"/>
      <c r="IMS15" s="105"/>
      <c r="IMT15" s="105"/>
      <c r="IMU15" s="105"/>
      <c r="IMV15" s="105"/>
      <c r="IMW15" s="105"/>
      <c r="IMX15" s="105"/>
      <c r="IMY15" s="105"/>
      <c r="IMZ15" s="105"/>
      <c r="INA15" s="105"/>
      <c r="INB15" s="105"/>
      <c r="INC15" s="105"/>
      <c r="IND15" s="105"/>
      <c r="INE15" s="105"/>
      <c r="INF15" s="105"/>
      <c r="ING15" s="105"/>
      <c r="INH15" s="105"/>
      <c r="INI15" s="105"/>
      <c r="INJ15" s="105"/>
      <c r="INK15" s="105"/>
      <c r="INL15" s="105"/>
      <c r="INM15" s="105"/>
      <c r="INN15" s="105"/>
      <c r="INO15" s="105"/>
      <c r="INP15" s="105"/>
      <c r="INQ15" s="105"/>
      <c r="INR15" s="105"/>
      <c r="INS15" s="105"/>
      <c r="INT15" s="105"/>
      <c r="INU15" s="105"/>
      <c r="INV15" s="105"/>
      <c r="INW15" s="105"/>
      <c r="INX15" s="105"/>
      <c r="INY15" s="105"/>
      <c r="INZ15" s="105"/>
      <c r="IOA15" s="105"/>
      <c r="IOB15" s="105"/>
      <c r="IOC15" s="105"/>
      <c r="IOD15" s="105"/>
      <c r="IOE15" s="105"/>
      <c r="IOF15" s="105"/>
      <c r="IOG15" s="105"/>
      <c r="IOH15" s="105"/>
      <c r="IOI15" s="105"/>
      <c r="IOJ15" s="105"/>
      <c r="IOK15" s="105"/>
      <c r="IOL15" s="105"/>
      <c r="IOM15" s="105"/>
      <c r="ION15" s="105"/>
      <c r="IOO15" s="105"/>
      <c r="IOP15" s="105"/>
      <c r="IOQ15" s="105"/>
      <c r="IOR15" s="105"/>
      <c r="IOS15" s="105"/>
      <c r="IOT15" s="105"/>
      <c r="IOU15" s="105"/>
      <c r="IOV15" s="105"/>
      <c r="IOW15" s="105"/>
      <c r="IOX15" s="105"/>
      <c r="IOY15" s="105"/>
      <c r="IOZ15" s="105"/>
      <c r="IPA15" s="105"/>
      <c r="IPB15" s="105"/>
      <c r="IPC15" s="105"/>
      <c r="IPD15" s="105"/>
      <c r="IPE15" s="105"/>
      <c r="IPF15" s="105"/>
      <c r="IPG15" s="105"/>
      <c r="IPH15" s="105"/>
      <c r="IPI15" s="105"/>
      <c r="IPJ15" s="105"/>
      <c r="IPK15" s="105"/>
      <c r="IPL15" s="105"/>
      <c r="IPM15" s="105"/>
      <c r="IPN15" s="105"/>
      <c r="IPO15" s="105"/>
      <c r="IPP15" s="105"/>
      <c r="IPQ15" s="105"/>
      <c r="IPR15" s="105"/>
      <c r="IPS15" s="105"/>
      <c r="IPT15" s="105"/>
      <c r="IPU15" s="105"/>
      <c r="IPV15" s="105"/>
      <c r="IPW15" s="105"/>
      <c r="IPX15" s="105"/>
      <c r="IPY15" s="105"/>
      <c r="IPZ15" s="105"/>
      <c r="IQA15" s="105"/>
      <c r="IQB15" s="105"/>
      <c r="IQC15" s="105"/>
      <c r="IQD15" s="105"/>
      <c r="IQE15" s="105"/>
      <c r="IQF15" s="105"/>
      <c r="IQG15" s="105"/>
      <c r="IQH15" s="105"/>
      <c r="IQI15" s="105"/>
      <c r="IQJ15" s="105"/>
      <c r="IQK15" s="105"/>
      <c r="IQL15" s="105"/>
      <c r="IQM15" s="105"/>
      <c r="IQN15" s="105"/>
      <c r="IQO15" s="105"/>
      <c r="IQP15" s="105"/>
      <c r="IQQ15" s="105"/>
      <c r="IQR15" s="105"/>
      <c r="IQS15" s="105"/>
      <c r="IQT15" s="105"/>
      <c r="IQU15" s="105"/>
      <c r="IQV15" s="105"/>
      <c r="IQW15" s="105"/>
      <c r="IQX15" s="105"/>
      <c r="IQY15" s="105"/>
      <c r="IQZ15" s="105"/>
      <c r="IRA15" s="105"/>
      <c r="IRB15" s="105"/>
      <c r="IRC15" s="105"/>
      <c r="IRD15" s="105"/>
      <c r="IRE15" s="105"/>
      <c r="IRF15" s="105"/>
      <c r="IRG15" s="105"/>
      <c r="IRH15" s="105"/>
      <c r="IRI15" s="105"/>
      <c r="IRJ15" s="105"/>
      <c r="IRK15" s="105"/>
      <c r="IRL15" s="105"/>
      <c r="IRM15" s="105"/>
      <c r="IRN15" s="105"/>
      <c r="IRO15" s="105"/>
      <c r="IRP15" s="105"/>
      <c r="IRQ15" s="105"/>
      <c r="IRR15" s="105"/>
      <c r="IRS15" s="105"/>
      <c r="IRT15" s="105"/>
      <c r="IRU15" s="105"/>
      <c r="IRV15" s="105"/>
      <c r="IRW15" s="105"/>
      <c r="IRX15" s="105"/>
      <c r="IRY15" s="105"/>
      <c r="IRZ15" s="105"/>
      <c r="ISA15" s="105"/>
      <c r="ISB15" s="105"/>
      <c r="ISC15" s="105"/>
      <c r="ISD15" s="105"/>
      <c r="ISE15" s="105"/>
      <c r="ISF15" s="105"/>
      <c r="ISG15" s="105"/>
      <c r="ISH15" s="105"/>
      <c r="ISI15" s="105"/>
      <c r="ISJ15" s="105"/>
      <c r="ISK15" s="105"/>
      <c r="ISL15" s="105"/>
      <c r="ISM15" s="105"/>
      <c r="ISN15" s="105"/>
      <c r="ISO15" s="105"/>
      <c r="ISP15" s="105"/>
      <c r="ISQ15" s="105"/>
      <c r="ISR15" s="105"/>
      <c r="ISS15" s="105"/>
      <c r="IST15" s="105"/>
      <c r="ISU15" s="105"/>
      <c r="ISV15" s="105"/>
      <c r="ISW15" s="105"/>
      <c r="ISX15" s="105"/>
      <c r="ISY15" s="105"/>
      <c r="ISZ15" s="105"/>
      <c r="ITA15" s="105"/>
      <c r="ITB15" s="105"/>
      <c r="ITC15" s="105"/>
      <c r="ITD15" s="105"/>
      <c r="ITE15" s="105"/>
      <c r="ITF15" s="105"/>
      <c r="ITG15" s="105"/>
      <c r="ITH15" s="105"/>
      <c r="ITI15" s="105"/>
      <c r="ITJ15" s="105"/>
      <c r="ITK15" s="105"/>
      <c r="ITL15" s="105"/>
      <c r="ITM15" s="105"/>
      <c r="ITN15" s="105"/>
      <c r="ITO15" s="105"/>
      <c r="ITP15" s="105"/>
      <c r="ITQ15" s="105"/>
      <c r="ITR15" s="105"/>
      <c r="ITS15" s="105"/>
      <c r="ITT15" s="105"/>
      <c r="ITU15" s="105"/>
      <c r="ITV15" s="105"/>
      <c r="ITW15" s="105"/>
      <c r="ITX15" s="105"/>
      <c r="ITY15" s="105"/>
      <c r="ITZ15" s="105"/>
      <c r="IUA15" s="105"/>
      <c r="IUB15" s="105"/>
      <c r="IUC15" s="105"/>
      <c r="IUD15" s="105"/>
      <c r="IUE15" s="105"/>
      <c r="IUF15" s="105"/>
      <c r="IUG15" s="105"/>
      <c r="IUH15" s="105"/>
      <c r="IUI15" s="105"/>
      <c r="IUJ15" s="105"/>
      <c r="IUK15" s="105"/>
      <c r="IUL15" s="105"/>
      <c r="IUM15" s="105"/>
      <c r="IUN15" s="105"/>
      <c r="IUO15" s="105"/>
      <c r="IUP15" s="105"/>
      <c r="IUQ15" s="105"/>
      <c r="IUR15" s="105"/>
      <c r="IUS15" s="105"/>
      <c r="IUT15" s="105"/>
      <c r="IUU15" s="105"/>
      <c r="IUV15" s="105"/>
      <c r="IUW15" s="105"/>
      <c r="IUX15" s="105"/>
      <c r="IUY15" s="105"/>
      <c r="IUZ15" s="105"/>
      <c r="IVA15" s="105"/>
      <c r="IVB15" s="105"/>
      <c r="IVC15" s="105"/>
      <c r="IVD15" s="105"/>
      <c r="IVE15" s="105"/>
      <c r="IVF15" s="105"/>
      <c r="IVG15" s="105"/>
      <c r="IVH15" s="105"/>
      <c r="IVI15" s="105"/>
      <c r="IVJ15" s="105"/>
      <c r="IVK15" s="105"/>
      <c r="IVL15" s="105"/>
      <c r="IVM15" s="105"/>
      <c r="IVN15" s="105"/>
      <c r="IVO15" s="105"/>
      <c r="IVP15" s="105"/>
      <c r="IVQ15" s="105"/>
      <c r="IVR15" s="105"/>
      <c r="IVS15" s="105"/>
      <c r="IVT15" s="105"/>
      <c r="IVU15" s="105"/>
      <c r="IVV15" s="105"/>
      <c r="IVW15" s="105"/>
      <c r="IVX15" s="105"/>
      <c r="IVY15" s="105"/>
      <c r="IVZ15" s="105"/>
      <c r="IWA15" s="105"/>
      <c r="IWB15" s="105"/>
      <c r="IWC15" s="105"/>
      <c r="IWD15" s="105"/>
      <c r="IWE15" s="105"/>
      <c r="IWF15" s="105"/>
      <c r="IWG15" s="105"/>
      <c r="IWH15" s="105"/>
      <c r="IWI15" s="105"/>
      <c r="IWJ15" s="105"/>
      <c r="IWK15" s="105"/>
      <c r="IWL15" s="105"/>
      <c r="IWM15" s="105"/>
      <c r="IWN15" s="105"/>
      <c r="IWO15" s="105"/>
      <c r="IWP15" s="105"/>
      <c r="IWQ15" s="105"/>
      <c r="IWR15" s="105"/>
      <c r="IWS15" s="105"/>
      <c r="IWT15" s="105"/>
      <c r="IWU15" s="105"/>
      <c r="IWV15" s="105"/>
      <c r="IWW15" s="105"/>
      <c r="IWX15" s="105"/>
      <c r="IWY15" s="105"/>
      <c r="IWZ15" s="105"/>
      <c r="IXA15" s="105"/>
      <c r="IXB15" s="105"/>
      <c r="IXC15" s="105"/>
      <c r="IXD15" s="105"/>
      <c r="IXE15" s="105"/>
      <c r="IXF15" s="105"/>
      <c r="IXG15" s="105"/>
      <c r="IXH15" s="105"/>
      <c r="IXI15" s="105"/>
      <c r="IXJ15" s="105"/>
      <c r="IXK15" s="105"/>
      <c r="IXL15" s="105"/>
      <c r="IXM15" s="105"/>
      <c r="IXN15" s="105"/>
      <c r="IXO15" s="105"/>
      <c r="IXP15" s="105"/>
      <c r="IXQ15" s="105"/>
      <c r="IXR15" s="105"/>
      <c r="IXS15" s="105"/>
      <c r="IXT15" s="105"/>
      <c r="IXU15" s="105"/>
      <c r="IXV15" s="105"/>
      <c r="IXW15" s="105"/>
      <c r="IXX15" s="105"/>
      <c r="IXY15" s="105"/>
      <c r="IXZ15" s="105"/>
      <c r="IYA15" s="105"/>
      <c r="IYB15" s="105"/>
      <c r="IYC15" s="105"/>
      <c r="IYD15" s="105"/>
      <c r="IYE15" s="105"/>
      <c r="IYF15" s="105"/>
      <c r="IYG15" s="105"/>
      <c r="IYH15" s="105"/>
      <c r="IYI15" s="105"/>
      <c r="IYJ15" s="105"/>
      <c r="IYK15" s="105"/>
      <c r="IYL15" s="105"/>
      <c r="IYM15" s="105"/>
      <c r="IYN15" s="105"/>
      <c r="IYO15" s="105"/>
      <c r="IYP15" s="105"/>
      <c r="IYQ15" s="105"/>
      <c r="IYR15" s="105"/>
      <c r="IYS15" s="105"/>
      <c r="IYT15" s="105"/>
      <c r="IYU15" s="105"/>
      <c r="IYV15" s="105"/>
      <c r="IYW15" s="105"/>
      <c r="IYX15" s="105"/>
      <c r="IYY15" s="105"/>
      <c r="IYZ15" s="105"/>
      <c r="IZA15" s="105"/>
      <c r="IZB15" s="105"/>
      <c r="IZC15" s="105"/>
      <c r="IZD15" s="105"/>
      <c r="IZE15" s="105"/>
      <c r="IZF15" s="105"/>
      <c r="IZG15" s="105"/>
      <c r="IZH15" s="105"/>
      <c r="IZI15" s="105"/>
      <c r="IZJ15" s="105"/>
      <c r="IZK15" s="105"/>
      <c r="IZL15" s="105"/>
      <c r="IZM15" s="105"/>
      <c r="IZN15" s="105"/>
      <c r="IZO15" s="105"/>
      <c r="IZP15" s="105"/>
      <c r="IZQ15" s="105"/>
      <c r="IZR15" s="105"/>
      <c r="IZS15" s="105"/>
      <c r="IZT15" s="105"/>
      <c r="IZU15" s="105"/>
      <c r="IZV15" s="105"/>
      <c r="IZW15" s="105"/>
      <c r="IZX15" s="105"/>
      <c r="IZY15" s="105"/>
      <c r="IZZ15" s="105"/>
      <c r="JAA15" s="105"/>
      <c r="JAB15" s="105"/>
      <c r="JAC15" s="105"/>
      <c r="JAD15" s="105"/>
      <c r="JAE15" s="105"/>
      <c r="JAF15" s="105"/>
      <c r="JAG15" s="105"/>
      <c r="JAH15" s="105"/>
      <c r="JAI15" s="105"/>
      <c r="JAJ15" s="105"/>
      <c r="JAK15" s="105"/>
      <c r="JAL15" s="105"/>
      <c r="JAM15" s="105"/>
      <c r="JAN15" s="105"/>
      <c r="JAO15" s="105"/>
      <c r="JAP15" s="105"/>
      <c r="JAQ15" s="105"/>
      <c r="JAR15" s="105"/>
      <c r="JAS15" s="105"/>
      <c r="JAT15" s="105"/>
      <c r="JAU15" s="105"/>
      <c r="JAV15" s="105"/>
      <c r="JAW15" s="105"/>
      <c r="JAX15" s="105"/>
      <c r="JAY15" s="105"/>
      <c r="JAZ15" s="105"/>
      <c r="JBA15" s="105"/>
      <c r="JBB15" s="105"/>
      <c r="JBC15" s="105"/>
      <c r="JBD15" s="105"/>
      <c r="JBE15" s="105"/>
      <c r="JBF15" s="105"/>
      <c r="JBG15" s="105"/>
      <c r="JBH15" s="105"/>
      <c r="JBI15" s="105"/>
      <c r="JBJ15" s="105"/>
      <c r="JBK15" s="105"/>
      <c r="JBL15" s="105"/>
      <c r="JBM15" s="105"/>
      <c r="JBN15" s="105"/>
      <c r="JBO15" s="105"/>
      <c r="JBP15" s="105"/>
      <c r="JBQ15" s="105"/>
      <c r="JBR15" s="105"/>
      <c r="JBS15" s="105"/>
      <c r="JBT15" s="105"/>
      <c r="JBU15" s="105"/>
      <c r="JBV15" s="105"/>
      <c r="JBW15" s="105"/>
      <c r="JBX15" s="105"/>
      <c r="JBY15" s="105"/>
      <c r="JBZ15" s="105"/>
      <c r="JCA15" s="105"/>
      <c r="JCB15" s="105"/>
      <c r="JCC15" s="105"/>
      <c r="JCD15" s="105"/>
      <c r="JCE15" s="105"/>
      <c r="JCF15" s="105"/>
      <c r="JCG15" s="105"/>
      <c r="JCH15" s="105"/>
      <c r="JCI15" s="105"/>
      <c r="JCJ15" s="105"/>
      <c r="JCK15" s="105"/>
      <c r="JCL15" s="105"/>
      <c r="JCM15" s="105"/>
      <c r="JCN15" s="105"/>
      <c r="JCO15" s="105"/>
      <c r="JCP15" s="105"/>
      <c r="JCQ15" s="105"/>
      <c r="JCR15" s="105"/>
      <c r="JCS15" s="105"/>
      <c r="JCT15" s="105"/>
      <c r="JCU15" s="105"/>
      <c r="JCV15" s="105"/>
      <c r="JCW15" s="105"/>
      <c r="JCX15" s="105"/>
      <c r="JCY15" s="105"/>
      <c r="JCZ15" s="105"/>
      <c r="JDA15" s="105"/>
      <c r="JDB15" s="105"/>
      <c r="JDC15" s="105"/>
      <c r="JDD15" s="105"/>
      <c r="JDE15" s="105"/>
      <c r="JDF15" s="105"/>
      <c r="JDG15" s="105"/>
      <c r="JDH15" s="105"/>
      <c r="JDI15" s="105"/>
      <c r="JDJ15" s="105"/>
      <c r="JDK15" s="105"/>
      <c r="JDL15" s="105"/>
      <c r="JDM15" s="105"/>
      <c r="JDN15" s="105"/>
      <c r="JDO15" s="105"/>
      <c r="JDP15" s="105"/>
      <c r="JDQ15" s="105"/>
      <c r="JDR15" s="105"/>
      <c r="JDS15" s="105"/>
      <c r="JDT15" s="105"/>
      <c r="JDU15" s="105"/>
      <c r="JDV15" s="105"/>
      <c r="JDW15" s="105"/>
      <c r="JDX15" s="105"/>
      <c r="JDY15" s="105"/>
      <c r="JDZ15" s="105"/>
      <c r="JEA15" s="105"/>
      <c r="JEB15" s="105"/>
      <c r="JEC15" s="105"/>
      <c r="JED15" s="105"/>
      <c r="JEE15" s="105"/>
      <c r="JEF15" s="105"/>
      <c r="JEG15" s="105"/>
      <c r="JEH15" s="105"/>
      <c r="JEI15" s="105"/>
      <c r="JEJ15" s="105"/>
      <c r="JEK15" s="105"/>
      <c r="JEL15" s="105"/>
      <c r="JEM15" s="105"/>
      <c r="JEN15" s="105"/>
      <c r="JEO15" s="105"/>
      <c r="JEP15" s="105"/>
      <c r="JEQ15" s="105"/>
      <c r="JER15" s="105"/>
      <c r="JES15" s="105"/>
      <c r="JET15" s="105"/>
      <c r="JEU15" s="105"/>
      <c r="JEV15" s="105"/>
      <c r="JEW15" s="105"/>
      <c r="JEX15" s="105"/>
      <c r="JEY15" s="105"/>
      <c r="JEZ15" s="105"/>
      <c r="JFA15" s="105"/>
      <c r="JFB15" s="105"/>
      <c r="JFC15" s="105"/>
      <c r="JFD15" s="105"/>
      <c r="JFE15" s="105"/>
      <c r="JFF15" s="105"/>
      <c r="JFG15" s="105"/>
      <c r="JFH15" s="105"/>
      <c r="JFI15" s="105"/>
      <c r="JFJ15" s="105"/>
      <c r="JFK15" s="105"/>
      <c r="JFL15" s="105"/>
      <c r="JFM15" s="105"/>
      <c r="JFN15" s="105"/>
      <c r="JFO15" s="105"/>
      <c r="JFP15" s="105"/>
      <c r="JFQ15" s="105"/>
      <c r="JFR15" s="105"/>
      <c r="JFS15" s="105"/>
      <c r="JFT15" s="105"/>
      <c r="JFU15" s="105"/>
      <c r="JFV15" s="105"/>
      <c r="JFW15" s="105"/>
      <c r="JFX15" s="105"/>
      <c r="JFY15" s="105"/>
      <c r="JFZ15" s="105"/>
      <c r="JGA15" s="105"/>
      <c r="JGB15" s="105"/>
      <c r="JGC15" s="105"/>
      <c r="JGD15" s="105"/>
      <c r="JGE15" s="105"/>
      <c r="JGF15" s="105"/>
      <c r="JGG15" s="105"/>
      <c r="JGH15" s="105"/>
      <c r="JGI15" s="105"/>
      <c r="JGJ15" s="105"/>
      <c r="JGK15" s="105"/>
      <c r="JGL15" s="105"/>
      <c r="JGM15" s="105"/>
      <c r="JGN15" s="105"/>
      <c r="JGO15" s="105"/>
      <c r="JGP15" s="105"/>
      <c r="JGQ15" s="105"/>
      <c r="JGR15" s="105"/>
      <c r="JGS15" s="105"/>
      <c r="JGT15" s="105"/>
      <c r="JGU15" s="105"/>
      <c r="JGV15" s="105"/>
      <c r="JGW15" s="105"/>
      <c r="JGX15" s="105"/>
      <c r="JGY15" s="105"/>
      <c r="JGZ15" s="105"/>
      <c r="JHA15" s="105"/>
      <c r="JHB15" s="105"/>
      <c r="JHC15" s="105"/>
      <c r="JHD15" s="105"/>
      <c r="JHE15" s="105"/>
      <c r="JHF15" s="105"/>
      <c r="JHG15" s="105"/>
      <c r="JHH15" s="105"/>
      <c r="JHI15" s="105"/>
      <c r="JHJ15" s="105"/>
      <c r="JHK15" s="105"/>
      <c r="JHL15" s="105"/>
      <c r="JHM15" s="105"/>
      <c r="JHN15" s="105"/>
      <c r="JHO15" s="105"/>
      <c r="JHP15" s="105"/>
      <c r="JHQ15" s="105"/>
      <c r="JHR15" s="105"/>
      <c r="JHS15" s="105"/>
      <c r="JHT15" s="105"/>
      <c r="JHU15" s="105"/>
      <c r="JHV15" s="105"/>
      <c r="JHW15" s="105"/>
      <c r="JHX15" s="105"/>
      <c r="JHY15" s="105"/>
      <c r="JHZ15" s="105"/>
      <c r="JIA15" s="105"/>
      <c r="JIB15" s="105"/>
      <c r="JIC15" s="105"/>
      <c r="JID15" s="105"/>
      <c r="JIE15" s="105"/>
      <c r="JIF15" s="105"/>
      <c r="JIG15" s="105"/>
      <c r="JIH15" s="105"/>
      <c r="JII15" s="105"/>
      <c r="JIJ15" s="105"/>
      <c r="JIK15" s="105"/>
      <c r="JIL15" s="105"/>
      <c r="JIM15" s="105"/>
      <c r="JIN15" s="105"/>
      <c r="JIO15" s="105"/>
      <c r="JIP15" s="105"/>
      <c r="JIQ15" s="105"/>
      <c r="JIR15" s="105"/>
      <c r="JIS15" s="105"/>
      <c r="JIT15" s="105"/>
      <c r="JIU15" s="105"/>
      <c r="JIV15" s="105"/>
      <c r="JIW15" s="105"/>
      <c r="JIX15" s="105"/>
      <c r="JIY15" s="105"/>
      <c r="JIZ15" s="105"/>
      <c r="JJA15" s="105"/>
      <c r="JJB15" s="105"/>
      <c r="JJC15" s="105"/>
      <c r="JJD15" s="105"/>
      <c r="JJE15" s="105"/>
      <c r="JJF15" s="105"/>
      <c r="JJG15" s="105"/>
      <c r="JJH15" s="105"/>
      <c r="JJI15" s="105"/>
      <c r="JJJ15" s="105"/>
      <c r="JJK15" s="105"/>
      <c r="JJL15" s="105"/>
      <c r="JJM15" s="105"/>
      <c r="JJN15" s="105"/>
      <c r="JJO15" s="105"/>
      <c r="JJP15" s="105"/>
      <c r="JJQ15" s="105"/>
      <c r="JJR15" s="105"/>
      <c r="JJS15" s="105"/>
      <c r="JJT15" s="105"/>
      <c r="JJU15" s="105"/>
      <c r="JJV15" s="105"/>
      <c r="JJW15" s="105"/>
      <c r="JJX15" s="105"/>
      <c r="JJY15" s="105"/>
      <c r="JJZ15" s="105"/>
      <c r="JKA15" s="105"/>
      <c r="JKB15" s="105"/>
      <c r="JKC15" s="105"/>
      <c r="JKD15" s="105"/>
      <c r="JKE15" s="105"/>
      <c r="JKF15" s="105"/>
      <c r="JKG15" s="105"/>
      <c r="JKH15" s="105"/>
      <c r="JKI15" s="105"/>
      <c r="JKJ15" s="105"/>
      <c r="JKK15" s="105"/>
      <c r="JKL15" s="105"/>
      <c r="JKM15" s="105"/>
      <c r="JKN15" s="105"/>
      <c r="JKO15" s="105"/>
      <c r="JKP15" s="105"/>
      <c r="JKQ15" s="105"/>
      <c r="JKR15" s="105"/>
      <c r="JKS15" s="105"/>
      <c r="JKT15" s="105"/>
      <c r="JKU15" s="105"/>
      <c r="JKV15" s="105"/>
      <c r="JKW15" s="105"/>
      <c r="JKX15" s="105"/>
      <c r="JKY15" s="105"/>
      <c r="JKZ15" s="105"/>
      <c r="JLA15" s="105"/>
      <c r="JLB15" s="105"/>
      <c r="JLC15" s="105"/>
      <c r="JLD15" s="105"/>
      <c r="JLE15" s="105"/>
      <c r="JLF15" s="105"/>
      <c r="JLG15" s="105"/>
      <c r="JLH15" s="105"/>
      <c r="JLI15" s="105"/>
      <c r="JLJ15" s="105"/>
      <c r="JLK15" s="105"/>
      <c r="JLL15" s="105"/>
      <c r="JLM15" s="105"/>
      <c r="JLN15" s="105"/>
      <c r="JLO15" s="105"/>
      <c r="JLP15" s="105"/>
      <c r="JLQ15" s="105"/>
      <c r="JLR15" s="105"/>
      <c r="JLS15" s="105"/>
      <c r="JLT15" s="105"/>
      <c r="JLU15" s="105"/>
      <c r="JLV15" s="105"/>
      <c r="JLW15" s="105"/>
      <c r="JLX15" s="105"/>
      <c r="JLY15" s="105"/>
      <c r="JLZ15" s="105"/>
      <c r="JMA15" s="105"/>
      <c r="JMB15" s="105"/>
      <c r="JMC15" s="105"/>
      <c r="JMD15" s="105"/>
      <c r="JME15" s="105"/>
      <c r="JMF15" s="105"/>
      <c r="JMG15" s="105"/>
      <c r="JMH15" s="105"/>
      <c r="JMI15" s="105"/>
      <c r="JMJ15" s="105"/>
      <c r="JMK15" s="105"/>
      <c r="JML15" s="105"/>
      <c r="JMM15" s="105"/>
      <c r="JMN15" s="105"/>
      <c r="JMO15" s="105"/>
      <c r="JMP15" s="105"/>
      <c r="JMQ15" s="105"/>
      <c r="JMR15" s="105"/>
      <c r="JMS15" s="105"/>
      <c r="JMT15" s="105"/>
      <c r="JMU15" s="105"/>
      <c r="JMV15" s="105"/>
      <c r="JMW15" s="105"/>
      <c r="JMX15" s="105"/>
      <c r="JMY15" s="105"/>
      <c r="JMZ15" s="105"/>
      <c r="JNA15" s="105"/>
      <c r="JNB15" s="105"/>
      <c r="JNC15" s="105"/>
      <c r="JND15" s="105"/>
      <c r="JNE15" s="105"/>
      <c r="JNF15" s="105"/>
      <c r="JNG15" s="105"/>
      <c r="JNH15" s="105"/>
      <c r="JNI15" s="105"/>
      <c r="JNJ15" s="105"/>
      <c r="JNK15" s="105"/>
      <c r="JNL15" s="105"/>
      <c r="JNM15" s="105"/>
      <c r="JNN15" s="105"/>
      <c r="JNO15" s="105"/>
      <c r="JNP15" s="105"/>
      <c r="JNQ15" s="105"/>
      <c r="JNR15" s="105"/>
      <c r="JNS15" s="105"/>
      <c r="JNT15" s="105"/>
      <c r="JNU15" s="105"/>
      <c r="JNV15" s="105"/>
      <c r="JNW15" s="105"/>
      <c r="JNX15" s="105"/>
      <c r="JNY15" s="105"/>
      <c r="JNZ15" s="105"/>
      <c r="JOA15" s="105"/>
      <c r="JOB15" s="105"/>
      <c r="JOC15" s="105"/>
      <c r="JOD15" s="105"/>
      <c r="JOE15" s="105"/>
      <c r="JOF15" s="105"/>
      <c r="JOG15" s="105"/>
      <c r="JOH15" s="105"/>
      <c r="JOI15" s="105"/>
      <c r="JOJ15" s="105"/>
      <c r="JOK15" s="105"/>
      <c r="JOL15" s="105"/>
      <c r="JOM15" s="105"/>
      <c r="JON15" s="105"/>
      <c r="JOO15" s="105"/>
      <c r="JOP15" s="105"/>
      <c r="JOQ15" s="105"/>
      <c r="JOR15" s="105"/>
      <c r="JOS15" s="105"/>
      <c r="JOT15" s="105"/>
      <c r="JOU15" s="105"/>
      <c r="JOV15" s="105"/>
      <c r="JOW15" s="105"/>
      <c r="JOX15" s="105"/>
      <c r="JOY15" s="105"/>
      <c r="JOZ15" s="105"/>
      <c r="JPA15" s="105"/>
      <c r="JPB15" s="105"/>
      <c r="JPC15" s="105"/>
      <c r="JPD15" s="105"/>
      <c r="JPE15" s="105"/>
      <c r="JPF15" s="105"/>
      <c r="JPG15" s="105"/>
      <c r="JPH15" s="105"/>
      <c r="JPI15" s="105"/>
      <c r="JPJ15" s="105"/>
      <c r="JPK15" s="105"/>
      <c r="JPL15" s="105"/>
      <c r="JPM15" s="105"/>
      <c r="JPN15" s="105"/>
      <c r="JPO15" s="105"/>
      <c r="JPP15" s="105"/>
      <c r="JPQ15" s="105"/>
      <c r="JPR15" s="105"/>
      <c r="JPS15" s="105"/>
      <c r="JPT15" s="105"/>
      <c r="JPU15" s="105"/>
      <c r="JPV15" s="105"/>
      <c r="JPW15" s="105"/>
      <c r="JPX15" s="105"/>
      <c r="JPY15" s="105"/>
      <c r="JPZ15" s="105"/>
      <c r="JQA15" s="105"/>
      <c r="JQB15" s="105"/>
      <c r="JQC15" s="105"/>
      <c r="JQD15" s="105"/>
      <c r="JQE15" s="105"/>
      <c r="JQF15" s="105"/>
      <c r="JQG15" s="105"/>
      <c r="JQH15" s="105"/>
      <c r="JQI15" s="105"/>
      <c r="JQJ15" s="105"/>
      <c r="JQK15" s="105"/>
      <c r="JQL15" s="105"/>
      <c r="JQM15" s="105"/>
      <c r="JQN15" s="105"/>
      <c r="JQO15" s="105"/>
      <c r="JQP15" s="105"/>
      <c r="JQQ15" s="105"/>
      <c r="JQR15" s="105"/>
      <c r="JQS15" s="105"/>
      <c r="JQT15" s="105"/>
      <c r="JQU15" s="105"/>
      <c r="JQV15" s="105"/>
      <c r="JQW15" s="105"/>
      <c r="JQX15" s="105"/>
      <c r="JQY15" s="105"/>
      <c r="JQZ15" s="105"/>
      <c r="JRA15" s="105"/>
      <c r="JRB15" s="105"/>
      <c r="JRC15" s="105"/>
      <c r="JRD15" s="105"/>
      <c r="JRE15" s="105"/>
      <c r="JRF15" s="105"/>
      <c r="JRG15" s="105"/>
      <c r="JRH15" s="105"/>
      <c r="JRI15" s="105"/>
      <c r="JRJ15" s="105"/>
      <c r="JRK15" s="105"/>
      <c r="JRL15" s="105"/>
      <c r="JRM15" s="105"/>
      <c r="JRN15" s="105"/>
      <c r="JRO15" s="105"/>
      <c r="JRP15" s="105"/>
      <c r="JRQ15" s="105"/>
      <c r="JRR15" s="105"/>
      <c r="JRS15" s="105"/>
      <c r="JRT15" s="105"/>
      <c r="JRU15" s="105"/>
      <c r="JRV15" s="105"/>
      <c r="JRW15" s="105"/>
      <c r="JRX15" s="105"/>
      <c r="JRY15" s="105"/>
      <c r="JRZ15" s="105"/>
      <c r="JSA15" s="105"/>
      <c r="JSB15" s="105"/>
      <c r="JSC15" s="105"/>
      <c r="JSD15" s="105"/>
      <c r="JSE15" s="105"/>
      <c r="JSF15" s="105"/>
      <c r="JSG15" s="105"/>
      <c r="JSH15" s="105"/>
      <c r="JSI15" s="105"/>
      <c r="JSJ15" s="105"/>
      <c r="JSK15" s="105"/>
      <c r="JSL15" s="105"/>
      <c r="JSM15" s="105"/>
      <c r="JSN15" s="105"/>
      <c r="JSO15" s="105"/>
      <c r="JSP15" s="105"/>
      <c r="JSQ15" s="105"/>
      <c r="JSR15" s="105"/>
      <c r="JSS15" s="105"/>
      <c r="JST15" s="105"/>
      <c r="JSU15" s="105"/>
      <c r="JSV15" s="105"/>
      <c r="JSW15" s="105"/>
      <c r="JSX15" s="105"/>
      <c r="JSY15" s="105"/>
      <c r="JSZ15" s="105"/>
      <c r="JTA15" s="105"/>
      <c r="JTB15" s="105"/>
      <c r="JTC15" s="105"/>
      <c r="JTD15" s="105"/>
      <c r="JTE15" s="105"/>
      <c r="JTF15" s="105"/>
      <c r="JTG15" s="105"/>
      <c r="JTH15" s="105"/>
      <c r="JTI15" s="105"/>
      <c r="JTJ15" s="105"/>
      <c r="JTK15" s="105"/>
      <c r="JTL15" s="105"/>
      <c r="JTM15" s="105"/>
      <c r="JTN15" s="105"/>
      <c r="JTO15" s="105"/>
      <c r="JTP15" s="105"/>
      <c r="JTQ15" s="105"/>
      <c r="JTR15" s="105"/>
      <c r="JTS15" s="105"/>
      <c r="JTT15" s="105"/>
      <c r="JTU15" s="105"/>
      <c r="JTV15" s="105"/>
      <c r="JTW15" s="105"/>
      <c r="JTX15" s="105"/>
      <c r="JTY15" s="105"/>
      <c r="JTZ15" s="105"/>
      <c r="JUA15" s="105"/>
      <c r="JUB15" s="105"/>
      <c r="JUC15" s="105"/>
      <c r="JUD15" s="105"/>
      <c r="JUE15" s="105"/>
      <c r="JUF15" s="105"/>
      <c r="JUG15" s="105"/>
      <c r="JUH15" s="105"/>
      <c r="JUI15" s="105"/>
      <c r="JUJ15" s="105"/>
      <c r="JUK15" s="105"/>
      <c r="JUL15" s="105"/>
      <c r="JUM15" s="105"/>
      <c r="JUN15" s="105"/>
      <c r="JUO15" s="105"/>
      <c r="JUP15" s="105"/>
      <c r="JUQ15" s="105"/>
      <c r="JUR15" s="105"/>
      <c r="JUS15" s="105"/>
      <c r="JUT15" s="105"/>
      <c r="JUU15" s="105"/>
      <c r="JUV15" s="105"/>
      <c r="JUW15" s="105"/>
      <c r="JUX15" s="105"/>
      <c r="JUY15" s="105"/>
      <c r="JUZ15" s="105"/>
      <c r="JVA15" s="105"/>
      <c r="JVB15" s="105"/>
      <c r="JVC15" s="105"/>
      <c r="JVD15" s="105"/>
      <c r="JVE15" s="105"/>
      <c r="JVF15" s="105"/>
      <c r="JVG15" s="105"/>
      <c r="JVH15" s="105"/>
      <c r="JVI15" s="105"/>
      <c r="JVJ15" s="105"/>
      <c r="JVK15" s="105"/>
      <c r="JVL15" s="105"/>
      <c r="JVM15" s="105"/>
      <c r="JVN15" s="105"/>
      <c r="JVO15" s="105"/>
      <c r="JVP15" s="105"/>
      <c r="JVQ15" s="105"/>
      <c r="JVR15" s="105"/>
      <c r="JVS15" s="105"/>
      <c r="JVT15" s="105"/>
      <c r="JVU15" s="105"/>
      <c r="JVV15" s="105"/>
      <c r="JVW15" s="105"/>
      <c r="JVX15" s="105"/>
      <c r="JVY15" s="105"/>
      <c r="JVZ15" s="105"/>
      <c r="JWA15" s="105"/>
      <c r="JWB15" s="105"/>
      <c r="JWC15" s="105"/>
      <c r="JWD15" s="105"/>
      <c r="JWE15" s="105"/>
      <c r="JWF15" s="105"/>
      <c r="JWG15" s="105"/>
      <c r="JWH15" s="105"/>
      <c r="JWI15" s="105"/>
      <c r="JWJ15" s="105"/>
      <c r="JWK15" s="105"/>
      <c r="JWL15" s="105"/>
      <c r="JWM15" s="105"/>
      <c r="JWN15" s="105"/>
      <c r="JWO15" s="105"/>
      <c r="JWP15" s="105"/>
      <c r="JWQ15" s="105"/>
      <c r="JWR15" s="105"/>
      <c r="JWS15" s="105"/>
      <c r="JWT15" s="105"/>
      <c r="JWU15" s="105"/>
      <c r="JWV15" s="105"/>
      <c r="JWW15" s="105"/>
      <c r="JWX15" s="105"/>
      <c r="JWY15" s="105"/>
      <c r="JWZ15" s="105"/>
      <c r="JXA15" s="105"/>
      <c r="JXB15" s="105"/>
      <c r="JXC15" s="105"/>
      <c r="JXD15" s="105"/>
      <c r="JXE15" s="105"/>
      <c r="JXF15" s="105"/>
      <c r="JXG15" s="105"/>
      <c r="JXH15" s="105"/>
      <c r="JXI15" s="105"/>
      <c r="JXJ15" s="105"/>
      <c r="JXK15" s="105"/>
      <c r="JXL15" s="105"/>
      <c r="JXM15" s="105"/>
      <c r="JXN15" s="105"/>
      <c r="JXO15" s="105"/>
      <c r="JXP15" s="105"/>
      <c r="JXQ15" s="105"/>
      <c r="JXR15" s="105"/>
      <c r="JXS15" s="105"/>
      <c r="JXT15" s="105"/>
      <c r="JXU15" s="105"/>
      <c r="JXV15" s="105"/>
      <c r="JXW15" s="105"/>
      <c r="JXX15" s="105"/>
      <c r="JXY15" s="105"/>
      <c r="JXZ15" s="105"/>
      <c r="JYA15" s="105"/>
      <c r="JYB15" s="105"/>
      <c r="JYC15" s="105"/>
      <c r="JYD15" s="105"/>
      <c r="JYE15" s="105"/>
      <c r="JYF15" s="105"/>
      <c r="JYG15" s="105"/>
      <c r="JYH15" s="105"/>
      <c r="JYI15" s="105"/>
      <c r="JYJ15" s="105"/>
      <c r="JYK15" s="105"/>
      <c r="JYL15" s="105"/>
      <c r="JYM15" s="105"/>
      <c r="JYN15" s="105"/>
      <c r="JYO15" s="105"/>
      <c r="JYP15" s="105"/>
      <c r="JYQ15" s="105"/>
      <c r="JYR15" s="105"/>
      <c r="JYS15" s="105"/>
      <c r="JYT15" s="105"/>
      <c r="JYU15" s="105"/>
      <c r="JYV15" s="105"/>
      <c r="JYW15" s="105"/>
      <c r="JYX15" s="105"/>
      <c r="JYY15" s="105"/>
      <c r="JYZ15" s="105"/>
      <c r="JZA15" s="105"/>
      <c r="JZB15" s="105"/>
      <c r="JZC15" s="105"/>
      <c r="JZD15" s="105"/>
      <c r="JZE15" s="105"/>
      <c r="JZF15" s="105"/>
      <c r="JZG15" s="105"/>
      <c r="JZH15" s="105"/>
      <c r="JZI15" s="105"/>
      <c r="JZJ15" s="105"/>
      <c r="JZK15" s="105"/>
      <c r="JZL15" s="105"/>
      <c r="JZM15" s="105"/>
      <c r="JZN15" s="105"/>
      <c r="JZO15" s="105"/>
      <c r="JZP15" s="105"/>
      <c r="JZQ15" s="105"/>
      <c r="JZR15" s="105"/>
      <c r="JZS15" s="105"/>
      <c r="JZT15" s="105"/>
      <c r="JZU15" s="105"/>
      <c r="JZV15" s="105"/>
      <c r="JZW15" s="105"/>
      <c r="JZX15" s="105"/>
      <c r="JZY15" s="105"/>
      <c r="JZZ15" s="105"/>
      <c r="KAA15" s="105"/>
      <c r="KAB15" s="105"/>
      <c r="KAC15" s="105"/>
      <c r="KAD15" s="105"/>
      <c r="KAE15" s="105"/>
      <c r="KAF15" s="105"/>
      <c r="KAG15" s="105"/>
      <c r="KAH15" s="105"/>
      <c r="KAI15" s="105"/>
      <c r="KAJ15" s="105"/>
      <c r="KAK15" s="105"/>
      <c r="KAL15" s="105"/>
      <c r="KAM15" s="105"/>
      <c r="KAN15" s="105"/>
      <c r="KAO15" s="105"/>
      <c r="KAP15" s="105"/>
      <c r="KAQ15" s="105"/>
      <c r="KAR15" s="105"/>
      <c r="KAS15" s="105"/>
      <c r="KAT15" s="105"/>
      <c r="KAU15" s="105"/>
      <c r="KAV15" s="105"/>
      <c r="KAW15" s="105"/>
      <c r="KAX15" s="105"/>
      <c r="KAY15" s="105"/>
      <c r="KAZ15" s="105"/>
      <c r="KBA15" s="105"/>
      <c r="KBB15" s="105"/>
      <c r="KBC15" s="105"/>
      <c r="KBD15" s="105"/>
      <c r="KBE15" s="105"/>
      <c r="KBF15" s="105"/>
      <c r="KBG15" s="105"/>
      <c r="KBH15" s="105"/>
      <c r="KBI15" s="105"/>
      <c r="KBJ15" s="105"/>
      <c r="KBK15" s="105"/>
      <c r="KBL15" s="105"/>
      <c r="KBM15" s="105"/>
      <c r="KBN15" s="105"/>
      <c r="KBO15" s="105"/>
      <c r="KBP15" s="105"/>
      <c r="KBQ15" s="105"/>
      <c r="KBR15" s="105"/>
      <c r="KBS15" s="105"/>
      <c r="KBT15" s="105"/>
      <c r="KBU15" s="105"/>
      <c r="KBV15" s="105"/>
      <c r="KBW15" s="105"/>
      <c r="KBX15" s="105"/>
      <c r="KBY15" s="105"/>
      <c r="KBZ15" s="105"/>
      <c r="KCA15" s="105"/>
      <c r="KCB15" s="105"/>
      <c r="KCC15" s="105"/>
      <c r="KCD15" s="105"/>
      <c r="KCE15" s="105"/>
      <c r="KCF15" s="105"/>
      <c r="KCG15" s="105"/>
      <c r="KCH15" s="105"/>
      <c r="KCI15" s="105"/>
      <c r="KCJ15" s="105"/>
      <c r="KCK15" s="105"/>
      <c r="KCL15" s="105"/>
      <c r="KCM15" s="105"/>
      <c r="KCN15" s="105"/>
      <c r="KCO15" s="105"/>
      <c r="KCP15" s="105"/>
      <c r="KCQ15" s="105"/>
      <c r="KCR15" s="105"/>
      <c r="KCS15" s="105"/>
      <c r="KCT15" s="105"/>
      <c r="KCU15" s="105"/>
      <c r="KCV15" s="105"/>
      <c r="KCW15" s="105"/>
      <c r="KCX15" s="105"/>
      <c r="KCY15" s="105"/>
      <c r="KCZ15" s="105"/>
      <c r="KDA15" s="105"/>
      <c r="KDB15" s="105"/>
      <c r="KDC15" s="105"/>
      <c r="KDD15" s="105"/>
      <c r="KDE15" s="105"/>
      <c r="KDF15" s="105"/>
      <c r="KDG15" s="105"/>
      <c r="KDH15" s="105"/>
      <c r="KDI15" s="105"/>
      <c r="KDJ15" s="105"/>
      <c r="KDK15" s="105"/>
      <c r="KDL15" s="105"/>
      <c r="KDM15" s="105"/>
      <c r="KDN15" s="105"/>
      <c r="KDO15" s="105"/>
      <c r="KDP15" s="105"/>
      <c r="KDQ15" s="105"/>
      <c r="KDR15" s="105"/>
      <c r="KDS15" s="105"/>
      <c r="KDT15" s="105"/>
      <c r="KDU15" s="105"/>
      <c r="KDV15" s="105"/>
      <c r="KDW15" s="105"/>
      <c r="KDX15" s="105"/>
      <c r="KDY15" s="105"/>
      <c r="KDZ15" s="105"/>
      <c r="KEA15" s="105"/>
      <c r="KEB15" s="105"/>
      <c r="KEC15" s="105"/>
      <c r="KED15" s="105"/>
      <c r="KEE15" s="105"/>
      <c r="KEF15" s="105"/>
      <c r="KEG15" s="105"/>
      <c r="KEH15" s="105"/>
      <c r="KEI15" s="105"/>
      <c r="KEJ15" s="105"/>
      <c r="KEK15" s="105"/>
      <c r="KEL15" s="105"/>
      <c r="KEM15" s="105"/>
      <c r="KEN15" s="105"/>
      <c r="KEO15" s="105"/>
      <c r="KEP15" s="105"/>
      <c r="KEQ15" s="105"/>
      <c r="KER15" s="105"/>
      <c r="KES15" s="105"/>
      <c r="KET15" s="105"/>
      <c r="KEU15" s="105"/>
      <c r="KEV15" s="105"/>
      <c r="KEW15" s="105"/>
      <c r="KEX15" s="105"/>
      <c r="KEY15" s="105"/>
      <c r="KEZ15" s="105"/>
      <c r="KFA15" s="105"/>
      <c r="KFB15" s="105"/>
      <c r="KFC15" s="105"/>
      <c r="KFD15" s="105"/>
      <c r="KFE15" s="105"/>
      <c r="KFF15" s="105"/>
      <c r="KFG15" s="105"/>
      <c r="KFH15" s="105"/>
      <c r="KFI15" s="105"/>
      <c r="KFJ15" s="105"/>
      <c r="KFK15" s="105"/>
      <c r="KFL15" s="105"/>
      <c r="KFM15" s="105"/>
      <c r="KFN15" s="105"/>
      <c r="KFO15" s="105"/>
      <c r="KFP15" s="105"/>
      <c r="KFQ15" s="105"/>
      <c r="KFR15" s="105"/>
      <c r="KFS15" s="105"/>
      <c r="KFT15" s="105"/>
      <c r="KFU15" s="105"/>
      <c r="KFV15" s="105"/>
      <c r="KFW15" s="105"/>
      <c r="KFX15" s="105"/>
      <c r="KFY15" s="105"/>
      <c r="KFZ15" s="105"/>
      <c r="KGA15" s="105"/>
      <c r="KGB15" s="105"/>
      <c r="KGC15" s="105"/>
      <c r="KGD15" s="105"/>
      <c r="KGE15" s="105"/>
      <c r="KGF15" s="105"/>
      <c r="KGG15" s="105"/>
      <c r="KGH15" s="105"/>
      <c r="KGI15" s="105"/>
      <c r="KGJ15" s="105"/>
      <c r="KGK15" s="105"/>
      <c r="KGL15" s="105"/>
      <c r="KGM15" s="105"/>
      <c r="KGN15" s="105"/>
      <c r="KGO15" s="105"/>
      <c r="KGP15" s="105"/>
      <c r="KGQ15" s="105"/>
      <c r="KGR15" s="105"/>
      <c r="KGS15" s="105"/>
      <c r="KGT15" s="105"/>
      <c r="KGU15" s="105"/>
      <c r="KGV15" s="105"/>
      <c r="KGW15" s="105"/>
      <c r="KGX15" s="105"/>
      <c r="KGY15" s="105"/>
      <c r="KGZ15" s="105"/>
      <c r="KHA15" s="105"/>
      <c r="KHB15" s="105"/>
      <c r="KHC15" s="105"/>
      <c r="KHD15" s="105"/>
      <c r="KHE15" s="105"/>
      <c r="KHF15" s="105"/>
      <c r="KHG15" s="105"/>
      <c r="KHH15" s="105"/>
      <c r="KHI15" s="105"/>
      <c r="KHJ15" s="105"/>
      <c r="KHK15" s="105"/>
      <c r="KHL15" s="105"/>
      <c r="KHM15" s="105"/>
      <c r="KHN15" s="105"/>
      <c r="KHO15" s="105"/>
      <c r="KHP15" s="105"/>
      <c r="KHQ15" s="105"/>
      <c r="KHR15" s="105"/>
      <c r="KHS15" s="105"/>
      <c r="KHT15" s="105"/>
      <c r="KHU15" s="105"/>
      <c r="KHV15" s="105"/>
      <c r="KHW15" s="105"/>
      <c r="KHX15" s="105"/>
      <c r="KHY15" s="105"/>
      <c r="KHZ15" s="105"/>
      <c r="KIA15" s="105"/>
      <c r="KIB15" s="105"/>
      <c r="KIC15" s="105"/>
      <c r="KID15" s="105"/>
      <c r="KIE15" s="105"/>
      <c r="KIF15" s="105"/>
      <c r="KIG15" s="105"/>
      <c r="KIH15" s="105"/>
      <c r="KII15" s="105"/>
      <c r="KIJ15" s="105"/>
      <c r="KIK15" s="105"/>
      <c r="KIL15" s="105"/>
      <c r="KIM15" s="105"/>
      <c r="KIN15" s="105"/>
      <c r="KIO15" s="105"/>
      <c r="KIP15" s="105"/>
      <c r="KIQ15" s="105"/>
      <c r="KIR15" s="105"/>
      <c r="KIS15" s="105"/>
      <c r="KIT15" s="105"/>
      <c r="KIU15" s="105"/>
      <c r="KIV15" s="105"/>
      <c r="KIW15" s="105"/>
      <c r="KIX15" s="105"/>
      <c r="KIY15" s="105"/>
      <c r="KIZ15" s="105"/>
      <c r="KJA15" s="105"/>
      <c r="KJB15" s="105"/>
      <c r="KJC15" s="105"/>
      <c r="KJD15" s="105"/>
      <c r="KJE15" s="105"/>
      <c r="KJF15" s="105"/>
      <c r="KJG15" s="105"/>
      <c r="KJH15" s="105"/>
      <c r="KJI15" s="105"/>
      <c r="KJJ15" s="105"/>
      <c r="KJK15" s="105"/>
      <c r="KJL15" s="105"/>
      <c r="KJM15" s="105"/>
      <c r="KJN15" s="105"/>
      <c r="KJO15" s="105"/>
      <c r="KJP15" s="105"/>
      <c r="KJQ15" s="105"/>
      <c r="KJR15" s="105"/>
      <c r="KJS15" s="105"/>
      <c r="KJT15" s="105"/>
      <c r="KJU15" s="105"/>
      <c r="KJV15" s="105"/>
      <c r="KJW15" s="105"/>
      <c r="KJX15" s="105"/>
      <c r="KJY15" s="105"/>
      <c r="KJZ15" s="105"/>
      <c r="KKA15" s="105"/>
      <c r="KKB15" s="105"/>
      <c r="KKC15" s="105"/>
      <c r="KKD15" s="105"/>
      <c r="KKE15" s="105"/>
      <c r="KKF15" s="105"/>
      <c r="KKG15" s="105"/>
      <c r="KKH15" s="105"/>
      <c r="KKI15" s="105"/>
      <c r="KKJ15" s="105"/>
      <c r="KKK15" s="105"/>
      <c r="KKL15" s="105"/>
      <c r="KKM15" s="105"/>
      <c r="KKN15" s="105"/>
      <c r="KKO15" s="105"/>
      <c r="KKP15" s="105"/>
      <c r="KKQ15" s="105"/>
      <c r="KKR15" s="105"/>
      <c r="KKS15" s="105"/>
      <c r="KKT15" s="105"/>
      <c r="KKU15" s="105"/>
      <c r="KKV15" s="105"/>
      <c r="KKW15" s="105"/>
      <c r="KKX15" s="105"/>
      <c r="KKY15" s="105"/>
      <c r="KKZ15" s="105"/>
      <c r="KLA15" s="105"/>
      <c r="KLB15" s="105"/>
      <c r="KLC15" s="105"/>
      <c r="KLD15" s="105"/>
      <c r="KLE15" s="105"/>
      <c r="KLF15" s="105"/>
      <c r="KLG15" s="105"/>
      <c r="KLH15" s="105"/>
      <c r="KLI15" s="105"/>
      <c r="KLJ15" s="105"/>
      <c r="KLK15" s="105"/>
      <c r="KLL15" s="105"/>
      <c r="KLM15" s="105"/>
      <c r="KLN15" s="105"/>
      <c r="KLO15" s="105"/>
      <c r="KLP15" s="105"/>
      <c r="KLQ15" s="105"/>
      <c r="KLR15" s="105"/>
      <c r="KLS15" s="105"/>
      <c r="KLT15" s="105"/>
      <c r="KLU15" s="105"/>
      <c r="KLV15" s="105"/>
      <c r="KLW15" s="105"/>
      <c r="KLX15" s="105"/>
      <c r="KLY15" s="105"/>
      <c r="KLZ15" s="105"/>
      <c r="KMA15" s="105"/>
      <c r="KMB15" s="105"/>
      <c r="KMC15" s="105"/>
      <c r="KMD15" s="105"/>
      <c r="KME15" s="105"/>
      <c r="KMF15" s="105"/>
      <c r="KMG15" s="105"/>
      <c r="KMH15" s="105"/>
      <c r="KMI15" s="105"/>
      <c r="KMJ15" s="105"/>
      <c r="KMK15" s="105"/>
      <c r="KML15" s="105"/>
      <c r="KMM15" s="105"/>
      <c r="KMN15" s="105"/>
      <c r="KMO15" s="105"/>
      <c r="KMP15" s="105"/>
      <c r="KMQ15" s="105"/>
      <c r="KMR15" s="105"/>
      <c r="KMS15" s="105"/>
      <c r="KMT15" s="105"/>
      <c r="KMU15" s="105"/>
      <c r="KMV15" s="105"/>
      <c r="KMW15" s="105"/>
      <c r="KMX15" s="105"/>
      <c r="KMY15" s="105"/>
      <c r="KMZ15" s="105"/>
      <c r="KNA15" s="105"/>
      <c r="KNB15" s="105"/>
      <c r="KNC15" s="105"/>
      <c r="KND15" s="105"/>
      <c r="KNE15" s="105"/>
      <c r="KNF15" s="105"/>
      <c r="KNG15" s="105"/>
      <c r="KNH15" s="105"/>
      <c r="KNI15" s="105"/>
      <c r="KNJ15" s="105"/>
      <c r="KNK15" s="105"/>
      <c r="KNL15" s="105"/>
      <c r="KNM15" s="105"/>
      <c r="KNN15" s="105"/>
      <c r="KNO15" s="105"/>
      <c r="KNP15" s="105"/>
      <c r="KNQ15" s="105"/>
      <c r="KNR15" s="105"/>
      <c r="KNS15" s="105"/>
      <c r="KNT15" s="105"/>
      <c r="KNU15" s="105"/>
      <c r="KNV15" s="105"/>
      <c r="KNW15" s="105"/>
      <c r="KNX15" s="105"/>
      <c r="KNY15" s="105"/>
      <c r="KNZ15" s="105"/>
      <c r="KOA15" s="105"/>
      <c r="KOB15" s="105"/>
      <c r="KOC15" s="105"/>
      <c r="KOD15" s="105"/>
      <c r="KOE15" s="105"/>
      <c r="KOF15" s="105"/>
      <c r="KOG15" s="105"/>
      <c r="KOH15" s="105"/>
      <c r="KOI15" s="105"/>
      <c r="KOJ15" s="105"/>
      <c r="KOK15" s="105"/>
      <c r="KOL15" s="105"/>
      <c r="KOM15" s="105"/>
      <c r="KON15" s="105"/>
      <c r="KOO15" s="105"/>
      <c r="KOP15" s="105"/>
      <c r="KOQ15" s="105"/>
      <c r="KOR15" s="105"/>
      <c r="KOS15" s="105"/>
      <c r="KOT15" s="105"/>
      <c r="KOU15" s="105"/>
      <c r="KOV15" s="105"/>
      <c r="KOW15" s="105"/>
      <c r="KOX15" s="105"/>
      <c r="KOY15" s="105"/>
      <c r="KOZ15" s="105"/>
      <c r="KPA15" s="105"/>
      <c r="KPB15" s="105"/>
      <c r="KPC15" s="105"/>
      <c r="KPD15" s="105"/>
      <c r="KPE15" s="105"/>
      <c r="KPF15" s="105"/>
      <c r="KPG15" s="105"/>
      <c r="KPH15" s="105"/>
      <c r="KPI15" s="105"/>
      <c r="KPJ15" s="105"/>
      <c r="KPK15" s="105"/>
      <c r="KPL15" s="105"/>
      <c r="KPM15" s="105"/>
      <c r="KPN15" s="105"/>
      <c r="KPO15" s="105"/>
      <c r="KPP15" s="105"/>
      <c r="KPQ15" s="105"/>
      <c r="KPR15" s="105"/>
      <c r="KPS15" s="105"/>
      <c r="KPT15" s="105"/>
      <c r="KPU15" s="105"/>
      <c r="KPV15" s="105"/>
      <c r="KPW15" s="105"/>
      <c r="KPX15" s="105"/>
      <c r="KPY15" s="105"/>
      <c r="KPZ15" s="105"/>
      <c r="KQA15" s="105"/>
      <c r="KQB15" s="105"/>
      <c r="KQC15" s="105"/>
      <c r="KQD15" s="105"/>
      <c r="KQE15" s="105"/>
      <c r="KQF15" s="105"/>
      <c r="KQG15" s="105"/>
      <c r="KQH15" s="105"/>
      <c r="KQI15" s="105"/>
      <c r="KQJ15" s="105"/>
      <c r="KQK15" s="105"/>
      <c r="KQL15" s="105"/>
      <c r="KQM15" s="105"/>
      <c r="KQN15" s="105"/>
      <c r="KQO15" s="105"/>
      <c r="KQP15" s="105"/>
      <c r="KQQ15" s="105"/>
      <c r="KQR15" s="105"/>
      <c r="KQS15" s="105"/>
      <c r="KQT15" s="105"/>
      <c r="KQU15" s="105"/>
      <c r="KQV15" s="105"/>
      <c r="KQW15" s="105"/>
      <c r="KQX15" s="105"/>
      <c r="KQY15" s="105"/>
      <c r="KQZ15" s="105"/>
      <c r="KRA15" s="105"/>
      <c r="KRB15" s="105"/>
      <c r="KRC15" s="105"/>
      <c r="KRD15" s="105"/>
      <c r="KRE15" s="105"/>
      <c r="KRF15" s="105"/>
      <c r="KRG15" s="105"/>
      <c r="KRH15" s="105"/>
      <c r="KRI15" s="105"/>
      <c r="KRJ15" s="105"/>
      <c r="KRK15" s="105"/>
      <c r="KRL15" s="105"/>
      <c r="KRM15" s="105"/>
      <c r="KRN15" s="105"/>
      <c r="KRO15" s="105"/>
      <c r="KRP15" s="105"/>
      <c r="KRQ15" s="105"/>
      <c r="KRR15" s="105"/>
      <c r="KRS15" s="105"/>
      <c r="KRT15" s="105"/>
      <c r="KRU15" s="105"/>
      <c r="KRV15" s="105"/>
      <c r="KRW15" s="105"/>
      <c r="KRX15" s="105"/>
      <c r="KRY15" s="105"/>
      <c r="KRZ15" s="105"/>
      <c r="KSA15" s="105"/>
      <c r="KSB15" s="105"/>
      <c r="KSC15" s="105"/>
      <c r="KSD15" s="105"/>
      <c r="KSE15" s="105"/>
      <c r="KSF15" s="105"/>
      <c r="KSG15" s="105"/>
      <c r="KSH15" s="105"/>
      <c r="KSI15" s="105"/>
      <c r="KSJ15" s="105"/>
      <c r="KSK15" s="105"/>
      <c r="KSL15" s="105"/>
      <c r="KSM15" s="105"/>
      <c r="KSN15" s="105"/>
      <c r="KSO15" s="105"/>
      <c r="KSP15" s="105"/>
      <c r="KSQ15" s="105"/>
      <c r="KSR15" s="105"/>
      <c r="KSS15" s="105"/>
      <c r="KST15" s="105"/>
      <c r="KSU15" s="105"/>
      <c r="KSV15" s="105"/>
      <c r="KSW15" s="105"/>
      <c r="KSX15" s="105"/>
      <c r="KSY15" s="105"/>
      <c r="KSZ15" s="105"/>
      <c r="KTA15" s="105"/>
      <c r="KTB15" s="105"/>
      <c r="KTC15" s="105"/>
      <c r="KTD15" s="105"/>
      <c r="KTE15" s="105"/>
      <c r="KTF15" s="105"/>
      <c r="KTG15" s="105"/>
      <c r="KTH15" s="105"/>
      <c r="KTI15" s="105"/>
      <c r="KTJ15" s="105"/>
      <c r="KTK15" s="105"/>
      <c r="KTL15" s="105"/>
      <c r="KTM15" s="105"/>
      <c r="KTN15" s="105"/>
      <c r="KTO15" s="105"/>
      <c r="KTP15" s="105"/>
      <c r="KTQ15" s="105"/>
      <c r="KTR15" s="105"/>
      <c r="KTS15" s="105"/>
      <c r="KTT15" s="105"/>
      <c r="KTU15" s="105"/>
      <c r="KTV15" s="105"/>
      <c r="KTW15" s="105"/>
      <c r="KTX15" s="105"/>
      <c r="KTY15" s="105"/>
      <c r="KTZ15" s="105"/>
      <c r="KUA15" s="105"/>
      <c r="KUB15" s="105"/>
      <c r="KUC15" s="105"/>
      <c r="KUD15" s="105"/>
      <c r="KUE15" s="105"/>
      <c r="KUF15" s="105"/>
      <c r="KUG15" s="105"/>
      <c r="KUH15" s="105"/>
      <c r="KUI15" s="105"/>
      <c r="KUJ15" s="105"/>
      <c r="KUK15" s="105"/>
      <c r="KUL15" s="105"/>
      <c r="KUM15" s="105"/>
      <c r="KUN15" s="105"/>
      <c r="KUO15" s="105"/>
      <c r="KUP15" s="105"/>
      <c r="KUQ15" s="105"/>
      <c r="KUR15" s="105"/>
      <c r="KUS15" s="105"/>
      <c r="KUT15" s="105"/>
      <c r="KUU15" s="105"/>
      <c r="KUV15" s="105"/>
      <c r="KUW15" s="105"/>
      <c r="KUX15" s="105"/>
      <c r="KUY15" s="105"/>
      <c r="KUZ15" s="105"/>
      <c r="KVA15" s="105"/>
      <c r="KVB15" s="105"/>
      <c r="KVC15" s="105"/>
      <c r="KVD15" s="105"/>
      <c r="KVE15" s="105"/>
      <c r="KVF15" s="105"/>
      <c r="KVG15" s="105"/>
      <c r="KVH15" s="105"/>
      <c r="KVI15" s="105"/>
      <c r="KVJ15" s="105"/>
      <c r="KVK15" s="105"/>
      <c r="KVL15" s="105"/>
      <c r="KVM15" s="105"/>
      <c r="KVN15" s="105"/>
      <c r="KVO15" s="105"/>
      <c r="KVP15" s="105"/>
      <c r="KVQ15" s="105"/>
      <c r="KVR15" s="105"/>
      <c r="KVS15" s="105"/>
      <c r="KVT15" s="105"/>
      <c r="KVU15" s="105"/>
      <c r="KVV15" s="105"/>
      <c r="KVW15" s="105"/>
      <c r="KVX15" s="105"/>
      <c r="KVY15" s="105"/>
      <c r="KVZ15" s="105"/>
      <c r="KWA15" s="105"/>
      <c r="KWB15" s="105"/>
      <c r="KWC15" s="105"/>
      <c r="KWD15" s="105"/>
      <c r="KWE15" s="105"/>
      <c r="KWF15" s="105"/>
      <c r="KWG15" s="105"/>
      <c r="KWH15" s="105"/>
      <c r="KWI15" s="105"/>
      <c r="KWJ15" s="105"/>
      <c r="KWK15" s="105"/>
      <c r="KWL15" s="105"/>
      <c r="KWM15" s="105"/>
      <c r="KWN15" s="105"/>
      <c r="KWO15" s="105"/>
      <c r="KWP15" s="105"/>
      <c r="KWQ15" s="105"/>
      <c r="KWR15" s="105"/>
      <c r="KWS15" s="105"/>
      <c r="KWT15" s="105"/>
      <c r="KWU15" s="105"/>
      <c r="KWV15" s="105"/>
      <c r="KWW15" s="105"/>
      <c r="KWX15" s="105"/>
      <c r="KWY15" s="105"/>
      <c r="KWZ15" s="105"/>
      <c r="KXA15" s="105"/>
      <c r="KXB15" s="105"/>
      <c r="KXC15" s="105"/>
      <c r="KXD15" s="105"/>
      <c r="KXE15" s="105"/>
      <c r="KXF15" s="105"/>
      <c r="KXG15" s="105"/>
      <c r="KXH15" s="105"/>
      <c r="KXI15" s="105"/>
      <c r="KXJ15" s="105"/>
      <c r="KXK15" s="105"/>
      <c r="KXL15" s="105"/>
      <c r="KXM15" s="105"/>
      <c r="KXN15" s="105"/>
      <c r="KXO15" s="105"/>
      <c r="KXP15" s="105"/>
      <c r="KXQ15" s="105"/>
      <c r="KXR15" s="105"/>
      <c r="KXS15" s="105"/>
      <c r="KXT15" s="105"/>
      <c r="KXU15" s="105"/>
      <c r="KXV15" s="105"/>
      <c r="KXW15" s="105"/>
      <c r="KXX15" s="105"/>
      <c r="KXY15" s="105"/>
      <c r="KXZ15" s="105"/>
      <c r="KYA15" s="105"/>
      <c r="KYB15" s="105"/>
      <c r="KYC15" s="105"/>
      <c r="KYD15" s="105"/>
      <c r="KYE15" s="105"/>
      <c r="KYF15" s="105"/>
      <c r="KYG15" s="105"/>
      <c r="KYH15" s="105"/>
      <c r="KYI15" s="105"/>
      <c r="KYJ15" s="105"/>
      <c r="KYK15" s="105"/>
      <c r="KYL15" s="105"/>
      <c r="KYM15" s="105"/>
      <c r="KYN15" s="105"/>
      <c r="KYO15" s="105"/>
      <c r="KYP15" s="105"/>
      <c r="KYQ15" s="105"/>
      <c r="KYR15" s="105"/>
      <c r="KYS15" s="105"/>
      <c r="KYT15" s="105"/>
      <c r="KYU15" s="105"/>
      <c r="KYV15" s="105"/>
      <c r="KYW15" s="105"/>
      <c r="KYX15" s="105"/>
      <c r="KYY15" s="105"/>
      <c r="KYZ15" s="105"/>
      <c r="KZA15" s="105"/>
      <c r="KZB15" s="105"/>
      <c r="KZC15" s="105"/>
      <c r="KZD15" s="105"/>
      <c r="KZE15" s="105"/>
      <c r="KZF15" s="105"/>
      <c r="KZG15" s="105"/>
      <c r="KZH15" s="105"/>
      <c r="KZI15" s="105"/>
      <c r="KZJ15" s="105"/>
      <c r="KZK15" s="105"/>
      <c r="KZL15" s="105"/>
      <c r="KZM15" s="105"/>
      <c r="KZN15" s="105"/>
      <c r="KZO15" s="105"/>
      <c r="KZP15" s="105"/>
      <c r="KZQ15" s="105"/>
      <c r="KZR15" s="105"/>
      <c r="KZS15" s="105"/>
      <c r="KZT15" s="105"/>
      <c r="KZU15" s="105"/>
      <c r="KZV15" s="105"/>
      <c r="KZW15" s="105"/>
      <c r="KZX15" s="105"/>
      <c r="KZY15" s="105"/>
      <c r="KZZ15" s="105"/>
      <c r="LAA15" s="105"/>
      <c r="LAB15" s="105"/>
      <c r="LAC15" s="105"/>
      <c r="LAD15" s="105"/>
      <c r="LAE15" s="105"/>
      <c r="LAF15" s="105"/>
      <c r="LAG15" s="105"/>
      <c r="LAH15" s="105"/>
      <c r="LAI15" s="105"/>
      <c r="LAJ15" s="105"/>
      <c r="LAK15" s="105"/>
      <c r="LAL15" s="105"/>
      <c r="LAM15" s="105"/>
      <c r="LAN15" s="105"/>
      <c r="LAO15" s="105"/>
      <c r="LAP15" s="105"/>
      <c r="LAQ15" s="105"/>
      <c r="LAR15" s="105"/>
      <c r="LAS15" s="105"/>
      <c r="LAT15" s="105"/>
      <c r="LAU15" s="105"/>
      <c r="LAV15" s="105"/>
      <c r="LAW15" s="105"/>
      <c r="LAX15" s="105"/>
      <c r="LAY15" s="105"/>
      <c r="LAZ15" s="105"/>
      <c r="LBA15" s="105"/>
      <c r="LBB15" s="105"/>
      <c r="LBC15" s="105"/>
      <c r="LBD15" s="105"/>
      <c r="LBE15" s="105"/>
      <c r="LBF15" s="105"/>
      <c r="LBG15" s="105"/>
      <c r="LBH15" s="105"/>
      <c r="LBI15" s="105"/>
      <c r="LBJ15" s="105"/>
      <c r="LBK15" s="105"/>
      <c r="LBL15" s="105"/>
      <c r="LBM15" s="105"/>
      <c r="LBN15" s="105"/>
      <c r="LBO15" s="105"/>
      <c r="LBP15" s="105"/>
      <c r="LBQ15" s="105"/>
      <c r="LBR15" s="105"/>
      <c r="LBS15" s="105"/>
      <c r="LBT15" s="105"/>
      <c r="LBU15" s="105"/>
      <c r="LBV15" s="105"/>
      <c r="LBW15" s="105"/>
      <c r="LBX15" s="105"/>
      <c r="LBY15" s="105"/>
      <c r="LBZ15" s="105"/>
      <c r="LCA15" s="105"/>
      <c r="LCB15" s="105"/>
      <c r="LCC15" s="105"/>
      <c r="LCD15" s="105"/>
      <c r="LCE15" s="105"/>
      <c r="LCF15" s="105"/>
      <c r="LCG15" s="105"/>
      <c r="LCH15" s="105"/>
      <c r="LCI15" s="105"/>
      <c r="LCJ15" s="105"/>
      <c r="LCK15" s="105"/>
      <c r="LCL15" s="105"/>
      <c r="LCM15" s="105"/>
      <c r="LCN15" s="105"/>
      <c r="LCO15" s="105"/>
      <c r="LCP15" s="105"/>
      <c r="LCQ15" s="105"/>
      <c r="LCR15" s="105"/>
      <c r="LCS15" s="105"/>
      <c r="LCT15" s="105"/>
      <c r="LCU15" s="105"/>
      <c r="LCV15" s="105"/>
      <c r="LCW15" s="105"/>
      <c r="LCX15" s="105"/>
      <c r="LCY15" s="105"/>
      <c r="LCZ15" s="105"/>
      <c r="LDA15" s="105"/>
      <c r="LDB15" s="105"/>
      <c r="LDC15" s="105"/>
      <c r="LDD15" s="105"/>
      <c r="LDE15" s="105"/>
      <c r="LDF15" s="105"/>
      <c r="LDG15" s="105"/>
      <c r="LDH15" s="105"/>
      <c r="LDI15" s="105"/>
      <c r="LDJ15" s="105"/>
      <c r="LDK15" s="105"/>
      <c r="LDL15" s="105"/>
      <c r="LDM15" s="105"/>
      <c r="LDN15" s="105"/>
      <c r="LDO15" s="105"/>
      <c r="LDP15" s="105"/>
      <c r="LDQ15" s="105"/>
      <c r="LDR15" s="105"/>
      <c r="LDS15" s="105"/>
      <c r="LDT15" s="105"/>
      <c r="LDU15" s="105"/>
      <c r="LDV15" s="105"/>
      <c r="LDW15" s="105"/>
      <c r="LDX15" s="105"/>
      <c r="LDY15" s="105"/>
      <c r="LDZ15" s="105"/>
      <c r="LEA15" s="105"/>
      <c r="LEB15" s="105"/>
      <c r="LEC15" s="105"/>
      <c r="LED15" s="105"/>
      <c r="LEE15" s="105"/>
      <c r="LEF15" s="105"/>
      <c r="LEG15" s="105"/>
      <c r="LEH15" s="105"/>
      <c r="LEI15" s="105"/>
      <c r="LEJ15" s="105"/>
      <c r="LEK15" s="105"/>
      <c r="LEL15" s="105"/>
      <c r="LEM15" s="105"/>
      <c r="LEN15" s="105"/>
      <c r="LEO15" s="105"/>
      <c r="LEP15" s="105"/>
      <c r="LEQ15" s="105"/>
      <c r="LER15" s="105"/>
      <c r="LES15" s="105"/>
      <c r="LET15" s="105"/>
      <c r="LEU15" s="105"/>
      <c r="LEV15" s="105"/>
      <c r="LEW15" s="105"/>
      <c r="LEX15" s="105"/>
      <c r="LEY15" s="105"/>
      <c r="LEZ15" s="105"/>
      <c r="LFA15" s="105"/>
      <c r="LFB15" s="105"/>
      <c r="LFC15" s="105"/>
      <c r="LFD15" s="105"/>
      <c r="LFE15" s="105"/>
      <c r="LFF15" s="105"/>
      <c r="LFG15" s="105"/>
      <c r="LFH15" s="105"/>
      <c r="LFI15" s="105"/>
      <c r="LFJ15" s="105"/>
      <c r="LFK15" s="105"/>
      <c r="LFL15" s="105"/>
      <c r="LFM15" s="105"/>
      <c r="LFN15" s="105"/>
      <c r="LFO15" s="105"/>
      <c r="LFP15" s="105"/>
      <c r="LFQ15" s="105"/>
      <c r="LFR15" s="105"/>
      <c r="LFS15" s="105"/>
      <c r="LFT15" s="105"/>
      <c r="LFU15" s="105"/>
      <c r="LFV15" s="105"/>
      <c r="LFW15" s="105"/>
      <c r="LFX15" s="105"/>
      <c r="LFY15" s="105"/>
      <c r="LFZ15" s="105"/>
      <c r="LGA15" s="105"/>
      <c r="LGB15" s="105"/>
      <c r="LGC15" s="105"/>
      <c r="LGD15" s="105"/>
      <c r="LGE15" s="105"/>
      <c r="LGF15" s="105"/>
      <c r="LGG15" s="105"/>
      <c r="LGH15" s="105"/>
      <c r="LGI15" s="105"/>
      <c r="LGJ15" s="105"/>
      <c r="LGK15" s="105"/>
      <c r="LGL15" s="105"/>
      <c r="LGM15" s="105"/>
      <c r="LGN15" s="105"/>
      <c r="LGO15" s="105"/>
      <c r="LGP15" s="105"/>
      <c r="LGQ15" s="105"/>
      <c r="LGR15" s="105"/>
      <c r="LGS15" s="105"/>
      <c r="LGT15" s="105"/>
      <c r="LGU15" s="105"/>
      <c r="LGV15" s="105"/>
      <c r="LGW15" s="105"/>
      <c r="LGX15" s="105"/>
      <c r="LGY15" s="105"/>
      <c r="LGZ15" s="105"/>
      <c r="LHA15" s="105"/>
      <c r="LHB15" s="105"/>
      <c r="LHC15" s="105"/>
      <c r="LHD15" s="105"/>
      <c r="LHE15" s="105"/>
      <c r="LHF15" s="105"/>
      <c r="LHG15" s="105"/>
      <c r="LHH15" s="105"/>
      <c r="LHI15" s="105"/>
      <c r="LHJ15" s="105"/>
      <c r="LHK15" s="105"/>
      <c r="LHL15" s="105"/>
      <c r="LHM15" s="105"/>
      <c r="LHN15" s="105"/>
      <c r="LHO15" s="105"/>
      <c r="LHP15" s="105"/>
      <c r="LHQ15" s="105"/>
      <c r="LHR15" s="105"/>
      <c r="LHS15" s="105"/>
      <c r="LHT15" s="105"/>
      <c r="LHU15" s="105"/>
      <c r="LHV15" s="105"/>
      <c r="LHW15" s="105"/>
      <c r="LHX15" s="105"/>
      <c r="LHY15" s="105"/>
      <c r="LHZ15" s="105"/>
      <c r="LIA15" s="105"/>
      <c r="LIB15" s="105"/>
      <c r="LIC15" s="105"/>
      <c r="LID15" s="105"/>
      <c r="LIE15" s="105"/>
      <c r="LIF15" s="105"/>
      <c r="LIG15" s="105"/>
      <c r="LIH15" s="105"/>
      <c r="LII15" s="105"/>
      <c r="LIJ15" s="105"/>
      <c r="LIK15" s="105"/>
      <c r="LIL15" s="105"/>
      <c r="LIM15" s="105"/>
      <c r="LIN15" s="105"/>
      <c r="LIO15" s="105"/>
      <c r="LIP15" s="105"/>
      <c r="LIQ15" s="105"/>
      <c r="LIR15" s="105"/>
      <c r="LIS15" s="105"/>
      <c r="LIT15" s="105"/>
      <c r="LIU15" s="105"/>
      <c r="LIV15" s="105"/>
      <c r="LIW15" s="105"/>
      <c r="LIX15" s="105"/>
      <c r="LIY15" s="105"/>
      <c r="LIZ15" s="105"/>
      <c r="LJA15" s="105"/>
      <c r="LJB15" s="105"/>
      <c r="LJC15" s="105"/>
      <c r="LJD15" s="105"/>
      <c r="LJE15" s="105"/>
      <c r="LJF15" s="105"/>
      <c r="LJG15" s="105"/>
      <c r="LJH15" s="105"/>
      <c r="LJI15" s="105"/>
      <c r="LJJ15" s="105"/>
      <c r="LJK15" s="105"/>
      <c r="LJL15" s="105"/>
      <c r="LJM15" s="105"/>
      <c r="LJN15" s="105"/>
      <c r="LJO15" s="105"/>
      <c r="LJP15" s="105"/>
      <c r="LJQ15" s="105"/>
      <c r="LJR15" s="105"/>
      <c r="LJS15" s="105"/>
      <c r="LJT15" s="105"/>
      <c r="LJU15" s="105"/>
      <c r="LJV15" s="105"/>
      <c r="LJW15" s="105"/>
      <c r="LJX15" s="105"/>
      <c r="LJY15" s="105"/>
      <c r="LJZ15" s="105"/>
      <c r="LKA15" s="105"/>
      <c r="LKB15" s="105"/>
      <c r="LKC15" s="105"/>
      <c r="LKD15" s="105"/>
      <c r="LKE15" s="105"/>
      <c r="LKF15" s="105"/>
      <c r="LKG15" s="105"/>
      <c r="LKH15" s="105"/>
      <c r="LKI15" s="105"/>
      <c r="LKJ15" s="105"/>
      <c r="LKK15" s="105"/>
      <c r="LKL15" s="105"/>
      <c r="LKM15" s="105"/>
      <c r="LKN15" s="105"/>
      <c r="LKO15" s="105"/>
      <c r="LKP15" s="105"/>
      <c r="LKQ15" s="105"/>
      <c r="LKR15" s="105"/>
      <c r="LKS15" s="105"/>
      <c r="LKT15" s="105"/>
      <c r="LKU15" s="105"/>
      <c r="LKV15" s="105"/>
      <c r="LKW15" s="105"/>
      <c r="LKX15" s="105"/>
      <c r="LKY15" s="105"/>
      <c r="LKZ15" s="105"/>
      <c r="LLA15" s="105"/>
      <c r="LLB15" s="105"/>
      <c r="LLC15" s="105"/>
      <c r="LLD15" s="105"/>
      <c r="LLE15" s="105"/>
      <c r="LLF15" s="105"/>
      <c r="LLG15" s="105"/>
      <c r="LLH15" s="105"/>
      <c r="LLI15" s="105"/>
      <c r="LLJ15" s="105"/>
      <c r="LLK15" s="105"/>
      <c r="LLL15" s="105"/>
      <c r="LLM15" s="105"/>
      <c r="LLN15" s="105"/>
      <c r="LLO15" s="105"/>
      <c r="LLP15" s="105"/>
      <c r="LLQ15" s="105"/>
      <c r="LLR15" s="105"/>
      <c r="LLS15" s="105"/>
      <c r="LLT15" s="105"/>
      <c r="LLU15" s="105"/>
      <c r="LLV15" s="105"/>
      <c r="LLW15" s="105"/>
      <c r="LLX15" s="105"/>
      <c r="LLY15" s="105"/>
      <c r="LLZ15" s="105"/>
      <c r="LMA15" s="105"/>
      <c r="LMB15" s="105"/>
      <c r="LMC15" s="105"/>
      <c r="LMD15" s="105"/>
      <c r="LME15" s="105"/>
      <c r="LMF15" s="105"/>
      <c r="LMG15" s="105"/>
      <c r="LMH15" s="105"/>
      <c r="LMI15" s="105"/>
      <c r="LMJ15" s="105"/>
      <c r="LMK15" s="105"/>
      <c r="LML15" s="105"/>
      <c r="LMM15" s="105"/>
      <c r="LMN15" s="105"/>
      <c r="LMO15" s="105"/>
      <c r="LMP15" s="105"/>
      <c r="LMQ15" s="105"/>
      <c r="LMR15" s="105"/>
      <c r="LMS15" s="105"/>
      <c r="LMT15" s="105"/>
      <c r="LMU15" s="105"/>
      <c r="LMV15" s="105"/>
      <c r="LMW15" s="105"/>
      <c r="LMX15" s="105"/>
      <c r="LMY15" s="105"/>
      <c r="LMZ15" s="105"/>
      <c r="LNA15" s="105"/>
      <c r="LNB15" s="105"/>
      <c r="LNC15" s="105"/>
      <c r="LND15" s="105"/>
      <c r="LNE15" s="105"/>
      <c r="LNF15" s="105"/>
      <c r="LNG15" s="105"/>
      <c r="LNH15" s="105"/>
      <c r="LNI15" s="105"/>
      <c r="LNJ15" s="105"/>
      <c r="LNK15" s="105"/>
      <c r="LNL15" s="105"/>
      <c r="LNM15" s="105"/>
      <c r="LNN15" s="105"/>
      <c r="LNO15" s="105"/>
      <c r="LNP15" s="105"/>
      <c r="LNQ15" s="105"/>
      <c r="LNR15" s="105"/>
      <c r="LNS15" s="105"/>
      <c r="LNT15" s="105"/>
      <c r="LNU15" s="105"/>
      <c r="LNV15" s="105"/>
      <c r="LNW15" s="105"/>
      <c r="LNX15" s="105"/>
      <c r="LNY15" s="105"/>
      <c r="LNZ15" s="105"/>
      <c r="LOA15" s="105"/>
      <c r="LOB15" s="105"/>
      <c r="LOC15" s="105"/>
      <c r="LOD15" s="105"/>
      <c r="LOE15" s="105"/>
      <c r="LOF15" s="105"/>
      <c r="LOG15" s="105"/>
      <c r="LOH15" s="105"/>
      <c r="LOI15" s="105"/>
      <c r="LOJ15" s="105"/>
      <c r="LOK15" s="105"/>
      <c r="LOL15" s="105"/>
      <c r="LOM15" s="105"/>
      <c r="LON15" s="105"/>
      <c r="LOO15" s="105"/>
      <c r="LOP15" s="105"/>
      <c r="LOQ15" s="105"/>
      <c r="LOR15" s="105"/>
      <c r="LOS15" s="105"/>
      <c r="LOT15" s="105"/>
      <c r="LOU15" s="105"/>
      <c r="LOV15" s="105"/>
      <c r="LOW15" s="105"/>
      <c r="LOX15" s="105"/>
      <c r="LOY15" s="105"/>
      <c r="LOZ15" s="105"/>
      <c r="LPA15" s="105"/>
      <c r="LPB15" s="105"/>
      <c r="LPC15" s="105"/>
      <c r="LPD15" s="105"/>
      <c r="LPE15" s="105"/>
      <c r="LPF15" s="105"/>
      <c r="LPG15" s="105"/>
      <c r="LPH15" s="105"/>
      <c r="LPI15" s="105"/>
      <c r="LPJ15" s="105"/>
      <c r="LPK15" s="105"/>
      <c r="LPL15" s="105"/>
      <c r="LPM15" s="105"/>
      <c r="LPN15" s="105"/>
      <c r="LPO15" s="105"/>
      <c r="LPP15" s="105"/>
      <c r="LPQ15" s="105"/>
      <c r="LPR15" s="105"/>
      <c r="LPS15" s="105"/>
      <c r="LPT15" s="105"/>
      <c r="LPU15" s="105"/>
      <c r="LPV15" s="105"/>
      <c r="LPW15" s="105"/>
      <c r="LPX15" s="105"/>
      <c r="LPY15" s="105"/>
      <c r="LPZ15" s="105"/>
      <c r="LQA15" s="105"/>
      <c r="LQB15" s="105"/>
      <c r="LQC15" s="105"/>
      <c r="LQD15" s="105"/>
      <c r="LQE15" s="105"/>
      <c r="LQF15" s="105"/>
      <c r="LQG15" s="105"/>
      <c r="LQH15" s="105"/>
      <c r="LQI15" s="105"/>
      <c r="LQJ15" s="105"/>
      <c r="LQK15" s="105"/>
      <c r="LQL15" s="105"/>
      <c r="LQM15" s="105"/>
      <c r="LQN15" s="105"/>
      <c r="LQO15" s="105"/>
      <c r="LQP15" s="105"/>
      <c r="LQQ15" s="105"/>
      <c r="LQR15" s="105"/>
      <c r="LQS15" s="105"/>
      <c r="LQT15" s="105"/>
      <c r="LQU15" s="105"/>
      <c r="LQV15" s="105"/>
      <c r="LQW15" s="105"/>
      <c r="LQX15" s="105"/>
      <c r="LQY15" s="105"/>
      <c r="LQZ15" s="105"/>
      <c r="LRA15" s="105"/>
      <c r="LRB15" s="105"/>
      <c r="LRC15" s="105"/>
      <c r="LRD15" s="105"/>
      <c r="LRE15" s="105"/>
      <c r="LRF15" s="105"/>
      <c r="LRG15" s="105"/>
      <c r="LRH15" s="105"/>
      <c r="LRI15" s="105"/>
      <c r="LRJ15" s="105"/>
      <c r="LRK15" s="105"/>
      <c r="LRL15" s="105"/>
      <c r="LRM15" s="105"/>
      <c r="LRN15" s="105"/>
      <c r="LRO15" s="105"/>
      <c r="LRP15" s="105"/>
      <c r="LRQ15" s="105"/>
      <c r="LRR15" s="105"/>
      <c r="LRS15" s="105"/>
      <c r="LRT15" s="105"/>
      <c r="LRU15" s="105"/>
      <c r="LRV15" s="105"/>
      <c r="LRW15" s="105"/>
      <c r="LRX15" s="105"/>
      <c r="LRY15" s="105"/>
      <c r="LRZ15" s="105"/>
      <c r="LSA15" s="105"/>
      <c r="LSB15" s="105"/>
      <c r="LSC15" s="105"/>
      <c r="LSD15" s="105"/>
      <c r="LSE15" s="105"/>
      <c r="LSF15" s="105"/>
      <c r="LSG15" s="105"/>
      <c r="LSH15" s="105"/>
      <c r="LSI15" s="105"/>
      <c r="LSJ15" s="105"/>
      <c r="LSK15" s="105"/>
      <c r="LSL15" s="105"/>
      <c r="LSM15" s="105"/>
      <c r="LSN15" s="105"/>
      <c r="LSO15" s="105"/>
      <c r="LSP15" s="105"/>
      <c r="LSQ15" s="105"/>
      <c r="LSR15" s="105"/>
      <c r="LSS15" s="105"/>
      <c r="LST15" s="105"/>
      <c r="LSU15" s="105"/>
      <c r="LSV15" s="105"/>
      <c r="LSW15" s="105"/>
      <c r="LSX15" s="105"/>
      <c r="LSY15" s="105"/>
      <c r="LSZ15" s="105"/>
      <c r="LTA15" s="105"/>
      <c r="LTB15" s="105"/>
      <c r="LTC15" s="105"/>
      <c r="LTD15" s="105"/>
      <c r="LTE15" s="105"/>
      <c r="LTF15" s="105"/>
      <c r="LTG15" s="105"/>
      <c r="LTH15" s="105"/>
      <c r="LTI15" s="105"/>
      <c r="LTJ15" s="105"/>
      <c r="LTK15" s="105"/>
      <c r="LTL15" s="105"/>
      <c r="LTM15" s="105"/>
      <c r="LTN15" s="105"/>
      <c r="LTO15" s="105"/>
      <c r="LTP15" s="105"/>
      <c r="LTQ15" s="105"/>
      <c r="LTR15" s="105"/>
      <c r="LTS15" s="105"/>
      <c r="LTT15" s="105"/>
      <c r="LTU15" s="105"/>
      <c r="LTV15" s="105"/>
      <c r="LTW15" s="105"/>
      <c r="LTX15" s="105"/>
      <c r="LTY15" s="105"/>
      <c r="LTZ15" s="105"/>
      <c r="LUA15" s="105"/>
      <c r="LUB15" s="105"/>
      <c r="LUC15" s="105"/>
      <c r="LUD15" s="105"/>
      <c r="LUE15" s="105"/>
      <c r="LUF15" s="105"/>
      <c r="LUG15" s="105"/>
      <c r="LUH15" s="105"/>
      <c r="LUI15" s="105"/>
      <c r="LUJ15" s="105"/>
      <c r="LUK15" s="105"/>
      <c r="LUL15" s="105"/>
      <c r="LUM15" s="105"/>
      <c r="LUN15" s="105"/>
      <c r="LUO15" s="105"/>
      <c r="LUP15" s="105"/>
      <c r="LUQ15" s="105"/>
      <c r="LUR15" s="105"/>
      <c r="LUS15" s="105"/>
      <c r="LUT15" s="105"/>
      <c r="LUU15" s="105"/>
      <c r="LUV15" s="105"/>
      <c r="LUW15" s="105"/>
      <c r="LUX15" s="105"/>
      <c r="LUY15" s="105"/>
      <c r="LUZ15" s="105"/>
      <c r="LVA15" s="105"/>
      <c r="LVB15" s="105"/>
      <c r="LVC15" s="105"/>
      <c r="LVD15" s="105"/>
      <c r="LVE15" s="105"/>
      <c r="LVF15" s="105"/>
      <c r="LVG15" s="105"/>
      <c r="LVH15" s="105"/>
      <c r="LVI15" s="105"/>
      <c r="LVJ15" s="105"/>
      <c r="LVK15" s="105"/>
      <c r="LVL15" s="105"/>
      <c r="LVM15" s="105"/>
      <c r="LVN15" s="105"/>
      <c r="LVO15" s="105"/>
      <c r="LVP15" s="105"/>
      <c r="LVQ15" s="105"/>
      <c r="LVR15" s="105"/>
      <c r="LVS15" s="105"/>
      <c r="LVT15" s="105"/>
      <c r="LVU15" s="105"/>
      <c r="LVV15" s="105"/>
      <c r="LVW15" s="105"/>
      <c r="LVX15" s="105"/>
      <c r="LVY15" s="105"/>
      <c r="LVZ15" s="105"/>
      <c r="LWA15" s="105"/>
      <c r="LWB15" s="105"/>
      <c r="LWC15" s="105"/>
      <c r="LWD15" s="105"/>
      <c r="LWE15" s="105"/>
      <c r="LWF15" s="105"/>
      <c r="LWG15" s="105"/>
      <c r="LWH15" s="105"/>
      <c r="LWI15" s="105"/>
      <c r="LWJ15" s="105"/>
      <c r="LWK15" s="105"/>
      <c r="LWL15" s="105"/>
      <c r="LWM15" s="105"/>
      <c r="LWN15" s="105"/>
      <c r="LWO15" s="105"/>
      <c r="LWP15" s="105"/>
      <c r="LWQ15" s="105"/>
      <c r="LWR15" s="105"/>
      <c r="LWS15" s="105"/>
      <c r="LWT15" s="105"/>
      <c r="LWU15" s="105"/>
      <c r="LWV15" s="105"/>
      <c r="LWW15" s="105"/>
      <c r="LWX15" s="105"/>
      <c r="LWY15" s="105"/>
      <c r="LWZ15" s="105"/>
      <c r="LXA15" s="105"/>
      <c r="LXB15" s="105"/>
      <c r="LXC15" s="105"/>
      <c r="LXD15" s="105"/>
      <c r="LXE15" s="105"/>
      <c r="LXF15" s="105"/>
      <c r="LXG15" s="105"/>
      <c r="LXH15" s="105"/>
      <c r="LXI15" s="105"/>
      <c r="LXJ15" s="105"/>
      <c r="LXK15" s="105"/>
      <c r="LXL15" s="105"/>
      <c r="LXM15" s="105"/>
      <c r="LXN15" s="105"/>
      <c r="LXO15" s="105"/>
      <c r="LXP15" s="105"/>
      <c r="LXQ15" s="105"/>
      <c r="LXR15" s="105"/>
      <c r="LXS15" s="105"/>
      <c r="LXT15" s="105"/>
      <c r="LXU15" s="105"/>
      <c r="LXV15" s="105"/>
      <c r="LXW15" s="105"/>
      <c r="LXX15" s="105"/>
      <c r="LXY15" s="105"/>
      <c r="LXZ15" s="105"/>
      <c r="LYA15" s="105"/>
      <c r="LYB15" s="105"/>
      <c r="LYC15" s="105"/>
      <c r="LYD15" s="105"/>
      <c r="LYE15" s="105"/>
      <c r="LYF15" s="105"/>
      <c r="LYG15" s="105"/>
      <c r="LYH15" s="105"/>
      <c r="LYI15" s="105"/>
      <c r="LYJ15" s="105"/>
      <c r="LYK15" s="105"/>
      <c r="LYL15" s="105"/>
      <c r="LYM15" s="105"/>
      <c r="LYN15" s="105"/>
      <c r="LYO15" s="105"/>
      <c r="LYP15" s="105"/>
      <c r="LYQ15" s="105"/>
      <c r="LYR15" s="105"/>
      <c r="LYS15" s="105"/>
      <c r="LYT15" s="105"/>
      <c r="LYU15" s="105"/>
      <c r="LYV15" s="105"/>
      <c r="LYW15" s="105"/>
      <c r="LYX15" s="105"/>
      <c r="LYY15" s="105"/>
      <c r="LYZ15" s="105"/>
      <c r="LZA15" s="105"/>
      <c r="LZB15" s="105"/>
      <c r="LZC15" s="105"/>
      <c r="LZD15" s="105"/>
      <c r="LZE15" s="105"/>
      <c r="LZF15" s="105"/>
      <c r="LZG15" s="105"/>
      <c r="LZH15" s="105"/>
      <c r="LZI15" s="105"/>
      <c r="LZJ15" s="105"/>
      <c r="LZK15" s="105"/>
      <c r="LZL15" s="105"/>
      <c r="LZM15" s="105"/>
      <c r="LZN15" s="105"/>
      <c r="LZO15" s="105"/>
      <c r="LZP15" s="105"/>
      <c r="LZQ15" s="105"/>
      <c r="LZR15" s="105"/>
      <c r="LZS15" s="105"/>
      <c r="LZT15" s="105"/>
      <c r="LZU15" s="105"/>
      <c r="LZV15" s="105"/>
      <c r="LZW15" s="105"/>
      <c r="LZX15" s="105"/>
      <c r="LZY15" s="105"/>
      <c r="LZZ15" s="105"/>
      <c r="MAA15" s="105"/>
      <c r="MAB15" s="105"/>
      <c r="MAC15" s="105"/>
      <c r="MAD15" s="105"/>
      <c r="MAE15" s="105"/>
      <c r="MAF15" s="105"/>
      <c r="MAG15" s="105"/>
      <c r="MAH15" s="105"/>
      <c r="MAI15" s="105"/>
      <c r="MAJ15" s="105"/>
      <c r="MAK15" s="105"/>
      <c r="MAL15" s="105"/>
      <c r="MAM15" s="105"/>
      <c r="MAN15" s="105"/>
      <c r="MAO15" s="105"/>
      <c r="MAP15" s="105"/>
      <c r="MAQ15" s="105"/>
      <c r="MAR15" s="105"/>
      <c r="MAS15" s="105"/>
      <c r="MAT15" s="105"/>
      <c r="MAU15" s="105"/>
      <c r="MAV15" s="105"/>
      <c r="MAW15" s="105"/>
      <c r="MAX15" s="105"/>
      <c r="MAY15" s="105"/>
      <c r="MAZ15" s="105"/>
      <c r="MBA15" s="105"/>
      <c r="MBB15" s="105"/>
      <c r="MBC15" s="105"/>
      <c r="MBD15" s="105"/>
      <c r="MBE15" s="105"/>
      <c r="MBF15" s="105"/>
      <c r="MBG15" s="105"/>
      <c r="MBH15" s="105"/>
      <c r="MBI15" s="105"/>
      <c r="MBJ15" s="105"/>
      <c r="MBK15" s="105"/>
      <c r="MBL15" s="105"/>
      <c r="MBM15" s="105"/>
      <c r="MBN15" s="105"/>
      <c r="MBO15" s="105"/>
      <c r="MBP15" s="105"/>
      <c r="MBQ15" s="105"/>
      <c r="MBR15" s="105"/>
      <c r="MBS15" s="105"/>
      <c r="MBT15" s="105"/>
      <c r="MBU15" s="105"/>
      <c r="MBV15" s="105"/>
      <c r="MBW15" s="105"/>
      <c r="MBX15" s="105"/>
      <c r="MBY15" s="105"/>
      <c r="MBZ15" s="105"/>
      <c r="MCA15" s="105"/>
      <c r="MCB15" s="105"/>
      <c r="MCC15" s="105"/>
      <c r="MCD15" s="105"/>
      <c r="MCE15" s="105"/>
      <c r="MCF15" s="105"/>
      <c r="MCG15" s="105"/>
      <c r="MCH15" s="105"/>
      <c r="MCI15" s="105"/>
      <c r="MCJ15" s="105"/>
      <c r="MCK15" s="105"/>
      <c r="MCL15" s="105"/>
      <c r="MCM15" s="105"/>
      <c r="MCN15" s="105"/>
      <c r="MCO15" s="105"/>
      <c r="MCP15" s="105"/>
      <c r="MCQ15" s="105"/>
      <c r="MCR15" s="105"/>
      <c r="MCS15" s="105"/>
      <c r="MCT15" s="105"/>
      <c r="MCU15" s="105"/>
      <c r="MCV15" s="105"/>
      <c r="MCW15" s="105"/>
      <c r="MCX15" s="105"/>
      <c r="MCY15" s="105"/>
      <c r="MCZ15" s="105"/>
      <c r="MDA15" s="105"/>
      <c r="MDB15" s="105"/>
      <c r="MDC15" s="105"/>
      <c r="MDD15" s="105"/>
      <c r="MDE15" s="105"/>
      <c r="MDF15" s="105"/>
      <c r="MDG15" s="105"/>
      <c r="MDH15" s="105"/>
      <c r="MDI15" s="105"/>
      <c r="MDJ15" s="105"/>
      <c r="MDK15" s="105"/>
      <c r="MDL15" s="105"/>
      <c r="MDM15" s="105"/>
      <c r="MDN15" s="105"/>
      <c r="MDO15" s="105"/>
      <c r="MDP15" s="105"/>
      <c r="MDQ15" s="105"/>
      <c r="MDR15" s="105"/>
      <c r="MDS15" s="105"/>
      <c r="MDT15" s="105"/>
      <c r="MDU15" s="105"/>
      <c r="MDV15" s="105"/>
      <c r="MDW15" s="105"/>
      <c r="MDX15" s="105"/>
      <c r="MDY15" s="105"/>
      <c r="MDZ15" s="105"/>
      <c r="MEA15" s="105"/>
      <c r="MEB15" s="105"/>
      <c r="MEC15" s="105"/>
      <c r="MED15" s="105"/>
      <c r="MEE15" s="105"/>
      <c r="MEF15" s="105"/>
      <c r="MEG15" s="105"/>
      <c r="MEH15" s="105"/>
      <c r="MEI15" s="105"/>
      <c r="MEJ15" s="105"/>
      <c r="MEK15" s="105"/>
      <c r="MEL15" s="105"/>
      <c r="MEM15" s="105"/>
      <c r="MEN15" s="105"/>
      <c r="MEO15" s="105"/>
      <c r="MEP15" s="105"/>
      <c r="MEQ15" s="105"/>
      <c r="MER15" s="105"/>
      <c r="MES15" s="105"/>
      <c r="MET15" s="105"/>
      <c r="MEU15" s="105"/>
      <c r="MEV15" s="105"/>
      <c r="MEW15" s="105"/>
      <c r="MEX15" s="105"/>
      <c r="MEY15" s="105"/>
      <c r="MEZ15" s="105"/>
      <c r="MFA15" s="105"/>
      <c r="MFB15" s="105"/>
      <c r="MFC15" s="105"/>
      <c r="MFD15" s="105"/>
      <c r="MFE15" s="105"/>
      <c r="MFF15" s="105"/>
      <c r="MFG15" s="105"/>
      <c r="MFH15" s="105"/>
      <c r="MFI15" s="105"/>
      <c r="MFJ15" s="105"/>
      <c r="MFK15" s="105"/>
      <c r="MFL15" s="105"/>
      <c r="MFM15" s="105"/>
      <c r="MFN15" s="105"/>
      <c r="MFO15" s="105"/>
      <c r="MFP15" s="105"/>
      <c r="MFQ15" s="105"/>
      <c r="MFR15" s="105"/>
      <c r="MFS15" s="105"/>
      <c r="MFT15" s="105"/>
      <c r="MFU15" s="105"/>
      <c r="MFV15" s="105"/>
      <c r="MFW15" s="105"/>
      <c r="MFX15" s="105"/>
      <c r="MFY15" s="105"/>
      <c r="MFZ15" s="105"/>
      <c r="MGA15" s="105"/>
      <c r="MGB15" s="105"/>
      <c r="MGC15" s="105"/>
      <c r="MGD15" s="105"/>
      <c r="MGE15" s="105"/>
      <c r="MGF15" s="105"/>
      <c r="MGG15" s="105"/>
      <c r="MGH15" s="105"/>
      <c r="MGI15" s="105"/>
      <c r="MGJ15" s="105"/>
      <c r="MGK15" s="105"/>
      <c r="MGL15" s="105"/>
      <c r="MGM15" s="105"/>
      <c r="MGN15" s="105"/>
      <c r="MGO15" s="105"/>
      <c r="MGP15" s="105"/>
      <c r="MGQ15" s="105"/>
      <c r="MGR15" s="105"/>
      <c r="MGS15" s="105"/>
      <c r="MGT15" s="105"/>
      <c r="MGU15" s="105"/>
      <c r="MGV15" s="105"/>
      <c r="MGW15" s="105"/>
      <c r="MGX15" s="105"/>
      <c r="MGY15" s="105"/>
      <c r="MGZ15" s="105"/>
      <c r="MHA15" s="105"/>
      <c r="MHB15" s="105"/>
      <c r="MHC15" s="105"/>
      <c r="MHD15" s="105"/>
      <c r="MHE15" s="105"/>
      <c r="MHF15" s="105"/>
      <c r="MHG15" s="105"/>
      <c r="MHH15" s="105"/>
      <c r="MHI15" s="105"/>
      <c r="MHJ15" s="105"/>
      <c r="MHK15" s="105"/>
      <c r="MHL15" s="105"/>
      <c r="MHM15" s="105"/>
      <c r="MHN15" s="105"/>
      <c r="MHO15" s="105"/>
      <c r="MHP15" s="105"/>
      <c r="MHQ15" s="105"/>
      <c r="MHR15" s="105"/>
      <c r="MHS15" s="105"/>
      <c r="MHT15" s="105"/>
      <c r="MHU15" s="105"/>
      <c r="MHV15" s="105"/>
      <c r="MHW15" s="105"/>
      <c r="MHX15" s="105"/>
      <c r="MHY15" s="105"/>
      <c r="MHZ15" s="105"/>
      <c r="MIA15" s="105"/>
      <c r="MIB15" s="105"/>
      <c r="MIC15" s="105"/>
      <c r="MID15" s="105"/>
      <c r="MIE15" s="105"/>
      <c r="MIF15" s="105"/>
      <c r="MIG15" s="105"/>
      <c r="MIH15" s="105"/>
      <c r="MII15" s="105"/>
      <c r="MIJ15" s="105"/>
      <c r="MIK15" s="105"/>
      <c r="MIL15" s="105"/>
      <c r="MIM15" s="105"/>
      <c r="MIN15" s="105"/>
      <c r="MIO15" s="105"/>
      <c r="MIP15" s="105"/>
      <c r="MIQ15" s="105"/>
      <c r="MIR15" s="105"/>
      <c r="MIS15" s="105"/>
      <c r="MIT15" s="105"/>
      <c r="MIU15" s="105"/>
      <c r="MIV15" s="105"/>
      <c r="MIW15" s="105"/>
      <c r="MIX15" s="105"/>
      <c r="MIY15" s="105"/>
      <c r="MIZ15" s="105"/>
      <c r="MJA15" s="105"/>
      <c r="MJB15" s="105"/>
      <c r="MJC15" s="105"/>
      <c r="MJD15" s="105"/>
      <c r="MJE15" s="105"/>
      <c r="MJF15" s="105"/>
      <c r="MJG15" s="105"/>
      <c r="MJH15" s="105"/>
      <c r="MJI15" s="105"/>
      <c r="MJJ15" s="105"/>
      <c r="MJK15" s="105"/>
      <c r="MJL15" s="105"/>
      <c r="MJM15" s="105"/>
      <c r="MJN15" s="105"/>
      <c r="MJO15" s="105"/>
      <c r="MJP15" s="105"/>
      <c r="MJQ15" s="105"/>
      <c r="MJR15" s="105"/>
      <c r="MJS15" s="105"/>
      <c r="MJT15" s="105"/>
      <c r="MJU15" s="105"/>
      <c r="MJV15" s="105"/>
      <c r="MJW15" s="105"/>
      <c r="MJX15" s="105"/>
      <c r="MJY15" s="105"/>
      <c r="MJZ15" s="105"/>
      <c r="MKA15" s="105"/>
      <c r="MKB15" s="105"/>
      <c r="MKC15" s="105"/>
      <c r="MKD15" s="105"/>
      <c r="MKE15" s="105"/>
      <c r="MKF15" s="105"/>
      <c r="MKG15" s="105"/>
      <c r="MKH15" s="105"/>
      <c r="MKI15" s="105"/>
      <c r="MKJ15" s="105"/>
      <c r="MKK15" s="105"/>
      <c r="MKL15" s="105"/>
      <c r="MKM15" s="105"/>
      <c r="MKN15" s="105"/>
      <c r="MKO15" s="105"/>
      <c r="MKP15" s="105"/>
      <c r="MKQ15" s="105"/>
      <c r="MKR15" s="105"/>
      <c r="MKS15" s="105"/>
      <c r="MKT15" s="105"/>
      <c r="MKU15" s="105"/>
      <c r="MKV15" s="105"/>
      <c r="MKW15" s="105"/>
      <c r="MKX15" s="105"/>
      <c r="MKY15" s="105"/>
      <c r="MKZ15" s="105"/>
      <c r="MLA15" s="105"/>
      <c r="MLB15" s="105"/>
      <c r="MLC15" s="105"/>
      <c r="MLD15" s="105"/>
      <c r="MLE15" s="105"/>
      <c r="MLF15" s="105"/>
      <c r="MLG15" s="105"/>
      <c r="MLH15" s="105"/>
      <c r="MLI15" s="105"/>
      <c r="MLJ15" s="105"/>
      <c r="MLK15" s="105"/>
      <c r="MLL15" s="105"/>
      <c r="MLM15" s="105"/>
      <c r="MLN15" s="105"/>
      <c r="MLO15" s="105"/>
      <c r="MLP15" s="105"/>
      <c r="MLQ15" s="105"/>
      <c r="MLR15" s="105"/>
      <c r="MLS15" s="105"/>
      <c r="MLT15" s="105"/>
      <c r="MLU15" s="105"/>
      <c r="MLV15" s="105"/>
      <c r="MLW15" s="105"/>
      <c r="MLX15" s="105"/>
      <c r="MLY15" s="105"/>
      <c r="MLZ15" s="105"/>
      <c r="MMA15" s="105"/>
      <c r="MMB15" s="105"/>
      <c r="MMC15" s="105"/>
      <c r="MMD15" s="105"/>
      <c r="MME15" s="105"/>
      <c r="MMF15" s="105"/>
      <c r="MMG15" s="105"/>
      <c r="MMH15" s="105"/>
      <c r="MMI15" s="105"/>
      <c r="MMJ15" s="105"/>
      <c r="MMK15" s="105"/>
      <c r="MML15" s="105"/>
      <c r="MMM15" s="105"/>
      <c r="MMN15" s="105"/>
      <c r="MMO15" s="105"/>
      <c r="MMP15" s="105"/>
      <c r="MMQ15" s="105"/>
      <c r="MMR15" s="105"/>
      <c r="MMS15" s="105"/>
      <c r="MMT15" s="105"/>
      <c r="MMU15" s="105"/>
      <c r="MMV15" s="105"/>
      <c r="MMW15" s="105"/>
      <c r="MMX15" s="105"/>
      <c r="MMY15" s="105"/>
      <c r="MMZ15" s="105"/>
      <c r="MNA15" s="105"/>
      <c r="MNB15" s="105"/>
      <c r="MNC15" s="105"/>
      <c r="MND15" s="105"/>
      <c r="MNE15" s="105"/>
      <c r="MNF15" s="105"/>
      <c r="MNG15" s="105"/>
      <c r="MNH15" s="105"/>
      <c r="MNI15" s="105"/>
      <c r="MNJ15" s="105"/>
      <c r="MNK15" s="105"/>
      <c r="MNL15" s="105"/>
      <c r="MNM15" s="105"/>
      <c r="MNN15" s="105"/>
      <c r="MNO15" s="105"/>
      <c r="MNP15" s="105"/>
      <c r="MNQ15" s="105"/>
      <c r="MNR15" s="105"/>
      <c r="MNS15" s="105"/>
      <c r="MNT15" s="105"/>
      <c r="MNU15" s="105"/>
      <c r="MNV15" s="105"/>
      <c r="MNW15" s="105"/>
      <c r="MNX15" s="105"/>
      <c r="MNY15" s="105"/>
      <c r="MNZ15" s="105"/>
      <c r="MOA15" s="105"/>
      <c r="MOB15" s="105"/>
      <c r="MOC15" s="105"/>
      <c r="MOD15" s="105"/>
      <c r="MOE15" s="105"/>
      <c r="MOF15" s="105"/>
      <c r="MOG15" s="105"/>
      <c r="MOH15" s="105"/>
      <c r="MOI15" s="105"/>
      <c r="MOJ15" s="105"/>
      <c r="MOK15" s="105"/>
      <c r="MOL15" s="105"/>
      <c r="MOM15" s="105"/>
      <c r="MON15" s="105"/>
      <c r="MOO15" s="105"/>
      <c r="MOP15" s="105"/>
      <c r="MOQ15" s="105"/>
      <c r="MOR15" s="105"/>
      <c r="MOS15" s="105"/>
      <c r="MOT15" s="105"/>
      <c r="MOU15" s="105"/>
      <c r="MOV15" s="105"/>
      <c r="MOW15" s="105"/>
      <c r="MOX15" s="105"/>
      <c r="MOY15" s="105"/>
      <c r="MOZ15" s="105"/>
      <c r="MPA15" s="105"/>
      <c r="MPB15" s="105"/>
      <c r="MPC15" s="105"/>
      <c r="MPD15" s="105"/>
      <c r="MPE15" s="105"/>
      <c r="MPF15" s="105"/>
      <c r="MPG15" s="105"/>
      <c r="MPH15" s="105"/>
      <c r="MPI15" s="105"/>
      <c r="MPJ15" s="105"/>
      <c r="MPK15" s="105"/>
      <c r="MPL15" s="105"/>
      <c r="MPM15" s="105"/>
      <c r="MPN15" s="105"/>
      <c r="MPO15" s="105"/>
      <c r="MPP15" s="105"/>
      <c r="MPQ15" s="105"/>
      <c r="MPR15" s="105"/>
      <c r="MPS15" s="105"/>
      <c r="MPT15" s="105"/>
      <c r="MPU15" s="105"/>
      <c r="MPV15" s="105"/>
      <c r="MPW15" s="105"/>
      <c r="MPX15" s="105"/>
      <c r="MPY15" s="105"/>
      <c r="MPZ15" s="105"/>
      <c r="MQA15" s="105"/>
      <c r="MQB15" s="105"/>
      <c r="MQC15" s="105"/>
      <c r="MQD15" s="105"/>
      <c r="MQE15" s="105"/>
      <c r="MQF15" s="105"/>
      <c r="MQG15" s="105"/>
      <c r="MQH15" s="105"/>
      <c r="MQI15" s="105"/>
      <c r="MQJ15" s="105"/>
      <c r="MQK15" s="105"/>
      <c r="MQL15" s="105"/>
      <c r="MQM15" s="105"/>
      <c r="MQN15" s="105"/>
      <c r="MQO15" s="105"/>
      <c r="MQP15" s="105"/>
      <c r="MQQ15" s="105"/>
      <c r="MQR15" s="105"/>
      <c r="MQS15" s="105"/>
      <c r="MQT15" s="105"/>
      <c r="MQU15" s="105"/>
      <c r="MQV15" s="105"/>
      <c r="MQW15" s="105"/>
      <c r="MQX15" s="105"/>
      <c r="MQY15" s="105"/>
      <c r="MQZ15" s="105"/>
      <c r="MRA15" s="105"/>
      <c r="MRB15" s="105"/>
      <c r="MRC15" s="105"/>
      <c r="MRD15" s="105"/>
      <c r="MRE15" s="105"/>
      <c r="MRF15" s="105"/>
      <c r="MRG15" s="105"/>
      <c r="MRH15" s="105"/>
      <c r="MRI15" s="105"/>
      <c r="MRJ15" s="105"/>
      <c r="MRK15" s="105"/>
      <c r="MRL15" s="105"/>
      <c r="MRM15" s="105"/>
      <c r="MRN15" s="105"/>
      <c r="MRO15" s="105"/>
      <c r="MRP15" s="105"/>
      <c r="MRQ15" s="105"/>
      <c r="MRR15" s="105"/>
      <c r="MRS15" s="105"/>
      <c r="MRT15" s="105"/>
      <c r="MRU15" s="105"/>
      <c r="MRV15" s="105"/>
      <c r="MRW15" s="105"/>
      <c r="MRX15" s="105"/>
      <c r="MRY15" s="105"/>
      <c r="MRZ15" s="105"/>
      <c r="MSA15" s="105"/>
      <c r="MSB15" s="105"/>
      <c r="MSC15" s="105"/>
      <c r="MSD15" s="105"/>
      <c r="MSE15" s="105"/>
      <c r="MSF15" s="105"/>
      <c r="MSG15" s="105"/>
      <c r="MSH15" s="105"/>
      <c r="MSI15" s="105"/>
      <c r="MSJ15" s="105"/>
      <c r="MSK15" s="105"/>
      <c r="MSL15" s="105"/>
      <c r="MSM15" s="105"/>
      <c r="MSN15" s="105"/>
      <c r="MSO15" s="105"/>
      <c r="MSP15" s="105"/>
      <c r="MSQ15" s="105"/>
      <c r="MSR15" s="105"/>
      <c r="MSS15" s="105"/>
      <c r="MST15" s="105"/>
      <c r="MSU15" s="105"/>
      <c r="MSV15" s="105"/>
      <c r="MSW15" s="105"/>
      <c r="MSX15" s="105"/>
      <c r="MSY15" s="105"/>
      <c r="MSZ15" s="105"/>
      <c r="MTA15" s="105"/>
      <c r="MTB15" s="105"/>
      <c r="MTC15" s="105"/>
      <c r="MTD15" s="105"/>
      <c r="MTE15" s="105"/>
      <c r="MTF15" s="105"/>
      <c r="MTG15" s="105"/>
      <c r="MTH15" s="105"/>
      <c r="MTI15" s="105"/>
      <c r="MTJ15" s="105"/>
      <c r="MTK15" s="105"/>
      <c r="MTL15" s="105"/>
      <c r="MTM15" s="105"/>
      <c r="MTN15" s="105"/>
      <c r="MTO15" s="105"/>
      <c r="MTP15" s="105"/>
      <c r="MTQ15" s="105"/>
      <c r="MTR15" s="105"/>
      <c r="MTS15" s="105"/>
      <c r="MTT15" s="105"/>
      <c r="MTU15" s="105"/>
      <c r="MTV15" s="105"/>
      <c r="MTW15" s="105"/>
      <c r="MTX15" s="105"/>
      <c r="MTY15" s="105"/>
      <c r="MTZ15" s="105"/>
      <c r="MUA15" s="105"/>
      <c r="MUB15" s="105"/>
      <c r="MUC15" s="105"/>
      <c r="MUD15" s="105"/>
      <c r="MUE15" s="105"/>
      <c r="MUF15" s="105"/>
      <c r="MUG15" s="105"/>
      <c r="MUH15" s="105"/>
      <c r="MUI15" s="105"/>
      <c r="MUJ15" s="105"/>
      <c r="MUK15" s="105"/>
      <c r="MUL15" s="105"/>
      <c r="MUM15" s="105"/>
      <c r="MUN15" s="105"/>
      <c r="MUO15" s="105"/>
      <c r="MUP15" s="105"/>
      <c r="MUQ15" s="105"/>
      <c r="MUR15" s="105"/>
      <c r="MUS15" s="105"/>
      <c r="MUT15" s="105"/>
      <c r="MUU15" s="105"/>
      <c r="MUV15" s="105"/>
      <c r="MUW15" s="105"/>
      <c r="MUX15" s="105"/>
      <c r="MUY15" s="105"/>
      <c r="MUZ15" s="105"/>
      <c r="MVA15" s="105"/>
      <c r="MVB15" s="105"/>
      <c r="MVC15" s="105"/>
      <c r="MVD15" s="105"/>
      <c r="MVE15" s="105"/>
      <c r="MVF15" s="105"/>
      <c r="MVG15" s="105"/>
      <c r="MVH15" s="105"/>
      <c r="MVI15" s="105"/>
      <c r="MVJ15" s="105"/>
      <c r="MVK15" s="105"/>
      <c r="MVL15" s="105"/>
      <c r="MVM15" s="105"/>
      <c r="MVN15" s="105"/>
      <c r="MVO15" s="105"/>
      <c r="MVP15" s="105"/>
      <c r="MVQ15" s="105"/>
      <c r="MVR15" s="105"/>
      <c r="MVS15" s="105"/>
      <c r="MVT15" s="105"/>
      <c r="MVU15" s="105"/>
      <c r="MVV15" s="105"/>
      <c r="MVW15" s="105"/>
      <c r="MVX15" s="105"/>
      <c r="MVY15" s="105"/>
      <c r="MVZ15" s="105"/>
      <c r="MWA15" s="105"/>
      <c r="MWB15" s="105"/>
      <c r="MWC15" s="105"/>
      <c r="MWD15" s="105"/>
      <c r="MWE15" s="105"/>
      <c r="MWF15" s="105"/>
      <c r="MWG15" s="105"/>
      <c r="MWH15" s="105"/>
      <c r="MWI15" s="105"/>
      <c r="MWJ15" s="105"/>
      <c r="MWK15" s="105"/>
      <c r="MWL15" s="105"/>
      <c r="MWM15" s="105"/>
      <c r="MWN15" s="105"/>
      <c r="MWO15" s="105"/>
      <c r="MWP15" s="105"/>
      <c r="MWQ15" s="105"/>
      <c r="MWR15" s="105"/>
      <c r="MWS15" s="105"/>
      <c r="MWT15" s="105"/>
      <c r="MWU15" s="105"/>
      <c r="MWV15" s="105"/>
      <c r="MWW15" s="105"/>
      <c r="MWX15" s="105"/>
      <c r="MWY15" s="105"/>
      <c r="MWZ15" s="105"/>
      <c r="MXA15" s="105"/>
      <c r="MXB15" s="105"/>
      <c r="MXC15" s="105"/>
      <c r="MXD15" s="105"/>
      <c r="MXE15" s="105"/>
      <c r="MXF15" s="105"/>
      <c r="MXG15" s="105"/>
      <c r="MXH15" s="105"/>
      <c r="MXI15" s="105"/>
      <c r="MXJ15" s="105"/>
      <c r="MXK15" s="105"/>
      <c r="MXL15" s="105"/>
      <c r="MXM15" s="105"/>
      <c r="MXN15" s="105"/>
      <c r="MXO15" s="105"/>
      <c r="MXP15" s="105"/>
      <c r="MXQ15" s="105"/>
      <c r="MXR15" s="105"/>
      <c r="MXS15" s="105"/>
      <c r="MXT15" s="105"/>
      <c r="MXU15" s="105"/>
      <c r="MXV15" s="105"/>
      <c r="MXW15" s="105"/>
      <c r="MXX15" s="105"/>
      <c r="MXY15" s="105"/>
      <c r="MXZ15" s="105"/>
      <c r="MYA15" s="105"/>
      <c r="MYB15" s="105"/>
      <c r="MYC15" s="105"/>
      <c r="MYD15" s="105"/>
      <c r="MYE15" s="105"/>
      <c r="MYF15" s="105"/>
      <c r="MYG15" s="105"/>
      <c r="MYH15" s="105"/>
      <c r="MYI15" s="105"/>
      <c r="MYJ15" s="105"/>
      <c r="MYK15" s="105"/>
      <c r="MYL15" s="105"/>
      <c r="MYM15" s="105"/>
      <c r="MYN15" s="105"/>
      <c r="MYO15" s="105"/>
      <c r="MYP15" s="105"/>
      <c r="MYQ15" s="105"/>
      <c r="MYR15" s="105"/>
      <c r="MYS15" s="105"/>
      <c r="MYT15" s="105"/>
      <c r="MYU15" s="105"/>
      <c r="MYV15" s="105"/>
      <c r="MYW15" s="105"/>
      <c r="MYX15" s="105"/>
      <c r="MYY15" s="105"/>
      <c r="MYZ15" s="105"/>
      <c r="MZA15" s="105"/>
      <c r="MZB15" s="105"/>
      <c r="MZC15" s="105"/>
      <c r="MZD15" s="105"/>
      <c r="MZE15" s="105"/>
      <c r="MZF15" s="105"/>
      <c r="MZG15" s="105"/>
      <c r="MZH15" s="105"/>
      <c r="MZI15" s="105"/>
      <c r="MZJ15" s="105"/>
      <c r="MZK15" s="105"/>
      <c r="MZL15" s="105"/>
      <c r="MZM15" s="105"/>
      <c r="MZN15" s="105"/>
      <c r="MZO15" s="105"/>
      <c r="MZP15" s="105"/>
      <c r="MZQ15" s="105"/>
      <c r="MZR15" s="105"/>
      <c r="MZS15" s="105"/>
      <c r="MZT15" s="105"/>
      <c r="MZU15" s="105"/>
      <c r="MZV15" s="105"/>
      <c r="MZW15" s="105"/>
      <c r="MZX15" s="105"/>
      <c r="MZY15" s="105"/>
      <c r="MZZ15" s="105"/>
      <c r="NAA15" s="105"/>
      <c r="NAB15" s="105"/>
      <c r="NAC15" s="105"/>
      <c r="NAD15" s="105"/>
      <c r="NAE15" s="105"/>
      <c r="NAF15" s="105"/>
      <c r="NAG15" s="105"/>
      <c r="NAH15" s="105"/>
      <c r="NAI15" s="105"/>
      <c r="NAJ15" s="105"/>
      <c r="NAK15" s="105"/>
      <c r="NAL15" s="105"/>
      <c r="NAM15" s="105"/>
      <c r="NAN15" s="105"/>
      <c r="NAO15" s="105"/>
      <c r="NAP15" s="105"/>
      <c r="NAQ15" s="105"/>
      <c r="NAR15" s="105"/>
      <c r="NAS15" s="105"/>
      <c r="NAT15" s="105"/>
      <c r="NAU15" s="105"/>
      <c r="NAV15" s="105"/>
      <c r="NAW15" s="105"/>
      <c r="NAX15" s="105"/>
      <c r="NAY15" s="105"/>
      <c r="NAZ15" s="105"/>
      <c r="NBA15" s="105"/>
      <c r="NBB15" s="105"/>
      <c r="NBC15" s="105"/>
      <c r="NBD15" s="105"/>
      <c r="NBE15" s="105"/>
      <c r="NBF15" s="105"/>
      <c r="NBG15" s="105"/>
      <c r="NBH15" s="105"/>
      <c r="NBI15" s="105"/>
      <c r="NBJ15" s="105"/>
      <c r="NBK15" s="105"/>
      <c r="NBL15" s="105"/>
      <c r="NBM15" s="105"/>
      <c r="NBN15" s="105"/>
      <c r="NBO15" s="105"/>
      <c r="NBP15" s="105"/>
      <c r="NBQ15" s="105"/>
      <c r="NBR15" s="105"/>
      <c r="NBS15" s="105"/>
      <c r="NBT15" s="105"/>
      <c r="NBU15" s="105"/>
      <c r="NBV15" s="105"/>
      <c r="NBW15" s="105"/>
      <c r="NBX15" s="105"/>
      <c r="NBY15" s="105"/>
      <c r="NBZ15" s="105"/>
      <c r="NCA15" s="105"/>
      <c r="NCB15" s="105"/>
      <c r="NCC15" s="105"/>
      <c r="NCD15" s="105"/>
      <c r="NCE15" s="105"/>
      <c r="NCF15" s="105"/>
      <c r="NCG15" s="105"/>
      <c r="NCH15" s="105"/>
      <c r="NCI15" s="105"/>
      <c r="NCJ15" s="105"/>
      <c r="NCK15" s="105"/>
      <c r="NCL15" s="105"/>
      <c r="NCM15" s="105"/>
      <c r="NCN15" s="105"/>
      <c r="NCO15" s="105"/>
      <c r="NCP15" s="105"/>
      <c r="NCQ15" s="105"/>
      <c r="NCR15" s="105"/>
      <c r="NCS15" s="105"/>
      <c r="NCT15" s="105"/>
      <c r="NCU15" s="105"/>
      <c r="NCV15" s="105"/>
      <c r="NCW15" s="105"/>
      <c r="NCX15" s="105"/>
      <c r="NCY15" s="105"/>
      <c r="NCZ15" s="105"/>
      <c r="NDA15" s="105"/>
      <c r="NDB15" s="105"/>
      <c r="NDC15" s="105"/>
      <c r="NDD15" s="105"/>
      <c r="NDE15" s="105"/>
      <c r="NDF15" s="105"/>
      <c r="NDG15" s="105"/>
      <c r="NDH15" s="105"/>
      <c r="NDI15" s="105"/>
      <c r="NDJ15" s="105"/>
      <c r="NDK15" s="105"/>
      <c r="NDL15" s="105"/>
      <c r="NDM15" s="105"/>
      <c r="NDN15" s="105"/>
      <c r="NDO15" s="105"/>
      <c r="NDP15" s="105"/>
      <c r="NDQ15" s="105"/>
      <c r="NDR15" s="105"/>
      <c r="NDS15" s="105"/>
      <c r="NDT15" s="105"/>
      <c r="NDU15" s="105"/>
      <c r="NDV15" s="105"/>
      <c r="NDW15" s="105"/>
      <c r="NDX15" s="105"/>
      <c r="NDY15" s="105"/>
      <c r="NDZ15" s="105"/>
      <c r="NEA15" s="105"/>
      <c r="NEB15" s="105"/>
      <c r="NEC15" s="105"/>
      <c r="NED15" s="105"/>
      <c r="NEE15" s="105"/>
      <c r="NEF15" s="105"/>
      <c r="NEG15" s="105"/>
      <c r="NEH15" s="105"/>
      <c r="NEI15" s="105"/>
      <c r="NEJ15" s="105"/>
      <c r="NEK15" s="105"/>
      <c r="NEL15" s="105"/>
      <c r="NEM15" s="105"/>
      <c r="NEN15" s="105"/>
      <c r="NEO15" s="105"/>
      <c r="NEP15" s="105"/>
      <c r="NEQ15" s="105"/>
      <c r="NER15" s="105"/>
      <c r="NES15" s="105"/>
      <c r="NET15" s="105"/>
      <c r="NEU15" s="105"/>
      <c r="NEV15" s="105"/>
      <c r="NEW15" s="105"/>
      <c r="NEX15" s="105"/>
      <c r="NEY15" s="105"/>
      <c r="NEZ15" s="105"/>
      <c r="NFA15" s="105"/>
      <c r="NFB15" s="105"/>
      <c r="NFC15" s="105"/>
      <c r="NFD15" s="105"/>
      <c r="NFE15" s="105"/>
      <c r="NFF15" s="105"/>
      <c r="NFG15" s="105"/>
      <c r="NFH15" s="105"/>
      <c r="NFI15" s="105"/>
      <c r="NFJ15" s="105"/>
      <c r="NFK15" s="105"/>
      <c r="NFL15" s="105"/>
      <c r="NFM15" s="105"/>
      <c r="NFN15" s="105"/>
      <c r="NFO15" s="105"/>
      <c r="NFP15" s="105"/>
      <c r="NFQ15" s="105"/>
      <c r="NFR15" s="105"/>
      <c r="NFS15" s="105"/>
      <c r="NFT15" s="105"/>
      <c r="NFU15" s="105"/>
      <c r="NFV15" s="105"/>
      <c r="NFW15" s="105"/>
      <c r="NFX15" s="105"/>
      <c r="NFY15" s="105"/>
      <c r="NFZ15" s="105"/>
      <c r="NGA15" s="105"/>
      <c r="NGB15" s="105"/>
      <c r="NGC15" s="105"/>
      <c r="NGD15" s="105"/>
      <c r="NGE15" s="105"/>
      <c r="NGF15" s="105"/>
      <c r="NGG15" s="105"/>
      <c r="NGH15" s="105"/>
      <c r="NGI15" s="105"/>
      <c r="NGJ15" s="105"/>
      <c r="NGK15" s="105"/>
      <c r="NGL15" s="105"/>
      <c r="NGM15" s="105"/>
      <c r="NGN15" s="105"/>
      <c r="NGO15" s="105"/>
      <c r="NGP15" s="105"/>
      <c r="NGQ15" s="105"/>
      <c r="NGR15" s="105"/>
      <c r="NGS15" s="105"/>
      <c r="NGT15" s="105"/>
      <c r="NGU15" s="105"/>
      <c r="NGV15" s="105"/>
      <c r="NGW15" s="105"/>
      <c r="NGX15" s="105"/>
      <c r="NGY15" s="105"/>
      <c r="NGZ15" s="105"/>
      <c r="NHA15" s="105"/>
      <c r="NHB15" s="105"/>
      <c r="NHC15" s="105"/>
      <c r="NHD15" s="105"/>
      <c r="NHE15" s="105"/>
      <c r="NHF15" s="105"/>
      <c r="NHG15" s="105"/>
      <c r="NHH15" s="105"/>
      <c r="NHI15" s="105"/>
      <c r="NHJ15" s="105"/>
      <c r="NHK15" s="105"/>
      <c r="NHL15" s="105"/>
      <c r="NHM15" s="105"/>
      <c r="NHN15" s="105"/>
      <c r="NHO15" s="105"/>
      <c r="NHP15" s="105"/>
      <c r="NHQ15" s="105"/>
      <c r="NHR15" s="105"/>
      <c r="NHS15" s="105"/>
      <c r="NHT15" s="105"/>
      <c r="NHU15" s="105"/>
      <c r="NHV15" s="105"/>
      <c r="NHW15" s="105"/>
      <c r="NHX15" s="105"/>
      <c r="NHY15" s="105"/>
      <c r="NHZ15" s="105"/>
      <c r="NIA15" s="105"/>
      <c r="NIB15" s="105"/>
      <c r="NIC15" s="105"/>
      <c r="NID15" s="105"/>
      <c r="NIE15" s="105"/>
      <c r="NIF15" s="105"/>
      <c r="NIG15" s="105"/>
      <c r="NIH15" s="105"/>
      <c r="NII15" s="105"/>
      <c r="NIJ15" s="105"/>
      <c r="NIK15" s="105"/>
      <c r="NIL15" s="105"/>
      <c r="NIM15" s="105"/>
      <c r="NIN15" s="105"/>
      <c r="NIO15" s="105"/>
      <c r="NIP15" s="105"/>
      <c r="NIQ15" s="105"/>
      <c r="NIR15" s="105"/>
      <c r="NIS15" s="105"/>
      <c r="NIT15" s="105"/>
      <c r="NIU15" s="105"/>
      <c r="NIV15" s="105"/>
      <c r="NIW15" s="105"/>
      <c r="NIX15" s="105"/>
      <c r="NIY15" s="105"/>
      <c r="NIZ15" s="105"/>
      <c r="NJA15" s="105"/>
      <c r="NJB15" s="105"/>
      <c r="NJC15" s="105"/>
      <c r="NJD15" s="105"/>
      <c r="NJE15" s="105"/>
      <c r="NJF15" s="105"/>
      <c r="NJG15" s="105"/>
      <c r="NJH15" s="105"/>
      <c r="NJI15" s="105"/>
      <c r="NJJ15" s="105"/>
      <c r="NJK15" s="105"/>
      <c r="NJL15" s="105"/>
      <c r="NJM15" s="105"/>
      <c r="NJN15" s="105"/>
      <c r="NJO15" s="105"/>
      <c r="NJP15" s="105"/>
      <c r="NJQ15" s="105"/>
      <c r="NJR15" s="105"/>
      <c r="NJS15" s="105"/>
      <c r="NJT15" s="105"/>
      <c r="NJU15" s="105"/>
      <c r="NJV15" s="105"/>
      <c r="NJW15" s="105"/>
      <c r="NJX15" s="105"/>
      <c r="NJY15" s="105"/>
      <c r="NJZ15" s="105"/>
      <c r="NKA15" s="105"/>
      <c r="NKB15" s="105"/>
      <c r="NKC15" s="105"/>
      <c r="NKD15" s="105"/>
      <c r="NKE15" s="105"/>
      <c r="NKF15" s="105"/>
      <c r="NKG15" s="105"/>
      <c r="NKH15" s="105"/>
      <c r="NKI15" s="105"/>
      <c r="NKJ15" s="105"/>
      <c r="NKK15" s="105"/>
      <c r="NKL15" s="105"/>
      <c r="NKM15" s="105"/>
      <c r="NKN15" s="105"/>
      <c r="NKO15" s="105"/>
      <c r="NKP15" s="105"/>
      <c r="NKQ15" s="105"/>
      <c r="NKR15" s="105"/>
      <c r="NKS15" s="105"/>
      <c r="NKT15" s="105"/>
      <c r="NKU15" s="105"/>
      <c r="NKV15" s="105"/>
      <c r="NKW15" s="105"/>
      <c r="NKX15" s="105"/>
      <c r="NKY15" s="105"/>
      <c r="NKZ15" s="105"/>
      <c r="NLA15" s="105"/>
      <c r="NLB15" s="105"/>
      <c r="NLC15" s="105"/>
      <c r="NLD15" s="105"/>
      <c r="NLE15" s="105"/>
      <c r="NLF15" s="105"/>
      <c r="NLG15" s="105"/>
      <c r="NLH15" s="105"/>
      <c r="NLI15" s="105"/>
      <c r="NLJ15" s="105"/>
      <c r="NLK15" s="105"/>
      <c r="NLL15" s="105"/>
      <c r="NLM15" s="105"/>
      <c r="NLN15" s="105"/>
      <c r="NLO15" s="105"/>
      <c r="NLP15" s="105"/>
      <c r="NLQ15" s="105"/>
      <c r="NLR15" s="105"/>
      <c r="NLS15" s="105"/>
      <c r="NLT15" s="105"/>
      <c r="NLU15" s="105"/>
      <c r="NLV15" s="105"/>
      <c r="NLW15" s="105"/>
      <c r="NLX15" s="105"/>
      <c r="NLY15" s="105"/>
      <c r="NLZ15" s="105"/>
      <c r="NMA15" s="105"/>
      <c r="NMB15" s="105"/>
      <c r="NMC15" s="105"/>
      <c r="NMD15" s="105"/>
      <c r="NME15" s="105"/>
      <c r="NMF15" s="105"/>
      <c r="NMG15" s="105"/>
      <c r="NMH15" s="105"/>
      <c r="NMI15" s="105"/>
      <c r="NMJ15" s="105"/>
      <c r="NMK15" s="105"/>
      <c r="NML15" s="105"/>
      <c r="NMM15" s="105"/>
      <c r="NMN15" s="105"/>
      <c r="NMO15" s="105"/>
      <c r="NMP15" s="105"/>
      <c r="NMQ15" s="105"/>
      <c r="NMR15" s="105"/>
      <c r="NMS15" s="105"/>
      <c r="NMT15" s="105"/>
      <c r="NMU15" s="105"/>
      <c r="NMV15" s="105"/>
      <c r="NMW15" s="105"/>
      <c r="NMX15" s="105"/>
      <c r="NMY15" s="105"/>
      <c r="NMZ15" s="105"/>
      <c r="NNA15" s="105"/>
      <c r="NNB15" s="105"/>
      <c r="NNC15" s="105"/>
      <c r="NND15" s="105"/>
      <c r="NNE15" s="105"/>
      <c r="NNF15" s="105"/>
      <c r="NNG15" s="105"/>
      <c r="NNH15" s="105"/>
      <c r="NNI15" s="105"/>
      <c r="NNJ15" s="105"/>
      <c r="NNK15" s="105"/>
      <c r="NNL15" s="105"/>
      <c r="NNM15" s="105"/>
      <c r="NNN15" s="105"/>
      <c r="NNO15" s="105"/>
      <c r="NNP15" s="105"/>
      <c r="NNQ15" s="105"/>
      <c r="NNR15" s="105"/>
      <c r="NNS15" s="105"/>
      <c r="NNT15" s="105"/>
      <c r="NNU15" s="105"/>
      <c r="NNV15" s="105"/>
      <c r="NNW15" s="105"/>
      <c r="NNX15" s="105"/>
      <c r="NNY15" s="105"/>
      <c r="NNZ15" s="105"/>
      <c r="NOA15" s="105"/>
      <c r="NOB15" s="105"/>
      <c r="NOC15" s="105"/>
      <c r="NOD15" s="105"/>
      <c r="NOE15" s="105"/>
      <c r="NOF15" s="105"/>
      <c r="NOG15" s="105"/>
      <c r="NOH15" s="105"/>
      <c r="NOI15" s="105"/>
      <c r="NOJ15" s="105"/>
      <c r="NOK15" s="105"/>
      <c r="NOL15" s="105"/>
      <c r="NOM15" s="105"/>
      <c r="NON15" s="105"/>
      <c r="NOO15" s="105"/>
      <c r="NOP15" s="105"/>
      <c r="NOQ15" s="105"/>
      <c r="NOR15" s="105"/>
      <c r="NOS15" s="105"/>
      <c r="NOT15" s="105"/>
      <c r="NOU15" s="105"/>
      <c r="NOV15" s="105"/>
      <c r="NOW15" s="105"/>
      <c r="NOX15" s="105"/>
      <c r="NOY15" s="105"/>
      <c r="NOZ15" s="105"/>
      <c r="NPA15" s="105"/>
      <c r="NPB15" s="105"/>
      <c r="NPC15" s="105"/>
      <c r="NPD15" s="105"/>
      <c r="NPE15" s="105"/>
      <c r="NPF15" s="105"/>
      <c r="NPG15" s="105"/>
      <c r="NPH15" s="105"/>
      <c r="NPI15" s="105"/>
      <c r="NPJ15" s="105"/>
      <c r="NPK15" s="105"/>
      <c r="NPL15" s="105"/>
      <c r="NPM15" s="105"/>
      <c r="NPN15" s="105"/>
      <c r="NPO15" s="105"/>
      <c r="NPP15" s="105"/>
      <c r="NPQ15" s="105"/>
      <c r="NPR15" s="105"/>
      <c r="NPS15" s="105"/>
      <c r="NPT15" s="105"/>
      <c r="NPU15" s="105"/>
      <c r="NPV15" s="105"/>
      <c r="NPW15" s="105"/>
      <c r="NPX15" s="105"/>
      <c r="NPY15" s="105"/>
      <c r="NPZ15" s="105"/>
      <c r="NQA15" s="105"/>
      <c r="NQB15" s="105"/>
      <c r="NQC15" s="105"/>
      <c r="NQD15" s="105"/>
      <c r="NQE15" s="105"/>
      <c r="NQF15" s="105"/>
      <c r="NQG15" s="105"/>
      <c r="NQH15" s="105"/>
      <c r="NQI15" s="105"/>
      <c r="NQJ15" s="105"/>
      <c r="NQK15" s="105"/>
      <c r="NQL15" s="105"/>
      <c r="NQM15" s="105"/>
      <c r="NQN15" s="105"/>
      <c r="NQO15" s="105"/>
      <c r="NQP15" s="105"/>
      <c r="NQQ15" s="105"/>
      <c r="NQR15" s="105"/>
      <c r="NQS15" s="105"/>
      <c r="NQT15" s="105"/>
      <c r="NQU15" s="105"/>
      <c r="NQV15" s="105"/>
      <c r="NQW15" s="105"/>
      <c r="NQX15" s="105"/>
      <c r="NQY15" s="105"/>
      <c r="NQZ15" s="105"/>
      <c r="NRA15" s="105"/>
      <c r="NRB15" s="105"/>
      <c r="NRC15" s="105"/>
      <c r="NRD15" s="105"/>
      <c r="NRE15" s="105"/>
      <c r="NRF15" s="105"/>
      <c r="NRG15" s="105"/>
      <c r="NRH15" s="105"/>
      <c r="NRI15" s="105"/>
      <c r="NRJ15" s="105"/>
      <c r="NRK15" s="105"/>
      <c r="NRL15" s="105"/>
      <c r="NRM15" s="105"/>
      <c r="NRN15" s="105"/>
      <c r="NRO15" s="105"/>
      <c r="NRP15" s="105"/>
      <c r="NRQ15" s="105"/>
      <c r="NRR15" s="105"/>
      <c r="NRS15" s="105"/>
      <c r="NRT15" s="105"/>
      <c r="NRU15" s="105"/>
      <c r="NRV15" s="105"/>
      <c r="NRW15" s="105"/>
      <c r="NRX15" s="105"/>
      <c r="NRY15" s="105"/>
      <c r="NRZ15" s="105"/>
      <c r="NSA15" s="105"/>
      <c r="NSB15" s="105"/>
      <c r="NSC15" s="105"/>
      <c r="NSD15" s="105"/>
      <c r="NSE15" s="105"/>
      <c r="NSF15" s="105"/>
      <c r="NSG15" s="105"/>
      <c r="NSH15" s="105"/>
      <c r="NSI15" s="105"/>
      <c r="NSJ15" s="105"/>
      <c r="NSK15" s="105"/>
      <c r="NSL15" s="105"/>
      <c r="NSM15" s="105"/>
      <c r="NSN15" s="105"/>
      <c r="NSO15" s="105"/>
      <c r="NSP15" s="105"/>
      <c r="NSQ15" s="105"/>
      <c r="NSR15" s="105"/>
      <c r="NSS15" s="105"/>
      <c r="NST15" s="105"/>
      <c r="NSU15" s="105"/>
      <c r="NSV15" s="105"/>
      <c r="NSW15" s="105"/>
      <c r="NSX15" s="105"/>
      <c r="NSY15" s="105"/>
      <c r="NSZ15" s="105"/>
      <c r="NTA15" s="105"/>
      <c r="NTB15" s="105"/>
      <c r="NTC15" s="105"/>
      <c r="NTD15" s="105"/>
      <c r="NTE15" s="105"/>
      <c r="NTF15" s="105"/>
      <c r="NTG15" s="105"/>
      <c r="NTH15" s="105"/>
      <c r="NTI15" s="105"/>
      <c r="NTJ15" s="105"/>
      <c r="NTK15" s="105"/>
      <c r="NTL15" s="105"/>
      <c r="NTM15" s="105"/>
      <c r="NTN15" s="105"/>
      <c r="NTO15" s="105"/>
      <c r="NTP15" s="105"/>
      <c r="NTQ15" s="105"/>
      <c r="NTR15" s="105"/>
      <c r="NTS15" s="105"/>
      <c r="NTT15" s="105"/>
      <c r="NTU15" s="105"/>
      <c r="NTV15" s="105"/>
      <c r="NTW15" s="105"/>
      <c r="NTX15" s="105"/>
      <c r="NTY15" s="105"/>
      <c r="NTZ15" s="105"/>
      <c r="NUA15" s="105"/>
      <c r="NUB15" s="105"/>
      <c r="NUC15" s="105"/>
      <c r="NUD15" s="105"/>
      <c r="NUE15" s="105"/>
      <c r="NUF15" s="105"/>
      <c r="NUG15" s="105"/>
      <c r="NUH15" s="105"/>
      <c r="NUI15" s="105"/>
      <c r="NUJ15" s="105"/>
      <c r="NUK15" s="105"/>
      <c r="NUL15" s="105"/>
      <c r="NUM15" s="105"/>
      <c r="NUN15" s="105"/>
      <c r="NUO15" s="105"/>
      <c r="NUP15" s="105"/>
      <c r="NUQ15" s="105"/>
      <c r="NUR15" s="105"/>
      <c r="NUS15" s="105"/>
      <c r="NUT15" s="105"/>
      <c r="NUU15" s="105"/>
      <c r="NUV15" s="105"/>
      <c r="NUW15" s="105"/>
      <c r="NUX15" s="105"/>
      <c r="NUY15" s="105"/>
      <c r="NUZ15" s="105"/>
      <c r="NVA15" s="105"/>
      <c r="NVB15" s="105"/>
      <c r="NVC15" s="105"/>
      <c r="NVD15" s="105"/>
      <c r="NVE15" s="105"/>
      <c r="NVF15" s="105"/>
      <c r="NVG15" s="105"/>
      <c r="NVH15" s="105"/>
      <c r="NVI15" s="105"/>
      <c r="NVJ15" s="105"/>
      <c r="NVK15" s="105"/>
      <c r="NVL15" s="105"/>
      <c r="NVM15" s="105"/>
      <c r="NVN15" s="105"/>
      <c r="NVO15" s="105"/>
      <c r="NVP15" s="105"/>
      <c r="NVQ15" s="105"/>
      <c r="NVR15" s="105"/>
      <c r="NVS15" s="105"/>
      <c r="NVT15" s="105"/>
      <c r="NVU15" s="105"/>
      <c r="NVV15" s="105"/>
      <c r="NVW15" s="105"/>
      <c r="NVX15" s="105"/>
      <c r="NVY15" s="105"/>
      <c r="NVZ15" s="105"/>
      <c r="NWA15" s="105"/>
      <c r="NWB15" s="105"/>
      <c r="NWC15" s="105"/>
      <c r="NWD15" s="105"/>
      <c r="NWE15" s="105"/>
      <c r="NWF15" s="105"/>
      <c r="NWG15" s="105"/>
      <c r="NWH15" s="105"/>
      <c r="NWI15" s="105"/>
      <c r="NWJ15" s="105"/>
      <c r="NWK15" s="105"/>
      <c r="NWL15" s="105"/>
      <c r="NWM15" s="105"/>
      <c r="NWN15" s="105"/>
      <c r="NWO15" s="105"/>
      <c r="NWP15" s="105"/>
      <c r="NWQ15" s="105"/>
      <c r="NWR15" s="105"/>
      <c r="NWS15" s="105"/>
      <c r="NWT15" s="105"/>
      <c r="NWU15" s="105"/>
      <c r="NWV15" s="105"/>
      <c r="NWW15" s="105"/>
      <c r="NWX15" s="105"/>
      <c r="NWY15" s="105"/>
      <c r="NWZ15" s="105"/>
      <c r="NXA15" s="105"/>
      <c r="NXB15" s="105"/>
      <c r="NXC15" s="105"/>
      <c r="NXD15" s="105"/>
      <c r="NXE15" s="105"/>
      <c r="NXF15" s="105"/>
      <c r="NXG15" s="105"/>
      <c r="NXH15" s="105"/>
      <c r="NXI15" s="105"/>
      <c r="NXJ15" s="105"/>
      <c r="NXK15" s="105"/>
      <c r="NXL15" s="105"/>
      <c r="NXM15" s="105"/>
      <c r="NXN15" s="105"/>
      <c r="NXO15" s="105"/>
      <c r="NXP15" s="105"/>
      <c r="NXQ15" s="105"/>
      <c r="NXR15" s="105"/>
      <c r="NXS15" s="105"/>
      <c r="NXT15" s="105"/>
      <c r="NXU15" s="105"/>
      <c r="NXV15" s="105"/>
      <c r="NXW15" s="105"/>
      <c r="NXX15" s="105"/>
      <c r="NXY15" s="105"/>
      <c r="NXZ15" s="105"/>
      <c r="NYA15" s="105"/>
      <c r="NYB15" s="105"/>
      <c r="NYC15" s="105"/>
      <c r="NYD15" s="105"/>
      <c r="NYE15" s="105"/>
      <c r="NYF15" s="105"/>
      <c r="NYG15" s="105"/>
      <c r="NYH15" s="105"/>
      <c r="NYI15" s="105"/>
      <c r="NYJ15" s="105"/>
      <c r="NYK15" s="105"/>
      <c r="NYL15" s="105"/>
      <c r="NYM15" s="105"/>
      <c r="NYN15" s="105"/>
      <c r="NYO15" s="105"/>
      <c r="NYP15" s="105"/>
      <c r="NYQ15" s="105"/>
      <c r="NYR15" s="105"/>
      <c r="NYS15" s="105"/>
      <c r="NYT15" s="105"/>
      <c r="NYU15" s="105"/>
      <c r="NYV15" s="105"/>
      <c r="NYW15" s="105"/>
      <c r="NYX15" s="105"/>
      <c r="NYY15" s="105"/>
      <c r="NYZ15" s="105"/>
      <c r="NZA15" s="105"/>
      <c r="NZB15" s="105"/>
      <c r="NZC15" s="105"/>
      <c r="NZD15" s="105"/>
      <c r="NZE15" s="105"/>
      <c r="NZF15" s="105"/>
      <c r="NZG15" s="105"/>
      <c r="NZH15" s="105"/>
      <c r="NZI15" s="105"/>
      <c r="NZJ15" s="105"/>
      <c r="NZK15" s="105"/>
      <c r="NZL15" s="105"/>
      <c r="NZM15" s="105"/>
      <c r="NZN15" s="105"/>
      <c r="NZO15" s="105"/>
      <c r="NZP15" s="105"/>
      <c r="NZQ15" s="105"/>
      <c r="NZR15" s="105"/>
      <c r="NZS15" s="105"/>
      <c r="NZT15" s="105"/>
      <c r="NZU15" s="105"/>
      <c r="NZV15" s="105"/>
      <c r="NZW15" s="105"/>
      <c r="NZX15" s="105"/>
      <c r="NZY15" s="105"/>
      <c r="NZZ15" s="105"/>
      <c r="OAA15" s="105"/>
      <c r="OAB15" s="105"/>
      <c r="OAC15" s="105"/>
      <c r="OAD15" s="105"/>
      <c r="OAE15" s="105"/>
      <c r="OAF15" s="105"/>
      <c r="OAG15" s="105"/>
      <c r="OAH15" s="105"/>
      <c r="OAI15" s="105"/>
      <c r="OAJ15" s="105"/>
      <c r="OAK15" s="105"/>
      <c r="OAL15" s="105"/>
      <c r="OAM15" s="105"/>
      <c r="OAN15" s="105"/>
      <c r="OAO15" s="105"/>
      <c r="OAP15" s="105"/>
      <c r="OAQ15" s="105"/>
      <c r="OAR15" s="105"/>
      <c r="OAS15" s="105"/>
      <c r="OAT15" s="105"/>
      <c r="OAU15" s="105"/>
      <c r="OAV15" s="105"/>
      <c r="OAW15" s="105"/>
      <c r="OAX15" s="105"/>
      <c r="OAY15" s="105"/>
      <c r="OAZ15" s="105"/>
      <c r="OBA15" s="105"/>
      <c r="OBB15" s="105"/>
      <c r="OBC15" s="105"/>
      <c r="OBD15" s="105"/>
      <c r="OBE15" s="105"/>
      <c r="OBF15" s="105"/>
      <c r="OBG15" s="105"/>
      <c r="OBH15" s="105"/>
      <c r="OBI15" s="105"/>
      <c r="OBJ15" s="105"/>
      <c r="OBK15" s="105"/>
      <c r="OBL15" s="105"/>
      <c r="OBM15" s="105"/>
      <c r="OBN15" s="105"/>
      <c r="OBO15" s="105"/>
      <c r="OBP15" s="105"/>
      <c r="OBQ15" s="105"/>
      <c r="OBR15" s="105"/>
      <c r="OBS15" s="105"/>
      <c r="OBT15" s="105"/>
      <c r="OBU15" s="105"/>
      <c r="OBV15" s="105"/>
      <c r="OBW15" s="105"/>
      <c r="OBX15" s="105"/>
      <c r="OBY15" s="105"/>
      <c r="OBZ15" s="105"/>
      <c r="OCA15" s="105"/>
      <c r="OCB15" s="105"/>
      <c r="OCC15" s="105"/>
      <c r="OCD15" s="105"/>
      <c r="OCE15" s="105"/>
      <c r="OCF15" s="105"/>
      <c r="OCG15" s="105"/>
      <c r="OCH15" s="105"/>
      <c r="OCI15" s="105"/>
      <c r="OCJ15" s="105"/>
      <c r="OCK15" s="105"/>
      <c r="OCL15" s="105"/>
      <c r="OCM15" s="105"/>
      <c r="OCN15" s="105"/>
      <c r="OCO15" s="105"/>
      <c r="OCP15" s="105"/>
      <c r="OCQ15" s="105"/>
      <c r="OCR15" s="105"/>
      <c r="OCS15" s="105"/>
      <c r="OCT15" s="105"/>
      <c r="OCU15" s="105"/>
      <c r="OCV15" s="105"/>
      <c r="OCW15" s="105"/>
      <c r="OCX15" s="105"/>
      <c r="OCY15" s="105"/>
      <c r="OCZ15" s="105"/>
      <c r="ODA15" s="105"/>
      <c r="ODB15" s="105"/>
      <c r="ODC15" s="105"/>
      <c r="ODD15" s="105"/>
      <c r="ODE15" s="105"/>
      <c r="ODF15" s="105"/>
      <c r="ODG15" s="105"/>
      <c r="ODH15" s="105"/>
      <c r="ODI15" s="105"/>
      <c r="ODJ15" s="105"/>
      <c r="ODK15" s="105"/>
      <c r="ODL15" s="105"/>
      <c r="ODM15" s="105"/>
      <c r="ODN15" s="105"/>
      <c r="ODO15" s="105"/>
      <c r="ODP15" s="105"/>
      <c r="ODQ15" s="105"/>
      <c r="ODR15" s="105"/>
      <c r="ODS15" s="105"/>
      <c r="ODT15" s="105"/>
      <c r="ODU15" s="105"/>
      <c r="ODV15" s="105"/>
      <c r="ODW15" s="105"/>
      <c r="ODX15" s="105"/>
      <c r="ODY15" s="105"/>
      <c r="ODZ15" s="105"/>
      <c r="OEA15" s="105"/>
      <c r="OEB15" s="105"/>
      <c r="OEC15" s="105"/>
      <c r="OED15" s="105"/>
      <c r="OEE15" s="105"/>
      <c r="OEF15" s="105"/>
      <c r="OEG15" s="105"/>
      <c r="OEH15" s="105"/>
      <c r="OEI15" s="105"/>
      <c r="OEJ15" s="105"/>
      <c r="OEK15" s="105"/>
      <c r="OEL15" s="105"/>
      <c r="OEM15" s="105"/>
      <c r="OEN15" s="105"/>
      <c r="OEO15" s="105"/>
      <c r="OEP15" s="105"/>
      <c r="OEQ15" s="105"/>
      <c r="OER15" s="105"/>
      <c r="OES15" s="105"/>
      <c r="OET15" s="105"/>
      <c r="OEU15" s="105"/>
      <c r="OEV15" s="105"/>
      <c r="OEW15" s="105"/>
      <c r="OEX15" s="105"/>
      <c r="OEY15" s="105"/>
      <c r="OEZ15" s="105"/>
      <c r="OFA15" s="105"/>
      <c r="OFB15" s="105"/>
      <c r="OFC15" s="105"/>
      <c r="OFD15" s="105"/>
      <c r="OFE15" s="105"/>
      <c r="OFF15" s="105"/>
      <c r="OFG15" s="105"/>
      <c r="OFH15" s="105"/>
      <c r="OFI15" s="105"/>
      <c r="OFJ15" s="105"/>
      <c r="OFK15" s="105"/>
      <c r="OFL15" s="105"/>
      <c r="OFM15" s="105"/>
      <c r="OFN15" s="105"/>
      <c r="OFO15" s="105"/>
      <c r="OFP15" s="105"/>
      <c r="OFQ15" s="105"/>
      <c r="OFR15" s="105"/>
      <c r="OFS15" s="105"/>
      <c r="OFT15" s="105"/>
      <c r="OFU15" s="105"/>
      <c r="OFV15" s="105"/>
      <c r="OFW15" s="105"/>
      <c r="OFX15" s="105"/>
      <c r="OFY15" s="105"/>
      <c r="OFZ15" s="105"/>
      <c r="OGA15" s="105"/>
      <c r="OGB15" s="105"/>
      <c r="OGC15" s="105"/>
      <c r="OGD15" s="105"/>
      <c r="OGE15" s="105"/>
      <c r="OGF15" s="105"/>
      <c r="OGG15" s="105"/>
      <c r="OGH15" s="105"/>
      <c r="OGI15" s="105"/>
      <c r="OGJ15" s="105"/>
      <c r="OGK15" s="105"/>
      <c r="OGL15" s="105"/>
      <c r="OGM15" s="105"/>
      <c r="OGN15" s="105"/>
      <c r="OGO15" s="105"/>
      <c r="OGP15" s="105"/>
      <c r="OGQ15" s="105"/>
      <c r="OGR15" s="105"/>
      <c r="OGS15" s="105"/>
      <c r="OGT15" s="105"/>
      <c r="OGU15" s="105"/>
      <c r="OGV15" s="105"/>
      <c r="OGW15" s="105"/>
      <c r="OGX15" s="105"/>
      <c r="OGY15" s="105"/>
      <c r="OGZ15" s="105"/>
      <c r="OHA15" s="105"/>
      <c r="OHB15" s="105"/>
      <c r="OHC15" s="105"/>
      <c r="OHD15" s="105"/>
      <c r="OHE15" s="105"/>
      <c r="OHF15" s="105"/>
      <c r="OHG15" s="105"/>
      <c r="OHH15" s="105"/>
      <c r="OHI15" s="105"/>
      <c r="OHJ15" s="105"/>
      <c r="OHK15" s="105"/>
      <c r="OHL15" s="105"/>
      <c r="OHM15" s="105"/>
      <c r="OHN15" s="105"/>
      <c r="OHO15" s="105"/>
      <c r="OHP15" s="105"/>
      <c r="OHQ15" s="105"/>
      <c r="OHR15" s="105"/>
      <c r="OHS15" s="105"/>
      <c r="OHT15" s="105"/>
      <c r="OHU15" s="105"/>
      <c r="OHV15" s="105"/>
      <c r="OHW15" s="105"/>
      <c r="OHX15" s="105"/>
      <c r="OHY15" s="105"/>
      <c r="OHZ15" s="105"/>
      <c r="OIA15" s="105"/>
      <c r="OIB15" s="105"/>
      <c r="OIC15" s="105"/>
      <c r="OID15" s="105"/>
      <c r="OIE15" s="105"/>
      <c r="OIF15" s="105"/>
      <c r="OIG15" s="105"/>
      <c r="OIH15" s="105"/>
      <c r="OII15" s="105"/>
      <c r="OIJ15" s="105"/>
      <c r="OIK15" s="105"/>
      <c r="OIL15" s="105"/>
      <c r="OIM15" s="105"/>
      <c r="OIN15" s="105"/>
      <c r="OIO15" s="105"/>
      <c r="OIP15" s="105"/>
      <c r="OIQ15" s="105"/>
      <c r="OIR15" s="105"/>
      <c r="OIS15" s="105"/>
      <c r="OIT15" s="105"/>
      <c r="OIU15" s="105"/>
      <c r="OIV15" s="105"/>
      <c r="OIW15" s="105"/>
      <c r="OIX15" s="105"/>
      <c r="OIY15" s="105"/>
      <c r="OIZ15" s="105"/>
      <c r="OJA15" s="105"/>
      <c r="OJB15" s="105"/>
      <c r="OJC15" s="105"/>
      <c r="OJD15" s="105"/>
      <c r="OJE15" s="105"/>
      <c r="OJF15" s="105"/>
      <c r="OJG15" s="105"/>
      <c r="OJH15" s="105"/>
      <c r="OJI15" s="105"/>
      <c r="OJJ15" s="105"/>
      <c r="OJK15" s="105"/>
      <c r="OJL15" s="105"/>
      <c r="OJM15" s="105"/>
      <c r="OJN15" s="105"/>
      <c r="OJO15" s="105"/>
      <c r="OJP15" s="105"/>
      <c r="OJQ15" s="105"/>
      <c r="OJR15" s="105"/>
      <c r="OJS15" s="105"/>
      <c r="OJT15" s="105"/>
      <c r="OJU15" s="105"/>
      <c r="OJV15" s="105"/>
      <c r="OJW15" s="105"/>
      <c r="OJX15" s="105"/>
      <c r="OJY15" s="105"/>
      <c r="OJZ15" s="105"/>
      <c r="OKA15" s="105"/>
      <c r="OKB15" s="105"/>
      <c r="OKC15" s="105"/>
      <c r="OKD15" s="105"/>
      <c r="OKE15" s="105"/>
      <c r="OKF15" s="105"/>
      <c r="OKG15" s="105"/>
      <c r="OKH15" s="105"/>
      <c r="OKI15" s="105"/>
      <c r="OKJ15" s="105"/>
      <c r="OKK15" s="105"/>
      <c r="OKL15" s="105"/>
      <c r="OKM15" s="105"/>
      <c r="OKN15" s="105"/>
      <c r="OKO15" s="105"/>
      <c r="OKP15" s="105"/>
      <c r="OKQ15" s="105"/>
      <c r="OKR15" s="105"/>
      <c r="OKS15" s="105"/>
      <c r="OKT15" s="105"/>
      <c r="OKU15" s="105"/>
      <c r="OKV15" s="105"/>
      <c r="OKW15" s="105"/>
      <c r="OKX15" s="105"/>
      <c r="OKY15" s="105"/>
      <c r="OKZ15" s="105"/>
      <c r="OLA15" s="105"/>
      <c r="OLB15" s="105"/>
      <c r="OLC15" s="105"/>
      <c r="OLD15" s="105"/>
      <c r="OLE15" s="105"/>
      <c r="OLF15" s="105"/>
      <c r="OLG15" s="105"/>
      <c r="OLH15" s="105"/>
      <c r="OLI15" s="105"/>
      <c r="OLJ15" s="105"/>
      <c r="OLK15" s="105"/>
      <c r="OLL15" s="105"/>
      <c r="OLM15" s="105"/>
      <c r="OLN15" s="105"/>
      <c r="OLO15" s="105"/>
      <c r="OLP15" s="105"/>
      <c r="OLQ15" s="105"/>
      <c r="OLR15" s="105"/>
      <c r="OLS15" s="105"/>
      <c r="OLT15" s="105"/>
      <c r="OLU15" s="105"/>
      <c r="OLV15" s="105"/>
      <c r="OLW15" s="105"/>
      <c r="OLX15" s="105"/>
      <c r="OLY15" s="105"/>
      <c r="OLZ15" s="105"/>
      <c r="OMA15" s="105"/>
      <c r="OMB15" s="105"/>
      <c r="OMC15" s="105"/>
      <c r="OMD15" s="105"/>
      <c r="OME15" s="105"/>
      <c r="OMF15" s="105"/>
      <c r="OMG15" s="105"/>
      <c r="OMH15" s="105"/>
      <c r="OMI15" s="105"/>
      <c r="OMJ15" s="105"/>
      <c r="OMK15" s="105"/>
      <c r="OML15" s="105"/>
      <c r="OMM15" s="105"/>
      <c r="OMN15" s="105"/>
      <c r="OMO15" s="105"/>
      <c r="OMP15" s="105"/>
      <c r="OMQ15" s="105"/>
      <c r="OMR15" s="105"/>
      <c r="OMS15" s="105"/>
      <c r="OMT15" s="105"/>
      <c r="OMU15" s="105"/>
      <c r="OMV15" s="105"/>
      <c r="OMW15" s="105"/>
      <c r="OMX15" s="105"/>
      <c r="OMY15" s="105"/>
      <c r="OMZ15" s="105"/>
      <c r="ONA15" s="105"/>
      <c r="ONB15" s="105"/>
      <c r="ONC15" s="105"/>
      <c r="OND15" s="105"/>
      <c r="ONE15" s="105"/>
      <c r="ONF15" s="105"/>
      <c r="ONG15" s="105"/>
      <c r="ONH15" s="105"/>
      <c r="ONI15" s="105"/>
      <c r="ONJ15" s="105"/>
      <c r="ONK15" s="105"/>
      <c r="ONL15" s="105"/>
      <c r="ONM15" s="105"/>
      <c r="ONN15" s="105"/>
      <c r="ONO15" s="105"/>
      <c r="ONP15" s="105"/>
      <c r="ONQ15" s="105"/>
      <c r="ONR15" s="105"/>
      <c r="ONS15" s="105"/>
      <c r="ONT15" s="105"/>
      <c r="ONU15" s="105"/>
      <c r="ONV15" s="105"/>
      <c r="ONW15" s="105"/>
      <c r="ONX15" s="105"/>
      <c r="ONY15" s="105"/>
      <c r="ONZ15" s="105"/>
      <c r="OOA15" s="105"/>
      <c r="OOB15" s="105"/>
      <c r="OOC15" s="105"/>
      <c r="OOD15" s="105"/>
      <c r="OOE15" s="105"/>
      <c r="OOF15" s="105"/>
      <c r="OOG15" s="105"/>
      <c r="OOH15" s="105"/>
      <c r="OOI15" s="105"/>
      <c r="OOJ15" s="105"/>
      <c r="OOK15" s="105"/>
      <c r="OOL15" s="105"/>
      <c r="OOM15" s="105"/>
      <c r="OON15" s="105"/>
      <c r="OOO15" s="105"/>
      <c r="OOP15" s="105"/>
      <c r="OOQ15" s="105"/>
      <c r="OOR15" s="105"/>
      <c r="OOS15" s="105"/>
      <c r="OOT15" s="105"/>
      <c r="OOU15" s="105"/>
      <c r="OOV15" s="105"/>
      <c r="OOW15" s="105"/>
      <c r="OOX15" s="105"/>
      <c r="OOY15" s="105"/>
      <c r="OOZ15" s="105"/>
      <c r="OPA15" s="105"/>
      <c r="OPB15" s="105"/>
      <c r="OPC15" s="105"/>
      <c r="OPD15" s="105"/>
      <c r="OPE15" s="105"/>
      <c r="OPF15" s="105"/>
      <c r="OPG15" s="105"/>
      <c r="OPH15" s="105"/>
      <c r="OPI15" s="105"/>
      <c r="OPJ15" s="105"/>
      <c r="OPK15" s="105"/>
      <c r="OPL15" s="105"/>
      <c r="OPM15" s="105"/>
      <c r="OPN15" s="105"/>
      <c r="OPO15" s="105"/>
      <c r="OPP15" s="105"/>
      <c r="OPQ15" s="105"/>
      <c r="OPR15" s="105"/>
      <c r="OPS15" s="105"/>
      <c r="OPT15" s="105"/>
      <c r="OPU15" s="105"/>
      <c r="OPV15" s="105"/>
      <c r="OPW15" s="105"/>
      <c r="OPX15" s="105"/>
      <c r="OPY15" s="105"/>
      <c r="OPZ15" s="105"/>
      <c r="OQA15" s="105"/>
      <c r="OQB15" s="105"/>
      <c r="OQC15" s="105"/>
      <c r="OQD15" s="105"/>
      <c r="OQE15" s="105"/>
      <c r="OQF15" s="105"/>
      <c r="OQG15" s="105"/>
      <c r="OQH15" s="105"/>
      <c r="OQI15" s="105"/>
      <c r="OQJ15" s="105"/>
      <c r="OQK15" s="105"/>
      <c r="OQL15" s="105"/>
      <c r="OQM15" s="105"/>
      <c r="OQN15" s="105"/>
      <c r="OQO15" s="105"/>
      <c r="OQP15" s="105"/>
      <c r="OQQ15" s="105"/>
      <c r="OQR15" s="105"/>
      <c r="OQS15" s="105"/>
      <c r="OQT15" s="105"/>
      <c r="OQU15" s="105"/>
      <c r="OQV15" s="105"/>
      <c r="OQW15" s="105"/>
      <c r="OQX15" s="105"/>
      <c r="OQY15" s="105"/>
      <c r="OQZ15" s="105"/>
      <c r="ORA15" s="105"/>
      <c r="ORB15" s="105"/>
      <c r="ORC15" s="105"/>
      <c r="ORD15" s="105"/>
      <c r="ORE15" s="105"/>
      <c r="ORF15" s="105"/>
      <c r="ORG15" s="105"/>
      <c r="ORH15" s="105"/>
      <c r="ORI15" s="105"/>
      <c r="ORJ15" s="105"/>
      <c r="ORK15" s="105"/>
      <c r="ORL15" s="105"/>
      <c r="ORM15" s="105"/>
      <c r="ORN15" s="105"/>
      <c r="ORO15" s="105"/>
      <c r="ORP15" s="105"/>
      <c r="ORQ15" s="105"/>
      <c r="ORR15" s="105"/>
      <c r="ORS15" s="105"/>
      <c r="ORT15" s="105"/>
      <c r="ORU15" s="105"/>
      <c r="ORV15" s="105"/>
      <c r="ORW15" s="105"/>
      <c r="ORX15" s="105"/>
      <c r="ORY15" s="105"/>
      <c r="ORZ15" s="105"/>
      <c r="OSA15" s="105"/>
      <c r="OSB15" s="105"/>
      <c r="OSC15" s="105"/>
      <c r="OSD15" s="105"/>
      <c r="OSE15" s="105"/>
      <c r="OSF15" s="105"/>
      <c r="OSG15" s="105"/>
      <c r="OSH15" s="105"/>
      <c r="OSI15" s="105"/>
      <c r="OSJ15" s="105"/>
      <c r="OSK15" s="105"/>
      <c r="OSL15" s="105"/>
      <c r="OSM15" s="105"/>
      <c r="OSN15" s="105"/>
      <c r="OSO15" s="105"/>
      <c r="OSP15" s="105"/>
      <c r="OSQ15" s="105"/>
      <c r="OSR15" s="105"/>
      <c r="OSS15" s="105"/>
      <c r="OST15" s="105"/>
      <c r="OSU15" s="105"/>
      <c r="OSV15" s="105"/>
      <c r="OSW15" s="105"/>
      <c r="OSX15" s="105"/>
      <c r="OSY15" s="105"/>
      <c r="OSZ15" s="105"/>
      <c r="OTA15" s="105"/>
      <c r="OTB15" s="105"/>
      <c r="OTC15" s="105"/>
      <c r="OTD15" s="105"/>
      <c r="OTE15" s="105"/>
      <c r="OTF15" s="105"/>
      <c r="OTG15" s="105"/>
      <c r="OTH15" s="105"/>
      <c r="OTI15" s="105"/>
      <c r="OTJ15" s="105"/>
      <c r="OTK15" s="105"/>
      <c r="OTL15" s="105"/>
      <c r="OTM15" s="105"/>
      <c r="OTN15" s="105"/>
      <c r="OTO15" s="105"/>
      <c r="OTP15" s="105"/>
      <c r="OTQ15" s="105"/>
      <c r="OTR15" s="105"/>
      <c r="OTS15" s="105"/>
      <c r="OTT15" s="105"/>
      <c r="OTU15" s="105"/>
      <c r="OTV15" s="105"/>
      <c r="OTW15" s="105"/>
      <c r="OTX15" s="105"/>
      <c r="OTY15" s="105"/>
      <c r="OTZ15" s="105"/>
      <c r="OUA15" s="105"/>
      <c r="OUB15" s="105"/>
      <c r="OUC15" s="105"/>
      <c r="OUD15" s="105"/>
      <c r="OUE15" s="105"/>
      <c r="OUF15" s="105"/>
      <c r="OUG15" s="105"/>
      <c r="OUH15" s="105"/>
      <c r="OUI15" s="105"/>
      <c r="OUJ15" s="105"/>
      <c r="OUK15" s="105"/>
      <c r="OUL15" s="105"/>
      <c r="OUM15" s="105"/>
      <c r="OUN15" s="105"/>
      <c r="OUO15" s="105"/>
      <c r="OUP15" s="105"/>
      <c r="OUQ15" s="105"/>
      <c r="OUR15" s="105"/>
      <c r="OUS15" s="105"/>
      <c r="OUT15" s="105"/>
      <c r="OUU15" s="105"/>
      <c r="OUV15" s="105"/>
      <c r="OUW15" s="105"/>
      <c r="OUX15" s="105"/>
      <c r="OUY15" s="105"/>
      <c r="OUZ15" s="105"/>
      <c r="OVA15" s="105"/>
      <c r="OVB15" s="105"/>
      <c r="OVC15" s="105"/>
      <c r="OVD15" s="105"/>
      <c r="OVE15" s="105"/>
      <c r="OVF15" s="105"/>
      <c r="OVG15" s="105"/>
      <c r="OVH15" s="105"/>
      <c r="OVI15" s="105"/>
      <c r="OVJ15" s="105"/>
      <c r="OVK15" s="105"/>
      <c r="OVL15" s="105"/>
      <c r="OVM15" s="105"/>
      <c r="OVN15" s="105"/>
      <c r="OVO15" s="105"/>
      <c r="OVP15" s="105"/>
      <c r="OVQ15" s="105"/>
      <c r="OVR15" s="105"/>
      <c r="OVS15" s="105"/>
      <c r="OVT15" s="105"/>
      <c r="OVU15" s="105"/>
      <c r="OVV15" s="105"/>
      <c r="OVW15" s="105"/>
      <c r="OVX15" s="105"/>
      <c r="OVY15" s="105"/>
      <c r="OVZ15" s="105"/>
      <c r="OWA15" s="105"/>
      <c r="OWB15" s="105"/>
      <c r="OWC15" s="105"/>
      <c r="OWD15" s="105"/>
      <c r="OWE15" s="105"/>
      <c r="OWF15" s="105"/>
      <c r="OWG15" s="105"/>
      <c r="OWH15" s="105"/>
      <c r="OWI15" s="105"/>
      <c r="OWJ15" s="105"/>
      <c r="OWK15" s="105"/>
      <c r="OWL15" s="105"/>
      <c r="OWM15" s="105"/>
      <c r="OWN15" s="105"/>
      <c r="OWO15" s="105"/>
      <c r="OWP15" s="105"/>
      <c r="OWQ15" s="105"/>
      <c r="OWR15" s="105"/>
      <c r="OWS15" s="105"/>
      <c r="OWT15" s="105"/>
      <c r="OWU15" s="105"/>
      <c r="OWV15" s="105"/>
      <c r="OWW15" s="105"/>
      <c r="OWX15" s="105"/>
      <c r="OWY15" s="105"/>
      <c r="OWZ15" s="105"/>
      <c r="OXA15" s="105"/>
      <c r="OXB15" s="105"/>
      <c r="OXC15" s="105"/>
      <c r="OXD15" s="105"/>
      <c r="OXE15" s="105"/>
      <c r="OXF15" s="105"/>
      <c r="OXG15" s="105"/>
      <c r="OXH15" s="105"/>
      <c r="OXI15" s="105"/>
      <c r="OXJ15" s="105"/>
      <c r="OXK15" s="105"/>
      <c r="OXL15" s="105"/>
      <c r="OXM15" s="105"/>
      <c r="OXN15" s="105"/>
      <c r="OXO15" s="105"/>
      <c r="OXP15" s="105"/>
      <c r="OXQ15" s="105"/>
      <c r="OXR15" s="105"/>
      <c r="OXS15" s="105"/>
      <c r="OXT15" s="105"/>
      <c r="OXU15" s="105"/>
      <c r="OXV15" s="105"/>
      <c r="OXW15" s="105"/>
      <c r="OXX15" s="105"/>
      <c r="OXY15" s="105"/>
      <c r="OXZ15" s="105"/>
      <c r="OYA15" s="105"/>
      <c r="OYB15" s="105"/>
      <c r="OYC15" s="105"/>
      <c r="OYD15" s="105"/>
      <c r="OYE15" s="105"/>
      <c r="OYF15" s="105"/>
      <c r="OYG15" s="105"/>
      <c r="OYH15" s="105"/>
      <c r="OYI15" s="105"/>
      <c r="OYJ15" s="105"/>
      <c r="OYK15" s="105"/>
      <c r="OYL15" s="105"/>
      <c r="OYM15" s="105"/>
      <c r="OYN15" s="105"/>
      <c r="OYO15" s="105"/>
      <c r="OYP15" s="105"/>
      <c r="OYQ15" s="105"/>
      <c r="OYR15" s="105"/>
      <c r="OYS15" s="105"/>
      <c r="OYT15" s="105"/>
      <c r="OYU15" s="105"/>
      <c r="OYV15" s="105"/>
      <c r="OYW15" s="105"/>
      <c r="OYX15" s="105"/>
      <c r="OYY15" s="105"/>
      <c r="OYZ15" s="105"/>
      <c r="OZA15" s="105"/>
      <c r="OZB15" s="105"/>
      <c r="OZC15" s="105"/>
      <c r="OZD15" s="105"/>
      <c r="OZE15" s="105"/>
      <c r="OZF15" s="105"/>
      <c r="OZG15" s="105"/>
      <c r="OZH15" s="105"/>
      <c r="OZI15" s="105"/>
      <c r="OZJ15" s="105"/>
      <c r="OZK15" s="105"/>
      <c r="OZL15" s="105"/>
      <c r="OZM15" s="105"/>
      <c r="OZN15" s="105"/>
      <c r="OZO15" s="105"/>
      <c r="OZP15" s="105"/>
      <c r="OZQ15" s="105"/>
      <c r="OZR15" s="105"/>
      <c r="OZS15" s="105"/>
      <c r="OZT15" s="105"/>
      <c r="OZU15" s="105"/>
      <c r="OZV15" s="105"/>
      <c r="OZW15" s="105"/>
      <c r="OZX15" s="105"/>
      <c r="OZY15" s="105"/>
      <c r="OZZ15" s="105"/>
      <c r="PAA15" s="105"/>
      <c r="PAB15" s="105"/>
      <c r="PAC15" s="105"/>
      <c r="PAD15" s="105"/>
      <c r="PAE15" s="105"/>
      <c r="PAF15" s="105"/>
      <c r="PAG15" s="105"/>
      <c r="PAH15" s="105"/>
      <c r="PAI15" s="105"/>
      <c r="PAJ15" s="105"/>
      <c r="PAK15" s="105"/>
      <c r="PAL15" s="105"/>
      <c r="PAM15" s="105"/>
      <c r="PAN15" s="105"/>
      <c r="PAO15" s="105"/>
      <c r="PAP15" s="105"/>
      <c r="PAQ15" s="105"/>
      <c r="PAR15" s="105"/>
      <c r="PAS15" s="105"/>
      <c r="PAT15" s="105"/>
      <c r="PAU15" s="105"/>
      <c r="PAV15" s="105"/>
      <c r="PAW15" s="105"/>
      <c r="PAX15" s="105"/>
      <c r="PAY15" s="105"/>
      <c r="PAZ15" s="105"/>
      <c r="PBA15" s="105"/>
      <c r="PBB15" s="105"/>
      <c r="PBC15" s="105"/>
      <c r="PBD15" s="105"/>
      <c r="PBE15" s="105"/>
      <c r="PBF15" s="105"/>
      <c r="PBG15" s="105"/>
      <c r="PBH15" s="105"/>
      <c r="PBI15" s="105"/>
      <c r="PBJ15" s="105"/>
      <c r="PBK15" s="105"/>
      <c r="PBL15" s="105"/>
      <c r="PBM15" s="105"/>
      <c r="PBN15" s="105"/>
      <c r="PBO15" s="105"/>
      <c r="PBP15" s="105"/>
      <c r="PBQ15" s="105"/>
      <c r="PBR15" s="105"/>
      <c r="PBS15" s="105"/>
      <c r="PBT15" s="105"/>
      <c r="PBU15" s="105"/>
      <c r="PBV15" s="105"/>
      <c r="PBW15" s="105"/>
      <c r="PBX15" s="105"/>
      <c r="PBY15" s="105"/>
      <c r="PBZ15" s="105"/>
      <c r="PCA15" s="105"/>
      <c r="PCB15" s="105"/>
      <c r="PCC15" s="105"/>
      <c r="PCD15" s="105"/>
      <c r="PCE15" s="105"/>
      <c r="PCF15" s="105"/>
      <c r="PCG15" s="105"/>
      <c r="PCH15" s="105"/>
      <c r="PCI15" s="105"/>
      <c r="PCJ15" s="105"/>
      <c r="PCK15" s="105"/>
      <c r="PCL15" s="105"/>
      <c r="PCM15" s="105"/>
      <c r="PCN15" s="105"/>
      <c r="PCO15" s="105"/>
      <c r="PCP15" s="105"/>
      <c r="PCQ15" s="105"/>
      <c r="PCR15" s="105"/>
      <c r="PCS15" s="105"/>
      <c r="PCT15" s="105"/>
      <c r="PCU15" s="105"/>
      <c r="PCV15" s="105"/>
      <c r="PCW15" s="105"/>
      <c r="PCX15" s="105"/>
      <c r="PCY15" s="105"/>
      <c r="PCZ15" s="105"/>
      <c r="PDA15" s="105"/>
      <c r="PDB15" s="105"/>
      <c r="PDC15" s="105"/>
      <c r="PDD15" s="105"/>
      <c r="PDE15" s="105"/>
      <c r="PDF15" s="105"/>
      <c r="PDG15" s="105"/>
      <c r="PDH15" s="105"/>
      <c r="PDI15" s="105"/>
      <c r="PDJ15" s="105"/>
      <c r="PDK15" s="105"/>
      <c r="PDL15" s="105"/>
      <c r="PDM15" s="105"/>
      <c r="PDN15" s="105"/>
      <c r="PDO15" s="105"/>
      <c r="PDP15" s="105"/>
      <c r="PDQ15" s="105"/>
      <c r="PDR15" s="105"/>
      <c r="PDS15" s="105"/>
      <c r="PDT15" s="105"/>
      <c r="PDU15" s="105"/>
      <c r="PDV15" s="105"/>
      <c r="PDW15" s="105"/>
      <c r="PDX15" s="105"/>
      <c r="PDY15" s="105"/>
      <c r="PDZ15" s="105"/>
      <c r="PEA15" s="105"/>
      <c r="PEB15" s="105"/>
      <c r="PEC15" s="105"/>
      <c r="PED15" s="105"/>
      <c r="PEE15" s="105"/>
      <c r="PEF15" s="105"/>
      <c r="PEG15" s="105"/>
      <c r="PEH15" s="105"/>
      <c r="PEI15" s="105"/>
      <c r="PEJ15" s="105"/>
      <c r="PEK15" s="105"/>
      <c r="PEL15" s="105"/>
      <c r="PEM15" s="105"/>
      <c r="PEN15" s="105"/>
      <c r="PEO15" s="105"/>
      <c r="PEP15" s="105"/>
      <c r="PEQ15" s="105"/>
      <c r="PER15" s="105"/>
      <c r="PES15" s="105"/>
      <c r="PET15" s="105"/>
      <c r="PEU15" s="105"/>
      <c r="PEV15" s="105"/>
      <c r="PEW15" s="105"/>
      <c r="PEX15" s="105"/>
      <c r="PEY15" s="105"/>
      <c r="PEZ15" s="105"/>
      <c r="PFA15" s="105"/>
      <c r="PFB15" s="105"/>
      <c r="PFC15" s="105"/>
      <c r="PFD15" s="105"/>
      <c r="PFE15" s="105"/>
      <c r="PFF15" s="105"/>
      <c r="PFG15" s="105"/>
      <c r="PFH15" s="105"/>
      <c r="PFI15" s="105"/>
      <c r="PFJ15" s="105"/>
      <c r="PFK15" s="105"/>
      <c r="PFL15" s="105"/>
      <c r="PFM15" s="105"/>
      <c r="PFN15" s="105"/>
      <c r="PFO15" s="105"/>
      <c r="PFP15" s="105"/>
      <c r="PFQ15" s="105"/>
      <c r="PFR15" s="105"/>
      <c r="PFS15" s="105"/>
      <c r="PFT15" s="105"/>
      <c r="PFU15" s="105"/>
      <c r="PFV15" s="105"/>
      <c r="PFW15" s="105"/>
      <c r="PFX15" s="105"/>
      <c r="PFY15" s="105"/>
      <c r="PFZ15" s="105"/>
      <c r="PGA15" s="105"/>
      <c r="PGB15" s="105"/>
      <c r="PGC15" s="105"/>
      <c r="PGD15" s="105"/>
      <c r="PGE15" s="105"/>
      <c r="PGF15" s="105"/>
      <c r="PGG15" s="105"/>
      <c r="PGH15" s="105"/>
      <c r="PGI15" s="105"/>
      <c r="PGJ15" s="105"/>
      <c r="PGK15" s="105"/>
      <c r="PGL15" s="105"/>
      <c r="PGM15" s="105"/>
      <c r="PGN15" s="105"/>
      <c r="PGO15" s="105"/>
      <c r="PGP15" s="105"/>
      <c r="PGQ15" s="105"/>
      <c r="PGR15" s="105"/>
      <c r="PGS15" s="105"/>
      <c r="PGT15" s="105"/>
      <c r="PGU15" s="105"/>
      <c r="PGV15" s="105"/>
      <c r="PGW15" s="105"/>
      <c r="PGX15" s="105"/>
      <c r="PGY15" s="105"/>
      <c r="PGZ15" s="105"/>
      <c r="PHA15" s="105"/>
      <c r="PHB15" s="105"/>
      <c r="PHC15" s="105"/>
      <c r="PHD15" s="105"/>
      <c r="PHE15" s="105"/>
      <c r="PHF15" s="105"/>
      <c r="PHG15" s="105"/>
      <c r="PHH15" s="105"/>
      <c r="PHI15" s="105"/>
      <c r="PHJ15" s="105"/>
      <c r="PHK15" s="105"/>
      <c r="PHL15" s="105"/>
      <c r="PHM15" s="105"/>
      <c r="PHN15" s="105"/>
      <c r="PHO15" s="105"/>
      <c r="PHP15" s="105"/>
      <c r="PHQ15" s="105"/>
      <c r="PHR15" s="105"/>
      <c r="PHS15" s="105"/>
      <c r="PHT15" s="105"/>
      <c r="PHU15" s="105"/>
      <c r="PHV15" s="105"/>
      <c r="PHW15" s="105"/>
      <c r="PHX15" s="105"/>
      <c r="PHY15" s="105"/>
      <c r="PHZ15" s="105"/>
      <c r="PIA15" s="105"/>
      <c r="PIB15" s="105"/>
      <c r="PIC15" s="105"/>
      <c r="PID15" s="105"/>
      <c r="PIE15" s="105"/>
      <c r="PIF15" s="105"/>
      <c r="PIG15" s="105"/>
      <c r="PIH15" s="105"/>
      <c r="PII15" s="105"/>
      <c r="PIJ15" s="105"/>
      <c r="PIK15" s="105"/>
      <c r="PIL15" s="105"/>
      <c r="PIM15" s="105"/>
      <c r="PIN15" s="105"/>
      <c r="PIO15" s="105"/>
      <c r="PIP15" s="105"/>
      <c r="PIQ15" s="105"/>
      <c r="PIR15" s="105"/>
      <c r="PIS15" s="105"/>
      <c r="PIT15" s="105"/>
      <c r="PIU15" s="105"/>
      <c r="PIV15" s="105"/>
      <c r="PIW15" s="105"/>
      <c r="PIX15" s="105"/>
      <c r="PIY15" s="105"/>
      <c r="PIZ15" s="105"/>
      <c r="PJA15" s="105"/>
      <c r="PJB15" s="105"/>
      <c r="PJC15" s="105"/>
      <c r="PJD15" s="105"/>
      <c r="PJE15" s="105"/>
      <c r="PJF15" s="105"/>
      <c r="PJG15" s="105"/>
      <c r="PJH15" s="105"/>
      <c r="PJI15" s="105"/>
      <c r="PJJ15" s="105"/>
      <c r="PJK15" s="105"/>
      <c r="PJL15" s="105"/>
      <c r="PJM15" s="105"/>
      <c r="PJN15" s="105"/>
      <c r="PJO15" s="105"/>
      <c r="PJP15" s="105"/>
      <c r="PJQ15" s="105"/>
      <c r="PJR15" s="105"/>
      <c r="PJS15" s="105"/>
      <c r="PJT15" s="105"/>
      <c r="PJU15" s="105"/>
      <c r="PJV15" s="105"/>
      <c r="PJW15" s="105"/>
      <c r="PJX15" s="105"/>
      <c r="PJY15" s="105"/>
      <c r="PJZ15" s="105"/>
      <c r="PKA15" s="105"/>
      <c r="PKB15" s="105"/>
      <c r="PKC15" s="105"/>
      <c r="PKD15" s="105"/>
      <c r="PKE15" s="105"/>
      <c r="PKF15" s="105"/>
      <c r="PKG15" s="105"/>
      <c r="PKH15" s="105"/>
      <c r="PKI15" s="105"/>
      <c r="PKJ15" s="105"/>
      <c r="PKK15" s="105"/>
      <c r="PKL15" s="105"/>
      <c r="PKM15" s="105"/>
      <c r="PKN15" s="105"/>
      <c r="PKO15" s="105"/>
      <c r="PKP15" s="105"/>
      <c r="PKQ15" s="105"/>
      <c r="PKR15" s="105"/>
      <c r="PKS15" s="105"/>
      <c r="PKT15" s="105"/>
      <c r="PKU15" s="105"/>
      <c r="PKV15" s="105"/>
      <c r="PKW15" s="105"/>
      <c r="PKX15" s="105"/>
      <c r="PKY15" s="105"/>
      <c r="PKZ15" s="105"/>
      <c r="PLA15" s="105"/>
      <c r="PLB15" s="105"/>
      <c r="PLC15" s="105"/>
      <c r="PLD15" s="105"/>
      <c r="PLE15" s="105"/>
      <c r="PLF15" s="105"/>
      <c r="PLG15" s="105"/>
      <c r="PLH15" s="105"/>
      <c r="PLI15" s="105"/>
      <c r="PLJ15" s="105"/>
      <c r="PLK15" s="105"/>
      <c r="PLL15" s="105"/>
      <c r="PLM15" s="105"/>
      <c r="PLN15" s="105"/>
      <c r="PLO15" s="105"/>
      <c r="PLP15" s="105"/>
      <c r="PLQ15" s="105"/>
      <c r="PLR15" s="105"/>
      <c r="PLS15" s="105"/>
      <c r="PLT15" s="105"/>
      <c r="PLU15" s="105"/>
      <c r="PLV15" s="105"/>
      <c r="PLW15" s="105"/>
      <c r="PLX15" s="105"/>
      <c r="PLY15" s="105"/>
      <c r="PLZ15" s="105"/>
      <c r="PMA15" s="105"/>
      <c r="PMB15" s="105"/>
      <c r="PMC15" s="105"/>
      <c r="PMD15" s="105"/>
      <c r="PME15" s="105"/>
      <c r="PMF15" s="105"/>
      <c r="PMG15" s="105"/>
      <c r="PMH15" s="105"/>
      <c r="PMI15" s="105"/>
      <c r="PMJ15" s="105"/>
      <c r="PMK15" s="105"/>
      <c r="PML15" s="105"/>
      <c r="PMM15" s="105"/>
      <c r="PMN15" s="105"/>
      <c r="PMO15" s="105"/>
      <c r="PMP15" s="105"/>
      <c r="PMQ15" s="105"/>
      <c r="PMR15" s="105"/>
      <c r="PMS15" s="105"/>
      <c r="PMT15" s="105"/>
      <c r="PMU15" s="105"/>
      <c r="PMV15" s="105"/>
      <c r="PMW15" s="105"/>
      <c r="PMX15" s="105"/>
      <c r="PMY15" s="105"/>
      <c r="PMZ15" s="105"/>
      <c r="PNA15" s="105"/>
      <c r="PNB15" s="105"/>
      <c r="PNC15" s="105"/>
      <c r="PND15" s="105"/>
      <c r="PNE15" s="105"/>
      <c r="PNF15" s="105"/>
      <c r="PNG15" s="105"/>
      <c r="PNH15" s="105"/>
      <c r="PNI15" s="105"/>
      <c r="PNJ15" s="105"/>
      <c r="PNK15" s="105"/>
      <c r="PNL15" s="105"/>
      <c r="PNM15" s="105"/>
      <c r="PNN15" s="105"/>
      <c r="PNO15" s="105"/>
      <c r="PNP15" s="105"/>
      <c r="PNQ15" s="105"/>
      <c r="PNR15" s="105"/>
      <c r="PNS15" s="105"/>
      <c r="PNT15" s="105"/>
      <c r="PNU15" s="105"/>
      <c r="PNV15" s="105"/>
      <c r="PNW15" s="105"/>
      <c r="PNX15" s="105"/>
      <c r="PNY15" s="105"/>
      <c r="PNZ15" s="105"/>
      <c r="POA15" s="105"/>
      <c r="POB15" s="105"/>
      <c r="POC15" s="105"/>
      <c r="POD15" s="105"/>
      <c r="POE15" s="105"/>
      <c r="POF15" s="105"/>
      <c r="POG15" s="105"/>
      <c r="POH15" s="105"/>
      <c r="POI15" s="105"/>
      <c r="POJ15" s="105"/>
      <c r="POK15" s="105"/>
      <c r="POL15" s="105"/>
      <c r="POM15" s="105"/>
      <c r="PON15" s="105"/>
      <c r="POO15" s="105"/>
      <c r="POP15" s="105"/>
      <c r="POQ15" s="105"/>
      <c r="POR15" s="105"/>
      <c r="POS15" s="105"/>
      <c r="POT15" s="105"/>
      <c r="POU15" s="105"/>
      <c r="POV15" s="105"/>
      <c r="POW15" s="105"/>
      <c r="POX15" s="105"/>
      <c r="POY15" s="105"/>
      <c r="POZ15" s="105"/>
      <c r="PPA15" s="105"/>
      <c r="PPB15" s="105"/>
      <c r="PPC15" s="105"/>
      <c r="PPD15" s="105"/>
      <c r="PPE15" s="105"/>
      <c r="PPF15" s="105"/>
      <c r="PPG15" s="105"/>
      <c r="PPH15" s="105"/>
      <c r="PPI15" s="105"/>
      <c r="PPJ15" s="105"/>
      <c r="PPK15" s="105"/>
      <c r="PPL15" s="105"/>
      <c r="PPM15" s="105"/>
      <c r="PPN15" s="105"/>
      <c r="PPO15" s="105"/>
      <c r="PPP15" s="105"/>
      <c r="PPQ15" s="105"/>
      <c r="PPR15" s="105"/>
      <c r="PPS15" s="105"/>
      <c r="PPT15" s="105"/>
      <c r="PPU15" s="105"/>
      <c r="PPV15" s="105"/>
      <c r="PPW15" s="105"/>
      <c r="PPX15" s="105"/>
      <c r="PPY15" s="105"/>
      <c r="PPZ15" s="105"/>
      <c r="PQA15" s="105"/>
      <c r="PQB15" s="105"/>
      <c r="PQC15" s="105"/>
      <c r="PQD15" s="105"/>
      <c r="PQE15" s="105"/>
      <c r="PQF15" s="105"/>
      <c r="PQG15" s="105"/>
      <c r="PQH15" s="105"/>
      <c r="PQI15" s="105"/>
      <c r="PQJ15" s="105"/>
      <c r="PQK15" s="105"/>
      <c r="PQL15" s="105"/>
      <c r="PQM15" s="105"/>
      <c r="PQN15" s="105"/>
      <c r="PQO15" s="105"/>
      <c r="PQP15" s="105"/>
      <c r="PQQ15" s="105"/>
      <c r="PQR15" s="105"/>
      <c r="PQS15" s="105"/>
      <c r="PQT15" s="105"/>
      <c r="PQU15" s="105"/>
      <c r="PQV15" s="105"/>
      <c r="PQW15" s="105"/>
      <c r="PQX15" s="105"/>
      <c r="PQY15" s="105"/>
      <c r="PQZ15" s="105"/>
      <c r="PRA15" s="105"/>
      <c r="PRB15" s="105"/>
      <c r="PRC15" s="105"/>
      <c r="PRD15" s="105"/>
      <c r="PRE15" s="105"/>
      <c r="PRF15" s="105"/>
      <c r="PRG15" s="105"/>
      <c r="PRH15" s="105"/>
      <c r="PRI15" s="105"/>
      <c r="PRJ15" s="105"/>
      <c r="PRK15" s="105"/>
      <c r="PRL15" s="105"/>
      <c r="PRM15" s="105"/>
      <c r="PRN15" s="105"/>
      <c r="PRO15" s="105"/>
      <c r="PRP15" s="105"/>
      <c r="PRQ15" s="105"/>
      <c r="PRR15" s="105"/>
      <c r="PRS15" s="105"/>
      <c r="PRT15" s="105"/>
      <c r="PRU15" s="105"/>
      <c r="PRV15" s="105"/>
      <c r="PRW15" s="105"/>
      <c r="PRX15" s="105"/>
      <c r="PRY15" s="105"/>
      <c r="PRZ15" s="105"/>
      <c r="PSA15" s="105"/>
      <c r="PSB15" s="105"/>
      <c r="PSC15" s="105"/>
      <c r="PSD15" s="105"/>
      <c r="PSE15" s="105"/>
      <c r="PSF15" s="105"/>
      <c r="PSG15" s="105"/>
      <c r="PSH15" s="105"/>
      <c r="PSI15" s="105"/>
      <c r="PSJ15" s="105"/>
      <c r="PSK15" s="105"/>
      <c r="PSL15" s="105"/>
      <c r="PSM15" s="105"/>
      <c r="PSN15" s="105"/>
      <c r="PSO15" s="105"/>
      <c r="PSP15" s="105"/>
      <c r="PSQ15" s="105"/>
      <c r="PSR15" s="105"/>
      <c r="PSS15" s="105"/>
      <c r="PST15" s="105"/>
      <c r="PSU15" s="105"/>
      <c r="PSV15" s="105"/>
      <c r="PSW15" s="105"/>
      <c r="PSX15" s="105"/>
      <c r="PSY15" s="105"/>
      <c r="PSZ15" s="105"/>
      <c r="PTA15" s="105"/>
      <c r="PTB15" s="105"/>
      <c r="PTC15" s="105"/>
      <c r="PTD15" s="105"/>
      <c r="PTE15" s="105"/>
      <c r="PTF15" s="105"/>
      <c r="PTG15" s="105"/>
      <c r="PTH15" s="105"/>
      <c r="PTI15" s="105"/>
      <c r="PTJ15" s="105"/>
      <c r="PTK15" s="105"/>
      <c r="PTL15" s="105"/>
      <c r="PTM15" s="105"/>
      <c r="PTN15" s="105"/>
      <c r="PTO15" s="105"/>
      <c r="PTP15" s="105"/>
      <c r="PTQ15" s="105"/>
      <c r="PTR15" s="105"/>
      <c r="PTS15" s="105"/>
      <c r="PTT15" s="105"/>
      <c r="PTU15" s="105"/>
      <c r="PTV15" s="105"/>
      <c r="PTW15" s="105"/>
      <c r="PTX15" s="105"/>
      <c r="PTY15" s="105"/>
      <c r="PTZ15" s="105"/>
      <c r="PUA15" s="105"/>
      <c r="PUB15" s="105"/>
      <c r="PUC15" s="105"/>
      <c r="PUD15" s="105"/>
      <c r="PUE15" s="105"/>
      <c r="PUF15" s="105"/>
      <c r="PUG15" s="105"/>
      <c r="PUH15" s="105"/>
      <c r="PUI15" s="105"/>
      <c r="PUJ15" s="105"/>
      <c r="PUK15" s="105"/>
      <c r="PUL15" s="105"/>
      <c r="PUM15" s="105"/>
      <c r="PUN15" s="105"/>
      <c r="PUO15" s="105"/>
      <c r="PUP15" s="105"/>
      <c r="PUQ15" s="105"/>
      <c r="PUR15" s="105"/>
      <c r="PUS15" s="105"/>
      <c r="PUT15" s="105"/>
      <c r="PUU15" s="105"/>
      <c r="PUV15" s="105"/>
      <c r="PUW15" s="105"/>
      <c r="PUX15" s="105"/>
      <c r="PUY15" s="105"/>
      <c r="PUZ15" s="105"/>
      <c r="PVA15" s="105"/>
      <c r="PVB15" s="105"/>
      <c r="PVC15" s="105"/>
      <c r="PVD15" s="105"/>
      <c r="PVE15" s="105"/>
      <c r="PVF15" s="105"/>
      <c r="PVG15" s="105"/>
      <c r="PVH15" s="105"/>
      <c r="PVI15" s="105"/>
      <c r="PVJ15" s="105"/>
      <c r="PVK15" s="105"/>
      <c r="PVL15" s="105"/>
      <c r="PVM15" s="105"/>
      <c r="PVN15" s="105"/>
      <c r="PVO15" s="105"/>
      <c r="PVP15" s="105"/>
      <c r="PVQ15" s="105"/>
      <c r="PVR15" s="105"/>
      <c r="PVS15" s="105"/>
      <c r="PVT15" s="105"/>
      <c r="PVU15" s="105"/>
      <c r="PVV15" s="105"/>
      <c r="PVW15" s="105"/>
      <c r="PVX15" s="105"/>
      <c r="PVY15" s="105"/>
      <c r="PVZ15" s="105"/>
      <c r="PWA15" s="105"/>
      <c r="PWB15" s="105"/>
      <c r="PWC15" s="105"/>
      <c r="PWD15" s="105"/>
      <c r="PWE15" s="105"/>
      <c r="PWF15" s="105"/>
      <c r="PWG15" s="105"/>
      <c r="PWH15" s="105"/>
      <c r="PWI15" s="105"/>
      <c r="PWJ15" s="105"/>
      <c r="PWK15" s="105"/>
      <c r="PWL15" s="105"/>
      <c r="PWM15" s="105"/>
      <c r="PWN15" s="105"/>
      <c r="PWO15" s="105"/>
      <c r="PWP15" s="105"/>
      <c r="PWQ15" s="105"/>
      <c r="PWR15" s="105"/>
      <c r="PWS15" s="105"/>
      <c r="PWT15" s="105"/>
      <c r="PWU15" s="105"/>
      <c r="PWV15" s="105"/>
      <c r="PWW15" s="105"/>
      <c r="PWX15" s="105"/>
      <c r="PWY15" s="105"/>
      <c r="PWZ15" s="105"/>
      <c r="PXA15" s="105"/>
      <c r="PXB15" s="105"/>
      <c r="PXC15" s="105"/>
      <c r="PXD15" s="105"/>
      <c r="PXE15" s="105"/>
      <c r="PXF15" s="105"/>
      <c r="PXG15" s="105"/>
      <c r="PXH15" s="105"/>
      <c r="PXI15" s="105"/>
      <c r="PXJ15" s="105"/>
      <c r="PXK15" s="105"/>
      <c r="PXL15" s="105"/>
      <c r="PXM15" s="105"/>
      <c r="PXN15" s="105"/>
      <c r="PXO15" s="105"/>
      <c r="PXP15" s="105"/>
      <c r="PXQ15" s="105"/>
      <c r="PXR15" s="105"/>
      <c r="PXS15" s="105"/>
      <c r="PXT15" s="105"/>
      <c r="PXU15" s="105"/>
      <c r="PXV15" s="105"/>
      <c r="PXW15" s="105"/>
      <c r="PXX15" s="105"/>
      <c r="PXY15" s="105"/>
      <c r="PXZ15" s="105"/>
      <c r="PYA15" s="105"/>
      <c r="PYB15" s="105"/>
      <c r="PYC15" s="105"/>
      <c r="PYD15" s="105"/>
      <c r="PYE15" s="105"/>
      <c r="PYF15" s="105"/>
      <c r="PYG15" s="105"/>
      <c r="PYH15" s="105"/>
      <c r="PYI15" s="105"/>
      <c r="PYJ15" s="105"/>
      <c r="PYK15" s="105"/>
      <c r="PYL15" s="105"/>
      <c r="PYM15" s="105"/>
      <c r="PYN15" s="105"/>
      <c r="PYO15" s="105"/>
      <c r="PYP15" s="105"/>
      <c r="PYQ15" s="105"/>
      <c r="PYR15" s="105"/>
      <c r="PYS15" s="105"/>
      <c r="PYT15" s="105"/>
      <c r="PYU15" s="105"/>
      <c r="PYV15" s="105"/>
      <c r="PYW15" s="105"/>
      <c r="PYX15" s="105"/>
      <c r="PYY15" s="105"/>
      <c r="PYZ15" s="105"/>
      <c r="PZA15" s="105"/>
      <c r="PZB15" s="105"/>
      <c r="PZC15" s="105"/>
      <c r="PZD15" s="105"/>
      <c r="PZE15" s="105"/>
      <c r="PZF15" s="105"/>
      <c r="PZG15" s="105"/>
      <c r="PZH15" s="105"/>
      <c r="PZI15" s="105"/>
      <c r="PZJ15" s="105"/>
      <c r="PZK15" s="105"/>
      <c r="PZL15" s="105"/>
      <c r="PZM15" s="105"/>
      <c r="PZN15" s="105"/>
      <c r="PZO15" s="105"/>
      <c r="PZP15" s="105"/>
      <c r="PZQ15" s="105"/>
      <c r="PZR15" s="105"/>
      <c r="PZS15" s="105"/>
      <c r="PZT15" s="105"/>
      <c r="PZU15" s="105"/>
      <c r="PZV15" s="105"/>
      <c r="PZW15" s="105"/>
      <c r="PZX15" s="105"/>
      <c r="PZY15" s="105"/>
      <c r="PZZ15" s="105"/>
      <c r="QAA15" s="105"/>
      <c r="QAB15" s="105"/>
      <c r="QAC15" s="105"/>
      <c r="QAD15" s="105"/>
      <c r="QAE15" s="105"/>
      <c r="QAF15" s="105"/>
      <c r="QAG15" s="105"/>
      <c r="QAH15" s="105"/>
      <c r="QAI15" s="105"/>
      <c r="QAJ15" s="105"/>
      <c r="QAK15" s="105"/>
      <c r="QAL15" s="105"/>
      <c r="QAM15" s="105"/>
      <c r="QAN15" s="105"/>
      <c r="QAO15" s="105"/>
      <c r="QAP15" s="105"/>
      <c r="QAQ15" s="105"/>
      <c r="QAR15" s="105"/>
      <c r="QAS15" s="105"/>
      <c r="QAT15" s="105"/>
      <c r="QAU15" s="105"/>
      <c r="QAV15" s="105"/>
      <c r="QAW15" s="105"/>
      <c r="QAX15" s="105"/>
      <c r="QAY15" s="105"/>
      <c r="QAZ15" s="105"/>
      <c r="QBA15" s="105"/>
      <c r="QBB15" s="105"/>
      <c r="QBC15" s="105"/>
      <c r="QBD15" s="105"/>
      <c r="QBE15" s="105"/>
      <c r="QBF15" s="105"/>
      <c r="QBG15" s="105"/>
      <c r="QBH15" s="105"/>
      <c r="QBI15" s="105"/>
      <c r="QBJ15" s="105"/>
      <c r="QBK15" s="105"/>
      <c r="QBL15" s="105"/>
      <c r="QBM15" s="105"/>
      <c r="QBN15" s="105"/>
      <c r="QBO15" s="105"/>
      <c r="QBP15" s="105"/>
      <c r="QBQ15" s="105"/>
      <c r="QBR15" s="105"/>
      <c r="QBS15" s="105"/>
      <c r="QBT15" s="105"/>
      <c r="QBU15" s="105"/>
      <c r="QBV15" s="105"/>
      <c r="QBW15" s="105"/>
      <c r="QBX15" s="105"/>
      <c r="QBY15" s="105"/>
      <c r="QBZ15" s="105"/>
      <c r="QCA15" s="105"/>
      <c r="QCB15" s="105"/>
      <c r="QCC15" s="105"/>
      <c r="QCD15" s="105"/>
      <c r="QCE15" s="105"/>
      <c r="QCF15" s="105"/>
      <c r="QCG15" s="105"/>
      <c r="QCH15" s="105"/>
      <c r="QCI15" s="105"/>
      <c r="QCJ15" s="105"/>
      <c r="QCK15" s="105"/>
      <c r="QCL15" s="105"/>
      <c r="QCM15" s="105"/>
      <c r="QCN15" s="105"/>
      <c r="QCO15" s="105"/>
      <c r="QCP15" s="105"/>
      <c r="QCQ15" s="105"/>
      <c r="QCR15" s="105"/>
      <c r="QCS15" s="105"/>
      <c r="QCT15" s="105"/>
      <c r="QCU15" s="105"/>
      <c r="QCV15" s="105"/>
      <c r="QCW15" s="105"/>
      <c r="QCX15" s="105"/>
      <c r="QCY15" s="105"/>
      <c r="QCZ15" s="105"/>
      <c r="QDA15" s="105"/>
      <c r="QDB15" s="105"/>
      <c r="QDC15" s="105"/>
      <c r="QDD15" s="105"/>
      <c r="QDE15" s="105"/>
      <c r="QDF15" s="105"/>
      <c r="QDG15" s="105"/>
      <c r="QDH15" s="105"/>
      <c r="QDI15" s="105"/>
      <c r="QDJ15" s="105"/>
      <c r="QDK15" s="105"/>
      <c r="QDL15" s="105"/>
      <c r="QDM15" s="105"/>
      <c r="QDN15" s="105"/>
      <c r="QDO15" s="105"/>
      <c r="QDP15" s="105"/>
      <c r="QDQ15" s="105"/>
      <c r="QDR15" s="105"/>
      <c r="QDS15" s="105"/>
      <c r="QDT15" s="105"/>
      <c r="QDU15" s="105"/>
      <c r="QDV15" s="105"/>
      <c r="QDW15" s="105"/>
      <c r="QDX15" s="105"/>
      <c r="QDY15" s="105"/>
      <c r="QDZ15" s="105"/>
      <c r="QEA15" s="105"/>
      <c r="QEB15" s="105"/>
      <c r="QEC15" s="105"/>
      <c r="QED15" s="105"/>
      <c r="QEE15" s="105"/>
      <c r="QEF15" s="105"/>
      <c r="QEG15" s="105"/>
      <c r="QEH15" s="105"/>
      <c r="QEI15" s="105"/>
      <c r="QEJ15" s="105"/>
      <c r="QEK15" s="105"/>
      <c r="QEL15" s="105"/>
      <c r="QEM15" s="105"/>
      <c r="QEN15" s="105"/>
      <c r="QEO15" s="105"/>
      <c r="QEP15" s="105"/>
      <c r="QEQ15" s="105"/>
      <c r="QER15" s="105"/>
      <c r="QES15" s="105"/>
      <c r="QET15" s="105"/>
      <c r="QEU15" s="105"/>
      <c r="QEV15" s="105"/>
      <c r="QEW15" s="105"/>
      <c r="QEX15" s="105"/>
      <c r="QEY15" s="105"/>
      <c r="QEZ15" s="105"/>
      <c r="QFA15" s="105"/>
      <c r="QFB15" s="105"/>
      <c r="QFC15" s="105"/>
      <c r="QFD15" s="105"/>
      <c r="QFE15" s="105"/>
      <c r="QFF15" s="105"/>
      <c r="QFG15" s="105"/>
      <c r="QFH15" s="105"/>
      <c r="QFI15" s="105"/>
      <c r="QFJ15" s="105"/>
      <c r="QFK15" s="105"/>
      <c r="QFL15" s="105"/>
      <c r="QFM15" s="105"/>
      <c r="QFN15" s="105"/>
      <c r="QFO15" s="105"/>
      <c r="QFP15" s="105"/>
      <c r="QFQ15" s="105"/>
      <c r="QFR15" s="105"/>
      <c r="QFS15" s="105"/>
      <c r="QFT15" s="105"/>
      <c r="QFU15" s="105"/>
      <c r="QFV15" s="105"/>
      <c r="QFW15" s="105"/>
      <c r="QFX15" s="105"/>
      <c r="QFY15" s="105"/>
      <c r="QFZ15" s="105"/>
      <c r="QGA15" s="105"/>
      <c r="QGB15" s="105"/>
      <c r="QGC15" s="105"/>
      <c r="QGD15" s="105"/>
      <c r="QGE15" s="105"/>
      <c r="QGF15" s="105"/>
      <c r="QGG15" s="105"/>
      <c r="QGH15" s="105"/>
      <c r="QGI15" s="105"/>
      <c r="QGJ15" s="105"/>
      <c r="QGK15" s="105"/>
      <c r="QGL15" s="105"/>
      <c r="QGM15" s="105"/>
      <c r="QGN15" s="105"/>
      <c r="QGO15" s="105"/>
      <c r="QGP15" s="105"/>
      <c r="QGQ15" s="105"/>
      <c r="QGR15" s="105"/>
      <c r="QGS15" s="105"/>
      <c r="QGT15" s="105"/>
      <c r="QGU15" s="105"/>
      <c r="QGV15" s="105"/>
      <c r="QGW15" s="105"/>
      <c r="QGX15" s="105"/>
      <c r="QGY15" s="105"/>
      <c r="QGZ15" s="105"/>
      <c r="QHA15" s="105"/>
      <c r="QHB15" s="105"/>
      <c r="QHC15" s="105"/>
      <c r="QHD15" s="105"/>
      <c r="QHE15" s="105"/>
      <c r="QHF15" s="105"/>
      <c r="QHG15" s="105"/>
      <c r="QHH15" s="105"/>
      <c r="QHI15" s="105"/>
      <c r="QHJ15" s="105"/>
      <c r="QHK15" s="105"/>
      <c r="QHL15" s="105"/>
      <c r="QHM15" s="105"/>
      <c r="QHN15" s="105"/>
      <c r="QHO15" s="105"/>
      <c r="QHP15" s="105"/>
      <c r="QHQ15" s="105"/>
      <c r="QHR15" s="105"/>
      <c r="QHS15" s="105"/>
      <c r="QHT15" s="105"/>
      <c r="QHU15" s="105"/>
      <c r="QHV15" s="105"/>
      <c r="QHW15" s="105"/>
      <c r="QHX15" s="105"/>
      <c r="QHY15" s="105"/>
      <c r="QHZ15" s="105"/>
      <c r="QIA15" s="105"/>
      <c r="QIB15" s="105"/>
      <c r="QIC15" s="105"/>
      <c r="QID15" s="105"/>
      <c r="QIE15" s="105"/>
      <c r="QIF15" s="105"/>
      <c r="QIG15" s="105"/>
      <c r="QIH15" s="105"/>
      <c r="QII15" s="105"/>
      <c r="QIJ15" s="105"/>
      <c r="QIK15" s="105"/>
      <c r="QIL15" s="105"/>
      <c r="QIM15" s="105"/>
      <c r="QIN15" s="105"/>
      <c r="QIO15" s="105"/>
      <c r="QIP15" s="105"/>
      <c r="QIQ15" s="105"/>
      <c r="QIR15" s="105"/>
      <c r="QIS15" s="105"/>
      <c r="QIT15" s="105"/>
      <c r="QIU15" s="105"/>
      <c r="QIV15" s="105"/>
      <c r="QIW15" s="105"/>
      <c r="QIX15" s="105"/>
      <c r="QIY15" s="105"/>
      <c r="QIZ15" s="105"/>
      <c r="QJA15" s="105"/>
      <c r="QJB15" s="105"/>
      <c r="QJC15" s="105"/>
      <c r="QJD15" s="105"/>
      <c r="QJE15" s="105"/>
      <c r="QJF15" s="105"/>
      <c r="QJG15" s="105"/>
      <c r="QJH15" s="105"/>
      <c r="QJI15" s="105"/>
      <c r="QJJ15" s="105"/>
      <c r="QJK15" s="105"/>
      <c r="QJL15" s="105"/>
      <c r="QJM15" s="105"/>
      <c r="QJN15" s="105"/>
      <c r="QJO15" s="105"/>
      <c r="QJP15" s="105"/>
      <c r="QJQ15" s="105"/>
      <c r="QJR15" s="105"/>
      <c r="QJS15" s="105"/>
      <c r="QJT15" s="105"/>
      <c r="QJU15" s="105"/>
      <c r="QJV15" s="105"/>
      <c r="QJW15" s="105"/>
      <c r="QJX15" s="105"/>
      <c r="QJY15" s="105"/>
      <c r="QJZ15" s="105"/>
      <c r="QKA15" s="105"/>
      <c r="QKB15" s="105"/>
      <c r="QKC15" s="105"/>
      <c r="QKD15" s="105"/>
      <c r="QKE15" s="105"/>
      <c r="QKF15" s="105"/>
      <c r="QKG15" s="105"/>
      <c r="QKH15" s="105"/>
      <c r="QKI15" s="105"/>
      <c r="QKJ15" s="105"/>
      <c r="QKK15" s="105"/>
      <c r="QKL15" s="105"/>
      <c r="QKM15" s="105"/>
      <c r="QKN15" s="105"/>
      <c r="QKO15" s="105"/>
      <c r="QKP15" s="105"/>
      <c r="QKQ15" s="105"/>
      <c r="QKR15" s="105"/>
      <c r="QKS15" s="105"/>
      <c r="QKT15" s="105"/>
      <c r="QKU15" s="105"/>
      <c r="QKV15" s="105"/>
      <c r="QKW15" s="105"/>
      <c r="QKX15" s="105"/>
      <c r="QKY15" s="105"/>
      <c r="QKZ15" s="105"/>
      <c r="QLA15" s="105"/>
      <c r="QLB15" s="105"/>
      <c r="QLC15" s="105"/>
      <c r="QLD15" s="105"/>
      <c r="QLE15" s="105"/>
      <c r="QLF15" s="105"/>
      <c r="QLG15" s="105"/>
      <c r="QLH15" s="105"/>
      <c r="QLI15" s="105"/>
      <c r="QLJ15" s="105"/>
      <c r="QLK15" s="105"/>
      <c r="QLL15" s="105"/>
      <c r="QLM15" s="105"/>
      <c r="QLN15" s="105"/>
      <c r="QLO15" s="105"/>
      <c r="QLP15" s="105"/>
      <c r="QLQ15" s="105"/>
      <c r="QLR15" s="105"/>
      <c r="QLS15" s="105"/>
      <c r="QLT15" s="105"/>
      <c r="QLU15" s="105"/>
      <c r="QLV15" s="105"/>
      <c r="QLW15" s="105"/>
      <c r="QLX15" s="105"/>
      <c r="QLY15" s="105"/>
      <c r="QLZ15" s="105"/>
      <c r="QMA15" s="105"/>
      <c r="QMB15" s="105"/>
      <c r="QMC15" s="105"/>
      <c r="QMD15" s="105"/>
      <c r="QME15" s="105"/>
      <c r="QMF15" s="105"/>
      <c r="QMG15" s="105"/>
      <c r="QMH15" s="105"/>
      <c r="QMI15" s="105"/>
      <c r="QMJ15" s="105"/>
      <c r="QMK15" s="105"/>
      <c r="QML15" s="105"/>
      <c r="QMM15" s="105"/>
      <c r="QMN15" s="105"/>
      <c r="QMO15" s="105"/>
      <c r="QMP15" s="105"/>
      <c r="QMQ15" s="105"/>
      <c r="QMR15" s="105"/>
      <c r="QMS15" s="105"/>
      <c r="QMT15" s="105"/>
      <c r="QMU15" s="105"/>
      <c r="QMV15" s="105"/>
      <c r="QMW15" s="105"/>
      <c r="QMX15" s="105"/>
      <c r="QMY15" s="105"/>
      <c r="QMZ15" s="105"/>
      <c r="QNA15" s="105"/>
      <c r="QNB15" s="105"/>
      <c r="QNC15" s="105"/>
      <c r="QND15" s="105"/>
      <c r="QNE15" s="105"/>
      <c r="QNF15" s="105"/>
      <c r="QNG15" s="105"/>
      <c r="QNH15" s="105"/>
      <c r="QNI15" s="105"/>
      <c r="QNJ15" s="105"/>
      <c r="QNK15" s="105"/>
      <c r="QNL15" s="105"/>
      <c r="QNM15" s="105"/>
      <c r="QNN15" s="105"/>
      <c r="QNO15" s="105"/>
      <c r="QNP15" s="105"/>
      <c r="QNQ15" s="105"/>
      <c r="QNR15" s="105"/>
      <c r="QNS15" s="105"/>
      <c r="QNT15" s="105"/>
      <c r="QNU15" s="105"/>
      <c r="QNV15" s="105"/>
      <c r="QNW15" s="105"/>
      <c r="QNX15" s="105"/>
      <c r="QNY15" s="105"/>
      <c r="QNZ15" s="105"/>
      <c r="QOA15" s="105"/>
      <c r="QOB15" s="105"/>
      <c r="QOC15" s="105"/>
      <c r="QOD15" s="105"/>
      <c r="QOE15" s="105"/>
      <c r="QOF15" s="105"/>
      <c r="QOG15" s="105"/>
      <c r="QOH15" s="105"/>
      <c r="QOI15" s="105"/>
      <c r="QOJ15" s="105"/>
      <c r="QOK15" s="105"/>
      <c r="QOL15" s="105"/>
      <c r="QOM15" s="105"/>
      <c r="QON15" s="105"/>
      <c r="QOO15" s="105"/>
      <c r="QOP15" s="105"/>
      <c r="QOQ15" s="105"/>
      <c r="QOR15" s="105"/>
      <c r="QOS15" s="105"/>
      <c r="QOT15" s="105"/>
      <c r="QOU15" s="105"/>
      <c r="QOV15" s="105"/>
      <c r="QOW15" s="105"/>
      <c r="QOX15" s="105"/>
      <c r="QOY15" s="105"/>
      <c r="QOZ15" s="105"/>
      <c r="QPA15" s="105"/>
      <c r="QPB15" s="105"/>
      <c r="QPC15" s="105"/>
      <c r="QPD15" s="105"/>
      <c r="QPE15" s="105"/>
      <c r="QPF15" s="105"/>
      <c r="QPG15" s="105"/>
      <c r="QPH15" s="105"/>
      <c r="QPI15" s="105"/>
      <c r="QPJ15" s="105"/>
      <c r="QPK15" s="105"/>
      <c r="QPL15" s="105"/>
      <c r="QPM15" s="105"/>
      <c r="QPN15" s="105"/>
      <c r="QPO15" s="105"/>
      <c r="QPP15" s="105"/>
      <c r="QPQ15" s="105"/>
      <c r="QPR15" s="105"/>
      <c r="QPS15" s="105"/>
      <c r="QPT15" s="105"/>
      <c r="QPU15" s="105"/>
      <c r="QPV15" s="105"/>
      <c r="QPW15" s="105"/>
      <c r="QPX15" s="105"/>
      <c r="QPY15" s="105"/>
      <c r="QPZ15" s="105"/>
      <c r="QQA15" s="105"/>
      <c r="QQB15" s="105"/>
      <c r="QQC15" s="105"/>
      <c r="QQD15" s="105"/>
      <c r="QQE15" s="105"/>
      <c r="QQF15" s="105"/>
      <c r="QQG15" s="105"/>
      <c r="QQH15" s="105"/>
      <c r="QQI15" s="105"/>
      <c r="QQJ15" s="105"/>
      <c r="QQK15" s="105"/>
      <c r="QQL15" s="105"/>
      <c r="QQM15" s="105"/>
      <c r="QQN15" s="105"/>
      <c r="QQO15" s="105"/>
      <c r="QQP15" s="105"/>
      <c r="QQQ15" s="105"/>
      <c r="QQR15" s="105"/>
      <c r="QQS15" s="105"/>
      <c r="QQT15" s="105"/>
      <c r="QQU15" s="105"/>
      <c r="QQV15" s="105"/>
      <c r="QQW15" s="105"/>
      <c r="QQX15" s="105"/>
      <c r="QQY15" s="105"/>
      <c r="QQZ15" s="105"/>
      <c r="QRA15" s="105"/>
      <c r="QRB15" s="105"/>
      <c r="QRC15" s="105"/>
      <c r="QRD15" s="105"/>
      <c r="QRE15" s="105"/>
      <c r="QRF15" s="105"/>
      <c r="QRG15" s="105"/>
      <c r="QRH15" s="105"/>
      <c r="QRI15" s="105"/>
      <c r="QRJ15" s="105"/>
      <c r="QRK15" s="105"/>
      <c r="QRL15" s="105"/>
      <c r="QRM15" s="105"/>
      <c r="QRN15" s="105"/>
      <c r="QRO15" s="105"/>
      <c r="QRP15" s="105"/>
      <c r="QRQ15" s="105"/>
      <c r="QRR15" s="105"/>
      <c r="QRS15" s="105"/>
      <c r="QRT15" s="105"/>
      <c r="QRU15" s="105"/>
      <c r="QRV15" s="105"/>
      <c r="QRW15" s="105"/>
      <c r="QRX15" s="105"/>
      <c r="QRY15" s="105"/>
      <c r="QRZ15" s="105"/>
      <c r="QSA15" s="105"/>
      <c r="QSB15" s="105"/>
      <c r="QSC15" s="105"/>
      <c r="QSD15" s="105"/>
      <c r="QSE15" s="105"/>
      <c r="QSF15" s="105"/>
      <c r="QSG15" s="105"/>
      <c r="QSH15" s="105"/>
      <c r="QSI15" s="105"/>
      <c r="QSJ15" s="105"/>
      <c r="QSK15" s="105"/>
      <c r="QSL15" s="105"/>
      <c r="QSM15" s="105"/>
      <c r="QSN15" s="105"/>
      <c r="QSO15" s="105"/>
      <c r="QSP15" s="105"/>
      <c r="QSQ15" s="105"/>
      <c r="QSR15" s="105"/>
      <c r="QSS15" s="105"/>
      <c r="QST15" s="105"/>
      <c r="QSU15" s="105"/>
      <c r="QSV15" s="105"/>
      <c r="QSW15" s="105"/>
      <c r="QSX15" s="105"/>
      <c r="QSY15" s="105"/>
      <c r="QSZ15" s="105"/>
      <c r="QTA15" s="105"/>
      <c r="QTB15" s="105"/>
      <c r="QTC15" s="105"/>
      <c r="QTD15" s="105"/>
      <c r="QTE15" s="105"/>
      <c r="QTF15" s="105"/>
      <c r="QTG15" s="105"/>
      <c r="QTH15" s="105"/>
      <c r="QTI15" s="105"/>
      <c r="QTJ15" s="105"/>
      <c r="QTK15" s="105"/>
      <c r="QTL15" s="105"/>
      <c r="QTM15" s="105"/>
      <c r="QTN15" s="105"/>
      <c r="QTO15" s="105"/>
      <c r="QTP15" s="105"/>
      <c r="QTQ15" s="105"/>
      <c r="QTR15" s="105"/>
      <c r="QTS15" s="105"/>
      <c r="QTT15" s="105"/>
      <c r="QTU15" s="105"/>
      <c r="QTV15" s="105"/>
      <c r="QTW15" s="105"/>
      <c r="QTX15" s="105"/>
      <c r="QTY15" s="105"/>
      <c r="QTZ15" s="105"/>
      <c r="QUA15" s="105"/>
      <c r="QUB15" s="105"/>
      <c r="QUC15" s="105"/>
      <c r="QUD15" s="105"/>
      <c r="QUE15" s="105"/>
      <c r="QUF15" s="105"/>
      <c r="QUG15" s="105"/>
      <c r="QUH15" s="105"/>
      <c r="QUI15" s="105"/>
      <c r="QUJ15" s="105"/>
      <c r="QUK15" s="105"/>
      <c r="QUL15" s="105"/>
      <c r="QUM15" s="105"/>
      <c r="QUN15" s="105"/>
      <c r="QUO15" s="105"/>
      <c r="QUP15" s="105"/>
      <c r="QUQ15" s="105"/>
      <c r="QUR15" s="105"/>
      <c r="QUS15" s="105"/>
      <c r="QUT15" s="105"/>
      <c r="QUU15" s="105"/>
      <c r="QUV15" s="105"/>
      <c r="QUW15" s="105"/>
      <c r="QUX15" s="105"/>
      <c r="QUY15" s="105"/>
      <c r="QUZ15" s="105"/>
      <c r="QVA15" s="105"/>
      <c r="QVB15" s="105"/>
      <c r="QVC15" s="105"/>
      <c r="QVD15" s="105"/>
      <c r="QVE15" s="105"/>
      <c r="QVF15" s="105"/>
      <c r="QVG15" s="105"/>
      <c r="QVH15" s="105"/>
      <c r="QVI15" s="105"/>
      <c r="QVJ15" s="105"/>
      <c r="QVK15" s="105"/>
      <c r="QVL15" s="105"/>
      <c r="QVM15" s="105"/>
      <c r="QVN15" s="105"/>
      <c r="QVO15" s="105"/>
      <c r="QVP15" s="105"/>
      <c r="QVQ15" s="105"/>
      <c r="QVR15" s="105"/>
      <c r="QVS15" s="105"/>
      <c r="QVT15" s="105"/>
      <c r="QVU15" s="105"/>
      <c r="QVV15" s="105"/>
      <c r="QVW15" s="105"/>
      <c r="QVX15" s="105"/>
      <c r="QVY15" s="105"/>
      <c r="QVZ15" s="105"/>
      <c r="QWA15" s="105"/>
      <c r="QWB15" s="105"/>
      <c r="QWC15" s="105"/>
      <c r="QWD15" s="105"/>
      <c r="QWE15" s="105"/>
      <c r="QWF15" s="105"/>
      <c r="QWG15" s="105"/>
      <c r="QWH15" s="105"/>
      <c r="QWI15" s="105"/>
      <c r="QWJ15" s="105"/>
      <c r="QWK15" s="105"/>
      <c r="QWL15" s="105"/>
      <c r="QWM15" s="105"/>
      <c r="QWN15" s="105"/>
      <c r="QWO15" s="105"/>
      <c r="QWP15" s="105"/>
      <c r="QWQ15" s="105"/>
      <c r="QWR15" s="105"/>
      <c r="QWS15" s="105"/>
      <c r="QWT15" s="105"/>
      <c r="QWU15" s="105"/>
      <c r="QWV15" s="105"/>
      <c r="QWW15" s="105"/>
      <c r="QWX15" s="105"/>
      <c r="QWY15" s="105"/>
      <c r="QWZ15" s="105"/>
      <c r="QXA15" s="105"/>
      <c r="QXB15" s="105"/>
      <c r="QXC15" s="105"/>
      <c r="QXD15" s="105"/>
      <c r="QXE15" s="105"/>
      <c r="QXF15" s="105"/>
      <c r="QXG15" s="105"/>
      <c r="QXH15" s="105"/>
      <c r="QXI15" s="105"/>
      <c r="QXJ15" s="105"/>
      <c r="QXK15" s="105"/>
      <c r="QXL15" s="105"/>
      <c r="QXM15" s="105"/>
      <c r="QXN15" s="105"/>
      <c r="QXO15" s="105"/>
      <c r="QXP15" s="105"/>
      <c r="QXQ15" s="105"/>
      <c r="QXR15" s="105"/>
      <c r="QXS15" s="105"/>
      <c r="QXT15" s="105"/>
      <c r="QXU15" s="105"/>
      <c r="QXV15" s="105"/>
      <c r="QXW15" s="105"/>
      <c r="QXX15" s="105"/>
      <c r="QXY15" s="105"/>
      <c r="QXZ15" s="105"/>
      <c r="QYA15" s="105"/>
      <c r="QYB15" s="105"/>
      <c r="QYC15" s="105"/>
      <c r="QYD15" s="105"/>
      <c r="QYE15" s="105"/>
      <c r="QYF15" s="105"/>
      <c r="QYG15" s="105"/>
      <c r="QYH15" s="105"/>
      <c r="QYI15" s="105"/>
      <c r="QYJ15" s="105"/>
      <c r="QYK15" s="105"/>
      <c r="QYL15" s="105"/>
      <c r="QYM15" s="105"/>
      <c r="QYN15" s="105"/>
      <c r="QYO15" s="105"/>
      <c r="QYP15" s="105"/>
      <c r="QYQ15" s="105"/>
      <c r="QYR15" s="105"/>
      <c r="QYS15" s="105"/>
      <c r="QYT15" s="105"/>
      <c r="QYU15" s="105"/>
      <c r="QYV15" s="105"/>
      <c r="QYW15" s="105"/>
      <c r="QYX15" s="105"/>
      <c r="QYY15" s="105"/>
      <c r="QYZ15" s="105"/>
      <c r="QZA15" s="105"/>
      <c r="QZB15" s="105"/>
      <c r="QZC15" s="105"/>
      <c r="QZD15" s="105"/>
      <c r="QZE15" s="105"/>
      <c r="QZF15" s="105"/>
      <c r="QZG15" s="105"/>
      <c r="QZH15" s="105"/>
      <c r="QZI15" s="105"/>
      <c r="QZJ15" s="105"/>
      <c r="QZK15" s="105"/>
      <c r="QZL15" s="105"/>
      <c r="QZM15" s="105"/>
      <c r="QZN15" s="105"/>
      <c r="QZO15" s="105"/>
      <c r="QZP15" s="105"/>
      <c r="QZQ15" s="105"/>
      <c r="QZR15" s="105"/>
      <c r="QZS15" s="105"/>
      <c r="QZT15" s="105"/>
      <c r="QZU15" s="105"/>
      <c r="QZV15" s="105"/>
      <c r="QZW15" s="105"/>
      <c r="QZX15" s="105"/>
      <c r="QZY15" s="105"/>
      <c r="QZZ15" s="105"/>
      <c r="RAA15" s="105"/>
      <c r="RAB15" s="105"/>
      <c r="RAC15" s="105"/>
      <c r="RAD15" s="105"/>
      <c r="RAE15" s="105"/>
      <c r="RAF15" s="105"/>
      <c r="RAG15" s="105"/>
      <c r="RAH15" s="105"/>
      <c r="RAI15" s="105"/>
      <c r="RAJ15" s="105"/>
      <c r="RAK15" s="105"/>
      <c r="RAL15" s="105"/>
      <c r="RAM15" s="105"/>
      <c r="RAN15" s="105"/>
      <c r="RAO15" s="105"/>
      <c r="RAP15" s="105"/>
      <c r="RAQ15" s="105"/>
      <c r="RAR15" s="105"/>
      <c r="RAS15" s="105"/>
      <c r="RAT15" s="105"/>
      <c r="RAU15" s="105"/>
      <c r="RAV15" s="105"/>
      <c r="RAW15" s="105"/>
      <c r="RAX15" s="105"/>
      <c r="RAY15" s="105"/>
      <c r="RAZ15" s="105"/>
      <c r="RBA15" s="105"/>
      <c r="RBB15" s="105"/>
      <c r="RBC15" s="105"/>
      <c r="RBD15" s="105"/>
      <c r="RBE15" s="105"/>
      <c r="RBF15" s="105"/>
      <c r="RBG15" s="105"/>
      <c r="RBH15" s="105"/>
      <c r="RBI15" s="105"/>
      <c r="RBJ15" s="105"/>
      <c r="RBK15" s="105"/>
      <c r="RBL15" s="105"/>
      <c r="RBM15" s="105"/>
      <c r="RBN15" s="105"/>
      <c r="RBO15" s="105"/>
      <c r="RBP15" s="105"/>
      <c r="RBQ15" s="105"/>
      <c r="RBR15" s="105"/>
      <c r="RBS15" s="105"/>
      <c r="RBT15" s="105"/>
      <c r="RBU15" s="105"/>
      <c r="RBV15" s="105"/>
      <c r="RBW15" s="105"/>
      <c r="RBX15" s="105"/>
      <c r="RBY15" s="105"/>
      <c r="RBZ15" s="105"/>
      <c r="RCA15" s="105"/>
      <c r="RCB15" s="105"/>
      <c r="RCC15" s="105"/>
      <c r="RCD15" s="105"/>
      <c r="RCE15" s="105"/>
      <c r="RCF15" s="105"/>
      <c r="RCG15" s="105"/>
      <c r="RCH15" s="105"/>
      <c r="RCI15" s="105"/>
      <c r="RCJ15" s="105"/>
      <c r="RCK15" s="105"/>
      <c r="RCL15" s="105"/>
      <c r="RCM15" s="105"/>
      <c r="RCN15" s="105"/>
      <c r="RCO15" s="105"/>
      <c r="RCP15" s="105"/>
      <c r="RCQ15" s="105"/>
      <c r="RCR15" s="105"/>
      <c r="RCS15" s="105"/>
      <c r="RCT15" s="105"/>
      <c r="RCU15" s="105"/>
      <c r="RCV15" s="105"/>
      <c r="RCW15" s="105"/>
      <c r="RCX15" s="105"/>
      <c r="RCY15" s="105"/>
      <c r="RCZ15" s="105"/>
      <c r="RDA15" s="105"/>
      <c r="RDB15" s="105"/>
      <c r="RDC15" s="105"/>
      <c r="RDD15" s="105"/>
      <c r="RDE15" s="105"/>
      <c r="RDF15" s="105"/>
      <c r="RDG15" s="105"/>
      <c r="RDH15" s="105"/>
      <c r="RDI15" s="105"/>
      <c r="RDJ15" s="105"/>
      <c r="RDK15" s="105"/>
      <c r="RDL15" s="105"/>
      <c r="RDM15" s="105"/>
      <c r="RDN15" s="105"/>
      <c r="RDO15" s="105"/>
      <c r="RDP15" s="105"/>
      <c r="RDQ15" s="105"/>
      <c r="RDR15" s="105"/>
      <c r="RDS15" s="105"/>
      <c r="RDT15" s="105"/>
      <c r="RDU15" s="105"/>
      <c r="RDV15" s="105"/>
      <c r="RDW15" s="105"/>
      <c r="RDX15" s="105"/>
      <c r="RDY15" s="105"/>
      <c r="RDZ15" s="105"/>
      <c r="REA15" s="105"/>
      <c r="REB15" s="105"/>
      <c r="REC15" s="105"/>
      <c r="RED15" s="105"/>
      <c r="REE15" s="105"/>
      <c r="REF15" s="105"/>
      <c r="REG15" s="105"/>
      <c r="REH15" s="105"/>
      <c r="REI15" s="105"/>
      <c r="REJ15" s="105"/>
      <c r="REK15" s="105"/>
      <c r="REL15" s="105"/>
      <c r="REM15" s="105"/>
      <c r="REN15" s="105"/>
      <c r="REO15" s="105"/>
      <c r="REP15" s="105"/>
      <c r="REQ15" s="105"/>
      <c r="RER15" s="105"/>
      <c r="RES15" s="105"/>
      <c r="RET15" s="105"/>
      <c r="REU15" s="105"/>
      <c r="REV15" s="105"/>
      <c r="REW15" s="105"/>
      <c r="REX15" s="105"/>
      <c r="REY15" s="105"/>
      <c r="REZ15" s="105"/>
      <c r="RFA15" s="105"/>
      <c r="RFB15" s="105"/>
      <c r="RFC15" s="105"/>
      <c r="RFD15" s="105"/>
      <c r="RFE15" s="105"/>
      <c r="RFF15" s="105"/>
      <c r="RFG15" s="105"/>
      <c r="RFH15" s="105"/>
      <c r="RFI15" s="105"/>
      <c r="RFJ15" s="105"/>
      <c r="RFK15" s="105"/>
      <c r="RFL15" s="105"/>
      <c r="RFM15" s="105"/>
      <c r="RFN15" s="105"/>
      <c r="RFO15" s="105"/>
      <c r="RFP15" s="105"/>
      <c r="RFQ15" s="105"/>
      <c r="RFR15" s="105"/>
      <c r="RFS15" s="105"/>
      <c r="RFT15" s="105"/>
      <c r="RFU15" s="105"/>
      <c r="RFV15" s="105"/>
      <c r="RFW15" s="105"/>
      <c r="RFX15" s="105"/>
      <c r="RFY15" s="105"/>
      <c r="RFZ15" s="105"/>
      <c r="RGA15" s="105"/>
      <c r="RGB15" s="105"/>
      <c r="RGC15" s="105"/>
      <c r="RGD15" s="105"/>
      <c r="RGE15" s="105"/>
      <c r="RGF15" s="105"/>
      <c r="RGG15" s="105"/>
      <c r="RGH15" s="105"/>
      <c r="RGI15" s="105"/>
      <c r="RGJ15" s="105"/>
      <c r="RGK15" s="105"/>
      <c r="RGL15" s="105"/>
      <c r="RGM15" s="105"/>
      <c r="RGN15" s="105"/>
      <c r="RGO15" s="105"/>
      <c r="RGP15" s="105"/>
      <c r="RGQ15" s="105"/>
      <c r="RGR15" s="105"/>
      <c r="RGS15" s="105"/>
      <c r="RGT15" s="105"/>
      <c r="RGU15" s="105"/>
      <c r="RGV15" s="105"/>
      <c r="RGW15" s="105"/>
      <c r="RGX15" s="105"/>
      <c r="RGY15" s="105"/>
      <c r="RGZ15" s="105"/>
      <c r="RHA15" s="105"/>
      <c r="RHB15" s="105"/>
      <c r="RHC15" s="105"/>
      <c r="RHD15" s="105"/>
      <c r="RHE15" s="105"/>
      <c r="RHF15" s="105"/>
      <c r="RHG15" s="105"/>
      <c r="RHH15" s="105"/>
      <c r="RHI15" s="105"/>
      <c r="RHJ15" s="105"/>
      <c r="RHK15" s="105"/>
      <c r="RHL15" s="105"/>
      <c r="RHM15" s="105"/>
      <c r="RHN15" s="105"/>
      <c r="RHO15" s="105"/>
      <c r="RHP15" s="105"/>
      <c r="RHQ15" s="105"/>
      <c r="RHR15" s="105"/>
      <c r="RHS15" s="105"/>
      <c r="RHT15" s="105"/>
      <c r="RHU15" s="105"/>
      <c r="RHV15" s="105"/>
      <c r="RHW15" s="105"/>
      <c r="RHX15" s="105"/>
      <c r="RHY15" s="105"/>
      <c r="RHZ15" s="105"/>
      <c r="RIA15" s="105"/>
      <c r="RIB15" s="105"/>
      <c r="RIC15" s="105"/>
      <c r="RID15" s="105"/>
      <c r="RIE15" s="105"/>
      <c r="RIF15" s="105"/>
      <c r="RIG15" s="105"/>
      <c r="RIH15" s="105"/>
      <c r="RII15" s="105"/>
      <c r="RIJ15" s="105"/>
      <c r="RIK15" s="105"/>
      <c r="RIL15" s="105"/>
      <c r="RIM15" s="105"/>
      <c r="RIN15" s="105"/>
      <c r="RIO15" s="105"/>
      <c r="RIP15" s="105"/>
      <c r="RIQ15" s="105"/>
      <c r="RIR15" s="105"/>
      <c r="RIS15" s="105"/>
      <c r="RIT15" s="105"/>
      <c r="RIU15" s="105"/>
      <c r="RIV15" s="105"/>
      <c r="RIW15" s="105"/>
      <c r="RIX15" s="105"/>
      <c r="RIY15" s="105"/>
      <c r="RIZ15" s="105"/>
      <c r="RJA15" s="105"/>
      <c r="RJB15" s="105"/>
      <c r="RJC15" s="105"/>
      <c r="RJD15" s="105"/>
      <c r="RJE15" s="105"/>
      <c r="RJF15" s="105"/>
      <c r="RJG15" s="105"/>
      <c r="RJH15" s="105"/>
      <c r="RJI15" s="105"/>
      <c r="RJJ15" s="105"/>
      <c r="RJK15" s="105"/>
      <c r="RJL15" s="105"/>
      <c r="RJM15" s="105"/>
      <c r="RJN15" s="105"/>
      <c r="RJO15" s="105"/>
      <c r="RJP15" s="105"/>
      <c r="RJQ15" s="105"/>
      <c r="RJR15" s="105"/>
      <c r="RJS15" s="105"/>
      <c r="RJT15" s="105"/>
      <c r="RJU15" s="105"/>
      <c r="RJV15" s="105"/>
      <c r="RJW15" s="105"/>
      <c r="RJX15" s="105"/>
      <c r="RJY15" s="105"/>
      <c r="RJZ15" s="105"/>
      <c r="RKA15" s="105"/>
      <c r="RKB15" s="105"/>
      <c r="RKC15" s="105"/>
      <c r="RKD15" s="105"/>
      <c r="RKE15" s="105"/>
      <c r="RKF15" s="105"/>
      <c r="RKG15" s="105"/>
      <c r="RKH15" s="105"/>
      <c r="RKI15" s="105"/>
      <c r="RKJ15" s="105"/>
      <c r="RKK15" s="105"/>
      <c r="RKL15" s="105"/>
      <c r="RKM15" s="105"/>
      <c r="RKN15" s="105"/>
      <c r="RKO15" s="105"/>
      <c r="RKP15" s="105"/>
      <c r="RKQ15" s="105"/>
      <c r="RKR15" s="105"/>
      <c r="RKS15" s="105"/>
      <c r="RKT15" s="105"/>
      <c r="RKU15" s="105"/>
      <c r="RKV15" s="105"/>
      <c r="RKW15" s="105"/>
      <c r="RKX15" s="105"/>
      <c r="RKY15" s="105"/>
      <c r="RKZ15" s="105"/>
      <c r="RLA15" s="105"/>
      <c r="RLB15" s="105"/>
      <c r="RLC15" s="105"/>
      <c r="RLD15" s="105"/>
      <c r="RLE15" s="105"/>
      <c r="RLF15" s="105"/>
      <c r="RLG15" s="105"/>
      <c r="RLH15" s="105"/>
      <c r="RLI15" s="105"/>
      <c r="RLJ15" s="105"/>
      <c r="RLK15" s="105"/>
      <c r="RLL15" s="105"/>
      <c r="RLM15" s="105"/>
      <c r="RLN15" s="105"/>
      <c r="RLO15" s="105"/>
      <c r="RLP15" s="105"/>
      <c r="RLQ15" s="105"/>
      <c r="RLR15" s="105"/>
      <c r="RLS15" s="105"/>
      <c r="RLT15" s="105"/>
      <c r="RLU15" s="105"/>
      <c r="RLV15" s="105"/>
      <c r="RLW15" s="105"/>
      <c r="RLX15" s="105"/>
      <c r="RLY15" s="105"/>
      <c r="RLZ15" s="105"/>
      <c r="RMA15" s="105"/>
      <c r="RMB15" s="105"/>
      <c r="RMC15" s="105"/>
      <c r="RMD15" s="105"/>
      <c r="RME15" s="105"/>
      <c r="RMF15" s="105"/>
      <c r="RMG15" s="105"/>
      <c r="RMH15" s="105"/>
      <c r="RMI15" s="105"/>
      <c r="RMJ15" s="105"/>
      <c r="RMK15" s="105"/>
      <c r="RML15" s="105"/>
      <c r="RMM15" s="105"/>
      <c r="RMN15" s="105"/>
      <c r="RMO15" s="105"/>
      <c r="RMP15" s="105"/>
      <c r="RMQ15" s="105"/>
      <c r="RMR15" s="105"/>
      <c r="RMS15" s="105"/>
      <c r="RMT15" s="105"/>
      <c r="RMU15" s="105"/>
      <c r="RMV15" s="105"/>
      <c r="RMW15" s="105"/>
      <c r="RMX15" s="105"/>
      <c r="RMY15" s="105"/>
      <c r="RMZ15" s="105"/>
      <c r="RNA15" s="105"/>
      <c r="RNB15" s="105"/>
      <c r="RNC15" s="105"/>
      <c r="RND15" s="105"/>
      <c r="RNE15" s="105"/>
      <c r="RNF15" s="105"/>
      <c r="RNG15" s="105"/>
      <c r="RNH15" s="105"/>
      <c r="RNI15" s="105"/>
      <c r="RNJ15" s="105"/>
      <c r="RNK15" s="105"/>
      <c r="RNL15" s="105"/>
      <c r="RNM15" s="105"/>
      <c r="RNN15" s="105"/>
      <c r="RNO15" s="105"/>
      <c r="RNP15" s="105"/>
      <c r="RNQ15" s="105"/>
      <c r="RNR15" s="105"/>
      <c r="RNS15" s="105"/>
      <c r="RNT15" s="105"/>
      <c r="RNU15" s="105"/>
      <c r="RNV15" s="105"/>
      <c r="RNW15" s="105"/>
      <c r="RNX15" s="105"/>
      <c r="RNY15" s="105"/>
      <c r="RNZ15" s="105"/>
      <c r="ROA15" s="105"/>
      <c r="ROB15" s="105"/>
      <c r="ROC15" s="105"/>
      <c r="ROD15" s="105"/>
      <c r="ROE15" s="105"/>
      <c r="ROF15" s="105"/>
      <c r="ROG15" s="105"/>
      <c r="ROH15" s="105"/>
      <c r="ROI15" s="105"/>
      <c r="ROJ15" s="105"/>
      <c r="ROK15" s="105"/>
      <c r="ROL15" s="105"/>
      <c r="ROM15" s="105"/>
      <c r="RON15" s="105"/>
      <c r="ROO15" s="105"/>
      <c r="ROP15" s="105"/>
      <c r="ROQ15" s="105"/>
      <c r="ROR15" s="105"/>
      <c r="ROS15" s="105"/>
      <c r="ROT15" s="105"/>
      <c r="ROU15" s="105"/>
      <c r="ROV15" s="105"/>
      <c r="ROW15" s="105"/>
      <c r="ROX15" s="105"/>
      <c r="ROY15" s="105"/>
      <c r="ROZ15" s="105"/>
      <c r="RPA15" s="105"/>
      <c r="RPB15" s="105"/>
      <c r="RPC15" s="105"/>
      <c r="RPD15" s="105"/>
      <c r="RPE15" s="105"/>
      <c r="RPF15" s="105"/>
      <c r="RPG15" s="105"/>
      <c r="RPH15" s="105"/>
      <c r="RPI15" s="105"/>
      <c r="RPJ15" s="105"/>
      <c r="RPK15" s="105"/>
      <c r="RPL15" s="105"/>
      <c r="RPM15" s="105"/>
      <c r="RPN15" s="105"/>
      <c r="RPO15" s="105"/>
      <c r="RPP15" s="105"/>
      <c r="RPQ15" s="105"/>
      <c r="RPR15" s="105"/>
      <c r="RPS15" s="105"/>
      <c r="RPT15" s="105"/>
      <c r="RPU15" s="105"/>
      <c r="RPV15" s="105"/>
      <c r="RPW15" s="105"/>
      <c r="RPX15" s="105"/>
      <c r="RPY15" s="105"/>
      <c r="RPZ15" s="105"/>
      <c r="RQA15" s="105"/>
      <c r="RQB15" s="105"/>
      <c r="RQC15" s="105"/>
      <c r="RQD15" s="105"/>
      <c r="RQE15" s="105"/>
      <c r="RQF15" s="105"/>
      <c r="RQG15" s="105"/>
      <c r="RQH15" s="105"/>
      <c r="RQI15" s="105"/>
      <c r="RQJ15" s="105"/>
      <c r="RQK15" s="105"/>
      <c r="RQL15" s="105"/>
      <c r="RQM15" s="105"/>
      <c r="RQN15" s="105"/>
      <c r="RQO15" s="105"/>
      <c r="RQP15" s="105"/>
      <c r="RQQ15" s="105"/>
      <c r="RQR15" s="105"/>
      <c r="RQS15" s="105"/>
      <c r="RQT15" s="105"/>
      <c r="RQU15" s="105"/>
      <c r="RQV15" s="105"/>
      <c r="RQW15" s="105"/>
      <c r="RQX15" s="105"/>
      <c r="RQY15" s="105"/>
      <c r="RQZ15" s="105"/>
      <c r="RRA15" s="105"/>
      <c r="RRB15" s="105"/>
      <c r="RRC15" s="105"/>
      <c r="RRD15" s="105"/>
      <c r="RRE15" s="105"/>
      <c r="RRF15" s="105"/>
      <c r="RRG15" s="105"/>
      <c r="RRH15" s="105"/>
      <c r="RRI15" s="105"/>
      <c r="RRJ15" s="105"/>
      <c r="RRK15" s="105"/>
      <c r="RRL15" s="105"/>
      <c r="RRM15" s="105"/>
      <c r="RRN15" s="105"/>
      <c r="RRO15" s="105"/>
      <c r="RRP15" s="105"/>
      <c r="RRQ15" s="105"/>
      <c r="RRR15" s="105"/>
      <c r="RRS15" s="105"/>
      <c r="RRT15" s="105"/>
      <c r="RRU15" s="105"/>
      <c r="RRV15" s="105"/>
      <c r="RRW15" s="105"/>
      <c r="RRX15" s="105"/>
      <c r="RRY15" s="105"/>
      <c r="RRZ15" s="105"/>
      <c r="RSA15" s="105"/>
      <c r="RSB15" s="105"/>
      <c r="RSC15" s="105"/>
      <c r="RSD15" s="105"/>
      <c r="RSE15" s="105"/>
      <c r="RSF15" s="105"/>
      <c r="RSG15" s="105"/>
      <c r="RSH15" s="105"/>
      <c r="RSI15" s="105"/>
      <c r="RSJ15" s="105"/>
      <c r="RSK15" s="105"/>
      <c r="RSL15" s="105"/>
      <c r="RSM15" s="105"/>
      <c r="RSN15" s="105"/>
      <c r="RSO15" s="105"/>
      <c r="RSP15" s="105"/>
      <c r="RSQ15" s="105"/>
      <c r="RSR15" s="105"/>
      <c r="RSS15" s="105"/>
      <c r="RST15" s="105"/>
      <c r="RSU15" s="105"/>
      <c r="RSV15" s="105"/>
      <c r="RSW15" s="105"/>
      <c r="RSX15" s="105"/>
      <c r="RSY15" s="105"/>
      <c r="RSZ15" s="105"/>
      <c r="RTA15" s="105"/>
      <c r="RTB15" s="105"/>
      <c r="RTC15" s="105"/>
      <c r="RTD15" s="105"/>
      <c r="RTE15" s="105"/>
      <c r="RTF15" s="105"/>
      <c r="RTG15" s="105"/>
      <c r="RTH15" s="105"/>
      <c r="RTI15" s="105"/>
      <c r="RTJ15" s="105"/>
      <c r="RTK15" s="105"/>
      <c r="RTL15" s="105"/>
      <c r="RTM15" s="105"/>
      <c r="RTN15" s="105"/>
      <c r="RTO15" s="105"/>
      <c r="RTP15" s="105"/>
      <c r="RTQ15" s="105"/>
      <c r="RTR15" s="105"/>
      <c r="RTS15" s="105"/>
      <c r="RTT15" s="105"/>
      <c r="RTU15" s="105"/>
      <c r="RTV15" s="105"/>
      <c r="RTW15" s="105"/>
      <c r="RTX15" s="105"/>
      <c r="RTY15" s="105"/>
      <c r="RTZ15" s="105"/>
      <c r="RUA15" s="105"/>
      <c r="RUB15" s="105"/>
      <c r="RUC15" s="105"/>
      <c r="RUD15" s="105"/>
      <c r="RUE15" s="105"/>
      <c r="RUF15" s="105"/>
      <c r="RUG15" s="105"/>
      <c r="RUH15" s="105"/>
      <c r="RUI15" s="105"/>
      <c r="RUJ15" s="105"/>
      <c r="RUK15" s="105"/>
      <c r="RUL15" s="105"/>
      <c r="RUM15" s="105"/>
      <c r="RUN15" s="105"/>
      <c r="RUO15" s="105"/>
      <c r="RUP15" s="105"/>
      <c r="RUQ15" s="105"/>
      <c r="RUR15" s="105"/>
      <c r="RUS15" s="105"/>
      <c r="RUT15" s="105"/>
      <c r="RUU15" s="105"/>
      <c r="RUV15" s="105"/>
      <c r="RUW15" s="105"/>
      <c r="RUX15" s="105"/>
      <c r="RUY15" s="105"/>
      <c r="RUZ15" s="105"/>
      <c r="RVA15" s="105"/>
      <c r="RVB15" s="105"/>
      <c r="RVC15" s="105"/>
      <c r="RVD15" s="105"/>
      <c r="RVE15" s="105"/>
      <c r="RVF15" s="105"/>
      <c r="RVG15" s="105"/>
      <c r="RVH15" s="105"/>
      <c r="RVI15" s="105"/>
      <c r="RVJ15" s="105"/>
      <c r="RVK15" s="105"/>
      <c r="RVL15" s="105"/>
      <c r="RVM15" s="105"/>
      <c r="RVN15" s="105"/>
      <c r="RVO15" s="105"/>
      <c r="RVP15" s="105"/>
      <c r="RVQ15" s="105"/>
      <c r="RVR15" s="105"/>
      <c r="RVS15" s="105"/>
      <c r="RVT15" s="105"/>
      <c r="RVU15" s="105"/>
      <c r="RVV15" s="105"/>
      <c r="RVW15" s="105"/>
      <c r="RVX15" s="105"/>
      <c r="RVY15" s="105"/>
      <c r="RVZ15" s="105"/>
      <c r="RWA15" s="105"/>
      <c r="RWB15" s="105"/>
      <c r="RWC15" s="105"/>
      <c r="RWD15" s="105"/>
      <c r="RWE15" s="105"/>
      <c r="RWF15" s="105"/>
      <c r="RWG15" s="105"/>
      <c r="RWH15" s="105"/>
      <c r="RWI15" s="105"/>
      <c r="RWJ15" s="105"/>
      <c r="RWK15" s="105"/>
      <c r="RWL15" s="105"/>
      <c r="RWM15" s="105"/>
      <c r="RWN15" s="105"/>
      <c r="RWO15" s="105"/>
      <c r="RWP15" s="105"/>
      <c r="RWQ15" s="105"/>
      <c r="RWR15" s="105"/>
      <c r="RWS15" s="105"/>
      <c r="RWT15" s="105"/>
      <c r="RWU15" s="105"/>
      <c r="RWV15" s="105"/>
      <c r="RWW15" s="105"/>
      <c r="RWX15" s="105"/>
      <c r="RWY15" s="105"/>
      <c r="RWZ15" s="105"/>
      <c r="RXA15" s="105"/>
      <c r="RXB15" s="105"/>
      <c r="RXC15" s="105"/>
      <c r="RXD15" s="105"/>
      <c r="RXE15" s="105"/>
      <c r="RXF15" s="105"/>
      <c r="RXG15" s="105"/>
      <c r="RXH15" s="105"/>
      <c r="RXI15" s="105"/>
      <c r="RXJ15" s="105"/>
      <c r="RXK15" s="105"/>
      <c r="RXL15" s="105"/>
      <c r="RXM15" s="105"/>
      <c r="RXN15" s="105"/>
      <c r="RXO15" s="105"/>
      <c r="RXP15" s="105"/>
      <c r="RXQ15" s="105"/>
      <c r="RXR15" s="105"/>
      <c r="RXS15" s="105"/>
      <c r="RXT15" s="105"/>
      <c r="RXU15" s="105"/>
      <c r="RXV15" s="105"/>
      <c r="RXW15" s="105"/>
      <c r="RXX15" s="105"/>
      <c r="RXY15" s="105"/>
      <c r="RXZ15" s="105"/>
      <c r="RYA15" s="105"/>
      <c r="RYB15" s="105"/>
      <c r="RYC15" s="105"/>
      <c r="RYD15" s="105"/>
      <c r="RYE15" s="105"/>
      <c r="RYF15" s="105"/>
      <c r="RYG15" s="105"/>
      <c r="RYH15" s="105"/>
      <c r="RYI15" s="105"/>
      <c r="RYJ15" s="105"/>
      <c r="RYK15" s="105"/>
      <c r="RYL15" s="105"/>
      <c r="RYM15" s="105"/>
      <c r="RYN15" s="105"/>
      <c r="RYO15" s="105"/>
      <c r="RYP15" s="105"/>
      <c r="RYQ15" s="105"/>
      <c r="RYR15" s="105"/>
      <c r="RYS15" s="105"/>
      <c r="RYT15" s="105"/>
      <c r="RYU15" s="105"/>
      <c r="RYV15" s="105"/>
      <c r="RYW15" s="105"/>
      <c r="RYX15" s="105"/>
      <c r="RYY15" s="105"/>
      <c r="RYZ15" s="105"/>
      <c r="RZA15" s="105"/>
      <c r="RZB15" s="105"/>
      <c r="RZC15" s="105"/>
      <c r="RZD15" s="105"/>
      <c r="RZE15" s="105"/>
      <c r="RZF15" s="105"/>
      <c r="RZG15" s="105"/>
      <c r="RZH15" s="105"/>
      <c r="RZI15" s="105"/>
      <c r="RZJ15" s="105"/>
      <c r="RZK15" s="105"/>
      <c r="RZL15" s="105"/>
      <c r="RZM15" s="105"/>
      <c r="RZN15" s="105"/>
      <c r="RZO15" s="105"/>
      <c r="RZP15" s="105"/>
      <c r="RZQ15" s="105"/>
      <c r="RZR15" s="105"/>
      <c r="RZS15" s="105"/>
      <c r="RZT15" s="105"/>
      <c r="RZU15" s="105"/>
      <c r="RZV15" s="105"/>
      <c r="RZW15" s="105"/>
      <c r="RZX15" s="105"/>
      <c r="RZY15" s="105"/>
      <c r="RZZ15" s="105"/>
      <c r="SAA15" s="105"/>
      <c r="SAB15" s="105"/>
      <c r="SAC15" s="105"/>
      <c r="SAD15" s="105"/>
      <c r="SAE15" s="105"/>
      <c r="SAF15" s="105"/>
      <c r="SAG15" s="105"/>
      <c r="SAH15" s="105"/>
      <c r="SAI15" s="105"/>
      <c r="SAJ15" s="105"/>
      <c r="SAK15" s="105"/>
      <c r="SAL15" s="105"/>
      <c r="SAM15" s="105"/>
      <c r="SAN15" s="105"/>
      <c r="SAO15" s="105"/>
      <c r="SAP15" s="105"/>
      <c r="SAQ15" s="105"/>
      <c r="SAR15" s="105"/>
      <c r="SAS15" s="105"/>
      <c r="SAT15" s="105"/>
      <c r="SAU15" s="105"/>
      <c r="SAV15" s="105"/>
      <c r="SAW15" s="105"/>
      <c r="SAX15" s="105"/>
      <c r="SAY15" s="105"/>
      <c r="SAZ15" s="105"/>
      <c r="SBA15" s="105"/>
      <c r="SBB15" s="105"/>
      <c r="SBC15" s="105"/>
      <c r="SBD15" s="105"/>
      <c r="SBE15" s="105"/>
      <c r="SBF15" s="105"/>
      <c r="SBG15" s="105"/>
      <c r="SBH15" s="105"/>
      <c r="SBI15" s="105"/>
      <c r="SBJ15" s="105"/>
      <c r="SBK15" s="105"/>
      <c r="SBL15" s="105"/>
      <c r="SBM15" s="105"/>
      <c r="SBN15" s="105"/>
      <c r="SBO15" s="105"/>
      <c r="SBP15" s="105"/>
      <c r="SBQ15" s="105"/>
      <c r="SBR15" s="105"/>
      <c r="SBS15" s="105"/>
      <c r="SBT15" s="105"/>
      <c r="SBU15" s="105"/>
      <c r="SBV15" s="105"/>
      <c r="SBW15" s="105"/>
      <c r="SBX15" s="105"/>
      <c r="SBY15" s="105"/>
      <c r="SBZ15" s="105"/>
      <c r="SCA15" s="105"/>
      <c r="SCB15" s="105"/>
      <c r="SCC15" s="105"/>
      <c r="SCD15" s="105"/>
      <c r="SCE15" s="105"/>
      <c r="SCF15" s="105"/>
      <c r="SCG15" s="105"/>
      <c r="SCH15" s="105"/>
      <c r="SCI15" s="105"/>
      <c r="SCJ15" s="105"/>
      <c r="SCK15" s="105"/>
      <c r="SCL15" s="105"/>
      <c r="SCM15" s="105"/>
      <c r="SCN15" s="105"/>
      <c r="SCO15" s="105"/>
      <c r="SCP15" s="105"/>
      <c r="SCQ15" s="105"/>
      <c r="SCR15" s="105"/>
      <c r="SCS15" s="105"/>
      <c r="SCT15" s="105"/>
      <c r="SCU15" s="105"/>
      <c r="SCV15" s="105"/>
      <c r="SCW15" s="105"/>
      <c r="SCX15" s="105"/>
      <c r="SCY15" s="105"/>
      <c r="SCZ15" s="105"/>
      <c r="SDA15" s="105"/>
      <c r="SDB15" s="105"/>
      <c r="SDC15" s="105"/>
      <c r="SDD15" s="105"/>
      <c r="SDE15" s="105"/>
      <c r="SDF15" s="105"/>
      <c r="SDG15" s="105"/>
      <c r="SDH15" s="105"/>
      <c r="SDI15" s="105"/>
      <c r="SDJ15" s="105"/>
      <c r="SDK15" s="105"/>
      <c r="SDL15" s="105"/>
      <c r="SDM15" s="105"/>
      <c r="SDN15" s="105"/>
      <c r="SDO15" s="105"/>
      <c r="SDP15" s="105"/>
      <c r="SDQ15" s="105"/>
      <c r="SDR15" s="105"/>
      <c r="SDS15" s="105"/>
      <c r="SDT15" s="105"/>
      <c r="SDU15" s="105"/>
      <c r="SDV15" s="105"/>
      <c r="SDW15" s="105"/>
      <c r="SDX15" s="105"/>
      <c r="SDY15" s="105"/>
      <c r="SDZ15" s="105"/>
      <c r="SEA15" s="105"/>
      <c r="SEB15" s="105"/>
      <c r="SEC15" s="105"/>
      <c r="SED15" s="105"/>
      <c r="SEE15" s="105"/>
      <c r="SEF15" s="105"/>
      <c r="SEG15" s="105"/>
      <c r="SEH15" s="105"/>
      <c r="SEI15" s="105"/>
      <c r="SEJ15" s="105"/>
      <c r="SEK15" s="105"/>
      <c r="SEL15" s="105"/>
      <c r="SEM15" s="105"/>
      <c r="SEN15" s="105"/>
      <c r="SEO15" s="105"/>
      <c r="SEP15" s="105"/>
      <c r="SEQ15" s="105"/>
      <c r="SER15" s="105"/>
      <c r="SES15" s="105"/>
      <c r="SET15" s="105"/>
      <c r="SEU15" s="105"/>
      <c r="SEV15" s="105"/>
      <c r="SEW15" s="105"/>
      <c r="SEX15" s="105"/>
      <c r="SEY15" s="105"/>
      <c r="SEZ15" s="105"/>
      <c r="SFA15" s="105"/>
      <c r="SFB15" s="105"/>
      <c r="SFC15" s="105"/>
      <c r="SFD15" s="105"/>
      <c r="SFE15" s="105"/>
      <c r="SFF15" s="105"/>
      <c r="SFG15" s="105"/>
      <c r="SFH15" s="105"/>
      <c r="SFI15" s="105"/>
      <c r="SFJ15" s="105"/>
      <c r="SFK15" s="105"/>
      <c r="SFL15" s="105"/>
      <c r="SFM15" s="105"/>
      <c r="SFN15" s="105"/>
      <c r="SFO15" s="105"/>
      <c r="SFP15" s="105"/>
      <c r="SFQ15" s="105"/>
      <c r="SFR15" s="105"/>
      <c r="SFS15" s="105"/>
      <c r="SFT15" s="105"/>
      <c r="SFU15" s="105"/>
      <c r="SFV15" s="105"/>
      <c r="SFW15" s="105"/>
      <c r="SFX15" s="105"/>
      <c r="SFY15" s="105"/>
      <c r="SFZ15" s="105"/>
      <c r="SGA15" s="105"/>
      <c r="SGB15" s="105"/>
      <c r="SGC15" s="105"/>
      <c r="SGD15" s="105"/>
      <c r="SGE15" s="105"/>
      <c r="SGF15" s="105"/>
      <c r="SGG15" s="105"/>
      <c r="SGH15" s="105"/>
      <c r="SGI15" s="105"/>
      <c r="SGJ15" s="105"/>
      <c r="SGK15" s="105"/>
      <c r="SGL15" s="105"/>
      <c r="SGM15" s="105"/>
      <c r="SGN15" s="105"/>
      <c r="SGO15" s="105"/>
      <c r="SGP15" s="105"/>
      <c r="SGQ15" s="105"/>
      <c r="SGR15" s="105"/>
      <c r="SGS15" s="105"/>
      <c r="SGT15" s="105"/>
      <c r="SGU15" s="105"/>
      <c r="SGV15" s="105"/>
      <c r="SGW15" s="105"/>
      <c r="SGX15" s="105"/>
      <c r="SGY15" s="105"/>
      <c r="SGZ15" s="105"/>
      <c r="SHA15" s="105"/>
      <c r="SHB15" s="105"/>
      <c r="SHC15" s="105"/>
      <c r="SHD15" s="105"/>
      <c r="SHE15" s="105"/>
      <c r="SHF15" s="105"/>
      <c r="SHG15" s="105"/>
      <c r="SHH15" s="105"/>
      <c r="SHI15" s="105"/>
      <c r="SHJ15" s="105"/>
      <c r="SHK15" s="105"/>
      <c r="SHL15" s="105"/>
      <c r="SHM15" s="105"/>
      <c r="SHN15" s="105"/>
      <c r="SHO15" s="105"/>
      <c r="SHP15" s="105"/>
      <c r="SHQ15" s="105"/>
      <c r="SHR15" s="105"/>
      <c r="SHS15" s="105"/>
      <c r="SHT15" s="105"/>
      <c r="SHU15" s="105"/>
      <c r="SHV15" s="105"/>
      <c r="SHW15" s="105"/>
      <c r="SHX15" s="105"/>
      <c r="SHY15" s="105"/>
      <c r="SHZ15" s="105"/>
      <c r="SIA15" s="105"/>
      <c r="SIB15" s="105"/>
      <c r="SIC15" s="105"/>
      <c r="SID15" s="105"/>
      <c r="SIE15" s="105"/>
      <c r="SIF15" s="105"/>
      <c r="SIG15" s="105"/>
      <c r="SIH15" s="105"/>
      <c r="SII15" s="105"/>
      <c r="SIJ15" s="105"/>
      <c r="SIK15" s="105"/>
      <c r="SIL15" s="105"/>
      <c r="SIM15" s="105"/>
      <c r="SIN15" s="105"/>
      <c r="SIO15" s="105"/>
      <c r="SIP15" s="105"/>
      <c r="SIQ15" s="105"/>
      <c r="SIR15" s="105"/>
      <c r="SIS15" s="105"/>
      <c r="SIT15" s="105"/>
      <c r="SIU15" s="105"/>
      <c r="SIV15" s="105"/>
      <c r="SIW15" s="105"/>
      <c r="SIX15" s="105"/>
      <c r="SIY15" s="105"/>
      <c r="SIZ15" s="105"/>
      <c r="SJA15" s="105"/>
      <c r="SJB15" s="105"/>
      <c r="SJC15" s="105"/>
      <c r="SJD15" s="105"/>
      <c r="SJE15" s="105"/>
      <c r="SJF15" s="105"/>
      <c r="SJG15" s="105"/>
      <c r="SJH15" s="105"/>
      <c r="SJI15" s="105"/>
      <c r="SJJ15" s="105"/>
      <c r="SJK15" s="105"/>
      <c r="SJL15" s="105"/>
      <c r="SJM15" s="105"/>
      <c r="SJN15" s="105"/>
      <c r="SJO15" s="105"/>
      <c r="SJP15" s="105"/>
      <c r="SJQ15" s="105"/>
      <c r="SJR15" s="105"/>
      <c r="SJS15" s="105"/>
      <c r="SJT15" s="105"/>
      <c r="SJU15" s="105"/>
      <c r="SJV15" s="105"/>
      <c r="SJW15" s="105"/>
      <c r="SJX15" s="105"/>
      <c r="SJY15" s="105"/>
      <c r="SJZ15" s="105"/>
      <c r="SKA15" s="105"/>
      <c r="SKB15" s="105"/>
      <c r="SKC15" s="105"/>
      <c r="SKD15" s="105"/>
      <c r="SKE15" s="105"/>
      <c r="SKF15" s="105"/>
      <c r="SKG15" s="105"/>
      <c r="SKH15" s="105"/>
      <c r="SKI15" s="105"/>
      <c r="SKJ15" s="105"/>
      <c r="SKK15" s="105"/>
      <c r="SKL15" s="105"/>
      <c r="SKM15" s="105"/>
      <c r="SKN15" s="105"/>
      <c r="SKO15" s="105"/>
      <c r="SKP15" s="105"/>
      <c r="SKQ15" s="105"/>
      <c r="SKR15" s="105"/>
      <c r="SKS15" s="105"/>
      <c r="SKT15" s="105"/>
      <c r="SKU15" s="105"/>
      <c r="SKV15" s="105"/>
      <c r="SKW15" s="105"/>
      <c r="SKX15" s="105"/>
      <c r="SKY15" s="105"/>
      <c r="SKZ15" s="105"/>
      <c r="SLA15" s="105"/>
      <c r="SLB15" s="105"/>
      <c r="SLC15" s="105"/>
      <c r="SLD15" s="105"/>
      <c r="SLE15" s="105"/>
      <c r="SLF15" s="105"/>
      <c r="SLG15" s="105"/>
      <c r="SLH15" s="105"/>
      <c r="SLI15" s="105"/>
      <c r="SLJ15" s="105"/>
      <c r="SLK15" s="105"/>
      <c r="SLL15" s="105"/>
      <c r="SLM15" s="105"/>
      <c r="SLN15" s="105"/>
      <c r="SLO15" s="105"/>
      <c r="SLP15" s="105"/>
      <c r="SLQ15" s="105"/>
      <c r="SLR15" s="105"/>
      <c r="SLS15" s="105"/>
      <c r="SLT15" s="105"/>
      <c r="SLU15" s="105"/>
      <c r="SLV15" s="105"/>
      <c r="SLW15" s="105"/>
      <c r="SLX15" s="105"/>
      <c r="SLY15" s="105"/>
      <c r="SLZ15" s="105"/>
      <c r="SMA15" s="105"/>
      <c r="SMB15" s="105"/>
      <c r="SMC15" s="105"/>
      <c r="SMD15" s="105"/>
      <c r="SME15" s="105"/>
      <c r="SMF15" s="105"/>
      <c r="SMG15" s="105"/>
      <c r="SMH15" s="105"/>
      <c r="SMI15" s="105"/>
      <c r="SMJ15" s="105"/>
      <c r="SMK15" s="105"/>
      <c r="SML15" s="105"/>
      <c r="SMM15" s="105"/>
      <c r="SMN15" s="105"/>
      <c r="SMO15" s="105"/>
      <c r="SMP15" s="105"/>
      <c r="SMQ15" s="105"/>
      <c r="SMR15" s="105"/>
      <c r="SMS15" s="105"/>
      <c r="SMT15" s="105"/>
      <c r="SMU15" s="105"/>
      <c r="SMV15" s="105"/>
      <c r="SMW15" s="105"/>
      <c r="SMX15" s="105"/>
      <c r="SMY15" s="105"/>
      <c r="SMZ15" s="105"/>
      <c r="SNA15" s="105"/>
      <c r="SNB15" s="105"/>
      <c r="SNC15" s="105"/>
      <c r="SND15" s="105"/>
      <c r="SNE15" s="105"/>
      <c r="SNF15" s="105"/>
      <c r="SNG15" s="105"/>
      <c r="SNH15" s="105"/>
      <c r="SNI15" s="105"/>
      <c r="SNJ15" s="105"/>
      <c r="SNK15" s="105"/>
      <c r="SNL15" s="105"/>
      <c r="SNM15" s="105"/>
      <c r="SNN15" s="105"/>
      <c r="SNO15" s="105"/>
      <c r="SNP15" s="105"/>
      <c r="SNQ15" s="105"/>
      <c r="SNR15" s="105"/>
      <c r="SNS15" s="105"/>
      <c r="SNT15" s="105"/>
      <c r="SNU15" s="105"/>
      <c r="SNV15" s="105"/>
      <c r="SNW15" s="105"/>
      <c r="SNX15" s="105"/>
      <c r="SNY15" s="105"/>
      <c r="SNZ15" s="105"/>
      <c r="SOA15" s="105"/>
      <c r="SOB15" s="105"/>
      <c r="SOC15" s="105"/>
      <c r="SOD15" s="105"/>
      <c r="SOE15" s="105"/>
      <c r="SOF15" s="105"/>
      <c r="SOG15" s="105"/>
      <c r="SOH15" s="105"/>
      <c r="SOI15" s="105"/>
      <c r="SOJ15" s="105"/>
      <c r="SOK15" s="105"/>
      <c r="SOL15" s="105"/>
      <c r="SOM15" s="105"/>
      <c r="SON15" s="105"/>
      <c r="SOO15" s="105"/>
      <c r="SOP15" s="105"/>
      <c r="SOQ15" s="105"/>
      <c r="SOR15" s="105"/>
      <c r="SOS15" s="105"/>
      <c r="SOT15" s="105"/>
      <c r="SOU15" s="105"/>
      <c r="SOV15" s="105"/>
      <c r="SOW15" s="105"/>
      <c r="SOX15" s="105"/>
      <c r="SOY15" s="105"/>
      <c r="SOZ15" s="105"/>
      <c r="SPA15" s="105"/>
      <c r="SPB15" s="105"/>
      <c r="SPC15" s="105"/>
      <c r="SPD15" s="105"/>
      <c r="SPE15" s="105"/>
      <c r="SPF15" s="105"/>
      <c r="SPG15" s="105"/>
      <c r="SPH15" s="105"/>
      <c r="SPI15" s="105"/>
      <c r="SPJ15" s="105"/>
      <c r="SPK15" s="105"/>
      <c r="SPL15" s="105"/>
      <c r="SPM15" s="105"/>
      <c r="SPN15" s="105"/>
      <c r="SPO15" s="105"/>
      <c r="SPP15" s="105"/>
      <c r="SPQ15" s="105"/>
      <c r="SPR15" s="105"/>
      <c r="SPS15" s="105"/>
      <c r="SPT15" s="105"/>
      <c r="SPU15" s="105"/>
      <c r="SPV15" s="105"/>
      <c r="SPW15" s="105"/>
      <c r="SPX15" s="105"/>
      <c r="SPY15" s="105"/>
      <c r="SPZ15" s="105"/>
      <c r="SQA15" s="105"/>
      <c r="SQB15" s="105"/>
      <c r="SQC15" s="105"/>
      <c r="SQD15" s="105"/>
      <c r="SQE15" s="105"/>
      <c r="SQF15" s="105"/>
      <c r="SQG15" s="105"/>
      <c r="SQH15" s="105"/>
      <c r="SQI15" s="105"/>
      <c r="SQJ15" s="105"/>
      <c r="SQK15" s="105"/>
      <c r="SQL15" s="105"/>
      <c r="SQM15" s="105"/>
      <c r="SQN15" s="105"/>
      <c r="SQO15" s="105"/>
      <c r="SQP15" s="105"/>
      <c r="SQQ15" s="105"/>
      <c r="SQR15" s="105"/>
      <c r="SQS15" s="105"/>
      <c r="SQT15" s="105"/>
      <c r="SQU15" s="105"/>
      <c r="SQV15" s="105"/>
      <c r="SQW15" s="105"/>
      <c r="SQX15" s="105"/>
      <c r="SQY15" s="105"/>
      <c r="SQZ15" s="105"/>
      <c r="SRA15" s="105"/>
      <c r="SRB15" s="105"/>
      <c r="SRC15" s="105"/>
      <c r="SRD15" s="105"/>
      <c r="SRE15" s="105"/>
      <c r="SRF15" s="105"/>
      <c r="SRG15" s="105"/>
      <c r="SRH15" s="105"/>
      <c r="SRI15" s="105"/>
      <c r="SRJ15" s="105"/>
      <c r="SRK15" s="105"/>
      <c r="SRL15" s="105"/>
      <c r="SRM15" s="105"/>
      <c r="SRN15" s="105"/>
      <c r="SRO15" s="105"/>
      <c r="SRP15" s="105"/>
      <c r="SRQ15" s="105"/>
      <c r="SRR15" s="105"/>
      <c r="SRS15" s="105"/>
      <c r="SRT15" s="105"/>
      <c r="SRU15" s="105"/>
      <c r="SRV15" s="105"/>
      <c r="SRW15" s="105"/>
      <c r="SRX15" s="105"/>
      <c r="SRY15" s="105"/>
      <c r="SRZ15" s="105"/>
      <c r="SSA15" s="105"/>
      <c r="SSB15" s="105"/>
      <c r="SSC15" s="105"/>
      <c r="SSD15" s="105"/>
      <c r="SSE15" s="105"/>
      <c r="SSF15" s="105"/>
      <c r="SSG15" s="105"/>
      <c r="SSH15" s="105"/>
      <c r="SSI15" s="105"/>
      <c r="SSJ15" s="105"/>
      <c r="SSK15" s="105"/>
      <c r="SSL15" s="105"/>
      <c r="SSM15" s="105"/>
      <c r="SSN15" s="105"/>
      <c r="SSO15" s="105"/>
      <c r="SSP15" s="105"/>
      <c r="SSQ15" s="105"/>
      <c r="SSR15" s="105"/>
      <c r="SSS15" s="105"/>
      <c r="SST15" s="105"/>
      <c r="SSU15" s="105"/>
      <c r="SSV15" s="105"/>
      <c r="SSW15" s="105"/>
      <c r="SSX15" s="105"/>
      <c r="SSY15" s="105"/>
      <c r="SSZ15" s="105"/>
      <c r="STA15" s="105"/>
      <c r="STB15" s="105"/>
      <c r="STC15" s="105"/>
      <c r="STD15" s="105"/>
      <c r="STE15" s="105"/>
      <c r="STF15" s="105"/>
      <c r="STG15" s="105"/>
      <c r="STH15" s="105"/>
      <c r="STI15" s="105"/>
      <c r="STJ15" s="105"/>
      <c r="STK15" s="105"/>
      <c r="STL15" s="105"/>
      <c r="STM15" s="105"/>
      <c r="STN15" s="105"/>
      <c r="STO15" s="105"/>
      <c r="STP15" s="105"/>
      <c r="STQ15" s="105"/>
      <c r="STR15" s="105"/>
      <c r="STS15" s="105"/>
      <c r="STT15" s="105"/>
      <c r="STU15" s="105"/>
      <c r="STV15" s="105"/>
      <c r="STW15" s="105"/>
      <c r="STX15" s="105"/>
      <c r="STY15" s="105"/>
      <c r="STZ15" s="105"/>
      <c r="SUA15" s="105"/>
      <c r="SUB15" s="105"/>
      <c r="SUC15" s="105"/>
      <c r="SUD15" s="105"/>
      <c r="SUE15" s="105"/>
      <c r="SUF15" s="105"/>
      <c r="SUG15" s="105"/>
      <c r="SUH15" s="105"/>
      <c r="SUI15" s="105"/>
      <c r="SUJ15" s="105"/>
      <c r="SUK15" s="105"/>
      <c r="SUL15" s="105"/>
      <c r="SUM15" s="105"/>
      <c r="SUN15" s="105"/>
      <c r="SUO15" s="105"/>
      <c r="SUP15" s="105"/>
      <c r="SUQ15" s="105"/>
      <c r="SUR15" s="105"/>
      <c r="SUS15" s="105"/>
      <c r="SUT15" s="105"/>
      <c r="SUU15" s="105"/>
      <c r="SUV15" s="105"/>
      <c r="SUW15" s="105"/>
      <c r="SUX15" s="105"/>
      <c r="SUY15" s="105"/>
      <c r="SUZ15" s="105"/>
      <c r="SVA15" s="105"/>
      <c r="SVB15" s="105"/>
      <c r="SVC15" s="105"/>
      <c r="SVD15" s="105"/>
      <c r="SVE15" s="105"/>
      <c r="SVF15" s="105"/>
      <c r="SVG15" s="105"/>
      <c r="SVH15" s="105"/>
      <c r="SVI15" s="105"/>
      <c r="SVJ15" s="105"/>
      <c r="SVK15" s="105"/>
      <c r="SVL15" s="105"/>
      <c r="SVM15" s="105"/>
      <c r="SVN15" s="105"/>
      <c r="SVO15" s="105"/>
      <c r="SVP15" s="105"/>
      <c r="SVQ15" s="105"/>
      <c r="SVR15" s="105"/>
      <c r="SVS15" s="105"/>
      <c r="SVT15" s="105"/>
      <c r="SVU15" s="105"/>
      <c r="SVV15" s="105"/>
      <c r="SVW15" s="105"/>
      <c r="SVX15" s="105"/>
      <c r="SVY15" s="105"/>
      <c r="SVZ15" s="105"/>
      <c r="SWA15" s="105"/>
      <c r="SWB15" s="105"/>
      <c r="SWC15" s="105"/>
      <c r="SWD15" s="105"/>
      <c r="SWE15" s="105"/>
      <c r="SWF15" s="105"/>
      <c r="SWG15" s="105"/>
      <c r="SWH15" s="105"/>
      <c r="SWI15" s="105"/>
      <c r="SWJ15" s="105"/>
      <c r="SWK15" s="105"/>
      <c r="SWL15" s="105"/>
      <c r="SWM15" s="105"/>
      <c r="SWN15" s="105"/>
      <c r="SWO15" s="105"/>
      <c r="SWP15" s="105"/>
      <c r="SWQ15" s="105"/>
      <c r="SWR15" s="105"/>
      <c r="SWS15" s="105"/>
      <c r="SWT15" s="105"/>
      <c r="SWU15" s="105"/>
      <c r="SWV15" s="105"/>
      <c r="SWW15" s="105"/>
      <c r="SWX15" s="105"/>
      <c r="SWY15" s="105"/>
      <c r="SWZ15" s="105"/>
      <c r="SXA15" s="105"/>
      <c r="SXB15" s="105"/>
      <c r="SXC15" s="105"/>
      <c r="SXD15" s="105"/>
      <c r="SXE15" s="105"/>
      <c r="SXF15" s="105"/>
      <c r="SXG15" s="105"/>
      <c r="SXH15" s="105"/>
      <c r="SXI15" s="105"/>
      <c r="SXJ15" s="105"/>
      <c r="SXK15" s="105"/>
      <c r="SXL15" s="105"/>
      <c r="SXM15" s="105"/>
      <c r="SXN15" s="105"/>
      <c r="SXO15" s="105"/>
      <c r="SXP15" s="105"/>
      <c r="SXQ15" s="105"/>
      <c r="SXR15" s="105"/>
      <c r="SXS15" s="105"/>
      <c r="SXT15" s="105"/>
      <c r="SXU15" s="105"/>
      <c r="SXV15" s="105"/>
      <c r="SXW15" s="105"/>
      <c r="SXX15" s="105"/>
      <c r="SXY15" s="105"/>
      <c r="SXZ15" s="105"/>
      <c r="SYA15" s="105"/>
      <c r="SYB15" s="105"/>
      <c r="SYC15" s="105"/>
      <c r="SYD15" s="105"/>
      <c r="SYE15" s="105"/>
      <c r="SYF15" s="105"/>
      <c r="SYG15" s="105"/>
      <c r="SYH15" s="105"/>
      <c r="SYI15" s="105"/>
      <c r="SYJ15" s="105"/>
      <c r="SYK15" s="105"/>
      <c r="SYL15" s="105"/>
      <c r="SYM15" s="105"/>
      <c r="SYN15" s="105"/>
      <c r="SYO15" s="105"/>
      <c r="SYP15" s="105"/>
      <c r="SYQ15" s="105"/>
      <c r="SYR15" s="105"/>
      <c r="SYS15" s="105"/>
      <c r="SYT15" s="105"/>
      <c r="SYU15" s="105"/>
      <c r="SYV15" s="105"/>
      <c r="SYW15" s="105"/>
      <c r="SYX15" s="105"/>
      <c r="SYY15" s="105"/>
      <c r="SYZ15" s="105"/>
      <c r="SZA15" s="105"/>
      <c r="SZB15" s="105"/>
      <c r="SZC15" s="105"/>
      <c r="SZD15" s="105"/>
      <c r="SZE15" s="105"/>
      <c r="SZF15" s="105"/>
      <c r="SZG15" s="105"/>
      <c r="SZH15" s="105"/>
      <c r="SZI15" s="105"/>
      <c r="SZJ15" s="105"/>
      <c r="SZK15" s="105"/>
      <c r="SZL15" s="105"/>
      <c r="SZM15" s="105"/>
      <c r="SZN15" s="105"/>
      <c r="SZO15" s="105"/>
      <c r="SZP15" s="105"/>
      <c r="SZQ15" s="105"/>
      <c r="SZR15" s="105"/>
      <c r="SZS15" s="105"/>
      <c r="SZT15" s="105"/>
      <c r="SZU15" s="105"/>
      <c r="SZV15" s="105"/>
      <c r="SZW15" s="105"/>
      <c r="SZX15" s="105"/>
      <c r="SZY15" s="105"/>
      <c r="SZZ15" s="105"/>
      <c r="TAA15" s="105"/>
      <c r="TAB15" s="105"/>
      <c r="TAC15" s="105"/>
      <c r="TAD15" s="105"/>
      <c r="TAE15" s="105"/>
      <c r="TAF15" s="105"/>
      <c r="TAG15" s="105"/>
      <c r="TAH15" s="105"/>
      <c r="TAI15" s="105"/>
      <c r="TAJ15" s="105"/>
      <c r="TAK15" s="105"/>
      <c r="TAL15" s="105"/>
      <c r="TAM15" s="105"/>
      <c r="TAN15" s="105"/>
      <c r="TAO15" s="105"/>
      <c r="TAP15" s="105"/>
      <c r="TAQ15" s="105"/>
      <c r="TAR15" s="105"/>
      <c r="TAS15" s="105"/>
      <c r="TAT15" s="105"/>
      <c r="TAU15" s="105"/>
      <c r="TAV15" s="105"/>
      <c r="TAW15" s="105"/>
      <c r="TAX15" s="105"/>
      <c r="TAY15" s="105"/>
      <c r="TAZ15" s="105"/>
      <c r="TBA15" s="105"/>
      <c r="TBB15" s="105"/>
      <c r="TBC15" s="105"/>
      <c r="TBD15" s="105"/>
      <c r="TBE15" s="105"/>
      <c r="TBF15" s="105"/>
      <c r="TBG15" s="105"/>
      <c r="TBH15" s="105"/>
      <c r="TBI15" s="105"/>
      <c r="TBJ15" s="105"/>
      <c r="TBK15" s="105"/>
      <c r="TBL15" s="105"/>
      <c r="TBM15" s="105"/>
      <c r="TBN15" s="105"/>
      <c r="TBO15" s="105"/>
      <c r="TBP15" s="105"/>
      <c r="TBQ15" s="105"/>
      <c r="TBR15" s="105"/>
      <c r="TBS15" s="105"/>
      <c r="TBT15" s="105"/>
      <c r="TBU15" s="105"/>
      <c r="TBV15" s="105"/>
      <c r="TBW15" s="105"/>
      <c r="TBX15" s="105"/>
      <c r="TBY15" s="105"/>
      <c r="TBZ15" s="105"/>
      <c r="TCA15" s="105"/>
      <c r="TCB15" s="105"/>
      <c r="TCC15" s="105"/>
      <c r="TCD15" s="105"/>
      <c r="TCE15" s="105"/>
      <c r="TCF15" s="105"/>
      <c r="TCG15" s="105"/>
      <c r="TCH15" s="105"/>
      <c r="TCI15" s="105"/>
      <c r="TCJ15" s="105"/>
      <c r="TCK15" s="105"/>
      <c r="TCL15" s="105"/>
      <c r="TCM15" s="105"/>
      <c r="TCN15" s="105"/>
      <c r="TCO15" s="105"/>
      <c r="TCP15" s="105"/>
      <c r="TCQ15" s="105"/>
      <c r="TCR15" s="105"/>
      <c r="TCS15" s="105"/>
      <c r="TCT15" s="105"/>
      <c r="TCU15" s="105"/>
      <c r="TCV15" s="105"/>
      <c r="TCW15" s="105"/>
      <c r="TCX15" s="105"/>
      <c r="TCY15" s="105"/>
      <c r="TCZ15" s="105"/>
      <c r="TDA15" s="105"/>
      <c r="TDB15" s="105"/>
      <c r="TDC15" s="105"/>
      <c r="TDD15" s="105"/>
      <c r="TDE15" s="105"/>
      <c r="TDF15" s="105"/>
      <c r="TDG15" s="105"/>
      <c r="TDH15" s="105"/>
      <c r="TDI15" s="105"/>
      <c r="TDJ15" s="105"/>
      <c r="TDK15" s="105"/>
      <c r="TDL15" s="105"/>
      <c r="TDM15" s="105"/>
      <c r="TDN15" s="105"/>
      <c r="TDO15" s="105"/>
      <c r="TDP15" s="105"/>
      <c r="TDQ15" s="105"/>
      <c r="TDR15" s="105"/>
      <c r="TDS15" s="105"/>
      <c r="TDT15" s="105"/>
      <c r="TDU15" s="105"/>
      <c r="TDV15" s="105"/>
      <c r="TDW15" s="105"/>
      <c r="TDX15" s="105"/>
      <c r="TDY15" s="105"/>
      <c r="TDZ15" s="105"/>
      <c r="TEA15" s="105"/>
      <c r="TEB15" s="105"/>
      <c r="TEC15" s="105"/>
      <c r="TED15" s="105"/>
      <c r="TEE15" s="105"/>
      <c r="TEF15" s="105"/>
      <c r="TEG15" s="105"/>
      <c r="TEH15" s="105"/>
      <c r="TEI15" s="105"/>
      <c r="TEJ15" s="105"/>
      <c r="TEK15" s="105"/>
      <c r="TEL15" s="105"/>
      <c r="TEM15" s="105"/>
      <c r="TEN15" s="105"/>
      <c r="TEO15" s="105"/>
      <c r="TEP15" s="105"/>
      <c r="TEQ15" s="105"/>
      <c r="TER15" s="105"/>
      <c r="TES15" s="105"/>
      <c r="TET15" s="105"/>
      <c r="TEU15" s="105"/>
      <c r="TEV15" s="105"/>
      <c r="TEW15" s="105"/>
      <c r="TEX15" s="105"/>
      <c r="TEY15" s="105"/>
      <c r="TEZ15" s="105"/>
      <c r="TFA15" s="105"/>
      <c r="TFB15" s="105"/>
      <c r="TFC15" s="105"/>
      <c r="TFD15" s="105"/>
      <c r="TFE15" s="105"/>
      <c r="TFF15" s="105"/>
      <c r="TFG15" s="105"/>
      <c r="TFH15" s="105"/>
      <c r="TFI15" s="105"/>
      <c r="TFJ15" s="105"/>
      <c r="TFK15" s="105"/>
      <c r="TFL15" s="105"/>
      <c r="TFM15" s="105"/>
      <c r="TFN15" s="105"/>
      <c r="TFO15" s="105"/>
      <c r="TFP15" s="105"/>
      <c r="TFQ15" s="105"/>
      <c r="TFR15" s="105"/>
      <c r="TFS15" s="105"/>
      <c r="TFT15" s="105"/>
      <c r="TFU15" s="105"/>
      <c r="TFV15" s="105"/>
      <c r="TFW15" s="105"/>
      <c r="TFX15" s="105"/>
      <c r="TFY15" s="105"/>
      <c r="TFZ15" s="105"/>
      <c r="TGA15" s="105"/>
      <c r="TGB15" s="105"/>
      <c r="TGC15" s="105"/>
      <c r="TGD15" s="105"/>
      <c r="TGE15" s="105"/>
      <c r="TGF15" s="105"/>
      <c r="TGG15" s="105"/>
      <c r="TGH15" s="105"/>
      <c r="TGI15" s="105"/>
      <c r="TGJ15" s="105"/>
      <c r="TGK15" s="105"/>
      <c r="TGL15" s="105"/>
      <c r="TGM15" s="105"/>
      <c r="TGN15" s="105"/>
      <c r="TGO15" s="105"/>
      <c r="TGP15" s="105"/>
      <c r="TGQ15" s="105"/>
      <c r="TGR15" s="105"/>
      <c r="TGS15" s="105"/>
      <c r="TGT15" s="105"/>
      <c r="TGU15" s="105"/>
      <c r="TGV15" s="105"/>
      <c r="TGW15" s="105"/>
      <c r="TGX15" s="105"/>
      <c r="TGY15" s="105"/>
      <c r="TGZ15" s="105"/>
      <c r="THA15" s="105"/>
      <c r="THB15" s="105"/>
      <c r="THC15" s="105"/>
      <c r="THD15" s="105"/>
      <c r="THE15" s="105"/>
      <c r="THF15" s="105"/>
      <c r="THG15" s="105"/>
      <c r="THH15" s="105"/>
      <c r="THI15" s="105"/>
      <c r="THJ15" s="105"/>
      <c r="THK15" s="105"/>
      <c r="THL15" s="105"/>
      <c r="THM15" s="105"/>
      <c r="THN15" s="105"/>
      <c r="THO15" s="105"/>
      <c r="THP15" s="105"/>
      <c r="THQ15" s="105"/>
      <c r="THR15" s="105"/>
      <c r="THS15" s="105"/>
      <c r="THT15" s="105"/>
      <c r="THU15" s="105"/>
      <c r="THV15" s="105"/>
      <c r="THW15" s="105"/>
      <c r="THX15" s="105"/>
      <c r="THY15" s="105"/>
      <c r="THZ15" s="105"/>
      <c r="TIA15" s="105"/>
      <c r="TIB15" s="105"/>
      <c r="TIC15" s="105"/>
      <c r="TID15" s="105"/>
      <c r="TIE15" s="105"/>
      <c r="TIF15" s="105"/>
      <c r="TIG15" s="105"/>
      <c r="TIH15" s="105"/>
      <c r="TII15" s="105"/>
      <c r="TIJ15" s="105"/>
      <c r="TIK15" s="105"/>
      <c r="TIL15" s="105"/>
      <c r="TIM15" s="105"/>
      <c r="TIN15" s="105"/>
      <c r="TIO15" s="105"/>
      <c r="TIP15" s="105"/>
      <c r="TIQ15" s="105"/>
      <c r="TIR15" s="105"/>
      <c r="TIS15" s="105"/>
      <c r="TIT15" s="105"/>
      <c r="TIU15" s="105"/>
      <c r="TIV15" s="105"/>
      <c r="TIW15" s="105"/>
      <c r="TIX15" s="105"/>
      <c r="TIY15" s="105"/>
      <c r="TIZ15" s="105"/>
      <c r="TJA15" s="105"/>
      <c r="TJB15" s="105"/>
      <c r="TJC15" s="105"/>
      <c r="TJD15" s="105"/>
      <c r="TJE15" s="105"/>
      <c r="TJF15" s="105"/>
      <c r="TJG15" s="105"/>
      <c r="TJH15" s="105"/>
      <c r="TJI15" s="105"/>
      <c r="TJJ15" s="105"/>
      <c r="TJK15" s="105"/>
      <c r="TJL15" s="105"/>
      <c r="TJM15" s="105"/>
      <c r="TJN15" s="105"/>
      <c r="TJO15" s="105"/>
      <c r="TJP15" s="105"/>
      <c r="TJQ15" s="105"/>
      <c r="TJR15" s="105"/>
      <c r="TJS15" s="105"/>
      <c r="TJT15" s="105"/>
      <c r="TJU15" s="105"/>
      <c r="TJV15" s="105"/>
      <c r="TJW15" s="105"/>
      <c r="TJX15" s="105"/>
      <c r="TJY15" s="105"/>
      <c r="TJZ15" s="105"/>
      <c r="TKA15" s="105"/>
      <c r="TKB15" s="105"/>
      <c r="TKC15" s="105"/>
      <c r="TKD15" s="105"/>
      <c r="TKE15" s="105"/>
      <c r="TKF15" s="105"/>
      <c r="TKG15" s="105"/>
      <c r="TKH15" s="105"/>
      <c r="TKI15" s="105"/>
      <c r="TKJ15" s="105"/>
      <c r="TKK15" s="105"/>
      <c r="TKL15" s="105"/>
      <c r="TKM15" s="105"/>
      <c r="TKN15" s="105"/>
      <c r="TKO15" s="105"/>
      <c r="TKP15" s="105"/>
      <c r="TKQ15" s="105"/>
      <c r="TKR15" s="105"/>
      <c r="TKS15" s="105"/>
      <c r="TKT15" s="105"/>
      <c r="TKU15" s="105"/>
      <c r="TKV15" s="105"/>
      <c r="TKW15" s="105"/>
      <c r="TKX15" s="105"/>
      <c r="TKY15" s="105"/>
      <c r="TKZ15" s="105"/>
      <c r="TLA15" s="105"/>
      <c r="TLB15" s="105"/>
      <c r="TLC15" s="105"/>
      <c r="TLD15" s="105"/>
      <c r="TLE15" s="105"/>
      <c r="TLF15" s="105"/>
      <c r="TLG15" s="105"/>
      <c r="TLH15" s="105"/>
      <c r="TLI15" s="105"/>
      <c r="TLJ15" s="105"/>
      <c r="TLK15" s="105"/>
      <c r="TLL15" s="105"/>
      <c r="TLM15" s="105"/>
      <c r="TLN15" s="105"/>
      <c r="TLO15" s="105"/>
      <c r="TLP15" s="105"/>
      <c r="TLQ15" s="105"/>
      <c r="TLR15" s="105"/>
      <c r="TLS15" s="105"/>
      <c r="TLT15" s="105"/>
      <c r="TLU15" s="105"/>
      <c r="TLV15" s="105"/>
      <c r="TLW15" s="105"/>
      <c r="TLX15" s="105"/>
      <c r="TLY15" s="105"/>
      <c r="TLZ15" s="105"/>
      <c r="TMA15" s="105"/>
      <c r="TMB15" s="105"/>
      <c r="TMC15" s="105"/>
      <c r="TMD15" s="105"/>
      <c r="TME15" s="105"/>
      <c r="TMF15" s="105"/>
      <c r="TMG15" s="105"/>
      <c r="TMH15" s="105"/>
      <c r="TMI15" s="105"/>
      <c r="TMJ15" s="105"/>
      <c r="TMK15" s="105"/>
      <c r="TML15" s="105"/>
      <c r="TMM15" s="105"/>
      <c r="TMN15" s="105"/>
      <c r="TMO15" s="105"/>
      <c r="TMP15" s="105"/>
      <c r="TMQ15" s="105"/>
      <c r="TMR15" s="105"/>
      <c r="TMS15" s="105"/>
      <c r="TMT15" s="105"/>
      <c r="TMU15" s="105"/>
      <c r="TMV15" s="105"/>
      <c r="TMW15" s="105"/>
      <c r="TMX15" s="105"/>
      <c r="TMY15" s="105"/>
      <c r="TMZ15" s="105"/>
      <c r="TNA15" s="105"/>
      <c r="TNB15" s="105"/>
      <c r="TNC15" s="105"/>
      <c r="TND15" s="105"/>
      <c r="TNE15" s="105"/>
      <c r="TNF15" s="105"/>
      <c r="TNG15" s="105"/>
      <c r="TNH15" s="105"/>
      <c r="TNI15" s="105"/>
      <c r="TNJ15" s="105"/>
      <c r="TNK15" s="105"/>
      <c r="TNL15" s="105"/>
      <c r="TNM15" s="105"/>
      <c r="TNN15" s="105"/>
      <c r="TNO15" s="105"/>
      <c r="TNP15" s="105"/>
      <c r="TNQ15" s="105"/>
      <c r="TNR15" s="105"/>
      <c r="TNS15" s="105"/>
      <c r="TNT15" s="105"/>
      <c r="TNU15" s="105"/>
      <c r="TNV15" s="105"/>
      <c r="TNW15" s="105"/>
      <c r="TNX15" s="105"/>
      <c r="TNY15" s="105"/>
      <c r="TNZ15" s="105"/>
      <c r="TOA15" s="105"/>
      <c r="TOB15" s="105"/>
      <c r="TOC15" s="105"/>
      <c r="TOD15" s="105"/>
      <c r="TOE15" s="105"/>
      <c r="TOF15" s="105"/>
      <c r="TOG15" s="105"/>
      <c r="TOH15" s="105"/>
      <c r="TOI15" s="105"/>
      <c r="TOJ15" s="105"/>
      <c r="TOK15" s="105"/>
      <c r="TOL15" s="105"/>
      <c r="TOM15" s="105"/>
      <c r="TON15" s="105"/>
      <c r="TOO15" s="105"/>
      <c r="TOP15" s="105"/>
      <c r="TOQ15" s="105"/>
      <c r="TOR15" s="105"/>
      <c r="TOS15" s="105"/>
      <c r="TOT15" s="105"/>
      <c r="TOU15" s="105"/>
      <c r="TOV15" s="105"/>
      <c r="TOW15" s="105"/>
      <c r="TOX15" s="105"/>
      <c r="TOY15" s="105"/>
      <c r="TOZ15" s="105"/>
      <c r="TPA15" s="105"/>
      <c r="TPB15" s="105"/>
      <c r="TPC15" s="105"/>
      <c r="TPD15" s="105"/>
      <c r="TPE15" s="105"/>
      <c r="TPF15" s="105"/>
      <c r="TPG15" s="105"/>
      <c r="TPH15" s="105"/>
      <c r="TPI15" s="105"/>
      <c r="TPJ15" s="105"/>
      <c r="TPK15" s="105"/>
      <c r="TPL15" s="105"/>
      <c r="TPM15" s="105"/>
      <c r="TPN15" s="105"/>
      <c r="TPO15" s="105"/>
      <c r="TPP15" s="105"/>
      <c r="TPQ15" s="105"/>
      <c r="TPR15" s="105"/>
      <c r="TPS15" s="105"/>
      <c r="TPT15" s="105"/>
      <c r="TPU15" s="105"/>
      <c r="TPV15" s="105"/>
      <c r="TPW15" s="105"/>
      <c r="TPX15" s="105"/>
      <c r="TPY15" s="105"/>
      <c r="TPZ15" s="105"/>
      <c r="TQA15" s="105"/>
      <c r="TQB15" s="105"/>
      <c r="TQC15" s="105"/>
      <c r="TQD15" s="105"/>
      <c r="TQE15" s="105"/>
      <c r="TQF15" s="105"/>
      <c r="TQG15" s="105"/>
      <c r="TQH15" s="105"/>
      <c r="TQI15" s="105"/>
      <c r="TQJ15" s="105"/>
      <c r="TQK15" s="105"/>
      <c r="TQL15" s="105"/>
      <c r="TQM15" s="105"/>
      <c r="TQN15" s="105"/>
      <c r="TQO15" s="105"/>
      <c r="TQP15" s="105"/>
      <c r="TQQ15" s="105"/>
      <c r="TQR15" s="105"/>
      <c r="TQS15" s="105"/>
      <c r="TQT15" s="105"/>
      <c r="TQU15" s="105"/>
      <c r="TQV15" s="105"/>
      <c r="TQW15" s="105"/>
      <c r="TQX15" s="105"/>
      <c r="TQY15" s="105"/>
      <c r="TQZ15" s="105"/>
      <c r="TRA15" s="105"/>
      <c r="TRB15" s="105"/>
      <c r="TRC15" s="105"/>
      <c r="TRD15" s="105"/>
      <c r="TRE15" s="105"/>
      <c r="TRF15" s="105"/>
      <c r="TRG15" s="105"/>
      <c r="TRH15" s="105"/>
      <c r="TRI15" s="105"/>
      <c r="TRJ15" s="105"/>
      <c r="TRK15" s="105"/>
      <c r="TRL15" s="105"/>
      <c r="TRM15" s="105"/>
      <c r="TRN15" s="105"/>
      <c r="TRO15" s="105"/>
      <c r="TRP15" s="105"/>
      <c r="TRQ15" s="105"/>
      <c r="TRR15" s="105"/>
      <c r="TRS15" s="105"/>
      <c r="TRT15" s="105"/>
      <c r="TRU15" s="105"/>
      <c r="TRV15" s="105"/>
      <c r="TRW15" s="105"/>
      <c r="TRX15" s="105"/>
      <c r="TRY15" s="105"/>
      <c r="TRZ15" s="105"/>
      <c r="TSA15" s="105"/>
      <c r="TSB15" s="105"/>
      <c r="TSC15" s="105"/>
      <c r="TSD15" s="105"/>
      <c r="TSE15" s="105"/>
      <c r="TSF15" s="105"/>
      <c r="TSG15" s="105"/>
      <c r="TSH15" s="105"/>
      <c r="TSI15" s="105"/>
      <c r="TSJ15" s="105"/>
      <c r="TSK15" s="105"/>
      <c r="TSL15" s="105"/>
      <c r="TSM15" s="105"/>
      <c r="TSN15" s="105"/>
      <c r="TSO15" s="105"/>
      <c r="TSP15" s="105"/>
      <c r="TSQ15" s="105"/>
      <c r="TSR15" s="105"/>
      <c r="TSS15" s="105"/>
      <c r="TST15" s="105"/>
      <c r="TSU15" s="105"/>
      <c r="TSV15" s="105"/>
      <c r="TSW15" s="105"/>
      <c r="TSX15" s="105"/>
      <c r="TSY15" s="105"/>
      <c r="TSZ15" s="105"/>
      <c r="TTA15" s="105"/>
      <c r="TTB15" s="105"/>
      <c r="TTC15" s="105"/>
      <c r="TTD15" s="105"/>
      <c r="TTE15" s="105"/>
      <c r="TTF15" s="105"/>
      <c r="TTG15" s="105"/>
      <c r="TTH15" s="105"/>
      <c r="TTI15" s="105"/>
      <c r="TTJ15" s="105"/>
      <c r="TTK15" s="105"/>
      <c r="TTL15" s="105"/>
      <c r="TTM15" s="105"/>
      <c r="TTN15" s="105"/>
      <c r="TTO15" s="105"/>
      <c r="TTP15" s="105"/>
      <c r="TTQ15" s="105"/>
      <c r="TTR15" s="105"/>
      <c r="TTS15" s="105"/>
      <c r="TTT15" s="105"/>
      <c r="TTU15" s="105"/>
      <c r="TTV15" s="105"/>
      <c r="TTW15" s="105"/>
      <c r="TTX15" s="105"/>
      <c r="TTY15" s="105"/>
      <c r="TTZ15" s="105"/>
      <c r="TUA15" s="105"/>
      <c r="TUB15" s="105"/>
      <c r="TUC15" s="105"/>
      <c r="TUD15" s="105"/>
      <c r="TUE15" s="105"/>
      <c r="TUF15" s="105"/>
      <c r="TUG15" s="105"/>
      <c r="TUH15" s="105"/>
      <c r="TUI15" s="105"/>
      <c r="TUJ15" s="105"/>
      <c r="TUK15" s="105"/>
      <c r="TUL15" s="105"/>
      <c r="TUM15" s="105"/>
      <c r="TUN15" s="105"/>
      <c r="TUO15" s="105"/>
      <c r="TUP15" s="105"/>
      <c r="TUQ15" s="105"/>
      <c r="TUR15" s="105"/>
      <c r="TUS15" s="105"/>
      <c r="TUT15" s="105"/>
      <c r="TUU15" s="105"/>
      <c r="TUV15" s="105"/>
      <c r="TUW15" s="105"/>
      <c r="TUX15" s="105"/>
      <c r="TUY15" s="105"/>
      <c r="TUZ15" s="105"/>
      <c r="TVA15" s="105"/>
      <c r="TVB15" s="105"/>
      <c r="TVC15" s="105"/>
      <c r="TVD15" s="105"/>
      <c r="TVE15" s="105"/>
      <c r="TVF15" s="105"/>
      <c r="TVG15" s="105"/>
      <c r="TVH15" s="105"/>
      <c r="TVI15" s="105"/>
      <c r="TVJ15" s="105"/>
      <c r="TVK15" s="105"/>
      <c r="TVL15" s="105"/>
      <c r="TVM15" s="105"/>
      <c r="TVN15" s="105"/>
      <c r="TVO15" s="105"/>
      <c r="TVP15" s="105"/>
      <c r="TVQ15" s="105"/>
      <c r="TVR15" s="105"/>
      <c r="TVS15" s="105"/>
      <c r="TVT15" s="105"/>
      <c r="TVU15" s="105"/>
      <c r="TVV15" s="105"/>
      <c r="TVW15" s="105"/>
      <c r="TVX15" s="105"/>
      <c r="TVY15" s="105"/>
      <c r="TVZ15" s="105"/>
      <c r="TWA15" s="105"/>
      <c r="TWB15" s="105"/>
      <c r="TWC15" s="105"/>
      <c r="TWD15" s="105"/>
      <c r="TWE15" s="105"/>
      <c r="TWF15" s="105"/>
      <c r="TWG15" s="105"/>
      <c r="TWH15" s="105"/>
      <c r="TWI15" s="105"/>
      <c r="TWJ15" s="105"/>
      <c r="TWK15" s="105"/>
      <c r="TWL15" s="105"/>
      <c r="TWM15" s="105"/>
      <c r="TWN15" s="105"/>
      <c r="TWO15" s="105"/>
      <c r="TWP15" s="105"/>
      <c r="TWQ15" s="105"/>
      <c r="TWR15" s="105"/>
      <c r="TWS15" s="105"/>
      <c r="TWT15" s="105"/>
      <c r="TWU15" s="105"/>
      <c r="TWV15" s="105"/>
      <c r="TWW15" s="105"/>
      <c r="TWX15" s="105"/>
      <c r="TWY15" s="105"/>
      <c r="TWZ15" s="105"/>
      <c r="TXA15" s="105"/>
      <c r="TXB15" s="105"/>
      <c r="TXC15" s="105"/>
      <c r="TXD15" s="105"/>
      <c r="TXE15" s="105"/>
      <c r="TXF15" s="105"/>
      <c r="TXG15" s="105"/>
      <c r="TXH15" s="105"/>
      <c r="TXI15" s="105"/>
      <c r="TXJ15" s="105"/>
      <c r="TXK15" s="105"/>
      <c r="TXL15" s="105"/>
      <c r="TXM15" s="105"/>
      <c r="TXN15" s="105"/>
      <c r="TXO15" s="105"/>
      <c r="TXP15" s="105"/>
      <c r="TXQ15" s="105"/>
      <c r="TXR15" s="105"/>
      <c r="TXS15" s="105"/>
      <c r="TXT15" s="105"/>
      <c r="TXU15" s="105"/>
      <c r="TXV15" s="105"/>
      <c r="TXW15" s="105"/>
      <c r="TXX15" s="105"/>
      <c r="TXY15" s="105"/>
      <c r="TXZ15" s="105"/>
      <c r="TYA15" s="105"/>
      <c r="TYB15" s="105"/>
      <c r="TYC15" s="105"/>
      <c r="TYD15" s="105"/>
      <c r="TYE15" s="105"/>
      <c r="TYF15" s="105"/>
      <c r="TYG15" s="105"/>
      <c r="TYH15" s="105"/>
      <c r="TYI15" s="105"/>
      <c r="TYJ15" s="105"/>
      <c r="TYK15" s="105"/>
      <c r="TYL15" s="105"/>
      <c r="TYM15" s="105"/>
      <c r="TYN15" s="105"/>
      <c r="TYO15" s="105"/>
      <c r="TYP15" s="105"/>
      <c r="TYQ15" s="105"/>
      <c r="TYR15" s="105"/>
      <c r="TYS15" s="105"/>
      <c r="TYT15" s="105"/>
      <c r="TYU15" s="105"/>
      <c r="TYV15" s="105"/>
      <c r="TYW15" s="105"/>
      <c r="TYX15" s="105"/>
      <c r="TYY15" s="105"/>
      <c r="TYZ15" s="105"/>
      <c r="TZA15" s="105"/>
      <c r="TZB15" s="105"/>
      <c r="TZC15" s="105"/>
      <c r="TZD15" s="105"/>
      <c r="TZE15" s="105"/>
      <c r="TZF15" s="105"/>
      <c r="TZG15" s="105"/>
      <c r="TZH15" s="105"/>
      <c r="TZI15" s="105"/>
      <c r="TZJ15" s="105"/>
      <c r="TZK15" s="105"/>
      <c r="TZL15" s="105"/>
      <c r="TZM15" s="105"/>
      <c r="TZN15" s="105"/>
      <c r="TZO15" s="105"/>
      <c r="TZP15" s="105"/>
      <c r="TZQ15" s="105"/>
      <c r="TZR15" s="105"/>
      <c r="TZS15" s="105"/>
      <c r="TZT15" s="105"/>
      <c r="TZU15" s="105"/>
      <c r="TZV15" s="105"/>
      <c r="TZW15" s="105"/>
      <c r="TZX15" s="105"/>
      <c r="TZY15" s="105"/>
      <c r="TZZ15" s="105"/>
      <c r="UAA15" s="105"/>
      <c r="UAB15" s="105"/>
      <c r="UAC15" s="105"/>
      <c r="UAD15" s="105"/>
      <c r="UAE15" s="105"/>
      <c r="UAF15" s="105"/>
      <c r="UAG15" s="105"/>
      <c r="UAH15" s="105"/>
      <c r="UAI15" s="105"/>
      <c r="UAJ15" s="105"/>
      <c r="UAK15" s="105"/>
      <c r="UAL15" s="105"/>
      <c r="UAM15" s="105"/>
      <c r="UAN15" s="105"/>
      <c r="UAO15" s="105"/>
      <c r="UAP15" s="105"/>
      <c r="UAQ15" s="105"/>
      <c r="UAR15" s="105"/>
      <c r="UAS15" s="105"/>
      <c r="UAT15" s="105"/>
      <c r="UAU15" s="105"/>
      <c r="UAV15" s="105"/>
      <c r="UAW15" s="105"/>
      <c r="UAX15" s="105"/>
      <c r="UAY15" s="105"/>
      <c r="UAZ15" s="105"/>
      <c r="UBA15" s="105"/>
      <c r="UBB15" s="105"/>
      <c r="UBC15" s="105"/>
      <c r="UBD15" s="105"/>
      <c r="UBE15" s="105"/>
      <c r="UBF15" s="105"/>
      <c r="UBG15" s="105"/>
      <c r="UBH15" s="105"/>
      <c r="UBI15" s="105"/>
      <c r="UBJ15" s="105"/>
      <c r="UBK15" s="105"/>
      <c r="UBL15" s="105"/>
      <c r="UBM15" s="105"/>
      <c r="UBN15" s="105"/>
      <c r="UBO15" s="105"/>
      <c r="UBP15" s="105"/>
      <c r="UBQ15" s="105"/>
      <c r="UBR15" s="105"/>
      <c r="UBS15" s="105"/>
      <c r="UBT15" s="105"/>
      <c r="UBU15" s="105"/>
      <c r="UBV15" s="105"/>
      <c r="UBW15" s="105"/>
      <c r="UBX15" s="105"/>
      <c r="UBY15" s="105"/>
      <c r="UBZ15" s="105"/>
      <c r="UCA15" s="105"/>
      <c r="UCB15" s="105"/>
      <c r="UCC15" s="105"/>
      <c r="UCD15" s="105"/>
      <c r="UCE15" s="105"/>
      <c r="UCF15" s="105"/>
      <c r="UCG15" s="105"/>
      <c r="UCH15" s="105"/>
      <c r="UCI15" s="105"/>
      <c r="UCJ15" s="105"/>
      <c r="UCK15" s="105"/>
      <c r="UCL15" s="105"/>
      <c r="UCM15" s="105"/>
      <c r="UCN15" s="105"/>
      <c r="UCO15" s="105"/>
      <c r="UCP15" s="105"/>
      <c r="UCQ15" s="105"/>
      <c r="UCR15" s="105"/>
      <c r="UCS15" s="105"/>
      <c r="UCT15" s="105"/>
      <c r="UCU15" s="105"/>
      <c r="UCV15" s="105"/>
      <c r="UCW15" s="105"/>
      <c r="UCX15" s="105"/>
      <c r="UCY15" s="105"/>
      <c r="UCZ15" s="105"/>
      <c r="UDA15" s="105"/>
      <c r="UDB15" s="105"/>
      <c r="UDC15" s="105"/>
      <c r="UDD15" s="105"/>
      <c r="UDE15" s="105"/>
      <c r="UDF15" s="105"/>
      <c r="UDG15" s="105"/>
      <c r="UDH15" s="105"/>
      <c r="UDI15" s="105"/>
      <c r="UDJ15" s="105"/>
      <c r="UDK15" s="105"/>
      <c r="UDL15" s="105"/>
      <c r="UDM15" s="105"/>
      <c r="UDN15" s="105"/>
      <c r="UDO15" s="105"/>
      <c r="UDP15" s="105"/>
      <c r="UDQ15" s="105"/>
      <c r="UDR15" s="105"/>
      <c r="UDS15" s="105"/>
      <c r="UDT15" s="105"/>
      <c r="UDU15" s="105"/>
      <c r="UDV15" s="105"/>
      <c r="UDW15" s="105"/>
      <c r="UDX15" s="105"/>
      <c r="UDY15" s="105"/>
      <c r="UDZ15" s="105"/>
      <c r="UEA15" s="105"/>
      <c r="UEB15" s="105"/>
      <c r="UEC15" s="105"/>
      <c r="UED15" s="105"/>
      <c r="UEE15" s="105"/>
      <c r="UEF15" s="105"/>
      <c r="UEG15" s="105"/>
      <c r="UEH15" s="105"/>
      <c r="UEI15" s="105"/>
      <c r="UEJ15" s="105"/>
      <c r="UEK15" s="105"/>
      <c r="UEL15" s="105"/>
      <c r="UEM15" s="105"/>
      <c r="UEN15" s="105"/>
      <c r="UEO15" s="105"/>
      <c r="UEP15" s="105"/>
      <c r="UEQ15" s="105"/>
      <c r="UER15" s="105"/>
      <c r="UES15" s="105"/>
      <c r="UET15" s="105"/>
      <c r="UEU15" s="105"/>
      <c r="UEV15" s="105"/>
      <c r="UEW15" s="105"/>
      <c r="UEX15" s="105"/>
      <c r="UEY15" s="105"/>
      <c r="UEZ15" s="105"/>
      <c r="UFA15" s="105"/>
      <c r="UFB15" s="105"/>
      <c r="UFC15" s="105"/>
      <c r="UFD15" s="105"/>
      <c r="UFE15" s="105"/>
      <c r="UFF15" s="105"/>
      <c r="UFG15" s="105"/>
      <c r="UFH15" s="105"/>
      <c r="UFI15" s="105"/>
      <c r="UFJ15" s="105"/>
      <c r="UFK15" s="105"/>
      <c r="UFL15" s="105"/>
      <c r="UFM15" s="105"/>
      <c r="UFN15" s="105"/>
      <c r="UFO15" s="105"/>
      <c r="UFP15" s="105"/>
      <c r="UFQ15" s="105"/>
      <c r="UFR15" s="105"/>
      <c r="UFS15" s="105"/>
      <c r="UFT15" s="105"/>
      <c r="UFU15" s="105"/>
      <c r="UFV15" s="105"/>
      <c r="UFW15" s="105"/>
      <c r="UFX15" s="105"/>
      <c r="UFY15" s="105"/>
      <c r="UFZ15" s="105"/>
      <c r="UGA15" s="105"/>
      <c r="UGB15" s="105"/>
      <c r="UGC15" s="105"/>
      <c r="UGD15" s="105"/>
      <c r="UGE15" s="105"/>
      <c r="UGF15" s="105"/>
      <c r="UGG15" s="105"/>
      <c r="UGH15" s="105"/>
      <c r="UGI15" s="105"/>
      <c r="UGJ15" s="105"/>
      <c r="UGK15" s="105"/>
      <c r="UGL15" s="105"/>
      <c r="UGM15" s="105"/>
      <c r="UGN15" s="105"/>
      <c r="UGO15" s="105"/>
      <c r="UGP15" s="105"/>
      <c r="UGQ15" s="105"/>
      <c r="UGR15" s="105"/>
      <c r="UGS15" s="105"/>
      <c r="UGT15" s="105"/>
      <c r="UGU15" s="105"/>
      <c r="UGV15" s="105"/>
      <c r="UGW15" s="105"/>
      <c r="UGX15" s="105"/>
      <c r="UGY15" s="105"/>
      <c r="UGZ15" s="105"/>
      <c r="UHA15" s="105"/>
      <c r="UHB15" s="105"/>
      <c r="UHC15" s="105"/>
      <c r="UHD15" s="105"/>
      <c r="UHE15" s="105"/>
      <c r="UHF15" s="105"/>
      <c r="UHG15" s="105"/>
      <c r="UHH15" s="105"/>
      <c r="UHI15" s="105"/>
      <c r="UHJ15" s="105"/>
      <c r="UHK15" s="105"/>
      <c r="UHL15" s="105"/>
      <c r="UHM15" s="105"/>
      <c r="UHN15" s="105"/>
      <c r="UHO15" s="105"/>
      <c r="UHP15" s="105"/>
      <c r="UHQ15" s="105"/>
      <c r="UHR15" s="105"/>
      <c r="UHS15" s="105"/>
      <c r="UHT15" s="105"/>
      <c r="UHU15" s="105"/>
      <c r="UHV15" s="105"/>
      <c r="UHW15" s="105"/>
      <c r="UHX15" s="105"/>
      <c r="UHY15" s="105"/>
      <c r="UHZ15" s="105"/>
      <c r="UIA15" s="105"/>
      <c r="UIB15" s="105"/>
      <c r="UIC15" s="105"/>
      <c r="UID15" s="105"/>
      <c r="UIE15" s="105"/>
      <c r="UIF15" s="105"/>
      <c r="UIG15" s="105"/>
      <c r="UIH15" s="105"/>
      <c r="UII15" s="105"/>
      <c r="UIJ15" s="105"/>
      <c r="UIK15" s="105"/>
      <c r="UIL15" s="105"/>
      <c r="UIM15" s="105"/>
      <c r="UIN15" s="105"/>
      <c r="UIO15" s="105"/>
      <c r="UIP15" s="105"/>
      <c r="UIQ15" s="105"/>
      <c r="UIR15" s="105"/>
      <c r="UIS15" s="105"/>
      <c r="UIT15" s="105"/>
      <c r="UIU15" s="105"/>
      <c r="UIV15" s="105"/>
      <c r="UIW15" s="105"/>
      <c r="UIX15" s="105"/>
      <c r="UIY15" s="105"/>
      <c r="UIZ15" s="105"/>
      <c r="UJA15" s="105"/>
      <c r="UJB15" s="105"/>
      <c r="UJC15" s="105"/>
      <c r="UJD15" s="105"/>
      <c r="UJE15" s="105"/>
      <c r="UJF15" s="105"/>
      <c r="UJG15" s="105"/>
      <c r="UJH15" s="105"/>
      <c r="UJI15" s="105"/>
      <c r="UJJ15" s="105"/>
      <c r="UJK15" s="105"/>
      <c r="UJL15" s="105"/>
      <c r="UJM15" s="105"/>
      <c r="UJN15" s="105"/>
      <c r="UJO15" s="105"/>
      <c r="UJP15" s="105"/>
      <c r="UJQ15" s="105"/>
      <c r="UJR15" s="105"/>
      <c r="UJS15" s="105"/>
      <c r="UJT15" s="105"/>
      <c r="UJU15" s="105"/>
      <c r="UJV15" s="105"/>
      <c r="UJW15" s="105"/>
      <c r="UJX15" s="105"/>
      <c r="UJY15" s="105"/>
      <c r="UJZ15" s="105"/>
      <c r="UKA15" s="105"/>
      <c r="UKB15" s="105"/>
      <c r="UKC15" s="105"/>
      <c r="UKD15" s="105"/>
      <c r="UKE15" s="105"/>
      <c r="UKF15" s="105"/>
      <c r="UKG15" s="105"/>
      <c r="UKH15" s="105"/>
      <c r="UKI15" s="105"/>
      <c r="UKJ15" s="105"/>
      <c r="UKK15" s="105"/>
      <c r="UKL15" s="105"/>
      <c r="UKM15" s="105"/>
      <c r="UKN15" s="105"/>
      <c r="UKO15" s="105"/>
      <c r="UKP15" s="105"/>
      <c r="UKQ15" s="105"/>
      <c r="UKR15" s="105"/>
      <c r="UKS15" s="105"/>
      <c r="UKT15" s="105"/>
      <c r="UKU15" s="105"/>
      <c r="UKV15" s="105"/>
      <c r="UKW15" s="105"/>
      <c r="UKX15" s="105"/>
      <c r="UKY15" s="105"/>
      <c r="UKZ15" s="105"/>
      <c r="ULA15" s="105"/>
      <c r="ULB15" s="105"/>
      <c r="ULC15" s="105"/>
      <c r="ULD15" s="105"/>
      <c r="ULE15" s="105"/>
      <c r="ULF15" s="105"/>
      <c r="ULG15" s="105"/>
      <c r="ULH15" s="105"/>
      <c r="ULI15" s="105"/>
      <c r="ULJ15" s="105"/>
      <c r="ULK15" s="105"/>
      <c r="ULL15" s="105"/>
      <c r="ULM15" s="105"/>
      <c r="ULN15" s="105"/>
      <c r="ULO15" s="105"/>
      <c r="ULP15" s="105"/>
      <c r="ULQ15" s="105"/>
      <c r="ULR15" s="105"/>
      <c r="ULS15" s="105"/>
      <c r="ULT15" s="105"/>
      <c r="ULU15" s="105"/>
      <c r="ULV15" s="105"/>
      <c r="ULW15" s="105"/>
      <c r="ULX15" s="105"/>
      <c r="ULY15" s="105"/>
      <c r="ULZ15" s="105"/>
      <c r="UMA15" s="105"/>
      <c r="UMB15" s="105"/>
      <c r="UMC15" s="105"/>
      <c r="UMD15" s="105"/>
      <c r="UME15" s="105"/>
      <c r="UMF15" s="105"/>
      <c r="UMG15" s="105"/>
      <c r="UMH15" s="105"/>
      <c r="UMI15" s="105"/>
      <c r="UMJ15" s="105"/>
      <c r="UMK15" s="105"/>
      <c r="UML15" s="105"/>
      <c r="UMM15" s="105"/>
      <c r="UMN15" s="105"/>
      <c r="UMO15" s="105"/>
      <c r="UMP15" s="105"/>
      <c r="UMQ15" s="105"/>
      <c r="UMR15" s="105"/>
      <c r="UMS15" s="105"/>
      <c r="UMT15" s="105"/>
      <c r="UMU15" s="105"/>
      <c r="UMV15" s="105"/>
      <c r="UMW15" s="105"/>
      <c r="UMX15" s="105"/>
      <c r="UMY15" s="105"/>
      <c r="UMZ15" s="105"/>
      <c r="UNA15" s="105"/>
      <c r="UNB15" s="105"/>
      <c r="UNC15" s="105"/>
      <c r="UND15" s="105"/>
      <c r="UNE15" s="105"/>
      <c r="UNF15" s="105"/>
      <c r="UNG15" s="105"/>
      <c r="UNH15" s="105"/>
      <c r="UNI15" s="105"/>
      <c r="UNJ15" s="105"/>
      <c r="UNK15" s="105"/>
      <c r="UNL15" s="105"/>
      <c r="UNM15" s="105"/>
      <c r="UNN15" s="105"/>
      <c r="UNO15" s="105"/>
      <c r="UNP15" s="105"/>
      <c r="UNQ15" s="105"/>
      <c r="UNR15" s="105"/>
      <c r="UNS15" s="105"/>
      <c r="UNT15" s="105"/>
      <c r="UNU15" s="105"/>
      <c r="UNV15" s="105"/>
      <c r="UNW15" s="105"/>
      <c r="UNX15" s="105"/>
      <c r="UNY15" s="105"/>
      <c r="UNZ15" s="105"/>
      <c r="UOA15" s="105"/>
      <c r="UOB15" s="105"/>
      <c r="UOC15" s="105"/>
      <c r="UOD15" s="105"/>
      <c r="UOE15" s="105"/>
      <c r="UOF15" s="105"/>
      <c r="UOG15" s="105"/>
      <c r="UOH15" s="105"/>
      <c r="UOI15" s="105"/>
      <c r="UOJ15" s="105"/>
      <c r="UOK15" s="105"/>
      <c r="UOL15" s="105"/>
      <c r="UOM15" s="105"/>
      <c r="UON15" s="105"/>
      <c r="UOO15" s="105"/>
      <c r="UOP15" s="105"/>
      <c r="UOQ15" s="105"/>
      <c r="UOR15" s="105"/>
      <c r="UOS15" s="105"/>
      <c r="UOT15" s="105"/>
      <c r="UOU15" s="105"/>
      <c r="UOV15" s="105"/>
      <c r="UOW15" s="105"/>
      <c r="UOX15" s="105"/>
      <c r="UOY15" s="105"/>
      <c r="UOZ15" s="105"/>
      <c r="UPA15" s="105"/>
      <c r="UPB15" s="105"/>
      <c r="UPC15" s="105"/>
      <c r="UPD15" s="105"/>
      <c r="UPE15" s="105"/>
      <c r="UPF15" s="105"/>
      <c r="UPG15" s="105"/>
      <c r="UPH15" s="105"/>
      <c r="UPI15" s="105"/>
      <c r="UPJ15" s="105"/>
      <c r="UPK15" s="105"/>
      <c r="UPL15" s="105"/>
      <c r="UPM15" s="105"/>
      <c r="UPN15" s="105"/>
      <c r="UPO15" s="105"/>
      <c r="UPP15" s="105"/>
      <c r="UPQ15" s="105"/>
      <c r="UPR15" s="105"/>
      <c r="UPS15" s="105"/>
      <c r="UPT15" s="105"/>
      <c r="UPU15" s="105"/>
      <c r="UPV15" s="105"/>
      <c r="UPW15" s="105"/>
      <c r="UPX15" s="105"/>
      <c r="UPY15" s="105"/>
      <c r="UPZ15" s="105"/>
      <c r="UQA15" s="105"/>
      <c r="UQB15" s="105"/>
      <c r="UQC15" s="105"/>
      <c r="UQD15" s="105"/>
      <c r="UQE15" s="105"/>
      <c r="UQF15" s="105"/>
      <c r="UQG15" s="105"/>
      <c r="UQH15" s="105"/>
      <c r="UQI15" s="105"/>
      <c r="UQJ15" s="105"/>
      <c r="UQK15" s="105"/>
      <c r="UQL15" s="105"/>
      <c r="UQM15" s="105"/>
      <c r="UQN15" s="105"/>
      <c r="UQO15" s="105"/>
      <c r="UQP15" s="105"/>
      <c r="UQQ15" s="105"/>
      <c r="UQR15" s="105"/>
      <c r="UQS15" s="105"/>
      <c r="UQT15" s="105"/>
      <c r="UQU15" s="105"/>
      <c r="UQV15" s="105"/>
      <c r="UQW15" s="105"/>
      <c r="UQX15" s="105"/>
      <c r="UQY15" s="105"/>
      <c r="UQZ15" s="105"/>
      <c r="URA15" s="105"/>
      <c r="URB15" s="105"/>
      <c r="URC15" s="105"/>
      <c r="URD15" s="105"/>
      <c r="URE15" s="105"/>
      <c r="URF15" s="105"/>
      <c r="URG15" s="105"/>
      <c r="URH15" s="105"/>
      <c r="URI15" s="105"/>
      <c r="URJ15" s="105"/>
      <c r="URK15" s="105"/>
      <c r="URL15" s="105"/>
      <c r="URM15" s="105"/>
      <c r="URN15" s="105"/>
      <c r="URO15" s="105"/>
      <c r="URP15" s="105"/>
      <c r="URQ15" s="105"/>
      <c r="URR15" s="105"/>
      <c r="URS15" s="105"/>
      <c r="URT15" s="105"/>
      <c r="URU15" s="105"/>
      <c r="URV15" s="105"/>
      <c r="URW15" s="105"/>
      <c r="URX15" s="105"/>
      <c r="URY15" s="105"/>
      <c r="URZ15" s="105"/>
      <c r="USA15" s="105"/>
      <c r="USB15" s="105"/>
      <c r="USC15" s="105"/>
      <c r="USD15" s="105"/>
      <c r="USE15" s="105"/>
      <c r="USF15" s="105"/>
      <c r="USG15" s="105"/>
      <c r="USH15" s="105"/>
      <c r="USI15" s="105"/>
      <c r="USJ15" s="105"/>
      <c r="USK15" s="105"/>
      <c r="USL15" s="105"/>
      <c r="USM15" s="105"/>
      <c r="USN15" s="105"/>
      <c r="USO15" s="105"/>
      <c r="USP15" s="105"/>
      <c r="USQ15" s="105"/>
      <c r="USR15" s="105"/>
      <c r="USS15" s="105"/>
      <c r="UST15" s="105"/>
      <c r="USU15" s="105"/>
      <c r="USV15" s="105"/>
      <c r="USW15" s="105"/>
      <c r="USX15" s="105"/>
      <c r="USY15" s="105"/>
      <c r="USZ15" s="105"/>
      <c r="UTA15" s="105"/>
      <c r="UTB15" s="105"/>
      <c r="UTC15" s="105"/>
      <c r="UTD15" s="105"/>
      <c r="UTE15" s="105"/>
      <c r="UTF15" s="105"/>
      <c r="UTG15" s="105"/>
      <c r="UTH15" s="105"/>
      <c r="UTI15" s="105"/>
      <c r="UTJ15" s="105"/>
      <c r="UTK15" s="105"/>
      <c r="UTL15" s="105"/>
      <c r="UTM15" s="105"/>
      <c r="UTN15" s="105"/>
      <c r="UTO15" s="105"/>
      <c r="UTP15" s="105"/>
      <c r="UTQ15" s="105"/>
      <c r="UTR15" s="105"/>
      <c r="UTS15" s="105"/>
      <c r="UTT15" s="105"/>
      <c r="UTU15" s="105"/>
      <c r="UTV15" s="105"/>
      <c r="UTW15" s="105"/>
      <c r="UTX15" s="105"/>
      <c r="UTY15" s="105"/>
      <c r="UTZ15" s="105"/>
      <c r="UUA15" s="105"/>
      <c r="UUB15" s="105"/>
      <c r="UUC15" s="105"/>
      <c r="UUD15" s="105"/>
      <c r="UUE15" s="105"/>
      <c r="UUF15" s="105"/>
      <c r="UUG15" s="105"/>
      <c r="UUH15" s="105"/>
      <c r="UUI15" s="105"/>
      <c r="UUJ15" s="105"/>
      <c r="UUK15" s="105"/>
      <c r="UUL15" s="105"/>
      <c r="UUM15" s="105"/>
      <c r="UUN15" s="105"/>
      <c r="UUO15" s="105"/>
      <c r="UUP15" s="105"/>
      <c r="UUQ15" s="105"/>
      <c r="UUR15" s="105"/>
      <c r="UUS15" s="105"/>
      <c r="UUT15" s="105"/>
      <c r="UUU15" s="105"/>
      <c r="UUV15" s="105"/>
      <c r="UUW15" s="105"/>
      <c r="UUX15" s="105"/>
      <c r="UUY15" s="105"/>
      <c r="UUZ15" s="105"/>
      <c r="UVA15" s="105"/>
      <c r="UVB15" s="105"/>
      <c r="UVC15" s="105"/>
      <c r="UVD15" s="105"/>
      <c r="UVE15" s="105"/>
      <c r="UVF15" s="105"/>
      <c r="UVG15" s="105"/>
      <c r="UVH15" s="105"/>
      <c r="UVI15" s="105"/>
      <c r="UVJ15" s="105"/>
      <c r="UVK15" s="105"/>
      <c r="UVL15" s="105"/>
      <c r="UVM15" s="105"/>
      <c r="UVN15" s="105"/>
      <c r="UVO15" s="105"/>
      <c r="UVP15" s="105"/>
      <c r="UVQ15" s="105"/>
      <c r="UVR15" s="105"/>
      <c r="UVS15" s="105"/>
      <c r="UVT15" s="105"/>
      <c r="UVU15" s="105"/>
      <c r="UVV15" s="105"/>
      <c r="UVW15" s="105"/>
      <c r="UVX15" s="105"/>
      <c r="UVY15" s="105"/>
      <c r="UVZ15" s="105"/>
      <c r="UWA15" s="105"/>
      <c r="UWB15" s="105"/>
      <c r="UWC15" s="105"/>
      <c r="UWD15" s="105"/>
      <c r="UWE15" s="105"/>
      <c r="UWF15" s="105"/>
      <c r="UWG15" s="105"/>
      <c r="UWH15" s="105"/>
      <c r="UWI15" s="105"/>
      <c r="UWJ15" s="105"/>
      <c r="UWK15" s="105"/>
      <c r="UWL15" s="105"/>
      <c r="UWM15" s="105"/>
      <c r="UWN15" s="105"/>
      <c r="UWO15" s="105"/>
      <c r="UWP15" s="105"/>
      <c r="UWQ15" s="105"/>
      <c r="UWR15" s="105"/>
      <c r="UWS15" s="105"/>
      <c r="UWT15" s="105"/>
      <c r="UWU15" s="105"/>
      <c r="UWV15" s="105"/>
      <c r="UWW15" s="105"/>
      <c r="UWX15" s="105"/>
      <c r="UWY15" s="105"/>
      <c r="UWZ15" s="105"/>
      <c r="UXA15" s="105"/>
      <c r="UXB15" s="105"/>
      <c r="UXC15" s="105"/>
      <c r="UXD15" s="105"/>
      <c r="UXE15" s="105"/>
      <c r="UXF15" s="105"/>
      <c r="UXG15" s="105"/>
      <c r="UXH15" s="105"/>
      <c r="UXI15" s="105"/>
      <c r="UXJ15" s="105"/>
      <c r="UXK15" s="105"/>
      <c r="UXL15" s="105"/>
      <c r="UXM15" s="105"/>
      <c r="UXN15" s="105"/>
      <c r="UXO15" s="105"/>
      <c r="UXP15" s="105"/>
      <c r="UXQ15" s="105"/>
      <c r="UXR15" s="105"/>
      <c r="UXS15" s="105"/>
      <c r="UXT15" s="105"/>
      <c r="UXU15" s="105"/>
      <c r="UXV15" s="105"/>
      <c r="UXW15" s="105"/>
      <c r="UXX15" s="105"/>
      <c r="UXY15" s="105"/>
      <c r="UXZ15" s="105"/>
      <c r="UYA15" s="105"/>
      <c r="UYB15" s="105"/>
      <c r="UYC15" s="105"/>
      <c r="UYD15" s="105"/>
      <c r="UYE15" s="105"/>
      <c r="UYF15" s="105"/>
      <c r="UYG15" s="105"/>
      <c r="UYH15" s="105"/>
      <c r="UYI15" s="105"/>
      <c r="UYJ15" s="105"/>
      <c r="UYK15" s="105"/>
      <c r="UYL15" s="105"/>
      <c r="UYM15" s="105"/>
      <c r="UYN15" s="105"/>
      <c r="UYO15" s="105"/>
      <c r="UYP15" s="105"/>
      <c r="UYQ15" s="105"/>
      <c r="UYR15" s="105"/>
      <c r="UYS15" s="105"/>
      <c r="UYT15" s="105"/>
      <c r="UYU15" s="105"/>
      <c r="UYV15" s="105"/>
      <c r="UYW15" s="105"/>
      <c r="UYX15" s="105"/>
      <c r="UYY15" s="105"/>
      <c r="UYZ15" s="105"/>
      <c r="UZA15" s="105"/>
      <c r="UZB15" s="105"/>
      <c r="UZC15" s="105"/>
      <c r="UZD15" s="105"/>
      <c r="UZE15" s="105"/>
      <c r="UZF15" s="105"/>
      <c r="UZG15" s="105"/>
      <c r="UZH15" s="105"/>
      <c r="UZI15" s="105"/>
      <c r="UZJ15" s="105"/>
      <c r="UZK15" s="105"/>
      <c r="UZL15" s="105"/>
      <c r="UZM15" s="105"/>
      <c r="UZN15" s="105"/>
      <c r="UZO15" s="105"/>
      <c r="UZP15" s="105"/>
      <c r="UZQ15" s="105"/>
      <c r="UZR15" s="105"/>
      <c r="UZS15" s="105"/>
      <c r="UZT15" s="105"/>
      <c r="UZU15" s="105"/>
      <c r="UZV15" s="105"/>
      <c r="UZW15" s="105"/>
      <c r="UZX15" s="105"/>
      <c r="UZY15" s="105"/>
      <c r="UZZ15" s="105"/>
      <c r="VAA15" s="105"/>
      <c r="VAB15" s="105"/>
      <c r="VAC15" s="105"/>
      <c r="VAD15" s="105"/>
      <c r="VAE15" s="105"/>
      <c r="VAF15" s="105"/>
      <c r="VAG15" s="105"/>
      <c r="VAH15" s="105"/>
      <c r="VAI15" s="105"/>
      <c r="VAJ15" s="105"/>
      <c r="VAK15" s="105"/>
      <c r="VAL15" s="105"/>
      <c r="VAM15" s="105"/>
      <c r="VAN15" s="105"/>
      <c r="VAO15" s="105"/>
      <c r="VAP15" s="105"/>
      <c r="VAQ15" s="105"/>
      <c r="VAR15" s="105"/>
      <c r="VAS15" s="105"/>
      <c r="VAT15" s="105"/>
      <c r="VAU15" s="105"/>
      <c r="VAV15" s="105"/>
      <c r="VAW15" s="105"/>
      <c r="VAX15" s="105"/>
      <c r="VAY15" s="105"/>
      <c r="VAZ15" s="105"/>
      <c r="VBA15" s="105"/>
      <c r="VBB15" s="105"/>
      <c r="VBC15" s="105"/>
      <c r="VBD15" s="105"/>
      <c r="VBE15" s="105"/>
      <c r="VBF15" s="105"/>
      <c r="VBG15" s="105"/>
      <c r="VBH15" s="105"/>
      <c r="VBI15" s="105"/>
      <c r="VBJ15" s="105"/>
      <c r="VBK15" s="105"/>
      <c r="VBL15" s="105"/>
      <c r="VBM15" s="105"/>
      <c r="VBN15" s="105"/>
      <c r="VBO15" s="105"/>
      <c r="VBP15" s="105"/>
      <c r="VBQ15" s="105"/>
      <c r="VBR15" s="105"/>
      <c r="VBS15" s="105"/>
      <c r="VBT15" s="105"/>
      <c r="VBU15" s="105"/>
      <c r="VBV15" s="105"/>
      <c r="VBW15" s="105"/>
      <c r="VBX15" s="105"/>
      <c r="VBY15" s="105"/>
      <c r="VBZ15" s="105"/>
      <c r="VCA15" s="105"/>
      <c r="VCB15" s="105"/>
      <c r="VCC15" s="105"/>
      <c r="VCD15" s="105"/>
      <c r="VCE15" s="105"/>
      <c r="VCF15" s="105"/>
      <c r="VCG15" s="105"/>
      <c r="VCH15" s="105"/>
      <c r="VCI15" s="105"/>
      <c r="VCJ15" s="105"/>
      <c r="VCK15" s="105"/>
      <c r="VCL15" s="105"/>
      <c r="VCM15" s="105"/>
      <c r="VCN15" s="105"/>
      <c r="VCO15" s="105"/>
      <c r="VCP15" s="105"/>
      <c r="VCQ15" s="105"/>
      <c r="VCR15" s="105"/>
      <c r="VCS15" s="105"/>
      <c r="VCT15" s="105"/>
      <c r="VCU15" s="105"/>
      <c r="VCV15" s="105"/>
      <c r="VCW15" s="105"/>
      <c r="VCX15" s="105"/>
      <c r="VCY15" s="105"/>
      <c r="VCZ15" s="105"/>
      <c r="VDA15" s="105"/>
      <c r="VDB15" s="105"/>
      <c r="VDC15" s="105"/>
      <c r="VDD15" s="105"/>
      <c r="VDE15" s="105"/>
      <c r="VDF15" s="105"/>
      <c r="VDG15" s="105"/>
      <c r="VDH15" s="105"/>
      <c r="VDI15" s="105"/>
      <c r="VDJ15" s="105"/>
      <c r="VDK15" s="105"/>
      <c r="VDL15" s="105"/>
      <c r="VDM15" s="105"/>
      <c r="VDN15" s="105"/>
      <c r="VDO15" s="105"/>
      <c r="VDP15" s="105"/>
      <c r="VDQ15" s="105"/>
      <c r="VDR15" s="105"/>
      <c r="VDS15" s="105"/>
      <c r="VDT15" s="105"/>
      <c r="VDU15" s="105"/>
      <c r="VDV15" s="105"/>
      <c r="VDW15" s="105"/>
      <c r="VDX15" s="105"/>
      <c r="VDY15" s="105"/>
      <c r="VDZ15" s="105"/>
      <c r="VEA15" s="105"/>
      <c r="VEB15" s="105"/>
      <c r="VEC15" s="105"/>
      <c r="VED15" s="105"/>
      <c r="VEE15" s="105"/>
      <c r="VEF15" s="105"/>
      <c r="VEG15" s="105"/>
      <c r="VEH15" s="105"/>
      <c r="VEI15" s="105"/>
      <c r="VEJ15" s="105"/>
      <c r="VEK15" s="105"/>
      <c r="VEL15" s="105"/>
      <c r="VEM15" s="105"/>
      <c r="VEN15" s="105"/>
      <c r="VEO15" s="105"/>
      <c r="VEP15" s="105"/>
      <c r="VEQ15" s="105"/>
      <c r="VER15" s="105"/>
      <c r="VES15" s="105"/>
      <c r="VET15" s="105"/>
      <c r="VEU15" s="105"/>
      <c r="VEV15" s="105"/>
      <c r="VEW15" s="105"/>
      <c r="VEX15" s="105"/>
      <c r="VEY15" s="105"/>
      <c r="VEZ15" s="105"/>
      <c r="VFA15" s="105"/>
      <c r="VFB15" s="105"/>
      <c r="VFC15" s="105"/>
      <c r="VFD15" s="105"/>
      <c r="VFE15" s="105"/>
      <c r="VFF15" s="105"/>
      <c r="VFG15" s="105"/>
      <c r="VFH15" s="105"/>
      <c r="VFI15" s="105"/>
      <c r="VFJ15" s="105"/>
      <c r="VFK15" s="105"/>
      <c r="VFL15" s="105"/>
      <c r="VFM15" s="105"/>
      <c r="VFN15" s="105"/>
      <c r="VFO15" s="105"/>
      <c r="VFP15" s="105"/>
      <c r="VFQ15" s="105"/>
      <c r="VFR15" s="105"/>
      <c r="VFS15" s="105"/>
      <c r="VFT15" s="105"/>
      <c r="VFU15" s="105"/>
      <c r="VFV15" s="105"/>
      <c r="VFW15" s="105"/>
      <c r="VFX15" s="105"/>
      <c r="VFY15" s="105"/>
      <c r="VFZ15" s="105"/>
      <c r="VGA15" s="105"/>
      <c r="VGB15" s="105"/>
      <c r="VGC15" s="105"/>
      <c r="VGD15" s="105"/>
      <c r="VGE15" s="105"/>
      <c r="VGF15" s="105"/>
      <c r="VGG15" s="105"/>
      <c r="VGH15" s="105"/>
      <c r="VGI15" s="105"/>
      <c r="VGJ15" s="105"/>
      <c r="VGK15" s="105"/>
      <c r="VGL15" s="105"/>
      <c r="VGM15" s="105"/>
      <c r="VGN15" s="105"/>
      <c r="VGO15" s="105"/>
      <c r="VGP15" s="105"/>
      <c r="VGQ15" s="105"/>
      <c r="VGR15" s="105"/>
      <c r="VGS15" s="105"/>
      <c r="VGT15" s="105"/>
      <c r="VGU15" s="105"/>
      <c r="VGV15" s="105"/>
      <c r="VGW15" s="105"/>
      <c r="VGX15" s="105"/>
      <c r="VGY15" s="105"/>
      <c r="VGZ15" s="105"/>
      <c r="VHA15" s="105"/>
      <c r="VHB15" s="105"/>
      <c r="VHC15" s="105"/>
      <c r="VHD15" s="105"/>
      <c r="VHE15" s="105"/>
      <c r="VHF15" s="105"/>
      <c r="VHG15" s="105"/>
      <c r="VHH15" s="105"/>
      <c r="VHI15" s="105"/>
      <c r="VHJ15" s="105"/>
      <c r="VHK15" s="105"/>
      <c r="VHL15" s="105"/>
      <c r="VHM15" s="105"/>
      <c r="VHN15" s="105"/>
      <c r="VHO15" s="105"/>
      <c r="VHP15" s="105"/>
      <c r="VHQ15" s="105"/>
      <c r="VHR15" s="105"/>
      <c r="VHS15" s="105"/>
      <c r="VHT15" s="105"/>
      <c r="VHU15" s="105"/>
      <c r="VHV15" s="105"/>
      <c r="VHW15" s="105"/>
      <c r="VHX15" s="105"/>
      <c r="VHY15" s="105"/>
      <c r="VHZ15" s="105"/>
      <c r="VIA15" s="105"/>
      <c r="VIB15" s="105"/>
      <c r="VIC15" s="105"/>
      <c r="VID15" s="105"/>
      <c r="VIE15" s="105"/>
      <c r="VIF15" s="105"/>
      <c r="VIG15" s="105"/>
      <c r="VIH15" s="105"/>
      <c r="VII15" s="105"/>
      <c r="VIJ15" s="105"/>
      <c r="VIK15" s="105"/>
      <c r="VIL15" s="105"/>
      <c r="VIM15" s="105"/>
      <c r="VIN15" s="105"/>
      <c r="VIO15" s="105"/>
      <c r="VIP15" s="105"/>
      <c r="VIQ15" s="105"/>
      <c r="VIR15" s="105"/>
      <c r="VIS15" s="105"/>
      <c r="VIT15" s="105"/>
      <c r="VIU15" s="105"/>
      <c r="VIV15" s="105"/>
      <c r="VIW15" s="105"/>
      <c r="VIX15" s="105"/>
      <c r="VIY15" s="105"/>
      <c r="VIZ15" s="105"/>
      <c r="VJA15" s="105"/>
      <c r="VJB15" s="105"/>
      <c r="VJC15" s="105"/>
      <c r="VJD15" s="105"/>
      <c r="VJE15" s="105"/>
      <c r="VJF15" s="105"/>
      <c r="VJG15" s="105"/>
      <c r="VJH15" s="105"/>
      <c r="VJI15" s="105"/>
      <c r="VJJ15" s="105"/>
      <c r="VJK15" s="105"/>
      <c r="VJL15" s="105"/>
      <c r="VJM15" s="105"/>
      <c r="VJN15" s="105"/>
      <c r="VJO15" s="105"/>
      <c r="VJP15" s="105"/>
      <c r="VJQ15" s="105"/>
      <c r="VJR15" s="105"/>
      <c r="VJS15" s="105"/>
      <c r="VJT15" s="105"/>
      <c r="VJU15" s="105"/>
      <c r="VJV15" s="105"/>
      <c r="VJW15" s="105"/>
      <c r="VJX15" s="105"/>
      <c r="VJY15" s="105"/>
      <c r="VJZ15" s="105"/>
      <c r="VKA15" s="105"/>
      <c r="VKB15" s="105"/>
      <c r="VKC15" s="105"/>
      <c r="VKD15" s="105"/>
      <c r="VKE15" s="105"/>
      <c r="VKF15" s="105"/>
      <c r="VKG15" s="105"/>
      <c r="VKH15" s="105"/>
      <c r="VKI15" s="105"/>
      <c r="VKJ15" s="105"/>
      <c r="VKK15" s="105"/>
      <c r="VKL15" s="105"/>
      <c r="VKM15" s="105"/>
      <c r="VKN15" s="105"/>
      <c r="VKO15" s="105"/>
      <c r="VKP15" s="105"/>
      <c r="VKQ15" s="105"/>
      <c r="VKR15" s="105"/>
      <c r="VKS15" s="105"/>
      <c r="VKT15" s="105"/>
      <c r="VKU15" s="105"/>
      <c r="VKV15" s="105"/>
      <c r="VKW15" s="105"/>
      <c r="VKX15" s="105"/>
      <c r="VKY15" s="105"/>
      <c r="VKZ15" s="105"/>
      <c r="VLA15" s="105"/>
      <c r="VLB15" s="105"/>
      <c r="VLC15" s="105"/>
      <c r="VLD15" s="105"/>
      <c r="VLE15" s="105"/>
      <c r="VLF15" s="105"/>
      <c r="VLG15" s="105"/>
      <c r="VLH15" s="105"/>
      <c r="VLI15" s="105"/>
      <c r="VLJ15" s="105"/>
      <c r="VLK15" s="105"/>
      <c r="VLL15" s="105"/>
      <c r="VLM15" s="105"/>
      <c r="VLN15" s="105"/>
      <c r="VLO15" s="105"/>
      <c r="VLP15" s="105"/>
      <c r="VLQ15" s="105"/>
      <c r="VLR15" s="105"/>
      <c r="VLS15" s="105"/>
      <c r="VLT15" s="105"/>
      <c r="VLU15" s="105"/>
      <c r="VLV15" s="105"/>
      <c r="VLW15" s="105"/>
      <c r="VLX15" s="105"/>
      <c r="VLY15" s="105"/>
      <c r="VLZ15" s="105"/>
      <c r="VMA15" s="105"/>
      <c r="VMB15" s="105"/>
      <c r="VMC15" s="105"/>
      <c r="VMD15" s="105"/>
      <c r="VME15" s="105"/>
      <c r="VMF15" s="105"/>
      <c r="VMG15" s="105"/>
      <c r="VMH15" s="105"/>
      <c r="VMI15" s="105"/>
      <c r="VMJ15" s="105"/>
      <c r="VMK15" s="105"/>
      <c r="VML15" s="105"/>
      <c r="VMM15" s="105"/>
      <c r="VMN15" s="105"/>
      <c r="VMO15" s="105"/>
      <c r="VMP15" s="105"/>
      <c r="VMQ15" s="105"/>
      <c r="VMR15" s="105"/>
      <c r="VMS15" s="105"/>
      <c r="VMT15" s="105"/>
      <c r="VMU15" s="105"/>
      <c r="VMV15" s="105"/>
      <c r="VMW15" s="105"/>
      <c r="VMX15" s="105"/>
      <c r="VMY15" s="105"/>
      <c r="VMZ15" s="105"/>
      <c r="VNA15" s="105"/>
      <c r="VNB15" s="105"/>
      <c r="VNC15" s="105"/>
      <c r="VND15" s="105"/>
      <c r="VNE15" s="105"/>
      <c r="VNF15" s="105"/>
      <c r="VNG15" s="105"/>
      <c r="VNH15" s="105"/>
      <c r="VNI15" s="105"/>
      <c r="VNJ15" s="105"/>
      <c r="VNK15" s="105"/>
      <c r="VNL15" s="105"/>
      <c r="VNM15" s="105"/>
      <c r="VNN15" s="105"/>
      <c r="VNO15" s="105"/>
      <c r="VNP15" s="105"/>
      <c r="VNQ15" s="105"/>
      <c r="VNR15" s="105"/>
      <c r="VNS15" s="105"/>
      <c r="VNT15" s="105"/>
      <c r="VNU15" s="105"/>
      <c r="VNV15" s="105"/>
      <c r="VNW15" s="105"/>
      <c r="VNX15" s="105"/>
      <c r="VNY15" s="105"/>
      <c r="VNZ15" s="105"/>
      <c r="VOA15" s="105"/>
      <c r="VOB15" s="105"/>
      <c r="VOC15" s="105"/>
      <c r="VOD15" s="105"/>
      <c r="VOE15" s="105"/>
      <c r="VOF15" s="105"/>
      <c r="VOG15" s="105"/>
      <c r="VOH15" s="105"/>
      <c r="VOI15" s="105"/>
      <c r="VOJ15" s="105"/>
      <c r="VOK15" s="105"/>
      <c r="VOL15" s="105"/>
      <c r="VOM15" s="105"/>
      <c r="VON15" s="105"/>
      <c r="VOO15" s="105"/>
      <c r="VOP15" s="105"/>
      <c r="VOQ15" s="105"/>
      <c r="VOR15" s="105"/>
      <c r="VOS15" s="105"/>
      <c r="VOT15" s="105"/>
      <c r="VOU15" s="105"/>
      <c r="VOV15" s="105"/>
      <c r="VOW15" s="105"/>
      <c r="VOX15" s="105"/>
      <c r="VOY15" s="105"/>
      <c r="VOZ15" s="105"/>
      <c r="VPA15" s="105"/>
      <c r="VPB15" s="105"/>
      <c r="VPC15" s="105"/>
      <c r="VPD15" s="105"/>
      <c r="VPE15" s="105"/>
      <c r="VPF15" s="105"/>
      <c r="VPG15" s="105"/>
      <c r="VPH15" s="105"/>
      <c r="VPI15" s="105"/>
      <c r="VPJ15" s="105"/>
      <c r="VPK15" s="105"/>
      <c r="VPL15" s="105"/>
      <c r="VPM15" s="105"/>
      <c r="VPN15" s="105"/>
      <c r="VPO15" s="105"/>
      <c r="VPP15" s="105"/>
      <c r="VPQ15" s="105"/>
      <c r="VPR15" s="105"/>
      <c r="VPS15" s="105"/>
      <c r="VPT15" s="105"/>
      <c r="VPU15" s="105"/>
      <c r="VPV15" s="105"/>
      <c r="VPW15" s="105"/>
      <c r="VPX15" s="105"/>
      <c r="VPY15" s="105"/>
      <c r="VPZ15" s="105"/>
      <c r="VQA15" s="105"/>
      <c r="VQB15" s="105"/>
      <c r="VQC15" s="105"/>
      <c r="VQD15" s="105"/>
      <c r="VQE15" s="105"/>
      <c r="VQF15" s="105"/>
      <c r="VQG15" s="105"/>
      <c r="VQH15" s="105"/>
      <c r="VQI15" s="105"/>
      <c r="VQJ15" s="105"/>
      <c r="VQK15" s="105"/>
      <c r="VQL15" s="105"/>
      <c r="VQM15" s="105"/>
      <c r="VQN15" s="105"/>
      <c r="VQO15" s="105"/>
      <c r="VQP15" s="105"/>
      <c r="VQQ15" s="105"/>
      <c r="VQR15" s="105"/>
      <c r="VQS15" s="105"/>
      <c r="VQT15" s="105"/>
      <c r="VQU15" s="105"/>
      <c r="VQV15" s="105"/>
      <c r="VQW15" s="105"/>
      <c r="VQX15" s="105"/>
      <c r="VQY15" s="105"/>
      <c r="VQZ15" s="105"/>
      <c r="VRA15" s="105"/>
      <c r="VRB15" s="105"/>
      <c r="VRC15" s="105"/>
      <c r="VRD15" s="105"/>
      <c r="VRE15" s="105"/>
      <c r="VRF15" s="105"/>
      <c r="VRG15" s="105"/>
      <c r="VRH15" s="105"/>
      <c r="VRI15" s="105"/>
      <c r="VRJ15" s="105"/>
      <c r="VRK15" s="105"/>
      <c r="VRL15" s="105"/>
      <c r="VRM15" s="105"/>
      <c r="VRN15" s="105"/>
      <c r="VRO15" s="105"/>
      <c r="VRP15" s="105"/>
      <c r="VRQ15" s="105"/>
      <c r="VRR15" s="105"/>
      <c r="VRS15" s="105"/>
      <c r="VRT15" s="105"/>
      <c r="VRU15" s="105"/>
      <c r="VRV15" s="105"/>
      <c r="VRW15" s="105"/>
      <c r="VRX15" s="105"/>
      <c r="VRY15" s="105"/>
      <c r="VRZ15" s="105"/>
      <c r="VSA15" s="105"/>
      <c r="VSB15" s="105"/>
      <c r="VSC15" s="105"/>
      <c r="VSD15" s="105"/>
      <c r="VSE15" s="105"/>
      <c r="VSF15" s="105"/>
      <c r="VSG15" s="105"/>
      <c r="VSH15" s="105"/>
      <c r="VSI15" s="105"/>
      <c r="VSJ15" s="105"/>
      <c r="VSK15" s="105"/>
      <c r="VSL15" s="105"/>
      <c r="VSM15" s="105"/>
      <c r="VSN15" s="105"/>
      <c r="VSO15" s="105"/>
      <c r="VSP15" s="105"/>
      <c r="VSQ15" s="105"/>
      <c r="VSR15" s="105"/>
      <c r="VSS15" s="105"/>
      <c r="VST15" s="105"/>
      <c r="VSU15" s="105"/>
      <c r="VSV15" s="105"/>
      <c r="VSW15" s="105"/>
      <c r="VSX15" s="105"/>
      <c r="VSY15" s="105"/>
      <c r="VSZ15" s="105"/>
      <c r="VTA15" s="105"/>
      <c r="VTB15" s="105"/>
      <c r="VTC15" s="105"/>
      <c r="VTD15" s="105"/>
      <c r="VTE15" s="105"/>
      <c r="VTF15" s="105"/>
      <c r="VTG15" s="105"/>
      <c r="VTH15" s="105"/>
      <c r="VTI15" s="105"/>
      <c r="VTJ15" s="105"/>
      <c r="VTK15" s="105"/>
      <c r="VTL15" s="105"/>
      <c r="VTM15" s="105"/>
      <c r="VTN15" s="105"/>
      <c r="VTO15" s="105"/>
      <c r="VTP15" s="105"/>
      <c r="VTQ15" s="105"/>
      <c r="VTR15" s="105"/>
      <c r="VTS15" s="105"/>
      <c r="VTT15" s="105"/>
      <c r="VTU15" s="105"/>
      <c r="VTV15" s="105"/>
      <c r="VTW15" s="105"/>
      <c r="VTX15" s="105"/>
      <c r="VTY15" s="105"/>
      <c r="VTZ15" s="105"/>
      <c r="VUA15" s="105"/>
      <c r="VUB15" s="105"/>
      <c r="VUC15" s="105"/>
      <c r="VUD15" s="105"/>
      <c r="VUE15" s="105"/>
      <c r="VUF15" s="105"/>
      <c r="VUG15" s="105"/>
      <c r="VUH15" s="105"/>
      <c r="VUI15" s="105"/>
      <c r="VUJ15" s="105"/>
      <c r="VUK15" s="105"/>
      <c r="VUL15" s="105"/>
      <c r="VUM15" s="105"/>
      <c r="VUN15" s="105"/>
      <c r="VUO15" s="105"/>
      <c r="VUP15" s="105"/>
      <c r="VUQ15" s="105"/>
      <c r="VUR15" s="105"/>
      <c r="VUS15" s="105"/>
      <c r="VUT15" s="105"/>
      <c r="VUU15" s="105"/>
      <c r="VUV15" s="105"/>
      <c r="VUW15" s="105"/>
      <c r="VUX15" s="105"/>
      <c r="VUY15" s="105"/>
      <c r="VUZ15" s="105"/>
      <c r="VVA15" s="105"/>
      <c r="VVB15" s="105"/>
      <c r="VVC15" s="105"/>
      <c r="VVD15" s="105"/>
      <c r="VVE15" s="105"/>
      <c r="VVF15" s="105"/>
      <c r="VVG15" s="105"/>
      <c r="VVH15" s="105"/>
      <c r="VVI15" s="105"/>
      <c r="VVJ15" s="105"/>
      <c r="VVK15" s="105"/>
      <c r="VVL15" s="105"/>
      <c r="VVM15" s="105"/>
      <c r="VVN15" s="105"/>
      <c r="VVO15" s="105"/>
      <c r="VVP15" s="105"/>
      <c r="VVQ15" s="105"/>
      <c r="VVR15" s="105"/>
      <c r="VVS15" s="105"/>
      <c r="VVT15" s="105"/>
      <c r="VVU15" s="105"/>
      <c r="VVV15" s="105"/>
      <c r="VVW15" s="105"/>
      <c r="VVX15" s="105"/>
      <c r="VVY15" s="105"/>
      <c r="VVZ15" s="105"/>
      <c r="VWA15" s="105"/>
      <c r="VWB15" s="105"/>
      <c r="VWC15" s="105"/>
      <c r="VWD15" s="105"/>
      <c r="VWE15" s="105"/>
      <c r="VWF15" s="105"/>
      <c r="VWG15" s="105"/>
      <c r="VWH15" s="105"/>
      <c r="VWI15" s="105"/>
      <c r="VWJ15" s="105"/>
      <c r="VWK15" s="105"/>
      <c r="VWL15" s="105"/>
      <c r="VWM15" s="105"/>
      <c r="VWN15" s="105"/>
      <c r="VWO15" s="105"/>
      <c r="VWP15" s="105"/>
      <c r="VWQ15" s="105"/>
      <c r="VWR15" s="105"/>
      <c r="VWS15" s="105"/>
      <c r="VWT15" s="105"/>
      <c r="VWU15" s="105"/>
      <c r="VWV15" s="105"/>
      <c r="VWW15" s="105"/>
      <c r="VWX15" s="105"/>
      <c r="VWY15" s="105"/>
      <c r="VWZ15" s="105"/>
      <c r="VXA15" s="105"/>
      <c r="VXB15" s="105"/>
      <c r="VXC15" s="105"/>
      <c r="VXD15" s="105"/>
      <c r="VXE15" s="105"/>
      <c r="VXF15" s="105"/>
      <c r="VXG15" s="105"/>
      <c r="VXH15" s="105"/>
      <c r="VXI15" s="105"/>
      <c r="VXJ15" s="105"/>
      <c r="VXK15" s="105"/>
      <c r="VXL15" s="105"/>
      <c r="VXM15" s="105"/>
      <c r="VXN15" s="105"/>
      <c r="VXO15" s="105"/>
      <c r="VXP15" s="105"/>
      <c r="VXQ15" s="105"/>
      <c r="VXR15" s="105"/>
      <c r="VXS15" s="105"/>
      <c r="VXT15" s="105"/>
      <c r="VXU15" s="105"/>
      <c r="VXV15" s="105"/>
      <c r="VXW15" s="105"/>
      <c r="VXX15" s="105"/>
      <c r="VXY15" s="105"/>
      <c r="VXZ15" s="105"/>
      <c r="VYA15" s="105"/>
      <c r="VYB15" s="105"/>
      <c r="VYC15" s="105"/>
      <c r="VYD15" s="105"/>
      <c r="VYE15" s="105"/>
      <c r="VYF15" s="105"/>
      <c r="VYG15" s="105"/>
      <c r="VYH15" s="105"/>
      <c r="VYI15" s="105"/>
      <c r="VYJ15" s="105"/>
      <c r="VYK15" s="105"/>
      <c r="VYL15" s="105"/>
      <c r="VYM15" s="105"/>
      <c r="VYN15" s="105"/>
      <c r="VYO15" s="105"/>
      <c r="VYP15" s="105"/>
      <c r="VYQ15" s="105"/>
      <c r="VYR15" s="105"/>
      <c r="VYS15" s="105"/>
      <c r="VYT15" s="105"/>
      <c r="VYU15" s="105"/>
      <c r="VYV15" s="105"/>
      <c r="VYW15" s="105"/>
      <c r="VYX15" s="105"/>
      <c r="VYY15" s="105"/>
      <c r="VYZ15" s="105"/>
      <c r="VZA15" s="105"/>
      <c r="VZB15" s="105"/>
      <c r="VZC15" s="105"/>
      <c r="VZD15" s="105"/>
      <c r="VZE15" s="105"/>
      <c r="VZF15" s="105"/>
      <c r="VZG15" s="105"/>
      <c r="VZH15" s="105"/>
      <c r="VZI15" s="105"/>
      <c r="VZJ15" s="105"/>
      <c r="VZK15" s="105"/>
      <c r="VZL15" s="105"/>
      <c r="VZM15" s="105"/>
      <c r="VZN15" s="105"/>
      <c r="VZO15" s="105"/>
      <c r="VZP15" s="105"/>
      <c r="VZQ15" s="105"/>
      <c r="VZR15" s="105"/>
      <c r="VZS15" s="105"/>
      <c r="VZT15" s="105"/>
      <c r="VZU15" s="105"/>
      <c r="VZV15" s="105"/>
      <c r="VZW15" s="105"/>
      <c r="VZX15" s="105"/>
      <c r="VZY15" s="105"/>
      <c r="VZZ15" s="105"/>
      <c r="WAA15" s="105"/>
      <c r="WAB15" s="105"/>
      <c r="WAC15" s="105"/>
      <c r="WAD15" s="105"/>
      <c r="WAE15" s="105"/>
      <c r="WAF15" s="105"/>
      <c r="WAG15" s="105"/>
      <c r="WAH15" s="105"/>
      <c r="WAI15" s="105"/>
      <c r="WAJ15" s="105"/>
      <c r="WAK15" s="105"/>
      <c r="WAL15" s="105"/>
      <c r="WAM15" s="105"/>
      <c r="WAN15" s="105"/>
      <c r="WAO15" s="105"/>
      <c r="WAP15" s="105"/>
      <c r="WAQ15" s="105"/>
      <c r="WAR15" s="105"/>
      <c r="WAS15" s="105"/>
      <c r="WAT15" s="105"/>
      <c r="WAU15" s="105"/>
      <c r="WAV15" s="105"/>
      <c r="WAW15" s="105"/>
      <c r="WAX15" s="105"/>
      <c r="WAY15" s="105"/>
      <c r="WAZ15" s="105"/>
      <c r="WBA15" s="105"/>
      <c r="WBB15" s="105"/>
      <c r="WBC15" s="105"/>
      <c r="WBD15" s="105"/>
      <c r="WBE15" s="105"/>
      <c r="WBF15" s="105"/>
      <c r="WBG15" s="105"/>
      <c r="WBH15" s="105"/>
      <c r="WBI15" s="105"/>
      <c r="WBJ15" s="105"/>
      <c r="WBK15" s="105"/>
      <c r="WBL15" s="105"/>
      <c r="WBM15" s="105"/>
      <c r="WBN15" s="105"/>
      <c r="WBO15" s="105"/>
      <c r="WBP15" s="105"/>
      <c r="WBQ15" s="105"/>
      <c r="WBR15" s="105"/>
      <c r="WBS15" s="105"/>
      <c r="WBT15" s="105"/>
      <c r="WBU15" s="105"/>
      <c r="WBV15" s="105"/>
      <c r="WBW15" s="105"/>
      <c r="WBX15" s="105"/>
      <c r="WBY15" s="105"/>
      <c r="WBZ15" s="105"/>
      <c r="WCA15" s="105"/>
      <c r="WCB15" s="105"/>
      <c r="WCC15" s="105"/>
      <c r="WCD15" s="105"/>
      <c r="WCE15" s="105"/>
      <c r="WCF15" s="105"/>
      <c r="WCG15" s="105"/>
      <c r="WCH15" s="105"/>
      <c r="WCI15" s="105"/>
      <c r="WCJ15" s="105"/>
      <c r="WCK15" s="105"/>
      <c r="WCL15" s="105"/>
      <c r="WCM15" s="105"/>
      <c r="WCN15" s="105"/>
      <c r="WCO15" s="105"/>
      <c r="WCP15" s="105"/>
      <c r="WCQ15" s="105"/>
      <c r="WCR15" s="105"/>
      <c r="WCS15" s="105"/>
      <c r="WCT15" s="105"/>
      <c r="WCU15" s="105"/>
      <c r="WCV15" s="105"/>
      <c r="WCW15" s="105"/>
      <c r="WCX15" s="105"/>
      <c r="WCY15" s="105"/>
      <c r="WCZ15" s="105"/>
      <c r="WDA15" s="105"/>
      <c r="WDB15" s="105"/>
      <c r="WDC15" s="105"/>
      <c r="WDD15" s="105"/>
      <c r="WDE15" s="105"/>
      <c r="WDF15" s="105"/>
      <c r="WDG15" s="105"/>
      <c r="WDH15" s="105"/>
      <c r="WDI15" s="105"/>
      <c r="WDJ15" s="105"/>
      <c r="WDK15" s="105"/>
      <c r="WDL15" s="105"/>
      <c r="WDM15" s="105"/>
      <c r="WDN15" s="105"/>
      <c r="WDO15" s="105"/>
      <c r="WDP15" s="105"/>
      <c r="WDQ15" s="105"/>
      <c r="WDR15" s="105"/>
      <c r="WDS15" s="105"/>
      <c r="WDT15" s="105"/>
      <c r="WDU15" s="105"/>
      <c r="WDV15" s="105"/>
      <c r="WDW15" s="105"/>
      <c r="WDX15" s="105"/>
      <c r="WDY15" s="105"/>
      <c r="WDZ15" s="105"/>
      <c r="WEA15" s="105"/>
      <c r="WEB15" s="105"/>
      <c r="WEC15" s="105"/>
      <c r="WED15" s="105"/>
      <c r="WEE15" s="105"/>
      <c r="WEF15" s="105"/>
      <c r="WEG15" s="105"/>
      <c r="WEH15" s="105"/>
      <c r="WEI15" s="105"/>
      <c r="WEJ15" s="105"/>
      <c r="WEK15" s="105"/>
      <c r="WEL15" s="105"/>
      <c r="WEM15" s="105"/>
      <c r="WEN15" s="105"/>
      <c r="WEO15" s="105"/>
      <c r="WEP15" s="105"/>
      <c r="WEQ15" s="105"/>
      <c r="WER15" s="105"/>
      <c r="WES15" s="105"/>
      <c r="WET15" s="105"/>
      <c r="WEU15" s="105"/>
      <c r="WEV15" s="105"/>
      <c r="WEW15" s="105"/>
      <c r="WEX15" s="105"/>
      <c r="WEY15" s="105"/>
      <c r="WEZ15" s="105"/>
      <c r="WFA15" s="105"/>
      <c r="WFB15" s="105"/>
      <c r="WFC15" s="105"/>
      <c r="WFD15" s="105"/>
      <c r="WFE15" s="105"/>
      <c r="WFF15" s="105"/>
      <c r="WFG15" s="105"/>
      <c r="WFH15" s="105"/>
      <c r="WFI15" s="105"/>
      <c r="WFJ15" s="105"/>
      <c r="WFK15" s="105"/>
      <c r="WFL15" s="105"/>
      <c r="WFM15" s="105"/>
      <c r="WFN15" s="105"/>
      <c r="WFO15" s="105"/>
      <c r="WFP15" s="105"/>
      <c r="WFQ15" s="105"/>
      <c r="WFR15" s="105"/>
      <c r="WFS15" s="105"/>
      <c r="WFT15" s="105"/>
      <c r="WFU15" s="105"/>
      <c r="WFV15" s="105"/>
      <c r="WFW15" s="105"/>
      <c r="WFX15" s="105"/>
      <c r="WFY15" s="105"/>
      <c r="WFZ15" s="105"/>
      <c r="WGA15" s="105"/>
      <c r="WGB15" s="105"/>
      <c r="WGC15" s="105"/>
      <c r="WGD15" s="105"/>
      <c r="WGE15" s="105"/>
      <c r="WGF15" s="105"/>
      <c r="WGG15" s="105"/>
      <c r="WGH15" s="105"/>
      <c r="WGI15" s="105"/>
      <c r="WGJ15" s="105"/>
      <c r="WGK15" s="105"/>
      <c r="WGL15" s="105"/>
      <c r="WGM15" s="105"/>
      <c r="WGN15" s="105"/>
      <c r="WGO15" s="105"/>
      <c r="WGP15" s="105"/>
      <c r="WGQ15" s="105"/>
      <c r="WGR15" s="105"/>
      <c r="WGS15" s="105"/>
      <c r="WGT15" s="105"/>
      <c r="WGU15" s="105"/>
      <c r="WGV15" s="105"/>
      <c r="WGW15" s="105"/>
      <c r="WGX15" s="105"/>
      <c r="WGY15" s="105"/>
      <c r="WGZ15" s="105"/>
      <c r="WHA15" s="105"/>
      <c r="WHB15" s="105"/>
      <c r="WHC15" s="105"/>
      <c r="WHD15" s="105"/>
      <c r="WHE15" s="105"/>
      <c r="WHF15" s="105"/>
      <c r="WHG15" s="105"/>
      <c r="WHH15" s="105"/>
      <c r="WHI15" s="105"/>
      <c r="WHJ15" s="105"/>
      <c r="WHK15" s="105"/>
      <c r="WHL15" s="105"/>
      <c r="WHM15" s="105"/>
      <c r="WHN15" s="105"/>
      <c r="WHO15" s="105"/>
      <c r="WHP15" s="105"/>
      <c r="WHQ15" s="105"/>
      <c r="WHR15" s="105"/>
      <c r="WHS15" s="105"/>
      <c r="WHT15" s="105"/>
      <c r="WHU15" s="105"/>
      <c r="WHV15" s="105"/>
      <c r="WHW15" s="105"/>
      <c r="WHX15" s="105"/>
      <c r="WHY15" s="105"/>
      <c r="WHZ15" s="105"/>
      <c r="WIA15" s="105"/>
      <c r="WIB15" s="105"/>
      <c r="WIC15" s="105"/>
      <c r="WID15" s="105"/>
      <c r="WIE15" s="105"/>
      <c r="WIF15" s="105"/>
      <c r="WIG15" s="105"/>
      <c r="WIH15" s="105"/>
      <c r="WII15" s="105"/>
      <c r="WIJ15" s="105"/>
      <c r="WIK15" s="105"/>
      <c r="WIL15" s="105"/>
      <c r="WIM15" s="105"/>
      <c r="WIN15" s="105"/>
      <c r="WIO15" s="105"/>
      <c r="WIP15" s="105"/>
      <c r="WIQ15" s="105"/>
      <c r="WIR15" s="105"/>
      <c r="WIS15" s="105"/>
      <c r="WIT15" s="105"/>
      <c r="WIU15" s="105"/>
      <c r="WIV15" s="105"/>
      <c r="WIW15" s="105"/>
      <c r="WIX15" s="105"/>
      <c r="WIY15" s="105"/>
      <c r="WIZ15" s="105"/>
      <c r="WJA15" s="105"/>
      <c r="WJB15" s="105"/>
      <c r="WJC15" s="105"/>
      <c r="WJD15" s="105"/>
      <c r="WJE15" s="105"/>
      <c r="WJF15" s="105"/>
      <c r="WJG15" s="105"/>
      <c r="WJH15" s="105"/>
      <c r="WJI15" s="105"/>
      <c r="WJJ15" s="105"/>
      <c r="WJK15" s="105"/>
      <c r="WJL15" s="105"/>
      <c r="WJM15" s="105"/>
      <c r="WJN15" s="105"/>
      <c r="WJO15" s="105"/>
      <c r="WJP15" s="105"/>
      <c r="WJQ15" s="105"/>
      <c r="WJR15" s="105"/>
      <c r="WJS15" s="105"/>
      <c r="WJT15" s="105"/>
      <c r="WJU15" s="105"/>
      <c r="WJV15" s="105"/>
      <c r="WJW15" s="105"/>
      <c r="WJX15" s="105"/>
      <c r="WJY15" s="105"/>
      <c r="WJZ15" s="105"/>
      <c r="WKA15" s="105"/>
      <c r="WKB15" s="105"/>
      <c r="WKC15" s="105"/>
      <c r="WKD15" s="105"/>
      <c r="WKE15" s="105"/>
      <c r="WKF15" s="105"/>
      <c r="WKG15" s="105"/>
      <c r="WKH15" s="105"/>
      <c r="WKI15" s="105"/>
      <c r="WKJ15" s="105"/>
      <c r="WKK15" s="105"/>
      <c r="WKL15" s="105"/>
      <c r="WKM15" s="105"/>
      <c r="WKN15" s="105"/>
      <c r="WKO15" s="105"/>
      <c r="WKP15" s="105"/>
      <c r="WKQ15" s="105"/>
      <c r="WKR15" s="105"/>
      <c r="WKS15" s="105"/>
      <c r="WKT15" s="105"/>
      <c r="WKU15" s="105"/>
      <c r="WKV15" s="105"/>
      <c r="WKW15" s="105"/>
      <c r="WKX15" s="105"/>
      <c r="WKY15" s="105"/>
      <c r="WKZ15" s="105"/>
      <c r="WLA15" s="105"/>
      <c r="WLB15" s="105"/>
      <c r="WLC15" s="105"/>
      <c r="WLD15" s="105"/>
      <c r="WLE15" s="105"/>
      <c r="WLF15" s="105"/>
      <c r="WLG15" s="105"/>
      <c r="WLH15" s="105"/>
      <c r="WLI15" s="105"/>
      <c r="WLJ15" s="105"/>
      <c r="WLK15" s="105"/>
      <c r="WLL15" s="105"/>
      <c r="WLM15" s="105"/>
      <c r="WLN15" s="105"/>
      <c r="WLO15" s="105"/>
      <c r="WLP15" s="105"/>
      <c r="WLQ15" s="105"/>
      <c r="WLR15" s="105"/>
      <c r="WLS15" s="105"/>
      <c r="WLT15" s="105"/>
      <c r="WLU15" s="105"/>
      <c r="WLV15" s="105"/>
      <c r="WLW15" s="105"/>
      <c r="WLX15" s="105"/>
      <c r="WLY15" s="105"/>
      <c r="WLZ15" s="105"/>
      <c r="WMA15" s="105"/>
      <c r="WMB15" s="105"/>
      <c r="WMC15" s="105"/>
      <c r="WMD15" s="105"/>
      <c r="WME15" s="105"/>
      <c r="WMF15" s="105"/>
      <c r="WMG15" s="105"/>
      <c r="WMH15" s="105"/>
      <c r="WMI15" s="105"/>
      <c r="WMJ15" s="105"/>
      <c r="WMK15" s="105"/>
      <c r="WML15" s="105"/>
      <c r="WMM15" s="105"/>
      <c r="WMN15" s="105"/>
      <c r="WMO15" s="105"/>
      <c r="WMP15" s="105"/>
      <c r="WMQ15" s="105"/>
      <c r="WMR15" s="105"/>
      <c r="WMS15" s="105"/>
      <c r="WMT15" s="105"/>
      <c r="WMU15" s="105"/>
      <c r="WMV15" s="105"/>
      <c r="WMW15" s="105"/>
      <c r="WMX15" s="105"/>
      <c r="WMY15" s="105"/>
      <c r="WMZ15" s="105"/>
      <c r="WNA15" s="105"/>
      <c r="WNB15" s="105"/>
      <c r="WNC15" s="105"/>
      <c r="WND15" s="105"/>
      <c r="WNE15" s="105"/>
      <c r="WNF15" s="105"/>
      <c r="WNG15" s="105"/>
      <c r="WNH15" s="105"/>
      <c r="WNI15" s="105"/>
      <c r="WNJ15" s="105"/>
      <c r="WNK15" s="105"/>
      <c r="WNL15" s="105"/>
      <c r="WNM15" s="105"/>
      <c r="WNN15" s="105"/>
      <c r="WNO15" s="105"/>
      <c r="WNP15" s="105"/>
      <c r="WNQ15" s="105"/>
      <c r="WNR15" s="105"/>
      <c r="WNS15" s="105"/>
      <c r="WNT15" s="105"/>
      <c r="WNU15" s="105"/>
      <c r="WNV15" s="105"/>
      <c r="WNW15" s="105"/>
      <c r="WNX15" s="105"/>
      <c r="WNY15" s="105"/>
      <c r="WNZ15" s="105"/>
      <c r="WOA15" s="105"/>
      <c r="WOB15" s="105"/>
      <c r="WOC15" s="105"/>
      <c r="WOD15" s="105"/>
      <c r="WOE15" s="105"/>
      <c r="WOF15" s="105"/>
      <c r="WOG15" s="105"/>
      <c r="WOH15" s="105"/>
      <c r="WOI15" s="105"/>
      <c r="WOJ15" s="105"/>
      <c r="WOK15" s="105"/>
      <c r="WOL15" s="105"/>
      <c r="WOM15" s="105"/>
      <c r="WON15" s="105"/>
      <c r="WOO15" s="105"/>
      <c r="WOP15" s="105"/>
      <c r="WOQ15" s="105"/>
      <c r="WOR15" s="105"/>
      <c r="WOS15" s="105"/>
      <c r="WOT15" s="105"/>
      <c r="WOU15" s="105"/>
      <c r="WOV15" s="105"/>
      <c r="WOW15" s="105"/>
      <c r="WOX15" s="105"/>
      <c r="WOY15" s="105"/>
      <c r="WOZ15" s="105"/>
      <c r="WPA15" s="105"/>
      <c r="WPB15" s="105"/>
      <c r="WPC15" s="105"/>
      <c r="WPD15" s="105"/>
      <c r="WPE15" s="105"/>
      <c r="WPF15" s="105"/>
      <c r="WPG15" s="105"/>
      <c r="WPH15" s="105"/>
      <c r="WPI15" s="105"/>
      <c r="WPJ15" s="105"/>
      <c r="WPK15" s="105"/>
      <c r="WPL15" s="105"/>
      <c r="WPM15" s="105"/>
      <c r="WPN15" s="105"/>
      <c r="WPO15" s="105"/>
      <c r="WPP15" s="105"/>
      <c r="WPQ15" s="105"/>
      <c r="WPR15" s="105"/>
      <c r="WPS15" s="105"/>
      <c r="WPT15" s="105"/>
      <c r="WPU15" s="105"/>
      <c r="WPV15" s="105"/>
      <c r="WPW15" s="105"/>
      <c r="WPX15" s="105"/>
      <c r="WPY15" s="105"/>
      <c r="WPZ15" s="105"/>
      <c r="WQA15" s="105"/>
      <c r="WQB15" s="105"/>
      <c r="WQC15" s="105"/>
      <c r="WQD15" s="105"/>
      <c r="WQE15" s="105"/>
      <c r="WQF15" s="105"/>
      <c r="WQG15" s="105"/>
      <c r="WQH15" s="105"/>
      <c r="WQI15" s="105"/>
      <c r="WQJ15" s="105"/>
      <c r="WQK15" s="105"/>
      <c r="WQL15" s="105"/>
      <c r="WQM15" s="105"/>
      <c r="WQN15" s="105"/>
      <c r="WQO15" s="105"/>
      <c r="WQP15" s="105"/>
      <c r="WQQ15" s="105"/>
      <c r="WQR15" s="105"/>
      <c r="WQS15" s="105"/>
      <c r="WQT15" s="105"/>
      <c r="WQU15" s="105"/>
      <c r="WQV15" s="105"/>
      <c r="WQW15" s="105"/>
      <c r="WQX15" s="105"/>
      <c r="WQY15" s="105"/>
      <c r="WQZ15" s="105"/>
      <c r="WRA15" s="105"/>
      <c r="WRB15" s="105"/>
      <c r="WRC15" s="105"/>
      <c r="WRD15" s="105"/>
      <c r="WRE15" s="105"/>
      <c r="WRF15" s="105"/>
      <c r="WRG15" s="105"/>
      <c r="WRH15" s="105"/>
      <c r="WRI15" s="105"/>
      <c r="WRJ15" s="105"/>
      <c r="WRK15" s="105"/>
      <c r="WRL15" s="105"/>
      <c r="WRM15" s="105"/>
      <c r="WRN15" s="105"/>
      <c r="WRO15" s="105"/>
      <c r="WRP15" s="105"/>
      <c r="WRQ15" s="105"/>
      <c r="WRR15" s="105"/>
      <c r="WRS15" s="105"/>
      <c r="WRT15" s="105"/>
      <c r="WRU15" s="105"/>
      <c r="WRV15" s="105"/>
      <c r="WRW15" s="105"/>
      <c r="WRX15" s="105"/>
      <c r="WRY15" s="105"/>
      <c r="WRZ15" s="105"/>
      <c r="WSA15" s="105"/>
      <c r="WSB15" s="105"/>
      <c r="WSC15" s="105"/>
      <c r="WSD15" s="105"/>
      <c r="WSE15" s="105"/>
      <c r="WSF15" s="105"/>
      <c r="WSG15" s="105"/>
      <c r="WSH15" s="105"/>
      <c r="WSI15" s="105"/>
      <c r="WSJ15" s="105"/>
      <c r="WSK15" s="105"/>
      <c r="WSL15" s="105"/>
      <c r="WSM15" s="105"/>
      <c r="WSN15" s="105"/>
      <c r="WSO15" s="105"/>
      <c r="WSP15" s="105"/>
      <c r="WSQ15" s="105"/>
      <c r="WSR15" s="105"/>
      <c r="WSS15" s="105"/>
      <c r="WST15" s="105"/>
      <c r="WSU15" s="105"/>
      <c r="WSV15" s="105"/>
      <c r="WSW15" s="105"/>
      <c r="WSX15" s="105"/>
      <c r="WSY15" s="105"/>
      <c r="WSZ15" s="105"/>
      <c r="WTA15" s="105"/>
      <c r="WTB15" s="105"/>
      <c r="WTC15" s="105"/>
      <c r="WTD15" s="105"/>
      <c r="WTE15" s="105"/>
      <c r="WTF15" s="105"/>
      <c r="WTG15" s="105"/>
      <c r="WTH15" s="105"/>
      <c r="WTI15" s="105"/>
      <c r="WTJ15" s="105"/>
      <c r="WTK15" s="105"/>
      <c r="WTL15" s="105"/>
      <c r="WTM15" s="105"/>
      <c r="WTN15" s="105"/>
      <c r="WTO15" s="105"/>
      <c r="WTP15" s="105"/>
      <c r="WTQ15" s="105"/>
      <c r="WTR15" s="105"/>
      <c r="WTS15" s="105"/>
      <c r="WTT15" s="105"/>
      <c r="WTU15" s="105"/>
      <c r="WTV15" s="105"/>
      <c r="WTW15" s="105"/>
      <c r="WTX15" s="105"/>
      <c r="WTY15" s="105"/>
      <c r="WTZ15" s="105"/>
      <c r="WUA15" s="105"/>
      <c r="WUB15" s="105"/>
      <c r="WUC15" s="105"/>
      <c r="WUD15" s="105"/>
      <c r="WUE15" s="105"/>
      <c r="WUF15" s="105"/>
      <c r="WUG15" s="105"/>
      <c r="WUH15" s="105"/>
      <c r="WUI15" s="105"/>
      <c r="WUJ15" s="105"/>
      <c r="WUK15" s="105"/>
      <c r="WUL15" s="105"/>
      <c r="WUM15" s="105"/>
      <c r="WUN15" s="105"/>
      <c r="WUO15" s="105"/>
      <c r="WUP15" s="105"/>
      <c r="WUQ15" s="105"/>
      <c r="WUR15" s="105"/>
      <c r="WUS15" s="105"/>
      <c r="WUT15" s="105"/>
      <c r="WUU15" s="105"/>
      <c r="WUV15" s="105"/>
      <c r="WUW15" s="105"/>
      <c r="WUX15" s="105"/>
      <c r="WUY15" s="105"/>
      <c r="WUZ15" s="105"/>
      <c r="WVA15" s="105"/>
      <c r="WVB15" s="105"/>
      <c r="WVC15" s="105"/>
      <c r="WVD15" s="105"/>
      <c r="WVE15" s="105"/>
      <c r="WVF15" s="105"/>
      <c r="WVG15" s="105"/>
      <c r="WVH15" s="105"/>
      <c r="WVI15" s="105"/>
      <c r="WVJ15" s="105"/>
      <c r="WVK15" s="105"/>
      <c r="WVL15" s="105"/>
      <c r="WVM15" s="105"/>
      <c r="WVN15" s="105"/>
      <c r="WVO15" s="105"/>
      <c r="WVP15" s="105"/>
      <c r="WVQ15" s="105"/>
      <c r="WVR15" s="105"/>
      <c r="WVS15" s="105"/>
      <c r="WVT15" s="105"/>
      <c r="WVU15" s="105"/>
      <c r="WVV15" s="105"/>
      <c r="WVW15" s="105"/>
      <c r="WVX15" s="105"/>
      <c r="WVY15" s="105"/>
      <c r="WVZ15" s="105"/>
      <c r="WWA15" s="105"/>
      <c r="WWB15" s="105"/>
      <c r="WWC15" s="105"/>
      <c r="WWD15" s="105"/>
      <c r="WWE15" s="105"/>
      <c r="WWF15" s="105"/>
      <c r="WWG15" s="105"/>
      <c r="WWH15" s="105"/>
      <c r="WWI15" s="105"/>
      <c r="WWJ15" s="105"/>
      <c r="WWK15" s="105"/>
      <c r="WWL15" s="105"/>
      <c r="WWM15" s="105"/>
      <c r="WWN15" s="105"/>
      <c r="WWO15" s="105"/>
      <c r="WWP15" s="105"/>
      <c r="WWQ15" s="105"/>
      <c r="WWR15" s="105"/>
      <c r="WWS15" s="105"/>
      <c r="WWT15" s="105"/>
      <c r="WWU15" s="105"/>
      <c r="WWV15" s="105"/>
      <c r="WWW15" s="105"/>
      <c r="WWX15" s="105"/>
      <c r="WWY15" s="105"/>
      <c r="WWZ15" s="105"/>
      <c r="WXA15" s="105"/>
    </row>
    <row r="16" spans="1:16173" s="18" customFormat="1" ht="10.35" customHeight="1" x14ac:dyDescent="0.2">
      <c r="A16" s="41"/>
      <c r="B16" s="161"/>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c r="FY16" s="154"/>
      <c r="FZ16" s="154"/>
      <c r="GA16" s="154"/>
      <c r="GB16" s="154"/>
      <c r="GC16" s="154"/>
      <c r="GD16" s="154"/>
      <c r="GE16" s="154"/>
      <c r="GF16" s="154"/>
      <c r="GG16" s="154"/>
      <c r="GH16" s="154"/>
      <c r="GI16" s="154"/>
      <c r="GJ16" s="154"/>
      <c r="GK16" s="154"/>
      <c r="GL16" s="154"/>
      <c r="GM16" s="154"/>
      <c r="GN16" s="154"/>
      <c r="GO16" s="154"/>
      <c r="GP16" s="154"/>
      <c r="GQ16" s="154"/>
      <c r="GR16" s="154"/>
      <c r="GS16" s="154"/>
      <c r="GT16" s="154"/>
      <c r="GU16" s="154"/>
      <c r="GV16" s="154"/>
      <c r="GW16" s="154"/>
      <c r="GX16" s="154"/>
      <c r="GY16" s="154"/>
      <c r="GZ16" s="154"/>
      <c r="HA16" s="154"/>
      <c r="HB16" s="154"/>
      <c r="HC16" s="154"/>
      <c r="HD16" s="154"/>
      <c r="HE16" s="154"/>
      <c r="HF16" s="154"/>
      <c r="HG16" s="154"/>
      <c r="HH16" s="154"/>
      <c r="HI16" s="154"/>
      <c r="HJ16" s="154"/>
      <c r="HK16" s="154"/>
      <c r="HL16" s="154"/>
      <c r="HM16" s="154"/>
      <c r="HN16" s="154"/>
      <c r="HO16" s="154"/>
      <c r="HP16" s="154"/>
      <c r="HQ16" s="154"/>
      <c r="HR16" s="154"/>
      <c r="HS16" s="154"/>
      <c r="HT16" s="154"/>
      <c r="HU16" s="154"/>
      <c r="HV16" s="154"/>
      <c r="HW16" s="154"/>
      <c r="HX16" s="154"/>
      <c r="HY16" s="154"/>
      <c r="HZ16" s="154"/>
      <c r="IA16" s="154"/>
      <c r="IB16" s="154"/>
      <c r="IC16" s="154"/>
      <c r="ID16" s="154"/>
      <c r="IE16" s="154"/>
      <c r="IF16" s="154"/>
      <c r="IG16" s="154"/>
      <c r="IH16" s="154"/>
      <c r="II16" s="154"/>
      <c r="IJ16" s="154"/>
      <c r="IK16" s="154"/>
      <c r="IL16" s="154"/>
      <c r="IM16" s="154"/>
      <c r="IN16" s="154"/>
      <c r="IO16" s="154"/>
      <c r="IP16" s="154"/>
      <c r="IQ16" s="154"/>
      <c r="IR16" s="154"/>
      <c r="IS16" s="154"/>
      <c r="IT16" s="154"/>
      <c r="IU16" s="154"/>
      <c r="IV16" s="154"/>
      <c r="IW16" s="154"/>
      <c r="IX16" s="154"/>
      <c r="IY16" s="154"/>
      <c r="IZ16" s="154"/>
      <c r="JA16" s="154"/>
      <c r="JB16" s="154"/>
      <c r="JC16" s="154"/>
      <c r="JD16" s="154"/>
      <c r="JE16" s="154"/>
      <c r="JF16" s="154"/>
      <c r="JG16" s="154"/>
      <c r="JH16" s="154"/>
      <c r="JI16" s="154"/>
      <c r="JJ16" s="154"/>
      <c r="JK16" s="154"/>
      <c r="JL16" s="154"/>
      <c r="JM16" s="154"/>
      <c r="JN16" s="154"/>
      <c r="JO16" s="154"/>
      <c r="JP16" s="154"/>
      <c r="JQ16" s="154"/>
      <c r="JR16" s="154"/>
      <c r="JS16" s="154"/>
      <c r="JT16" s="154"/>
      <c r="JU16" s="154"/>
      <c r="JV16" s="154"/>
      <c r="JW16" s="154"/>
      <c r="JX16" s="154"/>
      <c r="JY16" s="154"/>
      <c r="JZ16" s="154"/>
      <c r="KA16" s="154"/>
      <c r="KB16" s="154"/>
      <c r="KC16" s="154"/>
      <c r="KD16" s="154"/>
      <c r="KE16" s="154"/>
      <c r="KF16" s="154"/>
      <c r="KG16" s="154"/>
      <c r="KH16" s="154"/>
      <c r="KI16" s="154"/>
      <c r="KJ16" s="154"/>
      <c r="KK16" s="154"/>
      <c r="KL16" s="154"/>
      <c r="KM16" s="154"/>
      <c r="KN16" s="154"/>
      <c r="KO16" s="154"/>
      <c r="KP16" s="154"/>
      <c r="KQ16" s="154"/>
      <c r="KR16" s="154"/>
      <c r="KS16" s="154"/>
      <c r="KT16" s="154"/>
      <c r="KU16" s="154"/>
      <c r="KV16" s="154"/>
      <c r="KW16" s="154"/>
      <c r="KX16" s="154"/>
      <c r="KY16" s="154"/>
      <c r="KZ16" s="154"/>
      <c r="LA16" s="154"/>
      <c r="LB16" s="154"/>
      <c r="LC16" s="154"/>
      <c r="LD16" s="154"/>
      <c r="LE16" s="154"/>
      <c r="LF16" s="154"/>
      <c r="LG16" s="154"/>
      <c r="LH16" s="154"/>
      <c r="LI16" s="154"/>
      <c r="LJ16" s="154"/>
      <c r="LK16" s="154"/>
      <c r="LL16" s="154"/>
      <c r="LM16" s="154"/>
      <c r="LN16" s="154"/>
      <c r="LO16" s="154"/>
      <c r="LP16" s="154"/>
      <c r="LQ16" s="154"/>
      <c r="LR16" s="154"/>
      <c r="LS16" s="154"/>
      <c r="LT16" s="154"/>
      <c r="LU16" s="154"/>
      <c r="LV16" s="154"/>
      <c r="LW16" s="154"/>
      <c r="LX16" s="154"/>
      <c r="LY16" s="154"/>
      <c r="LZ16" s="154"/>
      <c r="MA16" s="154"/>
      <c r="MB16" s="154"/>
      <c r="MC16" s="154"/>
      <c r="MD16" s="154"/>
      <c r="ME16" s="154"/>
      <c r="MF16" s="154"/>
      <c r="MG16" s="154"/>
      <c r="MH16" s="154"/>
      <c r="MI16" s="154"/>
      <c r="MJ16" s="154"/>
      <c r="MK16" s="154"/>
      <c r="ML16" s="154"/>
      <c r="MM16" s="154"/>
      <c r="MN16" s="154"/>
      <c r="MO16" s="154"/>
      <c r="MP16" s="154"/>
      <c r="MQ16" s="154"/>
      <c r="MR16" s="154"/>
      <c r="MS16" s="154"/>
      <c r="MT16" s="154"/>
      <c r="MU16" s="154"/>
      <c r="MV16" s="154"/>
      <c r="MW16" s="154"/>
      <c r="MX16" s="154"/>
      <c r="MY16" s="154"/>
      <c r="MZ16" s="154"/>
      <c r="NA16" s="154"/>
      <c r="NB16" s="154"/>
      <c r="NC16" s="154"/>
      <c r="ND16" s="154"/>
      <c r="NE16" s="154"/>
      <c r="NF16" s="154"/>
      <c r="NG16" s="154"/>
      <c r="NH16" s="154"/>
      <c r="NI16" s="154"/>
      <c r="NJ16" s="154"/>
      <c r="NK16" s="154"/>
      <c r="NL16" s="154"/>
      <c r="NM16" s="154"/>
      <c r="NN16" s="154"/>
      <c r="NO16" s="154"/>
      <c r="NP16" s="154"/>
      <c r="NQ16" s="154"/>
      <c r="NR16" s="154"/>
      <c r="NS16" s="154"/>
      <c r="NT16" s="154"/>
      <c r="NU16" s="154"/>
      <c r="NV16" s="154"/>
      <c r="NW16" s="154"/>
      <c r="NX16" s="154"/>
      <c r="NY16" s="154"/>
      <c r="NZ16" s="154"/>
      <c r="OA16" s="154"/>
      <c r="OB16" s="154"/>
      <c r="OC16" s="154"/>
      <c r="OD16" s="154"/>
      <c r="OE16" s="154"/>
      <c r="OF16" s="154"/>
      <c r="OG16" s="154"/>
      <c r="OH16" s="154"/>
      <c r="OI16" s="154"/>
      <c r="OJ16" s="154"/>
      <c r="OK16" s="154"/>
      <c r="OL16" s="154"/>
      <c r="OM16" s="154"/>
      <c r="ON16" s="154"/>
      <c r="OO16" s="154"/>
      <c r="OP16" s="154"/>
      <c r="OQ16" s="154"/>
      <c r="OR16" s="154"/>
      <c r="OS16" s="154"/>
      <c r="OT16" s="154"/>
      <c r="OU16" s="154"/>
      <c r="OV16" s="154"/>
      <c r="OW16" s="154"/>
      <c r="OX16" s="154"/>
      <c r="OY16" s="154"/>
      <c r="OZ16" s="154"/>
      <c r="PA16" s="154"/>
      <c r="PB16" s="154"/>
      <c r="PC16" s="154"/>
      <c r="PD16" s="154"/>
      <c r="PE16" s="154"/>
      <c r="PF16" s="154"/>
      <c r="PG16" s="154"/>
      <c r="PH16" s="154"/>
      <c r="PI16" s="154"/>
      <c r="PJ16" s="154"/>
      <c r="PK16" s="154"/>
      <c r="PL16" s="154"/>
      <c r="PM16" s="154"/>
      <c r="PN16" s="154"/>
      <c r="PO16" s="154"/>
      <c r="PP16" s="154"/>
      <c r="PQ16" s="154"/>
      <c r="PR16" s="154"/>
      <c r="PS16" s="154"/>
      <c r="PT16" s="154"/>
      <c r="PU16" s="154"/>
      <c r="PV16" s="154"/>
      <c r="PW16" s="154"/>
      <c r="PX16" s="154"/>
      <c r="PY16" s="154"/>
      <c r="PZ16" s="154"/>
      <c r="QA16" s="154"/>
      <c r="QB16" s="154"/>
      <c r="QC16" s="154"/>
      <c r="QD16" s="154"/>
      <c r="QE16" s="154"/>
      <c r="QF16" s="154"/>
      <c r="QG16" s="154"/>
      <c r="QH16" s="154"/>
      <c r="QI16" s="154"/>
      <c r="QJ16" s="154"/>
      <c r="QK16" s="154"/>
      <c r="QL16" s="154"/>
      <c r="QM16" s="154"/>
      <c r="QN16" s="154"/>
      <c r="QO16" s="154"/>
      <c r="QP16" s="154"/>
      <c r="QQ16" s="154"/>
      <c r="QR16" s="154"/>
      <c r="QS16" s="154"/>
      <c r="QT16" s="154"/>
      <c r="QU16" s="154"/>
      <c r="QV16" s="154"/>
      <c r="QW16" s="154"/>
      <c r="QX16" s="154"/>
      <c r="QY16" s="154"/>
      <c r="QZ16" s="154"/>
      <c r="RA16" s="154"/>
      <c r="RB16" s="154"/>
      <c r="RC16" s="154"/>
      <c r="RD16" s="154"/>
      <c r="RE16" s="154"/>
      <c r="RF16" s="154"/>
      <c r="RG16" s="154"/>
      <c r="RH16" s="154"/>
      <c r="RI16" s="154"/>
      <c r="RJ16" s="154"/>
      <c r="RK16" s="154"/>
      <c r="RL16" s="154"/>
      <c r="RM16" s="154"/>
      <c r="RN16" s="154"/>
      <c r="RO16" s="154"/>
      <c r="RP16" s="154"/>
      <c r="RQ16" s="154"/>
      <c r="RR16" s="154"/>
      <c r="RS16" s="154"/>
      <c r="RT16" s="154"/>
      <c r="RU16" s="154"/>
      <c r="RV16" s="154"/>
      <c r="RW16" s="154"/>
      <c r="RX16" s="154"/>
      <c r="RY16" s="154"/>
      <c r="RZ16" s="154"/>
      <c r="SA16" s="154"/>
      <c r="SB16" s="154"/>
      <c r="SC16" s="154"/>
      <c r="SD16" s="154"/>
      <c r="SE16" s="154"/>
      <c r="SF16" s="154"/>
      <c r="SG16" s="154"/>
      <c r="SH16" s="154"/>
      <c r="SI16" s="154"/>
      <c r="SJ16" s="154"/>
      <c r="SK16" s="154"/>
      <c r="SL16" s="154"/>
      <c r="SM16" s="154"/>
      <c r="SN16" s="154"/>
      <c r="SO16" s="154"/>
      <c r="SP16" s="154"/>
      <c r="SQ16" s="154"/>
      <c r="SR16" s="154"/>
      <c r="SS16" s="154"/>
      <c r="ST16" s="154"/>
      <c r="SU16" s="154"/>
      <c r="SV16" s="154"/>
      <c r="SW16" s="154"/>
      <c r="SX16" s="154"/>
      <c r="SY16" s="154"/>
      <c r="SZ16" s="154"/>
      <c r="TA16" s="154"/>
      <c r="TB16" s="154"/>
      <c r="TC16" s="154"/>
      <c r="TD16" s="154"/>
      <c r="TE16" s="154"/>
      <c r="TF16" s="154"/>
      <c r="TG16" s="154"/>
      <c r="TH16" s="154"/>
      <c r="TI16" s="154"/>
      <c r="TJ16" s="154"/>
      <c r="TK16" s="154"/>
      <c r="TL16" s="154"/>
      <c r="TM16" s="154"/>
      <c r="TN16" s="154"/>
      <c r="TO16" s="154"/>
      <c r="TP16" s="154"/>
      <c r="TQ16" s="154"/>
      <c r="TR16" s="154"/>
      <c r="TS16" s="154"/>
      <c r="TT16" s="154"/>
      <c r="TU16" s="154"/>
      <c r="TV16" s="154"/>
      <c r="TW16" s="154"/>
      <c r="TX16" s="154"/>
      <c r="TY16" s="154"/>
      <c r="TZ16" s="154"/>
      <c r="UA16" s="154"/>
      <c r="UB16" s="154"/>
      <c r="UC16" s="154"/>
      <c r="UD16" s="154"/>
      <c r="UE16" s="154"/>
      <c r="UF16" s="154"/>
      <c r="UG16" s="154"/>
      <c r="UH16" s="154"/>
      <c r="UI16" s="154"/>
      <c r="UJ16" s="154"/>
      <c r="UK16" s="154"/>
      <c r="UL16" s="154"/>
      <c r="UM16" s="154"/>
      <c r="UN16" s="154"/>
      <c r="UO16" s="154"/>
      <c r="UP16" s="154"/>
      <c r="UQ16" s="154"/>
      <c r="UR16" s="154"/>
      <c r="US16" s="154"/>
      <c r="UT16" s="154"/>
      <c r="UU16" s="154"/>
      <c r="UV16" s="154"/>
      <c r="UW16" s="154"/>
      <c r="UX16" s="154"/>
      <c r="UY16" s="154"/>
      <c r="UZ16" s="154"/>
      <c r="VA16" s="154"/>
      <c r="VB16" s="154"/>
      <c r="VC16" s="154"/>
      <c r="VD16" s="154"/>
      <c r="VE16" s="154"/>
      <c r="VF16" s="154"/>
      <c r="VG16" s="154"/>
      <c r="VH16" s="154"/>
      <c r="VI16" s="154"/>
      <c r="VJ16" s="154"/>
      <c r="VK16" s="154"/>
      <c r="VL16" s="154"/>
      <c r="VM16" s="154"/>
      <c r="VN16" s="154"/>
      <c r="VO16" s="154"/>
      <c r="VP16" s="154"/>
      <c r="VQ16" s="154"/>
      <c r="VR16" s="154"/>
      <c r="VS16" s="154"/>
      <c r="VT16" s="154"/>
      <c r="VU16" s="154"/>
      <c r="VV16" s="154"/>
      <c r="VW16" s="154"/>
      <c r="VX16" s="154"/>
      <c r="VY16" s="154"/>
      <c r="VZ16" s="154"/>
      <c r="WA16" s="154"/>
      <c r="WB16" s="154"/>
      <c r="WC16" s="154"/>
      <c r="WD16" s="154"/>
      <c r="WE16" s="154"/>
      <c r="WF16" s="154"/>
      <c r="WG16" s="154"/>
      <c r="WH16" s="154"/>
      <c r="WI16" s="154"/>
      <c r="WJ16" s="154"/>
      <c r="WK16" s="154"/>
      <c r="WL16" s="154"/>
      <c r="WM16" s="154"/>
      <c r="WN16" s="154"/>
      <c r="WO16" s="154"/>
      <c r="WP16" s="154"/>
      <c r="WQ16" s="154"/>
      <c r="WR16" s="154"/>
      <c r="WS16" s="154"/>
      <c r="WT16" s="154"/>
      <c r="WU16" s="154"/>
      <c r="WV16" s="154"/>
      <c r="WW16" s="154"/>
      <c r="WX16" s="154"/>
      <c r="WY16" s="154"/>
      <c r="WZ16" s="154"/>
      <c r="XA16" s="154"/>
      <c r="XB16" s="154"/>
      <c r="XC16" s="154"/>
      <c r="XD16" s="154"/>
      <c r="XE16" s="154"/>
      <c r="XF16" s="154"/>
      <c r="XG16" s="154"/>
      <c r="XH16" s="154"/>
      <c r="XI16" s="154"/>
      <c r="XJ16" s="154"/>
      <c r="XK16" s="154"/>
      <c r="XL16" s="154"/>
      <c r="XM16" s="154"/>
      <c r="XN16" s="154"/>
      <c r="XO16" s="154"/>
      <c r="XP16" s="154"/>
      <c r="XQ16" s="154"/>
      <c r="XR16" s="154"/>
      <c r="XS16" s="154"/>
      <c r="XT16" s="154"/>
      <c r="XU16" s="154"/>
      <c r="XV16" s="154"/>
      <c r="XW16" s="154"/>
      <c r="XX16" s="154"/>
      <c r="XY16" s="154"/>
      <c r="XZ16" s="154"/>
      <c r="YA16" s="154"/>
      <c r="YB16" s="154"/>
      <c r="YC16" s="154"/>
      <c r="YD16" s="154"/>
      <c r="YE16" s="154"/>
      <c r="YF16" s="154"/>
      <c r="YG16" s="154"/>
      <c r="YH16" s="154"/>
      <c r="YI16" s="154"/>
      <c r="YJ16" s="154"/>
      <c r="YK16" s="154"/>
      <c r="YL16" s="154"/>
      <c r="YM16" s="154"/>
      <c r="YN16" s="154"/>
      <c r="YO16" s="154"/>
      <c r="YP16" s="154"/>
      <c r="YQ16" s="154"/>
      <c r="YR16" s="154"/>
      <c r="YS16" s="154"/>
      <c r="YT16" s="154"/>
      <c r="YU16" s="154"/>
      <c r="YV16" s="154"/>
      <c r="YW16" s="154"/>
      <c r="YX16" s="154"/>
      <c r="YY16" s="154"/>
      <c r="YZ16" s="154"/>
      <c r="ZA16" s="154"/>
      <c r="ZB16" s="154"/>
      <c r="ZC16" s="154"/>
      <c r="ZD16" s="154"/>
      <c r="ZE16" s="154"/>
      <c r="ZF16" s="154"/>
      <c r="ZG16" s="154"/>
      <c r="ZH16" s="154"/>
      <c r="ZI16" s="154"/>
      <c r="ZJ16" s="154"/>
      <c r="ZK16" s="154"/>
      <c r="ZL16" s="154"/>
      <c r="ZM16" s="154"/>
      <c r="ZN16" s="154"/>
      <c r="ZO16" s="154"/>
      <c r="ZP16" s="154"/>
      <c r="ZQ16" s="154"/>
      <c r="ZR16" s="154"/>
      <c r="ZS16" s="154"/>
      <c r="ZT16" s="154"/>
      <c r="ZU16" s="154"/>
      <c r="ZV16" s="154"/>
      <c r="ZW16" s="154"/>
      <c r="ZX16" s="154"/>
      <c r="ZY16" s="154"/>
      <c r="ZZ16" s="154"/>
      <c r="AAA16" s="154"/>
      <c r="AAB16" s="154"/>
      <c r="AAC16" s="154"/>
      <c r="AAD16" s="154"/>
      <c r="AAE16" s="154"/>
      <c r="AAF16" s="154"/>
      <c r="AAG16" s="154"/>
      <c r="AAH16" s="154"/>
      <c r="AAI16" s="154"/>
      <c r="AAJ16" s="154"/>
      <c r="AAK16" s="154"/>
      <c r="AAL16" s="154"/>
      <c r="AAM16" s="154"/>
      <c r="AAN16" s="154"/>
      <c r="AAO16" s="154"/>
      <c r="AAP16" s="154"/>
      <c r="AAQ16" s="154"/>
      <c r="AAR16" s="154"/>
      <c r="AAS16" s="154"/>
      <c r="AAT16" s="154"/>
      <c r="AAU16" s="154"/>
      <c r="AAV16" s="154"/>
      <c r="AAW16" s="154"/>
      <c r="AAX16" s="154"/>
      <c r="AAY16" s="154"/>
      <c r="AAZ16" s="154"/>
      <c r="ABA16" s="154"/>
      <c r="ABB16" s="154"/>
      <c r="ABC16" s="154"/>
      <c r="ABD16" s="154"/>
      <c r="ABE16" s="154"/>
      <c r="ABF16" s="154"/>
      <c r="ABG16" s="154"/>
      <c r="ABH16" s="154"/>
      <c r="ABI16" s="154"/>
      <c r="ABJ16" s="154"/>
      <c r="ABK16" s="154"/>
      <c r="ABL16" s="154"/>
      <c r="ABM16" s="154"/>
      <c r="ABN16" s="154"/>
      <c r="ABO16" s="154"/>
      <c r="ABP16" s="154"/>
      <c r="ABQ16" s="154"/>
      <c r="ABR16" s="154"/>
      <c r="ABS16" s="154"/>
      <c r="ABT16" s="154"/>
      <c r="ABU16" s="154"/>
      <c r="ABV16" s="154"/>
      <c r="ABW16" s="154"/>
      <c r="ABX16" s="154"/>
      <c r="ABY16" s="154"/>
      <c r="ABZ16" s="154"/>
      <c r="ACA16" s="154"/>
      <c r="ACB16" s="154"/>
      <c r="ACC16" s="154"/>
      <c r="ACD16" s="154"/>
      <c r="ACE16" s="154"/>
      <c r="ACF16" s="154"/>
      <c r="ACG16" s="154"/>
      <c r="ACH16" s="154"/>
      <c r="ACI16" s="154"/>
      <c r="ACJ16" s="154"/>
      <c r="ACK16" s="154"/>
      <c r="ACL16" s="154"/>
      <c r="ACM16" s="154"/>
      <c r="ACN16" s="154"/>
      <c r="ACO16" s="154"/>
      <c r="ACP16" s="154"/>
      <c r="ACQ16" s="154"/>
      <c r="ACR16" s="154"/>
      <c r="ACS16" s="154"/>
      <c r="ACT16" s="154"/>
      <c r="ACU16" s="154"/>
      <c r="ACV16" s="154"/>
      <c r="ACW16" s="154"/>
      <c r="ACX16" s="154"/>
      <c r="ACY16" s="154"/>
      <c r="ACZ16" s="154"/>
      <c r="ADA16" s="154"/>
      <c r="ADB16" s="154"/>
      <c r="ADC16" s="154"/>
      <c r="ADD16" s="154"/>
      <c r="ADE16" s="154"/>
      <c r="ADF16" s="154"/>
      <c r="ADG16" s="154"/>
      <c r="ADH16" s="154"/>
      <c r="ADI16" s="154"/>
      <c r="ADJ16" s="154"/>
      <c r="ADK16" s="154"/>
      <c r="ADL16" s="154"/>
      <c r="ADM16" s="154"/>
      <c r="ADN16" s="154"/>
      <c r="ADO16" s="154"/>
      <c r="ADP16" s="154"/>
      <c r="ADQ16" s="154"/>
      <c r="ADR16" s="154"/>
      <c r="ADS16" s="154"/>
      <c r="ADT16" s="154"/>
      <c r="ADU16" s="154"/>
      <c r="ADV16" s="154"/>
      <c r="ADW16" s="154"/>
      <c r="ADX16" s="154"/>
      <c r="ADY16" s="154"/>
      <c r="ADZ16" s="154"/>
      <c r="AEA16" s="154"/>
      <c r="AEB16" s="154"/>
      <c r="AEC16" s="154"/>
      <c r="AED16" s="154"/>
      <c r="AEE16" s="154"/>
      <c r="AEF16" s="154"/>
      <c r="AEG16" s="154"/>
      <c r="AEH16" s="154"/>
      <c r="AEI16" s="154"/>
      <c r="AEJ16" s="154"/>
      <c r="AEK16" s="154"/>
      <c r="AEL16" s="154"/>
      <c r="AEM16" s="154"/>
      <c r="AEN16" s="154"/>
      <c r="AEO16" s="154"/>
      <c r="AEP16" s="154"/>
      <c r="AEQ16" s="154"/>
      <c r="AER16" s="154"/>
      <c r="AES16" s="154"/>
      <c r="AET16" s="154"/>
      <c r="AEU16" s="154"/>
      <c r="AEV16" s="154"/>
      <c r="AEW16" s="154"/>
      <c r="AEX16" s="154"/>
      <c r="AEY16" s="154"/>
      <c r="AEZ16" s="154"/>
      <c r="AFA16" s="154"/>
      <c r="AFB16" s="154"/>
      <c r="AFC16" s="154"/>
      <c r="AFD16" s="154"/>
      <c r="AFE16" s="154"/>
      <c r="AFF16" s="154"/>
      <c r="AFG16" s="154"/>
      <c r="AFH16" s="154"/>
      <c r="AFI16" s="154"/>
      <c r="AFJ16" s="154"/>
      <c r="AFK16" s="154"/>
      <c r="AFL16" s="154"/>
      <c r="AFM16" s="154"/>
      <c r="AFN16" s="154"/>
      <c r="AFO16" s="154"/>
      <c r="AFP16" s="154"/>
      <c r="AFQ16" s="154"/>
      <c r="AFR16" s="154"/>
      <c r="AFS16" s="154"/>
      <c r="AFT16" s="154"/>
      <c r="AFU16" s="154"/>
      <c r="AFV16" s="154"/>
      <c r="AFW16" s="154"/>
      <c r="AFX16" s="154"/>
      <c r="AFY16" s="154"/>
      <c r="AFZ16" s="154"/>
      <c r="AGA16" s="154"/>
      <c r="AGB16" s="154"/>
      <c r="AGC16" s="154"/>
      <c r="AGD16" s="154"/>
      <c r="AGE16" s="154"/>
      <c r="AGF16" s="154"/>
      <c r="AGG16" s="154"/>
      <c r="AGH16" s="154"/>
      <c r="AGI16" s="154"/>
      <c r="AGJ16" s="154"/>
      <c r="AGK16" s="154"/>
      <c r="AGL16" s="154"/>
      <c r="AGM16" s="154"/>
      <c r="AGN16" s="154"/>
      <c r="AGO16" s="154"/>
      <c r="AGP16" s="154"/>
      <c r="AGQ16" s="154"/>
      <c r="AGR16" s="154"/>
      <c r="AGS16" s="154"/>
      <c r="AGT16" s="154"/>
      <c r="AGU16" s="154"/>
      <c r="AGV16" s="154"/>
      <c r="AGW16" s="154"/>
      <c r="AGX16" s="154"/>
      <c r="AGY16" s="154"/>
      <c r="AGZ16" s="154"/>
      <c r="AHA16" s="154"/>
      <c r="AHB16" s="154"/>
      <c r="AHC16" s="154"/>
      <c r="AHD16" s="154"/>
      <c r="AHE16" s="154"/>
      <c r="AHF16" s="154"/>
      <c r="AHG16" s="154"/>
      <c r="AHH16" s="154"/>
      <c r="AHI16" s="154"/>
      <c r="AHJ16" s="154"/>
      <c r="AHK16" s="154"/>
      <c r="AHL16" s="154"/>
      <c r="AHM16" s="154"/>
      <c r="AHN16" s="154"/>
      <c r="AHO16" s="154"/>
      <c r="AHP16" s="154"/>
      <c r="AHQ16" s="154"/>
      <c r="AHR16" s="154"/>
      <c r="AHS16" s="154"/>
      <c r="AHT16" s="154"/>
      <c r="AHU16" s="154"/>
      <c r="AHV16" s="154"/>
      <c r="AHW16" s="154"/>
      <c r="AHX16" s="154"/>
      <c r="AHY16" s="154"/>
      <c r="AHZ16" s="154"/>
      <c r="AIA16" s="154"/>
      <c r="AIB16" s="154"/>
      <c r="AIC16" s="154"/>
      <c r="AID16" s="154"/>
      <c r="AIE16" s="154"/>
      <c r="AIF16" s="154"/>
      <c r="AIG16" s="154"/>
      <c r="AIH16" s="154"/>
      <c r="AII16" s="154"/>
      <c r="AIJ16" s="154"/>
      <c r="AIK16" s="154"/>
      <c r="AIL16" s="154"/>
      <c r="AIM16" s="154"/>
      <c r="AIN16" s="154"/>
      <c r="AIO16" s="154"/>
      <c r="AIP16" s="154"/>
      <c r="AIQ16" s="154"/>
      <c r="AIR16" s="154"/>
      <c r="AIS16" s="154"/>
      <c r="AIT16" s="154"/>
      <c r="AIU16" s="154"/>
      <c r="AIV16" s="154"/>
      <c r="AIW16" s="154"/>
      <c r="AIX16" s="154"/>
      <c r="AIY16" s="154"/>
      <c r="AIZ16" s="154"/>
      <c r="AJA16" s="154"/>
      <c r="AJB16" s="154"/>
      <c r="AJC16" s="154"/>
      <c r="AJD16" s="154"/>
      <c r="AJE16" s="154"/>
      <c r="AJF16" s="154"/>
      <c r="AJG16" s="154"/>
      <c r="AJH16" s="154"/>
      <c r="AJI16" s="154"/>
      <c r="AJJ16" s="154"/>
      <c r="AJK16" s="154"/>
      <c r="AJL16" s="154"/>
      <c r="AJM16" s="154"/>
      <c r="AJN16" s="154"/>
      <c r="AJO16" s="154"/>
      <c r="AJP16" s="154"/>
      <c r="AJQ16" s="154"/>
      <c r="AJR16" s="154"/>
      <c r="AJS16" s="154"/>
      <c r="AJT16" s="154"/>
      <c r="AJU16" s="154"/>
      <c r="AJV16" s="154"/>
      <c r="AJW16" s="154"/>
      <c r="AJX16" s="154"/>
      <c r="AJY16" s="154"/>
      <c r="AJZ16" s="154"/>
      <c r="AKA16" s="154"/>
      <c r="AKB16" s="154"/>
      <c r="AKC16" s="154"/>
      <c r="AKD16" s="154"/>
      <c r="AKE16" s="154"/>
      <c r="AKF16" s="154"/>
      <c r="AKG16" s="154"/>
      <c r="AKH16" s="154"/>
      <c r="AKI16" s="154"/>
      <c r="AKJ16" s="154"/>
      <c r="AKK16" s="154"/>
      <c r="AKL16" s="154"/>
      <c r="AKM16" s="154"/>
      <c r="AKN16" s="154"/>
      <c r="AKO16" s="154"/>
      <c r="AKP16" s="154"/>
      <c r="AKQ16" s="154"/>
      <c r="AKR16" s="154"/>
      <c r="AKS16" s="154"/>
      <c r="AKT16" s="154"/>
      <c r="AKU16" s="154"/>
      <c r="AKV16" s="154"/>
      <c r="AKW16" s="154"/>
      <c r="AKX16" s="154"/>
      <c r="AKY16" s="154"/>
      <c r="AKZ16" s="154"/>
      <c r="ALA16" s="154"/>
      <c r="ALB16" s="154"/>
      <c r="ALC16" s="154"/>
      <c r="ALD16" s="154"/>
      <c r="ALE16" s="154"/>
      <c r="ALF16" s="154"/>
      <c r="ALG16" s="154"/>
      <c r="ALH16" s="154"/>
      <c r="ALI16" s="154"/>
      <c r="ALJ16" s="154"/>
      <c r="ALK16" s="154"/>
      <c r="ALL16" s="154"/>
      <c r="ALM16" s="154"/>
      <c r="ALN16" s="154"/>
      <c r="ALO16" s="154"/>
      <c r="ALP16" s="154"/>
      <c r="ALQ16" s="154"/>
      <c r="ALR16" s="154"/>
      <c r="ALS16" s="154"/>
      <c r="ALT16" s="154"/>
      <c r="ALU16" s="154"/>
      <c r="ALV16" s="154"/>
      <c r="ALW16" s="154"/>
      <c r="ALX16" s="154"/>
      <c r="ALY16" s="154"/>
      <c r="ALZ16" s="154"/>
      <c r="AMA16" s="154"/>
      <c r="AMB16" s="154"/>
      <c r="AMC16" s="154"/>
      <c r="AMD16" s="154"/>
      <c r="AME16" s="154"/>
      <c r="AMF16" s="154"/>
      <c r="AMG16" s="154"/>
      <c r="AMH16" s="154"/>
      <c r="AMI16" s="154"/>
      <c r="AMJ16" s="154"/>
      <c r="AMK16" s="154"/>
      <c r="AML16" s="154"/>
      <c r="AMM16" s="154"/>
      <c r="AMN16" s="154"/>
      <c r="AMO16" s="154"/>
      <c r="AMP16" s="154"/>
      <c r="AMQ16" s="154"/>
      <c r="AMR16" s="154"/>
      <c r="AMS16" s="154"/>
      <c r="AMT16" s="154"/>
      <c r="AMU16" s="154"/>
      <c r="AMV16" s="154"/>
      <c r="AMW16" s="154"/>
      <c r="AMX16" s="154"/>
      <c r="AMY16" s="154"/>
      <c r="AMZ16" s="154"/>
      <c r="ANA16" s="154"/>
      <c r="ANB16" s="154"/>
      <c r="ANC16" s="154"/>
      <c r="AND16" s="154"/>
      <c r="ANE16" s="154"/>
      <c r="ANF16" s="154"/>
      <c r="ANG16" s="154"/>
      <c r="ANH16" s="154"/>
      <c r="ANI16" s="154"/>
      <c r="ANJ16" s="154"/>
      <c r="ANK16" s="154"/>
      <c r="ANL16" s="154"/>
      <c r="ANM16" s="154"/>
      <c r="ANN16" s="154"/>
      <c r="ANO16" s="154"/>
      <c r="ANP16" s="154"/>
      <c r="ANQ16" s="154"/>
      <c r="ANR16" s="154"/>
      <c r="ANS16" s="154"/>
      <c r="ANT16" s="154"/>
      <c r="ANU16" s="154"/>
      <c r="ANV16" s="154"/>
      <c r="ANW16" s="154"/>
      <c r="ANX16" s="154"/>
      <c r="ANY16" s="154"/>
      <c r="ANZ16" s="154"/>
      <c r="AOA16" s="154"/>
      <c r="AOB16" s="154"/>
      <c r="AOC16" s="154"/>
      <c r="AOD16" s="154"/>
      <c r="AOE16" s="154"/>
      <c r="AOF16" s="154"/>
      <c r="AOG16" s="154"/>
      <c r="AOH16" s="154"/>
      <c r="AOI16" s="154"/>
      <c r="AOJ16" s="154"/>
      <c r="AOK16" s="154"/>
      <c r="AOL16" s="154"/>
      <c r="AOM16" s="154"/>
      <c r="AON16" s="154"/>
      <c r="AOO16" s="154"/>
      <c r="AOP16" s="154"/>
      <c r="AOQ16" s="154"/>
      <c r="AOR16" s="154"/>
      <c r="AOS16" s="154"/>
      <c r="AOT16" s="154"/>
      <c r="AOU16" s="154"/>
      <c r="AOV16" s="154"/>
      <c r="AOW16" s="154"/>
      <c r="AOX16" s="154"/>
      <c r="AOY16" s="154"/>
      <c r="AOZ16" s="154"/>
      <c r="APA16" s="154"/>
      <c r="APB16" s="154"/>
      <c r="APC16" s="154"/>
      <c r="APD16" s="154"/>
      <c r="APE16" s="154"/>
      <c r="APF16" s="154"/>
      <c r="APG16" s="154"/>
      <c r="APH16" s="154"/>
      <c r="API16" s="154"/>
      <c r="APJ16" s="154"/>
      <c r="APK16" s="154"/>
      <c r="APL16" s="154"/>
      <c r="APM16" s="154"/>
      <c r="APN16" s="154"/>
      <c r="APO16" s="154"/>
      <c r="APP16" s="154"/>
      <c r="APQ16" s="154"/>
      <c r="APR16" s="154"/>
      <c r="APS16" s="154"/>
      <c r="APT16" s="154"/>
      <c r="APU16" s="154"/>
      <c r="APV16" s="154"/>
      <c r="APW16" s="154"/>
      <c r="APX16" s="154"/>
      <c r="APY16" s="154"/>
      <c r="APZ16" s="154"/>
      <c r="AQA16" s="154"/>
      <c r="AQB16" s="154"/>
      <c r="AQC16" s="154"/>
      <c r="AQD16" s="154"/>
      <c r="AQE16" s="154"/>
      <c r="AQF16" s="154"/>
      <c r="AQG16" s="154"/>
      <c r="AQH16" s="154"/>
      <c r="AQI16" s="154"/>
      <c r="AQJ16" s="154"/>
      <c r="AQK16" s="154"/>
      <c r="AQL16" s="154"/>
      <c r="AQM16" s="154"/>
      <c r="AQN16" s="154"/>
      <c r="AQO16" s="154"/>
      <c r="AQP16" s="154"/>
      <c r="AQQ16" s="154"/>
      <c r="AQR16" s="154"/>
      <c r="AQS16" s="154"/>
      <c r="AQT16" s="154"/>
      <c r="AQU16" s="154"/>
      <c r="AQV16" s="154"/>
      <c r="AQW16" s="154"/>
      <c r="AQX16" s="154"/>
      <c r="AQY16" s="154"/>
      <c r="AQZ16" s="154"/>
      <c r="ARA16" s="154"/>
      <c r="ARB16" s="154"/>
      <c r="ARC16" s="154"/>
      <c r="ARD16" s="154"/>
      <c r="ARE16" s="154"/>
      <c r="ARF16" s="154"/>
      <c r="ARG16" s="154"/>
      <c r="ARH16" s="154"/>
      <c r="ARI16" s="154"/>
      <c r="ARJ16" s="154"/>
      <c r="ARK16" s="154"/>
      <c r="ARL16" s="154"/>
      <c r="ARM16" s="154"/>
      <c r="ARN16" s="154"/>
      <c r="ARO16" s="154"/>
      <c r="ARP16" s="154"/>
      <c r="ARQ16" s="154"/>
      <c r="ARR16" s="154"/>
      <c r="ARS16" s="154"/>
      <c r="ART16" s="154"/>
      <c r="ARU16" s="154"/>
      <c r="ARV16" s="154"/>
      <c r="ARW16" s="154"/>
      <c r="ARX16" s="154"/>
      <c r="ARY16" s="154"/>
      <c r="ARZ16" s="154"/>
      <c r="ASA16" s="154"/>
      <c r="ASB16" s="154"/>
      <c r="ASC16" s="154"/>
      <c r="ASD16" s="154"/>
      <c r="ASE16" s="154"/>
      <c r="ASF16" s="154"/>
      <c r="ASG16" s="154"/>
      <c r="ASH16" s="154"/>
      <c r="ASI16" s="154"/>
      <c r="ASJ16" s="154"/>
      <c r="ASK16" s="154"/>
      <c r="ASL16" s="154"/>
      <c r="ASM16" s="154"/>
      <c r="ASN16" s="154"/>
      <c r="ASO16" s="154"/>
      <c r="ASP16" s="154"/>
      <c r="ASQ16" s="154"/>
      <c r="ASR16" s="154"/>
      <c r="ASS16" s="154"/>
      <c r="AST16" s="154"/>
      <c r="ASU16" s="154"/>
      <c r="ASV16" s="154"/>
      <c r="ASW16" s="154"/>
      <c r="ASX16" s="154"/>
      <c r="ASY16" s="154"/>
      <c r="ASZ16" s="154"/>
      <c r="ATA16" s="154"/>
      <c r="ATB16" s="154"/>
      <c r="ATC16" s="154"/>
      <c r="ATD16" s="154"/>
      <c r="ATE16" s="154"/>
      <c r="ATF16" s="154"/>
      <c r="ATG16" s="154"/>
      <c r="ATH16" s="154"/>
      <c r="ATI16" s="154"/>
      <c r="ATJ16" s="154"/>
      <c r="ATK16" s="154"/>
      <c r="ATL16" s="154"/>
      <c r="ATM16" s="154"/>
      <c r="ATN16" s="154"/>
      <c r="ATO16" s="154"/>
      <c r="ATP16" s="154"/>
      <c r="ATQ16" s="154"/>
      <c r="ATR16" s="154"/>
      <c r="ATS16" s="154"/>
      <c r="ATT16" s="154"/>
      <c r="ATU16" s="154"/>
      <c r="ATV16" s="154"/>
      <c r="ATW16" s="154"/>
      <c r="ATX16" s="154"/>
      <c r="ATY16" s="154"/>
      <c r="ATZ16" s="154"/>
      <c r="AUA16" s="154"/>
      <c r="AUB16" s="154"/>
      <c r="AUC16" s="154"/>
      <c r="AUD16" s="154"/>
      <c r="AUE16" s="154"/>
      <c r="AUF16" s="154"/>
      <c r="AUG16" s="154"/>
      <c r="AUH16" s="154"/>
      <c r="AUI16" s="154"/>
      <c r="AUJ16" s="154"/>
      <c r="AUK16" s="154"/>
      <c r="AUL16" s="154"/>
      <c r="AUM16" s="154"/>
      <c r="AUN16" s="154"/>
      <c r="AUO16" s="154"/>
      <c r="AUP16" s="154"/>
      <c r="AUQ16" s="154"/>
      <c r="AUR16" s="154"/>
      <c r="AUS16" s="154"/>
      <c r="AUT16" s="154"/>
      <c r="AUU16" s="154"/>
      <c r="AUV16" s="154"/>
      <c r="AUW16" s="154"/>
      <c r="AUX16" s="154"/>
      <c r="AUY16" s="154"/>
      <c r="AUZ16" s="154"/>
      <c r="AVA16" s="154"/>
      <c r="AVB16" s="154"/>
      <c r="AVC16" s="154"/>
      <c r="AVD16" s="154"/>
      <c r="AVE16" s="154"/>
      <c r="AVF16" s="154"/>
      <c r="AVG16" s="154"/>
      <c r="AVH16" s="154"/>
      <c r="AVI16" s="154"/>
      <c r="AVJ16" s="154"/>
      <c r="AVK16" s="154"/>
      <c r="AVL16" s="154"/>
      <c r="AVM16" s="154"/>
      <c r="AVN16" s="154"/>
      <c r="AVO16" s="154"/>
      <c r="AVP16" s="154"/>
      <c r="AVQ16" s="154"/>
      <c r="AVR16" s="154"/>
      <c r="AVS16" s="154"/>
      <c r="AVT16" s="154"/>
      <c r="AVU16" s="154"/>
      <c r="AVV16" s="154"/>
      <c r="AVW16" s="154"/>
      <c r="AVX16" s="154"/>
      <c r="AVY16" s="154"/>
      <c r="AVZ16" s="154"/>
      <c r="AWA16" s="154"/>
      <c r="AWB16" s="154"/>
      <c r="AWC16" s="154"/>
      <c r="AWD16" s="154"/>
      <c r="AWE16" s="154"/>
      <c r="AWF16" s="154"/>
      <c r="AWG16" s="154"/>
      <c r="AWH16" s="154"/>
      <c r="AWI16" s="154"/>
      <c r="AWJ16" s="154"/>
      <c r="AWK16" s="154"/>
      <c r="AWL16" s="154"/>
      <c r="AWM16" s="154"/>
      <c r="AWN16" s="154"/>
      <c r="AWO16" s="154"/>
      <c r="AWP16" s="154"/>
      <c r="AWQ16" s="154"/>
      <c r="AWR16" s="154"/>
      <c r="AWS16" s="154"/>
      <c r="AWT16" s="154"/>
      <c r="AWU16" s="154"/>
      <c r="AWV16" s="154"/>
      <c r="AWW16" s="154"/>
      <c r="AWX16" s="154"/>
      <c r="AWY16" s="154"/>
      <c r="AWZ16" s="154"/>
      <c r="AXA16" s="154"/>
      <c r="AXB16" s="154"/>
      <c r="AXC16" s="154"/>
      <c r="AXD16" s="154"/>
      <c r="AXE16" s="154"/>
      <c r="AXF16" s="154"/>
      <c r="AXG16" s="154"/>
      <c r="AXH16" s="154"/>
      <c r="AXI16" s="154"/>
      <c r="AXJ16" s="154"/>
      <c r="AXK16" s="154"/>
      <c r="AXL16" s="154"/>
      <c r="AXM16" s="154"/>
      <c r="AXN16" s="154"/>
      <c r="AXO16" s="154"/>
      <c r="AXP16" s="154"/>
      <c r="AXQ16" s="154"/>
      <c r="AXR16" s="154"/>
      <c r="AXS16" s="154"/>
      <c r="AXT16" s="154"/>
      <c r="AXU16" s="154"/>
      <c r="AXV16" s="154"/>
      <c r="AXW16" s="154"/>
      <c r="AXX16" s="154"/>
      <c r="AXY16" s="154"/>
      <c r="AXZ16" s="154"/>
      <c r="AYA16" s="154"/>
      <c r="AYB16" s="154"/>
      <c r="AYC16" s="154"/>
      <c r="AYD16" s="154"/>
      <c r="AYE16" s="154"/>
      <c r="AYF16" s="154"/>
      <c r="AYG16" s="154"/>
      <c r="AYH16" s="154"/>
      <c r="AYI16" s="154"/>
      <c r="AYJ16" s="154"/>
      <c r="AYK16" s="154"/>
      <c r="AYL16" s="154"/>
      <c r="AYM16" s="154"/>
      <c r="AYN16" s="154"/>
      <c r="AYO16" s="154"/>
      <c r="AYP16" s="154"/>
      <c r="AYQ16" s="154"/>
      <c r="AYR16" s="154"/>
      <c r="AYS16" s="154"/>
      <c r="AYT16" s="154"/>
      <c r="AYU16" s="154"/>
      <c r="AYV16" s="154"/>
      <c r="AYW16" s="154"/>
      <c r="AYX16" s="154"/>
      <c r="AYY16" s="154"/>
      <c r="AYZ16" s="154"/>
      <c r="AZA16" s="154"/>
      <c r="AZB16" s="154"/>
      <c r="AZC16" s="154"/>
      <c r="AZD16" s="154"/>
      <c r="AZE16" s="154"/>
      <c r="AZF16" s="154"/>
      <c r="AZG16" s="154"/>
      <c r="AZH16" s="154"/>
      <c r="AZI16" s="154"/>
      <c r="AZJ16" s="154"/>
      <c r="AZK16" s="154"/>
      <c r="AZL16" s="154"/>
      <c r="AZM16" s="154"/>
      <c r="AZN16" s="154"/>
      <c r="AZO16" s="154"/>
      <c r="AZP16" s="154"/>
      <c r="AZQ16" s="154"/>
      <c r="AZR16" s="154"/>
      <c r="AZS16" s="154"/>
      <c r="AZT16" s="154"/>
      <c r="AZU16" s="154"/>
      <c r="AZV16" s="154"/>
      <c r="AZW16" s="154"/>
      <c r="AZX16" s="154"/>
      <c r="AZY16" s="154"/>
      <c r="AZZ16" s="154"/>
      <c r="BAA16" s="154"/>
      <c r="BAB16" s="154"/>
      <c r="BAC16" s="154"/>
      <c r="BAD16" s="154"/>
      <c r="BAE16" s="154"/>
      <c r="BAF16" s="154"/>
      <c r="BAG16" s="154"/>
      <c r="BAH16" s="154"/>
      <c r="BAI16" s="154"/>
      <c r="BAJ16" s="154"/>
      <c r="BAK16" s="154"/>
      <c r="BAL16" s="154"/>
      <c r="BAM16" s="154"/>
      <c r="BAN16" s="154"/>
      <c r="BAO16" s="154"/>
      <c r="BAP16" s="154"/>
      <c r="BAQ16" s="154"/>
      <c r="BAR16" s="154"/>
      <c r="BAS16" s="154"/>
      <c r="BAT16" s="154"/>
      <c r="BAU16" s="154"/>
      <c r="BAV16" s="154"/>
      <c r="BAW16" s="154"/>
      <c r="BAX16" s="154"/>
      <c r="BAY16" s="154"/>
      <c r="BAZ16" s="154"/>
      <c r="BBA16" s="154"/>
      <c r="BBB16" s="154"/>
      <c r="BBC16" s="154"/>
      <c r="BBD16" s="154"/>
      <c r="BBE16" s="154"/>
      <c r="BBF16" s="154"/>
      <c r="BBG16" s="154"/>
      <c r="BBH16" s="154"/>
      <c r="BBI16" s="154"/>
      <c r="BBJ16" s="154"/>
      <c r="BBK16" s="154"/>
      <c r="BBL16" s="154"/>
      <c r="BBM16" s="154"/>
      <c r="BBN16" s="154"/>
      <c r="BBO16" s="154"/>
      <c r="BBP16" s="154"/>
      <c r="BBQ16" s="154"/>
      <c r="BBR16" s="154"/>
      <c r="BBS16" s="154"/>
      <c r="BBT16" s="154"/>
      <c r="BBU16" s="154"/>
      <c r="BBV16" s="154"/>
      <c r="BBW16" s="154"/>
      <c r="BBX16" s="154"/>
      <c r="BBY16" s="154"/>
      <c r="BBZ16" s="154"/>
      <c r="BCA16" s="154"/>
      <c r="BCB16" s="154"/>
      <c r="BCC16" s="154"/>
      <c r="BCD16" s="154"/>
      <c r="BCE16" s="154"/>
      <c r="BCF16" s="154"/>
      <c r="BCG16" s="154"/>
      <c r="BCH16" s="154"/>
      <c r="BCI16" s="154"/>
      <c r="BCJ16" s="154"/>
      <c r="BCK16" s="154"/>
      <c r="BCL16" s="154"/>
      <c r="BCM16" s="154"/>
      <c r="BCN16" s="154"/>
      <c r="BCO16" s="154"/>
      <c r="BCP16" s="154"/>
      <c r="BCQ16" s="154"/>
      <c r="BCR16" s="154"/>
      <c r="BCS16" s="154"/>
      <c r="BCT16" s="154"/>
      <c r="BCU16" s="154"/>
      <c r="BCV16" s="154"/>
      <c r="BCW16" s="154"/>
      <c r="BCX16" s="154"/>
      <c r="BCY16" s="154"/>
      <c r="BCZ16" s="154"/>
      <c r="BDA16" s="154"/>
      <c r="BDB16" s="154"/>
      <c r="BDC16" s="154"/>
      <c r="BDD16" s="154"/>
      <c r="BDE16" s="154"/>
      <c r="BDF16" s="154"/>
      <c r="BDG16" s="154"/>
      <c r="BDH16" s="154"/>
      <c r="BDI16" s="154"/>
      <c r="BDJ16" s="154"/>
      <c r="BDK16" s="154"/>
      <c r="BDL16" s="154"/>
      <c r="BDM16" s="154"/>
      <c r="BDN16" s="154"/>
      <c r="BDO16" s="154"/>
      <c r="BDP16" s="154"/>
      <c r="BDQ16" s="154"/>
      <c r="BDR16" s="154"/>
      <c r="BDS16" s="154"/>
      <c r="BDT16" s="154"/>
      <c r="BDU16" s="154"/>
      <c r="BDV16" s="154"/>
      <c r="BDW16" s="154"/>
      <c r="BDX16" s="154"/>
      <c r="BDY16" s="154"/>
      <c r="BDZ16" s="154"/>
      <c r="BEA16" s="154"/>
      <c r="BEB16" s="154"/>
      <c r="BEC16" s="154"/>
      <c r="BED16" s="154"/>
      <c r="BEE16" s="154"/>
      <c r="BEF16" s="154"/>
      <c r="BEG16" s="154"/>
      <c r="BEH16" s="154"/>
      <c r="BEI16" s="154"/>
      <c r="BEJ16" s="154"/>
      <c r="BEK16" s="154"/>
      <c r="BEL16" s="154"/>
      <c r="BEM16" s="154"/>
      <c r="BEN16" s="154"/>
      <c r="BEO16" s="154"/>
      <c r="BEP16" s="154"/>
      <c r="BEQ16" s="154"/>
      <c r="BER16" s="154"/>
      <c r="BES16" s="154"/>
      <c r="BET16" s="154"/>
      <c r="BEU16" s="154"/>
      <c r="BEV16" s="154"/>
      <c r="BEW16" s="154"/>
      <c r="BEX16" s="154"/>
      <c r="BEY16" s="154"/>
      <c r="BEZ16" s="154"/>
      <c r="BFA16" s="154"/>
      <c r="BFB16" s="154"/>
      <c r="BFC16" s="154"/>
      <c r="BFD16" s="154"/>
      <c r="BFE16" s="154"/>
      <c r="BFF16" s="154"/>
      <c r="BFG16" s="154"/>
      <c r="BFH16" s="154"/>
      <c r="BFI16" s="154"/>
      <c r="BFJ16" s="154"/>
      <c r="BFK16" s="154"/>
      <c r="BFL16" s="154"/>
      <c r="BFM16" s="154"/>
      <c r="BFN16" s="154"/>
      <c r="BFO16" s="154"/>
      <c r="BFP16" s="154"/>
      <c r="BFQ16" s="154"/>
      <c r="BFR16" s="154"/>
      <c r="BFS16" s="154"/>
      <c r="BFT16" s="154"/>
      <c r="BFU16" s="154"/>
      <c r="BFV16" s="154"/>
      <c r="BFW16" s="154"/>
      <c r="BFX16" s="154"/>
      <c r="BFY16" s="154"/>
      <c r="BFZ16" s="154"/>
      <c r="BGA16" s="154"/>
      <c r="BGB16" s="154"/>
      <c r="BGC16" s="154"/>
      <c r="BGD16" s="154"/>
      <c r="BGE16" s="154"/>
      <c r="BGF16" s="154"/>
      <c r="BGG16" s="154"/>
      <c r="BGH16" s="154"/>
      <c r="BGI16" s="154"/>
      <c r="BGJ16" s="154"/>
      <c r="BGK16" s="154"/>
      <c r="BGL16" s="154"/>
      <c r="BGM16" s="154"/>
      <c r="BGN16" s="154"/>
      <c r="BGO16" s="154"/>
      <c r="BGP16" s="154"/>
      <c r="BGQ16" s="154"/>
      <c r="BGR16" s="154"/>
      <c r="BGS16" s="154"/>
      <c r="BGT16" s="154"/>
      <c r="BGU16" s="154"/>
      <c r="BGV16" s="154"/>
      <c r="BGW16" s="154"/>
      <c r="BGX16" s="154"/>
      <c r="BGY16" s="154"/>
      <c r="BGZ16" s="154"/>
      <c r="BHA16" s="154"/>
      <c r="BHB16" s="154"/>
      <c r="BHC16" s="154"/>
      <c r="BHD16" s="154"/>
      <c r="BHE16" s="154"/>
      <c r="BHF16" s="154"/>
      <c r="BHG16" s="154"/>
      <c r="BHH16" s="154"/>
      <c r="BHI16" s="154"/>
      <c r="BHJ16" s="154"/>
      <c r="BHK16" s="154"/>
      <c r="BHL16" s="154"/>
      <c r="BHM16" s="154"/>
      <c r="BHN16" s="154"/>
      <c r="BHO16" s="154"/>
      <c r="BHP16" s="154"/>
      <c r="BHQ16" s="154"/>
      <c r="BHR16" s="154"/>
      <c r="BHS16" s="154"/>
      <c r="BHT16" s="154"/>
      <c r="BHU16" s="154"/>
      <c r="BHV16" s="154"/>
      <c r="BHW16" s="154"/>
      <c r="BHX16" s="154"/>
      <c r="BHY16" s="154"/>
      <c r="BHZ16" s="154"/>
      <c r="BIA16" s="154"/>
      <c r="BIB16" s="154"/>
      <c r="BIC16" s="154"/>
      <c r="BID16" s="154"/>
      <c r="BIE16" s="154"/>
      <c r="BIF16" s="154"/>
      <c r="BIG16" s="154"/>
      <c r="BIH16" s="154"/>
      <c r="BII16" s="154"/>
      <c r="BIJ16" s="154"/>
      <c r="BIK16" s="154"/>
      <c r="BIL16" s="154"/>
      <c r="BIM16" s="154"/>
      <c r="BIN16" s="154"/>
      <c r="BIO16" s="154"/>
      <c r="BIP16" s="154"/>
      <c r="BIQ16" s="154"/>
      <c r="BIR16" s="154"/>
      <c r="BIS16" s="154"/>
      <c r="BIT16" s="154"/>
      <c r="BIU16" s="154"/>
      <c r="BIV16" s="154"/>
      <c r="BIW16" s="154"/>
      <c r="BIX16" s="154"/>
      <c r="BIY16" s="154"/>
      <c r="BIZ16" s="154"/>
      <c r="BJA16" s="154"/>
      <c r="BJB16" s="154"/>
      <c r="BJC16" s="154"/>
      <c r="BJD16" s="154"/>
      <c r="BJE16" s="154"/>
      <c r="BJF16" s="154"/>
      <c r="BJG16" s="154"/>
      <c r="BJH16" s="154"/>
      <c r="BJI16" s="154"/>
      <c r="BJJ16" s="154"/>
      <c r="BJK16" s="154"/>
      <c r="BJL16" s="154"/>
      <c r="BJM16" s="154"/>
      <c r="BJN16" s="154"/>
      <c r="BJO16" s="154"/>
      <c r="BJP16" s="154"/>
      <c r="BJQ16" s="154"/>
      <c r="BJR16" s="154"/>
      <c r="BJS16" s="154"/>
      <c r="BJT16" s="154"/>
      <c r="BJU16" s="154"/>
      <c r="BJV16" s="154"/>
      <c r="BJW16" s="154"/>
      <c r="BJX16" s="154"/>
      <c r="BJY16" s="154"/>
      <c r="BJZ16" s="154"/>
      <c r="BKA16" s="154"/>
      <c r="BKB16" s="154"/>
      <c r="BKC16" s="154"/>
      <c r="BKD16" s="154"/>
      <c r="BKE16" s="154"/>
      <c r="BKF16" s="154"/>
      <c r="BKG16" s="154"/>
      <c r="BKH16" s="154"/>
      <c r="BKI16" s="154"/>
      <c r="BKJ16" s="154"/>
      <c r="BKK16" s="154"/>
      <c r="BKL16" s="154"/>
      <c r="BKM16" s="154"/>
      <c r="BKN16" s="154"/>
      <c r="BKO16" s="154"/>
      <c r="BKP16" s="154"/>
      <c r="BKQ16" s="154"/>
      <c r="BKR16" s="154"/>
      <c r="BKS16" s="154"/>
      <c r="BKT16" s="154"/>
      <c r="BKU16" s="154"/>
      <c r="BKV16" s="154"/>
      <c r="BKW16" s="154"/>
      <c r="BKX16" s="154"/>
      <c r="BKY16" s="154"/>
      <c r="BKZ16" s="154"/>
      <c r="BLA16" s="154"/>
      <c r="BLB16" s="154"/>
      <c r="BLC16" s="154"/>
      <c r="BLD16" s="154"/>
      <c r="BLE16" s="154"/>
      <c r="BLF16" s="154"/>
      <c r="BLG16" s="154"/>
      <c r="BLH16" s="154"/>
      <c r="BLI16" s="154"/>
      <c r="BLJ16" s="154"/>
      <c r="BLK16" s="154"/>
      <c r="BLL16" s="154"/>
      <c r="BLM16" s="154"/>
      <c r="BLN16" s="154"/>
      <c r="BLO16" s="154"/>
      <c r="BLP16" s="154"/>
      <c r="BLQ16" s="154"/>
      <c r="BLR16" s="154"/>
      <c r="BLS16" s="154"/>
      <c r="BLT16" s="154"/>
      <c r="BLU16" s="154"/>
      <c r="BLV16" s="154"/>
      <c r="BLW16" s="154"/>
      <c r="BLX16" s="154"/>
      <c r="BLY16" s="154"/>
      <c r="BLZ16" s="154"/>
      <c r="BMA16" s="154"/>
      <c r="BMB16" s="154"/>
      <c r="BMC16" s="154"/>
      <c r="BMD16" s="154"/>
      <c r="BME16" s="154"/>
      <c r="BMF16" s="154"/>
      <c r="BMG16" s="154"/>
      <c r="BMH16" s="154"/>
      <c r="BMI16" s="154"/>
      <c r="BMJ16" s="154"/>
      <c r="BMK16" s="154"/>
      <c r="BML16" s="154"/>
      <c r="BMM16" s="154"/>
      <c r="BMN16" s="154"/>
      <c r="BMO16" s="154"/>
      <c r="BMP16" s="154"/>
      <c r="BMQ16" s="154"/>
      <c r="BMR16" s="154"/>
      <c r="BMS16" s="154"/>
      <c r="BMT16" s="154"/>
      <c r="BMU16" s="154"/>
      <c r="BMV16" s="154"/>
      <c r="BMW16" s="154"/>
      <c r="BMX16" s="154"/>
      <c r="BMY16" s="154"/>
      <c r="BMZ16" s="154"/>
      <c r="BNA16" s="154"/>
      <c r="BNB16" s="154"/>
      <c r="BNC16" s="154"/>
      <c r="BND16" s="154"/>
      <c r="BNE16" s="154"/>
      <c r="BNF16" s="154"/>
      <c r="BNG16" s="154"/>
      <c r="BNH16" s="154"/>
      <c r="BNI16" s="154"/>
      <c r="BNJ16" s="154"/>
      <c r="BNK16" s="154"/>
      <c r="BNL16" s="154"/>
      <c r="BNM16" s="154"/>
      <c r="BNN16" s="154"/>
      <c r="BNO16" s="154"/>
      <c r="BNP16" s="154"/>
      <c r="BNQ16" s="154"/>
      <c r="BNR16" s="154"/>
      <c r="BNS16" s="154"/>
      <c r="BNT16" s="154"/>
      <c r="BNU16" s="154"/>
      <c r="BNV16" s="154"/>
      <c r="BNW16" s="154"/>
      <c r="BNX16" s="154"/>
      <c r="BNY16" s="154"/>
      <c r="BNZ16" s="154"/>
      <c r="BOA16" s="154"/>
      <c r="BOB16" s="154"/>
      <c r="BOC16" s="154"/>
      <c r="BOD16" s="154"/>
      <c r="BOE16" s="154"/>
      <c r="BOF16" s="154"/>
      <c r="BOG16" s="154"/>
      <c r="BOH16" s="154"/>
      <c r="BOI16" s="154"/>
      <c r="BOJ16" s="154"/>
      <c r="BOK16" s="154"/>
      <c r="BOL16" s="154"/>
      <c r="BOM16" s="154"/>
      <c r="BON16" s="154"/>
      <c r="BOO16" s="154"/>
      <c r="BOP16" s="154"/>
      <c r="BOQ16" s="154"/>
      <c r="BOR16" s="154"/>
      <c r="BOS16" s="154"/>
      <c r="BOT16" s="154"/>
      <c r="BOU16" s="154"/>
      <c r="BOV16" s="154"/>
      <c r="BOW16" s="154"/>
      <c r="BOX16" s="154"/>
      <c r="BOY16" s="154"/>
      <c r="BOZ16" s="154"/>
      <c r="BPA16" s="154"/>
      <c r="BPB16" s="154"/>
      <c r="BPC16" s="154"/>
      <c r="BPD16" s="154"/>
      <c r="BPE16" s="154"/>
      <c r="BPF16" s="154"/>
      <c r="BPG16" s="154"/>
      <c r="BPH16" s="154"/>
      <c r="BPI16" s="154"/>
      <c r="BPJ16" s="154"/>
      <c r="BPK16" s="154"/>
      <c r="BPL16" s="154"/>
      <c r="BPM16" s="154"/>
      <c r="BPN16" s="154"/>
      <c r="BPO16" s="154"/>
      <c r="BPP16" s="154"/>
      <c r="BPQ16" s="154"/>
      <c r="BPR16" s="154"/>
      <c r="BPS16" s="154"/>
      <c r="BPT16" s="154"/>
      <c r="BPU16" s="154"/>
      <c r="BPV16" s="154"/>
      <c r="BPW16" s="154"/>
      <c r="BPX16" s="154"/>
      <c r="BPY16" s="154"/>
      <c r="BPZ16" s="154"/>
      <c r="BQA16" s="154"/>
      <c r="BQB16" s="154"/>
      <c r="BQC16" s="154"/>
      <c r="BQD16" s="154"/>
      <c r="BQE16" s="154"/>
      <c r="BQF16" s="154"/>
      <c r="BQG16" s="154"/>
      <c r="BQH16" s="154"/>
      <c r="BQI16" s="154"/>
      <c r="BQJ16" s="154"/>
      <c r="BQK16" s="154"/>
      <c r="BQL16" s="154"/>
      <c r="BQM16" s="154"/>
      <c r="BQN16" s="154"/>
      <c r="BQO16" s="154"/>
      <c r="BQP16" s="154"/>
      <c r="BQQ16" s="154"/>
      <c r="BQR16" s="154"/>
      <c r="BQS16" s="154"/>
      <c r="BQT16" s="154"/>
      <c r="BQU16" s="154"/>
      <c r="BQV16" s="154"/>
      <c r="BQW16" s="154"/>
      <c r="BQX16" s="154"/>
      <c r="BQY16" s="154"/>
      <c r="BQZ16" s="154"/>
      <c r="BRA16" s="154"/>
      <c r="BRB16" s="154"/>
      <c r="BRC16" s="154"/>
      <c r="BRD16" s="154"/>
      <c r="BRE16" s="154"/>
      <c r="BRF16" s="154"/>
      <c r="BRG16" s="154"/>
      <c r="BRH16" s="154"/>
      <c r="BRI16" s="154"/>
      <c r="BRJ16" s="154"/>
      <c r="BRK16" s="154"/>
      <c r="BRL16" s="154"/>
      <c r="BRM16" s="154"/>
      <c r="BRN16" s="154"/>
      <c r="BRO16" s="154"/>
      <c r="BRP16" s="154"/>
      <c r="BRQ16" s="154"/>
      <c r="BRR16" s="154"/>
      <c r="BRS16" s="154"/>
      <c r="BRT16" s="154"/>
      <c r="BRU16" s="154"/>
      <c r="BRV16" s="154"/>
      <c r="BRW16" s="154"/>
      <c r="BRX16" s="154"/>
      <c r="BRY16" s="154"/>
      <c r="BRZ16" s="154"/>
      <c r="BSA16" s="154"/>
      <c r="BSB16" s="154"/>
      <c r="BSC16" s="154"/>
      <c r="BSD16" s="154"/>
      <c r="BSE16" s="154"/>
      <c r="BSF16" s="154"/>
      <c r="BSG16" s="154"/>
      <c r="BSH16" s="154"/>
      <c r="BSI16" s="154"/>
      <c r="BSJ16" s="154"/>
      <c r="BSK16" s="154"/>
      <c r="BSL16" s="154"/>
      <c r="BSM16" s="154"/>
      <c r="BSN16" s="154"/>
      <c r="BSO16" s="154"/>
      <c r="BSP16" s="154"/>
      <c r="BSQ16" s="154"/>
      <c r="BSR16" s="154"/>
      <c r="BSS16" s="154"/>
      <c r="BST16" s="154"/>
      <c r="BSU16" s="154"/>
      <c r="BSV16" s="154"/>
      <c r="BSW16" s="154"/>
      <c r="BSX16" s="154"/>
      <c r="BSY16" s="154"/>
      <c r="BSZ16" s="154"/>
      <c r="BTA16" s="154"/>
      <c r="BTB16" s="154"/>
      <c r="BTC16" s="154"/>
      <c r="BTD16" s="154"/>
      <c r="BTE16" s="154"/>
      <c r="BTF16" s="154"/>
      <c r="BTG16" s="154"/>
      <c r="BTH16" s="154"/>
      <c r="BTI16" s="154"/>
      <c r="BTJ16" s="154"/>
      <c r="BTK16" s="154"/>
      <c r="BTL16" s="154"/>
      <c r="BTM16" s="154"/>
      <c r="BTN16" s="154"/>
      <c r="BTO16" s="154"/>
      <c r="BTP16" s="154"/>
      <c r="BTQ16" s="154"/>
      <c r="BTR16" s="154"/>
      <c r="BTS16" s="154"/>
      <c r="BTT16" s="154"/>
      <c r="BTU16" s="154"/>
      <c r="BTV16" s="154"/>
      <c r="BTW16" s="154"/>
      <c r="BTX16" s="154"/>
      <c r="BTY16" s="154"/>
      <c r="BTZ16" s="154"/>
      <c r="BUA16" s="154"/>
      <c r="BUB16" s="154"/>
      <c r="BUC16" s="154"/>
      <c r="BUD16" s="154"/>
      <c r="BUE16" s="154"/>
      <c r="BUF16" s="154"/>
      <c r="BUG16" s="154"/>
      <c r="BUH16" s="154"/>
      <c r="BUI16" s="154"/>
      <c r="BUJ16" s="154"/>
      <c r="BUK16" s="154"/>
      <c r="BUL16" s="154"/>
      <c r="BUM16" s="154"/>
      <c r="BUN16" s="154"/>
      <c r="BUO16" s="154"/>
      <c r="BUP16" s="154"/>
      <c r="BUQ16" s="154"/>
      <c r="BUR16" s="154"/>
      <c r="BUS16" s="154"/>
      <c r="BUT16" s="154"/>
      <c r="BUU16" s="154"/>
      <c r="BUV16" s="154"/>
      <c r="BUW16" s="154"/>
      <c r="BUX16" s="154"/>
      <c r="BUY16" s="154"/>
      <c r="BUZ16" s="154"/>
      <c r="BVA16" s="154"/>
      <c r="BVB16" s="154"/>
      <c r="BVC16" s="154"/>
      <c r="BVD16" s="154"/>
      <c r="BVE16" s="154"/>
      <c r="BVF16" s="154"/>
      <c r="BVG16" s="154"/>
      <c r="BVH16" s="154"/>
      <c r="BVI16" s="154"/>
      <c r="BVJ16" s="154"/>
      <c r="BVK16" s="154"/>
      <c r="BVL16" s="154"/>
      <c r="BVM16" s="154"/>
      <c r="BVN16" s="154"/>
      <c r="BVO16" s="154"/>
      <c r="BVP16" s="154"/>
      <c r="BVQ16" s="154"/>
      <c r="BVR16" s="154"/>
      <c r="BVS16" s="154"/>
      <c r="BVT16" s="154"/>
      <c r="BVU16" s="154"/>
      <c r="BVV16" s="154"/>
      <c r="BVW16" s="154"/>
      <c r="BVX16" s="154"/>
      <c r="BVY16" s="154"/>
      <c r="BVZ16" s="154"/>
      <c r="BWA16" s="154"/>
      <c r="BWB16" s="154"/>
      <c r="BWC16" s="154"/>
      <c r="BWD16" s="154"/>
      <c r="BWE16" s="154"/>
      <c r="BWF16" s="154"/>
      <c r="BWG16" s="154"/>
      <c r="BWH16" s="154"/>
      <c r="BWI16" s="154"/>
      <c r="BWJ16" s="154"/>
      <c r="BWK16" s="154"/>
      <c r="BWL16" s="154"/>
      <c r="BWM16" s="154"/>
      <c r="BWN16" s="154"/>
      <c r="BWO16" s="154"/>
      <c r="BWP16" s="154"/>
      <c r="BWQ16" s="154"/>
      <c r="BWR16" s="154"/>
      <c r="BWS16" s="154"/>
      <c r="BWT16" s="154"/>
      <c r="BWU16" s="154"/>
      <c r="BWV16" s="154"/>
      <c r="BWW16" s="154"/>
      <c r="BWX16" s="154"/>
      <c r="BWY16" s="154"/>
      <c r="BWZ16" s="154"/>
      <c r="BXA16" s="154"/>
      <c r="BXB16" s="154"/>
      <c r="BXC16" s="154"/>
      <c r="BXD16" s="154"/>
      <c r="BXE16" s="154"/>
      <c r="BXF16" s="154"/>
      <c r="BXG16" s="154"/>
      <c r="BXH16" s="154"/>
      <c r="BXI16" s="154"/>
      <c r="BXJ16" s="154"/>
      <c r="BXK16" s="154"/>
      <c r="BXL16" s="154"/>
      <c r="BXM16" s="154"/>
      <c r="BXN16" s="154"/>
      <c r="BXO16" s="154"/>
      <c r="BXP16" s="154"/>
      <c r="BXQ16" s="154"/>
      <c r="BXR16" s="154"/>
      <c r="BXS16" s="154"/>
      <c r="BXT16" s="154"/>
      <c r="BXU16" s="154"/>
      <c r="BXV16" s="154"/>
      <c r="BXW16" s="154"/>
      <c r="BXX16" s="154"/>
      <c r="BXY16" s="154"/>
      <c r="BXZ16" s="154"/>
      <c r="BYA16" s="154"/>
      <c r="BYB16" s="154"/>
      <c r="BYC16" s="154"/>
      <c r="BYD16" s="154"/>
      <c r="BYE16" s="154"/>
      <c r="BYF16" s="154"/>
      <c r="BYG16" s="154"/>
      <c r="BYH16" s="154"/>
      <c r="BYI16" s="154"/>
      <c r="BYJ16" s="154"/>
      <c r="BYK16" s="154"/>
      <c r="BYL16" s="154"/>
      <c r="BYM16" s="154"/>
      <c r="BYN16" s="154"/>
      <c r="BYO16" s="154"/>
      <c r="BYP16" s="154"/>
      <c r="BYQ16" s="154"/>
      <c r="BYR16" s="154"/>
      <c r="BYS16" s="154"/>
      <c r="BYT16" s="154"/>
      <c r="BYU16" s="154"/>
      <c r="BYV16" s="154"/>
      <c r="BYW16" s="154"/>
      <c r="BYX16" s="154"/>
      <c r="BYY16" s="154"/>
      <c r="BYZ16" s="154"/>
      <c r="BZA16" s="154"/>
      <c r="BZB16" s="154"/>
      <c r="BZC16" s="154"/>
      <c r="BZD16" s="154"/>
      <c r="BZE16" s="154"/>
      <c r="BZF16" s="154"/>
      <c r="BZG16" s="154"/>
      <c r="BZH16" s="154"/>
      <c r="BZI16" s="154"/>
      <c r="BZJ16" s="154"/>
      <c r="BZK16" s="154"/>
      <c r="BZL16" s="154"/>
      <c r="BZM16" s="154"/>
      <c r="BZN16" s="154"/>
      <c r="BZO16" s="154"/>
      <c r="BZP16" s="154"/>
      <c r="BZQ16" s="154"/>
      <c r="BZR16" s="154"/>
      <c r="BZS16" s="154"/>
      <c r="BZT16" s="154"/>
      <c r="BZU16" s="154"/>
      <c r="BZV16" s="154"/>
      <c r="BZW16" s="154"/>
      <c r="BZX16" s="154"/>
      <c r="BZY16" s="154"/>
      <c r="BZZ16" s="154"/>
      <c r="CAA16" s="154"/>
      <c r="CAB16" s="154"/>
      <c r="CAC16" s="154"/>
      <c r="CAD16" s="154"/>
      <c r="CAE16" s="154"/>
      <c r="CAF16" s="154"/>
      <c r="CAG16" s="154"/>
      <c r="CAH16" s="154"/>
      <c r="CAI16" s="154"/>
      <c r="CAJ16" s="154"/>
      <c r="CAK16" s="154"/>
      <c r="CAL16" s="154"/>
      <c r="CAM16" s="154"/>
      <c r="CAN16" s="154"/>
      <c r="CAO16" s="154"/>
      <c r="CAP16" s="154"/>
      <c r="CAQ16" s="154"/>
      <c r="CAR16" s="154"/>
      <c r="CAS16" s="154"/>
      <c r="CAT16" s="154"/>
      <c r="CAU16" s="154"/>
      <c r="CAV16" s="154"/>
      <c r="CAW16" s="154"/>
      <c r="CAX16" s="154"/>
      <c r="CAY16" s="154"/>
      <c r="CAZ16" s="154"/>
      <c r="CBA16" s="154"/>
      <c r="CBB16" s="154"/>
      <c r="CBC16" s="154"/>
      <c r="CBD16" s="154"/>
      <c r="CBE16" s="154"/>
      <c r="CBF16" s="154"/>
      <c r="CBG16" s="154"/>
      <c r="CBH16" s="154"/>
      <c r="CBI16" s="154"/>
      <c r="CBJ16" s="154"/>
      <c r="CBK16" s="154"/>
      <c r="CBL16" s="154"/>
      <c r="CBM16" s="154"/>
      <c r="CBN16" s="154"/>
      <c r="CBO16" s="154"/>
      <c r="CBP16" s="154"/>
      <c r="CBQ16" s="154"/>
      <c r="CBR16" s="154"/>
      <c r="CBS16" s="154"/>
      <c r="CBT16" s="154"/>
      <c r="CBU16" s="154"/>
      <c r="CBV16" s="154"/>
      <c r="CBW16" s="154"/>
      <c r="CBX16" s="154"/>
      <c r="CBY16" s="154"/>
      <c r="CBZ16" s="154"/>
      <c r="CCA16" s="154"/>
      <c r="CCB16" s="154"/>
      <c r="CCC16" s="154"/>
      <c r="CCD16" s="154"/>
      <c r="CCE16" s="154"/>
      <c r="CCF16" s="154"/>
      <c r="CCG16" s="154"/>
      <c r="CCH16" s="154"/>
      <c r="CCI16" s="154"/>
      <c r="CCJ16" s="154"/>
      <c r="CCK16" s="154"/>
      <c r="CCL16" s="154"/>
      <c r="CCM16" s="154"/>
      <c r="CCN16" s="154"/>
      <c r="CCO16" s="154"/>
      <c r="CCP16" s="154"/>
      <c r="CCQ16" s="154"/>
      <c r="CCR16" s="154"/>
      <c r="CCS16" s="154"/>
      <c r="CCT16" s="154"/>
      <c r="CCU16" s="154"/>
      <c r="CCV16" s="154"/>
      <c r="CCW16" s="154"/>
      <c r="CCX16" s="154"/>
      <c r="CCY16" s="154"/>
      <c r="CCZ16" s="154"/>
      <c r="CDA16" s="154"/>
      <c r="CDB16" s="154"/>
      <c r="CDC16" s="154"/>
      <c r="CDD16" s="154"/>
      <c r="CDE16" s="154"/>
      <c r="CDF16" s="154"/>
      <c r="CDG16" s="154"/>
      <c r="CDH16" s="154"/>
      <c r="CDI16" s="154"/>
      <c r="CDJ16" s="154"/>
      <c r="CDK16" s="154"/>
      <c r="CDL16" s="154"/>
      <c r="CDM16" s="154"/>
      <c r="CDN16" s="154"/>
      <c r="CDO16" s="154"/>
      <c r="CDP16" s="154"/>
      <c r="CDQ16" s="154"/>
      <c r="CDR16" s="154"/>
      <c r="CDS16" s="154"/>
      <c r="CDT16" s="154"/>
      <c r="CDU16" s="154"/>
      <c r="CDV16" s="154"/>
      <c r="CDW16" s="154"/>
      <c r="CDX16" s="154"/>
      <c r="CDY16" s="154"/>
      <c r="CDZ16" s="154"/>
      <c r="CEA16" s="154"/>
      <c r="CEB16" s="154"/>
      <c r="CEC16" s="154"/>
      <c r="CED16" s="154"/>
      <c r="CEE16" s="154"/>
      <c r="CEF16" s="154"/>
      <c r="CEG16" s="154"/>
      <c r="CEH16" s="154"/>
      <c r="CEI16" s="154"/>
      <c r="CEJ16" s="154"/>
      <c r="CEK16" s="154"/>
      <c r="CEL16" s="154"/>
      <c r="CEM16" s="154"/>
      <c r="CEN16" s="154"/>
      <c r="CEO16" s="154"/>
      <c r="CEP16" s="154"/>
      <c r="CEQ16" s="154"/>
      <c r="CER16" s="154"/>
      <c r="CES16" s="154"/>
      <c r="CET16" s="154"/>
      <c r="CEU16" s="154"/>
      <c r="CEV16" s="154"/>
      <c r="CEW16" s="154"/>
      <c r="CEX16" s="154"/>
      <c r="CEY16" s="154"/>
      <c r="CEZ16" s="154"/>
      <c r="CFA16" s="154"/>
      <c r="CFB16" s="154"/>
      <c r="CFC16" s="154"/>
      <c r="CFD16" s="154"/>
      <c r="CFE16" s="154"/>
      <c r="CFF16" s="154"/>
      <c r="CFG16" s="154"/>
      <c r="CFH16" s="154"/>
      <c r="CFI16" s="154"/>
      <c r="CFJ16" s="154"/>
      <c r="CFK16" s="154"/>
      <c r="CFL16" s="154"/>
      <c r="CFM16" s="154"/>
      <c r="CFN16" s="154"/>
      <c r="CFO16" s="154"/>
      <c r="CFP16" s="154"/>
      <c r="CFQ16" s="154"/>
      <c r="CFR16" s="154"/>
      <c r="CFS16" s="154"/>
      <c r="CFT16" s="154"/>
      <c r="CFU16" s="154"/>
      <c r="CFV16" s="154"/>
      <c r="CFW16" s="154"/>
      <c r="CFX16" s="154"/>
      <c r="CFY16" s="154"/>
      <c r="CFZ16" s="154"/>
      <c r="CGA16" s="154"/>
      <c r="CGB16" s="154"/>
      <c r="CGC16" s="154"/>
      <c r="CGD16" s="154"/>
      <c r="CGE16" s="154"/>
      <c r="CGF16" s="154"/>
      <c r="CGG16" s="154"/>
      <c r="CGH16" s="154"/>
      <c r="CGI16" s="154"/>
      <c r="CGJ16" s="154"/>
      <c r="CGK16" s="154"/>
      <c r="CGL16" s="154"/>
      <c r="CGM16" s="154"/>
      <c r="CGN16" s="154"/>
      <c r="CGO16" s="154"/>
      <c r="CGP16" s="154"/>
      <c r="CGQ16" s="154"/>
      <c r="CGR16" s="154"/>
      <c r="CGS16" s="154"/>
      <c r="CGT16" s="154"/>
      <c r="CGU16" s="154"/>
      <c r="CGV16" s="154"/>
      <c r="CGW16" s="154"/>
      <c r="CGX16" s="154"/>
      <c r="CGY16" s="154"/>
      <c r="CGZ16" s="154"/>
      <c r="CHA16" s="154"/>
      <c r="CHB16" s="154"/>
      <c r="CHC16" s="154"/>
      <c r="CHD16" s="154"/>
      <c r="CHE16" s="154"/>
      <c r="CHF16" s="154"/>
      <c r="CHG16" s="154"/>
      <c r="CHH16" s="154"/>
      <c r="CHI16" s="154"/>
      <c r="CHJ16" s="154"/>
      <c r="CHK16" s="154"/>
      <c r="CHL16" s="154"/>
      <c r="CHM16" s="154"/>
      <c r="CHN16" s="154"/>
      <c r="CHO16" s="154"/>
      <c r="CHP16" s="154"/>
      <c r="CHQ16" s="154"/>
      <c r="CHR16" s="154"/>
      <c r="CHS16" s="154"/>
      <c r="CHT16" s="154"/>
      <c r="CHU16" s="154"/>
      <c r="CHV16" s="154"/>
      <c r="CHW16" s="154"/>
      <c r="CHX16" s="154"/>
      <c r="CHY16" s="154"/>
      <c r="CHZ16" s="154"/>
      <c r="CIA16" s="154"/>
      <c r="CIB16" s="154"/>
      <c r="CIC16" s="154"/>
      <c r="CID16" s="154"/>
      <c r="CIE16" s="154"/>
      <c r="CIF16" s="154"/>
      <c r="CIG16" s="154"/>
      <c r="CIH16" s="154"/>
      <c r="CII16" s="154"/>
      <c r="CIJ16" s="154"/>
      <c r="CIK16" s="154"/>
      <c r="CIL16" s="154"/>
      <c r="CIM16" s="154"/>
      <c r="CIN16" s="154"/>
      <c r="CIO16" s="154"/>
      <c r="CIP16" s="154"/>
      <c r="CIQ16" s="154"/>
      <c r="CIR16" s="154"/>
      <c r="CIS16" s="154"/>
      <c r="CIT16" s="154"/>
      <c r="CIU16" s="154"/>
      <c r="CIV16" s="154"/>
      <c r="CIW16" s="154"/>
      <c r="CIX16" s="154"/>
      <c r="CIY16" s="154"/>
      <c r="CIZ16" s="154"/>
      <c r="CJA16" s="154"/>
      <c r="CJB16" s="154"/>
      <c r="CJC16" s="154"/>
      <c r="CJD16" s="154"/>
      <c r="CJE16" s="154"/>
      <c r="CJF16" s="154"/>
      <c r="CJG16" s="154"/>
      <c r="CJH16" s="154"/>
      <c r="CJI16" s="154"/>
      <c r="CJJ16" s="154"/>
      <c r="CJK16" s="154"/>
      <c r="CJL16" s="154"/>
      <c r="CJM16" s="154"/>
      <c r="CJN16" s="154"/>
      <c r="CJO16" s="154"/>
      <c r="CJP16" s="154"/>
      <c r="CJQ16" s="154"/>
      <c r="CJR16" s="154"/>
      <c r="CJS16" s="154"/>
      <c r="CJT16" s="154"/>
      <c r="CJU16" s="154"/>
      <c r="CJV16" s="154"/>
      <c r="CJW16" s="154"/>
      <c r="CJX16" s="154"/>
      <c r="CJY16" s="154"/>
      <c r="CJZ16" s="154"/>
      <c r="CKA16" s="154"/>
      <c r="CKB16" s="154"/>
      <c r="CKC16" s="154"/>
      <c r="CKD16" s="154"/>
      <c r="CKE16" s="154"/>
      <c r="CKF16" s="154"/>
      <c r="CKG16" s="154"/>
      <c r="CKH16" s="154"/>
      <c r="CKI16" s="154"/>
      <c r="CKJ16" s="154"/>
      <c r="CKK16" s="154"/>
      <c r="CKL16" s="154"/>
      <c r="CKM16" s="154"/>
      <c r="CKN16" s="154"/>
      <c r="CKO16" s="154"/>
      <c r="CKP16" s="154"/>
      <c r="CKQ16" s="154"/>
      <c r="CKR16" s="154"/>
      <c r="CKS16" s="154"/>
      <c r="CKT16" s="154"/>
      <c r="CKU16" s="154"/>
      <c r="CKV16" s="154"/>
      <c r="CKW16" s="154"/>
      <c r="CKX16" s="154"/>
      <c r="CKY16" s="154"/>
      <c r="CKZ16" s="154"/>
      <c r="CLA16" s="154"/>
      <c r="CLB16" s="154"/>
      <c r="CLC16" s="154"/>
      <c r="CLD16" s="154"/>
      <c r="CLE16" s="154"/>
      <c r="CLF16" s="154"/>
      <c r="CLG16" s="154"/>
      <c r="CLH16" s="154"/>
      <c r="CLI16" s="154"/>
      <c r="CLJ16" s="154"/>
      <c r="CLK16" s="154"/>
      <c r="CLL16" s="154"/>
      <c r="CLM16" s="154"/>
      <c r="CLN16" s="154"/>
      <c r="CLO16" s="154"/>
      <c r="CLP16" s="154"/>
      <c r="CLQ16" s="154"/>
      <c r="CLR16" s="154"/>
      <c r="CLS16" s="154"/>
      <c r="CLT16" s="154"/>
      <c r="CLU16" s="154"/>
      <c r="CLV16" s="154"/>
      <c r="CLW16" s="154"/>
      <c r="CLX16" s="154"/>
      <c r="CLY16" s="154"/>
      <c r="CLZ16" s="154"/>
      <c r="CMA16" s="154"/>
      <c r="CMB16" s="154"/>
      <c r="CMC16" s="154"/>
      <c r="CMD16" s="154"/>
      <c r="CME16" s="154"/>
      <c r="CMF16" s="154"/>
      <c r="CMG16" s="154"/>
      <c r="CMH16" s="154"/>
      <c r="CMI16" s="154"/>
      <c r="CMJ16" s="154"/>
      <c r="CMK16" s="154"/>
      <c r="CML16" s="154"/>
      <c r="CMM16" s="154"/>
      <c r="CMN16" s="154"/>
      <c r="CMO16" s="154"/>
      <c r="CMP16" s="154"/>
      <c r="CMQ16" s="154"/>
      <c r="CMR16" s="154"/>
      <c r="CMS16" s="154"/>
      <c r="CMT16" s="154"/>
      <c r="CMU16" s="154"/>
      <c r="CMV16" s="154"/>
      <c r="CMW16" s="154"/>
      <c r="CMX16" s="154"/>
      <c r="CMY16" s="154"/>
      <c r="CMZ16" s="154"/>
      <c r="CNA16" s="154"/>
      <c r="CNB16" s="154"/>
      <c r="CNC16" s="154"/>
      <c r="CND16" s="154"/>
      <c r="CNE16" s="154"/>
      <c r="CNF16" s="154"/>
      <c r="CNG16" s="154"/>
      <c r="CNH16" s="154"/>
      <c r="CNI16" s="154"/>
      <c r="CNJ16" s="154"/>
      <c r="CNK16" s="154"/>
      <c r="CNL16" s="154"/>
      <c r="CNM16" s="154"/>
      <c r="CNN16" s="154"/>
      <c r="CNO16" s="154"/>
      <c r="CNP16" s="154"/>
      <c r="CNQ16" s="154"/>
      <c r="CNR16" s="154"/>
      <c r="CNS16" s="154"/>
      <c r="CNT16" s="154"/>
      <c r="CNU16" s="154"/>
      <c r="CNV16" s="154"/>
      <c r="CNW16" s="154"/>
      <c r="CNX16" s="154"/>
      <c r="CNY16" s="154"/>
      <c r="CNZ16" s="154"/>
      <c r="COA16" s="154"/>
      <c r="COB16" s="154"/>
      <c r="COC16" s="154"/>
      <c r="COD16" s="154"/>
      <c r="COE16" s="154"/>
      <c r="COF16" s="154"/>
      <c r="COG16" s="154"/>
      <c r="COH16" s="154"/>
      <c r="COI16" s="154"/>
      <c r="COJ16" s="154"/>
      <c r="COK16" s="154"/>
      <c r="COL16" s="154"/>
      <c r="COM16" s="154"/>
      <c r="CON16" s="154"/>
      <c r="COO16" s="154"/>
      <c r="COP16" s="154"/>
      <c r="COQ16" s="154"/>
      <c r="COR16" s="154"/>
      <c r="COS16" s="154"/>
      <c r="COT16" s="154"/>
      <c r="COU16" s="154"/>
      <c r="COV16" s="154"/>
      <c r="COW16" s="154"/>
      <c r="COX16" s="154"/>
      <c r="COY16" s="154"/>
      <c r="COZ16" s="154"/>
      <c r="CPA16" s="154"/>
      <c r="CPB16" s="154"/>
      <c r="CPC16" s="154"/>
      <c r="CPD16" s="154"/>
      <c r="CPE16" s="154"/>
      <c r="CPF16" s="154"/>
      <c r="CPG16" s="154"/>
      <c r="CPH16" s="154"/>
      <c r="CPI16" s="154"/>
      <c r="CPJ16" s="154"/>
      <c r="CPK16" s="154"/>
      <c r="CPL16" s="154"/>
      <c r="CPM16" s="154"/>
      <c r="CPN16" s="154"/>
      <c r="CPO16" s="154"/>
      <c r="CPP16" s="154"/>
      <c r="CPQ16" s="154"/>
      <c r="CPR16" s="154"/>
      <c r="CPS16" s="154"/>
      <c r="CPT16" s="154"/>
      <c r="CPU16" s="154"/>
      <c r="CPV16" s="154"/>
      <c r="CPW16" s="154"/>
      <c r="CPX16" s="154"/>
      <c r="CPY16" s="154"/>
      <c r="CPZ16" s="154"/>
      <c r="CQA16" s="154"/>
      <c r="CQB16" s="154"/>
      <c r="CQC16" s="154"/>
      <c r="CQD16" s="154"/>
      <c r="CQE16" s="154"/>
      <c r="CQF16" s="154"/>
      <c r="CQG16" s="154"/>
      <c r="CQH16" s="154"/>
      <c r="CQI16" s="154"/>
      <c r="CQJ16" s="154"/>
      <c r="CQK16" s="154"/>
      <c r="CQL16" s="154"/>
      <c r="CQM16" s="154"/>
      <c r="CQN16" s="154"/>
      <c r="CQO16" s="154"/>
      <c r="CQP16" s="154"/>
      <c r="CQQ16" s="154"/>
      <c r="CQR16" s="154"/>
      <c r="CQS16" s="154"/>
      <c r="CQT16" s="154"/>
      <c r="CQU16" s="154"/>
      <c r="CQV16" s="154"/>
      <c r="CQW16" s="154"/>
      <c r="CQX16" s="154"/>
      <c r="CQY16" s="154"/>
      <c r="CQZ16" s="154"/>
      <c r="CRA16" s="154"/>
      <c r="CRB16" s="154"/>
      <c r="CRC16" s="154"/>
      <c r="CRD16" s="154"/>
      <c r="CRE16" s="154"/>
      <c r="CRF16" s="154"/>
      <c r="CRG16" s="154"/>
      <c r="CRH16" s="154"/>
      <c r="CRI16" s="154"/>
      <c r="CRJ16" s="154"/>
      <c r="CRK16" s="154"/>
      <c r="CRL16" s="154"/>
      <c r="CRM16" s="154"/>
      <c r="CRN16" s="154"/>
      <c r="CRO16" s="154"/>
      <c r="CRP16" s="154"/>
      <c r="CRQ16" s="154"/>
      <c r="CRR16" s="154"/>
      <c r="CRS16" s="154"/>
      <c r="CRT16" s="154"/>
      <c r="CRU16" s="154"/>
      <c r="CRV16" s="154"/>
      <c r="CRW16" s="154"/>
      <c r="CRX16" s="154"/>
      <c r="CRY16" s="154"/>
      <c r="CRZ16" s="154"/>
      <c r="CSA16" s="154"/>
      <c r="CSB16" s="154"/>
      <c r="CSC16" s="154"/>
      <c r="CSD16" s="154"/>
      <c r="CSE16" s="154"/>
      <c r="CSF16" s="154"/>
      <c r="CSG16" s="154"/>
      <c r="CSH16" s="154"/>
      <c r="CSI16" s="154"/>
      <c r="CSJ16" s="154"/>
      <c r="CSK16" s="154"/>
      <c r="CSL16" s="154"/>
      <c r="CSM16" s="154"/>
      <c r="CSN16" s="154"/>
      <c r="CSO16" s="154"/>
      <c r="CSP16" s="154"/>
      <c r="CSQ16" s="154"/>
      <c r="CSR16" s="154"/>
      <c r="CSS16" s="154"/>
      <c r="CST16" s="154"/>
      <c r="CSU16" s="154"/>
      <c r="CSV16" s="154"/>
      <c r="CSW16" s="154"/>
      <c r="CSX16" s="154"/>
      <c r="CSY16" s="154"/>
      <c r="CSZ16" s="154"/>
      <c r="CTA16" s="154"/>
      <c r="CTB16" s="154"/>
      <c r="CTC16" s="154"/>
      <c r="CTD16" s="154"/>
      <c r="CTE16" s="154"/>
      <c r="CTF16" s="154"/>
      <c r="CTG16" s="154"/>
      <c r="CTH16" s="154"/>
      <c r="CTI16" s="154"/>
      <c r="CTJ16" s="154"/>
      <c r="CTK16" s="154"/>
      <c r="CTL16" s="154"/>
      <c r="CTM16" s="154"/>
      <c r="CTN16" s="154"/>
      <c r="CTO16" s="154"/>
      <c r="CTP16" s="154"/>
      <c r="CTQ16" s="154"/>
      <c r="CTR16" s="154"/>
      <c r="CTS16" s="154"/>
      <c r="CTT16" s="154"/>
      <c r="CTU16" s="154"/>
      <c r="CTV16" s="154"/>
      <c r="CTW16" s="154"/>
      <c r="CTX16" s="154"/>
      <c r="CTY16" s="154"/>
      <c r="CTZ16" s="154"/>
      <c r="CUA16" s="154"/>
      <c r="CUB16" s="154"/>
      <c r="CUC16" s="154"/>
      <c r="CUD16" s="154"/>
      <c r="CUE16" s="154"/>
      <c r="CUF16" s="154"/>
      <c r="CUG16" s="154"/>
      <c r="CUH16" s="154"/>
      <c r="CUI16" s="154"/>
      <c r="CUJ16" s="154"/>
      <c r="CUK16" s="154"/>
      <c r="CUL16" s="154"/>
      <c r="CUM16" s="154"/>
      <c r="CUN16" s="154"/>
      <c r="CUO16" s="154"/>
      <c r="CUP16" s="154"/>
      <c r="CUQ16" s="154"/>
      <c r="CUR16" s="154"/>
      <c r="CUS16" s="154"/>
      <c r="CUT16" s="154"/>
      <c r="CUU16" s="154"/>
      <c r="CUV16" s="154"/>
      <c r="CUW16" s="154"/>
      <c r="CUX16" s="154"/>
      <c r="CUY16" s="154"/>
      <c r="CUZ16" s="154"/>
      <c r="CVA16" s="154"/>
      <c r="CVB16" s="154"/>
      <c r="CVC16" s="154"/>
      <c r="CVD16" s="154"/>
      <c r="CVE16" s="154"/>
      <c r="CVF16" s="154"/>
      <c r="CVG16" s="154"/>
      <c r="CVH16" s="154"/>
      <c r="CVI16" s="154"/>
      <c r="CVJ16" s="154"/>
      <c r="CVK16" s="154"/>
      <c r="CVL16" s="154"/>
      <c r="CVM16" s="154"/>
      <c r="CVN16" s="154"/>
      <c r="CVO16" s="154"/>
      <c r="CVP16" s="154"/>
      <c r="CVQ16" s="154"/>
      <c r="CVR16" s="154"/>
      <c r="CVS16" s="154"/>
      <c r="CVT16" s="154"/>
      <c r="CVU16" s="154"/>
      <c r="CVV16" s="154"/>
      <c r="CVW16" s="154"/>
      <c r="CVX16" s="154"/>
      <c r="CVY16" s="154"/>
      <c r="CVZ16" s="154"/>
      <c r="CWA16" s="154"/>
      <c r="CWB16" s="154"/>
      <c r="CWC16" s="154"/>
      <c r="CWD16" s="154"/>
      <c r="CWE16" s="154"/>
      <c r="CWF16" s="154"/>
      <c r="CWG16" s="154"/>
      <c r="CWH16" s="154"/>
      <c r="CWI16" s="154"/>
      <c r="CWJ16" s="154"/>
      <c r="CWK16" s="154"/>
      <c r="CWL16" s="154"/>
      <c r="CWM16" s="154"/>
      <c r="CWN16" s="154"/>
      <c r="CWO16" s="154"/>
      <c r="CWP16" s="154"/>
      <c r="CWQ16" s="154"/>
      <c r="CWR16" s="154"/>
      <c r="CWS16" s="154"/>
      <c r="CWT16" s="154"/>
      <c r="CWU16" s="154"/>
      <c r="CWV16" s="154"/>
      <c r="CWW16" s="154"/>
      <c r="CWX16" s="154"/>
      <c r="CWY16" s="154"/>
      <c r="CWZ16" s="154"/>
      <c r="CXA16" s="154"/>
      <c r="CXB16" s="154"/>
      <c r="CXC16" s="154"/>
      <c r="CXD16" s="154"/>
      <c r="CXE16" s="154"/>
      <c r="CXF16" s="154"/>
      <c r="CXG16" s="154"/>
      <c r="CXH16" s="154"/>
      <c r="CXI16" s="154"/>
      <c r="CXJ16" s="154"/>
      <c r="CXK16" s="154"/>
      <c r="CXL16" s="154"/>
      <c r="CXM16" s="154"/>
      <c r="CXN16" s="154"/>
      <c r="CXO16" s="154"/>
      <c r="CXP16" s="154"/>
      <c r="CXQ16" s="154"/>
      <c r="CXR16" s="154"/>
      <c r="CXS16" s="154"/>
      <c r="CXT16" s="154"/>
      <c r="CXU16" s="154"/>
      <c r="CXV16" s="154"/>
      <c r="CXW16" s="154"/>
      <c r="CXX16" s="154"/>
      <c r="CXY16" s="154"/>
      <c r="CXZ16" s="154"/>
      <c r="CYA16" s="154"/>
      <c r="CYB16" s="154"/>
      <c r="CYC16" s="154"/>
      <c r="CYD16" s="154"/>
      <c r="CYE16" s="154"/>
      <c r="CYF16" s="154"/>
      <c r="CYG16" s="154"/>
      <c r="CYH16" s="154"/>
      <c r="CYI16" s="154"/>
      <c r="CYJ16" s="154"/>
      <c r="CYK16" s="154"/>
      <c r="CYL16" s="154"/>
      <c r="CYM16" s="154"/>
      <c r="CYN16" s="154"/>
      <c r="CYO16" s="154"/>
      <c r="CYP16" s="154"/>
      <c r="CYQ16" s="154"/>
      <c r="CYR16" s="154"/>
      <c r="CYS16" s="154"/>
      <c r="CYT16" s="154"/>
      <c r="CYU16" s="154"/>
      <c r="CYV16" s="154"/>
      <c r="CYW16" s="154"/>
      <c r="CYX16" s="154"/>
      <c r="CYY16" s="154"/>
      <c r="CYZ16" s="154"/>
      <c r="CZA16" s="154"/>
      <c r="CZB16" s="154"/>
      <c r="CZC16" s="154"/>
      <c r="CZD16" s="154"/>
      <c r="CZE16" s="154"/>
      <c r="CZF16" s="154"/>
      <c r="CZG16" s="154"/>
      <c r="CZH16" s="154"/>
      <c r="CZI16" s="154"/>
      <c r="CZJ16" s="154"/>
      <c r="CZK16" s="154"/>
      <c r="CZL16" s="154"/>
      <c r="CZM16" s="154"/>
      <c r="CZN16" s="154"/>
      <c r="CZO16" s="154"/>
      <c r="CZP16" s="154"/>
      <c r="CZQ16" s="154"/>
      <c r="CZR16" s="154"/>
      <c r="CZS16" s="154"/>
      <c r="CZT16" s="154"/>
      <c r="CZU16" s="154"/>
      <c r="CZV16" s="154"/>
      <c r="CZW16" s="154"/>
      <c r="CZX16" s="154"/>
      <c r="CZY16" s="154"/>
      <c r="CZZ16" s="154"/>
      <c r="DAA16" s="154"/>
      <c r="DAB16" s="154"/>
      <c r="DAC16" s="154"/>
      <c r="DAD16" s="154"/>
      <c r="DAE16" s="154"/>
      <c r="DAF16" s="154"/>
      <c r="DAG16" s="154"/>
      <c r="DAH16" s="154"/>
      <c r="DAI16" s="154"/>
      <c r="DAJ16" s="154"/>
      <c r="DAK16" s="154"/>
      <c r="DAL16" s="154"/>
      <c r="DAM16" s="154"/>
      <c r="DAN16" s="154"/>
      <c r="DAO16" s="154"/>
      <c r="DAP16" s="154"/>
      <c r="DAQ16" s="154"/>
      <c r="DAR16" s="154"/>
      <c r="DAS16" s="154"/>
      <c r="DAT16" s="154"/>
      <c r="DAU16" s="154"/>
      <c r="DAV16" s="154"/>
      <c r="DAW16" s="154"/>
      <c r="DAX16" s="154"/>
      <c r="DAY16" s="154"/>
      <c r="DAZ16" s="154"/>
      <c r="DBA16" s="154"/>
      <c r="DBB16" s="154"/>
      <c r="DBC16" s="154"/>
      <c r="DBD16" s="154"/>
      <c r="DBE16" s="154"/>
      <c r="DBF16" s="154"/>
      <c r="DBG16" s="154"/>
      <c r="DBH16" s="154"/>
      <c r="DBI16" s="154"/>
      <c r="DBJ16" s="154"/>
      <c r="DBK16" s="154"/>
      <c r="DBL16" s="154"/>
      <c r="DBM16" s="154"/>
      <c r="DBN16" s="154"/>
      <c r="DBO16" s="154"/>
      <c r="DBP16" s="154"/>
      <c r="DBQ16" s="154"/>
      <c r="DBR16" s="154"/>
      <c r="DBS16" s="154"/>
      <c r="DBT16" s="154"/>
      <c r="DBU16" s="154"/>
      <c r="DBV16" s="154"/>
      <c r="DBW16" s="154"/>
      <c r="DBX16" s="154"/>
      <c r="DBY16" s="154"/>
      <c r="DBZ16" s="154"/>
      <c r="DCA16" s="154"/>
      <c r="DCB16" s="154"/>
      <c r="DCC16" s="154"/>
      <c r="DCD16" s="154"/>
      <c r="DCE16" s="154"/>
      <c r="DCF16" s="154"/>
      <c r="DCG16" s="154"/>
      <c r="DCH16" s="154"/>
      <c r="DCI16" s="154"/>
      <c r="DCJ16" s="154"/>
      <c r="DCK16" s="154"/>
      <c r="DCL16" s="154"/>
      <c r="DCM16" s="154"/>
      <c r="DCN16" s="154"/>
      <c r="DCO16" s="154"/>
      <c r="DCP16" s="154"/>
      <c r="DCQ16" s="154"/>
      <c r="DCR16" s="154"/>
      <c r="DCS16" s="154"/>
      <c r="DCT16" s="154"/>
      <c r="DCU16" s="154"/>
      <c r="DCV16" s="154"/>
      <c r="DCW16" s="154"/>
      <c r="DCX16" s="154"/>
      <c r="DCY16" s="154"/>
      <c r="DCZ16" s="154"/>
      <c r="DDA16" s="154"/>
      <c r="DDB16" s="154"/>
      <c r="DDC16" s="154"/>
      <c r="DDD16" s="154"/>
      <c r="DDE16" s="154"/>
      <c r="DDF16" s="154"/>
      <c r="DDG16" s="154"/>
      <c r="DDH16" s="154"/>
      <c r="DDI16" s="154"/>
      <c r="DDJ16" s="154"/>
      <c r="DDK16" s="154"/>
      <c r="DDL16" s="154"/>
      <c r="DDM16" s="154"/>
      <c r="DDN16" s="154"/>
      <c r="DDO16" s="154"/>
      <c r="DDP16" s="154"/>
      <c r="DDQ16" s="154"/>
      <c r="DDR16" s="154"/>
      <c r="DDS16" s="154"/>
      <c r="DDT16" s="154"/>
      <c r="DDU16" s="154"/>
      <c r="DDV16" s="154"/>
      <c r="DDW16" s="154"/>
      <c r="DDX16" s="154"/>
      <c r="DDY16" s="154"/>
      <c r="DDZ16" s="154"/>
      <c r="DEA16" s="154"/>
      <c r="DEB16" s="154"/>
      <c r="DEC16" s="154"/>
      <c r="DED16" s="154"/>
      <c r="DEE16" s="154"/>
      <c r="DEF16" s="154"/>
      <c r="DEG16" s="154"/>
      <c r="DEH16" s="154"/>
      <c r="DEI16" s="154"/>
      <c r="DEJ16" s="154"/>
      <c r="DEK16" s="154"/>
      <c r="DEL16" s="154"/>
      <c r="DEM16" s="154"/>
      <c r="DEN16" s="154"/>
      <c r="DEO16" s="154"/>
      <c r="DEP16" s="154"/>
      <c r="DEQ16" s="154"/>
      <c r="DER16" s="154"/>
      <c r="DES16" s="154"/>
      <c r="DET16" s="154"/>
      <c r="DEU16" s="154"/>
      <c r="DEV16" s="154"/>
      <c r="DEW16" s="154"/>
      <c r="DEX16" s="154"/>
      <c r="DEY16" s="154"/>
      <c r="DEZ16" s="154"/>
      <c r="DFA16" s="154"/>
      <c r="DFB16" s="154"/>
      <c r="DFC16" s="154"/>
      <c r="DFD16" s="154"/>
      <c r="DFE16" s="154"/>
      <c r="DFF16" s="154"/>
      <c r="DFG16" s="154"/>
      <c r="DFH16" s="154"/>
      <c r="DFI16" s="154"/>
      <c r="DFJ16" s="154"/>
      <c r="DFK16" s="154"/>
      <c r="DFL16" s="154"/>
      <c r="DFM16" s="154"/>
      <c r="DFN16" s="154"/>
      <c r="DFO16" s="154"/>
      <c r="DFP16" s="154"/>
      <c r="DFQ16" s="154"/>
      <c r="DFR16" s="154"/>
      <c r="DFS16" s="154"/>
      <c r="DFT16" s="154"/>
      <c r="DFU16" s="154"/>
      <c r="DFV16" s="154"/>
      <c r="DFW16" s="154"/>
      <c r="DFX16" s="154"/>
      <c r="DFY16" s="154"/>
      <c r="DFZ16" s="154"/>
      <c r="DGA16" s="154"/>
      <c r="DGB16" s="154"/>
      <c r="DGC16" s="154"/>
      <c r="DGD16" s="154"/>
      <c r="DGE16" s="154"/>
      <c r="DGF16" s="154"/>
      <c r="DGG16" s="154"/>
      <c r="DGH16" s="154"/>
      <c r="DGI16" s="154"/>
      <c r="DGJ16" s="154"/>
      <c r="DGK16" s="154"/>
      <c r="DGL16" s="154"/>
      <c r="DGM16" s="154"/>
      <c r="DGN16" s="154"/>
      <c r="DGO16" s="154"/>
      <c r="DGP16" s="154"/>
      <c r="DGQ16" s="154"/>
      <c r="DGR16" s="154"/>
      <c r="DGS16" s="154"/>
      <c r="DGT16" s="154"/>
      <c r="DGU16" s="154"/>
      <c r="DGV16" s="154"/>
      <c r="DGW16" s="154"/>
      <c r="DGX16" s="154"/>
      <c r="DGY16" s="154"/>
      <c r="DGZ16" s="154"/>
      <c r="DHA16" s="154"/>
      <c r="DHB16" s="154"/>
      <c r="DHC16" s="154"/>
      <c r="DHD16" s="154"/>
      <c r="DHE16" s="154"/>
      <c r="DHF16" s="154"/>
      <c r="DHG16" s="154"/>
      <c r="DHH16" s="154"/>
      <c r="DHI16" s="154"/>
      <c r="DHJ16" s="154"/>
      <c r="DHK16" s="154"/>
      <c r="DHL16" s="154"/>
      <c r="DHM16" s="154"/>
      <c r="DHN16" s="154"/>
      <c r="DHO16" s="154"/>
      <c r="DHP16" s="154"/>
      <c r="DHQ16" s="154"/>
      <c r="DHR16" s="154"/>
      <c r="DHS16" s="154"/>
      <c r="DHT16" s="154"/>
      <c r="DHU16" s="154"/>
      <c r="DHV16" s="154"/>
      <c r="DHW16" s="154"/>
      <c r="DHX16" s="154"/>
      <c r="DHY16" s="154"/>
      <c r="DHZ16" s="154"/>
      <c r="DIA16" s="154"/>
      <c r="DIB16" s="154"/>
      <c r="DIC16" s="154"/>
      <c r="DID16" s="154"/>
      <c r="DIE16" s="154"/>
      <c r="DIF16" s="154"/>
      <c r="DIG16" s="154"/>
      <c r="DIH16" s="154"/>
      <c r="DII16" s="154"/>
      <c r="DIJ16" s="154"/>
      <c r="DIK16" s="154"/>
      <c r="DIL16" s="154"/>
      <c r="DIM16" s="154"/>
      <c r="DIN16" s="154"/>
      <c r="DIO16" s="154"/>
      <c r="DIP16" s="154"/>
      <c r="DIQ16" s="154"/>
      <c r="DIR16" s="154"/>
      <c r="DIS16" s="154"/>
      <c r="DIT16" s="154"/>
      <c r="DIU16" s="154"/>
      <c r="DIV16" s="154"/>
      <c r="DIW16" s="154"/>
      <c r="DIX16" s="154"/>
      <c r="DIY16" s="154"/>
      <c r="DIZ16" s="154"/>
      <c r="DJA16" s="154"/>
      <c r="DJB16" s="154"/>
      <c r="DJC16" s="154"/>
      <c r="DJD16" s="154"/>
      <c r="DJE16" s="154"/>
      <c r="DJF16" s="154"/>
      <c r="DJG16" s="154"/>
      <c r="DJH16" s="154"/>
      <c r="DJI16" s="154"/>
      <c r="DJJ16" s="154"/>
      <c r="DJK16" s="154"/>
      <c r="DJL16" s="154"/>
      <c r="DJM16" s="154"/>
      <c r="DJN16" s="154"/>
      <c r="DJO16" s="154"/>
      <c r="DJP16" s="154"/>
      <c r="DJQ16" s="154"/>
      <c r="DJR16" s="154"/>
      <c r="DJS16" s="154"/>
      <c r="DJT16" s="154"/>
      <c r="DJU16" s="154"/>
      <c r="DJV16" s="154"/>
      <c r="DJW16" s="154"/>
      <c r="DJX16" s="154"/>
      <c r="DJY16" s="154"/>
      <c r="DJZ16" s="154"/>
      <c r="DKA16" s="154"/>
      <c r="DKB16" s="154"/>
      <c r="DKC16" s="154"/>
      <c r="DKD16" s="154"/>
      <c r="DKE16" s="154"/>
      <c r="DKF16" s="154"/>
      <c r="DKG16" s="154"/>
      <c r="DKH16" s="154"/>
      <c r="DKI16" s="154"/>
      <c r="DKJ16" s="154"/>
      <c r="DKK16" s="154"/>
      <c r="DKL16" s="154"/>
      <c r="DKM16" s="154"/>
      <c r="DKN16" s="154"/>
      <c r="DKO16" s="154"/>
      <c r="DKP16" s="154"/>
      <c r="DKQ16" s="154"/>
      <c r="DKR16" s="154"/>
      <c r="DKS16" s="154"/>
      <c r="DKT16" s="154"/>
      <c r="DKU16" s="154"/>
      <c r="DKV16" s="154"/>
      <c r="DKW16" s="154"/>
      <c r="DKX16" s="154"/>
      <c r="DKY16" s="154"/>
      <c r="DKZ16" s="154"/>
      <c r="DLA16" s="154"/>
      <c r="DLB16" s="154"/>
      <c r="DLC16" s="154"/>
      <c r="DLD16" s="154"/>
      <c r="DLE16" s="154"/>
      <c r="DLF16" s="154"/>
      <c r="DLG16" s="154"/>
      <c r="DLH16" s="154"/>
      <c r="DLI16" s="154"/>
      <c r="DLJ16" s="154"/>
      <c r="DLK16" s="154"/>
      <c r="DLL16" s="154"/>
      <c r="DLM16" s="154"/>
      <c r="DLN16" s="154"/>
      <c r="DLO16" s="154"/>
      <c r="DLP16" s="154"/>
      <c r="DLQ16" s="154"/>
      <c r="DLR16" s="154"/>
      <c r="DLS16" s="154"/>
      <c r="DLT16" s="154"/>
      <c r="DLU16" s="154"/>
      <c r="DLV16" s="154"/>
      <c r="DLW16" s="154"/>
      <c r="DLX16" s="154"/>
      <c r="DLY16" s="154"/>
      <c r="DLZ16" s="154"/>
      <c r="DMA16" s="154"/>
      <c r="DMB16" s="154"/>
      <c r="DMC16" s="154"/>
      <c r="DMD16" s="154"/>
      <c r="DME16" s="154"/>
      <c r="DMF16" s="154"/>
      <c r="DMG16" s="154"/>
      <c r="DMH16" s="154"/>
      <c r="DMI16" s="154"/>
      <c r="DMJ16" s="154"/>
      <c r="DMK16" s="154"/>
      <c r="DML16" s="154"/>
      <c r="DMM16" s="154"/>
      <c r="DMN16" s="154"/>
      <c r="DMO16" s="154"/>
      <c r="DMP16" s="154"/>
      <c r="DMQ16" s="154"/>
      <c r="DMR16" s="154"/>
      <c r="DMS16" s="154"/>
      <c r="DMT16" s="154"/>
      <c r="DMU16" s="154"/>
      <c r="DMV16" s="154"/>
      <c r="DMW16" s="154"/>
      <c r="DMX16" s="154"/>
      <c r="DMY16" s="154"/>
      <c r="DMZ16" s="154"/>
      <c r="DNA16" s="154"/>
      <c r="DNB16" s="154"/>
      <c r="DNC16" s="154"/>
      <c r="DND16" s="154"/>
      <c r="DNE16" s="154"/>
      <c r="DNF16" s="154"/>
      <c r="DNG16" s="154"/>
      <c r="DNH16" s="154"/>
      <c r="DNI16" s="154"/>
      <c r="DNJ16" s="154"/>
      <c r="DNK16" s="154"/>
      <c r="DNL16" s="154"/>
      <c r="DNM16" s="154"/>
      <c r="DNN16" s="154"/>
      <c r="DNO16" s="154"/>
      <c r="DNP16" s="154"/>
      <c r="DNQ16" s="154"/>
      <c r="DNR16" s="154"/>
      <c r="DNS16" s="154"/>
      <c r="DNT16" s="154"/>
      <c r="DNU16" s="154"/>
      <c r="DNV16" s="154"/>
      <c r="DNW16" s="154"/>
      <c r="DNX16" s="154"/>
      <c r="DNY16" s="154"/>
      <c r="DNZ16" s="154"/>
      <c r="DOA16" s="154"/>
      <c r="DOB16" s="154"/>
      <c r="DOC16" s="154"/>
      <c r="DOD16" s="154"/>
      <c r="DOE16" s="154"/>
      <c r="DOF16" s="154"/>
      <c r="DOG16" s="154"/>
      <c r="DOH16" s="154"/>
      <c r="DOI16" s="154"/>
      <c r="DOJ16" s="154"/>
      <c r="DOK16" s="154"/>
      <c r="DOL16" s="154"/>
      <c r="DOM16" s="154"/>
      <c r="DON16" s="154"/>
      <c r="DOO16" s="154"/>
      <c r="DOP16" s="154"/>
      <c r="DOQ16" s="154"/>
      <c r="DOR16" s="154"/>
      <c r="DOS16" s="154"/>
      <c r="DOT16" s="154"/>
      <c r="DOU16" s="154"/>
      <c r="DOV16" s="154"/>
      <c r="DOW16" s="154"/>
      <c r="DOX16" s="154"/>
      <c r="DOY16" s="154"/>
      <c r="DOZ16" s="154"/>
      <c r="DPA16" s="154"/>
      <c r="DPB16" s="154"/>
      <c r="DPC16" s="154"/>
      <c r="DPD16" s="154"/>
      <c r="DPE16" s="154"/>
      <c r="DPF16" s="154"/>
      <c r="DPG16" s="154"/>
      <c r="DPH16" s="154"/>
      <c r="DPI16" s="154"/>
      <c r="DPJ16" s="154"/>
      <c r="DPK16" s="154"/>
      <c r="DPL16" s="154"/>
      <c r="DPM16" s="154"/>
      <c r="DPN16" s="154"/>
      <c r="DPO16" s="154"/>
      <c r="DPP16" s="154"/>
      <c r="DPQ16" s="154"/>
      <c r="DPR16" s="154"/>
      <c r="DPS16" s="154"/>
      <c r="DPT16" s="154"/>
      <c r="DPU16" s="154"/>
      <c r="DPV16" s="154"/>
      <c r="DPW16" s="154"/>
      <c r="DPX16" s="154"/>
      <c r="DPY16" s="154"/>
      <c r="DPZ16" s="154"/>
      <c r="DQA16" s="154"/>
      <c r="DQB16" s="154"/>
      <c r="DQC16" s="154"/>
      <c r="DQD16" s="154"/>
      <c r="DQE16" s="154"/>
      <c r="DQF16" s="154"/>
      <c r="DQG16" s="154"/>
      <c r="DQH16" s="154"/>
      <c r="DQI16" s="154"/>
      <c r="DQJ16" s="154"/>
      <c r="DQK16" s="154"/>
      <c r="DQL16" s="154"/>
      <c r="DQM16" s="154"/>
      <c r="DQN16" s="154"/>
      <c r="DQO16" s="154"/>
      <c r="DQP16" s="154"/>
      <c r="DQQ16" s="154"/>
      <c r="DQR16" s="154"/>
      <c r="DQS16" s="154"/>
      <c r="DQT16" s="154"/>
      <c r="DQU16" s="154"/>
      <c r="DQV16" s="154"/>
      <c r="DQW16" s="154"/>
      <c r="DQX16" s="154"/>
      <c r="DQY16" s="154"/>
      <c r="DQZ16" s="154"/>
      <c r="DRA16" s="154"/>
      <c r="DRB16" s="154"/>
      <c r="DRC16" s="154"/>
      <c r="DRD16" s="154"/>
      <c r="DRE16" s="154"/>
      <c r="DRF16" s="154"/>
      <c r="DRG16" s="154"/>
      <c r="DRH16" s="154"/>
      <c r="DRI16" s="154"/>
      <c r="DRJ16" s="154"/>
      <c r="DRK16" s="154"/>
      <c r="DRL16" s="154"/>
      <c r="DRM16" s="154"/>
      <c r="DRN16" s="154"/>
      <c r="DRO16" s="154"/>
      <c r="DRP16" s="154"/>
      <c r="DRQ16" s="154"/>
      <c r="DRR16" s="154"/>
      <c r="DRS16" s="154"/>
      <c r="DRT16" s="154"/>
      <c r="DRU16" s="154"/>
      <c r="DRV16" s="154"/>
      <c r="DRW16" s="154"/>
      <c r="DRX16" s="154"/>
      <c r="DRY16" s="154"/>
      <c r="DRZ16" s="154"/>
      <c r="DSA16" s="154"/>
      <c r="DSB16" s="154"/>
      <c r="DSC16" s="154"/>
      <c r="DSD16" s="154"/>
      <c r="DSE16" s="154"/>
      <c r="DSF16" s="154"/>
      <c r="DSG16" s="154"/>
      <c r="DSH16" s="154"/>
      <c r="DSI16" s="154"/>
      <c r="DSJ16" s="154"/>
      <c r="DSK16" s="154"/>
      <c r="DSL16" s="154"/>
      <c r="DSM16" s="154"/>
      <c r="DSN16" s="154"/>
      <c r="DSO16" s="154"/>
      <c r="DSP16" s="154"/>
      <c r="DSQ16" s="154"/>
      <c r="DSR16" s="154"/>
      <c r="DSS16" s="154"/>
      <c r="DST16" s="154"/>
      <c r="DSU16" s="154"/>
      <c r="DSV16" s="154"/>
      <c r="DSW16" s="154"/>
      <c r="DSX16" s="154"/>
      <c r="DSY16" s="154"/>
      <c r="DSZ16" s="154"/>
      <c r="DTA16" s="154"/>
      <c r="DTB16" s="154"/>
      <c r="DTC16" s="154"/>
      <c r="DTD16" s="154"/>
      <c r="DTE16" s="154"/>
      <c r="DTF16" s="154"/>
      <c r="DTG16" s="154"/>
      <c r="DTH16" s="154"/>
      <c r="DTI16" s="154"/>
      <c r="DTJ16" s="154"/>
      <c r="DTK16" s="154"/>
      <c r="DTL16" s="154"/>
      <c r="DTM16" s="154"/>
      <c r="DTN16" s="154"/>
      <c r="DTO16" s="154"/>
      <c r="DTP16" s="154"/>
      <c r="DTQ16" s="154"/>
      <c r="DTR16" s="154"/>
      <c r="DTS16" s="154"/>
      <c r="DTT16" s="154"/>
      <c r="DTU16" s="154"/>
      <c r="DTV16" s="154"/>
      <c r="DTW16" s="154"/>
      <c r="DTX16" s="154"/>
      <c r="DTY16" s="154"/>
      <c r="DTZ16" s="154"/>
      <c r="DUA16" s="154"/>
      <c r="DUB16" s="154"/>
      <c r="DUC16" s="154"/>
      <c r="DUD16" s="154"/>
      <c r="DUE16" s="154"/>
      <c r="DUF16" s="154"/>
      <c r="DUG16" s="154"/>
      <c r="DUH16" s="154"/>
      <c r="DUI16" s="154"/>
      <c r="DUJ16" s="154"/>
      <c r="DUK16" s="154"/>
      <c r="DUL16" s="154"/>
      <c r="DUM16" s="154"/>
      <c r="DUN16" s="154"/>
      <c r="DUO16" s="154"/>
      <c r="DUP16" s="154"/>
      <c r="DUQ16" s="154"/>
      <c r="DUR16" s="154"/>
      <c r="DUS16" s="154"/>
      <c r="DUT16" s="154"/>
      <c r="DUU16" s="154"/>
      <c r="DUV16" s="154"/>
      <c r="DUW16" s="154"/>
      <c r="DUX16" s="154"/>
      <c r="DUY16" s="154"/>
      <c r="DUZ16" s="154"/>
      <c r="DVA16" s="154"/>
      <c r="DVB16" s="154"/>
      <c r="DVC16" s="154"/>
      <c r="DVD16" s="154"/>
      <c r="DVE16" s="154"/>
      <c r="DVF16" s="154"/>
      <c r="DVG16" s="154"/>
      <c r="DVH16" s="154"/>
      <c r="DVI16" s="154"/>
      <c r="DVJ16" s="154"/>
      <c r="DVK16" s="154"/>
      <c r="DVL16" s="154"/>
      <c r="DVM16" s="154"/>
      <c r="DVN16" s="154"/>
      <c r="DVO16" s="154"/>
      <c r="DVP16" s="154"/>
      <c r="DVQ16" s="154"/>
      <c r="DVR16" s="154"/>
      <c r="DVS16" s="154"/>
      <c r="DVT16" s="154"/>
      <c r="DVU16" s="154"/>
      <c r="DVV16" s="154"/>
      <c r="DVW16" s="154"/>
      <c r="DVX16" s="154"/>
      <c r="DVY16" s="154"/>
      <c r="DVZ16" s="154"/>
      <c r="DWA16" s="154"/>
      <c r="DWB16" s="154"/>
      <c r="DWC16" s="154"/>
      <c r="DWD16" s="154"/>
      <c r="DWE16" s="154"/>
      <c r="DWF16" s="154"/>
      <c r="DWG16" s="154"/>
      <c r="DWH16" s="154"/>
      <c r="DWI16" s="154"/>
      <c r="DWJ16" s="154"/>
      <c r="DWK16" s="154"/>
      <c r="DWL16" s="154"/>
      <c r="DWM16" s="154"/>
      <c r="DWN16" s="154"/>
      <c r="DWO16" s="154"/>
      <c r="DWP16" s="154"/>
      <c r="DWQ16" s="154"/>
      <c r="DWR16" s="154"/>
      <c r="DWS16" s="154"/>
      <c r="DWT16" s="154"/>
      <c r="DWU16" s="154"/>
      <c r="DWV16" s="154"/>
      <c r="DWW16" s="154"/>
      <c r="DWX16" s="154"/>
      <c r="DWY16" s="154"/>
      <c r="DWZ16" s="154"/>
      <c r="DXA16" s="154"/>
      <c r="DXB16" s="154"/>
      <c r="DXC16" s="154"/>
      <c r="DXD16" s="154"/>
      <c r="DXE16" s="154"/>
      <c r="DXF16" s="154"/>
      <c r="DXG16" s="154"/>
      <c r="DXH16" s="154"/>
      <c r="DXI16" s="154"/>
      <c r="DXJ16" s="154"/>
      <c r="DXK16" s="154"/>
      <c r="DXL16" s="154"/>
      <c r="DXM16" s="154"/>
      <c r="DXN16" s="154"/>
      <c r="DXO16" s="154"/>
      <c r="DXP16" s="154"/>
      <c r="DXQ16" s="154"/>
      <c r="DXR16" s="154"/>
      <c r="DXS16" s="154"/>
      <c r="DXT16" s="154"/>
      <c r="DXU16" s="154"/>
      <c r="DXV16" s="154"/>
      <c r="DXW16" s="154"/>
      <c r="DXX16" s="154"/>
      <c r="DXY16" s="154"/>
      <c r="DXZ16" s="154"/>
      <c r="DYA16" s="154"/>
      <c r="DYB16" s="154"/>
      <c r="DYC16" s="154"/>
      <c r="DYD16" s="154"/>
      <c r="DYE16" s="154"/>
      <c r="DYF16" s="154"/>
      <c r="DYG16" s="154"/>
      <c r="DYH16" s="154"/>
      <c r="DYI16" s="154"/>
      <c r="DYJ16" s="154"/>
      <c r="DYK16" s="154"/>
      <c r="DYL16" s="154"/>
      <c r="DYM16" s="154"/>
      <c r="DYN16" s="154"/>
      <c r="DYO16" s="154"/>
      <c r="DYP16" s="154"/>
      <c r="DYQ16" s="154"/>
      <c r="DYR16" s="154"/>
      <c r="DYS16" s="154"/>
      <c r="DYT16" s="154"/>
      <c r="DYU16" s="154"/>
      <c r="DYV16" s="154"/>
      <c r="DYW16" s="154"/>
      <c r="DYX16" s="154"/>
      <c r="DYY16" s="154"/>
      <c r="DYZ16" s="154"/>
      <c r="DZA16" s="154"/>
      <c r="DZB16" s="154"/>
      <c r="DZC16" s="154"/>
      <c r="DZD16" s="154"/>
      <c r="DZE16" s="154"/>
      <c r="DZF16" s="154"/>
      <c r="DZG16" s="154"/>
      <c r="DZH16" s="154"/>
      <c r="DZI16" s="154"/>
      <c r="DZJ16" s="154"/>
      <c r="DZK16" s="154"/>
      <c r="DZL16" s="154"/>
      <c r="DZM16" s="154"/>
      <c r="DZN16" s="154"/>
      <c r="DZO16" s="154"/>
      <c r="DZP16" s="154"/>
      <c r="DZQ16" s="154"/>
      <c r="DZR16" s="154"/>
      <c r="DZS16" s="154"/>
      <c r="DZT16" s="154"/>
      <c r="DZU16" s="154"/>
      <c r="DZV16" s="154"/>
      <c r="DZW16" s="154"/>
      <c r="DZX16" s="154"/>
      <c r="DZY16" s="154"/>
      <c r="DZZ16" s="154"/>
      <c r="EAA16" s="154"/>
      <c r="EAB16" s="154"/>
      <c r="EAC16" s="154"/>
      <c r="EAD16" s="154"/>
      <c r="EAE16" s="154"/>
      <c r="EAF16" s="154"/>
      <c r="EAG16" s="154"/>
      <c r="EAH16" s="154"/>
      <c r="EAI16" s="154"/>
      <c r="EAJ16" s="154"/>
      <c r="EAK16" s="154"/>
      <c r="EAL16" s="154"/>
      <c r="EAM16" s="154"/>
      <c r="EAN16" s="154"/>
      <c r="EAO16" s="154"/>
      <c r="EAP16" s="154"/>
      <c r="EAQ16" s="154"/>
      <c r="EAR16" s="154"/>
      <c r="EAS16" s="154"/>
      <c r="EAT16" s="154"/>
      <c r="EAU16" s="154"/>
      <c r="EAV16" s="154"/>
      <c r="EAW16" s="154"/>
      <c r="EAX16" s="154"/>
      <c r="EAY16" s="154"/>
      <c r="EAZ16" s="154"/>
      <c r="EBA16" s="154"/>
      <c r="EBB16" s="154"/>
      <c r="EBC16" s="154"/>
      <c r="EBD16" s="154"/>
      <c r="EBE16" s="154"/>
      <c r="EBF16" s="154"/>
      <c r="EBG16" s="154"/>
      <c r="EBH16" s="154"/>
      <c r="EBI16" s="154"/>
      <c r="EBJ16" s="154"/>
      <c r="EBK16" s="154"/>
      <c r="EBL16" s="154"/>
      <c r="EBM16" s="154"/>
      <c r="EBN16" s="154"/>
      <c r="EBO16" s="154"/>
      <c r="EBP16" s="154"/>
      <c r="EBQ16" s="154"/>
      <c r="EBR16" s="154"/>
      <c r="EBS16" s="154"/>
      <c r="EBT16" s="154"/>
      <c r="EBU16" s="154"/>
      <c r="EBV16" s="154"/>
      <c r="EBW16" s="154"/>
      <c r="EBX16" s="154"/>
      <c r="EBY16" s="154"/>
      <c r="EBZ16" s="154"/>
      <c r="ECA16" s="154"/>
      <c r="ECB16" s="154"/>
      <c r="ECC16" s="154"/>
      <c r="ECD16" s="154"/>
      <c r="ECE16" s="154"/>
      <c r="ECF16" s="154"/>
      <c r="ECG16" s="154"/>
      <c r="ECH16" s="154"/>
      <c r="ECI16" s="154"/>
      <c r="ECJ16" s="154"/>
      <c r="ECK16" s="154"/>
      <c r="ECL16" s="154"/>
      <c r="ECM16" s="154"/>
      <c r="ECN16" s="154"/>
      <c r="ECO16" s="154"/>
      <c r="ECP16" s="154"/>
      <c r="ECQ16" s="154"/>
      <c r="ECR16" s="154"/>
      <c r="ECS16" s="154"/>
      <c r="ECT16" s="154"/>
      <c r="ECU16" s="154"/>
      <c r="ECV16" s="154"/>
      <c r="ECW16" s="154"/>
      <c r="ECX16" s="154"/>
      <c r="ECY16" s="154"/>
      <c r="ECZ16" s="154"/>
      <c r="EDA16" s="154"/>
      <c r="EDB16" s="154"/>
      <c r="EDC16" s="154"/>
      <c r="EDD16" s="154"/>
      <c r="EDE16" s="154"/>
      <c r="EDF16" s="154"/>
      <c r="EDG16" s="154"/>
      <c r="EDH16" s="154"/>
      <c r="EDI16" s="154"/>
      <c r="EDJ16" s="154"/>
      <c r="EDK16" s="154"/>
      <c r="EDL16" s="154"/>
      <c r="EDM16" s="154"/>
      <c r="EDN16" s="154"/>
      <c r="EDO16" s="154"/>
      <c r="EDP16" s="154"/>
      <c r="EDQ16" s="154"/>
      <c r="EDR16" s="154"/>
      <c r="EDS16" s="154"/>
      <c r="EDT16" s="154"/>
      <c r="EDU16" s="154"/>
      <c r="EDV16" s="154"/>
      <c r="EDW16" s="154"/>
      <c r="EDX16" s="154"/>
      <c r="EDY16" s="154"/>
      <c r="EDZ16" s="154"/>
      <c r="EEA16" s="154"/>
      <c r="EEB16" s="154"/>
      <c r="EEC16" s="154"/>
      <c r="EED16" s="154"/>
      <c r="EEE16" s="154"/>
      <c r="EEF16" s="154"/>
      <c r="EEG16" s="154"/>
      <c r="EEH16" s="154"/>
      <c r="EEI16" s="154"/>
      <c r="EEJ16" s="154"/>
      <c r="EEK16" s="154"/>
      <c r="EEL16" s="154"/>
      <c r="EEM16" s="154"/>
      <c r="EEN16" s="154"/>
      <c r="EEO16" s="154"/>
      <c r="EEP16" s="154"/>
      <c r="EEQ16" s="154"/>
      <c r="EER16" s="154"/>
      <c r="EES16" s="154"/>
      <c r="EET16" s="154"/>
      <c r="EEU16" s="154"/>
      <c r="EEV16" s="154"/>
      <c r="EEW16" s="154"/>
      <c r="EEX16" s="154"/>
      <c r="EEY16" s="154"/>
      <c r="EEZ16" s="154"/>
      <c r="EFA16" s="154"/>
      <c r="EFB16" s="154"/>
      <c r="EFC16" s="154"/>
      <c r="EFD16" s="154"/>
      <c r="EFE16" s="154"/>
      <c r="EFF16" s="154"/>
      <c r="EFG16" s="154"/>
      <c r="EFH16" s="154"/>
      <c r="EFI16" s="154"/>
      <c r="EFJ16" s="154"/>
      <c r="EFK16" s="154"/>
      <c r="EFL16" s="154"/>
      <c r="EFM16" s="154"/>
      <c r="EFN16" s="154"/>
      <c r="EFO16" s="154"/>
      <c r="EFP16" s="154"/>
      <c r="EFQ16" s="154"/>
      <c r="EFR16" s="154"/>
      <c r="EFS16" s="154"/>
      <c r="EFT16" s="154"/>
      <c r="EFU16" s="154"/>
      <c r="EFV16" s="154"/>
      <c r="EFW16" s="154"/>
      <c r="EFX16" s="154"/>
      <c r="EFY16" s="154"/>
      <c r="EFZ16" s="154"/>
      <c r="EGA16" s="154"/>
      <c r="EGB16" s="154"/>
      <c r="EGC16" s="154"/>
      <c r="EGD16" s="154"/>
      <c r="EGE16" s="154"/>
      <c r="EGF16" s="154"/>
      <c r="EGG16" s="154"/>
      <c r="EGH16" s="154"/>
      <c r="EGI16" s="154"/>
      <c r="EGJ16" s="154"/>
      <c r="EGK16" s="154"/>
      <c r="EGL16" s="154"/>
      <c r="EGM16" s="154"/>
      <c r="EGN16" s="154"/>
      <c r="EGO16" s="154"/>
      <c r="EGP16" s="154"/>
      <c r="EGQ16" s="154"/>
      <c r="EGR16" s="154"/>
      <c r="EGS16" s="154"/>
      <c r="EGT16" s="154"/>
      <c r="EGU16" s="154"/>
      <c r="EGV16" s="154"/>
      <c r="EGW16" s="154"/>
      <c r="EGX16" s="154"/>
      <c r="EGY16" s="154"/>
      <c r="EGZ16" s="154"/>
      <c r="EHA16" s="154"/>
      <c r="EHB16" s="154"/>
      <c r="EHC16" s="154"/>
      <c r="EHD16" s="154"/>
      <c r="EHE16" s="154"/>
      <c r="EHF16" s="154"/>
      <c r="EHG16" s="154"/>
      <c r="EHH16" s="154"/>
      <c r="EHI16" s="154"/>
      <c r="EHJ16" s="154"/>
      <c r="EHK16" s="154"/>
      <c r="EHL16" s="154"/>
      <c r="EHM16" s="154"/>
      <c r="EHN16" s="154"/>
      <c r="EHO16" s="154"/>
      <c r="EHP16" s="154"/>
      <c r="EHQ16" s="154"/>
      <c r="EHR16" s="154"/>
      <c r="EHS16" s="154"/>
      <c r="EHT16" s="154"/>
      <c r="EHU16" s="154"/>
      <c r="EHV16" s="154"/>
      <c r="EHW16" s="154"/>
      <c r="EHX16" s="154"/>
      <c r="EHY16" s="154"/>
      <c r="EHZ16" s="154"/>
      <c r="EIA16" s="154"/>
      <c r="EIB16" s="154"/>
      <c r="EIC16" s="154"/>
      <c r="EID16" s="154"/>
      <c r="EIE16" s="154"/>
      <c r="EIF16" s="154"/>
      <c r="EIG16" s="154"/>
      <c r="EIH16" s="154"/>
      <c r="EII16" s="154"/>
      <c r="EIJ16" s="154"/>
      <c r="EIK16" s="154"/>
      <c r="EIL16" s="154"/>
      <c r="EIM16" s="154"/>
      <c r="EIN16" s="154"/>
      <c r="EIO16" s="154"/>
      <c r="EIP16" s="154"/>
      <c r="EIQ16" s="154"/>
      <c r="EIR16" s="154"/>
      <c r="EIS16" s="154"/>
      <c r="EIT16" s="154"/>
      <c r="EIU16" s="154"/>
      <c r="EIV16" s="154"/>
      <c r="EIW16" s="154"/>
      <c r="EIX16" s="154"/>
      <c r="EIY16" s="154"/>
      <c r="EIZ16" s="154"/>
      <c r="EJA16" s="154"/>
      <c r="EJB16" s="154"/>
      <c r="EJC16" s="154"/>
      <c r="EJD16" s="154"/>
      <c r="EJE16" s="154"/>
      <c r="EJF16" s="154"/>
      <c r="EJG16" s="154"/>
      <c r="EJH16" s="154"/>
      <c r="EJI16" s="154"/>
      <c r="EJJ16" s="154"/>
      <c r="EJK16" s="154"/>
      <c r="EJL16" s="154"/>
      <c r="EJM16" s="154"/>
      <c r="EJN16" s="154"/>
      <c r="EJO16" s="154"/>
      <c r="EJP16" s="154"/>
      <c r="EJQ16" s="154"/>
      <c r="EJR16" s="154"/>
      <c r="EJS16" s="154"/>
      <c r="EJT16" s="154"/>
      <c r="EJU16" s="154"/>
      <c r="EJV16" s="154"/>
      <c r="EJW16" s="154"/>
      <c r="EJX16" s="154"/>
      <c r="EJY16" s="154"/>
      <c r="EJZ16" s="154"/>
      <c r="EKA16" s="154"/>
      <c r="EKB16" s="154"/>
      <c r="EKC16" s="154"/>
      <c r="EKD16" s="154"/>
      <c r="EKE16" s="154"/>
      <c r="EKF16" s="154"/>
      <c r="EKG16" s="154"/>
      <c r="EKH16" s="154"/>
      <c r="EKI16" s="154"/>
      <c r="EKJ16" s="154"/>
      <c r="EKK16" s="154"/>
      <c r="EKL16" s="154"/>
      <c r="EKM16" s="154"/>
      <c r="EKN16" s="154"/>
      <c r="EKO16" s="154"/>
      <c r="EKP16" s="154"/>
      <c r="EKQ16" s="154"/>
      <c r="EKR16" s="154"/>
      <c r="EKS16" s="154"/>
      <c r="EKT16" s="154"/>
      <c r="EKU16" s="154"/>
      <c r="EKV16" s="154"/>
      <c r="EKW16" s="154"/>
      <c r="EKX16" s="154"/>
      <c r="EKY16" s="154"/>
      <c r="EKZ16" s="154"/>
      <c r="ELA16" s="154"/>
      <c r="ELB16" s="154"/>
      <c r="ELC16" s="154"/>
      <c r="ELD16" s="154"/>
      <c r="ELE16" s="154"/>
      <c r="ELF16" s="154"/>
      <c r="ELG16" s="154"/>
      <c r="ELH16" s="154"/>
      <c r="ELI16" s="154"/>
      <c r="ELJ16" s="154"/>
      <c r="ELK16" s="154"/>
      <c r="ELL16" s="154"/>
      <c r="ELM16" s="154"/>
      <c r="ELN16" s="154"/>
      <c r="ELO16" s="154"/>
      <c r="ELP16" s="154"/>
      <c r="ELQ16" s="154"/>
      <c r="ELR16" s="154"/>
      <c r="ELS16" s="154"/>
      <c r="ELT16" s="154"/>
      <c r="ELU16" s="154"/>
      <c r="ELV16" s="154"/>
      <c r="ELW16" s="154"/>
      <c r="ELX16" s="154"/>
      <c r="ELY16" s="154"/>
      <c r="ELZ16" s="154"/>
      <c r="EMA16" s="154"/>
      <c r="EMB16" s="154"/>
      <c r="EMC16" s="154"/>
      <c r="EMD16" s="154"/>
      <c r="EME16" s="154"/>
      <c r="EMF16" s="154"/>
      <c r="EMG16" s="154"/>
      <c r="EMH16" s="154"/>
      <c r="EMI16" s="154"/>
      <c r="EMJ16" s="154"/>
      <c r="EMK16" s="154"/>
      <c r="EML16" s="154"/>
      <c r="EMM16" s="154"/>
      <c r="EMN16" s="154"/>
      <c r="EMO16" s="154"/>
      <c r="EMP16" s="154"/>
      <c r="EMQ16" s="154"/>
      <c r="EMR16" s="154"/>
      <c r="EMS16" s="154"/>
      <c r="EMT16" s="154"/>
      <c r="EMU16" s="154"/>
      <c r="EMV16" s="154"/>
      <c r="EMW16" s="154"/>
      <c r="EMX16" s="154"/>
      <c r="EMY16" s="154"/>
      <c r="EMZ16" s="154"/>
      <c r="ENA16" s="154"/>
      <c r="ENB16" s="154"/>
      <c r="ENC16" s="154"/>
      <c r="END16" s="154"/>
      <c r="ENE16" s="154"/>
      <c r="ENF16" s="154"/>
      <c r="ENG16" s="154"/>
      <c r="ENH16" s="154"/>
      <c r="ENI16" s="154"/>
      <c r="ENJ16" s="154"/>
      <c r="ENK16" s="154"/>
      <c r="ENL16" s="154"/>
      <c r="ENM16" s="154"/>
      <c r="ENN16" s="154"/>
      <c r="ENO16" s="154"/>
      <c r="ENP16" s="154"/>
      <c r="ENQ16" s="154"/>
      <c r="ENR16" s="154"/>
      <c r="ENS16" s="154"/>
      <c r="ENT16" s="154"/>
      <c r="ENU16" s="154"/>
      <c r="ENV16" s="154"/>
      <c r="ENW16" s="154"/>
      <c r="ENX16" s="154"/>
      <c r="ENY16" s="154"/>
      <c r="ENZ16" s="154"/>
      <c r="EOA16" s="154"/>
      <c r="EOB16" s="154"/>
      <c r="EOC16" s="154"/>
      <c r="EOD16" s="154"/>
      <c r="EOE16" s="154"/>
      <c r="EOF16" s="154"/>
      <c r="EOG16" s="154"/>
      <c r="EOH16" s="154"/>
      <c r="EOI16" s="154"/>
      <c r="EOJ16" s="154"/>
      <c r="EOK16" s="154"/>
      <c r="EOL16" s="154"/>
      <c r="EOM16" s="154"/>
      <c r="EON16" s="154"/>
      <c r="EOO16" s="154"/>
      <c r="EOP16" s="154"/>
      <c r="EOQ16" s="154"/>
      <c r="EOR16" s="154"/>
      <c r="EOS16" s="154"/>
      <c r="EOT16" s="154"/>
      <c r="EOU16" s="154"/>
      <c r="EOV16" s="154"/>
      <c r="EOW16" s="154"/>
      <c r="EOX16" s="154"/>
      <c r="EOY16" s="154"/>
      <c r="EOZ16" s="154"/>
      <c r="EPA16" s="154"/>
      <c r="EPB16" s="154"/>
      <c r="EPC16" s="154"/>
      <c r="EPD16" s="154"/>
      <c r="EPE16" s="154"/>
      <c r="EPF16" s="154"/>
      <c r="EPG16" s="154"/>
      <c r="EPH16" s="154"/>
      <c r="EPI16" s="154"/>
      <c r="EPJ16" s="154"/>
      <c r="EPK16" s="154"/>
      <c r="EPL16" s="154"/>
      <c r="EPM16" s="154"/>
      <c r="EPN16" s="154"/>
      <c r="EPO16" s="154"/>
      <c r="EPP16" s="154"/>
      <c r="EPQ16" s="154"/>
      <c r="EPR16" s="154"/>
      <c r="EPS16" s="154"/>
      <c r="EPT16" s="154"/>
      <c r="EPU16" s="154"/>
      <c r="EPV16" s="154"/>
      <c r="EPW16" s="154"/>
      <c r="EPX16" s="154"/>
      <c r="EPY16" s="154"/>
      <c r="EPZ16" s="154"/>
      <c r="EQA16" s="154"/>
      <c r="EQB16" s="154"/>
      <c r="EQC16" s="154"/>
      <c r="EQD16" s="154"/>
      <c r="EQE16" s="154"/>
      <c r="EQF16" s="154"/>
      <c r="EQG16" s="154"/>
      <c r="EQH16" s="154"/>
      <c r="EQI16" s="154"/>
      <c r="EQJ16" s="154"/>
      <c r="EQK16" s="154"/>
      <c r="EQL16" s="154"/>
      <c r="EQM16" s="154"/>
      <c r="EQN16" s="154"/>
      <c r="EQO16" s="154"/>
      <c r="EQP16" s="154"/>
      <c r="EQQ16" s="154"/>
      <c r="EQR16" s="154"/>
      <c r="EQS16" s="154"/>
      <c r="EQT16" s="154"/>
      <c r="EQU16" s="154"/>
      <c r="EQV16" s="154"/>
      <c r="EQW16" s="154"/>
      <c r="EQX16" s="154"/>
      <c r="EQY16" s="154"/>
      <c r="EQZ16" s="154"/>
      <c r="ERA16" s="154"/>
      <c r="ERB16" s="154"/>
      <c r="ERC16" s="154"/>
      <c r="ERD16" s="154"/>
      <c r="ERE16" s="154"/>
      <c r="ERF16" s="154"/>
      <c r="ERG16" s="154"/>
      <c r="ERH16" s="154"/>
      <c r="ERI16" s="154"/>
      <c r="ERJ16" s="154"/>
      <c r="ERK16" s="154"/>
      <c r="ERL16" s="154"/>
      <c r="ERM16" s="154"/>
      <c r="ERN16" s="154"/>
      <c r="ERO16" s="154"/>
      <c r="ERP16" s="154"/>
      <c r="ERQ16" s="154"/>
      <c r="ERR16" s="154"/>
      <c r="ERS16" s="154"/>
      <c r="ERT16" s="154"/>
      <c r="ERU16" s="154"/>
      <c r="ERV16" s="154"/>
      <c r="ERW16" s="154"/>
      <c r="ERX16" s="154"/>
      <c r="ERY16" s="154"/>
      <c r="ERZ16" s="154"/>
      <c r="ESA16" s="154"/>
      <c r="ESB16" s="154"/>
      <c r="ESC16" s="154"/>
      <c r="ESD16" s="154"/>
      <c r="ESE16" s="154"/>
      <c r="ESF16" s="154"/>
      <c r="ESG16" s="154"/>
      <c r="ESH16" s="154"/>
      <c r="ESI16" s="154"/>
      <c r="ESJ16" s="154"/>
      <c r="ESK16" s="154"/>
      <c r="ESL16" s="154"/>
      <c r="ESM16" s="154"/>
      <c r="ESN16" s="154"/>
      <c r="ESO16" s="154"/>
      <c r="ESP16" s="154"/>
      <c r="ESQ16" s="154"/>
      <c r="ESR16" s="154"/>
      <c r="ESS16" s="154"/>
      <c r="EST16" s="154"/>
      <c r="ESU16" s="154"/>
      <c r="ESV16" s="154"/>
      <c r="ESW16" s="154"/>
      <c r="ESX16" s="154"/>
      <c r="ESY16" s="154"/>
      <c r="ESZ16" s="154"/>
      <c r="ETA16" s="154"/>
      <c r="ETB16" s="154"/>
      <c r="ETC16" s="154"/>
      <c r="ETD16" s="154"/>
      <c r="ETE16" s="154"/>
      <c r="ETF16" s="154"/>
      <c r="ETG16" s="154"/>
      <c r="ETH16" s="154"/>
      <c r="ETI16" s="154"/>
      <c r="ETJ16" s="154"/>
      <c r="ETK16" s="154"/>
      <c r="ETL16" s="154"/>
      <c r="ETM16" s="154"/>
      <c r="ETN16" s="154"/>
      <c r="ETO16" s="154"/>
      <c r="ETP16" s="154"/>
      <c r="ETQ16" s="154"/>
      <c r="ETR16" s="154"/>
      <c r="ETS16" s="154"/>
      <c r="ETT16" s="154"/>
      <c r="ETU16" s="154"/>
      <c r="ETV16" s="154"/>
      <c r="ETW16" s="154"/>
      <c r="ETX16" s="154"/>
      <c r="ETY16" s="154"/>
      <c r="ETZ16" s="154"/>
      <c r="EUA16" s="154"/>
      <c r="EUB16" s="154"/>
      <c r="EUC16" s="154"/>
      <c r="EUD16" s="154"/>
      <c r="EUE16" s="154"/>
      <c r="EUF16" s="154"/>
      <c r="EUG16" s="154"/>
      <c r="EUH16" s="154"/>
      <c r="EUI16" s="154"/>
      <c r="EUJ16" s="154"/>
      <c r="EUK16" s="154"/>
      <c r="EUL16" s="154"/>
      <c r="EUM16" s="154"/>
      <c r="EUN16" s="154"/>
      <c r="EUO16" s="154"/>
      <c r="EUP16" s="154"/>
      <c r="EUQ16" s="154"/>
      <c r="EUR16" s="154"/>
      <c r="EUS16" s="154"/>
      <c r="EUT16" s="154"/>
      <c r="EUU16" s="154"/>
      <c r="EUV16" s="154"/>
      <c r="EUW16" s="154"/>
      <c r="EUX16" s="154"/>
      <c r="EUY16" s="154"/>
      <c r="EUZ16" s="154"/>
      <c r="EVA16" s="154"/>
      <c r="EVB16" s="154"/>
      <c r="EVC16" s="154"/>
      <c r="EVD16" s="154"/>
      <c r="EVE16" s="154"/>
      <c r="EVF16" s="154"/>
      <c r="EVG16" s="154"/>
      <c r="EVH16" s="154"/>
      <c r="EVI16" s="154"/>
      <c r="EVJ16" s="154"/>
      <c r="EVK16" s="154"/>
      <c r="EVL16" s="154"/>
      <c r="EVM16" s="154"/>
      <c r="EVN16" s="154"/>
      <c r="EVO16" s="154"/>
      <c r="EVP16" s="154"/>
      <c r="EVQ16" s="154"/>
      <c r="EVR16" s="154"/>
      <c r="EVS16" s="154"/>
      <c r="EVT16" s="154"/>
      <c r="EVU16" s="154"/>
      <c r="EVV16" s="154"/>
      <c r="EVW16" s="154"/>
      <c r="EVX16" s="154"/>
      <c r="EVY16" s="154"/>
      <c r="EVZ16" s="154"/>
      <c r="EWA16" s="154"/>
      <c r="EWB16" s="154"/>
      <c r="EWC16" s="154"/>
      <c r="EWD16" s="154"/>
      <c r="EWE16" s="154"/>
      <c r="EWF16" s="154"/>
      <c r="EWG16" s="154"/>
      <c r="EWH16" s="154"/>
      <c r="EWI16" s="154"/>
      <c r="EWJ16" s="154"/>
      <c r="EWK16" s="154"/>
      <c r="EWL16" s="154"/>
      <c r="EWM16" s="154"/>
      <c r="EWN16" s="154"/>
      <c r="EWO16" s="154"/>
      <c r="EWP16" s="154"/>
      <c r="EWQ16" s="154"/>
      <c r="EWR16" s="154"/>
      <c r="EWS16" s="154"/>
      <c r="EWT16" s="154"/>
      <c r="EWU16" s="154"/>
      <c r="EWV16" s="154"/>
      <c r="EWW16" s="154"/>
      <c r="EWX16" s="154"/>
      <c r="EWY16" s="154"/>
      <c r="EWZ16" s="154"/>
      <c r="EXA16" s="154"/>
      <c r="EXB16" s="154"/>
      <c r="EXC16" s="154"/>
      <c r="EXD16" s="154"/>
      <c r="EXE16" s="154"/>
      <c r="EXF16" s="154"/>
      <c r="EXG16" s="154"/>
      <c r="EXH16" s="154"/>
      <c r="EXI16" s="154"/>
      <c r="EXJ16" s="154"/>
      <c r="EXK16" s="154"/>
      <c r="EXL16" s="154"/>
      <c r="EXM16" s="154"/>
      <c r="EXN16" s="154"/>
      <c r="EXO16" s="154"/>
      <c r="EXP16" s="154"/>
      <c r="EXQ16" s="154"/>
      <c r="EXR16" s="154"/>
      <c r="EXS16" s="154"/>
      <c r="EXT16" s="154"/>
      <c r="EXU16" s="154"/>
      <c r="EXV16" s="154"/>
      <c r="EXW16" s="154"/>
      <c r="EXX16" s="154"/>
      <c r="EXY16" s="154"/>
      <c r="EXZ16" s="154"/>
      <c r="EYA16" s="154"/>
      <c r="EYB16" s="154"/>
      <c r="EYC16" s="154"/>
      <c r="EYD16" s="154"/>
      <c r="EYE16" s="154"/>
      <c r="EYF16" s="154"/>
      <c r="EYG16" s="154"/>
      <c r="EYH16" s="154"/>
      <c r="EYI16" s="154"/>
      <c r="EYJ16" s="154"/>
      <c r="EYK16" s="154"/>
      <c r="EYL16" s="154"/>
      <c r="EYM16" s="154"/>
      <c r="EYN16" s="154"/>
      <c r="EYO16" s="154"/>
      <c r="EYP16" s="154"/>
      <c r="EYQ16" s="154"/>
      <c r="EYR16" s="154"/>
      <c r="EYS16" s="154"/>
      <c r="EYT16" s="154"/>
      <c r="EYU16" s="154"/>
      <c r="EYV16" s="154"/>
      <c r="EYW16" s="154"/>
      <c r="EYX16" s="154"/>
      <c r="EYY16" s="154"/>
      <c r="EYZ16" s="154"/>
      <c r="EZA16" s="154"/>
      <c r="EZB16" s="154"/>
      <c r="EZC16" s="154"/>
      <c r="EZD16" s="154"/>
      <c r="EZE16" s="154"/>
      <c r="EZF16" s="154"/>
      <c r="EZG16" s="154"/>
      <c r="EZH16" s="154"/>
      <c r="EZI16" s="154"/>
      <c r="EZJ16" s="154"/>
      <c r="EZK16" s="154"/>
      <c r="EZL16" s="154"/>
      <c r="EZM16" s="154"/>
      <c r="EZN16" s="154"/>
      <c r="EZO16" s="154"/>
      <c r="EZP16" s="154"/>
      <c r="EZQ16" s="154"/>
      <c r="EZR16" s="154"/>
      <c r="EZS16" s="154"/>
      <c r="EZT16" s="154"/>
      <c r="EZU16" s="154"/>
      <c r="EZV16" s="154"/>
      <c r="EZW16" s="154"/>
      <c r="EZX16" s="154"/>
      <c r="EZY16" s="154"/>
      <c r="EZZ16" s="154"/>
      <c r="FAA16" s="154"/>
      <c r="FAB16" s="154"/>
      <c r="FAC16" s="154"/>
      <c r="FAD16" s="154"/>
      <c r="FAE16" s="154"/>
      <c r="FAF16" s="154"/>
      <c r="FAG16" s="154"/>
      <c r="FAH16" s="154"/>
      <c r="FAI16" s="154"/>
      <c r="FAJ16" s="154"/>
      <c r="FAK16" s="154"/>
      <c r="FAL16" s="154"/>
      <c r="FAM16" s="154"/>
      <c r="FAN16" s="154"/>
      <c r="FAO16" s="154"/>
      <c r="FAP16" s="154"/>
      <c r="FAQ16" s="154"/>
      <c r="FAR16" s="154"/>
      <c r="FAS16" s="154"/>
      <c r="FAT16" s="154"/>
      <c r="FAU16" s="154"/>
      <c r="FAV16" s="154"/>
      <c r="FAW16" s="154"/>
      <c r="FAX16" s="154"/>
      <c r="FAY16" s="154"/>
      <c r="FAZ16" s="154"/>
      <c r="FBA16" s="154"/>
      <c r="FBB16" s="154"/>
      <c r="FBC16" s="154"/>
      <c r="FBD16" s="154"/>
      <c r="FBE16" s="154"/>
      <c r="FBF16" s="154"/>
      <c r="FBG16" s="154"/>
      <c r="FBH16" s="154"/>
      <c r="FBI16" s="154"/>
      <c r="FBJ16" s="154"/>
      <c r="FBK16" s="154"/>
      <c r="FBL16" s="154"/>
      <c r="FBM16" s="154"/>
      <c r="FBN16" s="154"/>
      <c r="FBO16" s="154"/>
      <c r="FBP16" s="154"/>
      <c r="FBQ16" s="154"/>
      <c r="FBR16" s="154"/>
      <c r="FBS16" s="154"/>
      <c r="FBT16" s="154"/>
      <c r="FBU16" s="154"/>
      <c r="FBV16" s="154"/>
      <c r="FBW16" s="154"/>
      <c r="FBX16" s="154"/>
      <c r="FBY16" s="154"/>
      <c r="FBZ16" s="154"/>
      <c r="FCA16" s="154"/>
      <c r="FCB16" s="154"/>
      <c r="FCC16" s="154"/>
      <c r="FCD16" s="154"/>
      <c r="FCE16" s="154"/>
      <c r="FCF16" s="154"/>
      <c r="FCG16" s="154"/>
      <c r="FCH16" s="154"/>
      <c r="FCI16" s="154"/>
      <c r="FCJ16" s="154"/>
      <c r="FCK16" s="154"/>
      <c r="FCL16" s="154"/>
      <c r="FCM16" s="154"/>
      <c r="FCN16" s="154"/>
      <c r="FCO16" s="154"/>
      <c r="FCP16" s="154"/>
      <c r="FCQ16" s="154"/>
      <c r="FCR16" s="154"/>
      <c r="FCS16" s="154"/>
      <c r="FCT16" s="154"/>
      <c r="FCU16" s="154"/>
      <c r="FCV16" s="154"/>
      <c r="FCW16" s="154"/>
      <c r="FCX16" s="154"/>
      <c r="FCY16" s="154"/>
      <c r="FCZ16" s="154"/>
      <c r="FDA16" s="154"/>
      <c r="FDB16" s="154"/>
      <c r="FDC16" s="154"/>
      <c r="FDD16" s="154"/>
      <c r="FDE16" s="154"/>
      <c r="FDF16" s="154"/>
      <c r="FDG16" s="154"/>
      <c r="FDH16" s="154"/>
      <c r="FDI16" s="154"/>
      <c r="FDJ16" s="154"/>
      <c r="FDK16" s="154"/>
      <c r="FDL16" s="154"/>
      <c r="FDM16" s="154"/>
      <c r="FDN16" s="154"/>
      <c r="FDO16" s="154"/>
      <c r="FDP16" s="154"/>
      <c r="FDQ16" s="154"/>
      <c r="FDR16" s="154"/>
      <c r="FDS16" s="154"/>
      <c r="FDT16" s="154"/>
      <c r="FDU16" s="154"/>
      <c r="FDV16" s="154"/>
      <c r="FDW16" s="154"/>
      <c r="FDX16" s="154"/>
      <c r="FDY16" s="154"/>
      <c r="FDZ16" s="154"/>
      <c r="FEA16" s="154"/>
      <c r="FEB16" s="154"/>
      <c r="FEC16" s="154"/>
      <c r="FED16" s="154"/>
      <c r="FEE16" s="154"/>
      <c r="FEF16" s="154"/>
      <c r="FEG16" s="154"/>
      <c r="FEH16" s="154"/>
      <c r="FEI16" s="154"/>
      <c r="FEJ16" s="154"/>
      <c r="FEK16" s="154"/>
      <c r="FEL16" s="154"/>
      <c r="FEM16" s="154"/>
      <c r="FEN16" s="154"/>
      <c r="FEO16" s="154"/>
      <c r="FEP16" s="154"/>
      <c r="FEQ16" s="154"/>
      <c r="FER16" s="154"/>
      <c r="FES16" s="154"/>
      <c r="FET16" s="154"/>
      <c r="FEU16" s="154"/>
      <c r="FEV16" s="154"/>
      <c r="FEW16" s="154"/>
      <c r="FEX16" s="154"/>
      <c r="FEY16" s="154"/>
      <c r="FEZ16" s="154"/>
      <c r="FFA16" s="154"/>
      <c r="FFB16" s="154"/>
      <c r="FFC16" s="154"/>
      <c r="FFD16" s="154"/>
      <c r="FFE16" s="154"/>
      <c r="FFF16" s="154"/>
      <c r="FFG16" s="154"/>
      <c r="FFH16" s="154"/>
      <c r="FFI16" s="154"/>
      <c r="FFJ16" s="154"/>
      <c r="FFK16" s="154"/>
      <c r="FFL16" s="154"/>
      <c r="FFM16" s="154"/>
      <c r="FFN16" s="154"/>
      <c r="FFO16" s="154"/>
      <c r="FFP16" s="154"/>
      <c r="FFQ16" s="154"/>
      <c r="FFR16" s="154"/>
      <c r="FFS16" s="154"/>
      <c r="FFT16" s="154"/>
      <c r="FFU16" s="154"/>
      <c r="FFV16" s="154"/>
      <c r="FFW16" s="154"/>
      <c r="FFX16" s="154"/>
      <c r="FFY16" s="154"/>
      <c r="FFZ16" s="154"/>
      <c r="FGA16" s="154"/>
      <c r="FGB16" s="154"/>
      <c r="FGC16" s="154"/>
      <c r="FGD16" s="154"/>
      <c r="FGE16" s="154"/>
      <c r="FGF16" s="154"/>
      <c r="FGG16" s="154"/>
      <c r="FGH16" s="154"/>
      <c r="FGI16" s="154"/>
      <c r="FGJ16" s="154"/>
      <c r="FGK16" s="154"/>
      <c r="FGL16" s="154"/>
      <c r="FGM16" s="154"/>
      <c r="FGN16" s="154"/>
      <c r="FGO16" s="154"/>
      <c r="FGP16" s="154"/>
      <c r="FGQ16" s="154"/>
      <c r="FGR16" s="154"/>
      <c r="FGS16" s="154"/>
      <c r="FGT16" s="154"/>
      <c r="FGU16" s="154"/>
      <c r="FGV16" s="154"/>
      <c r="FGW16" s="154"/>
      <c r="FGX16" s="154"/>
      <c r="FGY16" s="154"/>
      <c r="FGZ16" s="154"/>
      <c r="FHA16" s="154"/>
      <c r="FHB16" s="154"/>
      <c r="FHC16" s="154"/>
      <c r="FHD16" s="154"/>
      <c r="FHE16" s="154"/>
      <c r="FHF16" s="154"/>
      <c r="FHG16" s="154"/>
      <c r="FHH16" s="154"/>
      <c r="FHI16" s="154"/>
      <c r="FHJ16" s="154"/>
      <c r="FHK16" s="154"/>
      <c r="FHL16" s="154"/>
      <c r="FHM16" s="154"/>
      <c r="FHN16" s="154"/>
      <c r="FHO16" s="154"/>
      <c r="FHP16" s="154"/>
      <c r="FHQ16" s="154"/>
      <c r="FHR16" s="154"/>
      <c r="FHS16" s="154"/>
      <c r="FHT16" s="154"/>
      <c r="FHU16" s="154"/>
      <c r="FHV16" s="154"/>
      <c r="FHW16" s="154"/>
      <c r="FHX16" s="154"/>
      <c r="FHY16" s="154"/>
      <c r="FHZ16" s="154"/>
      <c r="FIA16" s="154"/>
      <c r="FIB16" s="154"/>
      <c r="FIC16" s="154"/>
      <c r="FID16" s="154"/>
      <c r="FIE16" s="154"/>
      <c r="FIF16" s="154"/>
      <c r="FIG16" s="154"/>
      <c r="FIH16" s="154"/>
      <c r="FII16" s="154"/>
      <c r="FIJ16" s="154"/>
      <c r="FIK16" s="154"/>
      <c r="FIL16" s="154"/>
      <c r="FIM16" s="154"/>
      <c r="FIN16" s="154"/>
      <c r="FIO16" s="154"/>
      <c r="FIP16" s="154"/>
      <c r="FIQ16" s="154"/>
      <c r="FIR16" s="154"/>
      <c r="FIS16" s="154"/>
      <c r="FIT16" s="154"/>
      <c r="FIU16" s="154"/>
      <c r="FIV16" s="154"/>
      <c r="FIW16" s="154"/>
      <c r="FIX16" s="154"/>
      <c r="FIY16" s="154"/>
      <c r="FIZ16" s="154"/>
      <c r="FJA16" s="154"/>
      <c r="FJB16" s="154"/>
      <c r="FJC16" s="154"/>
      <c r="FJD16" s="154"/>
      <c r="FJE16" s="154"/>
      <c r="FJF16" s="154"/>
      <c r="FJG16" s="154"/>
      <c r="FJH16" s="154"/>
      <c r="FJI16" s="154"/>
      <c r="FJJ16" s="154"/>
      <c r="FJK16" s="154"/>
      <c r="FJL16" s="154"/>
      <c r="FJM16" s="154"/>
      <c r="FJN16" s="154"/>
      <c r="FJO16" s="154"/>
      <c r="FJP16" s="154"/>
      <c r="FJQ16" s="154"/>
      <c r="FJR16" s="154"/>
      <c r="FJS16" s="154"/>
      <c r="FJT16" s="154"/>
      <c r="FJU16" s="154"/>
      <c r="FJV16" s="154"/>
      <c r="FJW16" s="154"/>
      <c r="FJX16" s="154"/>
      <c r="FJY16" s="154"/>
      <c r="FJZ16" s="154"/>
      <c r="FKA16" s="154"/>
      <c r="FKB16" s="154"/>
      <c r="FKC16" s="154"/>
      <c r="FKD16" s="154"/>
      <c r="FKE16" s="154"/>
      <c r="FKF16" s="154"/>
      <c r="FKG16" s="154"/>
      <c r="FKH16" s="154"/>
      <c r="FKI16" s="154"/>
      <c r="FKJ16" s="154"/>
      <c r="FKK16" s="154"/>
      <c r="FKL16" s="154"/>
      <c r="FKM16" s="154"/>
      <c r="FKN16" s="154"/>
      <c r="FKO16" s="154"/>
      <c r="FKP16" s="154"/>
      <c r="FKQ16" s="154"/>
      <c r="FKR16" s="154"/>
      <c r="FKS16" s="154"/>
      <c r="FKT16" s="154"/>
      <c r="FKU16" s="154"/>
      <c r="FKV16" s="154"/>
      <c r="FKW16" s="154"/>
      <c r="FKX16" s="154"/>
      <c r="FKY16" s="154"/>
      <c r="FKZ16" s="154"/>
      <c r="FLA16" s="154"/>
      <c r="FLB16" s="154"/>
      <c r="FLC16" s="154"/>
      <c r="FLD16" s="154"/>
      <c r="FLE16" s="154"/>
      <c r="FLF16" s="154"/>
      <c r="FLG16" s="154"/>
      <c r="FLH16" s="154"/>
      <c r="FLI16" s="154"/>
      <c r="FLJ16" s="154"/>
      <c r="FLK16" s="154"/>
      <c r="FLL16" s="154"/>
      <c r="FLM16" s="154"/>
      <c r="FLN16" s="154"/>
      <c r="FLO16" s="154"/>
      <c r="FLP16" s="154"/>
      <c r="FLQ16" s="154"/>
      <c r="FLR16" s="154"/>
      <c r="FLS16" s="154"/>
      <c r="FLT16" s="154"/>
      <c r="FLU16" s="154"/>
      <c r="FLV16" s="154"/>
      <c r="FLW16" s="154"/>
      <c r="FLX16" s="154"/>
      <c r="FLY16" s="154"/>
      <c r="FLZ16" s="154"/>
      <c r="FMA16" s="154"/>
      <c r="FMB16" s="154"/>
      <c r="FMC16" s="154"/>
      <c r="FMD16" s="154"/>
      <c r="FME16" s="154"/>
      <c r="FMF16" s="154"/>
      <c r="FMG16" s="154"/>
      <c r="FMH16" s="154"/>
      <c r="FMI16" s="154"/>
      <c r="FMJ16" s="154"/>
      <c r="FMK16" s="154"/>
      <c r="FML16" s="154"/>
      <c r="FMM16" s="154"/>
      <c r="FMN16" s="154"/>
      <c r="FMO16" s="154"/>
      <c r="FMP16" s="154"/>
      <c r="FMQ16" s="154"/>
      <c r="FMR16" s="154"/>
      <c r="FMS16" s="154"/>
      <c r="FMT16" s="154"/>
      <c r="FMU16" s="154"/>
      <c r="FMV16" s="154"/>
      <c r="FMW16" s="154"/>
      <c r="FMX16" s="154"/>
      <c r="FMY16" s="154"/>
      <c r="FMZ16" s="154"/>
      <c r="FNA16" s="154"/>
      <c r="FNB16" s="154"/>
      <c r="FNC16" s="154"/>
      <c r="FND16" s="154"/>
      <c r="FNE16" s="154"/>
      <c r="FNF16" s="154"/>
      <c r="FNG16" s="154"/>
      <c r="FNH16" s="154"/>
      <c r="FNI16" s="154"/>
      <c r="FNJ16" s="154"/>
      <c r="FNK16" s="154"/>
      <c r="FNL16" s="154"/>
      <c r="FNM16" s="154"/>
      <c r="FNN16" s="154"/>
      <c r="FNO16" s="154"/>
      <c r="FNP16" s="154"/>
      <c r="FNQ16" s="154"/>
      <c r="FNR16" s="154"/>
      <c r="FNS16" s="154"/>
      <c r="FNT16" s="154"/>
      <c r="FNU16" s="154"/>
      <c r="FNV16" s="154"/>
      <c r="FNW16" s="154"/>
      <c r="FNX16" s="154"/>
      <c r="FNY16" s="154"/>
      <c r="FNZ16" s="154"/>
      <c r="FOA16" s="154"/>
      <c r="FOB16" s="154"/>
      <c r="FOC16" s="154"/>
      <c r="FOD16" s="154"/>
      <c r="FOE16" s="154"/>
      <c r="FOF16" s="154"/>
      <c r="FOG16" s="154"/>
      <c r="FOH16" s="154"/>
      <c r="FOI16" s="154"/>
      <c r="FOJ16" s="154"/>
      <c r="FOK16" s="154"/>
      <c r="FOL16" s="154"/>
      <c r="FOM16" s="154"/>
      <c r="FON16" s="154"/>
      <c r="FOO16" s="154"/>
      <c r="FOP16" s="154"/>
      <c r="FOQ16" s="154"/>
      <c r="FOR16" s="154"/>
      <c r="FOS16" s="154"/>
      <c r="FOT16" s="154"/>
      <c r="FOU16" s="154"/>
      <c r="FOV16" s="154"/>
      <c r="FOW16" s="154"/>
      <c r="FOX16" s="154"/>
      <c r="FOY16" s="154"/>
      <c r="FOZ16" s="154"/>
      <c r="FPA16" s="154"/>
      <c r="FPB16" s="154"/>
      <c r="FPC16" s="154"/>
      <c r="FPD16" s="154"/>
      <c r="FPE16" s="154"/>
      <c r="FPF16" s="154"/>
      <c r="FPG16" s="154"/>
      <c r="FPH16" s="154"/>
      <c r="FPI16" s="154"/>
      <c r="FPJ16" s="154"/>
      <c r="FPK16" s="154"/>
      <c r="FPL16" s="154"/>
      <c r="FPM16" s="154"/>
      <c r="FPN16" s="154"/>
      <c r="FPO16" s="154"/>
      <c r="FPP16" s="154"/>
      <c r="FPQ16" s="154"/>
      <c r="FPR16" s="154"/>
      <c r="FPS16" s="154"/>
      <c r="FPT16" s="154"/>
      <c r="FPU16" s="154"/>
      <c r="FPV16" s="154"/>
      <c r="FPW16" s="154"/>
      <c r="FPX16" s="154"/>
      <c r="FPY16" s="154"/>
      <c r="FPZ16" s="154"/>
      <c r="FQA16" s="154"/>
      <c r="FQB16" s="154"/>
      <c r="FQC16" s="154"/>
      <c r="FQD16" s="154"/>
      <c r="FQE16" s="154"/>
      <c r="FQF16" s="154"/>
      <c r="FQG16" s="154"/>
      <c r="FQH16" s="154"/>
      <c r="FQI16" s="154"/>
      <c r="FQJ16" s="154"/>
      <c r="FQK16" s="154"/>
      <c r="FQL16" s="154"/>
      <c r="FQM16" s="154"/>
      <c r="FQN16" s="154"/>
      <c r="FQO16" s="154"/>
      <c r="FQP16" s="154"/>
      <c r="FQQ16" s="154"/>
      <c r="FQR16" s="154"/>
      <c r="FQS16" s="154"/>
      <c r="FQT16" s="154"/>
      <c r="FQU16" s="154"/>
      <c r="FQV16" s="154"/>
      <c r="FQW16" s="154"/>
      <c r="FQX16" s="154"/>
      <c r="FQY16" s="154"/>
      <c r="FQZ16" s="154"/>
      <c r="FRA16" s="154"/>
      <c r="FRB16" s="154"/>
      <c r="FRC16" s="154"/>
      <c r="FRD16" s="154"/>
      <c r="FRE16" s="154"/>
      <c r="FRF16" s="154"/>
      <c r="FRG16" s="154"/>
      <c r="FRH16" s="154"/>
      <c r="FRI16" s="154"/>
      <c r="FRJ16" s="154"/>
      <c r="FRK16" s="154"/>
      <c r="FRL16" s="154"/>
      <c r="FRM16" s="154"/>
      <c r="FRN16" s="154"/>
      <c r="FRO16" s="154"/>
      <c r="FRP16" s="154"/>
      <c r="FRQ16" s="154"/>
      <c r="FRR16" s="154"/>
      <c r="FRS16" s="154"/>
      <c r="FRT16" s="154"/>
      <c r="FRU16" s="154"/>
      <c r="FRV16" s="154"/>
      <c r="FRW16" s="154"/>
      <c r="FRX16" s="154"/>
      <c r="FRY16" s="154"/>
      <c r="FRZ16" s="154"/>
      <c r="FSA16" s="154"/>
      <c r="FSB16" s="154"/>
      <c r="FSC16" s="154"/>
      <c r="FSD16" s="154"/>
      <c r="FSE16" s="154"/>
      <c r="FSF16" s="154"/>
      <c r="FSG16" s="154"/>
      <c r="FSH16" s="154"/>
      <c r="FSI16" s="154"/>
      <c r="FSJ16" s="154"/>
      <c r="FSK16" s="154"/>
      <c r="FSL16" s="154"/>
      <c r="FSM16" s="154"/>
      <c r="FSN16" s="154"/>
      <c r="FSO16" s="154"/>
      <c r="FSP16" s="154"/>
      <c r="FSQ16" s="154"/>
      <c r="FSR16" s="154"/>
      <c r="FSS16" s="154"/>
      <c r="FST16" s="154"/>
      <c r="FSU16" s="154"/>
      <c r="FSV16" s="154"/>
      <c r="FSW16" s="154"/>
      <c r="FSX16" s="154"/>
      <c r="FSY16" s="154"/>
      <c r="FSZ16" s="154"/>
      <c r="FTA16" s="154"/>
      <c r="FTB16" s="154"/>
      <c r="FTC16" s="154"/>
      <c r="FTD16" s="154"/>
      <c r="FTE16" s="154"/>
      <c r="FTF16" s="154"/>
      <c r="FTG16" s="154"/>
      <c r="FTH16" s="154"/>
      <c r="FTI16" s="154"/>
      <c r="FTJ16" s="154"/>
      <c r="FTK16" s="154"/>
      <c r="FTL16" s="154"/>
      <c r="FTM16" s="154"/>
      <c r="FTN16" s="154"/>
      <c r="FTO16" s="154"/>
      <c r="FTP16" s="154"/>
      <c r="FTQ16" s="154"/>
      <c r="FTR16" s="154"/>
      <c r="FTS16" s="154"/>
      <c r="FTT16" s="154"/>
      <c r="FTU16" s="154"/>
      <c r="FTV16" s="154"/>
      <c r="FTW16" s="154"/>
      <c r="FTX16" s="154"/>
      <c r="FTY16" s="154"/>
      <c r="FTZ16" s="154"/>
      <c r="FUA16" s="154"/>
      <c r="FUB16" s="154"/>
      <c r="FUC16" s="154"/>
      <c r="FUD16" s="154"/>
      <c r="FUE16" s="154"/>
      <c r="FUF16" s="154"/>
      <c r="FUG16" s="154"/>
      <c r="FUH16" s="154"/>
      <c r="FUI16" s="154"/>
      <c r="FUJ16" s="154"/>
      <c r="FUK16" s="154"/>
      <c r="FUL16" s="154"/>
      <c r="FUM16" s="154"/>
      <c r="FUN16" s="154"/>
      <c r="FUO16" s="154"/>
      <c r="FUP16" s="154"/>
      <c r="FUQ16" s="154"/>
      <c r="FUR16" s="154"/>
      <c r="FUS16" s="154"/>
      <c r="FUT16" s="154"/>
      <c r="FUU16" s="154"/>
      <c r="FUV16" s="154"/>
      <c r="FUW16" s="154"/>
      <c r="FUX16" s="154"/>
      <c r="FUY16" s="154"/>
      <c r="FUZ16" s="154"/>
      <c r="FVA16" s="154"/>
      <c r="FVB16" s="154"/>
      <c r="FVC16" s="154"/>
      <c r="FVD16" s="154"/>
      <c r="FVE16" s="154"/>
      <c r="FVF16" s="154"/>
      <c r="FVG16" s="154"/>
      <c r="FVH16" s="154"/>
      <c r="FVI16" s="154"/>
      <c r="FVJ16" s="154"/>
      <c r="FVK16" s="154"/>
      <c r="FVL16" s="154"/>
      <c r="FVM16" s="154"/>
      <c r="FVN16" s="154"/>
      <c r="FVO16" s="154"/>
      <c r="FVP16" s="154"/>
      <c r="FVQ16" s="154"/>
      <c r="FVR16" s="154"/>
      <c r="FVS16" s="154"/>
      <c r="FVT16" s="154"/>
      <c r="FVU16" s="154"/>
      <c r="FVV16" s="154"/>
      <c r="FVW16" s="154"/>
      <c r="FVX16" s="154"/>
      <c r="FVY16" s="154"/>
      <c r="FVZ16" s="154"/>
      <c r="FWA16" s="154"/>
      <c r="FWB16" s="154"/>
      <c r="FWC16" s="154"/>
      <c r="FWD16" s="154"/>
      <c r="FWE16" s="154"/>
      <c r="FWF16" s="154"/>
      <c r="FWG16" s="154"/>
      <c r="FWH16" s="154"/>
      <c r="FWI16" s="154"/>
      <c r="FWJ16" s="154"/>
      <c r="FWK16" s="154"/>
      <c r="FWL16" s="154"/>
      <c r="FWM16" s="154"/>
      <c r="FWN16" s="154"/>
      <c r="FWO16" s="154"/>
      <c r="FWP16" s="154"/>
      <c r="FWQ16" s="154"/>
      <c r="FWR16" s="154"/>
      <c r="FWS16" s="154"/>
      <c r="FWT16" s="154"/>
      <c r="FWU16" s="154"/>
      <c r="FWV16" s="154"/>
      <c r="FWW16" s="154"/>
      <c r="FWX16" s="154"/>
      <c r="FWY16" s="154"/>
      <c r="FWZ16" s="154"/>
      <c r="FXA16" s="154"/>
      <c r="FXB16" s="154"/>
      <c r="FXC16" s="154"/>
      <c r="FXD16" s="154"/>
      <c r="FXE16" s="154"/>
      <c r="FXF16" s="154"/>
      <c r="FXG16" s="154"/>
      <c r="FXH16" s="154"/>
      <c r="FXI16" s="154"/>
      <c r="FXJ16" s="154"/>
      <c r="FXK16" s="154"/>
      <c r="FXL16" s="154"/>
      <c r="FXM16" s="154"/>
      <c r="FXN16" s="154"/>
      <c r="FXO16" s="154"/>
      <c r="FXP16" s="154"/>
      <c r="FXQ16" s="154"/>
      <c r="FXR16" s="154"/>
      <c r="FXS16" s="154"/>
      <c r="FXT16" s="154"/>
      <c r="FXU16" s="154"/>
      <c r="FXV16" s="154"/>
      <c r="FXW16" s="154"/>
      <c r="FXX16" s="154"/>
      <c r="FXY16" s="154"/>
      <c r="FXZ16" s="154"/>
      <c r="FYA16" s="154"/>
      <c r="FYB16" s="154"/>
      <c r="FYC16" s="154"/>
      <c r="FYD16" s="154"/>
      <c r="FYE16" s="154"/>
      <c r="FYF16" s="154"/>
      <c r="FYG16" s="154"/>
      <c r="FYH16" s="154"/>
      <c r="FYI16" s="154"/>
      <c r="FYJ16" s="154"/>
      <c r="FYK16" s="154"/>
      <c r="FYL16" s="154"/>
      <c r="FYM16" s="154"/>
      <c r="FYN16" s="154"/>
      <c r="FYO16" s="154"/>
      <c r="FYP16" s="154"/>
      <c r="FYQ16" s="154"/>
      <c r="FYR16" s="154"/>
      <c r="FYS16" s="154"/>
      <c r="FYT16" s="154"/>
      <c r="FYU16" s="154"/>
      <c r="FYV16" s="154"/>
      <c r="FYW16" s="154"/>
      <c r="FYX16" s="154"/>
      <c r="FYY16" s="154"/>
      <c r="FYZ16" s="154"/>
      <c r="FZA16" s="154"/>
      <c r="FZB16" s="154"/>
      <c r="FZC16" s="154"/>
      <c r="FZD16" s="154"/>
      <c r="FZE16" s="154"/>
      <c r="FZF16" s="154"/>
      <c r="FZG16" s="154"/>
      <c r="FZH16" s="154"/>
      <c r="FZI16" s="154"/>
      <c r="FZJ16" s="154"/>
      <c r="FZK16" s="154"/>
      <c r="FZL16" s="154"/>
      <c r="FZM16" s="154"/>
      <c r="FZN16" s="154"/>
      <c r="FZO16" s="154"/>
      <c r="FZP16" s="154"/>
      <c r="FZQ16" s="154"/>
      <c r="FZR16" s="154"/>
      <c r="FZS16" s="154"/>
      <c r="FZT16" s="154"/>
      <c r="FZU16" s="154"/>
      <c r="FZV16" s="154"/>
      <c r="FZW16" s="154"/>
      <c r="FZX16" s="154"/>
      <c r="FZY16" s="154"/>
      <c r="FZZ16" s="154"/>
      <c r="GAA16" s="154"/>
      <c r="GAB16" s="154"/>
      <c r="GAC16" s="154"/>
      <c r="GAD16" s="154"/>
      <c r="GAE16" s="154"/>
      <c r="GAF16" s="154"/>
      <c r="GAG16" s="154"/>
      <c r="GAH16" s="154"/>
      <c r="GAI16" s="154"/>
      <c r="GAJ16" s="154"/>
      <c r="GAK16" s="154"/>
      <c r="GAL16" s="154"/>
      <c r="GAM16" s="154"/>
      <c r="GAN16" s="154"/>
      <c r="GAO16" s="154"/>
      <c r="GAP16" s="154"/>
      <c r="GAQ16" s="154"/>
      <c r="GAR16" s="154"/>
      <c r="GAS16" s="154"/>
      <c r="GAT16" s="154"/>
      <c r="GAU16" s="154"/>
      <c r="GAV16" s="154"/>
      <c r="GAW16" s="154"/>
      <c r="GAX16" s="154"/>
      <c r="GAY16" s="154"/>
      <c r="GAZ16" s="154"/>
      <c r="GBA16" s="154"/>
      <c r="GBB16" s="154"/>
      <c r="GBC16" s="154"/>
      <c r="GBD16" s="154"/>
      <c r="GBE16" s="154"/>
      <c r="GBF16" s="154"/>
      <c r="GBG16" s="154"/>
      <c r="GBH16" s="154"/>
      <c r="GBI16" s="154"/>
      <c r="GBJ16" s="154"/>
      <c r="GBK16" s="154"/>
      <c r="GBL16" s="154"/>
      <c r="GBM16" s="154"/>
      <c r="GBN16" s="154"/>
      <c r="GBO16" s="154"/>
      <c r="GBP16" s="154"/>
      <c r="GBQ16" s="154"/>
      <c r="GBR16" s="154"/>
      <c r="GBS16" s="154"/>
      <c r="GBT16" s="154"/>
      <c r="GBU16" s="154"/>
      <c r="GBV16" s="154"/>
      <c r="GBW16" s="154"/>
      <c r="GBX16" s="154"/>
      <c r="GBY16" s="154"/>
      <c r="GBZ16" s="154"/>
      <c r="GCA16" s="154"/>
      <c r="GCB16" s="154"/>
      <c r="GCC16" s="154"/>
      <c r="GCD16" s="154"/>
      <c r="GCE16" s="154"/>
      <c r="GCF16" s="154"/>
      <c r="GCG16" s="154"/>
      <c r="GCH16" s="154"/>
      <c r="GCI16" s="154"/>
      <c r="GCJ16" s="154"/>
      <c r="GCK16" s="154"/>
      <c r="GCL16" s="154"/>
      <c r="GCM16" s="154"/>
      <c r="GCN16" s="154"/>
      <c r="GCO16" s="154"/>
      <c r="GCP16" s="154"/>
      <c r="GCQ16" s="154"/>
      <c r="GCR16" s="154"/>
      <c r="GCS16" s="154"/>
      <c r="GCT16" s="154"/>
      <c r="GCU16" s="154"/>
      <c r="GCV16" s="154"/>
      <c r="GCW16" s="154"/>
      <c r="GCX16" s="154"/>
      <c r="GCY16" s="154"/>
      <c r="GCZ16" s="154"/>
      <c r="GDA16" s="154"/>
      <c r="GDB16" s="154"/>
      <c r="GDC16" s="154"/>
      <c r="GDD16" s="154"/>
      <c r="GDE16" s="154"/>
      <c r="GDF16" s="154"/>
      <c r="GDG16" s="154"/>
      <c r="GDH16" s="154"/>
      <c r="GDI16" s="154"/>
      <c r="GDJ16" s="154"/>
      <c r="GDK16" s="154"/>
      <c r="GDL16" s="154"/>
      <c r="GDM16" s="154"/>
      <c r="GDN16" s="154"/>
      <c r="GDO16" s="154"/>
      <c r="GDP16" s="154"/>
      <c r="GDQ16" s="154"/>
      <c r="GDR16" s="154"/>
      <c r="GDS16" s="154"/>
      <c r="GDT16" s="154"/>
      <c r="GDU16" s="154"/>
      <c r="GDV16" s="154"/>
      <c r="GDW16" s="154"/>
      <c r="GDX16" s="154"/>
      <c r="GDY16" s="154"/>
      <c r="GDZ16" s="154"/>
      <c r="GEA16" s="154"/>
      <c r="GEB16" s="154"/>
      <c r="GEC16" s="154"/>
      <c r="GED16" s="154"/>
      <c r="GEE16" s="154"/>
      <c r="GEF16" s="154"/>
      <c r="GEG16" s="154"/>
      <c r="GEH16" s="154"/>
      <c r="GEI16" s="154"/>
      <c r="GEJ16" s="154"/>
      <c r="GEK16" s="154"/>
      <c r="GEL16" s="154"/>
      <c r="GEM16" s="154"/>
      <c r="GEN16" s="154"/>
      <c r="GEO16" s="154"/>
      <c r="GEP16" s="154"/>
      <c r="GEQ16" s="154"/>
      <c r="GER16" s="154"/>
      <c r="GES16" s="154"/>
      <c r="GET16" s="154"/>
      <c r="GEU16" s="154"/>
      <c r="GEV16" s="154"/>
      <c r="GEW16" s="154"/>
      <c r="GEX16" s="154"/>
      <c r="GEY16" s="154"/>
      <c r="GEZ16" s="154"/>
      <c r="GFA16" s="154"/>
      <c r="GFB16" s="154"/>
      <c r="GFC16" s="154"/>
      <c r="GFD16" s="154"/>
      <c r="GFE16" s="154"/>
      <c r="GFF16" s="154"/>
      <c r="GFG16" s="154"/>
      <c r="GFH16" s="154"/>
      <c r="GFI16" s="154"/>
      <c r="GFJ16" s="154"/>
      <c r="GFK16" s="154"/>
      <c r="GFL16" s="154"/>
      <c r="GFM16" s="154"/>
      <c r="GFN16" s="154"/>
      <c r="GFO16" s="154"/>
      <c r="GFP16" s="154"/>
      <c r="GFQ16" s="154"/>
      <c r="GFR16" s="154"/>
      <c r="GFS16" s="154"/>
      <c r="GFT16" s="154"/>
      <c r="GFU16" s="154"/>
      <c r="GFV16" s="154"/>
      <c r="GFW16" s="154"/>
      <c r="GFX16" s="154"/>
      <c r="GFY16" s="154"/>
      <c r="GFZ16" s="154"/>
      <c r="GGA16" s="154"/>
      <c r="GGB16" s="154"/>
      <c r="GGC16" s="154"/>
      <c r="GGD16" s="154"/>
      <c r="GGE16" s="154"/>
      <c r="GGF16" s="154"/>
      <c r="GGG16" s="154"/>
      <c r="GGH16" s="154"/>
      <c r="GGI16" s="154"/>
      <c r="GGJ16" s="154"/>
      <c r="GGK16" s="154"/>
      <c r="GGL16" s="154"/>
      <c r="GGM16" s="154"/>
      <c r="GGN16" s="154"/>
      <c r="GGO16" s="154"/>
      <c r="GGP16" s="154"/>
      <c r="GGQ16" s="154"/>
      <c r="GGR16" s="154"/>
      <c r="GGS16" s="154"/>
      <c r="GGT16" s="154"/>
      <c r="GGU16" s="154"/>
      <c r="GGV16" s="154"/>
      <c r="GGW16" s="154"/>
      <c r="GGX16" s="154"/>
      <c r="GGY16" s="154"/>
      <c r="GGZ16" s="154"/>
      <c r="GHA16" s="154"/>
      <c r="GHB16" s="154"/>
      <c r="GHC16" s="154"/>
      <c r="GHD16" s="154"/>
      <c r="GHE16" s="154"/>
      <c r="GHF16" s="154"/>
      <c r="GHG16" s="154"/>
      <c r="GHH16" s="154"/>
      <c r="GHI16" s="154"/>
      <c r="GHJ16" s="154"/>
      <c r="GHK16" s="154"/>
      <c r="GHL16" s="154"/>
      <c r="GHM16" s="154"/>
      <c r="GHN16" s="154"/>
      <c r="GHO16" s="154"/>
      <c r="GHP16" s="154"/>
      <c r="GHQ16" s="154"/>
      <c r="GHR16" s="154"/>
      <c r="GHS16" s="154"/>
      <c r="GHT16" s="154"/>
      <c r="GHU16" s="154"/>
      <c r="GHV16" s="154"/>
      <c r="GHW16" s="154"/>
      <c r="GHX16" s="154"/>
      <c r="GHY16" s="154"/>
      <c r="GHZ16" s="154"/>
      <c r="GIA16" s="154"/>
      <c r="GIB16" s="154"/>
      <c r="GIC16" s="154"/>
      <c r="GID16" s="154"/>
      <c r="GIE16" s="154"/>
      <c r="GIF16" s="154"/>
      <c r="GIG16" s="154"/>
      <c r="GIH16" s="154"/>
      <c r="GII16" s="154"/>
      <c r="GIJ16" s="154"/>
      <c r="GIK16" s="154"/>
      <c r="GIL16" s="154"/>
      <c r="GIM16" s="154"/>
      <c r="GIN16" s="154"/>
      <c r="GIO16" s="154"/>
      <c r="GIP16" s="154"/>
      <c r="GIQ16" s="154"/>
      <c r="GIR16" s="154"/>
      <c r="GIS16" s="154"/>
      <c r="GIT16" s="154"/>
      <c r="GIU16" s="154"/>
      <c r="GIV16" s="154"/>
      <c r="GIW16" s="154"/>
      <c r="GIX16" s="154"/>
      <c r="GIY16" s="154"/>
      <c r="GIZ16" s="154"/>
      <c r="GJA16" s="154"/>
      <c r="GJB16" s="154"/>
      <c r="GJC16" s="154"/>
      <c r="GJD16" s="154"/>
      <c r="GJE16" s="154"/>
      <c r="GJF16" s="154"/>
      <c r="GJG16" s="154"/>
      <c r="GJH16" s="154"/>
      <c r="GJI16" s="154"/>
      <c r="GJJ16" s="154"/>
      <c r="GJK16" s="154"/>
      <c r="GJL16" s="154"/>
      <c r="GJM16" s="154"/>
      <c r="GJN16" s="154"/>
      <c r="GJO16" s="154"/>
      <c r="GJP16" s="154"/>
      <c r="GJQ16" s="154"/>
      <c r="GJR16" s="154"/>
      <c r="GJS16" s="154"/>
      <c r="GJT16" s="154"/>
      <c r="GJU16" s="154"/>
      <c r="GJV16" s="154"/>
      <c r="GJW16" s="154"/>
      <c r="GJX16" s="154"/>
      <c r="GJY16" s="154"/>
      <c r="GJZ16" s="154"/>
      <c r="GKA16" s="154"/>
      <c r="GKB16" s="154"/>
      <c r="GKC16" s="154"/>
      <c r="GKD16" s="154"/>
      <c r="GKE16" s="154"/>
      <c r="GKF16" s="154"/>
      <c r="GKG16" s="154"/>
      <c r="GKH16" s="154"/>
      <c r="GKI16" s="154"/>
      <c r="GKJ16" s="154"/>
      <c r="GKK16" s="154"/>
      <c r="GKL16" s="154"/>
      <c r="GKM16" s="154"/>
      <c r="GKN16" s="154"/>
      <c r="GKO16" s="154"/>
      <c r="GKP16" s="154"/>
      <c r="GKQ16" s="154"/>
      <c r="GKR16" s="154"/>
      <c r="GKS16" s="154"/>
      <c r="GKT16" s="154"/>
      <c r="GKU16" s="154"/>
      <c r="GKV16" s="154"/>
      <c r="GKW16" s="154"/>
      <c r="GKX16" s="154"/>
      <c r="GKY16" s="154"/>
      <c r="GKZ16" s="154"/>
      <c r="GLA16" s="154"/>
      <c r="GLB16" s="154"/>
      <c r="GLC16" s="154"/>
      <c r="GLD16" s="154"/>
      <c r="GLE16" s="154"/>
      <c r="GLF16" s="154"/>
      <c r="GLG16" s="154"/>
      <c r="GLH16" s="154"/>
      <c r="GLI16" s="154"/>
      <c r="GLJ16" s="154"/>
      <c r="GLK16" s="154"/>
      <c r="GLL16" s="154"/>
      <c r="GLM16" s="154"/>
      <c r="GLN16" s="154"/>
      <c r="GLO16" s="154"/>
      <c r="GLP16" s="154"/>
      <c r="GLQ16" s="154"/>
      <c r="GLR16" s="154"/>
      <c r="GLS16" s="154"/>
      <c r="GLT16" s="154"/>
      <c r="GLU16" s="154"/>
      <c r="GLV16" s="154"/>
      <c r="GLW16" s="154"/>
      <c r="GLX16" s="154"/>
      <c r="GLY16" s="154"/>
      <c r="GLZ16" s="154"/>
      <c r="GMA16" s="154"/>
      <c r="GMB16" s="154"/>
      <c r="GMC16" s="154"/>
      <c r="GMD16" s="154"/>
      <c r="GME16" s="154"/>
      <c r="GMF16" s="154"/>
      <c r="GMG16" s="154"/>
      <c r="GMH16" s="154"/>
      <c r="GMI16" s="154"/>
      <c r="GMJ16" s="154"/>
      <c r="GMK16" s="154"/>
      <c r="GML16" s="154"/>
      <c r="GMM16" s="154"/>
      <c r="GMN16" s="154"/>
      <c r="GMO16" s="154"/>
      <c r="GMP16" s="154"/>
      <c r="GMQ16" s="154"/>
      <c r="GMR16" s="154"/>
      <c r="GMS16" s="154"/>
      <c r="GMT16" s="154"/>
      <c r="GMU16" s="154"/>
      <c r="GMV16" s="154"/>
      <c r="GMW16" s="154"/>
      <c r="GMX16" s="154"/>
      <c r="GMY16" s="154"/>
      <c r="GMZ16" s="154"/>
      <c r="GNA16" s="154"/>
      <c r="GNB16" s="154"/>
      <c r="GNC16" s="154"/>
      <c r="GND16" s="154"/>
      <c r="GNE16" s="154"/>
      <c r="GNF16" s="154"/>
      <c r="GNG16" s="154"/>
      <c r="GNH16" s="154"/>
      <c r="GNI16" s="154"/>
      <c r="GNJ16" s="154"/>
      <c r="GNK16" s="154"/>
      <c r="GNL16" s="154"/>
      <c r="GNM16" s="154"/>
      <c r="GNN16" s="154"/>
      <c r="GNO16" s="154"/>
      <c r="GNP16" s="154"/>
      <c r="GNQ16" s="154"/>
      <c r="GNR16" s="154"/>
      <c r="GNS16" s="154"/>
      <c r="GNT16" s="154"/>
      <c r="GNU16" s="154"/>
      <c r="GNV16" s="154"/>
      <c r="GNW16" s="154"/>
      <c r="GNX16" s="154"/>
      <c r="GNY16" s="154"/>
      <c r="GNZ16" s="154"/>
      <c r="GOA16" s="154"/>
      <c r="GOB16" s="154"/>
      <c r="GOC16" s="154"/>
      <c r="GOD16" s="154"/>
      <c r="GOE16" s="154"/>
      <c r="GOF16" s="154"/>
      <c r="GOG16" s="154"/>
      <c r="GOH16" s="154"/>
      <c r="GOI16" s="154"/>
      <c r="GOJ16" s="154"/>
      <c r="GOK16" s="154"/>
      <c r="GOL16" s="154"/>
      <c r="GOM16" s="154"/>
      <c r="GON16" s="154"/>
      <c r="GOO16" s="154"/>
      <c r="GOP16" s="154"/>
      <c r="GOQ16" s="154"/>
      <c r="GOR16" s="154"/>
      <c r="GOS16" s="154"/>
      <c r="GOT16" s="154"/>
      <c r="GOU16" s="154"/>
      <c r="GOV16" s="154"/>
      <c r="GOW16" s="154"/>
      <c r="GOX16" s="154"/>
      <c r="GOY16" s="154"/>
      <c r="GOZ16" s="154"/>
      <c r="GPA16" s="154"/>
      <c r="GPB16" s="154"/>
      <c r="GPC16" s="154"/>
      <c r="GPD16" s="154"/>
      <c r="GPE16" s="154"/>
      <c r="GPF16" s="154"/>
      <c r="GPG16" s="154"/>
      <c r="GPH16" s="154"/>
      <c r="GPI16" s="154"/>
      <c r="GPJ16" s="154"/>
      <c r="GPK16" s="154"/>
      <c r="GPL16" s="154"/>
      <c r="GPM16" s="154"/>
      <c r="GPN16" s="154"/>
      <c r="GPO16" s="154"/>
      <c r="GPP16" s="154"/>
      <c r="GPQ16" s="154"/>
      <c r="GPR16" s="154"/>
      <c r="GPS16" s="154"/>
      <c r="GPT16" s="154"/>
      <c r="GPU16" s="154"/>
      <c r="GPV16" s="154"/>
      <c r="GPW16" s="154"/>
      <c r="GPX16" s="154"/>
      <c r="GPY16" s="154"/>
      <c r="GPZ16" s="154"/>
      <c r="GQA16" s="154"/>
      <c r="GQB16" s="154"/>
      <c r="GQC16" s="154"/>
      <c r="GQD16" s="154"/>
      <c r="GQE16" s="154"/>
      <c r="GQF16" s="154"/>
      <c r="GQG16" s="154"/>
      <c r="GQH16" s="154"/>
      <c r="GQI16" s="154"/>
      <c r="GQJ16" s="154"/>
      <c r="GQK16" s="154"/>
      <c r="GQL16" s="154"/>
      <c r="GQM16" s="154"/>
      <c r="GQN16" s="154"/>
      <c r="GQO16" s="154"/>
      <c r="GQP16" s="154"/>
      <c r="GQQ16" s="154"/>
      <c r="GQR16" s="154"/>
      <c r="GQS16" s="154"/>
      <c r="GQT16" s="154"/>
      <c r="GQU16" s="154"/>
      <c r="GQV16" s="154"/>
      <c r="GQW16" s="154"/>
      <c r="GQX16" s="154"/>
      <c r="GQY16" s="154"/>
      <c r="GQZ16" s="154"/>
      <c r="GRA16" s="154"/>
      <c r="GRB16" s="154"/>
      <c r="GRC16" s="154"/>
      <c r="GRD16" s="154"/>
      <c r="GRE16" s="154"/>
      <c r="GRF16" s="154"/>
      <c r="GRG16" s="154"/>
      <c r="GRH16" s="154"/>
      <c r="GRI16" s="154"/>
      <c r="GRJ16" s="154"/>
      <c r="GRK16" s="154"/>
      <c r="GRL16" s="154"/>
      <c r="GRM16" s="154"/>
      <c r="GRN16" s="154"/>
      <c r="GRO16" s="154"/>
      <c r="GRP16" s="154"/>
      <c r="GRQ16" s="154"/>
      <c r="GRR16" s="154"/>
      <c r="GRS16" s="154"/>
      <c r="GRT16" s="154"/>
      <c r="GRU16" s="154"/>
      <c r="GRV16" s="154"/>
      <c r="GRW16" s="154"/>
      <c r="GRX16" s="154"/>
      <c r="GRY16" s="154"/>
      <c r="GRZ16" s="154"/>
      <c r="GSA16" s="154"/>
      <c r="GSB16" s="154"/>
      <c r="GSC16" s="154"/>
      <c r="GSD16" s="154"/>
      <c r="GSE16" s="154"/>
      <c r="GSF16" s="154"/>
      <c r="GSG16" s="154"/>
      <c r="GSH16" s="154"/>
      <c r="GSI16" s="154"/>
      <c r="GSJ16" s="154"/>
      <c r="GSK16" s="154"/>
      <c r="GSL16" s="154"/>
      <c r="GSM16" s="154"/>
      <c r="GSN16" s="154"/>
      <c r="GSO16" s="154"/>
      <c r="GSP16" s="154"/>
      <c r="GSQ16" s="154"/>
      <c r="GSR16" s="154"/>
      <c r="GSS16" s="154"/>
      <c r="GST16" s="154"/>
      <c r="GSU16" s="154"/>
      <c r="GSV16" s="154"/>
      <c r="GSW16" s="154"/>
      <c r="GSX16" s="154"/>
      <c r="GSY16" s="154"/>
      <c r="GSZ16" s="154"/>
      <c r="GTA16" s="154"/>
      <c r="GTB16" s="154"/>
      <c r="GTC16" s="154"/>
      <c r="GTD16" s="154"/>
      <c r="GTE16" s="154"/>
      <c r="GTF16" s="154"/>
      <c r="GTG16" s="154"/>
      <c r="GTH16" s="154"/>
      <c r="GTI16" s="154"/>
      <c r="GTJ16" s="154"/>
      <c r="GTK16" s="154"/>
      <c r="GTL16" s="154"/>
      <c r="GTM16" s="154"/>
      <c r="GTN16" s="154"/>
      <c r="GTO16" s="154"/>
      <c r="GTP16" s="154"/>
      <c r="GTQ16" s="154"/>
      <c r="GTR16" s="154"/>
      <c r="GTS16" s="154"/>
      <c r="GTT16" s="154"/>
      <c r="GTU16" s="154"/>
      <c r="GTV16" s="154"/>
      <c r="GTW16" s="154"/>
      <c r="GTX16" s="154"/>
      <c r="GTY16" s="154"/>
      <c r="GTZ16" s="154"/>
      <c r="GUA16" s="154"/>
      <c r="GUB16" s="154"/>
      <c r="GUC16" s="154"/>
      <c r="GUD16" s="154"/>
      <c r="GUE16" s="154"/>
      <c r="GUF16" s="154"/>
      <c r="GUG16" s="154"/>
      <c r="GUH16" s="154"/>
      <c r="GUI16" s="154"/>
      <c r="GUJ16" s="154"/>
      <c r="GUK16" s="154"/>
      <c r="GUL16" s="154"/>
      <c r="GUM16" s="154"/>
      <c r="GUN16" s="154"/>
      <c r="GUO16" s="154"/>
      <c r="GUP16" s="154"/>
      <c r="GUQ16" s="154"/>
      <c r="GUR16" s="154"/>
      <c r="GUS16" s="154"/>
      <c r="GUT16" s="154"/>
      <c r="GUU16" s="154"/>
      <c r="GUV16" s="154"/>
      <c r="GUW16" s="154"/>
      <c r="GUX16" s="154"/>
      <c r="GUY16" s="154"/>
      <c r="GUZ16" s="154"/>
      <c r="GVA16" s="154"/>
      <c r="GVB16" s="154"/>
      <c r="GVC16" s="154"/>
      <c r="GVD16" s="154"/>
      <c r="GVE16" s="154"/>
      <c r="GVF16" s="154"/>
      <c r="GVG16" s="154"/>
      <c r="GVH16" s="154"/>
      <c r="GVI16" s="154"/>
      <c r="GVJ16" s="154"/>
      <c r="GVK16" s="154"/>
      <c r="GVL16" s="154"/>
      <c r="GVM16" s="154"/>
      <c r="GVN16" s="154"/>
      <c r="GVO16" s="154"/>
      <c r="GVP16" s="154"/>
      <c r="GVQ16" s="154"/>
      <c r="GVR16" s="154"/>
      <c r="GVS16" s="154"/>
      <c r="GVT16" s="154"/>
      <c r="GVU16" s="154"/>
      <c r="GVV16" s="154"/>
      <c r="GVW16" s="154"/>
      <c r="GVX16" s="154"/>
      <c r="GVY16" s="154"/>
      <c r="GVZ16" s="154"/>
      <c r="GWA16" s="154"/>
      <c r="GWB16" s="154"/>
      <c r="GWC16" s="154"/>
      <c r="GWD16" s="154"/>
      <c r="GWE16" s="154"/>
      <c r="GWF16" s="154"/>
      <c r="GWG16" s="154"/>
      <c r="GWH16" s="154"/>
      <c r="GWI16" s="154"/>
      <c r="GWJ16" s="154"/>
      <c r="GWK16" s="154"/>
      <c r="GWL16" s="154"/>
      <c r="GWM16" s="154"/>
      <c r="GWN16" s="154"/>
      <c r="GWO16" s="154"/>
      <c r="GWP16" s="154"/>
      <c r="GWQ16" s="154"/>
      <c r="GWR16" s="154"/>
      <c r="GWS16" s="154"/>
      <c r="GWT16" s="154"/>
      <c r="GWU16" s="154"/>
      <c r="GWV16" s="154"/>
      <c r="GWW16" s="154"/>
      <c r="GWX16" s="154"/>
      <c r="GWY16" s="154"/>
      <c r="GWZ16" s="154"/>
      <c r="GXA16" s="154"/>
      <c r="GXB16" s="154"/>
      <c r="GXC16" s="154"/>
      <c r="GXD16" s="154"/>
      <c r="GXE16" s="154"/>
      <c r="GXF16" s="154"/>
      <c r="GXG16" s="154"/>
      <c r="GXH16" s="154"/>
      <c r="GXI16" s="154"/>
      <c r="GXJ16" s="154"/>
      <c r="GXK16" s="154"/>
      <c r="GXL16" s="154"/>
      <c r="GXM16" s="154"/>
      <c r="GXN16" s="154"/>
      <c r="GXO16" s="154"/>
      <c r="GXP16" s="154"/>
      <c r="GXQ16" s="154"/>
      <c r="GXR16" s="154"/>
      <c r="GXS16" s="154"/>
      <c r="GXT16" s="154"/>
      <c r="GXU16" s="154"/>
      <c r="GXV16" s="154"/>
      <c r="GXW16" s="154"/>
      <c r="GXX16" s="154"/>
      <c r="GXY16" s="154"/>
      <c r="GXZ16" s="154"/>
      <c r="GYA16" s="154"/>
      <c r="GYB16" s="154"/>
      <c r="GYC16" s="154"/>
      <c r="GYD16" s="154"/>
      <c r="GYE16" s="154"/>
      <c r="GYF16" s="154"/>
      <c r="GYG16" s="154"/>
      <c r="GYH16" s="154"/>
      <c r="GYI16" s="154"/>
      <c r="GYJ16" s="154"/>
      <c r="GYK16" s="154"/>
      <c r="GYL16" s="154"/>
      <c r="GYM16" s="154"/>
      <c r="GYN16" s="154"/>
      <c r="GYO16" s="154"/>
      <c r="GYP16" s="154"/>
      <c r="GYQ16" s="154"/>
      <c r="GYR16" s="154"/>
      <c r="GYS16" s="154"/>
      <c r="GYT16" s="154"/>
      <c r="GYU16" s="154"/>
      <c r="GYV16" s="154"/>
      <c r="GYW16" s="154"/>
      <c r="GYX16" s="154"/>
      <c r="GYY16" s="154"/>
      <c r="GYZ16" s="154"/>
      <c r="GZA16" s="154"/>
      <c r="GZB16" s="154"/>
      <c r="GZC16" s="154"/>
      <c r="GZD16" s="154"/>
      <c r="GZE16" s="154"/>
      <c r="GZF16" s="154"/>
      <c r="GZG16" s="154"/>
      <c r="GZH16" s="154"/>
      <c r="GZI16" s="154"/>
      <c r="GZJ16" s="154"/>
      <c r="GZK16" s="154"/>
      <c r="GZL16" s="154"/>
      <c r="GZM16" s="154"/>
      <c r="GZN16" s="154"/>
      <c r="GZO16" s="154"/>
      <c r="GZP16" s="154"/>
      <c r="GZQ16" s="154"/>
      <c r="GZR16" s="154"/>
      <c r="GZS16" s="154"/>
      <c r="GZT16" s="154"/>
      <c r="GZU16" s="154"/>
      <c r="GZV16" s="154"/>
      <c r="GZW16" s="154"/>
      <c r="GZX16" s="154"/>
      <c r="GZY16" s="154"/>
      <c r="GZZ16" s="154"/>
      <c r="HAA16" s="154"/>
      <c r="HAB16" s="154"/>
      <c r="HAC16" s="154"/>
      <c r="HAD16" s="154"/>
      <c r="HAE16" s="154"/>
      <c r="HAF16" s="154"/>
      <c r="HAG16" s="154"/>
      <c r="HAH16" s="154"/>
      <c r="HAI16" s="154"/>
      <c r="HAJ16" s="154"/>
      <c r="HAK16" s="154"/>
      <c r="HAL16" s="154"/>
      <c r="HAM16" s="154"/>
      <c r="HAN16" s="154"/>
      <c r="HAO16" s="154"/>
      <c r="HAP16" s="154"/>
      <c r="HAQ16" s="154"/>
      <c r="HAR16" s="154"/>
      <c r="HAS16" s="154"/>
      <c r="HAT16" s="154"/>
      <c r="HAU16" s="154"/>
      <c r="HAV16" s="154"/>
      <c r="HAW16" s="154"/>
      <c r="HAX16" s="154"/>
      <c r="HAY16" s="154"/>
      <c r="HAZ16" s="154"/>
      <c r="HBA16" s="154"/>
      <c r="HBB16" s="154"/>
      <c r="HBC16" s="154"/>
      <c r="HBD16" s="154"/>
      <c r="HBE16" s="154"/>
      <c r="HBF16" s="154"/>
      <c r="HBG16" s="154"/>
      <c r="HBH16" s="154"/>
      <c r="HBI16" s="154"/>
      <c r="HBJ16" s="154"/>
      <c r="HBK16" s="154"/>
      <c r="HBL16" s="154"/>
      <c r="HBM16" s="154"/>
      <c r="HBN16" s="154"/>
      <c r="HBO16" s="154"/>
      <c r="HBP16" s="154"/>
      <c r="HBQ16" s="154"/>
      <c r="HBR16" s="154"/>
      <c r="HBS16" s="154"/>
      <c r="HBT16" s="154"/>
      <c r="HBU16" s="154"/>
      <c r="HBV16" s="154"/>
      <c r="HBW16" s="154"/>
      <c r="HBX16" s="154"/>
      <c r="HBY16" s="154"/>
      <c r="HBZ16" s="154"/>
      <c r="HCA16" s="154"/>
      <c r="HCB16" s="154"/>
      <c r="HCC16" s="154"/>
      <c r="HCD16" s="154"/>
      <c r="HCE16" s="154"/>
      <c r="HCF16" s="154"/>
      <c r="HCG16" s="154"/>
      <c r="HCH16" s="154"/>
      <c r="HCI16" s="154"/>
      <c r="HCJ16" s="154"/>
      <c r="HCK16" s="154"/>
      <c r="HCL16" s="154"/>
      <c r="HCM16" s="154"/>
      <c r="HCN16" s="154"/>
      <c r="HCO16" s="154"/>
      <c r="HCP16" s="154"/>
      <c r="HCQ16" s="154"/>
      <c r="HCR16" s="154"/>
      <c r="HCS16" s="154"/>
      <c r="HCT16" s="154"/>
      <c r="HCU16" s="154"/>
      <c r="HCV16" s="154"/>
      <c r="HCW16" s="154"/>
      <c r="HCX16" s="154"/>
      <c r="HCY16" s="154"/>
      <c r="HCZ16" s="154"/>
      <c r="HDA16" s="154"/>
      <c r="HDB16" s="154"/>
      <c r="HDC16" s="154"/>
      <c r="HDD16" s="154"/>
      <c r="HDE16" s="154"/>
      <c r="HDF16" s="154"/>
      <c r="HDG16" s="154"/>
      <c r="HDH16" s="154"/>
      <c r="HDI16" s="154"/>
      <c r="HDJ16" s="154"/>
      <c r="HDK16" s="154"/>
      <c r="HDL16" s="154"/>
      <c r="HDM16" s="154"/>
      <c r="HDN16" s="154"/>
      <c r="HDO16" s="154"/>
      <c r="HDP16" s="154"/>
      <c r="HDQ16" s="154"/>
      <c r="HDR16" s="154"/>
      <c r="HDS16" s="154"/>
      <c r="HDT16" s="154"/>
      <c r="HDU16" s="154"/>
      <c r="HDV16" s="154"/>
      <c r="HDW16" s="154"/>
      <c r="HDX16" s="154"/>
      <c r="HDY16" s="154"/>
      <c r="HDZ16" s="154"/>
      <c r="HEA16" s="154"/>
      <c r="HEB16" s="154"/>
      <c r="HEC16" s="154"/>
      <c r="HED16" s="154"/>
      <c r="HEE16" s="154"/>
      <c r="HEF16" s="154"/>
      <c r="HEG16" s="154"/>
      <c r="HEH16" s="154"/>
      <c r="HEI16" s="154"/>
      <c r="HEJ16" s="154"/>
      <c r="HEK16" s="154"/>
      <c r="HEL16" s="154"/>
      <c r="HEM16" s="154"/>
      <c r="HEN16" s="154"/>
      <c r="HEO16" s="154"/>
      <c r="HEP16" s="154"/>
      <c r="HEQ16" s="154"/>
      <c r="HER16" s="154"/>
      <c r="HES16" s="154"/>
      <c r="HET16" s="154"/>
      <c r="HEU16" s="154"/>
      <c r="HEV16" s="154"/>
      <c r="HEW16" s="154"/>
      <c r="HEX16" s="154"/>
      <c r="HEY16" s="154"/>
      <c r="HEZ16" s="154"/>
      <c r="HFA16" s="154"/>
      <c r="HFB16" s="154"/>
      <c r="HFC16" s="154"/>
      <c r="HFD16" s="154"/>
      <c r="HFE16" s="154"/>
      <c r="HFF16" s="154"/>
      <c r="HFG16" s="154"/>
      <c r="HFH16" s="154"/>
      <c r="HFI16" s="154"/>
      <c r="HFJ16" s="154"/>
      <c r="HFK16" s="154"/>
      <c r="HFL16" s="154"/>
      <c r="HFM16" s="154"/>
      <c r="HFN16" s="154"/>
      <c r="HFO16" s="154"/>
      <c r="HFP16" s="154"/>
      <c r="HFQ16" s="154"/>
      <c r="HFR16" s="154"/>
      <c r="HFS16" s="154"/>
      <c r="HFT16" s="154"/>
      <c r="HFU16" s="154"/>
      <c r="HFV16" s="154"/>
      <c r="HFW16" s="154"/>
      <c r="HFX16" s="154"/>
      <c r="HFY16" s="154"/>
      <c r="HFZ16" s="154"/>
      <c r="HGA16" s="154"/>
      <c r="HGB16" s="154"/>
      <c r="HGC16" s="154"/>
      <c r="HGD16" s="154"/>
      <c r="HGE16" s="154"/>
      <c r="HGF16" s="154"/>
      <c r="HGG16" s="154"/>
      <c r="HGH16" s="154"/>
      <c r="HGI16" s="154"/>
      <c r="HGJ16" s="154"/>
      <c r="HGK16" s="154"/>
      <c r="HGL16" s="154"/>
      <c r="HGM16" s="154"/>
      <c r="HGN16" s="154"/>
      <c r="HGO16" s="154"/>
      <c r="HGP16" s="154"/>
      <c r="HGQ16" s="154"/>
      <c r="HGR16" s="154"/>
      <c r="HGS16" s="154"/>
      <c r="HGT16" s="154"/>
      <c r="HGU16" s="154"/>
      <c r="HGV16" s="154"/>
      <c r="HGW16" s="154"/>
      <c r="HGX16" s="154"/>
      <c r="HGY16" s="154"/>
      <c r="HGZ16" s="154"/>
      <c r="HHA16" s="154"/>
      <c r="HHB16" s="154"/>
      <c r="HHC16" s="154"/>
      <c r="HHD16" s="154"/>
      <c r="HHE16" s="154"/>
      <c r="HHF16" s="154"/>
      <c r="HHG16" s="154"/>
      <c r="HHH16" s="154"/>
      <c r="HHI16" s="154"/>
      <c r="HHJ16" s="154"/>
      <c r="HHK16" s="154"/>
      <c r="HHL16" s="154"/>
      <c r="HHM16" s="154"/>
      <c r="HHN16" s="154"/>
      <c r="HHO16" s="154"/>
      <c r="HHP16" s="154"/>
      <c r="HHQ16" s="154"/>
      <c r="HHR16" s="154"/>
      <c r="HHS16" s="154"/>
      <c r="HHT16" s="154"/>
      <c r="HHU16" s="154"/>
      <c r="HHV16" s="154"/>
      <c r="HHW16" s="154"/>
      <c r="HHX16" s="154"/>
      <c r="HHY16" s="154"/>
      <c r="HHZ16" s="154"/>
      <c r="HIA16" s="154"/>
      <c r="HIB16" s="154"/>
      <c r="HIC16" s="154"/>
      <c r="HID16" s="154"/>
      <c r="HIE16" s="154"/>
      <c r="HIF16" s="154"/>
      <c r="HIG16" s="154"/>
      <c r="HIH16" s="154"/>
      <c r="HII16" s="154"/>
      <c r="HIJ16" s="154"/>
      <c r="HIK16" s="154"/>
      <c r="HIL16" s="154"/>
      <c r="HIM16" s="154"/>
      <c r="HIN16" s="154"/>
      <c r="HIO16" s="154"/>
      <c r="HIP16" s="154"/>
      <c r="HIQ16" s="154"/>
      <c r="HIR16" s="154"/>
      <c r="HIS16" s="154"/>
      <c r="HIT16" s="154"/>
      <c r="HIU16" s="154"/>
      <c r="HIV16" s="154"/>
      <c r="HIW16" s="154"/>
      <c r="HIX16" s="154"/>
      <c r="HIY16" s="154"/>
      <c r="HIZ16" s="154"/>
      <c r="HJA16" s="154"/>
      <c r="HJB16" s="154"/>
      <c r="HJC16" s="154"/>
      <c r="HJD16" s="154"/>
      <c r="HJE16" s="154"/>
      <c r="HJF16" s="154"/>
      <c r="HJG16" s="154"/>
      <c r="HJH16" s="154"/>
      <c r="HJI16" s="154"/>
      <c r="HJJ16" s="154"/>
      <c r="HJK16" s="154"/>
      <c r="HJL16" s="154"/>
      <c r="HJM16" s="154"/>
      <c r="HJN16" s="154"/>
      <c r="HJO16" s="154"/>
      <c r="HJP16" s="154"/>
      <c r="HJQ16" s="154"/>
      <c r="HJR16" s="154"/>
      <c r="HJS16" s="154"/>
      <c r="HJT16" s="154"/>
      <c r="HJU16" s="154"/>
      <c r="HJV16" s="154"/>
      <c r="HJW16" s="154"/>
      <c r="HJX16" s="154"/>
      <c r="HJY16" s="154"/>
      <c r="HJZ16" s="154"/>
      <c r="HKA16" s="154"/>
      <c r="HKB16" s="154"/>
      <c r="HKC16" s="154"/>
      <c r="HKD16" s="154"/>
      <c r="HKE16" s="154"/>
      <c r="HKF16" s="154"/>
      <c r="HKG16" s="154"/>
      <c r="HKH16" s="154"/>
      <c r="HKI16" s="154"/>
      <c r="HKJ16" s="154"/>
      <c r="HKK16" s="154"/>
      <c r="HKL16" s="154"/>
      <c r="HKM16" s="154"/>
      <c r="HKN16" s="154"/>
      <c r="HKO16" s="154"/>
      <c r="HKP16" s="154"/>
      <c r="HKQ16" s="154"/>
      <c r="HKR16" s="154"/>
      <c r="HKS16" s="154"/>
      <c r="HKT16" s="154"/>
      <c r="HKU16" s="154"/>
      <c r="HKV16" s="154"/>
      <c r="HKW16" s="154"/>
      <c r="HKX16" s="154"/>
      <c r="HKY16" s="154"/>
      <c r="HKZ16" s="154"/>
      <c r="HLA16" s="154"/>
      <c r="HLB16" s="154"/>
      <c r="HLC16" s="154"/>
      <c r="HLD16" s="154"/>
      <c r="HLE16" s="154"/>
      <c r="HLF16" s="154"/>
      <c r="HLG16" s="154"/>
      <c r="HLH16" s="154"/>
      <c r="HLI16" s="154"/>
      <c r="HLJ16" s="154"/>
      <c r="HLK16" s="154"/>
      <c r="HLL16" s="154"/>
      <c r="HLM16" s="154"/>
      <c r="HLN16" s="154"/>
      <c r="HLO16" s="154"/>
      <c r="HLP16" s="154"/>
      <c r="HLQ16" s="154"/>
      <c r="HLR16" s="154"/>
      <c r="HLS16" s="154"/>
      <c r="HLT16" s="154"/>
      <c r="HLU16" s="154"/>
      <c r="HLV16" s="154"/>
      <c r="HLW16" s="154"/>
      <c r="HLX16" s="154"/>
      <c r="HLY16" s="154"/>
      <c r="HLZ16" s="154"/>
      <c r="HMA16" s="154"/>
      <c r="HMB16" s="154"/>
      <c r="HMC16" s="154"/>
      <c r="HMD16" s="154"/>
      <c r="HME16" s="154"/>
      <c r="HMF16" s="154"/>
      <c r="HMG16" s="154"/>
      <c r="HMH16" s="154"/>
      <c r="HMI16" s="154"/>
      <c r="HMJ16" s="154"/>
      <c r="HMK16" s="154"/>
      <c r="HML16" s="154"/>
      <c r="HMM16" s="154"/>
      <c r="HMN16" s="154"/>
      <c r="HMO16" s="154"/>
      <c r="HMP16" s="154"/>
      <c r="HMQ16" s="154"/>
      <c r="HMR16" s="154"/>
      <c r="HMS16" s="154"/>
      <c r="HMT16" s="154"/>
      <c r="HMU16" s="154"/>
      <c r="HMV16" s="154"/>
      <c r="HMW16" s="154"/>
      <c r="HMX16" s="154"/>
      <c r="HMY16" s="154"/>
      <c r="HMZ16" s="154"/>
      <c r="HNA16" s="154"/>
      <c r="HNB16" s="154"/>
      <c r="HNC16" s="154"/>
      <c r="HND16" s="154"/>
      <c r="HNE16" s="154"/>
      <c r="HNF16" s="154"/>
      <c r="HNG16" s="154"/>
      <c r="HNH16" s="154"/>
      <c r="HNI16" s="154"/>
      <c r="HNJ16" s="154"/>
      <c r="HNK16" s="154"/>
      <c r="HNL16" s="154"/>
      <c r="HNM16" s="154"/>
      <c r="HNN16" s="154"/>
      <c r="HNO16" s="154"/>
      <c r="HNP16" s="154"/>
      <c r="HNQ16" s="154"/>
      <c r="HNR16" s="154"/>
      <c r="HNS16" s="154"/>
      <c r="HNT16" s="154"/>
      <c r="HNU16" s="154"/>
      <c r="HNV16" s="154"/>
      <c r="HNW16" s="154"/>
      <c r="HNX16" s="154"/>
      <c r="HNY16" s="154"/>
      <c r="HNZ16" s="154"/>
      <c r="HOA16" s="154"/>
      <c r="HOB16" s="154"/>
      <c r="HOC16" s="154"/>
      <c r="HOD16" s="154"/>
      <c r="HOE16" s="154"/>
      <c r="HOF16" s="154"/>
      <c r="HOG16" s="154"/>
      <c r="HOH16" s="154"/>
      <c r="HOI16" s="154"/>
      <c r="HOJ16" s="154"/>
      <c r="HOK16" s="154"/>
      <c r="HOL16" s="154"/>
      <c r="HOM16" s="154"/>
      <c r="HON16" s="154"/>
      <c r="HOO16" s="154"/>
      <c r="HOP16" s="154"/>
      <c r="HOQ16" s="154"/>
      <c r="HOR16" s="154"/>
      <c r="HOS16" s="154"/>
      <c r="HOT16" s="154"/>
      <c r="HOU16" s="154"/>
      <c r="HOV16" s="154"/>
      <c r="HOW16" s="154"/>
      <c r="HOX16" s="154"/>
      <c r="HOY16" s="154"/>
      <c r="HOZ16" s="154"/>
      <c r="HPA16" s="154"/>
      <c r="HPB16" s="154"/>
      <c r="HPC16" s="154"/>
      <c r="HPD16" s="154"/>
      <c r="HPE16" s="154"/>
      <c r="HPF16" s="154"/>
      <c r="HPG16" s="154"/>
      <c r="HPH16" s="154"/>
      <c r="HPI16" s="154"/>
      <c r="HPJ16" s="154"/>
      <c r="HPK16" s="154"/>
      <c r="HPL16" s="154"/>
      <c r="HPM16" s="154"/>
      <c r="HPN16" s="154"/>
      <c r="HPO16" s="154"/>
      <c r="HPP16" s="154"/>
      <c r="HPQ16" s="154"/>
      <c r="HPR16" s="154"/>
      <c r="HPS16" s="154"/>
      <c r="HPT16" s="154"/>
      <c r="HPU16" s="154"/>
      <c r="HPV16" s="154"/>
      <c r="HPW16" s="154"/>
      <c r="HPX16" s="154"/>
      <c r="HPY16" s="154"/>
      <c r="HPZ16" s="154"/>
      <c r="HQA16" s="154"/>
      <c r="HQB16" s="154"/>
      <c r="HQC16" s="154"/>
      <c r="HQD16" s="154"/>
      <c r="HQE16" s="154"/>
      <c r="HQF16" s="154"/>
      <c r="HQG16" s="154"/>
      <c r="HQH16" s="154"/>
      <c r="HQI16" s="154"/>
      <c r="HQJ16" s="154"/>
      <c r="HQK16" s="154"/>
      <c r="HQL16" s="154"/>
      <c r="HQM16" s="154"/>
      <c r="HQN16" s="154"/>
      <c r="HQO16" s="154"/>
      <c r="HQP16" s="154"/>
      <c r="HQQ16" s="154"/>
      <c r="HQR16" s="154"/>
      <c r="HQS16" s="154"/>
      <c r="HQT16" s="154"/>
      <c r="HQU16" s="154"/>
      <c r="HQV16" s="154"/>
      <c r="HQW16" s="154"/>
      <c r="HQX16" s="154"/>
      <c r="HQY16" s="154"/>
      <c r="HQZ16" s="154"/>
      <c r="HRA16" s="154"/>
      <c r="HRB16" s="154"/>
      <c r="HRC16" s="154"/>
      <c r="HRD16" s="154"/>
      <c r="HRE16" s="154"/>
      <c r="HRF16" s="154"/>
      <c r="HRG16" s="154"/>
      <c r="HRH16" s="154"/>
      <c r="HRI16" s="154"/>
      <c r="HRJ16" s="154"/>
      <c r="HRK16" s="154"/>
      <c r="HRL16" s="154"/>
      <c r="HRM16" s="154"/>
      <c r="HRN16" s="154"/>
      <c r="HRO16" s="154"/>
      <c r="HRP16" s="154"/>
      <c r="HRQ16" s="154"/>
      <c r="HRR16" s="154"/>
      <c r="HRS16" s="154"/>
      <c r="HRT16" s="154"/>
      <c r="HRU16" s="154"/>
      <c r="HRV16" s="154"/>
      <c r="HRW16" s="154"/>
      <c r="HRX16" s="154"/>
      <c r="HRY16" s="154"/>
      <c r="HRZ16" s="154"/>
      <c r="HSA16" s="154"/>
      <c r="HSB16" s="154"/>
      <c r="HSC16" s="154"/>
      <c r="HSD16" s="154"/>
      <c r="HSE16" s="154"/>
      <c r="HSF16" s="154"/>
      <c r="HSG16" s="154"/>
      <c r="HSH16" s="154"/>
      <c r="HSI16" s="154"/>
      <c r="HSJ16" s="154"/>
      <c r="HSK16" s="154"/>
      <c r="HSL16" s="154"/>
      <c r="HSM16" s="154"/>
      <c r="HSN16" s="154"/>
      <c r="HSO16" s="154"/>
      <c r="HSP16" s="154"/>
      <c r="HSQ16" s="154"/>
      <c r="HSR16" s="154"/>
      <c r="HSS16" s="154"/>
      <c r="HST16" s="154"/>
      <c r="HSU16" s="154"/>
      <c r="HSV16" s="154"/>
      <c r="HSW16" s="154"/>
      <c r="HSX16" s="154"/>
      <c r="HSY16" s="154"/>
      <c r="HSZ16" s="154"/>
      <c r="HTA16" s="154"/>
      <c r="HTB16" s="154"/>
      <c r="HTC16" s="154"/>
      <c r="HTD16" s="154"/>
      <c r="HTE16" s="154"/>
      <c r="HTF16" s="154"/>
      <c r="HTG16" s="154"/>
      <c r="HTH16" s="154"/>
      <c r="HTI16" s="154"/>
      <c r="HTJ16" s="154"/>
      <c r="HTK16" s="154"/>
      <c r="HTL16" s="154"/>
      <c r="HTM16" s="154"/>
      <c r="HTN16" s="154"/>
      <c r="HTO16" s="154"/>
      <c r="HTP16" s="154"/>
      <c r="HTQ16" s="154"/>
      <c r="HTR16" s="154"/>
      <c r="HTS16" s="154"/>
      <c r="HTT16" s="154"/>
      <c r="HTU16" s="154"/>
      <c r="HTV16" s="154"/>
      <c r="HTW16" s="154"/>
      <c r="HTX16" s="154"/>
      <c r="HTY16" s="154"/>
      <c r="HTZ16" s="154"/>
      <c r="HUA16" s="154"/>
      <c r="HUB16" s="154"/>
      <c r="HUC16" s="154"/>
      <c r="HUD16" s="154"/>
      <c r="HUE16" s="154"/>
      <c r="HUF16" s="154"/>
      <c r="HUG16" s="154"/>
      <c r="HUH16" s="154"/>
      <c r="HUI16" s="154"/>
      <c r="HUJ16" s="154"/>
      <c r="HUK16" s="154"/>
      <c r="HUL16" s="154"/>
      <c r="HUM16" s="154"/>
      <c r="HUN16" s="154"/>
      <c r="HUO16" s="154"/>
      <c r="HUP16" s="154"/>
      <c r="HUQ16" s="154"/>
      <c r="HUR16" s="154"/>
      <c r="HUS16" s="154"/>
      <c r="HUT16" s="154"/>
      <c r="HUU16" s="154"/>
      <c r="HUV16" s="154"/>
      <c r="HUW16" s="154"/>
      <c r="HUX16" s="154"/>
      <c r="HUY16" s="154"/>
      <c r="HUZ16" s="154"/>
      <c r="HVA16" s="154"/>
      <c r="HVB16" s="154"/>
      <c r="HVC16" s="154"/>
      <c r="HVD16" s="154"/>
      <c r="HVE16" s="154"/>
      <c r="HVF16" s="154"/>
      <c r="HVG16" s="154"/>
      <c r="HVH16" s="154"/>
      <c r="HVI16" s="154"/>
      <c r="HVJ16" s="154"/>
      <c r="HVK16" s="154"/>
      <c r="HVL16" s="154"/>
      <c r="HVM16" s="154"/>
      <c r="HVN16" s="154"/>
      <c r="HVO16" s="154"/>
      <c r="HVP16" s="154"/>
      <c r="HVQ16" s="154"/>
      <c r="HVR16" s="154"/>
      <c r="HVS16" s="154"/>
      <c r="HVT16" s="154"/>
      <c r="HVU16" s="154"/>
      <c r="HVV16" s="154"/>
      <c r="HVW16" s="154"/>
      <c r="HVX16" s="154"/>
      <c r="HVY16" s="154"/>
      <c r="HVZ16" s="154"/>
      <c r="HWA16" s="154"/>
      <c r="HWB16" s="154"/>
      <c r="HWC16" s="154"/>
      <c r="HWD16" s="154"/>
      <c r="HWE16" s="154"/>
      <c r="HWF16" s="154"/>
      <c r="HWG16" s="154"/>
      <c r="HWH16" s="154"/>
      <c r="HWI16" s="154"/>
      <c r="HWJ16" s="154"/>
      <c r="HWK16" s="154"/>
      <c r="HWL16" s="154"/>
      <c r="HWM16" s="154"/>
      <c r="HWN16" s="154"/>
      <c r="HWO16" s="154"/>
      <c r="HWP16" s="154"/>
      <c r="HWQ16" s="154"/>
      <c r="HWR16" s="154"/>
      <c r="HWS16" s="154"/>
      <c r="HWT16" s="154"/>
      <c r="HWU16" s="154"/>
      <c r="HWV16" s="154"/>
      <c r="HWW16" s="154"/>
      <c r="HWX16" s="154"/>
      <c r="HWY16" s="154"/>
      <c r="HWZ16" s="154"/>
      <c r="HXA16" s="154"/>
      <c r="HXB16" s="154"/>
      <c r="HXC16" s="154"/>
      <c r="HXD16" s="154"/>
      <c r="HXE16" s="154"/>
      <c r="HXF16" s="154"/>
      <c r="HXG16" s="154"/>
      <c r="HXH16" s="154"/>
      <c r="HXI16" s="154"/>
      <c r="HXJ16" s="154"/>
      <c r="HXK16" s="154"/>
      <c r="HXL16" s="154"/>
      <c r="HXM16" s="154"/>
      <c r="HXN16" s="154"/>
      <c r="HXO16" s="154"/>
      <c r="HXP16" s="154"/>
      <c r="HXQ16" s="154"/>
      <c r="HXR16" s="154"/>
      <c r="HXS16" s="154"/>
      <c r="HXT16" s="154"/>
      <c r="HXU16" s="154"/>
      <c r="HXV16" s="154"/>
      <c r="HXW16" s="154"/>
      <c r="HXX16" s="154"/>
      <c r="HXY16" s="154"/>
      <c r="HXZ16" s="154"/>
      <c r="HYA16" s="154"/>
      <c r="HYB16" s="154"/>
      <c r="HYC16" s="154"/>
      <c r="HYD16" s="154"/>
      <c r="HYE16" s="154"/>
      <c r="HYF16" s="154"/>
      <c r="HYG16" s="154"/>
      <c r="HYH16" s="154"/>
      <c r="HYI16" s="154"/>
      <c r="HYJ16" s="154"/>
      <c r="HYK16" s="154"/>
      <c r="HYL16" s="154"/>
      <c r="HYM16" s="154"/>
      <c r="HYN16" s="154"/>
      <c r="HYO16" s="154"/>
      <c r="HYP16" s="154"/>
      <c r="HYQ16" s="154"/>
      <c r="HYR16" s="154"/>
      <c r="HYS16" s="154"/>
      <c r="HYT16" s="154"/>
      <c r="HYU16" s="154"/>
      <c r="HYV16" s="154"/>
      <c r="HYW16" s="154"/>
      <c r="HYX16" s="154"/>
      <c r="HYY16" s="154"/>
      <c r="HYZ16" s="154"/>
      <c r="HZA16" s="154"/>
      <c r="HZB16" s="154"/>
      <c r="HZC16" s="154"/>
      <c r="HZD16" s="154"/>
      <c r="HZE16" s="154"/>
      <c r="HZF16" s="154"/>
      <c r="HZG16" s="154"/>
      <c r="HZH16" s="154"/>
      <c r="HZI16" s="154"/>
      <c r="HZJ16" s="154"/>
      <c r="HZK16" s="154"/>
      <c r="HZL16" s="154"/>
      <c r="HZM16" s="154"/>
      <c r="HZN16" s="154"/>
      <c r="HZO16" s="154"/>
      <c r="HZP16" s="154"/>
      <c r="HZQ16" s="154"/>
      <c r="HZR16" s="154"/>
      <c r="HZS16" s="154"/>
      <c r="HZT16" s="154"/>
      <c r="HZU16" s="154"/>
      <c r="HZV16" s="154"/>
      <c r="HZW16" s="154"/>
      <c r="HZX16" s="154"/>
      <c r="HZY16" s="154"/>
      <c r="HZZ16" s="154"/>
      <c r="IAA16" s="154"/>
      <c r="IAB16" s="154"/>
      <c r="IAC16" s="154"/>
      <c r="IAD16" s="154"/>
      <c r="IAE16" s="154"/>
      <c r="IAF16" s="154"/>
      <c r="IAG16" s="154"/>
      <c r="IAH16" s="154"/>
      <c r="IAI16" s="154"/>
      <c r="IAJ16" s="154"/>
      <c r="IAK16" s="154"/>
      <c r="IAL16" s="154"/>
      <c r="IAM16" s="154"/>
      <c r="IAN16" s="154"/>
      <c r="IAO16" s="154"/>
      <c r="IAP16" s="154"/>
      <c r="IAQ16" s="154"/>
      <c r="IAR16" s="154"/>
      <c r="IAS16" s="154"/>
      <c r="IAT16" s="154"/>
      <c r="IAU16" s="154"/>
      <c r="IAV16" s="154"/>
      <c r="IAW16" s="154"/>
      <c r="IAX16" s="154"/>
      <c r="IAY16" s="154"/>
      <c r="IAZ16" s="154"/>
      <c r="IBA16" s="154"/>
      <c r="IBB16" s="154"/>
      <c r="IBC16" s="154"/>
      <c r="IBD16" s="154"/>
      <c r="IBE16" s="154"/>
      <c r="IBF16" s="154"/>
      <c r="IBG16" s="154"/>
      <c r="IBH16" s="154"/>
      <c r="IBI16" s="154"/>
      <c r="IBJ16" s="154"/>
      <c r="IBK16" s="154"/>
      <c r="IBL16" s="154"/>
      <c r="IBM16" s="154"/>
      <c r="IBN16" s="154"/>
      <c r="IBO16" s="154"/>
      <c r="IBP16" s="154"/>
      <c r="IBQ16" s="154"/>
      <c r="IBR16" s="154"/>
      <c r="IBS16" s="154"/>
      <c r="IBT16" s="154"/>
      <c r="IBU16" s="154"/>
      <c r="IBV16" s="154"/>
      <c r="IBW16" s="154"/>
      <c r="IBX16" s="154"/>
      <c r="IBY16" s="154"/>
      <c r="IBZ16" s="154"/>
      <c r="ICA16" s="154"/>
      <c r="ICB16" s="154"/>
      <c r="ICC16" s="154"/>
      <c r="ICD16" s="154"/>
      <c r="ICE16" s="154"/>
      <c r="ICF16" s="154"/>
      <c r="ICG16" s="154"/>
      <c r="ICH16" s="154"/>
      <c r="ICI16" s="154"/>
      <c r="ICJ16" s="154"/>
      <c r="ICK16" s="154"/>
      <c r="ICL16" s="154"/>
      <c r="ICM16" s="154"/>
      <c r="ICN16" s="154"/>
      <c r="ICO16" s="154"/>
      <c r="ICP16" s="154"/>
      <c r="ICQ16" s="154"/>
      <c r="ICR16" s="154"/>
      <c r="ICS16" s="154"/>
      <c r="ICT16" s="154"/>
      <c r="ICU16" s="154"/>
      <c r="ICV16" s="154"/>
      <c r="ICW16" s="154"/>
      <c r="ICX16" s="154"/>
      <c r="ICY16" s="154"/>
      <c r="ICZ16" s="154"/>
      <c r="IDA16" s="154"/>
      <c r="IDB16" s="154"/>
      <c r="IDC16" s="154"/>
      <c r="IDD16" s="154"/>
      <c r="IDE16" s="154"/>
      <c r="IDF16" s="154"/>
      <c r="IDG16" s="154"/>
      <c r="IDH16" s="154"/>
      <c r="IDI16" s="154"/>
      <c r="IDJ16" s="154"/>
      <c r="IDK16" s="154"/>
      <c r="IDL16" s="154"/>
      <c r="IDM16" s="154"/>
      <c r="IDN16" s="154"/>
      <c r="IDO16" s="154"/>
      <c r="IDP16" s="154"/>
      <c r="IDQ16" s="154"/>
      <c r="IDR16" s="154"/>
      <c r="IDS16" s="154"/>
      <c r="IDT16" s="154"/>
      <c r="IDU16" s="154"/>
      <c r="IDV16" s="154"/>
      <c r="IDW16" s="154"/>
      <c r="IDX16" s="154"/>
      <c r="IDY16" s="154"/>
      <c r="IDZ16" s="154"/>
      <c r="IEA16" s="154"/>
      <c r="IEB16" s="154"/>
      <c r="IEC16" s="154"/>
      <c r="IED16" s="154"/>
      <c r="IEE16" s="154"/>
      <c r="IEF16" s="154"/>
      <c r="IEG16" s="154"/>
      <c r="IEH16" s="154"/>
      <c r="IEI16" s="154"/>
      <c r="IEJ16" s="154"/>
      <c r="IEK16" s="154"/>
      <c r="IEL16" s="154"/>
      <c r="IEM16" s="154"/>
      <c r="IEN16" s="154"/>
      <c r="IEO16" s="154"/>
      <c r="IEP16" s="154"/>
      <c r="IEQ16" s="154"/>
      <c r="IER16" s="154"/>
      <c r="IES16" s="154"/>
      <c r="IET16" s="154"/>
      <c r="IEU16" s="154"/>
      <c r="IEV16" s="154"/>
      <c r="IEW16" s="154"/>
      <c r="IEX16" s="154"/>
      <c r="IEY16" s="154"/>
      <c r="IEZ16" s="154"/>
      <c r="IFA16" s="154"/>
      <c r="IFB16" s="154"/>
      <c r="IFC16" s="154"/>
      <c r="IFD16" s="154"/>
      <c r="IFE16" s="154"/>
      <c r="IFF16" s="154"/>
      <c r="IFG16" s="154"/>
      <c r="IFH16" s="154"/>
      <c r="IFI16" s="154"/>
      <c r="IFJ16" s="154"/>
      <c r="IFK16" s="154"/>
      <c r="IFL16" s="154"/>
      <c r="IFM16" s="154"/>
      <c r="IFN16" s="154"/>
      <c r="IFO16" s="154"/>
      <c r="IFP16" s="154"/>
      <c r="IFQ16" s="154"/>
      <c r="IFR16" s="154"/>
      <c r="IFS16" s="154"/>
      <c r="IFT16" s="154"/>
      <c r="IFU16" s="154"/>
      <c r="IFV16" s="154"/>
      <c r="IFW16" s="154"/>
      <c r="IFX16" s="154"/>
      <c r="IFY16" s="154"/>
      <c r="IFZ16" s="154"/>
      <c r="IGA16" s="154"/>
      <c r="IGB16" s="154"/>
      <c r="IGC16" s="154"/>
      <c r="IGD16" s="154"/>
      <c r="IGE16" s="154"/>
      <c r="IGF16" s="154"/>
      <c r="IGG16" s="154"/>
      <c r="IGH16" s="154"/>
      <c r="IGI16" s="154"/>
      <c r="IGJ16" s="154"/>
      <c r="IGK16" s="154"/>
      <c r="IGL16" s="154"/>
      <c r="IGM16" s="154"/>
      <c r="IGN16" s="154"/>
      <c r="IGO16" s="154"/>
      <c r="IGP16" s="154"/>
      <c r="IGQ16" s="154"/>
      <c r="IGR16" s="154"/>
      <c r="IGS16" s="154"/>
      <c r="IGT16" s="154"/>
      <c r="IGU16" s="154"/>
      <c r="IGV16" s="154"/>
      <c r="IGW16" s="154"/>
      <c r="IGX16" s="154"/>
      <c r="IGY16" s="154"/>
      <c r="IGZ16" s="154"/>
      <c r="IHA16" s="154"/>
      <c r="IHB16" s="154"/>
      <c r="IHC16" s="154"/>
      <c r="IHD16" s="154"/>
      <c r="IHE16" s="154"/>
      <c r="IHF16" s="154"/>
      <c r="IHG16" s="154"/>
      <c r="IHH16" s="154"/>
      <c r="IHI16" s="154"/>
      <c r="IHJ16" s="154"/>
      <c r="IHK16" s="154"/>
      <c r="IHL16" s="154"/>
      <c r="IHM16" s="154"/>
      <c r="IHN16" s="154"/>
      <c r="IHO16" s="154"/>
      <c r="IHP16" s="154"/>
      <c r="IHQ16" s="154"/>
      <c r="IHR16" s="154"/>
      <c r="IHS16" s="154"/>
      <c r="IHT16" s="154"/>
      <c r="IHU16" s="154"/>
      <c r="IHV16" s="154"/>
      <c r="IHW16" s="154"/>
      <c r="IHX16" s="154"/>
      <c r="IHY16" s="154"/>
      <c r="IHZ16" s="154"/>
      <c r="IIA16" s="154"/>
      <c r="IIB16" s="154"/>
      <c r="IIC16" s="154"/>
      <c r="IID16" s="154"/>
      <c r="IIE16" s="154"/>
      <c r="IIF16" s="154"/>
      <c r="IIG16" s="154"/>
      <c r="IIH16" s="154"/>
      <c r="III16" s="154"/>
      <c r="IIJ16" s="154"/>
      <c r="IIK16" s="154"/>
      <c r="IIL16" s="154"/>
      <c r="IIM16" s="154"/>
      <c r="IIN16" s="154"/>
      <c r="IIO16" s="154"/>
      <c r="IIP16" s="154"/>
      <c r="IIQ16" s="154"/>
      <c r="IIR16" s="154"/>
      <c r="IIS16" s="154"/>
      <c r="IIT16" s="154"/>
      <c r="IIU16" s="154"/>
      <c r="IIV16" s="154"/>
      <c r="IIW16" s="154"/>
      <c r="IIX16" s="154"/>
      <c r="IIY16" s="154"/>
      <c r="IIZ16" s="154"/>
      <c r="IJA16" s="154"/>
      <c r="IJB16" s="154"/>
      <c r="IJC16" s="154"/>
      <c r="IJD16" s="154"/>
      <c r="IJE16" s="154"/>
      <c r="IJF16" s="154"/>
      <c r="IJG16" s="154"/>
      <c r="IJH16" s="154"/>
      <c r="IJI16" s="154"/>
      <c r="IJJ16" s="154"/>
      <c r="IJK16" s="154"/>
      <c r="IJL16" s="154"/>
      <c r="IJM16" s="154"/>
      <c r="IJN16" s="154"/>
      <c r="IJO16" s="154"/>
      <c r="IJP16" s="154"/>
      <c r="IJQ16" s="154"/>
      <c r="IJR16" s="154"/>
      <c r="IJS16" s="154"/>
      <c r="IJT16" s="154"/>
      <c r="IJU16" s="154"/>
      <c r="IJV16" s="154"/>
      <c r="IJW16" s="154"/>
      <c r="IJX16" s="154"/>
      <c r="IJY16" s="154"/>
      <c r="IJZ16" s="154"/>
      <c r="IKA16" s="154"/>
      <c r="IKB16" s="154"/>
      <c r="IKC16" s="154"/>
      <c r="IKD16" s="154"/>
      <c r="IKE16" s="154"/>
      <c r="IKF16" s="154"/>
      <c r="IKG16" s="154"/>
      <c r="IKH16" s="154"/>
      <c r="IKI16" s="154"/>
      <c r="IKJ16" s="154"/>
      <c r="IKK16" s="154"/>
      <c r="IKL16" s="154"/>
      <c r="IKM16" s="154"/>
      <c r="IKN16" s="154"/>
      <c r="IKO16" s="154"/>
      <c r="IKP16" s="154"/>
      <c r="IKQ16" s="154"/>
      <c r="IKR16" s="154"/>
      <c r="IKS16" s="154"/>
      <c r="IKT16" s="154"/>
      <c r="IKU16" s="154"/>
      <c r="IKV16" s="154"/>
      <c r="IKW16" s="154"/>
      <c r="IKX16" s="154"/>
      <c r="IKY16" s="154"/>
      <c r="IKZ16" s="154"/>
      <c r="ILA16" s="154"/>
      <c r="ILB16" s="154"/>
      <c r="ILC16" s="154"/>
      <c r="ILD16" s="154"/>
      <c r="ILE16" s="154"/>
      <c r="ILF16" s="154"/>
      <c r="ILG16" s="154"/>
      <c r="ILH16" s="154"/>
      <c r="ILI16" s="154"/>
      <c r="ILJ16" s="154"/>
      <c r="ILK16" s="154"/>
      <c r="ILL16" s="154"/>
      <c r="ILM16" s="154"/>
      <c r="ILN16" s="154"/>
      <c r="ILO16" s="154"/>
      <c r="ILP16" s="154"/>
      <c r="ILQ16" s="154"/>
      <c r="ILR16" s="154"/>
      <c r="ILS16" s="154"/>
      <c r="ILT16" s="154"/>
      <c r="ILU16" s="154"/>
      <c r="ILV16" s="154"/>
      <c r="ILW16" s="154"/>
      <c r="ILX16" s="154"/>
      <c r="ILY16" s="154"/>
      <c r="ILZ16" s="154"/>
      <c r="IMA16" s="154"/>
      <c r="IMB16" s="154"/>
      <c r="IMC16" s="154"/>
      <c r="IMD16" s="154"/>
      <c r="IME16" s="154"/>
      <c r="IMF16" s="154"/>
      <c r="IMG16" s="154"/>
      <c r="IMH16" s="154"/>
      <c r="IMI16" s="154"/>
      <c r="IMJ16" s="154"/>
      <c r="IMK16" s="154"/>
      <c r="IML16" s="154"/>
      <c r="IMM16" s="154"/>
      <c r="IMN16" s="154"/>
      <c r="IMO16" s="154"/>
      <c r="IMP16" s="154"/>
      <c r="IMQ16" s="154"/>
      <c r="IMR16" s="154"/>
      <c r="IMS16" s="154"/>
      <c r="IMT16" s="154"/>
      <c r="IMU16" s="154"/>
      <c r="IMV16" s="154"/>
      <c r="IMW16" s="154"/>
      <c r="IMX16" s="154"/>
      <c r="IMY16" s="154"/>
      <c r="IMZ16" s="154"/>
      <c r="INA16" s="154"/>
      <c r="INB16" s="154"/>
      <c r="INC16" s="154"/>
      <c r="IND16" s="154"/>
      <c r="INE16" s="154"/>
      <c r="INF16" s="154"/>
      <c r="ING16" s="154"/>
      <c r="INH16" s="154"/>
      <c r="INI16" s="154"/>
      <c r="INJ16" s="154"/>
      <c r="INK16" s="154"/>
      <c r="INL16" s="154"/>
      <c r="INM16" s="154"/>
      <c r="INN16" s="154"/>
      <c r="INO16" s="154"/>
      <c r="INP16" s="154"/>
      <c r="INQ16" s="154"/>
      <c r="INR16" s="154"/>
      <c r="INS16" s="154"/>
      <c r="INT16" s="154"/>
      <c r="INU16" s="154"/>
      <c r="INV16" s="154"/>
      <c r="INW16" s="154"/>
      <c r="INX16" s="154"/>
      <c r="INY16" s="154"/>
      <c r="INZ16" s="154"/>
      <c r="IOA16" s="154"/>
      <c r="IOB16" s="154"/>
      <c r="IOC16" s="154"/>
      <c r="IOD16" s="154"/>
      <c r="IOE16" s="154"/>
      <c r="IOF16" s="154"/>
      <c r="IOG16" s="154"/>
      <c r="IOH16" s="154"/>
      <c r="IOI16" s="154"/>
      <c r="IOJ16" s="154"/>
      <c r="IOK16" s="154"/>
      <c r="IOL16" s="154"/>
      <c r="IOM16" s="154"/>
      <c r="ION16" s="154"/>
      <c r="IOO16" s="154"/>
      <c r="IOP16" s="154"/>
      <c r="IOQ16" s="154"/>
      <c r="IOR16" s="154"/>
      <c r="IOS16" s="154"/>
      <c r="IOT16" s="154"/>
      <c r="IOU16" s="154"/>
      <c r="IOV16" s="154"/>
      <c r="IOW16" s="154"/>
      <c r="IOX16" s="154"/>
      <c r="IOY16" s="154"/>
      <c r="IOZ16" s="154"/>
      <c r="IPA16" s="154"/>
      <c r="IPB16" s="154"/>
      <c r="IPC16" s="154"/>
      <c r="IPD16" s="154"/>
      <c r="IPE16" s="154"/>
      <c r="IPF16" s="154"/>
      <c r="IPG16" s="154"/>
      <c r="IPH16" s="154"/>
      <c r="IPI16" s="154"/>
      <c r="IPJ16" s="154"/>
      <c r="IPK16" s="154"/>
      <c r="IPL16" s="154"/>
      <c r="IPM16" s="154"/>
      <c r="IPN16" s="154"/>
      <c r="IPO16" s="154"/>
      <c r="IPP16" s="154"/>
      <c r="IPQ16" s="154"/>
      <c r="IPR16" s="154"/>
      <c r="IPS16" s="154"/>
      <c r="IPT16" s="154"/>
      <c r="IPU16" s="154"/>
      <c r="IPV16" s="154"/>
      <c r="IPW16" s="154"/>
      <c r="IPX16" s="154"/>
      <c r="IPY16" s="154"/>
      <c r="IPZ16" s="154"/>
      <c r="IQA16" s="154"/>
      <c r="IQB16" s="154"/>
      <c r="IQC16" s="154"/>
      <c r="IQD16" s="154"/>
      <c r="IQE16" s="154"/>
      <c r="IQF16" s="154"/>
      <c r="IQG16" s="154"/>
      <c r="IQH16" s="154"/>
      <c r="IQI16" s="154"/>
      <c r="IQJ16" s="154"/>
      <c r="IQK16" s="154"/>
      <c r="IQL16" s="154"/>
      <c r="IQM16" s="154"/>
      <c r="IQN16" s="154"/>
      <c r="IQO16" s="154"/>
      <c r="IQP16" s="154"/>
      <c r="IQQ16" s="154"/>
      <c r="IQR16" s="154"/>
      <c r="IQS16" s="154"/>
      <c r="IQT16" s="154"/>
      <c r="IQU16" s="154"/>
      <c r="IQV16" s="154"/>
      <c r="IQW16" s="154"/>
      <c r="IQX16" s="154"/>
      <c r="IQY16" s="154"/>
      <c r="IQZ16" s="154"/>
      <c r="IRA16" s="154"/>
      <c r="IRB16" s="154"/>
      <c r="IRC16" s="154"/>
      <c r="IRD16" s="154"/>
      <c r="IRE16" s="154"/>
      <c r="IRF16" s="154"/>
      <c r="IRG16" s="154"/>
      <c r="IRH16" s="154"/>
      <c r="IRI16" s="154"/>
      <c r="IRJ16" s="154"/>
      <c r="IRK16" s="154"/>
      <c r="IRL16" s="154"/>
      <c r="IRM16" s="154"/>
      <c r="IRN16" s="154"/>
      <c r="IRO16" s="154"/>
      <c r="IRP16" s="154"/>
      <c r="IRQ16" s="154"/>
      <c r="IRR16" s="154"/>
      <c r="IRS16" s="154"/>
      <c r="IRT16" s="154"/>
      <c r="IRU16" s="154"/>
      <c r="IRV16" s="154"/>
      <c r="IRW16" s="154"/>
      <c r="IRX16" s="154"/>
      <c r="IRY16" s="154"/>
      <c r="IRZ16" s="154"/>
      <c r="ISA16" s="154"/>
      <c r="ISB16" s="154"/>
      <c r="ISC16" s="154"/>
      <c r="ISD16" s="154"/>
      <c r="ISE16" s="154"/>
      <c r="ISF16" s="154"/>
      <c r="ISG16" s="154"/>
      <c r="ISH16" s="154"/>
      <c r="ISI16" s="154"/>
      <c r="ISJ16" s="154"/>
      <c r="ISK16" s="154"/>
      <c r="ISL16" s="154"/>
      <c r="ISM16" s="154"/>
      <c r="ISN16" s="154"/>
      <c r="ISO16" s="154"/>
      <c r="ISP16" s="154"/>
      <c r="ISQ16" s="154"/>
      <c r="ISR16" s="154"/>
      <c r="ISS16" s="154"/>
      <c r="IST16" s="154"/>
      <c r="ISU16" s="154"/>
      <c r="ISV16" s="154"/>
      <c r="ISW16" s="154"/>
      <c r="ISX16" s="154"/>
      <c r="ISY16" s="154"/>
      <c r="ISZ16" s="154"/>
      <c r="ITA16" s="154"/>
      <c r="ITB16" s="154"/>
      <c r="ITC16" s="154"/>
      <c r="ITD16" s="154"/>
      <c r="ITE16" s="154"/>
      <c r="ITF16" s="154"/>
      <c r="ITG16" s="154"/>
      <c r="ITH16" s="154"/>
      <c r="ITI16" s="154"/>
      <c r="ITJ16" s="154"/>
      <c r="ITK16" s="154"/>
      <c r="ITL16" s="154"/>
      <c r="ITM16" s="154"/>
      <c r="ITN16" s="154"/>
      <c r="ITO16" s="154"/>
      <c r="ITP16" s="154"/>
      <c r="ITQ16" s="154"/>
      <c r="ITR16" s="154"/>
      <c r="ITS16" s="154"/>
      <c r="ITT16" s="154"/>
      <c r="ITU16" s="154"/>
      <c r="ITV16" s="154"/>
      <c r="ITW16" s="154"/>
      <c r="ITX16" s="154"/>
      <c r="ITY16" s="154"/>
      <c r="ITZ16" s="154"/>
      <c r="IUA16" s="154"/>
      <c r="IUB16" s="154"/>
      <c r="IUC16" s="154"/>
      <c r="IUD16" s="154"/>
      <c r="IUE16" s="154"/>
      <c r="IUF16" s="154"/>
      <c r="IUG16" s="154"/>
      <c r="IUH16" s="154"/>
      <c r="IUI16" s="154"/>
      <c r="IUJ16" s="154"/>
      <c r="IUK16" s="154"/>
      <c r="IUL16" s="154"/>
      <c r="IUM16" s="154"/>
      <c r="IUN16" s="154"/>
      <c r="IUO16" s="154"/>
      <c r="IUP16" s="154"/>
      <c r="IUQ16" s="154"/>
      <c r="IUR16" s="154"/>
      <c r="IUS16" s="154"/>
      <c r="IUT16" s="154"/>
      <c r="IUU16" s="154"/>
      <c r="IUV16" s="154"/>
      <c r="IUW16" s="154"/>
      <c r="IUX16" s="154"/>
      <c r="IUY16" s="154"/>
      <c r="IUZ16" s="154"/>
      <c r="IVA16" s="154"/>
      <c r="IVB16" s="154"/>
      <c r="IVC16" s="154"/>
      <c r="IVD16" s="154"/>
      <c r="IVE16" s="154"/>
      <c r="IVF16" s="154"/>
      <c r="IVG16" s="154"/>
      <c r="IVH16" s="154"/>
      <c r="IVI16" s="154"/>
      <c r="IVJ16" s="154"/>
      <c r="IVK16" s="154"/>
      <c r="IVL16" s="154"/>
      <c r="IVM16" s="154"/>
      <c r="IVN16" s="154"/>
      <c r="IVO16" s="154"/>
      <c r="IVP16" s="154"/>
      <c r="IVQ16" s="154"/>
      <c r="IVR16" s="154"/>
      <c r="IVS16" s="154"/>
      <c r="IVT16" s="154"/>
      <c r="IVU16" s="154"/>
      <c r="IVV16" s="154"/>
      <c r="IVW16" s="154"/>
      <c r="IVX16" s="154"/>
      <c r="IVY16" s="154"/>
      <c r="IVZ16" s="154"/>
      <c r="IWA16" s="154"/>
      <c r="IWB16" s="154"/>
      <c r="IWC16" s="154"/>
      <c r="IWD16" s="154"/>
      <c r="IWE16" s="154"/>
      <c r="IWF16" s="154"/>
      <c r="IWG16" s="154"/>
      <c r="IWH16" s="154"/>
      <c r="IWI16" s="154"/>
      <c r="IWJ16" s="154"/>
      <c r="IWK16" s="154"/>
      <c r="IWL16" s="154"/>
      <c r="IWM16" s="154"/>
      <c r="IWN16" s="154"/>
      <c r="IWO16" s="154"/>
      <c r="IWP16" s="154"/>
      <c r="IWQ16" s="154"/>
      <c r="IWR16" s="154"/>
      <c r="IWS16" s="154"/>
      <c r="IWT16" s="154"/>
      <c r="IWU16" s="154"/>
      <c r="IWV16" s="154"/>
      <c r="IWW16" s="154"/>
      <c r="IWX16" s="154"/>
      <c r="IWY16" s="154"/>
      <c r="IWZ16" s="154"/>
      <c r="IXA16" s="154"/>
      <c r="IXB16" s="154"/>
      <c r="IXC16" s="154"/>
      <c r="IXD16" s="154"/>
      <c r="IXE16" s="154"/>
      <c r="IXF16" s="154"/>
      <c r="IXG16" s="154"/>
      <c r="IXH16" s="154"/>
      <c r="IXI16" s="154"/>
      <c r="IXJ16" s="154"/>
      <c r="IXK16" s="154"/>
      <c r="IXL16" s="154"/>
      <c r="IXM16" s="154"/>
      <c r="IXN16" s="154"/>
      <c r="IXO16" s="154"/>
      <c r="IXP16" s="154"/>
      <c r="IXQ16" s="154"/>
      <c r="IXR16" s="154"/>
      <c r="IXS16" s="154"/>
      <c r="IXT16" s="154"/>
      <c r="IXU16" s="154"/>
      <c r="IXV16" s="154"/>
      <c r="IXW16" s="154"/>
      <c r="IXX16" s="154"/>
      <c r="IXY16" s="154"/>
      <c r="IXZ16" s="154"/>
      <c r="IYA16" s="154"/>
      <c r="IYB16" s="154"/>
      <c r="IYC16" s="154"/>
      <c r="IYD16" s="154"/>
      <c r="IYE16" s="154"/>
      <c r="IYF16" s="154"/>
      <c r="IYG16" s="154"/>
      <c r="IYH16" s="154"/>
      <c r="IYI16" s="154"/>
      <c r="IYJ16" s="154"/>
      <c r="IYK16" s="154"/>
      <c r="IYL16" s="154"/>
      <c r="IYM16" s="154"/>
      <c r="IYN16" s="154"/>
      <c r="IYO16" s="154"/>
      <c r="IYP16" s="154"/>
      <c r="IYQ16" s="154"/>
      <c r="IYR16" s="154"/>
      <c r="IYS16" s="154"/>
      <c r="IYT16" s="154"/>
      <c r="IYU16" s="154"/>
      <c r="IYV16" s="154"/>
      <c r="IYW16" s="154"/>
      <c r="IYX16" s="154"/>
      <c r="IYY16" s="154"/>
      <c r="IYZ16" s="154"/>
      <c r="IZA16" s="154"/>
      <c r="IZB16" s="154"/>
      <c r="IZC16" s="154"/>
      <c r="IZD16" s="154"/>
      <c r="IZE16" s="154"/>
      <c r="IZF16" s="154"/>
      <c r="IZG16" s="154"/>
      <c r="IZH16" s="154"/>
      <c r="IZI16" s="154"/>
      <c r="IZJ16" s="154"/>
      <c r="IZK16" s="154"/>
      <c r="IZL16" s="154"/>
      <c r="IZM16" s="154"/>
      <c r="IZN16" s="154"/>
      <c r="IZO16" s="154"/>
      <c r="IZP16" s="154"/>
      <c r="IZQ16" s="154"/>
      <c r="IZR16" s="154"/>
      <c r="IZS16" s="154"/>
      <c r="IZT16" s="154"/>
      <c r="IZU16" s="154"/>
      <c r="IZV16" s="154"/>
      <c r="IZW16" s="154"/>
      <c r="IZX16" s="154"/>
      <c r="IZY16" s="154"/>
      <c r="IZZ16" s="154"/>
      <c r="JAA16" s="154"/>
      <c r="JAB16" s="154"/>
      <c r="JAC16" s="154"/>
      <c r="JAD16" s="154"/>
      <c r="JAE16" s="154"/>
      <c r="JAF16" s="154"/>
      <c r="JAG16" s="154"/>
      <c r="JAH16" s="154"/>
      <c r="JAI16" s="154"/>
      <c r="JAJ16" s="154"/>
      <c r="JAK16" s="154"/>
      <c r="JAL16" s="154"/>
      <c r="JAM16" s="154"/>
      <c r="JAN16" s="154"/>
      <c r="JAO16" s="154"/>
      <c r="JAP16" s="154"/>
      <c r="JAQ16" s="154"/>
      <c r="JAR16" s="154"/>
      <c r="JAS16" s="154"/>
      <c r="JAT16" s="154"/>
      <c r="JAU16" s="154"/>
      <c r="JAV16" s="154"/>
      <c r="JAW16" s="154"/>
      <c r="JAX16" s="154"/>
      <c r="JAY16" s="154"/>
      <c r="JAZ16" s="154"/>
      <c r="JBA16" s="154"/>
      <c r="JBB16" s="154"/>
      <c r="JBC16" s="154"/>
      <c r="JBD16" s="154"/>
      <c r="JBE16" s="154"/>
      <c r="JBF16" s="154"/>
      <c r="JBG16" s="154"/>
      <c r="JBH16" s="154"/>
      <c r="JBI16" s="154"/>
      <c r="JBJ16" s="154"/>
      <c r="JBK16" s="154"/>
      <c r="JBL16" s="154"/>
      <c r="JBM16" s="154"/>
      <c r="JBN16" s="154"/>
      <c r="JBO16" s="154"/>
      <c r="JBP16" s="154"/>
      <c r="JBQ16" s="154"/>
      <c r="JBR16" s="154"/>
      <c r="JBS16" s="154"/>
      <c r="JBT16" s="154"/>
      <c r="JBU16" s="154"/>
      <c r="JBV16" s="154"/>
      <c r="JBW16" s="154"/>
      <c r="JBX16" s="154"/>
      <c r="JBY16" s="154"/>
      <c r="JBZ16" s="154"/>
      <c r="JCA16" s="154"/>
      <c r="JCB16" s="154"/>
      <c r="JCC16" s="154"/>
      <c r="JCD16" s="154"/>
      <c r="JCE16" s="154"/>
      <c r="JCF16" s="154"/>
      <c r="JCG16" s="154"/>
      <c r="JCH16" s="154"/>
      <c r="JCI16" s="154"/>
      <c r="JCJ16" s="154"/>
      <c r="JCK16" s="154"/>
      <c r="JCL16" s="154"/>
      <c r="JCM16" s="154"/>
      <c r="JCN16" s="154"/>
      <c r="JCO16" s="154"/>
      <c r="JCP16" s="154"/>
      <c r="JCQ16" s="154"/>
      <c r="JCR16" s="154"/>
      <c r="JCS16" s="154"/>
      <c r="JCT16" s="154"/>
      <c r="JCU16" s="154"/>
      <c r="JCV16" s="154"/>
      <c r="JCW16" s="154"/>
      <c r="JCX16" s="154"/>
      <c r="JCY16" s="154"/>
      <c r="JCZ16" s="154"/>
      <c r="JDA16" s="154"/>
      <c r="JDB16" s="154"/>
      <c r="JDC16" s="154"/>
      <c r="JDD16" s="154"/>
      <c r="JDE16" s="154"/>
      <c r="JDF16" s="154"/>
      <c r="JDG16" s="154"/>
      <c r="JDH16" s="154"/>
      <c r="JDI16" s="154"/>
      <c r="JDJ16" s="154"/>
      <c r="JDK16" s="154"/>
      <c r="JDL16" s="154"/>
      <c r="JDM16" s="154"/>
      <c r="JDN16" s="154"/>
      <c r="JDO16" s="154"/>
      <c r="JDP16" s="154"/>
      <c r="JDQ16" s="154"/>
      <c r="JDR16" s="154"/>
      <c r="JDS16" s="154"/>
      <c r="JDT16" s="154"/>
      <c r="JDU16" s="154"/>
      <c r="JDV16" s="154"/>
      <c r="JDW16" s="154"/>
      <c r="JDX16" s="154"/>
      <c r="JDY16" s="154"/>
      <c r="JDZ16" s="154"/>
      <c r="JEA16" s="154"/>
      <c r="JEB16" s="154"/>
      <c r="JEC16" s="154"/>
      <c r="JED16" s="154"/>
      <c r="JEE16" s="154"/>
      <c r="JEF16" s="154"/>
      <c r="JEG16" s="154"/>
      <c r="JEH16" s="154"/>
      <c r="JEI16" s="154"/>
      <c r="JEJ16" s="154"/>
      <c r="JEK16" s="154"/>
      <c r="JEL16" s="154"/>
      <c r="JEM16" s="154"/>
      <c r="JEN16" s="154"/>
      <c r="JEO16" s="154"/>
      <c r="JEP16" s="154"/>
      <c r="JEQ16" s="154"/>
      <c r="JER16" s="154"/>
      <c r="JES16" s="154"/>
      <c r="JET16" s="154"/>
      <c r="JEU16" s="154"/>
      <c r="JEV16" s="154"/>
      <c r="JEW16" s="154"/>
      <c r="JEX16" s="154"/>
      <c r="JEY16" s="154"/>
      <c r="JEZ16" s="154"/>
      <c r="JFA16" s="154"/>
      <c r="JFB16" s="154"/>
      <c r="JFC16" s="154"/>
      <c r="JFD16" s="154"/>
      <c r="JFE16" s="154"/>
      <c r="JFF16" s="154"/>
      <c r="JFG16" s="154"/>
      <c r="JFH16" s="154"/>
      <c r="JFI16" s="154"/>
      <c r="JFJ16" s="154"/>
      <c r="JFK16" s="154"/>
      <c r="JFL16" s="154"/>
      <c r="JFM16" s="154"/>
      <c r="JFN16" s="154"/>
      <c r="JFO16" s="154"/>
      <c r="JFP16" s="154"/>
      <c r="JFQ16" s="154"/>
      <c r="JFR16" s="154"/>
      <c r="JFS16" s="154"/>
      <c r="JFT16" s="154"/>
      <c r="JFU16" s="154"/>
      <c r="JFV16" s="154"/>
      <c r="JFW16" s="154"/>
      <c r="JFX16" s="154"/>
      <c r="JFY16" s="154"/>
      <c r="JFZ16" s="154"/>
      <c r="JGA16" s="154"/>
      <c r="JGB16" s="154"/>
      <c r="JGC16" s="154"/>
      <c r="JGD16" s="154"/>
      <c r="JGE16" s="154"/>
      <c r="JGF16" s="154"/>
      <c r="JGG16" s="154"/>
      <c r="JGH16" s="154"/>
      <c r="JGI16" s="154"/>
      <c r="JGJ16" s="154"/>
      <c r="JGK16" s="154"/>
      <c r="JGL16" s="154"/>
      <c r="JGM16" s="154"/>
      <c r="JGN16" s="154"/>
      <c r="JGO16" s="154"/>
      <c r="JGP16" s="154"/>
      <c r="JGQ16" s="154"/>
      <c r="JGR16" s="154"/>
      <c r="JGS16" s="154"/>
      <c r="JGT16" s="154"/>
      <c r="JGU16" s="154"/>
      <c r="JGV16" s="154"/>
      <c r="JGW16" s="154"/>
      <c r="JGX16" s="154"/>
      <c r="JGY16" s="154"/>
      <c r="JGZ16" s="154"/>
      <c r="JHA16" s="154"/>
      <c r="JHB16" s="154"/>
      <c r="JHC16" s="154"/>
      <c r="JHD16" s="154"/>
      <c r="JHE16" s="154"/>
      <c r="JHF16" s="154"/>
      <c r="JHG16" s="154"/>
      <c r="JHH16" s="154"/>
      <c r="JHI16" s="154"/>
      <c r="JHJ16" s="154"/>
      <c r="JHK16" s="154"/>
      <c r="JHL16" s="154"/>
      <c r="JHM16" s="154"/>
      <c r="JHN16" s="154"/>
      <c r="JHO16" s="154"/>
      <c r="JHP16" s="154"/>
      <c r="JHQ16" s="154"/>
      <c r="JHR16" s="154"/>
      <c r="JHS16" s="154"/>
      <c r="JHT16" s="154"/>
      <c r="JHU16" s="154"/>
      <c r="JHV16" s="154"/>
      <c r="JHW16" s="154"/>
      <c r="JHX16" s="154"/>
      <c r="JHY16" s="154"/>
      <c r="JHZ16" s="154"/>
      <c r="JIA16" s="154"/>
      <c r="JIB16" s="154"/>
      <c r="JIC16" s="154"/>
      <c r="JID16" s="154"/>
      <c r="JIE16" s="154"/>
      <c r="JIF16" s="154"/>
      <c r="JIG16" s="154"/>
      <c r="JIH16" s="154"/>
      <c r="JII16" s="154"/>
      <c r="JIJ16" s="154"/>
      <c r="JIK16" s="154"/>
      <c r="JIL16" s="154"/>
      <c r="JIM16" s="154"/>
      <c r="JIN16" s="154"/>
      <c r="JIO16" s="154"/>
      <c r="JIP16" s="154"/>
      <c r="JIQ16" s="154"/>
      <c r="JIR16" s="154"/>
      <c r="JIS16" s="154"/>
      <c r="JIT16" s="154"/>
      <c r="JIU16" s="154"/>
      <c r="JIV16" s="154"/>
      <c r="JIW16" s="154"/>
      <c r="JIX16" s="154"/>
      <c r="JIY16" s="154"/>
      <c r="JIZ16" s="154"/>
      <c r="JJA16" s="154"/>
      <c r="JJB16" s="154"/>
      <c r="JJC16" s="154"/>
      <c r="JJD16" s="154"/>
      <c r="JJE16" s="154"/>
      <c r="JJF16" s="154"/>
      <c r="JJG16" s="154"/>
      <c r="JJH16" s="154"/>
      <c r="JJI16" s="154"/>
      <c r="JJJ16" s="154"/>
      <c r="JJK16" s="154"/>
      <c r="JJL16" s="154"/>
      <c r="JJM16" s="154"/>
      <c r="JJN16" s="154"/>
      <c r="JJO16" s="154"/>
      <c r="JJP16" s="154"/>
      <c r="JJQ16" s="154"/>
      <c r="JJR16" s="154"/>
      <c r="JJS16" s="154"/>
      <c r="JJT16" s="154"/>
      <c r="JJU16" s="154"/>
      <c r="JJV16" s="154"/>
      <c r="JJW16" s="154"/>
      <c r="JJX16" s="154"/>
      <c r="JJY16" s="154"/>
      <c r="JJZ16" s="154"/>
      <c r="JKA16" s="154"/>
      <c r="JKB16" s="154"/>
      <c r="JKC16" s="154"/>
      <c r="JKD16" s="154"/>
      <c r="JKE16" s="154"/>
      <c r="JKF16" s="154"/>
      <c r="JKG16" s="154"/>
      <c r="JKH16" s="154"/>
      <c r="JKI16" s="154"/>
      <c r="JKJ16" s="154"/>
      <c r="JKK16" s="154"/>
      <c r="JKL16" s="154"/>
      <c r="JKM16" s="154"/>
      <c r="JKN16" s="154"/>
      <c r="JKO16" s="154"/>
      <c r="JKP16" s="154"/>
      <c r="JKQ16" s="154"/>
      <c r="JKR16" s="154"/>
      <c r="JKS16" s="154"/>
      <c r="JKT16" s="154"/>
      <c r="JKU16" s="154"/>
      <c r="JKV16" s="154"/>
      <c r="JKW16" s="154"/>
      <c r="JKX16" s="154"/>
      <c r="JKY16" s="154"/>
      <c r="JKZ16" s="154"/>
      <c r="JLA16" s="154"/>
      <c r="JLB16" s="154"/>
      <c r="JLC16" s="154"/>
      <c r="JLD16" s="154"/>
      <c r="JLE16" s="154"/>
      <c r="JLF16" s="154"/>
      <c r="JLG16" s="154"/>
      <c r="JLH16" s="154"/>
      <c r="JLI16" s="154"/>
      <c r="JLJ16" s="154"/>
      <c r="JLK16" s="154"/>
      <c r="JLL16" s="154"/>
      <c r="JLM16" s="154"/>
      <c r="JLN16" s="154"/>
      <c r="JLO16" s="154"/>
      <c r="JLP16" s="154"/>
      <c r="JLQ16" s="154"/>
      <c r="JLR16" s="154"/>
      <c r="JLS16" s="154"/>
      <c r="JLT16" s="154"/>
      <c r="JLU16" s="154"/>
      <c r="JLV16" s="154"/>
      <c r="JLW16" s="154"/>
      <c r="JLX16" s="154"/>
      <c r="JLY16" s="154"/>
      <c r="JLZ16" s="154"/>
      <c r="JMA16" s="154"/>
      <c r="JMB16" s="154"/>
      <c r="JMC16" s="154"/>
      <c r="JMD16" s="154"/>
      <c r="JME16" s="154"/>
      <c r="JMF16" s="154"/>
      <c r="JMG16" s="154"/>
      <c r="JMH16" s="154"/>
      <c r="JMI16" s="154"/>
      <c r="JMJ16" s="154"/>
      <c r="JMK16" s="154"/>
      <c r="JML16" s="154"/>
      <c r="JMM16" s="154"/>
      <c r="JMN16" s="154"/>
      <c r="JMO16" s="154"/>
      <c r="JMP16" s="154"/>
      <c r="JMQ16" s="154"/>
      <c r="JMR16" s="154"/>
      <c r="JMS16" s="154"/>
      <c r="JMT16" s="154"/>
      <c r="JMU16" s="154"/>
      <c r="JMV16" s="154"/>
      <c r="JMW16" s="154"/>
      <c r="JMX16" s="154"/>
      <c r="JMY16" s="154"/>
      <c r="JMZ16" s="154"/>
      <c r="JNA16" s="154"/>
      <c r="JNB16" s="154"/>
      <c r="JNC16" s="154"/>
      <c r="JND16" s="154"/>
      <c r="JNE16" s="154"/>
      <c r="JNF16" s="154"/>
      <c r="JNG16" s="154"/>
      <c r="JNH16" s="154"/>
      <c r="JNI16" s="154"/>
      <c r="JNJ16" s="154"/>
      <c r="JNK16" s="154"/>
      <c r="JNL16" s="154"/>
      <c r="JNM16" s="154"/>
      <c r="JNN16" s="154"/>
      <c r="JNO16" s="154"/>
      <c r="JNP16" s="154"/>
      <c r="JNQ16" s="154"/>
      <c r="JNR16" s="154"/>
      <c r="JNS16" s="154"/>
      <c r="JNT16" s="154"/>
      <c r="JNU16" s="154"/>
      <c r="JNV16" s="154"/>
      <c r="JNW16" s="154"/>
      <c r="JNX16" s="154"/>
      <c r="JNY16" s="154"/>
      <c r="JNZ16" s="154"/>
      <c r="JOA16" s="154"/>
      <c r="JOB16" s="154"/>
      <c r="JOC16" s="154"/>
      <c r="JOD16" s="154"/>
      <c r="JOE16" s="154"/>
      <c r="JOF16" s="154"/>
      <c r="JOG16" s="154"/>
      <c r="JOH16" s="154"/>
      <c r="JOI16" s="154"/>
      <c r="JOJ16" s="154"/>
      <c r="JOK16" s="154"/>
      <c r="JOL16" s="154"/>
      <c r="JOM16" s="154"/>
      <c r="JON16" s="154"/>
      <c r="JOO16" s="154"/>
      <c r="JOP16" s="154"/>
      <c r="JOQ16" s="154"/>
      <c r="JOR16" s="154"/>
      <c r="JOS16" s="154"/>
      <c r="JOT16" s="154"/>
      <c r="JOU16" s="154"/>
      <c r="JOV16" s="154"/>
      <c r="JOW16" s="154"/>
      <c r="JOX16" s="154"/>
      <c r="JOY16" s="154"/>
      <c r="JOZ16" s="154"/>
      <c r="JPA16" s="154"/>
      <c r="JPB16" s="154"/>
      <c r="JPC16" s="154"/>
      <c r="JPD16" s="154"/>
      <c r="JPE16" s="154"/>
      <c r="JPF16" s="154"/>
      <c r="JPG16" s="154"/>
      <c r="JPH16" s="154"/>
      <c r="JPI16" s="154"/>
      <c r="JPJ16" s="154"/>
      <c r="JPK16" s="154"/>
      <c r="JPL16" s="154"/>
      <c r="JPM16" s="154"/>
      <c r="JPN16" s="154"/>
      <c r="JPO16" s="154"/>
      <c r="JPP16" s="154"/>
      <c r="JPQ16" s="154"/>
      <c r="JPR16" s="154"/>
      <c r="JPS16" s="154"/>
      <c r="JPT16" s="154"/>
      <c r="JPU16" s="154"/>
      <c r="JPV16" s="154"/>
      <c r="JPW16" s="154"/>
      <c r="JPX16" s="154"/>
      <c r="JPY16" s="154"/>
      <c r="JPZ16" s="154"/>
      <c r="JQA16" s="154"/>
      <c r="JQB16" s="154"/>
      <c r="JQC16" s="154"/>
      <c r="JQD16" s="154"/>
      <c r="JQE16" s="154"/>
      <c r="JQF16" s="154"/>
      <c r="JQG16" s="154"/>
      <c r="JQH16" s="154"/>
      <c r="JQI16" s="154"/>
      <c r="JQJ16" s="154"/>
      <c r="JQK16" s="154"/>
      <c r="JQL16" s="154"/>
      <c r="JQM16" s="154"/>
      <c r="JQN16" s="154"/>
      <c r="JQO16" s="154"/>
      <c r="JQP16" s="154"/>
      <c r="JQQ16" s="154"/>
      <c r="JQR16" s="154"/>
      <c r="JQS16" s="154"/>
      <c r="JQT16" s="154"/>
      <c r="JQU16" s="154"/>
      <c r="JQV16" s="154"/>
      <c r="JQW16" s="154"/>
      <c r="JQX16" s="154"/>
      <c r="JQY16" s="154"/>
      <c r="JQZ16" s="154"/>
      <c r="JRA16" s="154"/>
      <c r="JRB16" s="154"/>
      <c r="JRC16" s="154"/>
      <c r="JRD16" s="154"/>
      <c r="JRE16" s="154"/>
      <c r="JRF16" s="154"/>
      <c r="JRG16" s="154"/>
      <c r="JRH16" s="154"/>
      <c r="JRI16" s="154"/>
      <c r="JRJ16" s="154"/>
      <c r="JRK16" s="154"/>
      <c r="JRL16" s="154"/>
      <c r="JRM16" s="154"/>
      <c r="JRN16" s="154"/>
      <c r="JRO16" s="154"/>
      <c r="JRP16" s="154"/>
      <c r="JRQ16" s="154"/>
      <c r="JRR16" s="154"/>
      <c r="JRS16" s="154"/>
      <c r="JRT16" s="154"/>
      <c r="JRU16" s="154"/>
      <c r="JRV16" s="154"/>
      <c r="JRW16" s="154"/>
      <c r="JRX16" s="154"/>
      <c r="JRY16" s="154"/>
      <c r="JRZ16" s="154"/>
      <c r="JSA16" s="154"/>
      <c r="JSB16" s="154"/>
      <c r="JSC16" s="154"/>
      <c r="JSD16" s="154"/>
      <c r="JSE16" s="154"/>
      <c r="JSF16" s="154"/>
      <c r="JSG16" s="154"/>
      <c r="JSH16" s="154"/>
      <c r="JSI16" s="154"/>
      <c r="JSJ16" s="154"/>
      <c r="JSK16" s="154"/>
      <c r="JSL16" s="154"/>
      <c r="JSM16" s="154"/>
      <c r="JSN16" s="154"/>
      <c r="JSO16" s="154"/>
      <c r="JSP16" s="154"/>
      <c r="JSQ16" s="154"/>
      <c r="JSR16" s="154"/>
      <c r="JSS16" s="154"/>
      <c r="JST16" s="154"/>
      <c r="JSU16" s="154"/>
      <c r="JSV16" s="154"/>
      <c r="JSW16" s="154"/>
      <c r="JSX16" s="154"/>
      <c r="JSY16" s="154"/>
      <c r="JSZ16" s="154"/>
      <c r="JTA16" s="154"/>
      <c r="JTB16" s="154"/>
      <c r="JTC16" s="154"/>
      <c r="JTD16" s="154"/>
      <c r="JTE16" s="154"/>
      <c r="JTF16" s="154"/>
      <c r="JTG16" s="154"/>
      <c r="JTH16" s="154"/>
      <c r="JTI16" s="154"/>
      <c r="JTJ16" s="154"/>
      <c r="JTK16" s="154"/>
      <c r="JTL16" s="154"/>
      <c r="JTM16" s="154"/>
      <c r="JTN16" s="154"/>
      <c r="JTO16" s="154"/>
      <c r="JTP16" s="154"/>
      <c r="JTQ16" s="154"/>
      <c r="JTR16" s="154"/>
      <c r="JTS16" s="154"/>
      <c r="JTT16" s="154"/>
      <c r="JTU16" s="154"/>
      <c r="JTV16" s="154"/>
      <c r="JTW16" s="154"/>
      <c r="JTX16" s="154"/>
      <c r="JTY16" s="154"/>
      <c r="JTZ16" s="154"/>
      <c r="JUA16" s="154"/>
      <c r="JUB16" s="154"/>
      <c r="JUC16" s="154"/>
      <c r="JUD16" s="154"/>
      <c r="JUE16" s="154"/>
      <c r="JUF16" s="154"/>
      <c r="JUG16" s="154"/>
      <c r="JUH16" s="154"/>
      <c r="JUI16" s="154"/>
      <c r="JUJ16" s="154"/>
      <c r="JUK16" s="154"/>
      <c r="JUL16" s="154"/>
      <c r="JUM16" s="154"/>
      <c r="JUN16" s="154"/>
      <c r="JUO16" s="154"/>
      <c r="JUP16" s="154"/>
      <c r="JUQ16" s="154"/>
      <c r="JUR16" s="154"/>
      <c r="JUS16" s="154"/>
      <c r="JUT16" s="154"/>
      <c r="JUU16" s="154"/>
      <c r="JUV16" s="154"/>
      <c r="JUW16" s="154"/>
      <c r="JUX16" s="154"/>
      <c r="JUY16" s="154"/>
      <c r="JUZ16" s="154"/>
      <c r="JVA16" s="154"/>
      <c r="JVB16" s="154"/>
      <c r="JVC16" s="154"/>
      <c r="JVD16" s="154"/>
      <c r="JVE16" s="154"/>
      <c r="JVF16" s="154"/>
      <c r="JVG16" s="154"/>
      <c r="JVH16" s="154"/>
      <c r="JVI16" s="154"/>
      <c r="JVJ16" s="154"/>
      <c r="JVK16" s="154"/>
      <c r="JVL16" s="154"/>
      <c r="JVM16" s="154"/>
      <c r="JVN16" s="154"/>
      <c r="JVO16" s="154"/>
      <c r="JVP16" s="154"/>
      <c r="JVQ16" s="154"/>
      <c r="JVR16" s="154"/>
      <c r="JVS16" s="154"/>
      <c r="JVT16" s="154"/>
      <c r="JVU16" s="154"/>
      <c r="JVV16" s="154"/>
      <c r="JVW16" s="154"/>
      <c r="JVX16" s="154"/>
      <c r="JVY16" s="154"/>
      <c r="JVZ16" s="154"/>
      <c r="JWA16" s="154"/>
      <c r="JWB16" s="154"/>
      <c r="JWC16" s="154"/>
      <c r="JWD16" s="154"/>
      <c r="JWE16" s="154"/>
      <c r="JWF16" s="154"/>
      <c r="JWG16" s="154"/>
      <c r="JWH16" s="154"/>
      <c r="JWI16" s="154"/>
      <c r="JWJ16" s="154"/>
      <c r="JWK16" s="154"/>
      <c r="JWL16" s="154"/>
      <c r="JWM16" s="154"/>
      <c r="JWN16" s="154"/>
      <c r="JWO16" s="154"/>
      <c r="JWP16" s="154"/>
      <c r="JWQ16" s="154"/>
      <c r="JWR16" s="154"/>
      <c r="JWS16" s="154"/>
      <c r="JWT16" s="154"/>
      <c r="JWU16" s="154"/>
      <c r="JWV16" s="154"/>
      <c r="JWW16" s="154"/>
      <c r="JWX16" s="154"/>
      <c r="JWY16" s="154"/>
      <c r="JWZ16" s="154"/>
      <c r="JXA16" s="154"/>
      <c r="JXB16" s="154"/>
      <c r="JXC16" s="154"/>
      <c r="JXD16" s="154"/>
      <c r="JXE16" s="154"/>
      <c r="JXF16" s="154"/>
      <c r="JXG16" s="154"/>
      <c r="JXH16" s="154"/>
      <c r="JXI16" s="154"/>
      <c r="JXJ16" s="154"/>
      <c r="JXK16" s="154"/>
      <c r="JXL16" s="154"/>
      <c r="JXM16" s="154"/>
      <c r="JXN16" s="154"/>
      <c r="JXO16" s="154"/>
      <c r="JXP16" s="154"/>
      <c r="JXQ16" s="154"/>
      <c r="JXR16" s="154"/>
      <c r="JXS16" s="154"/>
      <c r="JXT16" s="154"/>
      <c r="JXU16" s="154"/>
      <c r="JXV16" s="154"/>
      <c r="JXW16" s="154"/>
      <c r="JXX16" s="154"/>
      <c r="JXY16" s="154"/>
      <c r="JXZ16" s="154"/>
      <c r="JYA16" s="154"/>
      <c r="JYB16" s="154"/>
      <c r="JYC16" s="154"/>
      <c r="JYD16" s="154"/>
      <c r="JYE16" s="154"/>
      <c r="JYF16" s="154"/>
      <c r="JYG16" s="154"/>
      <c r="JYH16" s="154"/>
      <c r="JYI16" s="154"/>
      <c r="JYJ16" s="154"/>
      <c r="JYK16" s="154"/>
      <c r="JYL16" s="154"/>
      <c r="JYM16" s="154"/>
      <c r="JYN16" s="154"/>
      <c r="JYO16" s="154"/>
      <c r="JYP16" s="154"/>
      <c r="JYQ16" s="154"/>
      <c r="JYR16" s="154"/>
      <c r="JYS16" s="154"/>
      <c r="JYT16" s="154"/>
      <c r="JYU16" s="154"/>
      <c r="JYV16" s="154"/>
      <c r="JYW16" s="154"/>
      <c r="JYX16" s="154"/>
      <c r="JYY16" s="154"/>
      <c r="JYZ16" s="154"/>
      <c r="JZA16" s="154"/>
      <c r="JZB16" s="154"/>
      <c r="JZC16" s="154"/>
      <c r="JZD16" s="154"/>
      <c r="JZE16" s="154"/>
      <c r="JZF16" s="154"/>
      <c r="JZG16" s="154"/>
      <c r="JZH16" s="154"/>
      <c r="JZI16" s="154"/>
      <c r="JZJ16" s="154"/>
      <c r="JZK16" s="154"/>
      <c r="JZL16" s="154"/>
      <c r="JZM16" s="154"/>
      <c r="JZN16" s="154"/>
      <c r="JZO16" s="154"/>
      <c r="JZP16" s="154"/>
      <c r="JZQ16" s="154"/>
      <c r="JZR16" s="154"/>
      <c r="JZS16" s="154"/>
      <c r="JZT16" s="154"/>
      <c r="JZU16" s="154"/>
      <c r="JZV16" s="154"/>
      <c r="JZW16" s="154"/>
      <c r="JZX16" s="154"/>
      <c r="JZY16" s="154"/>
      <c r="JZZ16" s="154"/>
      <c r="KAA16" s="154"/>
      <c r="KAB16" s="154"/>
      <c r="KAC16" s="154"/>
      <c r="KAD16" s="154"/>
      <c r="KAE16" s="154"/>
      <c r="KAF16" s="154"/>
      <c r="KAG16" s="154"/>
      <c r="KAH16" s="154"/>
      <c r="KAI16" s="154"/>
      <c r="KAJ16" s="154"/>
      <c r="KAK16" s="154"/>
      <c r="KAL16" s="154"/>
      <c r="KAM16" s="154"/>
      <c r="KAN16" s="154"/>
      <c r="KAO16" s="154"/>
      <c r="KAP16" s="154"/>
      <c r="KAQ16" s="154"/>
      <c r="KAR16" s="154"/>
      <c r="KAS16" s="154"/>
      <c r="KAT16" s="154"/>
      <c r="KAU16" s="154"/>
      <c r="KAV16" s="154"/>
      <c r="KAW16" s="154"/>
      <c r="KAX16" s="154"/>
      <c r="KAY16" s="154"/>
      <c r="KAZ16" s="154"/>
      <c r="KBA16" s="154"/>
      <c r="KBB16" s="154"/>
      <c r="KBC16" s="154"/>
      <c r="KBD16" s="154"/>
      <c r="KBE16" s="154"/>
      <c r="KBF16" s="154"/>
      <c r="KBG16" s="154"/>
      <c r="KBH16" s="154"/>
      <c r="KBI16" s="154"/>
      <c r="KBJ16" s="154"/>
      <c r="KBK16" s="154"/>
      <c r="KBL16" s="154"/>
      <c r="KBM16" s="154"/>
      <c r="KBN16" s="154"/>
      <c r="KBO16" s="154"/>
      <c r="KBP16" s="154"/>
      <c r="KBQ16" s="154"/>
      <c r="KBR16" s="154"/>
      <c r="KBS16" s="154"/>
      <c r="KBT16" s="154"/>
      <c r="KBU16" s="154"/>
      <c r="KBV16" s="154"/>
      <c r="KBW16" s="154"/>
      <c r="KBX16" s="154"/>
      <c r="KBY16" s="154"/>
      <c r="KBZ16" s="154"/>
      <c r="KCA16" s="154"/>
      <c r="KCB16" s="154"/>
      <c r="KCC16" s="154"/>
      <c r="KCD16" s="154"/>
      <c r="KCE16" s="154"/>
      <c r="KCF16" s="154"/>
      <c r="KCG16" s="154"/>
      <c r="KCH16" s="154"/>
      <c r="KCI16" s="154"/>
      <c r="KCJ16" s="154"/>
      <c r="KCK16" s="154"/>
      <c r="KCL16" s="154"/>
      <c r="KCM16" s="154"/>
      <c r="KCN16" s="154"/>
      <c r="KCO16" s="154"/>
      <c r="KCP16" s="154"/>
      <c r="KCQ16" s="154"/>
      <c r="KCR16" s="154"/>
      <c r="KCS16" s="154"/>
      <c r="KCT16" s="154"/>
      <c r="KCU16" s="154"/>
      <c r="KCV16" s="154"/>
      <c r="KCW16" s="154"/>
      <c r="KCX16" s="154"/>
      <c r="KCY16" s="154"/>
      <c r="KCZ16" s="154"/>
      <c r="KDA16" s="154"/>
      <c r="KDB16" s="154"/>
      <c r="KDC16" s="154"/>
      <c r="KDD16" s="154"/>
      <c r="KDE16" s="154"/>
      <c r="KDF16" s="154"/>
      <c r="KDG16" s="154"/>
      <c r="KDH16" s="154"/>
      <c r="KDI16" s="154"/>
      <c r="KDJ16" s="154"/>
      <c r="KDK16" s="154"/>
      <c r="KDL16" s="154"/>
      <c r="KDM16" s="154"/>
      <c r="KDN16" s="154"/>
      <c r="KDO16" s="154"/>
      <c r="KDP16" s="154"/>
      <c r="KDQ16" s="154"/>
      <c r="KDR16" s="154"/>
      <c r="KDS16" s="154"/>
      <c r="KDT16" s="154"/>
      <c r="KDU16" s="154"/>
      <c r="KDV16" s="154"/>
      <c r="KDW16" s="154"/>
      <c r="KDX16" s="154"/>
      <c r="KDY16" s="154"/>
      <c r="KDZ16" s="154"/>
      <c r="KEA16" s="154"/>
      <c r="KEB16" s="154"/>
      <c r="KEC16" s="154"/>
      <c r="KED16" s="154"/>
      <c r="KEE16" s="154"/>
      <c r="KEF16" s="154"/>
      <c r="KEG16" s="154"/>
      <c r="KEH16" s="154"/>
      <c r="KEI16" s="154"/>
      <c r="KEJ16" s="154"/>
      <c r="KEK16" s="154"/>
      <c r="KEL16" s="154"/>
      <c r="KEM16" s="154"/>
      <c r="KEN16" s="154"/>
      <c r="KEO16" s="154"/>
      <c r="KEP16" s="154"/>
      <c r="KEQ16" s="154"/>
      <c r="KER16" s="154"/>
      <c r="KES16" s="154"/>
      <c r="KET16" s="154"/>
      <c r="KEU16" s="154"/>
      <c r="KEV16" s="154"/>
      <c r="KEW16" s="154"/>
      <c r="KEX16" s="154"/>
      <c r="KEY16" s="154"/>
      <c r="KEZ16" s="154"/>
      <c r="KFA16" s="154"/>
      <c r="KFB16" s="154"/>
      <c r="KFC16" s="154"/>
      <c r="KFD16" s="154"/>
      <c r="KFE16" s="154"/>
      <c r="KFF16" s="154"/>
      <c r="KFG16" s="154"/>
      <c r="KFH16" s="154"/>
      <c r="KFI16" s="154"/>
      <c r="KFJ16" s="154"/>
      <c r="KFK16" s="154"/>
      <c r="KFL16" s="154"/>
      <c r="KFM16" s="154"/>
      <c r="KFN16" s="154"/>
      <c r="KFO16" s="154"/>
      <c r="KFP16" s="154"/>
      <c r="KFQ16" s="154"/>
      <c r="KFR16" s="154"/>
      <c r="KFS16" s="154"/>
      <c r="KFT16" s="154"/>
      <c r="KFU16" s="154"/>
      <c r="KFV16" s="154"/>
      <c r="KFW16" s="154"/>
      <c r="KFX16" s="154"/>
      <c r="KFY16" s="154"/>
      <c r="KFZ16" s="154"/>
      <c r="KGA16" s="154"/>
      <c r="KGB16" s="154"/>
      <c r="KGC16" s="154"/>
      <c r="KGD16" s="154"/>
      <c r="KGE16" s="154"/>
      <c r="KGF16" s="154"/>
      <c r="KGG16" s="154"/>
      <c r="KGH16" s="154"/>
      <c r="KGI16" s="154"/>
      <c r="KGJ16" s="154"/>
      <c r="KGK16" s="154"/>
      <c r="KGL16" s="154"/>
      <c r="KGM16" s="154"/>
      <c r="KGN16" s="154"/>
      <c r="KGO16" s="154"/>
      <c r="KGP16" s="154"/>
      <c r="KGQ16" s="154"/>
      <c r="KGR16" s="154"/>
      <c r="KGS16" s="154"/>
      <c r="KGT16" s="154"/>
      <c r="KGU16" s="154"/>
      <c r="KGV16" s="154"/>
      <c r="KGW16" s="154"/>
      <c r="KGX16" s="154"/>
      <c r="KGY16" s="154"/>
      <c r="KGZ16" s="154"/>
      <c r="KHA16" s="154"/>
      <c r="KHB16" s="154"/>
      <c r="KHC16" s="154"/>
      <c r="KHD16" s="154"/>
      <c r="KHE16" s="154"/>
      <c r="KHF16" s="154"/>
      <c r="KHG16" s="154"/>
      <c r="KHH16" s="154"/>
      <c r="KHI16" s="154"/>
      <c r="KHJ16" s="154"/>
      <c r="KHK16" s="154"/>
      <c r="KHL16" s="154"/>
      <c r="KHM16" s="154"/>
      <c r="KHN16" s="154"/>
      <c r="KHO16" s="154"/>
      <c r="KHP16" s="154"/>
      <c r="KHQ16" s="154"/>
      <c r="KHR16" s="154"/>
      <c r="KHS16" s="154"/>
      <c r="KHT16" s="154"/>
      <c r="KHU16" s="154"/>
      <c r="KHV16" s="154"/>
      <c r="KHW16" s="154"/>
      <c r="KHX16" s="154"/>
      <c r="KHY16" s="154"/>
      <c r="KHZ16" s="154"/>
      <c r="KIA16" s="154"/>
      <c r="KIB16" s="154"/>
      <c r="KIC16" s="154"/>
      <c r="KID16" s="154"/>
      <c r="KIE16" s="154"/>
      <c r="KIF16" s="154"/>
      <c r="KIG16" s="154"/>
      <c r="KIH16" s="154"/>
      <c r="KII16" s="154"/>
      <c r="KIJ16" s="154"/>
      <c r="KIK16" s="154"/>
      <c r="KIL16" s="154"/>
      <c r="KIM16" s="154"/>
      <c r="KIN16" s="154"/>
      <c r="KIO16" s="154"/>
      <c r="KIP16" s="154"/>
      <c r="KIQ16" s="154"/>
      <c r="KIR16" s="154"/>
      <c r="KIS16" s="154"/>
      <c r="KIT16" s="154"/>
      <c r="KIU16" s="154"/>
      <c r="KIV16" s="154"/>
      <c r="KIW16" s="154"/>
      <c r="KIX16" s="154"/>
      <c r="KIY16" s="154"/>
      <c r="KIZ16" s="154"/>
      <c r="KJA16" s="154"/>
      <c r="KJB16" s="154"/>
      <c r="KJC16" s="154"/>
      <c r="KJD16" s="154"/>
      <c r="KJE16" s="154"/>
      <c r="KJF16" s="154"/>
      <c r="KJG16" s="154"/>
      <c r="KJH16" s="154"/>
      <c r="KJI16" s="154"/>
      <c r="KJJ16" s="154"/>
      <c r="KJK16" s="154"/>
      <c r="KJL16" s="154"/>
      <c r="KJM16" s="154"/>
      <c r="KJN16" s="154"/>
      <c r="KJO16" s="154"/>
      <c r="KJP16" s="154"/>
      <c r="KJQ16" s="154"/>
      <c r="KJR16" s="154"/>
      <c r="KJS16" s="154"/>
      <c r="KJT16" s="154"/>
      <c r="KJU16" s="154"/>
      <c r="KJV16" s="154"/>
      <c r="KJW16" s="154"/>
      <c r="KJX16" s="154"/>
      <c r="KJY16" s="154"/>
      <c r="KJZ16" s="154"/>
      <c r="KKA16" s="154"/>
      <c r="KKB16" s="154"/>
      <c r="KKC16" s="154"/>
      <c r="KKD16" s="154"/>
      <c r="KKE16" s="154"/>
      <c r="KKF16" s="154"/>
      <c r="KKG16" s="154"/>
      <c r="KKH16" s="154"/>
      <c r="KKI16" s="154"/>
      <c r="KKJ16" s="154"/>
      <c r="KKK16" s="154"/>
      <c r="KKL16" s="154"/>
      <c r="KKM16" s="154"/>
      <c r="KKN16" s="154"/>
      <c r="KKO16" s="154"/>
      <c r="KKP16" s="154"/>
      <c r="KKQ16" s="154"/>
      <c r="KKR16" s="154"/>
      <c r="KKS16" s="154"/>
      <c r="KKT16" s="154"/>
      <c r="KKU16" s="154"/>
      <c r="KKV16" s="154"/>
      <c r="KKW16" s="154"/>
      <c r="KKX16" s="154"/>
      <c r="KKY16" s="154"/>
      <c r="KKZ16" s="154"/>
      <c r="KLA16" s="154"/>
      <c r="KLB16" s="154"/>
      <c r="KLC16" s="154"/>
      <c r="KLD16" s="154"/>
      <c r="KLE16" s="154"/>
      <c r="KLF16" s="154"/>
      <c r="KLG16" s="154"/>
      <c r="KLH16" s="154"/>
      <c r="KLI16" s="154"/>
      <c r="KLJ16" s="154"/>
      <c r="KLK16" s="154"/>
      <c r="KLL16" s="154"/>
      <c r="KLM16" s="154"/>
      <c r="KLN16" s="154"/>
      <c r="KLO16" s="154"/>
      <c r="KLP16" s="154"/>
      <c r="KLQ16" s="154"/>
      <c r="KLR16" s="154"/>
      <c r="KLS16" s="154"/>
      <c r="KLT16" s="154"/>
      <c r="KLU16" s="154"/>
      <c r="KLV16" s="154"/>
      <c r="KLW16" s="154"/>
      <c r="KLX16" s="154"/>
      <c r="KLY16" s="154"/>
      <c r="KLZ16" s="154"/>
      <c r="KMA16" s="154"/>
      <c r="KMB16" s="154"/>
      <c r="KMC16" s="154"/>
      <c r="KMD16" s="154"/>
      <c r="KME16" s="154"/>
      <c r="KMF16" s="154"/>
      <c r="KMG16" s="154"/>
      <c r="KMH16" s="154"/>
      <c r="KMI16" s="154"/>
      <c r="KMJ16" s="154"/>
      <c r="KMK16" s="154"/>
      <c r="KML16" s="154"/>
      <c r="KMM16" s="154"/>
      <c r="KMN16" s="154"/>
      <c r="KMO16" s="154"/>
      <c r="KMP16" s="154"/>
      <c r="KMQ16" s="154"/>
      <c r="KMR16" s="154"/>
      <c r="KMS16" s="154"/>
      <c r="KMT16" s="154"/>
      <c r="KMU16" s="154"/>
      <c r="KMV16" s="154"/>
      <c r="KMW16" s="154"/>
      <c r="KMX16" s="154"/>
      <c r="KMY16" s="154"/>
      <c r="KMZ16" s="154"/>
      <c r="KNA16" s="154"/>
      <c r="KNB16" s="154"/>
      <c r="KNC16" s="154"/>
      <c r="KND16" s="154"/>
      <c r="KNE16" s="154"/>
      <c r="KNF16" s="154"/>
      <c r="KNG16" s="154"/>
      <c r="KNH16" s="154"/>
      <c r="KNI16" s="154"/>
      <c r="KNJ16" s="154"/>
      <c r="KNK16" s="154"/>
      <c r="KNL16" s="154"/>
      <c r="KNM16" s="154"/>
      <c r="KNN16" s="154"/>
      <c r="KNO16" s="154"/>
      <c r="KNP16" s="154"/>
      <c r="KNQ16" s="154"/>
      <c r="KNR16" s="154"/>
      <c r="KNS16" s="154"/>
      <c r="KNT16" s="154"/>
      <c r="KNU16" s="154"/>
      <c r="KNV16" s="154"/>
      <c r="KNW16" s="154"/>
      <c r="KNX16" s="154"/>
      <c r="KNY16" s="154"/>
      <c r="KNZ16" s="154"/>
      <c r="KOA16" s="154"/>
      <c r="KOB16" s="154"/>
      <c r="KOC16" s="154"/>
      <c r="KOD16" s="154"/>
      <c r="KOE16" s="154"/>
      <c r="KOF16" s="154"/>
      <c r="KOG16" s="154"/>
      <c r="KOH16" s="154"/>
      <c r="KOI16" s="154"/>
      <c r="KOJ16" s="154"/>
      <c r="KOK16" s="154"/>
      <c r="KOL16" s="154"/>
      <c r="KOM16" s="154"/>
      <c r="KON16" s="154"/>
      <c r="KOO16" s="154"/>
      <c r="KOP16" s="154"/>
      <c r="KOQ16" s="154"/>
      <c r="KOR16" s="154"/>
      <c r="KOS16" s="154"/>
      <c r="KOT16" s="154"/>
      <c r="KOU16" s="154"/>
      <c r="KOV16" s="154"/>
      <c r="KOW16" s="154"/>
      <c r="KOX16" s="154"/>
      <c r="KOY16" s="154"/>
      <c r="KOZ16" s="154"/>
      <c r="KPA16" s="154"/>
      <c r="KPB16" s="154"/>
      <c r="KPC16" s="154"/>
      <c r="KPD16" s="154"/>
      <c r="KPE16" s="154"/>
      <c r="KPF16" s="154"/>
      <c r="KPG16" s="154"/>
      <c r="KPH16" s="154"/>
      <c r="KPI16" s="154"/>
      <c r="KPJ16" s="154"/>
      <c r="KPK16" s="154"/>
      <c r="KPL16" s="154"/>
      <c r="KPM16" s="154"/>
      <c r="KPN16" s="154"/>
      <c r="KPO16" s="154"/>
      <c r="KPP16" s="154"/>
      <c r="KPQ16" s="154"/>
      <c r="KPR16" s="154"/>
      <c r="KPS16" s="154"/>
      <c r="KPT16" s="154"/>
      <c r="KPU16" s="154"/>
      <c r="KPV16" s="154"/>
      <c r="KPW16" s="154"/>
      <c r="KPX16" s="154"/>
      <c r="KPY16" s="154"/>
      <c r="KPZ16" s="154"/>
      <c r="KQA16" s="154"/>
      <c r="KQB16" s="154"/>
      <c r="KQC16" s="154"/>
      <c r="KQD16" s="154"/>
      <c r="KQE16" s="154"/>
      <c r="KQF16" s="154"/>
      <c r="KQG16" s="154"/>
      <c r="KQH16" s="154"/>
      <c r="KQI16" s="154"/>
      <c r="KQJ16" s="154"/>
      <c r="KQK16" s="154"/>
      <c r="KQL16" s="154"/>
      <c r="KQM16" s="154"/>
      <c r="KQN16" s="154"/>
      <c r="KQO16" s="154"/>
      <c r="KQP16" s="154"/>
      <c r="KQQ16" s="154"/>
      <c r="KQR16" s="154"/>
      <c r="KQS16" s="154"/>
      <c r="KQT16" s="154"/>
      <c r="KQU16" s="154"/>
      <c r="KQV16" s="154"/>
      <c r="KQW16" s="154"/>
      <c r="KQX16" s="154"/>
      <c r="KQY16" s="154"/>
      <c r="KQZ16" s="154"/>
      <c r="KRA16" s="154"/>
      <c r="KRB16" s="154"/>
      <c r="KRC16" s="154"/>
      <c r="KRD16" s="154"/>
      <c r="KRE16" s="154"/>
      <c r="KRF16" s="154"/>
      <c r="KRG16" s="154"/>
      <c r="KRH16" s="154"/>
      <c r="KRI16" s="154"/>
      <c r="KRJ16" s="154"/>
      <c r="KRK16" s="154"/>
      <c r="KRL16" s="154"/>
      <c r="KRM16" s="154"/>
      <c r="KRN16" s="154"/>
      <c r="KRO16" s="154"/>
      <c r="KRP16" s="154"/>
      <c r="KRQ16" s="154"/>
      <c r="KRR16" s="154"/>
      <c r="KRS16" s="154"/>
      <c r="KRT16" s="154"/>
      <c r="KRU16" s="154"/>
      <c r="KRV16" s="154"/>
      <c r="KRW16" s="154"/>
      <c r="KRX16" s="154"/>
      <c r="KRY16" s="154"/>
      <c r="KRZ16" s="154"/>
      <c r="KSA16" s="154"/>
      <c r="KSB16" s="154"/>
      <c r="KSC16" s="154"/>
      <c r="KSD16" s="154"/>
      <c r="KSE16" s="154"/>
      <c r="KSF16" s="154"/>
      <c r="KSG16" s="154"/>
      <c r="KSH16" s="154"/>
      <c r="KSI16" s="154"/>
      <c r="KSJ16" s="154"/>
      <c r="KSK16" s="154"/>
      <c r="KSL16" s="154"/>
      <c r="KSM16" s="154"/>
      <c r="KSN16" s="154"/>
      <c r="KSO16" s="154"/>
      <c r="KSP16" s="154"/>
      <c r="KSQ16" s="154"/>
      <c r="KSR16" s="154"/>
      <c r="KSS16" s="154"/>
      <c r="KST16" s="154"/>
      <c r="KSU16" s="154"/>
      <c r="KSV16" s="154"/>
      <c r="KSW16" s="154"/>
      <c r="KSX16" s="154"/>
      <c r="KSY16" s="154"/>
      <c r="KSZ16" s="154"/>
      <c r="KTA16" s="154"/>
      <c r="KTB16" s="154"/>
      <c r="KTC16" s="154"/>
      <c r="KTD16" s="154"/>
      <c r="KTE16" s="154"/>
      <c r="KTF16" s="154"/>
      <c r="KTG16" s="154"/>
      <c r="KTH16" s="154"/>
      <c r="KTI16" s="154"/>
      <c r="KTJ16" s="154"/>
      <c r="KTK16" s="154"/>
      <c r="KTL16" s="154"/>
      <c r="KTM16" s="154"/>
      <c r="KTN16" s="154"/>
      <c r="KTO16" s="154"/>
      <c r="KTP16" s="154"/>
      <c r="KTQ16" s="154"/>
      <c r="KTR16" s="154"/>
      <c r="KTS16" s="154"/>
      <c r="KTT16" s="154"/>
      <c r="KTU16" s="154"/>
      <c r="KTV16" s="154"/>
      <c r="KTW16" s="154"/>
      <c r="KTX16" s="154"/>
      <c r="KTY16" s="154"/>
      <c r="KTZ16" s="154"/>
      <c r="KUA16" s="154"/>
      <c r="KUB16" s="154"/>
      <c r="KUC16" s="154"/>
      <c r="KUD16" s="154"/>
      <c r="KUE16" s="154"/>
      <c r="KUF16" s="154"/>
      <c r="KUG16" s="154"/>
      <c r="KUH16" s="154"/>
      <c r="KUI16" s="154"/>
      <c r="KUJ16" s="154"/>
      <c r="KUK16" s="154"/>
      <c r="KUL16" s="154"/>
      <c r="KUM16" s="154"/>
      <c r="KUN16" s="154"/>
      <c r="KUO16" s="154"/>
      <c r="KUP16" s="154"/>
      <c r="KUQ16" s="154"/>
      <c r="KUR16" s="154"/>
      <c r="KUS16" s="154"/>
      <c r="KUT16" s="154"/>
      <c r="KUU16" s="154"/>
      <c r="KUV16" s="154"/>
      <c r="KUW16" s="154"/>
      <c r="KUX16" s="154"/>
      <c r="KUY16" s="154"/>
      <c r="KUZ16" s="154"/>
      <c r="KVA16" s="154"/>
      <c r="KVB16" s="154"/>
      <c r="KVC16" s="154"/>
      <c r="KVD16" s="154"/>
      <c r="KVE16" s="154"/>
      <c r="KVF16" s="154"/>
      <c r="KVG16" s="154"/>
      <c r="KVH16" s="154"/>
      <c r="KVI16" s="154"/>
      <c r="KVJ16" s="154"/>
      <c r="KVK16" s="154"/>
      <c r="KVL16" s="154"/>
      <c r="KVM16" s="154"/>
      <c r="KVN16" s="154"/>
      <c r="KVO16" s="154"/>
      <c r="KVP16" s="154"/>
      <c r="KVQ16" s="154"/>
      <c r="KVR16" s="154"/>
      <c r="KVS16" s="154"/>
      <c r="KVT16" s="154"/>
      <c r="KVU16" s="154"/>
      <c r="KVV16" s="154"/>
      <c r="KVW16" s="154"/>
      <c r="KVX16" s="154"/>
      <c r="KVY16" s="154"/>
      <c r="KVZ16" s="154"/>
      <c r="KWA16" s="154"/>
      <c r="KWB16" s="154"/>
      <c r="KWC16" s="154"/>
      <c r="KWD16" s="154"/>
      <c r="KWE16" s="154"/>
      <c r="KWF16" s="154"/>
      <c r="KWG16" s="154"/>
      <c r="KWH16" s="154"/>
      <c r="KWI16" s="154"/>
      <c r="KWJ16" s="154"/>
      <c r="KWK16" s="154"/>
      <c r="KWL16" s="154"/>
      <c r="KWM16" s="154"/>
      <c r="KWN16" s="154"/>
      <c r="KWO16" s="154"/>
      <c r="KWP16" s="154"/>
      <c r="KWQ16" s="154"/>
      <c r="KWR16" s="154"/>
      <c r="KWS16" s="154"/>
      <c r="KWT16" s="154"/>
      <c r="KWU16" s="154"/>
      <c r="KWV16" s="154"/>
      <c r="KWW16" s="154"/>
      <c r="KWX16" s="154"/>
      <c r="KWY16" s="154"/>
      <c r="KWZ16" s="154"/>
      <c r="KXA16" s="154"/>
      <c r="KXB16" s="154"/>
      <c r="KXC16" s="154"/>
      <c r="KXD16" s="154"/>
      <c r="KXE16" s="154"/>
      <c r="KXF16" s="154"/>
      <c r="KXG16" s="154"/>
      <c r="KXH16" s="154"/>
      <c r="KXI16" s="154"/>
      <c r="KXJ16" s="154"/>
      <c r="KXK16" s="154"/>
      <c r="KXL16" s="154"/>
      <c r="KXM16" s="154"/>
      <c r="KXN16" s="154"/>
      <c r="KXO16" s="154"/>
      <c r="KXP16" s="154"/>
      <c r="KXQ16" s="154"/>
      <c r="KXR16" s="154"/>
      <c r="KXS16" s="154"/>
      <c r="KXT16" s="154"/>
      <c r="KXU16" s="154"/>
      <c r="KXV16" s="154"/>
      <c r="KXW16" s="154"/>
      <c r="KXX16" s="154"/>
      <c r="KXY16" s="154"/>
      <c r="KXZ16" s="154"/>
      <c r="KYA16" s="154"/>
      <c r="KYB16" s="154"/>
      <c r="KYC16" s="154"/>
      <c r="KYD16" s="154"/>
      <c r="KYE16" s="154"/>
      <c r="KYF16" s="154"/>
      <c r="KYG16" s="154"/>
      <c r="KYH16" s="154"/>
      <c r="KYI16" s="154"/>
      <c r="KYJ16" s="154"/>
      <c r="KYK16" s="154"/>
      <c r="KYL16" s="154"/>
      <c r="KYM16" s="154"/>
      <c r="KYN16" s="154"/>
      <c r="KYO16" s="154"/>
      <c r="KYP16" s="154"/>
      <c r="KYQ16" s="154"/>
      <c r="KYR16" s="154"/>
      <c r="KYS16" s="154"/>
      <c r="KYT16" s="154"/>
      <c r="KYU16" s="154"/>
      <c r="KYV16" s="154"/>
      <c r="KYW16" s="154"/>
      <c r="KYX16" s="154"/>
      <c r="KYY16" s="154"/>
      <c r="KYZ16" s="154"/>
      <c r="KZA16" s="154"/>
      <c r="KZB16" s="154"/>
      <c r="KZC16" s="154"/>
      <c r="KZD16" s="154"/>
      <c r="KZE16" s="154"/>
      <c r="KZF16" s="154"/>
      <c r="KZG16" s="154"/>
      <c r="KZH16" s="154"/>
      <c r="KZI16" s="154"/>
      <c r="KZJ16" s="154"/>
      <c r="KZK16" s="154"/>
      <c r="KZL16" s="154"/>
      <c r="KZM16" s="154"/>
      <c r="KZN16" s="154"/>
      <c r="KZO16" s="154"/>
      <c r="KZP16" s="154"/>
      <c r="KZQ16" s="154"/>
      <c r="KZR16" s="154"/>
      <c r="KZS16" s="154"/>
      <c r="KZT16" s="154"/>
      <c r="KZU16" s="154"/>
      <c r="KZV16" s="154"/>
      <c r="KZW16" s="154"/>
      <c r="KZX16" s="154"/>
      <c r="KZY16" s="154"/>
      <c r="KZZ16" s="154"/>
      <c r="LAA16" s="154"/>
      <c r="LAB16" s="154"/>
      <c r="LAC16" s="154"/>
      <c r="LAD16" s="154"/>
      <c r="LAE16" s="154"/>
      <c r="LAF16" s="154"/>
      <c r="LAG16" s="154"/>
      <c r="LAH16" s="154"/>
      <c r="LAI16" s="154"/>
      <c r="LAJ16" s="154"/>
      <c r="LAK16" s="154"/>
      <c r="LAL16" s="154"/>
      <c r="LAM16" s="154"/>
      <c r="LAN16" s="154"/>
      <c r="LAO16" s="154"/>
      <c r="LAP16" s="154"/>
      <c r="LAQ16" s="154"/>
      <c r="LAR16" s="154"/>
      <c r="LAS16" s="154"/>
      <c r="LAT16" s="154"/>
      <c r="LAU16" s="154"/>
      <c r="LAV16" s="154"/>
      <c r="LAW16" s="154"/>
      <c r="LAX16" s="154"/>
      <c r="LAY16" s="154"/>
      <c r="LAZ16" s="154"/>
      <c r="LBA16" s="154"/>
      <c r="LBB16" s="154"/>
      <c r="LBC16" s="154"/>
      <c r="LBD16" s="154"/>
      <c r="LBE16" s="154"/>
      <c r="LBF16" s="154"/>
      <c r="LBG16" s="154"/>
      <c r="LBH16" s="154"/>
      <c r="LBI16" s="154"/>
      <c r="LBJ16" s="154"/>
      <c r="LBK16" s="154"/>
      <c r="LBL16" s="154"/>
      <c r="LBM16" s="154"/>
      <c r="LBN16" s="154"/>
      <c r="LBO16" s="154"/>
      <c r="LBP16" s="154"/>
      <c r="LBQ16" s="154"/>
      <c r="LBR16" s="154"/>
      <c r="LBS16" s="154"/>
      <c r="LBT16" s="154"/>
      <c r="LBU16" s="154"/>
      <c r="LBV16" s="154"/>
      <c r="LBW16" s="154"/>
      <c r="LBX16" s="154"/>
      <c r="LBY16" s="154"/>
      <c r="LBZ16" s="154"/>
      <c r="LCA16" s="154"/>
      <c r="LCB16" s="154"/>
      <c r="LCC16" s="154"/>
      <c r="LCD16" s="154"/>
      <c r="LCE16" s="154"/>
      <c r="LCF16" s="154"/>
      <c r="LCG16" s="154"/>
      <c r="LCH16" s="154"/>
      <c r="LCI16" s="154"/>
      <c r="LCJ16" s="154"/>
      <c r="LCK16" s="154"/>
      <c r="LCL16" s="154"/>
      <c r="LCM16" s="154"/>
      <c r="LCN16" s="154"/>
      <c r="LCO16" s="154"/>
      <c r="LCP16" s="154"/>
      <c r="LCQ16" s="154"/>
      <c r="LCR16" s="154"/>
      <c r="LCS16" s="154"/>
      <c r="LCT16" s="154"/>
      <c r="LCU16" s="154"/>
      <c r="LCV16" s="154"/>
      <c r="LCW16" s="154"/>
      <c r="LCX16" s="154"/>
      <c r="LCY16" s="154"/>
      <c r="LCZ16" s="154"/>
      <c r="LDA16" s="154"/>
      <c r="LDB16" s="154"/>
      <c r="LDC16" s="154"/>
      <c r="LDD16" s="154"/>
      <c r="LDE16" s="154"/>
      <c r="LDF16" s="154"/>
      <c r="LDG16" s="154"/>
      <c r="LDH16" s="154"/>
      <c r="LDI16" s="154"/>
      <c r="LDJ16" s="154"/>
      <c r="LDK16" s="154"/>
      <c r="LDL16" s="154"/>
      <c r="LDM16" s="154"/>
      <c r="LDN16" s="154"/>
      <c r="LDO16" s="154"/>
      <c r="LDP16" s="154"/>
      <c r="LDQ16" s="154"/>
      <c r="LDR16" s="154"/>
      <c r="LDS16" s="154"/>
      <c r="LDT16" s="154"/>
      <c r="LDU16" s="154"/>
      <c r="LDV16" s="154"/>
      <c r="LDW16" s="154"/>
      <c r="LDX16" s="154"/>
      <c r="LDY16" s="154"/>
      <c r="LDZ16" s="154"/>
      <c r="LEA16" s="154"/>
      <c r="LEB16" s="154"/>
      <c r="LEC16" s="154"/>
      <c r="LED16" s="154"/>
      <c r="LEE16" s="154"/>
      <c r="LEF16" s="154"/>
      <c r="LEG16" s="154"/>
      <c r="LEH16" s="154"/>
      <c r="LEI16" s="154"/>
      <c r="LEJ16" s="154"/>
      <c r="LEK16" s="154"/>
      <c r="LEL16" s="154"/>
      <c r="LEM16" s="154"/>
      <c r="LEN16" s="154"/>
      <c r="LEO16" s="154"/>
      <c r="LEP16" s="154"/>
      <c r="LEQ16" s="154"/>
      <c r="LER16" s="154"/>
      <c r="LES16" s="154"/>
      <c r="LET16" s="154"/>
      <c r="LEU16" s="154"/>
      <c r="LEV16" s="154"/>
      <c r="LEW16" s="154"/>
      <c r="LEX16" s="154"/>
      <c r="LEY16" s="154"/>
      <c r="LEZ16" s="154"/>
      <c r="LFA16" s="154"/>
      <c r="LFB16" s="154"/>
      <c r="LFC16" s="154"/>
      <c r="LFD16" s="154"/>
      <c r="LFE16" s="154"/>
      <c r="LFF16" s="154"/>
      <c r="LFG16" s="154"/>
      <c r="LFH16" s="154"/>
      <c r="LFI16" s="154"/>
      <c r="LFJ16" s="154"/>
      <c r="LFK16" s="154"/>
      <c r="LFL16" s="154"/>
      <c r="LFM16" s="154"/>
      <c r="LFN16" s="154"/>
      <c r="LFO16" s="154"/>
      <c r="LFP16" s="154"/>
      <c r="LFQ16" s="154"/>
      <c r="LFR16" s="154"/>
      <c r="LFS16" s="154"/>
      <c r="LFT16" s="154"/>
      <c r="LFU16" s="154"/>
      <c r="LFV16" s="154"/>
      <c r="LFW16" s="154"/>
      <c r="LFX16" s="154"/>
      <c r="LFY16" s="154"/>
      <c r="LFZ16" s="154"/>
      <c r="LGA16" s="154"/>
      <c r="LGB16" s="154"/>
      <c r="LGC16" s="154"/>
      <c r="LGD16" s="154"/>
      <c r="LGE16" s="154"/>
      <c r="LGF16" s="154"/>
      <c r="LGG16" s="154"/>
      <c r="LGH16" s="154"/>
      <c r="LGI16" s="154"/>
      <c r="LGJ16" s="154"/>
      <c r="LGK16" s="154"/>
      <c r="LGL16" s="154"/>
      <c r="LGM16" s="154"/>
      <c r="LGN16" s="154"/>
      <c r="LGO16" s="154"/>
      <c r="LGP16" s="154"/>
      <c r="LGQ16" s="154"/>
      <c r="LGR16" s="154"/>
      <c r="LGS16" s="154"/>
      <c r="LGT16" s="154"/>
      <c r="LGU16" s="154"/>
      <c r="LGV16" s="154"/>
      <c r="LGW16" s="154"/>
      <c r="LGX16" s="154"/>
      <c r="LGY16" s="154"/>
      <c r="LGZ16" s="154"/>
      <c r="LHA16" s="154"/>
      <c r="LHB16" s="154"/>
      <c r="LHC16" s="154"/>
      <c r="LHD16" s="154"/>
      <c r="LHE16" s="154"/>
      <c r="LHF16" s="154"/>
      <c r="LHG16" s="154"/>
      <c r="LHH16" s="154"/>
      <c r="LHI16" s="154"/>
      <c r="LHJ16" s="154"/>
      <c r="LHK16" s="154"/>
      <c r="LHL16" s="154"/>
      <c r="LHM16" s="154"/>
      <c r="LHN16" s="154"/>
      <c r="LHO16" s="154"/>
      <c r="LHP16" s="154"/>
      <c r="LHQ16" s="154"/>
      <c r="LHR16" s="154"/>
      <c r="LHS16" s="154"/>
      <c r="LHT16" s="154"/>
      <c r="LHU16" s="154"/>
      <c r="LHV16" s="154"/>
      <c r="LHW16" s="154"/>
      <c r="LHX16" s="154"/>
      <c r="LHY16" s="154"/>
      <c r="LHZ16" s="154"/>
      <c r="LIA16" s="154"/>
      <c r="LIB16" s="154"/>
      <c r="LIC16" s="154"/>
      <c r="LID16" s="154"/>
      <c r="LIE16" s="154"/>
      <c r="LIF16" s="154"/>
      <c r="LIG16" s="154"/>
      <c r="LIH16" s="154"/>
      <c r="LII16" s="154"/>
      <c r="LIJ16" s="154"/>
      <c r="LIK16" s="154"/>
      <c r="LIL16" s="154"/>
      <c r="LIM16" s="154"/>
      <c r="LIN16" s="154"/>
      <c r="LIO16" s="154"/>
      <c r="LIP16" s="154"/>
      <c r="LIQ16" s="154"/>
      <c r="LIR16" s="154"/>
      <c r="LIS16" s="154"/>
      <c r="LIT16" s="154"/>
      <c r="LIU16" s="154"/>
      <c r="LIV16" s="154"/>
      <c r="LIW16" s="154"/>
      <c r="LIX16" s="154"/>
      <c r="LIY16" s="154"/>
      <c r="LIZ16" s="154"/>
      <c r="LJA16" s="154"/>
      <c r="LJB16" s="154"/>
      <c r="LJC16" s="154"/>
      <c r="LJD16" s="154"/>
      <c r="LJE16" s="154"/>
      <c r="LJF16" s="154"/>
      <c r="LJG16" s="154"/>
      <c r="LJH16" s="154"/>
      <c r="LJI16" s="154"/>
      <c r="LJJ16" s="154"/>
      <c r="LJK16" s="154"/>
      <c r="LJL16" s="154"/>
      <c r="LJM16" s="154"/>
      <c r="LJN16" s="154"/>
      <c r="LJO16" s="154"/>
      <c r="LJP16" s="154"/>
      <c r="LJQ16" s="154"/>
      <c r="LJR16" s="154"/>
      <c r="LJS16" s="154"/>
      <c r="LJT16" s="154"/>
      <c r="LJU16" s="154"/>
      <c r="LJV16" s="154"/>
      <c r="LJW16" s="154"/>
      <c r="LJX16" s="154"/>
      <c r="LJY16" s="154"/>
      <c r="LJZ16" s="154"/>
      <c r="LKA16" s="154"/>
      <c r="LKB16" s="154"/>
      <c r="LKC16" s="154"/>
      <c r="LKD16" s="154"/>
      <c r="LKE16" s="154"/>
      <c r="LKF16" s="154"/>
      <c r="LKG16" s="154"/>
      <c r="LKH16" s="154"/>
      <c r="LKI16" s="154"/>
      <c r="LKJ16" s="154"/>
      <c r="LKK16" s="154"/>
      <c r="LKL16" s="154"/>
      <c r="LKM16" s="154"/>
      <c r="LKN16" s="154"/>
      <c r="LKO16" s="154"/>
      <c r="LKP16" s="154"/>
      <c r="LKQ16" s="154"/>
      <c r="LKR16" s="154"/>
      <c r="LKS16" s="154"/>
      <c r="LKT16" s="154"/>
      <c r="LKU16" s="154"/>
      <c r="LKV16" s="154"/>
      <c r="LKW16" s="154"/>
      <c r="LKX16" s="154"/>
      <c r="LKY16" s="154"/>
      <c r="LKZ16" s="154"/>
      <c r="LLA16" s="154"/>
      <c r="LLB16" s="154"/>
      <c r="LLC16" s="154"/>
      <c r="LLD16" s="154"/>
      <c r="LLE16" s="154"/>
      <c r="LLF16" s="154"/>
      <c r="LLG16" s="154"/>
      <c r="LLH16" s="154"/>
      <c r="LLI16" s="154"/>
      <c r="LLJ16" s="154"/>
      <c r="LLK16" s="154"/>
      <c r="LLL16" s="154"/>
      <c r="LLM16" s="154"/>
      <c r="LLN16" s="154"/>
      <c r="LLO16" s="154"/>
      <c r="LLP16" s="154"/>
      <c r="LLQ16" s="154"/>
      <c r="LLR16" s="154"/>
      <c r="LLS16" s="154"/>
      <c r="LLT16" s="154"/>
      <c r="LLU16" s="154"/>
      <c r="LLV16" s="154"/>
      <c r="LLW16" s="154"/>
      <c r="LLX16" s="154"/>
      <c r="LLY16" s="154"/>
      <c r="LLZ16" s="154"/>
      <c r="LMA16" s="154"/>
      <c r="LMB16" s="154"/>
      <c r="LMC16" s="154"/>
      <c r="LMD16" s="154"/>
      <c r="LME16" s="154"/>
      <c r="LMF16" s="154"/>
      <c r="LMG16" s="154"/>
      <c r="LMH16" s="154"/>
      <c r="LMI16" s="154"/>
      <c r="LMJ16" s="154"/>
      <c r="LMK16" s="154"/>
      <c r="LML16" s="154"/>
      <c r="LMM16" s="154"/>
      <c r="LMN16" s="154"/>
      <c r="LMO16" s="154"/>
      <c r="LMP16" s="154"/>
      <c r="LMQ16" s="154"/>
      <c r="LMR16" s="154"/>
      <c r="LMS16" s="154"/>
      <c r="LMT16" s="154"/>
      <c r="LMU16" s="154"/>
      <c r="LMV16" s="154"/>
      <c r="LMW16" s="154"/>
      <c r="LMX16" s="154"/>
      <c r="LMY16" s="154"/>
      <c r="LMZ16" s="154"/>
      <c r="LNA16" s="154"/>
      <c r="LNB16" s="154"/>
      <c r="LNC16" s="154"/>
      <c r="LND16" s="154"/>
      <c r="LNE16" s="154"/>
      <c r="LNF16" s="154"/>
      <c r="LNG16" s="154"/>
      <c r="LNH16" s="154"/>
      <c r="LNI16" s="154"/>
      <c r="LNJ16" s="154"/>
      <c r="LNK16" s="154"/>
      <c r="LNL16" s="154"/>
      <c r="LNM16" s="154"/>
      <c r="LNN16" s="154"/>
      <c r="LNO16" s="154"/>
      <c r="LNP16" s="154"/>
      <c r="LNQ16" s="154"/>
      <c r="LNR16" s="154"/>
      <c r="LNS16" s="154"/>
      <c r="LNT16" s="154"/>
      <c r="LNU16" s="154"/>
      <c r="LNV16" s="154"/>
      <c r="LNW16" s="154"/>
      <c r="LNX16" s="154"/>
      <c r="LNY16" s="154"/>
      <c r="LNZ16" s="154"/>
      <c r="LOA16" s="154"/>
      <c r="LOB16" s="154"/>
      <c r="LOC16" s="154"/>
      <c r="LOD16" s="154"/>
      <c r="LOE16" s="154"/>
      <c r="LOF16" s="154"/>
      <c r="LOG16" s="154"/>
      <c r="LOH16" s="154"/>
      <c r="LOI16" s="154"/>
      <c r="LOJ16" s="154"/>
      <c r="LOK16" s="154"/>
      <c r="LOL16" s="154"/>
      <c r="LOM16" s="154"/>
      <c r="LON16" s="154"/>
      <c r="LOO16" s="154"/>
      <c r="LOP16" s="154"/>
      <c r="LOQ16" s="154"/>
      <c r="LOR16" s="154"/>
      <c r="LOS16" s="154"/>
      <c r="LOT16" s="154"/>
      <c r="LOU16" s="154"/>
      <c r="LOV16" s="154"/>
      <c r="LOW16" s="154"/>
      <c r="LOX16" s="154"/>
      <c r="LOY16" s="154"/>
      <c r="LOZ16" s="154"/>
      <c r="LPA16" s="154"/>
      <c r="LPB16" s="154"/>
      <c r="LPC16" s="154"/>
      <c r="LPD16" s="154"/>
      <c r="LPE16" s="154"/>
      <c r="LPF16" s="154"/>
      <c r="LPG16" s="154"/>
      <c r="LPH16" s="154"/>
      <c r="LPI16" s="154"/>
      <c r="LPJ16" s="154"/>
      <c r="LPK16" s="154"/>
      <c r="LPL16" s="154"/>
      <c r="LPM16" s="154"/>
      <c r="LPN16" s="154"/>
      <c r="LPO16" s="154"/>
      <c r="LPP16" s="154"/>
      <c r="LPQ16" s="154"/>
      <c r="LPR16" s="154"/>
      <c r="LPS16" s="154"/>
      <c r="LPT16" s="154"/>
      <c r="LPU16" s="154"/>
      <c r="LPV16" s="154"/>
      <c r="LPW16" s="154"/>
      <c r="LPX16" s="154"/>
      <c r="LPY16" s="154"/>
      <c r="LPZ16" s="154"/>
      <c r="LQA16" s="154"/>
      <c r="LQB16" s="154"/>
      <c r="LQC16" s="154"/>
      <c r="LQD16" s="154"/>
      <c r="LQE16" s="154"/>
      <c r="LQF16" s="154"/>
      <c r="LQG16" s="154"/>
      <c r="LQH16" s="154"/>
      <c r="LQI16" s="154"/>
      <c r="LQJ16" s="154"/>
      <c r="LQK16" s="154"/>
      <c r="LQL16" s="154"/>
      <c r="LQM16" s="154"/>
      <c r="LQN16" s="154"/>
      <c r="LQO16" s="154"/>
      <c r="LQP16" s="154"/>
      <c r="LQQ16" s="154"/>
      <c r="LQR16" s="154"/>
      <c r="LQS16" s="154"/>
      <c r="LQT16" s="154"/>
      <c r="LQU16" s="154"/>
      <c r="LQV16" s="154"/>
      <c r="LQW16" s="154"/>
      <c r="LQX16" s="154"/>
      <c r="LQY16" s="154"/>
      <c r="LQZ16" s="154"/>
      <c r="LRA16" s="154"/>
      <c r="LRB16" s="154"/>
      <c r="LRC16" s="154"/>
      <c r="LRD16" s="154"/>
      <c r="LRE16" s="154"/>
      <c r="LRF16" s="154"/>
      <c r="LRG16" s="154"/>
      <c r="LRH16" s="154"/>
      <c r="LRI16" s="154"/>
      <c r="LRJ16" s="154"/>
      <c r="LRK16" s="154"/>
      <c r="LRL16" s="154"/>
      <c r="LRM16" s="154"/>
      <c r="LRN16" s="154"/>
      <c r="LRO16" s="154"/>
      <c r="LRP16" s="154"/>
      <c r="LRQ16" s="154"/>
      <c r="LRR16" s="154"/>
      <c r="LRS16" s="154"/>
      <c r="LRT16" s="154"/>
      <c r="LRU16" s="154"/>
      <c r="LRV16" s="154"/>
      <c r="LRW16" s="154"/>
      <c r="LRX16" s="154"/>
      <c r="LRY16" s="154"/>
      <c r="LRZ16" s="154"/>
      <c r="LSA16" s="154"/>
      <c r="LSB16" s="154"/>
      <c r="LSC16" s="154"/>
      <c r="LSD16" s="154"/>
      <c r="LSE16" s="154"/>
      <c r="LSF16" s="154"/>
      <c r="LSG16" s="154"/>
      <c r="LSH16" s="154"/>
      <c r="LSI16" s="154"/>
      <c r="LSJ16" s="154"/>
      <c r="LSK16" s="154"/>
      <c r="LSL16" s="154"/>
      <c r="LSM16" s="154"/>
      <c r="LSN16" s="154"/>
      <c r="LSO16" s="154"/>
      <c r="LSP16" s="154"/>
      <c r="LSQ16" s="154"/>
      <c r="LSR16" s="154"/>
      <c r="LSS16" s="154"/>
      <c r="LST16" s="154"/>
      <c r="LSU16" s="154"/>
      <c r="LSV16" s="154"/>
      <c r="LSW16" s="154"/>
      <c r="LSX16" s="154"/>
      <c r="LSY16" s="154"/>
      <c r="LSZ16" s="154"/>
      <c r="LTA16" s="154"/>
      <c r="LTB16" s="154"/>
      <c r="LTC16" s="154"/>
      <c r="LTD16" s="154"/>
      <c r="LTE16" s="154"/>
      <c r="LTF16" s="154"/>
      <c r="LTG16" s="154"/>
      <c r="LTH16" s="154"/>
      <c r="LTI16" s="154"/>
      <c r="LTJ16" s="154"/>
      <c r="LTK16" s="154"/>
      <c r="LTL16" s="154"/>
      <c r="LTM16" s="154"/>
      <c r="LTN16" s="154"/>
      <c r="LTO16" s="154"/>
      <c r="LTP16" s="154"/>
      <c r="LTQ16" s="154"/>
      <c r="LTR16" s="154"/>
      <c r="LTS16" s="154"/>
      <c r="LTT16" s="154"/>
      <c r="LTU16" s="154"/>
      <c r="LTV16" s="154"/>
      <c r="LTW16" s="154"/>
      <c r="LTX16" s="154"/>
      <c r="LTY16" s="154"/>
      <c r="LTZ16" s="154"/>
      <c r="LUA16" s="154"/>
      <c r="LUB16" s="154"/>
      <c r="LUC16" s="154"/>
      <c r="LUD16" s="154"/>
      <c r="LUE16" s="154"/>
      <c r="LUF16" s="154"/>
      <c r="LUG16" s="154"/>
      <c r="LUH16" s="154"/>
      <c r="LUI16" s="154"/>
      <c r="LUJ16" s="154"/>
      <c r="LUK16" s="154"/>
      <c r="LUL16" s="154"/>
      <c r="LUM16" s="154"/>
      <c r="LUN16" s="154"/>
      <c r="LUO16" s="154"/>
      <c r="LUP16" s="154"/>
      <c r="LUQ16" s="154"/>
      <c r="LUR16" s="154"/>
      <c r="LUS16" s="154"/>
      <c r="LUT16" s="154"/>
      <c r="LUU16" s="154"/>
      <c r="LUV16" s="154"/>
      <c r="LUW16" s="154"/>
      <c r="LUX16" s="154"/>
      <c r="LUY16" s="154"/>
      <c r="LUZ16" s="154"/>
      <c r="LVA16" s="154"/>
      <c r="LVB16" s="154"/>
      <c r="LVC16" s="154"/>
      <c r="LVD16" s="154"/>
      <c r="LVE16" s="154"/>
      <c r="LVF16" s="154"/>
      <c r="LVG16" s="154"/>
      <c r="LVH16" s="154"/>
      <c r="LVI16" s="154"/>
      <c r="LVJ16" s="154"/>
      <c r="LVK16" s="154"/>
      <c r="LVL16" s="154"/>
      <c r="LVM16" s="154"/>
      <c r="LVN16" s="154"/>
      <c r="LVO16" s="154"/>
      <c r="LVP16" s="154"/>
      <c r="LVQ16" s="154"/>
      <c r="LVR16" s="154"/>
      <c r="LVS16" s="154"/>
      <c r="LVT16" s="154"/>
      <c r="LVU16" s="154"/>
      <c r="LVV16" s="154"/>
      <c r="LVW16" s="154"/>
      <c r="LVX16" s="154"/>
      <c r="LVY16" s="154"/>
      <c r="LVZ16" s="154"/>
      <c r="LWA16" s="154"/>
      <c r="LWB16" s="154"/>
      <c r="LWC16" s="154"/>
      <c r="LWD16" s="154"/>
      <c r="LWE16" s="154"/>
      <c r="LWF16" s="154"/>
      <c r="LWG16" s="154"/>
      <c r="LWH16" s="154"/>
      <c r="LWI16" s="154"/>
      <c r="LWJ16" s="154"/>
      <c r="LWK16" s="154"/>
      <c r="LWL16" s="154"/>
      <c r="LWM16" s="154"/>
      <c r="LWN16" s="154"/>
      <c r="LWO16" s="154"/>
      <c r="LWP16" s="154"/>
      <c r="LWQ16" s="154"/>
      <c r="LWR16" s="154"/>
      <c r="LWS16" s="154"/>
      <c r="LWT16" s="154"/>
      <c r="LWU16" s="154"/>
      <c r="LWV16" s="154"/>
      <c r="LWW16" s="154"/>
      <c r="LWX16" s="154"/>
      <c r="LWY16" s="154"/>
      <c r="LWZ16" s="154"/>
      <c r="LXA16" s="154"/>
      <c r="LXB16" s="154"/>
      <c r="LXC16" s="154"/>
      <c r="LXD16" s="154"/>
      <c r="LXE16" s="154"/>
      <c r="LXF16" s="154"/>
      <c r="LXG16" s="154"/>
      <c r="LXH16" s="154"/>
      <c r="LXI16" s="154"/>
      <c r="LXJ16" s="154"/>
      <c r="LXK16" s="154"/>
      <c r="LXL16" s="154"/>
      <c r="LXM16" s="154"/>
      <c r="LXN16" s="154"/>
      <c r="LXO16" s="154"/>
      <c r="LXP16" s="154"/>
      <c r="LXQ16" s="154"/>
      <c r="LXR16" s="154"/>
      <c r="LXS16" s="154"/>
      <c r="LXT16" s="154"/>
      <c r="LXU16" s="154"/>
      <c r="LXV16" s="154"/>
      <c r="LXW16" s="154"/>
      <c r="LXX16" s="154"/>
      <c r="LXY16" s="154"/>
      <c r="LXZ16" s="154"/>
      <c r="LYA16" s="154"/>
      <c r="LYB16" s="154"/>
      <c r="LYC16" s="154"/>
      <c r="LYD16" s="154"/>
      <c r="LYE16" s="154"/>
      <c r="LYF16" s="154"/>
      <c r="LYG16" s="154"/>
      <c r="LYH16" s="154"/>
      <c r="LYI16" s="154"/>
      <c r="LYJ16" s="154"/>
      <c r="LYK16" s="154"/>
      <c r="LYL16" s="154"/>
      <c r="LYM16" s="154"/>
      <c r="LYN16" s="154"/>
      <c r="LYO16" s="154"/>
      <c r="LYP16" s="154"/>
      <c r="LYQ16" s="154"/>
      <c r="LYR16" s="154"/>
      <c r="LYS16" s="154"/>
      <c r="LYT16" s="154"/>
      <c r="LYU16" s="154"/>
      <c r="LYV16" s="154"/>
      <c r="LYW16" s="154"/>
      <c r="LYX16" s="154"/>
      <c r="LYY16" s="154"/>
      <c r="LYZ16" s="154"/>
      <c r="LZA16" s="154"/>
      <c r="LZB16" s="154"/>
      <c r="LZC16" s="154"/>
      <c r="LZD16" s="154"/>
      <c r="LZE16" s="154"/>
      <c r="LZF16" s="154"/>
      <c r="LZG16" s="154"/>
      <c r="LZH16" s="154"/>
      <c r="LZI16" s="154"/>
      <c r="LZJ16" s="154"/>
      <c r="LZK16" s="154"/>
      <c r="LZL16" s="154"/>
      <c r="LZM16" s="154"/>
      <c r="LZN16" s="154"/>
      <c r="LZO16" s="154"/>
      <c r="LZP16" s="154"/>
      <c r="LZQ16" s="154"/>
      <c r="LZR16" s="154"/>
      <c r="LZS16" s="154"/>
      <c r="LZT16" s="154"/>
      <c r="LZU16" s="154"/>
      <c r="LZV16" s="154"/>
      <c r="LZW16" s="154"/>
      <c r="LZX16" s="154"/>
      <c r="LZY16" s="154"/>
      <c r="LZZ16" s="154"/>
      <c r="MAA16" s="154"/>
      <c r="MAB16" s="154"/>
      <c r="MAC16" s="154"/>
      <c r="MAD16" s="154"/>
      <c r="MAE16" s="154"/>
      <c r="MAF16" s="154"/>
      <c r="MAG16" s="154"/>
      <c r="MAH16" s="154"/>
      <c r="MAI16" s="154"/>
      <c r="MAJ16" s="154"/>
      <c r="MAK16" s="154"/>
      <c r="MAL16" s="154"/>
      <c r="MAM16" s="154"/>
      <c r="MAN16" s="154"/>
      <c r="MAO16" s="154"/>
      <c r="MAP16" s="154"/>
      <c r="MAQ16" s="154"/>
      <c r="MAR16" s="154"/>
      <c r="MAS16" s="154"/>
      <c r="MAT16" s="154"/>
      <c r="MAU16" s="154"/>
      <c r="MAV16" s="154"/>
      <c r="MAW16" s="154"/>
      <c r="MAX16" s="154"/>
      <c r="MAY16" s="154"/>
      <c r="MAZ16" s="154"/>
      <c r="MBA16" s="154"/>
      <c r="MBB16" s="154"/>
      <c r="MBC16" s="154"/>
      <c r="MBD16" s="154"/>
      <c r="MBE16" s="154"/>
      <c r="MBF16" s="154"/>
      <c r="MBG16" s="154"/>
      <c r="MBH16" s="154"/>
      <c r="MBI16" s="154"/>
      <c r="MBJ16" s="154"/>
      <c r="MBK16" s="154"/>
      <c r="MBL16" s="154"/>
      <c r="MBM16" s="154"/>
      <c r="MBN16" s="154"/>
      <c r="MBO16" s="154"/>
      <c r="MBP16" s="154"/>
      <c r="MBQ16" s="154"/>
      <c r="MBR16" s="154"/>
      <c r="MBS16" s="154"/>
      <c r="MBT16" s="154"/>
      <c r="MBU16" s="154"/>
      <c r="MBV16" s="154"/>
      <c r="MBW16" s="154"/>
      <c r="MBX16" s="154"/>
      <c r="MBY16" s="154"/>
      <c r="MBZ16" s="154"/>
      <c r="MCA16" s="154"/>
      <c r="MCB16" s="154"/>
      <c r="MCC16" s="154"/>
      <c r="MCD16" s="154"/>
      <c r="MCE16" s="154"/>
      <c r="MCF16" s="154"/>
      <c r="MCG16" s="154"/>
      <c r="MCH16" s="154"/>
      <c r="MCI16" s="154"/>
      <c r="MCJ16" s="154"/>
      <c r="MCK16" s="154"/>
      <c r="MCL16" s="154"/>
      <c r="MCM16" s="154"/>
      <c r="MCN16" s="154"/>
      <c r="MCO16" s="154"/>
      <c r="MCP16" s="154"/>
      <c r="MCQ16" s="154"/>
      <c r="MCR16" s="154"/>
      <c r="MCS16" s="154"/>
      <c r="MCT16" s="154"/>
      <c r="MCU16" s="154"/>
      <c r="MCV16" s="154"/>
      <c r="MCW16" s="154"/>
      <c r="MCX16" s="154"/>
      <c r="MCY16" s="154"/>
      <c r="MCZ16" s="154"/>
      <c r="MDA16" s="154"/>
      <c r="MDB16" s="154"/>
      <c r="MDC16" s="154"/>
      <c r="MDD16" s="154"/>
      <c r="MDE16" s="154"/>
      <c r="MDF16" s="154"/>
      <c r="MDG16" s="154"/>
      <c r="MDH16" s="154"/>
      <c r="MDI16" s="154"/>
      <c r="MDJ16" s="154"/>
      <c r="MDK16" s="154"/>
      <c r="MDL16" s="154"/>
      <c r="MDM16" s="154"/>
      <c r="MDN16" s="154"/>
      <c r="MDO16" s="154"/>
      <c r="MDP16" s="154"/>
      <c r="MDQ16" s="154"/>
      <c r="MDR16" s="154"/>
      <c r="MDS16" s="154"/>
      <c r="MDT16" s="154"/>
      <c r="MDU16" s="154"/>
      <c r="MDV16" s="154"/>
      <c r="MDW16" s="154"/>
      <c r="MDX16" s="154"/>
      <c r="MDY16" s="154"/>
      <c r="MDZ16" s="154"/>
      <c r="MEA16" s="154"/>
      <c r="MEB16" s="154"/>
      <c r="MEC16" s="154"/>
      <c r="MED16" s="154"/>
      <c r="MEE16" s="154"/>
      <c r="MEF16" s="154"/>
      <c r="MEG16" s="154"/>
      <c r="MEH16" s="154"/>
      <c r="MEI16" s="154"/>
      <c r="MEJ16" s="154"/>
      <c r="MEK16" s="154"/>
      <c r="MEL16" s="154"/>
      <c r="MEM16" s="154"/>
      <c r="MEN16" s="154"/>
      <c r="MEO16" s="154"/>
      <c r="MEP16" s="154"/>
      <c r="MEQ16" s="154"/>
      <c r="MER16" s="154"/>
      <c r="MES16" s="154"/>
      <c r="MET16" s="154"/>
      <c r="MEU16" s="154"/>
      <c r="MEV16" s="154"/>
      <c r="MEW16" s="154"/>
      <c r="MEX16" s="154"/>
      <c r="MEY16" s="154"/>
      <c r="MEZ16" s="154"/>
      <c r="MFA16" s="154"/>
      <c r="MFB16" s="154"/>
      <c r="MFC16" s="154"/>
      <c r="MFD16" s="154"/>
      <c r="MFE16" s="154"/>
      <c r="MFF16" s="154"/>
      <c r="MFG16" s="154"/>
      <c r="MFH16" s="154"/>
      <c r="MFI16" s="154"/>
      <c r="MFJ16" s="154"/>
      <c r="MFK16" s="154"/>
      <c r="MFL16" s="154"/>
      <c r="MFM16" s="154"/>
      <c r="MFN16" s="154"/>
      <c r="MFO16" s="154"/>
      <c r="MFP16" s="154"/>
      <c r="MFQ16" s="154"/>
      <c r="MFR16" s="154"/>
      <c r="MFS16" s="154"/>
      <c r="MFT16" s="154"/>
      <c r="MFU16" s="154"/>
      <c r="MFV16" s="154"/>
      <c r="MFW16" s="154"/>
      <c r="MFX16" s="154"/>
      <c r="MFY16" s="154"/>
      <c r="MFZ16" s="154"/>
      <c r="MGA16" s="154"/>
      <c r="MGB16" s="154"/>
      <c r="MGC16" s="154"/>
      <c r="MGD16" s="154"/>
      <c r="MGE16" s="154"/>
      <c r="MGF16" s="154"/>
      <c r="MGG16" s="154"/>
      <c r="MGH16" s="154"/>
      <c r="MGI16" s="154"/>
      <c r="MGJ16" s="154"/>
      <c r="MGK16" s="154"/>
      <c r="MGL16" s="154"/>
      <c r="MGM16" s="154"/>
      <c r="MGN16" s="154"/>
      <c r="MGO16" s="154"/>
      <c r="MGP16" s="154"/>
      <c r="MGQ16" s="154"/>
      <c r="MGR16" s="154"/>
      <c r="MGS16" s="154"/>
      <c r="MGT16" s="154"/>
      <c r="MGU16" s="154"/>
      <c r="MGV16" s="154"/>
      <c r="MGW16" s="154"/>
      <c r="MGX16" s="154"/>
      <c r="MGY16" s="154"/>
      <c r="MGZ16" s="154"/>
      <c r="MHA16" s="154"/>
      <c r="MHB16" s="154"/>
      <c r="MHC16" s="154"/>
      <c r="MHD16" s="154"/>
      <c r="MHE16" s="154"/>
      <c r="MHF16" s="154"/>
      <c r="MHG16" s="154"/>
      <c r="MHH16" s="154"/>
      <c r="MHI16" s="154"/>
      <c r="MHJ16" s="154"/>
      <c r="MHK16" s="154"/>
      <c r="MHL16" s="154"/>
      <c r="MHM16" s="154"/>
      <c r="MHN16" s="154"/>
      <c r="MHO16" s="154"/>
      <c r="MHP16" s="154"/>
      <c r="MHQ16" s="154"/>
      <c r="MHR16" s="154"/>
      <c r="MHS16" s="154"/>
      <c r="MHT16" s="154"/>
      <c r="MHU16" s="154"/>
      <c r="MHV16" s="154"/>
      <c r="MHW16" s="154"/>
      <c r="MHX16" s="154"/>
      <c r="MHY16" s="154"/>
      <c r="MHZ16" s="154"/>
      <c r="MIA16" s="154"/>
      <c r="MIB16" s="154"/>
      <c r="MIC16" s="154"/>
      <c r="MID16" s="154"/>
      <c r="MIE16" s="154"/>
      <c r="MIF16" s="154"/>
      <c r="MIG16" s="154"/>
      <c r="MIH16" s="154"/>
      <c r="MII16" s="154"/>
      <c r="MIJ16" s="154"/>
      <c r="MIK16" s="154"/>
      <c r="MIL16" s="154"/>
      <c r="MIM16" s="154"/>
      <c r="MIN16" s="154"/>
      <c r="MIO16" s="154"/>
      <c r="MIP16" s="154"/>
      <c r="MIQ16" s="154"/>
      <c r="MIR16" s="154"/>
      <c r="MIS16" s="154"/>
      <c r="MIT16" s="154"/>
      <c r="MIU16" s="154"/>
      <c r="MIV16" s="154"/>
      <c r="MIW16" s="154"/>
      <c r="MIX16" s="154"/>
      <c r="MIY16" s="154"/>
      <c r="MIZ16" s="154"/>
      <c r="MJA16" s="154"/>
      <c r="MJB16" s="154"/>
      <c r="MJC16" s="154"/>
      <c r="MJD16" s="154"/>
      <c r="MJE16" s="154"/>
      <c r="MJF16" s="154"/>
      <c r="MJG16" s="154"/>
      <c r="MJH16" s="154"/>
      <c r="MJI16" s="154"/>
      <c r="MJJ16" s="154"/>
      <c r="MJK16" s="154"/>
      <c r="MJL16" s="154"/>
      <c r="MJM16" s="154"/>
      <c r="MJN16" s="154"/>
      <c r="MJO16" s="154"/>
      <c r="MJP16" s="154"/>
      <c r="MJQ16" s="154"/>
      <c r="MJR16" s="154"/>
      <c r="MJS16" s="154"/>
      <c r="MJT16" s="154"/>
      <c r="MJU16" s="154"/>
      <c r="MJV16" s="154"/>
      <c r="MJW16" s="154"/>
      <c r="MJX16" s="154"/>
      <c r="MJY16" s="154"/>
      <c r="MJZ16" s="154"/>
      <c r="MKA16" s="154"/>
      <c r="MKB16" s="154"/>
      <c r="MKC16" s="154"/>
      <c r="MKD16" s="154"/>
      <c r="MKE16" s="154"/>
      <c r="MKF16" s="154"/>
      <c r="MKG16" s="154"/>
      <c r="MKH16" s="154"/>
      <c r="MKI16" s="154"/>
      <c r="MKJ16" s="154"/>
      <c r="MKK16" s="154"/>
      <c r="MKL16" s="154"/>
      <c r="MKM16" s="154"/>
      <c r="MKN16" s="154"/>
      <c r="MKO16" s="154"/>
      <c r="MKP16" s="154"/>
      <c r="MKQ16" s="154"/>
      <c r="MKR16" s="154"/>
      <c r="MKS16" s="154"/>
      <c r="MKT16" s="154"/>
      <c r="MKU16" s="154"/>
      <c r="MKV16" s="154"/>
      <c r="MKW16" s="154"/>
      <c r="MKX16" s="154"/>
      <c r="MKY16" s="154"/>
      <c r="MKZ16" s="154"/>
      <c r="MLA16" s="154"/>
      <c r="MLB16" s="154"/>
      <c r="MLC16" s="154"/>
      <c r="MLD16" s="154"/>
      <c r="MLE16" s="154"/>
      <c r="MLF16" s="154"/>
      <c r="MLG16" s="154"/>
      <c r="MLH16" s="154"/>
      <c r="MLI16" s="154"/>
      <c r="MLJ16" s="154"/>
      <c r="MLK16" s="154"/>
      <c r="MLL16" s="154"/>
      <c r="MLM16" s="154"/>
      <c r="MLN16" s="154"/>
      <c r="MLO16" s="154"/>
      <c r="MLP16" s="154"/>
      <c r="MLQ16" s="154"/>
      <c r="MLR16" s="154"/>
      <c r="MLS16" s="154"/>
      <c r="MLT16" s="154"/>
      <c r="MLU16" s="154"/>
      <c r="MLV16" s="154"/>
      <c r="MLW16" s="154"/>
      <c r="MLX16" s="154"/>
      <c r="MLY16" s="154"/>
      <c r="MLZ16" s="154"/>
      <c r="MMA16" s="154"/>
      <c r="MMB16" s="154"/>
      <c r="MMC16" s="154"/>
      <c r="MMD16" s="154"/>
      <c r="MME16" s="154"/>
      <c r="MMF16" s="154"/>
      <c r="MMG16" s="154"/>
      <c r="MMH16" s="154"/>
      <c r="MMI16" s="154"/>
      <c r="MMJ16" s="154"/>
      <c r="MMK16" s="154"/>
      <c r="MML16" s="154"/>
      <c r="MMM16" s="154"/>
      <c r="MMN16" s="154"/>
      <c r="MMO16" s="154"/>
      <c r="MMP16" s="154"/>
      <c r="MMQ16" s="154"/>
      <c r="MMR16" s="154"/>
      <c r="MMS16" s="154"/>
      <c r="MMT16" s="154"/>
      <c r="MMU16" s="154"/>
      <c r="MMV16" s="154"/>
      <c r="MMW16" s="154"/>
      <c r="MMX16" s="154"/>
      <c r="MMY16" s="154"/>
      <c r="MMZ16" s="154"/>
      <c r="MNA16" s="154"/>
      <c r="MNB16" s="154"/>
      <c r="MNC16" s="154"/>
      <c r="MND16" s="154"/>
      <c r="MNE16" s="154"/>
      <c r="MNF16" s="154"/>
      <c r="MNG16" s="154"/>
      <c r="MNH16" s="154"/>
      <c r="MNI16" s="154"/>
      <c r="MNJ16" s="154"/>
      <c r="MNK16" s="154"/>
      <c r="MNL16" s="154"/>
      <c r="MNM16" s="154"/>
      <c r="MNN16" s="154"/>
      <c r="MNO16" s="154"/>
      <c r="MNP16" s="154"/>
      <c r="MNQ16" s="154"/>
      <c r="MNR16" s="154"/>
      <c r="MNS16" s="154"/>
      <c r="MNT16" s="154"/>
      <c r="MNU16" s="154"/>
      <c r="MNV16" s="154"/>
      <c r="MNW16" s="154"/>
      <c r="MNX16" s="154"/>
      <c r="MNY16" s="154"/>
      <c r="MNZ16" s="154"/>
      <c r="MOA16" s="154"/>
      <c r="MOB16" s="154"/>
      <c r="MOC16" s="154"/>
      <c r="MOD16" s="154"/>
      <c r="MOE16" s="154"/>
      <c r="MOF16" s="154"/>
      <c r="MOG16" s="154"/>
      <c r="MOH16" s="154"/>
      <c r="MOI16" s="154"/>
      <c r="MOJ16" s="154"/>
      <c r="MOK16" s="154"/>
      <c r="MOL16" s="154"/>
      <c r="MOM16" s="154"/>
      <c r="MON16" s="154"/>
      <c r="MOO16" s="154"/>
      <c r="MOP16" s="154"/>
      <c r="MOQ16" s="154"/>
      <c r="MOR16" s="154"/>
      <c r="MOS16" s="154"/>
      <c r="MOT16" s="154"/>
      <c r="MOU16" s="154"/>
      <c r="MOV16" s="154"/>
      <c r="MOW16" s="154"/>
      <c r="MOX16" s="154"/>
      <c r="MOY16" s="154"/>
      <c r="MOZ16" s="154"/>
      <c r="MPA16" s="154"/>
      <c r="MPB16" s="154"/>
      <c r="MPC16" s="154"/>
      <c r="MPD16" s="154"/>
      <c r="MPE16" s="154"/>
      <c r="MPF16" s="154"/>
      <c r="MPG16" s="154"/>
      <c r="MPH16" s="154"/>
      <c r="MPI16" s="154"/>
      <c r="MPJ16" s="154"/>
      <c r="MPK16" s="154"/>
      <c r="MPL16" s="154"/>
      <c r="MPM16" s="154"/>
      <c r="MPN16" s="154"/>
      <c r="MPO16" s="154"/>
      <c r="MPP16" s="154"/>
      <c r="MPQ16" s="154"/>
      <c r="MPR16" s="154"/>
      <c r="MPS16" s="154"/>
      <c r="MPT16" s="154"/>
      <c r="MPU16" s="154"/>
      <c r="MPV16" s="154"/>
      <c r="MPW16" s="154"/>
      <c r="MPX16" s="154"/>
      <c r="MPY16" s="154"/>
      <c r="MPZ16" s="154"/>
      <c r="MQA16" s="154"/>
      <c r="MQB16" s="154"/>
      <c r="MQC16" s="154"/>
      <c r="MQD16" s="154"/>
      <c r="MQE16" s="154"/>
      <c r="MQF16" s="154"/>
      <c r="MQG16" s="154"/>
      <c r="MQH16" s="154"/>
      <c r="MQI16" s="154"/>
      <c r="MQJ16" s="154"/>
      <c r="MQK16" s="154"/>
      <c r="MQL16" s="154"/>
      <c r="MQM16" s="154"/>
      <c r="MQN16" s="154"/>
      <c r="MQO16" s="154"/>
      <c r="MQP16" s="154"/>
      <c r="MQQ16" s="154"/>
      <c r="MQR16" s="154"/>
      <c r="MQS16" s="154"/>
      <c r="MQT16" s="154"/>
      <c r="MQU16" s="154"/>
      <c r="MQV16" s="154"/>
      <c r="MQW16" s="154"/>
      <c r="MQX16" s="154"/>
      <c r="MQY16" s="154"/>
      <c r="MQZ16" s="154"/>
      <c r="MRA16" s="154"/>
      <c r="MRB16" s="154"/>
      <c r="MRC16" s="154"/>
      <c r="MRD16" s="154"/>
      <c r="MRE16" s="154"/>
      <c r="MRF16" s="154"/>
      <c r="MRG16" s="154"/>
      <c r="MRH16" s="154"/>
      <c r="MRI16" s="154"/>
      <c r="MRJ16" s="154"/>
      <c r="MRK16" s="154"/>
      <c r="MRL16" s="154"/>
      <c r="MRM16" s="154"/>
      <c r="MRN16" s="154"/>
      <c r="MRO16" s="154"/>
      <c r="MRP16" s="154"/>
      <c r="MRQ16" s="154"/>
      <c r="MRR16" s="154"/>
      <c r="MRS16" s="154"/>
      <c r="MRT16" s="154"/>
      <c r="MRU16" s="154"/>
      <c r="MRV16" s="154"/>
      <c r="MRW16" s="154"/>
      <c r="MRX16" s="154"/>
      <c r="MRY16" s="154"/>
      <c r="MRZ16" s="154"/>
      <c r="MSA16" s="154"/>
      <c r="MSB16" s="154"/>
      <c r="MSC16" s="154"/>
      <c r="MSD16" s="154"/>
      <c r="MSE16" s="154"/>
      <c r="MSF16" s="154"/>
      <c r="MSG16" s="154"/>
      <c r="MSH16" s="154"/>
      <c r="MSI16" s="154"/>
      <c r="MSJ16" s="154"/>
      <c r="MSK16" s="154"/>
      <c r="MSL16" s="154"/>
      <c r="MSM16" s="154"/>
      <c r="MSN16" s="154"/>
      <c r="MSO16" s="154"/>
      <c r="MSP16" s="154"/>
      <c r="MSQ16" s="154"/>
      <c r="MSR16" s="154"/>
      <c r="MSS16" s="154"/>
      <c r="MST16" s="154"/>
      <c r="MSU16" s="154"/>
      <c r="MSV16" s="154"/>
      <c r="MSW16" s="154"/>
      <c r="MSX16" s="154"/>
      <c r="MSY16" s="154"/>
      <c r="MSZ16" s="154"/>
      <c r="MTA16" s="154"/>
      <c r="MTB16" s="154"/>
      <c r="MTC16" s="154"/>
      <c r="MTD16" s="154"/>
      <c r="MTE16" s="154"/>
      <c r="MTF16" s="154"/>
      <c r="MTG16" s="154"/>
      <c r="MTH16" s="154"/>
      <c r="MTI16" s="154"/>
      <c r="MTJ16" s="154"/>
      <c r="MTK16" s="154"/>
      <c r="MTL16" s="154"/>
      <c r="MTM16" s="154"/>
      <c r="MTN16" s="154"/>
      <c r="MTO16" s="154"/>
      <c r="MTP16" s="154"/>
      <c r="MTQ16" s="154"/>
      <c r="MTR16" s="154"/>
      <c r="MTS16" s="154"/>
      <c r="MTT16" s="154"/>
      <c r="MTU16" s="154"/>
      <c r="MTV16" s="154"/>
      <c r="MTW16" s="154"/>
      <c r="MTX16" s="154"/>
      <c r="MTY16" s="154"/>
      <c r="MTZ16" s="154"/>
      <c r="MUA16" s="154"/>
      <c r="MUB16" s="154"/>
      <c r="MUC16" s="154"/>
      <c r="MUD16" s="154"/>
      <c r="MUE16" s="154"/>
      <c r="MUF16" s="154"/>
      <c r="MUG16" s="154"/>
      <c r="MUH16" s="154"/>
      <c r="MUI16" s="154"/>
      <c r="MUJ16" s="154"/>
      <c r="MUK16" s="154"/>
      <c r="MUL16" s="154"/>
      <c r="MUM16" s="154"/>
      <c r="MUN16" s="154"/>
      <c r="MUO16" s="154"/>
      <c r="MUP16" s="154"/>
      <c r="MUQ16" s="154"/>
      <c r="MUR16" s="154"/>
      <c r="MUS16" s="154"/>
      <c r="MUT16" s="154"/>
      <c r="MUU16" s="154"/>
      <c r="MUV16" s="154"/>
      <c r="MUW16" s="154"/>
      <c r="MUX16" s="154"/>
      <c r="MUY16" s="154"/>
      <c r="MUZ16" s="154"/>
      <c r="MVA16" s="154"/>
      <c r="MVB16" s="154"/>
      <c r="MVC16" s="154"/>
      <c r="MVD16" s="154"/>
      <c r="MVE16" s="154"/>
      <c r="MVF16" s="154"/>
      <c r="MVG16" s="154"/>
      <c r="MVH16" s="154"/>
      <c r="MVI16" s="154"/>
      <c r="MVJ16" s="154"/>
      <c r="MVK16" s="154"/>
      <c r="MVL16" s="154"/>
      <c r="MVM16" s="154"/>
      <c r="MVN16" s="154"/>
      <c r="MVO16" s="154"/>
      <c r="MVP16" s="154"/>
      <c r="MVQ16" s="154"/>
      <c r="MVR16" s="154"/>
      <c r="MVS16" s="154"/>
      <c r="MVT16" s="154"/>
      <c r="MVU16" s="154"/>
      <c r="MVV16" s="154"/>
      <c r="MVW16" s="154"/>
      <c r="MVX16" s="154"/>
      <c r="MVY16" s="154"/>
      <c r="MVZ16" s="154"/>
      <c r="MWA16" s="154"/>
      <c r="MWB16" s="154"/>
      <c r="MWC16" s="154"/>
      <c r="MWD16" s="154"/>
      <c r="MWE16" s="154"/>
      <c r="MWF16" s="154"/>
      <c r="MWG16" s="154"/>
      <c r="MWH16" s="154"/>
      <c r="MWI16" s="154"/>
      <c r="MWJ16" s="154"/>
      <c r="MWK16" s="154"/>
      <c r="MWL16" s="154"/>
      <c r="MWM16" s="154"/>
      <c r="MWN16" s="154"/>
      <c r="MWO16" s="154"/>
      <c r="MWP16" s="154"/>
      <c r="MWQ16" s="154"/>
      <c r="MWR16" s="154"/>
      <c r="MWS16" s="154"/>
      <c r="MWT16" s="154"/>
      <c r="MWU16" s="154"/>
      <c r="MWV16" s="154"/>
      <c r="MWW16" s="154"/>
      <c r="MWX16" s="154"/>
      <c r="MWY16" s="154"/>
      <c r="MWZ16" s="154"/>
      <c r="MXA16" s="154"/>
      <c r="MXB16" s="154"/>
      <c r="MXC16" s="154"/>
      <c r="MXD16" s="154"/>
      <c r="MXE16" s="154"/>
      <c r="MXF16" s="154"/>
      <c r="MXG16" s="154"/>
      <c r="MXH16" s="154"/>
      <c r="MXI16" s="154"/>
      <c r="MXJ16" s="154"/>
      <c r="MXK16" s="154"/>
      <c r="MXL16" s="154"/>
      <c r="MXM16" s="154"/>
      <c r="MXN16" s="154"/>
      <c r="MXO16" s="154"/>
      <c r="MXP16" s="154"/>
      <c r="MXQ16" s="154"/>
      <c r="MXR16" s="154"/>
      <c r="MXS16" s="154"/>
      <c r="MXT16" s="154"/>
      <c r="MXU16" s="154"/>
      <c r="MXV16" s="154"/>
      <c r="MXW16" s="154"/>
      <c r="MXX16" s="154"/>
      <c r="MXY16" s="154"/>
      <c r="MXZ16" s="154"/>
      <c r="MYA16" s="154"/>
      <c r="MYB16" s="154"/>
      <c r="MYC16" s="154"/>
      <c r="MYD16" s="154"/>
      <c r="MYE16" s="154"/>
      <c r="MYF16" s="154"/>
      <c r="MYG16" s="154"/>
      <c r="MYH16" s="154"/>
      <c r="MYI16" s="154"/>
      <c r="MYJ16" s="154"/>
      <c r="MYK16" s="154"/>
      <c r="MYL16" s="154"/>
      <c r="MYM16" s="154"/>
      <c r="MYN16" s="154"/>
      <c r="MYO16" s="154"/>
      <c r="MYP16" s="154"/>
      <c r="MYQ16" s="154"/>
      <c r="MYR16" s="154"/>
      <c r="MYS16" s="154"/>
      <c r="MYT16" s="154"/>
      <c r="MYU16" s="154"/>
      <c r="MYV16" s="154"/>
      <c r="MYW16" s="154"/>
      <c r="MYX16" s="154"/>
      <c r="MYY16" s="154"/>
      <c r="MYZ16" s="154"/>
      <c r="MZA16" s="154"/>
      <c r="MZB16" s="154"/>
      <c r="MZC16" s="154"/>
      <c r="MZD16" s="154"/>
      <c r="MZE16" s="154"/>
      <c r="MZF16" s="154"/>
      <c r="MZG16" s="154"/>
      <c r="MZH16" s="154"/>
      <c r="MZI16" s="154"/>
      <c r="MZJ16" s="154"/>
      <c r="MZK16" s="154"/>
      <c r="MZL16" s="154"/>
      <c r="MZM16" s="154"/>
      <c r="MZN16" s="154"/>
      <c r="MZO16" s="154"/>
      <c r="MZP16" s="154"/>
      <c r="MZQ16" s="154"/>
      <c r="MZR16" s="154"/>
      <c r="MZS16" s="154"/>
      <c r="MZT16" s="154"/>
      <c r="MZU16" s="154"/>
      <c r="MZV16" s="154"/>
      <c r="MZW16" s="154"/>
      <c r="MZX16" s="154"/>
      <c r="MZY16" s="154"/>
      <c r="MZZ16" s="154"/>
      <c r="NAA16" s="154"/>
      <c r="NAB16" s="154"/>
      <c r="NAC16" s="154"/>
      <c r="NAD16" s="154"/>
      <c r="NAE16" s="154"/>
      <c r="NAF16" s="154"/>
      <c r="NAG16" s="154"/>
      <c r="NAH16" s="154"/>
      <c r="NAI16" s="154"/>
      <c r="NAJ16" s="154"/>
      <c r="NAK16" s="154"/>
      <c r="NAL16" s="154"/>
      <c r="NAM16" s="154"/>
      <c r="NAN16" s="154"/>
      <c r="NAO16" s="154"/>
      <c r="NAP16" s="154"/>
      <c r="NAQ16" s="154"/>
      <c r="NAR16" s="154"/>
      <c r="NAS16" s="154"/>
      <c r="NAT16" s="154"/>
      <c r="NAU16" s="154"/>
      <c r="NAV16" s="154"/>
      <c r="NAW16" s="154"/>
      <c r="NAX16" s="154"/>
      <c r="NAY16" s="154"/>
      <c r="NAZ16" s="154"/>
      <c r="NBA16" s="154"/>
      <c r="NBB16" s="154"/>
      <c r="NBC16" s="154"/>
      <c r="NBD16" s="154"/>
      <c r="NBE16" s="154"/>
      <c r="NBF16" s="154"/>
      <c r="NBG16" s="154"/>
      <c r="NBH16" s="154"/>
      <c r="NBI16" s="154"/>
      <c r="NBJ16" s="154"/>
      <c r="NBK16" s="154"/>
      <c r="NBL16" s="154"/>
      <c r="NBM16" s="154"/>
      <c r="NBN16" s="154"/>
      <c r="NBO16" s="154"/>
      <c r="NBP16" s="154"/>
      <c r="NBQ16" s="154"/>
      <c r="NBR16" s="154"/>
      <c r="NBS16" s="154"/>
      <c r="NBT16" s="154"/>
      <c r="NBU16" s="154"/>
      <c r="NBV16" s="154"/>
      <c r="NBW16" s="154"/>
      <c r="NBX16" s="154"/>
      <c r="NBY16" s="154"/>
      <c r="NBZ16" s="154"/>
      <c r="NCA16" s="154"/>
      <c r="NCB16" s="154"/>
      <c r="NCC16" s="154"/>
      <c r="NCD16" s="154"/>
      <c r="NCE16" s="154"/>
      <c r="NCF16" s="154"/>
      <c r="NCG16" s="154"/>
      <c r="NCH16" s="154"/>
      <c r="NCI16" s="154"/>
      <c r="NCJ16" s="154"/>
      <c r="NCK16" s="154"/>
      <c r="NCL16" s="154"/>
      <c r="NCM16" s="154"/>
      <c r="NCN16" s="154"/>
      <c r="NCO16" s="154"/>
      <c r="NCP16" s="154"/>
      <c r="NCQ16" s="154"/>
      <c r="NCR16" s="154"/>
      <c r="NCS16" s="154"/>
      <c r="NCT16" s="154"/>
      <c r="NCU16" s="154"/>
      <c r="NCV16" s="154"/>
      <c r="NCW16" s="154"/>
      <c r="NCX16" s="154"/>
      <c r="NCY16" s="154"/>
      <c r="NCZ16" s="154"/>
      <c r="NDA16" s="154"/>
      <c r="NDB16" s="154"/>
      <c r="NDC16" s="154"/>
      <c r="NDD16" s="154"/>
      <c r="NDE16" s="154"/>
      <c r="NDF16" s="154"/>
      <c r="NDG16" s="154"/>
      <c r="NDH16" s="154"/>
      <c r="NDI16" s="154"/>
      <c r="NDJ16" s="154"/>
      <c r="NDK16" s="154"/>
      <c r="NDL16" s="154"/>
      <c r="NDM16" s="154"/>
      <c r="NDN16" s="154"/>
      <c r="NDO16" s="154"/>
      <c r="NDP16" s="154"/>
      <c r="NDQ16" s="154"/>
      <c r="NDR16" s="154"/>
      <c r="NDS16" s="154"/>
      <c r="NDT16" s="154"/>
      <c r="NDU16" s="154"/>
      <c r="NDV16" s="154"/>
      <c r="NDW16" s="154"/>
      <c r="NDX16" s="154"/>
      <c r="NDY16" s="154"/>
      <c r="NDZ16" s="154"/>
      <c r="NEA16" s="154"/>
      <c r="NEB16" s="154"/>
      <c r="NEC16" s="154"/>
      <c r="NED16" s="154"/>
      <c r="NEE16" s="154"/>
      <c r="NEF16" s="154"/>
      <c r="NEG16" s="154"/>
      <c r="NEH16" s="154"/>
      <c r="NEI16" s="154"/>
      <c r="NEJ16" s="154"/>
      <c r="NEK16" s="154"/>
      <c r="NEL16" s="154"/>
      <c r="NEM16" s="154"/>
      <c r="NEN16" s="154"/>
      <c r="NEO16" s="154"/>
      <c r="NEP16" s="154"/>
      <c r="NEQ16" s="154"/>
      <c r="NER16" s="154"/>
      <c r="NES16" s="154"/>
      <c r="NET16" s="154"/>
      <c r="NEU16" s="154"/>
      <c r="NEV16" s="154"/>
      <c r="NEW16" s="154"/>
      <c r="NEX16" s="154"/>
      <c r="NEY16" s="154"/>
      <c r="NEZ16" s="154"/>
      <c r="NFA16" s="154"/>
      <c r="NFB16" s="154"/>
      <c r="NFC16" s="154"/>
      <c r="NFD16" s="154"/>
      <c r="NFE16" s="154"/>
      <c r="NFF16" s="154"/>
      <c r="NFG16" s="154"/>
      <c r="NFH16" s="154"/>
      <c r="NFI16" s="154"/>
      <c r="NFJ16" s="154"/>
      <c r="NFK16" s="154"/>
      <c r="NFL16" s="154"/>
      <c r="NFM16" s="154"/>
      <c r="NFN16" s="154"/>
      <c r="NFO16" s="154"/>
      <c r="NFP16" s="154"/>
      <c r="NFQ16" s="154"/>
      <c r="NFR16" s="154"/>
      <c r="NFS16" s="154"/>
      <c r="NFT16" s="154"/>
      <c r="NFU16" s="154"/>
      <c r="NFV16" s="154"/>
      <c r="NFW16" s="154"/>
      <c r="NFX16" s="154"/>
      <c r="NFY16" s="154"/>
      <c r="NFZ16" s="154"/>
      <c r="NGA16" s="154"/>
      <c r="NGB16" s="154"/>
      <c r="NGC16" s="154"/>
      <c r="NGD16" s="154"/>
      <c r="NGE16" s="154"/>
      <c r="NGF16" s="154"/>
      <c r="NGG16" s="154"/>
      <c r="NGH16" s="154"/>
      <c r="NGI16" s="154"/>
      <c r="NGJ16" s="154"/>
      <c r="NGK16" s="154"/>
      <c r="NGL16" s="154"/>
      <c r="NGM16" s="154"/>
      <c r="NGN16" s="154"/>
      <c r="NGO16" s="154"/>
      <c r="NGP16" s="154"/>
      <c r="NGQ16" s="154"/>
      <c r="NGR16" s="154"/>
      <c r="NGS16" s="154"/>
      <c r="NGT16" s="154"/>
      <c r="NGU16" s="154"/>
      <c r="NGV16" s="154"/>
      <c r="NGW16" s="154"/>
      <c r="NGX16" s="154"/>
      <c r="NGY16" s="154"/>
      <c r="NGZ16" s="154"/>
      <c r="NHA16" s="154"/>
      <c r="NHB16" s="154"/>
      <c r="NHC16" s="154"/>
      <c r="NHD16" s="154"/>
      <c r="NHE16" s="154"/>
      <c r="NHF16" s="154"/>
      <c r="NHG16" s="154"/>
      <c r="NHH16" s="154"/>
      <c r="NHI16" s="154"/>
      <c r="NHJ16" s="154"/>
      <c r="NHK16" s="154"/>
      <c r="NHL16" s="154"/>
      <c r="NHM16" s="154"/>
      <c r="NHN16" s="154"/>
      <c r="NHO16" s="154"/>
      <c r="NHP16" s="154"/>
      <c r="NHQ16" s="154"/>
      <c r="NHR16" s="154"/>
      <c r="NHS16" s="154"/>
      <c r="NHT16" s="154"/>
      <c r="NHU16" s="154"/>
      <c r="NHV16" s="154"/>
      <c r="NHW16" s="154"/>
      <c r="NHX16" s="154"/>
      <c r="NHY16" s="154"/>
      <c r="NHZ16" s="154"/>
      <c r="NIA16" s="154"/>
      <c r="NIB16" s="154"/>
      <c r="NIC16" s="154"/>
      <c r="NID16" s="154"/>
      <c r="NIE16" s="154"/>
      <c r="NIF16" s="154"/>
      <c r="NIG16" s="154"/>
      <c r="NIH16" s="154"/>
      <c r="NII16" s="154"/>
      <c r="NIJ16" s="154"/>
      <c r="NIK16" s="154"/>
      <c r="NIL16" s="154"/>
      <c r="NIM16" s="154"/>
      <c r="NIN16" s="154"/>
      <c r="NIO16" s="154"/>
      <c r="NIP16" s="154"/>
      <c r="NIQ16" s="154"/>
      <c r="NIR16" s="154"/>
      <c r="NIS16" s="154"/>
      <c r="NIT16" s="154"/>
      <c r="NIU16" s="154"/>
      <c r="NIV16" s="154"/>
      <c r="NIW16" s="154"/>
      <c r="NIX16" s="154"/>
      <c r="NIY16" s="154"/>
      <c r="NIZ16" s="154"/>
      <c r="NJA16" s="154"/>
      <c r="NJB16" s="154"/>
      <c r="NJC16" s="154"/>
      <c r="NJD16" s="154"/>
      <c r="NJE16" s="154"/>
      <c r="NJF16" s="154"/>
      <c r="NJG16" s="154"/>
      <c r="NJH16" s="154"/>
      <c r="NJI16" s="154"/>
      <c r="NJJ16" s="154"/>
      <c r="NJK16" s="154"/>
      <c r="NJL16" s="154"/>
      <c r="NJM16" s="154"/>
      <c r="NJN16" s="154"/>
      <c r="NJO16" s="154"/>
      <c r="NJP16" s="154"/>
      <c r="NJQ16" s="154"/>
      <c r="NJR16" s="154"/>
      <c r="NJS16" s="154"/>
      <c r="NJT16" s="154"/>
      <c r="NJU16" s="154"/>
      <c r="NJV16" s="154"/>
      <c r="NJW16" s="154"/>
      <c r="NJX16" s="154"/>
      <c r="NJY16" s="154"/>
      <c r="NJZ16" s="154"/>
      <c r="NKA16" s="154"/>
      <c r="NKB16" s="154"/>
      <c r="NKC16" s="154"/>
      <c r="NKD16" s="154"/>
      <c r="NKE16" s="154"/>
      <c r="NKF16" s="154"/>
      <c r="NKG16" s="154"/>
      <c r="NKH16" s="154"/>
      <c r="NKI16" s="154"/>
      <c r="NKJ16" s="154"/>
      <c r="NKK16" s="154"/>
      <c r="NKL16" s="154"/>
      <c r="NKM16" s="154"/>
      <c r="NKN16" s="154"/>
      <c r="NKO16" s="154"/>
      <c r="NKP16" s="154"/>
      <c r="NKQ16" s="154"/>
      <c r="NKR16" s="154"/>
      <c r="NKS16" s="154"/>
      <c r="NKT16" s="154"/>
      <c r="NKU16" s="154"/>
      <c r="NKV16" s="154"/>
      <c r="NKW16" s="154"/>
      <c r="NKX16" s="154"/>
      <c r="NKY16" s="154"/>
      <c r="NKZ16" s="154"/>
      <c r="NLA16" s="154"/>
      <c r="NLB16" s="154"/>
      <c r="NLC16" s="154"/>
      <c r="NLD16" s="154"/>
      <c r="NLE16" s="154"/>
      <c r="NLF16" s="154"/>
      <c r="NLG16" s="154"/>
      <c r="NLH16" s="154"/>
      <c r="NLI16" s="154"/>
      <c r="NLJ16" s="154"/>
      <c r="NLK16" s="154"/>
      <c r="NLL16" s="154"/>
      <c r="NLM16" s="154"/>
      <c r="NLN16" s="154"/>
      <c r="NLO16" s="154"/>
      <c r="NLP16" s="154"/>
      <c r="NLQ16" s="154"/>
      <c r="NLR16" s="154"/>
      <c r="NLS16" s="154"/>
      <c r="NLT16" s="154"/>
      <c r="NLU16" s="154"/>
      <c r="NLV16" s="154"/>
      <c r="NLW16" s="154"/>
      <c r="NLX16" s="154"/>
      <c r="NLY16" s="154"/>
      <c r="NLZ16" s="154"/>
      <c r="NMA16" s="154"/>
      <c r="NMB16" s="154"/>
      <c r="NMC16" s="154"/>
      <c r="NMD16" s="154"/>
      <c r="NME16" s="154"/>
      <c r="NMF16" s="154"/>
      <c r="NMG16" s="154"/>
      <c r="NMH16" s="154"/>
      <c r="NMI16" s="154"/>
      <c r="NMJ16" s="154"/>
      <c r="NMK16" s="154"/>
      <c r="NML16" s="154"/>
      <c r="NMM16" s="154"/>
      <c r="NMN16" s="154"/>
      <c r="NMO16" s="154"/>
      <c r="NMP16" s="154"/>
      <c r="NMQ16" s="154"/>
      <c r="NMR16" s="154"/>
      <c r="NMS16" s="154"/>
      <c r="NMT16" s="154"/>
      <c r="NMU16" s="154"/>
      <c r="NMV16" s="154"/>
      <c r="NMW16" s="154"/>
      <c r="NMX16" s="154"/>
      <c r="NMY16" s="154"/>
      <c r="NMZ16" s="154"/>
      <c r="NNA16" s="154"/>
      <c r="NNB16" s="154"/>
      <c r="NNC16" s="154"/>
      <c r="NND16" s="154"/>
      <c r="NNE16" s="154"/>
      <c r="NNF16" s="154"/>
      <c r="NNG16" s="154"/>
      <c r="NNH16" s="154"/>
      <c r="NNI16" s="154"/>
      <c r="NNJ16" s="154"/>
      <c r="NNK16" s="154"/>
      <c r="NNL16" s="154"/>
      <c r="NNM16" s="154"/>
      <c r="NNN16" s="154"/>
      <c r="NNO16" s="154"/>
      <c r="NNP16" s="154"/>
      <c r="NNQ16" s="154"/>
      <c r="NNR16" s="154"/>
      <c r="NNS16" s="154"/>
      <c r="NNT16" s="154"/>
      <c r="NNU16" s="154"/>
      <c r="NNV16" s="154"/>
      <c r="NNW16" s="154"/>
      <c r="NNX16" s="154"/>
      <c r="NNY16" s="154"/>
      <c r="NNZ16" s="154"/>
      <c r="NOA16" s="154"/>
      <c r="NOB16" s="154"/>
      <c r="NOC16" s="154"/>
      <c r="NOD16" s="154"/>
      <c r="NOE16" s="154"/>
      <c r="NOF16" s="154"/>
      <c r="NOG16" s="154"/>
      <c r="NOH16" s="154"/>
      <c r="NOI16" s="154"/>
      <c r="NOJ16" s="154"/>
      <c r="NOK16" s="154"/>
      <c r="NOL16" s="154"/>
      <c r="NOM16" s="154"/>
      <c r="NON16" s="154"/>
      <c r="NOO16" s="154"/>
      <c r="NOP16" s="154"/>
      <c r="NOQ16" s="154"/>
      <c r="NOR16" s="154"/>
      <c r="NOS16" s="154"/>
      <c r="NOT16" s="154"/>
      <c r="NOU16" s="154"/>
      <c r="NOV16" s="154"/>
      <c r="NOW16" s="154"/>
      <c r="NOX16" s="154"/>
      <c r="NOY16" s="154"/>
      <c r="NOZ16" s="154"/>
      <c r="NPA16" s="154"/>
      <c r="NPB16" s="154"/>
      <c r="NPC16" s="154"/>
      <c r="NPD16" s="154"/>
      <c r="NPE16" s="154"/>
      <c r="NPF16" s="154"/>
      <c r="NPG16" s="154"/>
      <c r="NPH16" s="154"/>
      <c r="NPI16" s="154"/>
      <c r="NPJ16" s="154"/>
      <c r="NPK16" s="154"/>
      <c r="NPL16" s="154"/>
      <c r="NPM16" s="154"/>
      <c r="NPN16" s="154"/>
      <c r="NPO16" s="154"/>
      <c r="NPP16" s="154"/>
      <c r="NPQ16" s="154"/>
      <c r="NPR16" s="154"/>
      <c r="NPS16" s="154"/>
      <c r="NPT16" s="154"/>
      <c r="NPU16" s="154"/>
      <c r="NPV16" s="154"/>
      <c r="NPW16" s="154"/>
      <c r="NPX16" s="154"/>
      <c r="NPY16" s="154"/>
      <c r="NPZ16" s="154"/>
      <c r="NQA16" s="154"/>
      <c r="NQB16" s="154"/>
      <c r="NQC16" s="154"/>
      <c r="NQD16" s="154"/>
      <c r="NQE16" s="154"/>
      <c r="NQF16" s="154"/>
      <c r="NQG16" s="154"/>
      <c r="NQH16" s="154"/>
      <c r="NQI16" s="154"/>
      <c r="NQJ16" s="154"/>
      <c r="NQK16" s="154"/>
      <c r="NQL16" s="154"/>
      <c r="NQM16" s="154"/>
      <c r="NQN16" s="154"/>
      <c r="NQO16" s="154"/>
      <c r="NQP16" s="154"/>
      <c r="NQQ16" s="154"/>
      <c r="NQR16" s="154"/>
      <c r="NQS16" s="154"/>
      <c r="NQT16" s="154"/>
      <c r="NQU16" s="154"/>
      <c r="NQV16" s="154"/>
      <c r="NQW16" s="154"/>
      <c r="NQX16" s="154"/>
      <c r="NQY16" s="154"/>
      <c r="NQZ16" s="154"/>
      <c r="NRA16" s="154"/>
      <c r="NRB16" s="154"/>
      <c r="NRC16" s="154"/>
      <c r="NRD16" s="154"/>
      <c r="NRE16" s="154"/>
      <c r="NRF16" s="154"/>
      <c r="NRG16" s="154"/>
      <c r="NRH16" s="154"/>
      <c r="NRI16" s="154"/>
      <c r="NRJ16" s="154"/>
      <c r="NRK16" s="154"/>
      <c r="NRL16" s="154"/>
      <c r="NRM16" s="154"/>
      <c r="NRN16" s="154"/>
      <c r="NRO16" s="154"/>
      <c r="NRP16" s="154"/>
      <c r="NRQ16" s="154"/>
      <c r="NRR16" s="154"/>
      <c r="NRS16" s="154"/>
      <c r="NRT16" s="154"/>
      <c r="NRU16" s="154"/>
      <c r="NRV16" s="154"/>
      <c r="NRW16" s="154"/>
      <c r="NRX16" s="154"/>
      <c r="NRY16" s="154"/>
      <c r="NRZ16" s="154"/>
      <c r="NSA16" s="154"/>
      <c r="NSB16" s="154"/>
      <c r="NSC16" s="154"/>
      <c r="NSD16" s="154"/>
      <c r="NSE16" s="154"/>
      <c r="NSF16" s="154"/>
      <c r="NSG16" s="154"/>
      <c r="NSH16" s="154"/>
      <c r="NSI16" s="154"/>
      <c r="NSJ16" s="154"/>
      <c r="NSK16" s="154"/>
      <c r="NSL16" s="154"/>
      <c r="NSM16" s="154"/>
      <c r="NSN16" s="154"/>
      <c r="NSO16" s="154"/>
      <c r="NSP16" s="154"/>
      <c r="NSQ16" s="154"/>
      <c r="NSR16" s="154"/>
      <c r="NSS16" s="154"/>
      <c r="NST16" s="154"/>
      <c r="NSU16" s="154"/>
      <c r="NSV16" s="154"/>
      <c r="NSW16" s="154"/>
      <c r="NSX16" s="154"/>
      <c r="NSY16" s="154"/>
      <c r="NSZ16" s="154"/>
      <c r="NTA16" s="154"/>
      <c r="NTB16" s="154"/>
      <c r="NTC16" s="154"/>
      <c r="NTD16" s="154"/>
      <c r="NTE16" s="154"/>
      <c r="NTF16" s="154"/>
      <c r="NTG16" s="154"/>
      <c r="NTH16" s="154"/>
      <c r="NTI16" s="154"/>
      <c r="NTJ16" s="154"/>
      <c r="NTK16" s="154"/>
      <c r="NTL16" s="154"/>
      <c r="NTM16" s="154"/>
      <c r="NTN16" s="154"/>
      <c r="NTO16" s="154"/>
      <c r="NTP16" s="154"/>
      <c r="NTQ16" s="154"/>
      <c r="NTR16" s="154"/>
      <c r="NTS16" s="154"/>
      <c r="NTT16" s="154"/>
      <c r="NTU16" s="154"/>
      <c r="NTV16" s="154"/>
      <c r="NTW16" s="154"/>
      <c r="NTX16" s="154"/>
      <c r="NTY16" s="154"/>
      <c r="NTZ16" s="154"/>
      <c r="NUA16" s="154"/>
      <c r="NUB16" s="154"/>
      <c r="NUC16" s="154"/>
      <c r="NUD16" s="154"/>
      <c r="NUE16" s="154"/>
      <c r="NUF16" s="154"/>
      <c r="NUG16" s="154"/>
      <c r="NUH16" s="154"/>
      <c r="NUI16" s="154"/>
      <c r="NUJ16" s="154"/>
      <c r="NUK16" s="154"/>
      <c r="NUL16" s="154"/>
      <c r="NUM16" s="154"/>
      <c r="NUN16" s="154"/>
      <c r="NUO16" s="154"/>
      <c r="NUP16" s="154"/>
      <c r="NUQ16" s="154"/>
      <c r="NUR16" s="154"/>
      <c r="NUS16" s="154"/>
      <c r="NUT16" s="154"/>
      <c r="NUU16" s="154"/>
      <c r="NUV16" s="154"/>
      <c r="NUW16" s="154"/>
      <c r="NUX16" s="154"/>
      <c r="NUY16" s="154"/>
      <c r="NUZ16" s="154"/>
      <c r="NVA16" s="154"/>
      <c r="NVB16" s="154"/>
      <c r="NVC16" s="154"/>
      <c r="NVD16" s="154"/>
      <c r="NVE16" s="154"/>
      <c r="NVF16" s="154"/>
      <c r="NVG16" s="154"/>
      <c r="NVH16" s="154"/>
      <c r="NVI16" s="154"/>
      <c r="NVJ16" s="154"/>
      <c r="NVK16" s="154"/>
      <c r="NVL16" s="154"/>
      <c r="NVM16" s="154"/>
      <c r="NVN16" s="154"/>
      <c r="NVO16" s="154"/>
      <c r="NVP16" s="154"/>
      <c r="NVQ16" s="154"/>
      <c r="NVR16" s="154"/>
      <c r="NVS16" s="154"/>
      <c r="NVT16" s="154"/>
      <c r="NVU16" s="154"/>
      <c r="NVV16" s="154"/>
      <c r="NVW16" s="154"/>
      <c r="NVX16" s="154"/>
      <c r="NVY16" s="154"/>
      <c r="NVZ16" s="154"/>
      <c r="NWA16" s="154"/>
      <c r="NWB16" s="154"/>
      <c r="NWC16" s="154"/>
      <c r="NWD16" s="154"/>
      <c r="NWE16" s="154"/>
      <c r="NWF16" s="154"/>
      <c r="NWG16" s="154"/>
      <c r="NWH16" s="154"/>
      <c r="NWI16" s="154"/>
      <c r="NWJ16" s="154"/>
      <c r="NWK16" s="154"/>
      <c r="NWL16" s="154"/>
      <c r="NWM16" s="154"/>
      <c r="NWN16" s="154"/>
      <c r="NWO16" s="154"/>
      <c r="NWP16" s="154"/>
      <c r="NWQ16" s="154"/>
      <c r="NWR16" s="154"/>
      <c r="NWS16" s="154"/>
      <c r="NWT16" s="154"/>
      <c r="NWU16" s="154"/>
      <c r="NWV16" s="154"/>
      <c r="NWW16" s="154"/>
      <c r="NWX16" s="154"/>
      <c r="NWY16" s="154"/>
      <c r="NWZ16" s="154"/>
      <c r="NXA16" s="154"/>
      <c r="NXB16" s="154"/>
      <c r="NXC16" s="154"/>
      <c r="NXD16" s="154"/>
      <c r="NXE16" s="154"/>
      <c r="NXF16" s="154"/>
      <c r="NXG16" s="154"/>
      <c r="NXH16" s="154"/>
      <c r="NXI16" s="154"/>
      <c r="NXJ16" s="154"/>
      <c r="NXK16" s="154"/>
      <c r="NXL16" s="154"/>
      <c r="NXM16" s="154"/>
      <c r="NXN16" s="154"/>
      <c r="NXO16" s="154"/>
      <c r="NXP16" s="154"/>
      <c r="NXQ16" s="154"/>
      <c r="NXR16" s="154"/>
      <c r="NXS16" s="154"/>
      <c r="NXT16" s="154"/>
      <c r="NXU16" s="154"/>
      <c r="NXV16" s="154"/>
      <c r="NXW16" s="154"/>
      <c r="NXX16" s="154"/>
      <c r="NXY16" s="154"/>
      <c r="NXZ16" s="154"/>
      <c r="NYA16" s="154"/>
      <c r="NYB16" s="154"/>
      <c r="NYC16" s="154"/>
      <c r="NYD16" s="154"/>
      <c r="NYE16" s="154"/>
      <c r="NYF16" s="154"/>
      <c r="NYG16" s="154"/>
      <c r="NYH16" s="154"/>
      <c r="NYI16" s="154"/>
      <c r="NYJ16" s="154"/>
      <c r="NYK16" s="154"/>
      <c r="NYL16" s="154"/>
      <c r="NYM16" s="154"/>
      <c r="NYN16" s="154"/>
      <c r="NYO16" s="154"/>
      <c r="NYP16" s="154"/>
      <c r="NYQ16" s="154"/>
      <c r="NYR16" s="154"/>
      <c r="NYS16" s="154"/>
      <c r="NYT16" s="154"/>
      <c r="NYU16" s="154"/>
      <c r="NYV16" s="154"/>
      <c r="NYW16" s="154"/>
      <c r="NYX16" s="154"/>
      <c r="NYY16" s="154"/>
      <c r="NYZ16" s="154"/>
      <c r="NZA16" s="154"/>
      <c r="NZB16" s="154"/>
      <c r="NZC16" s="154"/>
      <c r="NZD16" s="154"/>
      <c r="NZE16" s="154"/>
      <c r="NZF16" s="154"/>
      <c r="NZG16" s="154"/>
      <c r="NZH16" s="154"/>
      <c r="NZI16" s="154"/>
      <c r="NZJ16" s="154"/>
      <c r="NZK16" s="154"/>
      <c r="NZL16" s="154"/>
      <c r="NZM16" s="154"/>
      <c r="NZN16" s="154"/>
      <c r="NZO16" s="154"/>
      <c r="NZP16" s="154"/>
      <c r="NZQ16" s="154"/>
      <c r="NZR16" s="154"/>
      <c r="NZS16" s="154"/>
      <c r="NZT16" s="154"/>
      <c r="NZU16" s="154"/>
      <c r="NZV16" s="154"/>
      <c r="NZW16" s="154"/>
      <c r="NZX16" s="154"/>
      <c r="NZY16" s="154"/>
      <c r="NZZ16" s="154"/>
      <c r="OAA16" s="154"/>
      <c r="OAB16" s="154"/>
      <c r="OAC16" s="154"/>
      <c r="OAD16" s="154"/>
      <c r="OAE16" s="154"/>
      <c r="OAF16" s="154"/>
      <c r="OAG16" s="154"/>
      <c r="OAH16" s="154"/>
      <c r="OAI16" s="154"/>
      <c r="OAJ16" s="154"/>
      <c r="OAK16" s="154"/>
      <c r="OAL16" s="154"/>
      <c r="OAM16" s="154"/>
      <c r="OAN16" s="154"/>
      <c r="OAO16" s="154"/>
      <c r="OAP16" s="154"/>
      <c r="OAQ16" s="154"/>
      <c r="OAR16" s="154"/>
      <c r="OAS16" s="154"/>
      <c r="OAT16" s="154"/>
      <c r="OAU16" s="154"/>
      <c r="OAV16" s="154"/>
      <c r="OAW16" s="154"/>
      <c r="OAX16" s="154"/>
      <c r="OAY16" s="154"/>
      <c r="OAZ16" s="154"/>
      <c r="OBA16" s="154"/>
      <c r="OBB16" s="154"/>
      <c r="OBC16" s="154"/>
      <c r="OBD16" s="154"/>
      <c r="OBE16" s="154"/>
      <c r="OBF16" s="154"/>
      <c r="OBG16" s="154"/>
      <c r="OBH16" s="154"/>
      <c r="OBI16" s="154"/>
      <c r="OBJ16" s="154"/>
      <c r="OBK16" s="154"/>
      <c r="OBL16" s="154"/>
      <c r="OBM16" s="154"/>
      <c r="OBN16" s="154"/>
      <c r="OBO16" s="154"/>
      <c r="OBP16" s="154"/>
      <c r="OBQ16" s="154"/>
      <c r="OBR16" s="154"/>
      <c r="OBS16" s="154"/>
      <c r="OBT16" s="154"/>
      <c r="OBU16" s="154"/>
      <c r="OBV16" s="154"/>
      <c r="OBW16" s="154"/>
      <c r="OBX16" s="154"/>
      <c r="OBY16" s="154"/>
      <c r="OBZ16" s="154"/>
      <c r="OCA16" s="154"/>
      <c r="OCB16" s="154"/>
      <c r="OCC16" s="154"/>
      <c r="OCD16" s="154"/>
      <c r="OCE16" s="154"/>
      <c r="OCF16" s="154"/>
      <c r="OCG16" s="154"/>
      <c r="OCH16" s="154"/>
      <c r="OCI16" s="154"/>
      <c r="OCJ16" s="154"/>
      <c r="OCK16" s="154"/>
      <c r="OCL16" s="154"/>
      <c r="OCM16" s="154"/>
      <c r="OCN16" s="154"/>
      <c r="OCO16" s="154"/>
      <c r="OCP16" s="154"/>
      <c r="OCQ16" s="154"/>
      <c r="OCR16" s="154"/>
      <c r="OCS16" s="154"/>
      <c r="OCT16" s="154"/>
      <c r="OCU16" s="154"/>
      <c r="OCV16" s="154"/>
      <c r="OCW16" s="154"/>
      <c r="OCX16" s="154"/>
      <c r="OCY16" s="154"/>
      <c r="OCZ16" s="154"/>
      <c r="ODA16" s="154"/>
      <c r="ODB16" s="154"/>
      <c r="ODC16" s="154"/>
      <c r="ODD16" s="154"/>
      <c r="ODE16" s="154"/>
      <c r="ODF16" s="154"/>
      <c r="ODG16" s="154"/>
      <c r="ODH16" s="154"/>
      <c r="ODI16" s="154"/>
      <c r="ODJ16" s="154"/>
      <c r="ODK16" s="154"/>
      <c r="ODL16" s="154"/>
      <c r="ODM16" s="154"/>
      <c r="ODN16" s="154"/>
      <c r="ODO16" s="154"/>
      <c r="ODP16" s="154"/>
      <c r="ODQ16" s="154"/>
      <c r="ODR16" s="154"/>
      <c r="ODS16" s="154"/>
      <c r="ODT16" s="154"/>
      <c r="ODU16" s="154"/>
      <c r="ODV16" s="154"/>
      <c r="ODW16" s="154"/>
      <c r="ODX16" s="154"/>
      <c r="ODY16" s="154"/>
      <c r="ODZ16" s="154"/>
      <c r="OEA16" s="154"/>
      <c r="OEB16" s="154"/>
      <c r="OEC16" s="154"/>
      <c r="OED16" s="154"/>
      <c r="OEE16" s="154"/>
      <c r="OEF16" s="154"/>
      <c r="OEG16" s="154"/>
      <c r="OEH16" s="154"/>
      <c r="OEI16" s="154"/>
      <c r="OEJ16" s="154"/>
      <c r="OEK16" s="154"/>
      <c r="OEL16" s="154"/>
      <c r="OEM16" s="154"/>
      <c r="OEN16" s="154"/>
      <c r="OEO16" s="154"/>
      <c r="OEP16" s="154"/>
      <c r="OEQ16" s="154"/>
      <c r="OER16" s="154"/>
      <c r="OES16" s="154"/>
      <c r="OET16" s="154"/>
      <c r="OEU16" s="154"/>
      <c r="OEV16" s="154"/>
      <c r="OEW16" s="154"/>
      <c r="OEX16" s="154"/>
      <c r="OEY16" s="154"/>
      <c r="OEZ16" s="154"/>
      <c r="OFA16" s="154"/>
      <c r="OFB16" s="154"/>
      <c r="OFC16" s="154"/>
      <c r="OFD16" s="154"/>
      <c r="OFE16" s="154"/>
      <c r="OFF16" s="154"/>
      <c r="OFG16" s="154"/>
      <c r="OFH16" s="154"/>
      <c r="OFI16" s="154"/>
      <c r="OFJ16" s="154"/>
      <c r="OFK16" s="154"/>
      <c r="OFL16" s="154"/>
      <c r="OFM16" s="154"/>
      <c r="OFN16" s="154"/>
      <c r="OFO16" s="154"/>
      <c r="OFP16" s="154"/>
      <c r="OFQ16" s="154"/>
      <c r="OFR16" s="154"/>
      <c r="OFS16" s="154"/>
      <c r="OFT16" s="154"/>
      <c r="OFU16" s="154"/>
      <c r="OFV16" s="154"/>
      <c r="OFW16" s="154"/>
      <c r="OFX16" s="154"/>
      <c r="OFY16" s="154"/>
      <c r="OFZ16" s="154"/>
      <c r="OGA16" s="154"/>
      <c r="OGB16" s="154"/>
      <c r="OGC16" s="154"/>
      <c r="OGD16" s="154"/>
      <c r="OGE16" s="154"/>
      <c r="OGF16" s="154"/>
      <c r="OGG16" s="154"/>
      <c r="OGH16" s="154"/>
      <c r="OGI16" s="154"/>
      <c r="OGJ16" s="154"/>
      <c r="OGK16" s="154"/>
      <c r="OGL16" s="154"/>
      <c r="OGM16" s="154"/>
      <c r="OGN16" s="154"/>
      <c r="OGO16" s="154"/>
      <c r="OGP16" s="154"/>
      <c r="OGQ16" s="154"/>
      <c r="OGR16" s="154"/>
      <c r="OGS16" s="154"/>
      <c r="OGT16" s="154"/>
      <c r="OGU16" s="154"/>
      <c r="OGV16" s="154"/>
      <c r="OGW16" s="154"/>
      <c r="OGX16" s="154"/>
      <c r="OGY16" s="154"/>
      <c r="OGZ16" s="154"/>
      <c r="OHA16" s="154"/>
      <c r="OHB16" s="154"/>
      <c r="OHC16" s="154"/>
      <c r="OHD16" s="154"/>
      <c r="OHE16" s="154"/>
      <c r="OHF16" s="154"/>
      <c r="OHG16" s="154"/>
      <c r="OHH16" s="154"/>
      <c r="OHI16" s="154"/>
      <c r="OHJ16" s="154"/>
      <c r="OHK16" s="154"/>
      <c r="OHL16" s="154"/>
      <c r="OHM16" s="154"/>
      <c r="OHN16" s="154"/>
      <c r="OHO16" s="154"/>
      <c r="OHP16" s="154"/>
      <c r="OHQ16" s="154"/>
      <c r="OHR16" s="154"/>
      <c r="OHS16" s="154"/>
      <c r="OHT16" s="154"/>
      <c r="OHU16" s="154"/>
      <c r="OHV16" s="154"/>
      <c r="OHW16" s="154"/>
      <c r="OHX16" s="154"/>
      <c r="OHY16" s="154"/>
      <c r="OHZ16" s="154"/>
      <c r="OIA16" s="154"/>
      <c r="OIB16" s="154"/>
      <c r="OIC16" s="154"/>
      <c r="OID16" s="154"/>
      <c r="OIE16" s="154"/>
      <c r="OIF16" s="154"/>
      <c r="OIG16" s="154"/>
      <c r="OIH16" s="154"/>
      <c r="OII16" s="154"/>
      <c r="OIJ16" s="154"/>
      <c r="OIK16" s="154"/>
      <c r="OIL16" s="154"/>
      <c r="OIM16" s="154"/>
      <c r="OIN16" s="154"/>
      <c r="OIO16" s="154"/>
      <c r="OIP16" s="154"/>
      <c r="OIQ16" s="154"/>
      <c r="OIR16" s="154"/>
      <c r="OIS16" s="154"/>
      <c r="OIT16" s="154"/>
      <c r="OIU16" s="154"/>
      <c r="OIV16" s="154"/>
      <c r="OIW16" s="154"/>
      <c r="OIX16" s="154"/>
      <c r="OIY16" s="154"/>
      <c r="OIZ16" s="154"/>
      <c r="OJA16" s="154"/>
      <c r="OJB16" s="154"/>
      <c r="OJC16" s="154"/>
      <c r="OJD16" s="154"/>
      <c r="OJE16" s="154"/>
      <c r="OJF16" s="154"/>
      <c r="OJG16" s="154"/>
      <c r="OJH16" s="154"/>
      <c r="OJI16" s="154"/>
      <c r="OJJ16" s="154"/>
      <c r="OJK16" s="154"/>
      <c r="OJL16" s="154"/>
      <c r="OJM16" s="154"/>
      <c r="OJN16" s="154"/>
      <c r="OJO16" s="154"/>
      <c r="OJP16" s="154"/>
      <c r="OJQ16" s="154"/>
      <c r="OJR16" s="154"/>
      <c r="OJS16" s="154"/>
      <c r="OJT16" s="154"/>
      <c r="OJU16" s="154"/>
      <c r="OJV16" s="154"/>
      <c r="OJW16" s="154"/>
      <c r="OJX16" s="154"/>
      <c r="OJY16" s="154"/>
      <c r="OJZ16" s="154"/>
      <c r="OKA16" s="154"/>
      <c r="OKB16" s="154"/>
      <c r="OKC16" s="154"/>
      <c r="OKD16" s="154"/>
      <c r="OKE16" s="154"/>
      <c r="OKF16" s="154"/>
      <c r="OKG16" s="154"/>
      <c r="OKH16" s="154"/>
      <c r="OKI16" s="154"/>
      <c r="OKJ16" s="154"/>
      <c r="OKK16" s="154"/>
      <c r="OKL16" s="154"/>
      <c r="OKM16" s="154"/>
      <c r="OKN16" s="154"/>
      <c r="OKO16" s="154"/>
      <c r="OKP16" s="154"/>
      <c r="OKQ16" s="154"/>
      <c r="OKR16" s="154"/>
      <c r="OKS16" s="154"/>
      <c r="OKT16" s="154"/>
      <c r="OKU16" s="154"/>
      <c r="OKV16" s="154"/>
      <c r="OKW16" s="154"/>
      <c r="OKX16" s="154"/>
      <c r="OKY16" s="154"/>
      <c r="OKZ16" s="154"/>
      <c r="OLA16" s="154"/>
      <c r="OLB16" s="154"/>
      <c r="OLC16" s="154"/>
      <c r="OLD16" s="154"/>
      <c r="OLE16" s="154"/>
      <c r="OLF16" s="154"/>
      <c r="OLG16" s="154"/>
      <c r="OLH16" s="154"/>
      <c r="OLI16" s="154"/>
      <c r="OLJ16" s="154"/>
      <c r="OLK16" s="154"/>
      <c r="OLL16" s="154"/>
      <c r="OLM16" s="154"/>
      <c r="OLN16" s="154"/>
      <c r="OLO16" s="154"/>
      <c r="OLP16" s="154"/>
      <c r="OLQ16" s="154"/>
      <c r="OLR16" s="154"/>
      <c r="OLS16" s="154"/>
      <c r="OLT16" s="154"/>
      <c r="OLU16" s="154"/>
      <c r="OLV16" s="154"/>
      <c r="OLW16" s="154"/>
      <c r="OLX16" s="154"/>
      <c r="OLY16" s="154"/>
      <c r="OLZ16" s="154"/>
      <c r="OMA16" s="154"/>
      <c r="OMB16" s="154"/>
      <c r="OMC16" s="154"/>
      <c r="OMD16" s="154"/>
      <c r="OME16" s="154"/>
      <c r="OMF16" s="154"/>
      <c r="OMG16" s="154"/>
      <c r="OMH16" s="154"/>
      <c r="OMI16" s="154"/>
      <c r="OMJ16" s="154"/>
      <c r="OMK16" s="154"/>
      <c r="OML16" s="154"/>
      <c r="OMM16" s="154"/>
      <c r="OMN16" s="154"/>
      <c r="OMO16" s="154"/>
      <c r="OMP16" s="154"/>
      <c r="OMQ16" s="154"/>
      <c r="OMR16" s="154"/>
      <c r="OMS16" s="154"/>
      <c r="OMT16" s="154"/>
      <c r="OMU16" s="154"/>
      <c r="OMV16" s="154"/>
      <c r="OMW16" s="154"/>
      <c r="OMX16" s="154"/>
      <c r="OMY16" s="154"/>
      <c r="OMZ16" s="154"/>
      <c r="ONA16" s="154"/>
      <c r="ONB16" s="154"/>
      <c r="ONC16" s="154"/>
      <c r="OND16" s="154"/>
      <c r="ONE16" s="154"/>
      <c r="ONF16" s="154"/>
      <c r="ONG16" s="154"/>
      <c r="ONH16" s="154"/>
      <c r="ONI16" s="154"/>
      <c r="ONJ16" s="154"/>
      <c r="ONK16" s="154"/>
      <c r="ONL16" s="154"/>
      <c r="ONM16" s="154"/>
      <c r="ONN16" s="154"/>
      <c r="ONO16" s="154"/>
      <c r="ONP16" s="154"/>
      <c r="ONQ16" s="154"/>
      <c r="ONR16" s="154"/>
      <c r="ONS16" s="154"/>
      <c r="ONT16" s="154"/>
      <c r="ONU16" s="154"/>
      <c r="ONV16" s="154"/>
      <c r="ONW16" s="154"/>
      <c r="ONX16" s="154"/>
      <c r="ONY16" s="154"/>
      <c r="ONZ16" s="154"/>
      <c r="OOA16" s="154"/>
      <c r="OOB16" s="154"/>
      <c r="OOC16" s="154"/>
      <c r="OOD16" s="154"/>
      <c r="OOE16" s="154"/>
      <c r="OOF16" s="154"/>
      <c r="OOG16" s="154"/>
      <c r="OOH16" s="154"/>
      <c r="OOI16" s="154"/>
      <c r="OOJ16" s="154"/>
      <c r="OOK16" s="154"/>
      <c r="OOL16" s="154"/>
      <c r="OOM16" s="154"/>
      <c r="OON16" s="154"/>
      <c r="OOO16" s="154"/>
      <c r="OOP16" s="154"/>
      <c r="OOQ16" s="154"/>
      <c r="OOR16" s="154"/>
      <c r="OOS16" s="154"/>
      <c r="OOT16" s="154"/>
      <c r="OOU16" s="154"/>
      <c r="OOV16" s="154"/>
      <c r="OOW16" s="154"/>
      <c r="OOX16" s="154"/>
      <c r="OOY16" s="154"/>
      <c r="OOZ16" s="154"/>
      <c r="OPA16" s="154"/>
      <c r="OPB16" s="154"/>
      <c r="OPC16" s="154"/>
      <c r="OPD16" s="154"/>
      <c r="OPE16" s="154"/>
      <c r="OPF16" s="154"/>
      <c r="OPG16" s="154"/>
      <c r="OPH16" s="154"/>
      <c r="OPI16" s="154"/>
      <c r="OPJ16" s="154"/>
      <c r="OPK16" s="154"/>
      <c r="OPL16" s="154"/>
      <c r="OPM16" s="154"/>
      <c r="OPN16" s="154"/>
      <c r="OPO16" s="154"/>
      <c r="OPP16" s="154"/>
      <c r="OPQ16" s="154"/>
      <c r="OPR16" s="154"/>
      <c r="OPS16" s="154"/>
      <c r="OPT16" s="154"/>
      <c r="OPU16" s="154"/>
      <c r="OPV16" s="154"/>
      <c r="OPW16" s="154"/>
      <c r="OPX16" s="154"/>
      <c r="OPY16" s="154"/>
      <c r="OPZ16" s="154"/>
      <c r="OQA16" s="154"/>
      <c r="OQB16" s="154"/>
      <c r="OQC16" s="154"/>
      <c r="OQD16" s="154"/>
      <c r="OQE16" s="154"/>
      <c r="OQF16" s="154"/>
      <c r="OQG16" s="154"/>
      <c r="OQH16" s="154"/>
      <c r="OQI16" s="154"/>
      <c r="OQJ16" s="154"/>
      <c r="OQK16" s="154"/>
      <c r="OQL16" s="154"/>
      <c r="OQM16" s="154"/>
      <c r="OQN16" s="154"/>
      <c r="OQO16" s="154"/>
      <c r="OQP16" s="154"/>
      <c r="OQQ16" s="154"/>
      <c r="OQR16" s="154"/>
      <c r="OQS16" s="154"/>
      <c r="OQT16" s="154"/>
      <c r="OQU16" s="154"/>
      <c r="OQV16" s="154"/>
      <c r="OQW16" s="154"/>
      <c r="OQX16" s="154"/>
      <c r="OQY16" s="154"/>
      <c r="OQZ16" s="154"/>
      <c r="ORA16" s="154"/>
      <c r="ORB16" s="154"/>
      <c r="ORC16" s="154"/>
      <c r="ORD16" s="154"/>
      <c r="ORE16" s="154"/>
      <c r="ORF16" s="154"/>
      <c r="ORG16" s="154"/>
      <c r="ORH16" s="154"/>
      <c r="ORI16" s="154"/>
      <c r="ORJ16" s="154"/>
      <c r="ORK16" s="154"/>
      <c r="ORL16" s="154"/>
      <c r="ORM16" s="154"/>
      <c r="ORN16" s="154"/>
      <c r="ORO16" s="154"/>
      <c r="ORP16" s="154"/>
      <c r="ORQ16" s="154"/>
      <c r="ORR16" s="154"/>
      <c r="ORS16" s="154"/>
      <c r="ORT16" s="154"/>
      <c r="ORU16" s="154"/>
      <c r="ORV16" s="154"/>
      <c r="ORW16" s="154"/>
      <c r="ORX16" s="154"/>
      <c r="ORY16" s="154"/>
      <c r="ORZ16" s="154"/>
      <c r="OSA16" s="154"/>
      <c r="OSB16" s="154"/>
      <c r="OSC16" s="154"/>
      <c r="OSD16" s="154"/>
      <c r="OSE16" s="154"/>
      <c r="OSF16" s="154"/>
      <c r="OSG16" s="154"/>
      <c r="OSH16" s="154"/>
      <c r="OSI16" s="154"/>
      <c r="OSJ16" s="154"/>
      <c r="OSK16" s="154"/>
      <c r="OSL16" s="154"/>
      <c r="OSM16" s="154"/>
      <c r="OSN16" s="154"/>
      <c r="OSO16" s="154"/>
      <c r="OSP16" s="154"/>
      <c r="OSQ16" s="154"/>
      <c r="OSR16" s="154"/>
      <c r="OSS16" s="154"/>
      <c r="OST16" s="154"/>
      <c r="OSU16" s="154"/>
      <c r="OSV16" s="154"/>
      <c r="OSW16" s="154"/>
      <c r="OSX16" s="154"/>
      <c r="OSY16" s="154"/>
      <c r="OSZ16" s="154"/>
      <c r="OTA16" s="154"/>
      <c r="OTB16" s="154"/>
      <c r="OTC16" s="154"/>
      <c r="OTD16" s="154"/>
      <c r="OTE16" s="154"/>
      <c r="OTF16" s="154"/>
      <c r="OTG16" s="154"/>
      <c r="OTH16" s="154"/>
      <c r="OTI16" s="154"/>
      <c r="OTJ16" s="154"/>
      <c r="OTK16" s="154"/>
      <c r="OTL16" s="154"/>
      <c r="OTM16" s="154"/>
      <c r="OTN16" s="154"/>
      <c r="OTO16" s="154"/>
      <c r="OTP16" s="154"/>
      <c r="OTQ16" s="154"/>
      <c r="OTR16" s="154"/>
      <c r="OTS16" s="154"/>
      <c r="OTT16" s="154"/>
      <c r="OTU16" s="154"/>
      <c r="OTV16" s="154"/>
      <c r="OTW16" s="154"/>
      <c r="OTX16" s="154"/>
      <c r="OTY16" s="154"/>
      <c r="OTZ16" s="154"/>
      <c r="OUA16" s="154"/>
      <c r="OUB16" s="154"/>
      <c r="OUC16" s="154"/>
      <c r="OUD16" s="154"/>
      <c r="OUE16" s="154"/>
      <c r="OUF16" s="154"/>
      <c r="OUG16" s="154"/>
      <c r="OUH16" s="154"/>
      <c r="OUI16" s="154"/>
      <c r="OUJ16" s="154"/>
      <c r="OUK16" s="154"/>
      <c r="OUL16" s="154"/>
      <c r="OUM16" s="154"/>
      <c r="OUN16" s="154"/>
      <c r="OUO16" s="154"/>
      <c r="OUP16" s="154"/>
      <c r="OUQ16" s="154"/>
      <c r="OUR16" s="154"/>
      <c r="OUS16" s="154"/>
      <c r="OUT16" s="154"/>
      <c r="OUU16" s="154"/>
      <c r="OUV16" s="154"/>
      <c r="OUW16" s="154"/>
      <c r="OUX16" s="154"/>
      <c r="OUY16" s="154"/>
      <c r="OUZ16" s="154"/>
      <c r="OVA16" s="154"/>
      <c r="OVB16" s="154"/>
      <c r="OVC16" s="154"/>
      <c r="OVD16" s="154"/>
      <c r="OVE16" s="154"/>
      <c r="OVF16" s="154"/>
      <c r="OVG16" s="154"/>
      <c r="OVH16" s="154"/>
      <c r="OVI16" s="154"/>
      <c r="OVJ16" s="154"/>
      <c r="OVK16" s="154"/>
      <c r="OVL16" s="154"/>
      <c r="OVM16" s="154"/>
      <c r="OVN16" s="154"/>
      <c r="OVO16" s="154"/>
      <c r="OVP16" s="154"/>
      <c r="OVQ16" s="154"/>
      <c r="OVR16" s="154"/>
      <c r="OVS16" s="154"/>
      <c r="OVT16" s="154"/>
      <c r="OVU16" s="154"/>
      <c r="OVV16" s="154"/>
      <c r="OVW16" s="154"/>
      <c r="OVX16" s="154"/>
      <c r="OVY16" s="154"/>
      <c r="OVZ16" s="154"/>
      <c r="OWA16" s="154"/>
      <c r="OWB16" s="154"/>
      <c r="OWC16" s="154"/>
      <c r="OWD16" s="154"/>
      <c r="OWE16" s="154"/>
      <c r="OWF16" s="154"/>
      <c r="OWG16" s="154"/>
      <c r="OWH16" s="154"/>
      <c r="OWI16" s="154"/>
      <c r="OWJ16" s="154"/>
      <c r="OWK16" s="154"/>
      <c r="OWL16" s="154"/>
      <c r="OWM16" s="154"/>
      <c r="OWN16" s="154"/>
      <c r="OWO16" s="154"/>
      <c r="OWP16" s="154"/>
      <c r="OWQ16" s="154"/>
      <c r="OWR16" s="154"/>
      <c r="OWS16" s="154"/>
      <c r="OWT16" s="154"/>
      <c r="OWU16" s="154"/>
      <c r="OWV16" s="154"/>
      <c r="OWW16" s="154"/>
      <c r="OWX16" s="154"/>
      <c r="OWY16" s="154"/>
      <c r="OWZ16" s="154"/>
      <c r="OXA16" s="154"/>
      <c r="OXB16" s="154"/>
      <c r="OXC16" s="154"/>
      <c r="OXD16" s="154"/>
      <c r="OXE16" s="154"/>
      <c r="OXF16" s="154"/>
      <c r="OXG16" s="154"/>
      <c r="OXH16" s="154"/>
      <c r="OXI16" s="154"/>
      <c r="OXJ16" s="154"/>
      <c r="OXK16" s="154"/>
      <c r="OXL16" s="154"/>
      <c r="OXM16" s="154"/>
      <c r="OXN16" s="154"/>
      <c r="OXO16" s="154"/>
      <c r="OXP16" s="154"/>
      <c r="OXQ16" s="154"/>
      <c r="OXR16" s="154"/>
      <c r="OXS16" s="154"/>
      <c r="OXT16" s="154"/>
      <c r="OXU16" s="154"/>
      <c r="OXV16" s="154"/>
      <c r="OXW16" s="154"/>
      <c r="OXX16" s="154"/>
      <c r="OXY16" s="154"/>
      <c r="OXZ16" s="154"/>
      <c r="OYA16" s="154"/>
      <c r="OYB16" s="154"/>
      <c r="OYC16" s="154"/>
      <c r="OYD16" s="154"/>
      <c r="OYE16" s="154"/>
      <c r="OYF16" s="154"/>
      <c r="OYG16" s="154"/>
      <c r="OYH16" s="154"/>
      <c r="OYI16" s="154"/>
      <c r="OYJ16" s="154"/>
      <c r="OYK16" s="154"/>
      <c r="OYL16" s="154"/>
      <c r="OYM16" s="154"/>
      <c r="OYN16" s="154"/>
      <c r="OYO16" s="154"/>
      <c r="OYP16" s="154"/>
      <c r="OYQ16" s="154"/>
      <c r="OYR16" s="154"/>
      <c r="OYS16" s="154"/>
      <c r="OYT16" s="154"/>
      <c r="OYU16" s="154"/>
      <c r="OYV16" s="154"/>
      <c r="OYW16" s="154"/>
      <c r="OYX16" s="154"/>
      <c r="OYY16" s="154"/>
      <c r="OYZ16" s="154"/>
      <c r="OZA16" s="154"/>
      <c r="OZB16" s="154"/>
      <c r="OZC16" s="154"/>
      <c r="OZD16" s="154"/>
      <c r="OZE16" s="154"/>
      <c r="OZF16" s="154"/>
      <c r="OZG16" s="154"/>
      <c r="OZH16" s="154"/>
      <c r="OZI16" s="154"/>
      <c r="OZJ16" s="154"/>
      <c r="OZK16" s="154"/>
      <c r="OZL16" s="154"/>
      <c r="OZM16" s="154"/>
      <c r="OZN16" s="154"/>
      <c r="OZO16" s="154"/>
      <c r="OZP16" s="154"/>
      <c r="OZQ16" s="154"/>
      <c r="OZR16" s="154"/>
      <c r="OZS16" s="154"/>
      <c r="OZT16" s="154"/>
      <c r="OZU16" s="154"/>
      <c r="OZV16" s="154"/>
      <c r="OZW16" s="154"/>
      <c r="OZX16" s="154"/>
      <c r="OZY16" s="154"/>
      <c r="OZZ16" s="154"/>
      <c r="PAA16" s="154"/>
      <c r="PAB16" s="154"/>
      <c r="PAC16" s="154"/>
      <c r="PAD16" s="154"/>
      <c r="PAE16" s="154"/>
      <c r="PAF16" s="154"/>
      <c r="PAG16" s="154"/>
      <c r="PAH16" s="154"/>
      <c r="PAI16" s="154"/>
      <c r="PAJ16" s="154"/>
      <c r="PAK16" s="154"/>
      <c r="PAL16" s="154"/>
      <c r="PAM16" s="154"/>
      <c r="PAN16" s="154"/>
      <c r="PAO16" s="154"/>
      <c r="PAP16" s="154"/>
      <c r="PAQ16" s="154"/>
      <c r="PAR16" s="154"/>
      <c r="PAS16" s="154"/>
      <c r="PAT16" s="154"/>
      <c r="PAU16" s="154"/>
      <c r="PAV16" s="154"/>
      <c r="PAW16" s="154"/>
      <c r="PAX16" s="154"/>
      <c r="PAY16" s="154"/>
      <c r="PAZ16" s="154"/>
      <c r="PBA16" s="154"/>
      <c r="PBB16" s="154"/>
      <c r="PBC16" s="154"/>
      <c r="PBD16" s="154"/>
      <c r="PBE16" s="154"/>
      <c r="PBF16" s="154"/>
      <c r="PBG16" s="154"/>
      <c r="PBH16" s="154"/>
      <c r="PBI16" s="154"/>
      <c r="PBJ16" s="154"/>
      <c r="PBK16" s="154"/>
      <c r="PBL16" s="154"/>
      <c r="PBM16" s="154"/>
      <c r="PBN16" s="154"/>
      <c r="PBO16" s="154"/>
      <c r="PBP16" s="154"/>
      <c r="PBQ16" s="154"/>
      <c r="PBR16" s="154"/>
      <c r="PBS16" s="154"/>
      <c r="PBT16" s="154"/>
      <c r="PBU16" s="154"/>
      <c r="PBV16" s="154"/>
      <c r="PBW16" s="154"/>
      <c r="PBX16" s="154"/>
      <c r="PBY16" s="154"/>
      <c r="PBZ16" s="154"/>
      <c r="PCA16" s="154"/>
      <c r="PCB16" s="154"/>
      <c r="PCC16" s="154"/>
      <c r="PCD16" s="154"/>
      <c r="PCE16" s="154"/>
      <c r="PCF16" s="154"/>
      <c r="PCG16" s="154"/>
      <c r="PCH16" s="154"/>
      <c r="PCI16" s="154"/>
      <c r="PCJ16" s="154"/>
      <c r="PCK16" s="154"/>
      <c r="PCL16" s="154"/>
      <c r="PCM16" s="154"/>
      <c r="PCN16" s="154"/>
      <c r="PCO16" s="154"/>
      <c r="PCP16" s="154"/>
      <c r="PCQ16" s="154"/>
      <c r="PCR16" s="154"/>
      <c r="PCS16" s="154"/>
      <c r="PCT16" s="154"/>
      <c r="PCU16" s="154"/>
      <c r="PCV16" s="154"/>
      <c r="PCW16" s="154"/>
      <c r="PCX16" s="154"/>
      <c r="PCY16" s="154"/>
      <c r="PCZ16" s="154"/>
      <c r="PDA16" s="154"/>
      <c r="PDB16" s="154"/>
      <c r="PDC16" s="154"/>
      <c r="PDD16" s="154"/>
      <c r="PDE16" s="154"/>
      <c r="PDF16" s="154"/>
      <c r="PDG16" s="154"/>
      <c r="PDH16" s="154"/>
      <c r="PDI16" s="154"/>
      <c r="PDJ16" s="154"/>
      <c r="PDK16" s="154"/>
      <c r="PDL16" s="154"/>
      <c r="PDM16" s="154"/>
      <c r="PDN16" s="154"/>
      <c r="PDO16" s="154"/>
      <c r="PDP16" s="154"/>
      <c r="PDQ16" s="154"/>
      <c r="PDR16" s="154"/>
      <c r="PDS16" s="154"/>
      <c r="PDT16" s="154"/>
      <c r="PDU16" s="154"/>
      <c r="PDV16" s="154"/>
      <c r="PDW16" s="154"/>
      <c r="PDX16" s="154"/>
      <c r="PDY16" s="154"/>
      <c r="PDZ16" s="154"/>
      <c r="PEA16" s="154"/>
      <c r="PEB16" s="154"/>
      <c r="PEC16" s="154"/>
      <c r="PED16" s="154"/>
      <c r="PEE16" s="154"/>
      <c r="PEF16" s="154"/>
      <c r="PEG16" s="154"/>
      <c r="PEH16" s="154"/>
      <c r="PEI16" s="154"/>
      <c r="PEJ16" s="154"/>
      <c r="PEK16" s="154"/>
      <c r="PEL16" s="154"/>
      <c r="PEM16" s="154"/>
      <c r="PEN16" s="154"/>
      <c r="PEO16" s="154"/>
      <c r="PEP16" s="154"/>
      <c r="PEQ16" s="154"/>
      <c r="PER16" s="154"/>
      <c r="PES16" s="154"/>
      <c r="PET16" s="154"/>
      <c r="PEU16" s="154"/>
      <c r="PEV16" s="154"/>
      <c r="PEW16" s="154"/>
      <c r="PEX16" s="154"/>
      <c r="PEY16" s="154"/>
      <c r="PEZ16" s="154"/>
      <c r="PFA16" s="154"/>
      <c r="PFB16" s="154"/>
      <c r="PFC16" s="154"/>
      <c r="PFD16" s="154"/>
      <c r="PFE16" s="154"/>
      <c r="PFF16" s="154"/>
      <c r="PFG16" s="154"/>
      <c r="PFH16" s="154"/>
      <c r="PFI16" s="154"/>
      <c r="PFJ16" s="154"/>
      <c r="PFK16" s="154"/>
      <c r="PFL16" s="154"/>
      <c r="PFM16" s="154"/>
      <c r="PFN16" s="154"/>
      <c r="PFO16" s="154"/>
      <c r="PFP16" s="154"/>
      <c r="PFQ16" s="154"/>
      <c r="PFR16" s="154"/>
      <c r="PFS16" s="154"/>
      <c r="PFT16" s="154"/>
      <c r="PFU16" s="154"/>
      <c r="PFV16" s="154"/>
      <c r="PFW16" s="154"/>
      <c r="PFX16" s="154"/>
      <c r="PFY16" s="154"/>
      <c r="PFZ16" s="154"/>
      <c r="PGA16" s="154"/>
      <c r="PGB16" s="154"/>
      <c r="PGC16" s="154"/>
      <c r="PGD16" s="154"/>
      <c r="PGE16" s="154"/>
      <c r="PGF16" s="154"/>
      <c r="PGG16" s="154"/>
      <c r="PGH16" s="154"/>
      <c r="PGI16" s="154"/>
      <c r="PGJ16" s="154"/>
      <c r="PGK16" s="154"/>
      <c r="PGL16" s="154"/>
      <c r="PGM16" s="154"/>
      <c r="PGN16" s="154"/>
      <c r="PGO16" s="154"/>
      <c r="PGP16" s="154"/>
      <c r="PGQ16" s="154"/>
      <c r="PGR16" s="154"/>
      <c r="PGS16" s="154"/>
      <c r="PGT16" s="154"/>
      <c r="PGU16" s="154"/>
      <c r="PGV16" s="154"/>
      <c r="PGW16" s="154"/>
      <c r="PGX16" s="154"/>
      <c r="PGY16" s="154"/>
      <c r="PGZ16" s="154"/>
      <c r="PHA16" s="154"/>
      <c r="PHB16" s="154"/>
      <c r="PHC16" s="154"/>
      <c r="PHD16" s="154"/>
      <c r="PHE16" s="154"/>
      <c r="PHF16" s="154"/>
      <c r="PHG16" s="154"/>
      <c r="PHH16" s="154"/>
      <c r="PHI16" s="154"/>
      <c r="PHJ16" s="154"/>
      <c r="PHK16" s="154"/>
      <c r="PHL16" s="154"/>
      <c r="PHM16" s="154"/>
      <c r="PHN16" s="154"/>
      <c r="PHO16" s="154"/>
      <c r="PHP16" s="154"/>
      <c r="PHQ16" s="154"/>
      <c r="PHR16" s="154"/>
      <c r="PHS16" s="154"/>
      <c r="PHT16" s="154"/>
      <c r="PHU16" s="154"/>
      <c r="PHV16" s="154"/>
      <c r="PHW16" s="154"/>
      <c r="PHX16" s="154"/>
      <c r="PHY16" s="154"/>
      <c r="PHZ16" s="154"/>
      <c r="PIA16" s="154"/>
      <c r="PIB16" s="154"/>
      <c r="PIC16" s="154"/>
      <c r="PID16" s="154"/>
      <c r="PIE16" s="154"/>
      <c r="PIF16" s="154"/>
      <c r="PIG16" s="154"/>
      <c r="PIH16" s="154"/>
      <c r="PII16" s="154"/>
      <c r="PIJ16" s="154"/>
      <c r="PIK16" s="154"/>
      <c r="PIL16" s="154"/>
      <c r="PIM16" s="154"/>
      <c r="PIN16" s="154"/>
      <c r="PIO16" s="154"/>
      <c r="PIP16" s="154"/>
      <c r="PIQ16" s="154"/>
      <c r="PIR16" s="154"/>
      <c r="PIS16" s="154"/>
      <c r="PIT16" s="154"/>
      <c r="PIU16" s="154"/>
      <c r="PIV16" s="154"/>
      <c r="PIW16" s="154"/>
      <c r="PIX16" s="154"/>
      <c r="PIY16" s="154"/>
      <c r="PIZ16" s="154"/>
      <c r="PJA16" s="154"/>
      <c r="PJB16" s="154"/>
      <c r="PJC16" s="154"/>
      <c r="PJD16" s="154"/>
      <c r="PJE16" s="154"/>
      <c r="PJF16" s="154"/>
      <c r="PJG16" s="154"/>
      <c r="PJH16" s="154"/>
      <c r="PJI16" s="154"/>
      <c r="PJJ16" s="154"/>
      <c r="PJK16" s="154"/>
      <c r="PJL16" s="154"/>
      <c r="PJM16" s="154"/>
      <c r="PJN16" s="154"/>
      <c r="PJO16" s="154"/>
      <c r="PJP16" s="154"/>
      <c r="PJQ16" s="154"/>
      <c r="PJR16" s="154"/>
      <c r="PJS16" s="154"/>
      <c r="PJT16" s="154"/>
      <c r="PJU16" s="154"/>
      <c r="PJV16" s="154"/>
      <c r="PJW16" s="154"/>
      <c r="PJX16" s="154"/>
      <c r="PJY16" s="154"/>
      <c r="PJZ16" s="154"/>
      <c r="PKA16" s="154"/>
      <c r="PKB16" s="154"/>
      <c r="PKC16" s="154"/>
      <c r="PKD16" s="154"/>
      <c r="PKE16" s="154"/>
      <c r="PKF16" s="154"/>
      <c r="PKG16" s="154"/>
      <c r="PKH16" s="154"/>
      <c r="PKI16" s="154"/>
      <c r="PKJ16" s="154"/>
      <c r="PKK16" s="154"/>
      <c r="PKL16" s="154"/>
      <c r="PKM16" s="154"/>
      <c r="PKN16" s="154"/>
      <c r="PKO16" s="154"/>
      <c r="PKP16" s="154"/>
      <c r="PKQ16" s="154"/>
      <c r="PKR16" s="154"/>
      <c r="PKS16" s="154"/>
      <c r="PKT16" s="154"/>
      <c r="PKU16" s="154"/>
      <c r="PKV16" s="154"/>
      <c r="PKW16" s="154"/>
      <c r="PKX16" s="154"/>
      <c r="PKY16" s="154"/>
      <c r="PKZ16" s="154"/>
      <c r="PLA16" s="154"/>
      <c r="PLB16" s="154"/>
      <c r="PLC16" s="154"/>
      <c r="PLD16" s="154"/>
      <c r="PLE16" s="154"/>
      <c r="PLF16" s="154"/>
      <c r="PLG16" s="154"/>
      <c r="PLH16" s="154"/>
      <c r="PLI16" s="154"/>
      <c r="PLJ16" s="154"/>
      <c r="PLK16" s="154"/>
      <c r="PLL16" s="154"/>
      <c r="PLM16" s="154"/>
      <c r="PLN16" s="154"/>
      <c r="PLO16" s="154"/>
      <c r="PLP16" s="154"/>
      <c r="PLQ16" s="154"/>
      <c r="PLR16" s="154"/>
      <c r="PLS16" s="154"/>
      <c r="PLT16" s="154"/>
      <c r="PLU16" s="154"/>
      <c r="PLV16" s="154"/>
      <c r="PLW16" s="154"/>
      <c r="PLX16" s="154"/>
      <c r="PLY16" s="154"/>
      <c r="PLZ16" s="154"/>
      <c r="PMA16" s="154"/>
      <c r="PMB16" s="154"/>
      <c r="PMC16" s="154"/>
      <c r="PMD16" s="154"/>
      <c r="PME16" s="154"/>
      <c r="PMF16" s="154"/>
      <c r="PMG16" s="154"/>
      <c r="PMH16" s="154"/>
      <c r="PMI16" s="154"/>
      <c r="PMJ16" s="154"/>
      <c r="PMK16" s="154"/>
      <c r="PML16" s="154"/>
      <c r="PMM16" s="154"/>
      <c r="PMN16" s="154"/>
      <c r="PMO16" s="154"/>
      <c r="PMP16" s="154"/>
      <c r="PMQ16" s="154"/>
      <c r="PMR16" s="154"/>
      <c r="PMS16" s="154"/>
      <c r="PMT16" s="154"/>
      <c r="PMU16" s="154"/>
      <c r="PMV16" s="154"/>
      <c r="PMW16" s="154"/>
      <c r="PMX16" s="154"/>
      <c r="PMY16" s="154"/>
      <c r="PMZ16" s="154"/>
      <c r="PNA16" s="154"/>
      <c r="PNB16" s="154"/>
      <c r="PNC16" s="154"/>
      <c r="PND16" s="154"/>
      <c r="PNE16" s="154"/>
      <c r="PNF16" s="154"/>
      <c r="PNG16" s="154"/>
      <c r="PNH16" s="154"/>
      <c r="PNI16" s="154"/>
      <c r="PNJ16" s="154"/>
      <c r="PNK16" s="154"/>
      <c r="PNL16" s="154"/>
      <c r="PNM16" s="154"/>
      <c r="PNN16" s="154"/>
      <c r="PNO16" s="154"/>
      <c r="PNP16" s="154"/>
      <c r="PNQ16" s="154"/>
      <c r="PNR16" s="154"/>
      <c r="PNS16" s="154"/>
      <c r="PNT16" s="154"/>
      <c r="PNU16" s="154"/>
      <c r="PNV16" s="154"/>
      <c r="PNW16" s="154"/>
      <c r="PNX16" s="154"/>
      <c r="PNY16" s="154"/>
      <c r="PNZ16" s="154"/>
      <c r="POA16" s="154"/>
      <c r="POB16" s="154"/>
      <c r="POC16" s="154"/>
      <c r="POD16" s="154"/>
      <c r="POE16" s="154"/>
      <c r="POF16" s="154"/>
      <c r="POG16" s="154"/>
      <c r="POH16" s="154"/>
      <c r="POI16" s="154"/>
      <c r="POJ16" s="154"/>
      <c r="POK16" s="154"/>
      <c r="POL16" s="154"/>
      <c r="POM16" s="154"/>
      <c r="PON16" s="154"/>
      <c r="POO16" s="154"/>
      <c r="POP16" s="154"/>
      <c r="POQ16" s="154"/>
      <c r="POR16" s="154"/>
      <c r="POS16" s="154"/>
      <c r="POT16" s="154"/>
      <c r="POU16" s="154"/>
      <c r="POV16" s="154"/>
      <c r="POW16" s="154"/>
      <c r="POX16" s="154"/>
      <c r="POY16" s="154"/>
      <c r="POZ16" s="154"/>
      <c r="PPA16" s="154"/>
      <c r="PPB16" s="154"/>
      <c r="PPC16" s="154"/>
      <c r="PPD16" s="154"/>
      <c r="PPE16" s="154"/>
      <c r="PPF16" s="154"/>
      <c r="PPG16" s="154"/>
      <c r="PPH16" s="154"/>
      <c r="PPI16" s="154"/>
      <c r="PPJ16" s="154"/>
      <c r="PPK16" s="154"/>
      <c r="PPL16" s="154"/>
      <c r="PPM16" s="154"/>
      <c r="PPN16" s="154"/>
      <c r="PPO16" s="154"/>
      <c r="PPP16" s="154"/>
      <c r="PPQ16" s="154"/>
      <c r="PPR16" s="154"/>
      <c r="PPS16" s="154"/>
      <c r="PPT16" s="154"/>
      <c r="PPU16" s="154"/>
      <c r="PPV16" s="154"/>
      <c r="PPW16" s="154"/>
      <c r="PPX16" s="154"/>
      <c r="PPY16" s="154"/>
      <c r="PPZ16" s="154"/>
      <c r="PQA16" s="154"/>
      <c r="PQB16" s="154"/>
      <c r="PQC16" s="154"/>
      <c r="PQD16" s="154"/>
      <c r="PQE16" s="154"/>
      <c r="PQF16" s="154"/>
      <c r="PQG16" s="154"/>
      <c r="PQH16" s="154"/>
      <c r="PQI16" s="154"/>
      <c r="PQJ16" s="154"/>
      <c r="PQK16" s="154"/>
      <c r="PQL16" s="154"/>
      <c r="PQM16" s="154"/>
      <c r="PQN16" s="154"/>
      <c r="PQO16" s="154"/>
      <c r="PQP16" s="154"/>
      <c r="PQQ16" s="154"/>
      <c r="PQR16" s="154"/>
      <c r="PQS16" s="154"/>
      <c r="PQT16" s="154"/>
      <c r="PQU16" s="154"/>
      <c r="PQV16" s="154"/>
      <c r="PQW16" s="154"/>
      <c r="PQX16" s="154"/>
      <c r="PQY16" s="154"/>
      <c r="PQZ16" s="154"/>
      <c r="PRA16" s="154"/>
      <c r="PRB16" s="154"/>
      <c r="PRC16" s="154"/>
      <c r="PRD16" s="154"/>
      <c r="PRE16" s="154"/>
      <c r="PRF16" s="154"/>
      <c r="PRG16" s="154"/>
      <c r="PRH16" s="154"/>
      <c r="PRI16" s="154"/>
      <c r="PRJ16" s="154"/>
      <c r="PRK16" s="154"/>
      <c r="PRL16" s="154"/>
      <c r="PRM16" s="154"/>
      <c r="PRN16" s="154"/>
      <c r="PRO16" s="154"/>
      <c r="PRP16" s="154"/>
      <c r="PRQ16" s="154"/>
      <c r="PRR16" s="154"/>
      <c r="PRS16" s="154"/>
      <c r="PRT16" s="154"/>
      <c r="PRU16" s="154"/>
      <c r="PRV16" s="154"/>
      <c r="PRW16" s="154"/>
      <c r="PRX16" s="154"/>
      <c r="PRY16" s="154"/>
      <c r="PRZ16" s="154"/>
      <c r="PSA16" s="154"/>
      <c r="PSB16" s="154"/>
      <c r="PSC16" s="154"/>
      <c r="PSD16" s="154"/>
      <c r="PSE16" s="154"/>
      <c r="PSF16" s="154"/>
      <c r="PSG16" s="154"/>
      <c r="PSH16" s="154"/>
      <c r="PSI16" s="154"/>
      <c r="PSJ16" s="154"/>
      <c r="PSK16" s="154"/>
      <c r="PSL16" s="154"/>
      <c r="PSM16" s="154"/>
      <c r="PSN16" s="154"/>
      <c r="PSO16" s="154"/>
      <c r="PSP16" s="154"/>
      <c r="PSQ16" s="154"/>
      <c r="PSR16" s="154"/>
      <c r="PSS16" s="154"/>
      <c r="PST16" s="154"/>
      <c r="PSU16" s="154"/>
      <c r="PSV16" s="154"/>
      <c r="PSW16" s="154"/>
      <c r="PSX16" s="154"/>
      <c r="PSY16" s="154"/>
      <c r="PSZ16" s="154"/>
      <c r="PTA16" s="154"/>
      <c r="PTB16" s="154"/>
      <c r="PTC16" s="154"/>
      <c r="PTD16" s="154"/>
      <c r="PTE16" s="154"/>
      <c r="PTF16" s="154"/>
      <c r="PTG16" s="154"/>
      <c r="PTH16" s="154"/>
      <c r="PTI16" s="154"/>
      <c r="PTJ16" s="154"/>
      <c r="PTK16" s="154"/>
      <c r="PTL16" s="154"/>
      <c r="PTM16" s="154"/>
      <c r="PTN16" s="154"/>
      <c r="PTO16" s="154"/>
      <c r="PTP16" s="154"/>
      <c r="PTQ16" s="154"/>
      <c r="PTR16" s="154"/>
      <c r="PTS16" s="154"/>
      <c r="PTT16" s="154"/>
      <c r="PTU16" s="154"/>
      <c r="PTV16" s="154"/>
      <c r="PTW16" s="154"/>
      <c r="PTX16" s="154"/>
      <c r="PTY16" s="154"/>
      <c r="PTZ16" s="154"/>
      <c r="PUA16" s="154"/>
      <c r="PUB16" s="154"/>
      <c r="PUC16" s="154"/>
      <c r="PUD16" s="154"/>
      <c r="PUE16" s="154"/>
      <c r="PUF16" s="154"/>
      <c r="PUG16" s="154"/>
      <c r="PUH16" s="154"/>
      <c r="PUI16" s="154"/>
      <c r="PUJ16" s="154"/>
      <c r="PUK16" s="154"/>
      <c r="PUL16" s="154"/>
      <c r="PUM16" s="154"/>
      <c r="PUN16" s="154"/>
      <c r="PUO16" s="154"/>
      <c r="PUP16" s="154"/>
      <c r="PUQ16" s="154"/>
      <c r="PUR16" s="154"/>
      <c r="PUS16" s="154"/>
      <c r="PUT16" s="154"/>
      <c r="PUU16" s="154"/>
      <c r="PUV16" s="154"/>
      <c r="PUW16" s="154"/>
      <c r="PUX16" s="154"/>
      <c r="PUY16" s="154"/>
      <c r="PUZ16" s="154"/>
      <c r="PVA16" s="154"/>
      <c r="PVB16" s="154"/>
      <c r="PVC16" s="154"/>
      <c r="PVD16" s="154"/>
      <c r="PVE16" s="154"/>
      <c r="PVF16" s="154"/>
      <c r="PVG16" s="154"/>
      <c r="PVH16" s="154"/>
      <c r="PVI16" s="154"/>
      <c r="PVJ16" s="154"/>
      <c r="PVK16" s="154"/>
      <c r="PVL16" s="154"/>
      <c r="PVM16" s="154"/>
      <c r="PVN16" s="154"/>
      <c r="PVO16" s="154"/>
      <c r="PVP16" s="154"/>
      <c r="PVQ16" s="154"/>
      <c r="PVR16" s="154"/>
      <c r="PVS16" s="154"/>
      <c r="PVT16" s="154"/>
      <c r="PVU16" s="154"/>
      <c r="PVV16" s="154"/>
      <c r="PVW16" s="154"/>
      <c r="PVX16" s="154"/>
      <c r="PVY16" s="154"/>
      <c r="PVZ16" s="154"/>
      <c r="PWA16" s="154"/>
      <c r="PWB16" s="154"/>
      <c r="PWC16" s="154"/>
      <c r="PWD16" s="154"/>
      <c r="PWE16" s="154"/>
      <c r="PWF16" s="154"/>
      <c r="PWG16" s="154"/>
      <c r="PWH16" s="154"/>
      <c r="PWI16" s="154"/>
      <c r="PWJ16" s="154"/>
      <c r="PWK16" s="154"/>
      <c r="PWL16" s="154"/>
      <c r="PWM16" s="154"/>
      <c r="PWN16" s="154"/>
      <c r="PWO16" s="154"/>
      <c r="PWP16" s="154"/>
      <c r="PWQ16" s="154"/>
      <c r="PWR16" s="154"/>
      <c r="PWS16" s="154"/>
      <c r="PWT16" s="154"/>
      <c r="PWU16" s="154"/>
      <c r="PWV16" s="154"/>
      <c r="PWW16" s="154"/>
      <c r="PWX16" s="154"/>
      <c r="PWY16" s="154"/>
      <c r="PWZ16" s="154"/>
      <c r="PXA16" s="154"/>
      <c r="PXB16" s="154"/>
      <c r="PXC16" s="154"/>
      <c r="PXD16" s="154"/>
      <c r="PXE16" s="154"/>
      <c r="PXF16" s="154"/>
      <c r="PXG16" s="154"/>
      <c r="PXH16" s="154"/>
      <c r="PXI16" s="154"/>
      <c r="PXJ16" s="154"/>
      <c r="PXK16" s="154"/>
      <c r="PXL16" s="154"/>
      <c r="PXM16" s="154"/>
      <c r="PXN16" s="154"/>
      <c r="PXO16" s="154"/>
      <c r="PXP16" s="154"/>
      <c r="PXQ16" s="154"/>
      <c r="PXR16" s="154"/>
      <c r="PXS16" s="154"/>
      <c r="PXT16" s="154"/>
      <c r="PXU16" s="154"/>
      <c r="PXV16" s="154"/>
      <c r="PXW16" s="154"/>
      <c r="PXX16" s="154"/>
      <c r="PXY16" s="154"/>
      <c r="PXZ16" s="154"/>
      <c r="PYA16" s="154"/>
      <c r="PYB16" s="154"/>
      <c r="PYC16" s="154"/>
      <c r="PYD16" s="154"/>
      <c r="PYE16" s="154"/>
      <c r="PYF16" s="154"/>
      <c r="PYG16" s="154"/>
      <c r="PYH16" s="154"/>
      <c r="PYI16" s="154"/>
      <c r="PYJ16" s="154"/>
      <c r="PYK16" s="154"/>
      <c r="PYL16" s="154"/>
      <c r="PYM16" s="154"/>
      <c r="PYN16" s="154"/>
      <c r="PYO16" s="154"/>
      <c r="PYP16" s="154"/>
      <c r="PYQ16" s="154"/>
      <c r="PYR16" s="154"/>
      <c r="PYS16" s="154"/>
      <c r="PYT16" s="154"/>
      <c r="PYU16" s="154"/>
      <c r="PYV16" s="154"/>
      <c r="PYW16" s="154"/>
      <c r="PYX16" s="154"/>
      <c r="PYY16" s="154"/>
      <c r="PYZ16" s="154"/>
      <c r="PZA16" s="154"/>
      <c r="PZB16" s="154"/>
      <c r="PZC16" s="154"/>
      <c r="PZD16" s="154"/>
      <c r="PZE16" s="154"/>
      <c r="PZF16" s="154"/>
      <c r="PZG16" s="154"/>
      <c r="PZH16" s="154"/>
      <c r="PZI16" s="154"/>
      <c r="PZJ16" s="154"/>
      <c r="PZK16" s="154"/>
      <c r="PZL16" s="154"/>
      <c r="PZM16" s="154"/>
      <c r="PZN16" s="154"/>
      <c r="PZO16" s="154"/>
      <c r="PZP16" s="154"/>
      <c r="PZQ16" s="154"/>
      <c r="PZR16" s="154"/>
      <c r="PZS16" s="154"/>
      <c r="PZT16" s="154"/>
      <c r="PZU16" s="154"/>
      <c r="PZV16" s="154"/>
      <c r="PZW16" s="154"/>
      <c r="PZX16" s="154"/>
      <c r="PZY16" s="154"/>
      <c r="PZZ16" s="154"/>
      <c r="QAA16" s="154"/>
      <c r="QAB16" s="154"/>
      <c r="QAC16" s="154"/>
      <c r="QAD16" s="154"/>
      <c r="QAE16" s="154"/>
      <c r="QAF16" s="154"/>
      <c r="QAG16" s="154"/>
      <c r="QAH16" s="154"/>
      <c r="QAI16" s="154"/>
      <c r="QAJ16" s="154"/>
      <c r="QAK16" s="154"/>
      <c r="QAL16" s="154"/>
      <c r="QAM16" s="154"/>
      <c r="QAN16" s="154"/>
      <c r="QAO16" s="154"/>
      <c r="QAP16" s="154"/>
      <c r="QAQ16" s="154"/>
      <c r="QAR16" s="154"/>
      <c r="QAS16" s="154"/>
      <c r="QAT16" s="154"/>
      <c r="QAU16" s="154"/>
      <c r="QAV16" s="154"/>
      <c r="QAW16" s="154"/>
      <c r="QAX16" s="154"/>
      <c r="QAY16" s="154"/>
      <c r="QAZ16" s="154"/>
      <c r="QBA16" s="154"/>
      <c r="QBB16" s="154"/>
      <c r="QBC16" s="154"/>
      <c r="QBD16" s="154"/>
      <c r="QBE16" s="154"/>
      <c r="QBF16" s="154"/>
      <c r="QBG16" s="154"/>
      <c r="QBH16" s="154"/>
      <c r="QBI16" s="154"/>
      <c r="QBJ16" s="154"/>
      <c r="QBK16" s="154"/>
      <c r="QBL16" s="154"/>
      <c r="QBM16" s="154"/>
      <c r="QBN16" s="154"/>
      <c r="QBO16" s="154"/>
      <c r="QBP16" s="154"/>
      <c r="QBQ16" s="154"/>
      <c r="QBR16" s="154"/>
      <c r="QBS16" s="154"/>
      <c r="QBT16" s="154"/>
      <c r="QBU16" s="154"/>
      <c r="QBV16" s="154"/>
      <c r="QBW16" s="154"/>
      <c r="QBX16" s="154"/>
      <c r="QBY16" s="154"/>
      <c r="QBZ16" s="154"/>
      <c r="QCA16" s="154"/>
      <c r="QCB16" s="154"/>
      <c r="QCC16" s="154"/>
      <c r="QCD16" s="154"/>
      <c r="QCE16" s="154"/>
      <c r="QCF16" s="154"/>
      <c r="QCG16" s="154"/>
      <c r="QCH16" s="154"/>
      <c r="QCI16" s="154"/>
      <c r="QCJ16" s="154"/>
      <c r="QCK16" s="154"/>
      <c r="QCL16" s="154"/>
      <c r="QCM16" s="154"/>
      <c r="QCN16" s="154"/>
      <c r="QCO16" s="154"/>
      <c r="QCP16" s="154"/>
      <c r="QCQ16" s="154"/>
      <c r="QCR16" s="154"/>
      <c r="QCS16" s="154"/>
      <c r="QCT16" s="154"/>
      <c r="QCU16" s="154"/>
      <c r="QCV16" s="154"/>
      <c r="QCW16" s="154"/>
      <c r="QCX16" s="154"/>
      <c r="QCY16" s="154"/>
      <c r="QCZ16" s="154"/>
      <c r="QDA16" s="154"/>
      <c r="QDB16" s="154"/>
      <c r="QDC16" s="154"/>
      <c r="QDD16" s="154"/>
      <c r="QDE16" s="154"/>
      <c r="QDF16" s="154"/>
      <c r="QDG16" s="154"/>
      <c r="QDH16" s="154"/>
      <c r="QDI16" s="154"/>
      <c r="QDJ16" s="154"/>
      <c r="QDK16" s="154"/>
      <c r="QDL16" s="154"/>
      <c r="QDM16" s="154"/>
      <c r="QDN16" s="154"/>
      <c r="QDO16" s="154"/>
      <c r="QDP16" s="154"/>
      <c r="QDQ16" s="154"/>
      <c r="QDR16" s="154"/>
      <c r="QDS16" s="154"/>
      <c r="QDT16" s="154"/>
      <c r="QDU16" s="154"/>
      <c r="QDV16" s="154"/>
      <c r="QDW16" s="154"/>
      <c r="QDX16" s="154"/>
      <c r="QDY16" s="154"/>
      <c r="QDZ16" s="154"/>
      <c r="QEA16" s="154"/>
      <c r="QEB16" s="154"/>
      <c r="QEC16" s="154"/>
      <c r="QED16" s="154"/>
      <c r="QEE16" s="154"/>
      <c r="QEF16" s="154"/>
      <c r="QEG16" s="154"/>
      <c r="QEH16" s="154"/>
      <c r="QEI16" s="154"/>
      <c r="QEJ16" s="154"/>
      <c r="QEK16" s="154"/>
      <c r="QEL16" s="154"/>
      <c r="QEM16" s="154"/>
      <c r="QEN16" s="154"/>
      <c r="QEO16" s="154"/>
      <c r="QEP16" s="154"/>
      <c r="QEQ16" s="154"/>
      <c r="QER16" s="154"/>
      <c r="QES16" s="154"/>
      <c r="QET16" s="154"/>
      <c r="QEU16" s="154"/>
      <c r="QEV16" s="154"/>
      <c r="QEW16" s="154"/>
      <c r="QEX16" s="154"/>
      <c r="QEY16" s="154"/>
      <c r="QEZ16" s="154"/>
      <c r="QFA16" s="154"/>
      <c r="QFB16" s="154"/>
      <c r="QFC16" s="154"/>
      <c r="QFD16" s="154"/>
      <c r="QFE16" s="154"/>
      <c r="QFF16" s="154"/>
      <c r="QFG16" s="154"/>
      <c r="QFH16" s="154"/>
      <c r="QFI16" s="154"/>
      <c r="QFJ16" s="154"/>
      <c r="QFK16" s="154"/>
      <c r="QFL16" s="154"/>
      <c r="QFM16" s="154"/>
      <c r="QFN16" s="154"/>
      <c r="QFO16" s="154"/>
      <c r="QFP16" s="154"/>
      <c r="QFQ16" s="154"/>
      <c r="QFR16" s="154"/>
      <c r="QFS16" s="154"/>
      <c r="QFT16" s="154"/>
      <c r="QFU16" s="154"/>
      <c r="QFV16" s="154"/>
      <c r="QFW16" s="154"/>
      <c r="QFX16" s="154"/>
      <c r="QFY16" s="154"/>
      <c r="QFZ16" s="154"/>
      <c r="QGA16" s="154"/>
      <c r="QGB16" s="154"/>
      <c r="QGC16" s="154"/>
      <c r="QGD16" s="154"/>
      <c r="QGE16" s="154"/>
      <c r="QGF16" s="154"/>
      <c r="QGG16" s="154"/>
      <c r="QGH16" s="154"/>
      <c r="QGI16" s="154"/>
      <c r="QGJ16" s="154"/>
      <c r="QGK16" s="154"/>
      <c r="QGL16" s="154"/>
      <c r="QGM16" s="154"/>
      <c r="QGN16" s="154"/>
      <c r="QGO16" s="154"/>
      <c r="QGP16" s="154"/>
      <c r="QGQ16" s="154"/>
      <c r="QGR16" s="154"/>
      <c r="QGS16" s="154"/>
      <c r="QGT16" s="154"/>
      <c r="QGU16" s="154"/>
      <c r="QGV16" s="154"/>
      <c r="QGW16" s="154"/>
      <c r="QGX16" s="154"/>
      <c r="QGY16" s="154"/>
      <c r="QGZ16" s="154"/>
      <c r="QHA16" s="154"/>
      <c r="QHB16" s="154"/>
      <c r="QHC16" s="154"/>
      <c r="QHD16" s="154"/>
      <c r="QHE16" s="154"/>
      <c r="QHF16" s="154"/>
      <c r="QHG16" s="154"/>
      <c r="QHH16" s="154"/>
      <c r="QHI16" s="154"/>
      <c r="QHJ16" s="154"/>
      <c r="QHK16" s="154"/>
      <c r="QHL16" s="154"/>
      <c r="QHM16" s="154"/>
      <c r="QHN16" s="154"/>
      <c r="QHO16" s="154"/>
      <c r="QHP16" s="154"/>
      <c r="QHQ16" s="154"/>
      <c r="QHR16" s="154"/>
      <c r="QHS16" s="154"/>
      <c r="QHT16" s="154"/>
      <c r="QHU16" s="154"/>
      <c r="QHV16" s="154"/>
      <c r="QHW16" s="154"/>
      <c r="QHX16" s="154"/>
      <c r="QHY16" s="154"/>
      <c r="QHZ16" s="154"/>
      <c r="QIA16" s="154"/>
      <c r="QIB16" s="154"/>
      <c r="QIC16" s="154"/>
      <c r="QID16" s="154"/>
      <c r="QIE16" s="154"/>
      <c r="QIF16" s="154"/>
      <c r="QIG16" s="154"/>
      <c r="QIH16" s="154"/>
      <c r="QII16" s="154"/>
      <c r="QIJ16" s="154"/>
      <c r="QIK16" s="154"/>
      <c r="QIL16" s="154"/>
      <c r="QIM16" s="154"/>
      <c r="QIN16" s="154"/>
      <c r="QIO16" s="154"/>
      <c r="QIP16" s="154"/>
      <c r="QIQ16" s="154"/>
      <c r="QIR16" s="154"/>
      <c r="QIS16" s="154"/>
      <c r="QIT16" s="154"/>
      <c r="QIU16" s="154"/>
      <c r="QIV16" s="154"/>
      <c r="QIW16" s="154"/>
      <c r="QIX16" s="154"/>
      <c r="QIY16" s="154"/>
      <c r="QIZ16" s="154"/>
      <c r="QJA16" s="154"/>
      <c r="QJB16" s="154"/>
      <c r="QJC16" s="154"/>
      <c r="QJD16" s="154"/>
      <c r="QJE16" s="154"/>
      <c r="QJF16" s="154"/>
      <c r="QJG16" s="154"/>
      <c r="QJH16" s="154"/>
      <c r="QJI16" s="154"/>
      <c r="QJJ16" s="154"/>
      <c r="QJK16" s="154"/>
      <c r="QJL16" s="154"/>
      <c r="QJM16" s="154"/>
      <c r="QJN16" s="154"/>
      <c r="QJO16" s="154"/>
      <c r="QJP16" s="154"/>
      <c r="QJQ16" s="154"/>
      <c r="QJR16" s="154"/>
      <c r="QJS16" s="154"/>
      <c r="QJT16" s="154"/>
      <c r="QJU16" s="154"/>
      <c r="QJV16" s="154"/>
      <c r="QJW16" s="154"/>
      <c r="QJX16" s="154"/>
      <c r="QJY16" s="154"/>
      <c r="QJZ16" s="154"/>
      <c r="QKA16" s="154"/>
      <c r="QKB16" s="154"/>
      <c r="QKC16" s="154"/>
      <c r="QKD16" s="154"/>
      <c r="QKE16" s="154"/>
      <c r="QKF16" s="154"/>
      <c r="QKG16" s="154"/>
      <c r="QKH16" s="154"/>
      <c r="QKI16" s="154"/>
      <c r="QKJ16" s="154"/>
      <c r="QKK16" s="154"/>
      <c r="QKL16" s="154"/>
      <c r="QKM16" s="154"/>
      <c r="QKN16" s="154"/>
      <c r="QKO16" s="154"/>
      <c r="QKP16" s="154"/>
      <c r="QKQ16" s="154"/>
      <c r="QKR16" s="154"/>
      <c r="QKS16" s="154"/>
      <c r="QKT16" s="154"/>
      <c r="QKU16" s="154"/>
      <c r="QKV16" s="154"/>
      <c r="QKW16" s="154"/>
      <c r="QKX16" s="154"/>
      <c r="QKY16" s="154"/>
      <c r="QKZ16" s="154"/>
      <c r="QLA16" s="154"/>
      <c r="QLB16" s="154"/>
      <c r="QLC16" s="154"/>
      <c r="QLD16" s="154"/>
      <c r="QLE16" s="154"/>
      <c r="QLF16" s="154"/>
      <c r="QLG16" s="154"/>
      <c r="QLH16" s="154"/>
      <c r="QLI16" s="154"/>
      <c r="QLJ16" s="154"/>
      <c r="QLK16" s="154"/>
      <c r="QLL16" s="154"/>
      <c r="QLM16" s="154"/>
      <c r="QLN16" s="154"/>
      <c r="QLO16" s="154"/>
      <c r="QLP16" s="154"/>
      <c r="QLQ16" s="154"/>
      <c r="QLR16" s="154"/>
      <c r="QLS16" s="154"/>
      <c r="QLT16" s="154"/>
      <c r="QLU16" s="154"/>
      <c r="QLV16" s="154"/>
      <c r="QLW16" s="154"/>
      <c r="QLX16" s="154"/>
      <c r="QLY16" s="154"/>
      <c r="QLZ16" s="154"/>
      <c r="QMA16" s="154"/>
      <c r="QMB16" s="154"/>
      <c r="QMC16" s="154"/>
      <c r="QMD16" s="154"/>
      <c r="QME16" s="154"/>
      <c r="QMF16" s="154"/>
      <c r="QMG16" s="154"/>
      <c r="QMH16" s="154"/>
      <c r="QMI16" s="154"/>
      <c r="QMJ16" s="154"/>
      <c r="QMK16" s="154"/>
      <c r="QML16" s="154"/>
      <c r="QMM16" s="154"/>
      <c r="QMN16" s="154"/>
      <c r="QMO16" s="154"/>
      <c r="QMP16" s="154"/>
      <c r="QMQ16" s="154"/>
      <c r="QMR16" s="154"/>
      <c r="QMS16" s="154"/>
      <c r="QMT16" s="154"/>
      <c r="QMU16" s="154"/>
      <c r="QMV16" s="154"/>
      <c r="QMW16" s="154"/>
      <c r="QMX16" s="154"/>
      <c r="QMY16" s="154"/>
      <c r="QMZ16" s="154"/>
      <c r="QNA16" s="154"/>
      <c r="QNB16" s="154"/>
      <c r="QNC16" s="154"/>
      <c r="QND16" s="154"/>
      <c r="QNE16" s="154"/>
      <c r="QNF16" s="154"/>
      <c r="QNG16" s="154"/>
      <c r="QNH16" s="154"/>
      <c r="QNI16" s="154"/>
      <c r="QNJ16" s="154"/>
      <c r="QNK16" s="154"/>
      <c r="QNL16" s="154"/>
      <c r="QNM16" s="154"/>
      <c r="QNN16" s="154"/>
      <c r="QNO16" s="154"/>
      <c r="QNP16" s="154"/>
      <c r="QNQ16" s="154"/>
      <c r="QNR16" s="154"/>
      <c r="QNS16" s="154"/>
      <c r="QNT16" s="154"/>
      <c r="QNU16" s="154"/>
      <c r="QNV16" s="154"/>
      <c r="QNW16" s="154"/>
      <c r="QNX16" s="154"/>
      <c r="QNY16" s="154"/>
      <c r="QNZ16" s="154"/>
      <c r="QOA16" s="154"/>
      <c r="QOB16" s="154"/>
      <c r="QOC16" s="154"/>
      <c r="QOD16" s="154"/>
      <c r="QOE16" s="154"/>
      <c r="QOF16" s="154"/>
      <c r="QOG16" s="154"/>
      <c r="QOH16" s="154"/>
      <c r="QOI16" s="154"/>
      <c r="QOJ16" s="154"/>
      <c r="QOK16" s="154"/>
      <c r="QOL16" s="154"/>
      <c r="QOM16" s="154"/>
      <c r="QON16" s="154"/>
      <c r="QOO16" s="154"/>
      <c r="QOP16" s="154"/>
      <c r="QOQ16" s="154"/>
      <c r="QOR16" s="154"/>
      <c r="QOS16" s="154"/>
      <c r="QOT16" s="154"/>
      <c r="QOU16" s="154"/>
      <c r="QOV16" s="154"/>
      <c r="QOW16" s="154"/>
      <c r="QOX16" s="154"/>
      <c r="QOY16" s="154"/>
      <c r="QOZ16" s="154"/>
      <c r="QPA16" s="154"/>
      <c r="QPB16" s="154"/>
      <c r="QPC16" s="154"/>
      <c r="QPD16" s="154"/>
      <c r="QPE16" s="154"/>
      <c r="QPF16" s="154"/>
      <c r="QPG16" s="154"/>
      <c r="QPH16" s="154"/>
      <c r="QPI16" s="154"/>
      <c r="QPJ16" s="154"/>
      <c r="QPK16" s="154"/>
      <c r="QPL16" s="154"/>
      <c r="QPM16" s="154"/>
      <c r="QPN16" s="154"/>
      <c r="QPO16" s="154"/>
      <c r="QPP16" s="154"/>
      <c r="QPQ16" s="154"/>
      <c r="QPR16" s="154"/>
      <c r="QPS16" s="154"/>
      <c r="QPT16" s="154"/>
      <c r="QPU16" s="154"/>
      <c r="QPV16" s="154"/>
      <c r="QPW16" s="154"/>
      <c r="QPX16" s="154"/>
      <c r="QPY16" s="154"/>
      <c r="QPZ16" s="154"/>
      <c r="QQA16" s="154"/>
      <c r="QQB16" s="154"/>
      <c r="QQC16" s="154"/>
      <c r="QQD16" s="154"/>
      <c r="QQE16" s="154"/>
      <c r="QQF16" s="154"/>
      <c r="QQG16" s="154"/>
      <c r="QQH16" s="154"/>
      <c r="QQI16" s="154"/>
      <c r="QQJ16" s="154"/>
      <c r="QQK16" s="154"/>
      <c r="QQL16" s="154"/>
      <c r="QQM16" s="154"/>
      <c r="QQN16" s="154"/>
      <c r="QQO16" s="154"/>
      <c r="QQP16" s="154"/>
      <c r="QQQ16" s="154"/>
      <c r="QQR16" s="154"/>
      <c r="QQS16" s="154"/>
      <c r="QQT16" s="154"/>
      <c r="QQU16" s="154"/>
      <c r="QQV16" s="154"/>
      <c r="QQW16" s="154"/>
      <c r="QQX16" s="154"/>
      <c r="QQY16" s="154"/>
      <c r="QQZ16" s="154"/>
      <c r="QRA16" s="154"/>
      <c r="QRB16" s="154"/>
      <c r="QRC16" s="154"/>
      <c r="QRD16" s="154"/>
      <c r="QRE16" s="154"/>
      <c r="QRF16" s="154"/>
      <c r="QRG16" s="154"/>
      <c r="QRH16" s="154"/>
      <c r="QRI16" s="154"/>
      <c r="QRJ16" s="154"/>
      <c r="QRK16" s="154"/>
      <c r="QRL16" s="154"/>
      <c r="QRM16" s="154"/>
      <c r="QRN16" s="154"/>
      <c r="QRO16" s="154"/>
      <c r="QRP16" s="154"/>
      <c r="QRQ16" s="154"/>
      <c r="QRR16" s="154"/>
      <c r="QRS16" s="154"/>
      <c r="QRT16" s="154"/>
      <c r="QRU16" s="154"/>
      <c r="QRV16" s="154"/>
      <c r="QRW16" s="154"/>
      <c r="QRX16" s="154"/>
      <c r="QRY16" s="154"/>
      <c r="QRZ16" s="154"/>
      <c r="QSA16" s="154"/>
      <c r="QSB16" s="154"/>
      <c r="QSC16" s="154"/>
      <c r="QSD16" s="154"/>
      <c r="QSE16" s="154"/>
      <c r="QSF16" s="154"/>
      <c r="QSG16" s="154"/>
      <c r="QSH16" s="154"/>
      <c r="QSI16" s="154"/>
      <c r="QSJ16" s="154"/>
      <c r="QSK16" s="154"/>
      <c r="QSL16" s="154"/>
      <c r="QSM16" s="154"/>
      <c r="QSN16" s="154"/>
      <c r="QSO16" s="154"/>
      <c r="QSP16" s="154"/>
      <c r="QSQ16" s="154"/>
      <c r="QSR16" s="154"/>
      <c r="QSS16" s="154"/>
      <c r="QST16" s="154"/>
      <c r="QSU16" s="154"/>
      <c r="QSV16" s="154"/>
      <c r="QSW16" s="154"/>
      <c r="QSX16" s="154"/>
      <c r="QSY16" s="154"/>
      <c r="QSZ16" s="154"/>
      <c r="QTA16" s="154"/>
      <c r="QTB16" s="154"/>
      <c r="QTC16" s="154"/>
      <c r="QTD16" s="154"/>
      <c r="QTE16" s="154"/>
      <c r="QTF16" s="154"/>
      <c r="QTG16" s="154"/>
      <c r="QTH16" s="154"/>
      <c r="QTI16" s="154"/>
      <c r="QTJ16" s="154"/>
      <c r="QTK16" s="154"/>
      <c r="QTL16" s="154"/>
      <c r="QTM16" s="154"/>
      <c r="QTN16" s="154"/>
      <c r="QTO16" s="154"/>
      <c r="QTP16" s="154"/>
      <c r="QTQ16" s="154"/>
      <c r="QTR16" s="154"/>
      <c r="QTS16" s="154"/>
      <c r="QTT16" s="154"/>
      <c r="QTU16" s="154"/>
      <c r="QTV16" s="154"/>
      <c r="QTW16" s="154"/>
      <c r="QTX16" s="154"/>
      <c r="QTY16" s="154"/>
      <c r="QTZ16" s="154"/>
      <c r="QUA16" s="154"/>
      <c r="QUB16" s="154"/>
      <c r="QUC16" s="154"/>
      <c r="QUD16" s="154"/>
      <c r="QUE16" s="154"/>
      <c r="QUF16" s="154"/>
      <c r="QUG16" s="154"/>
      <c r="QUH16" s="154"/>
      <c r="QUI16" s="154"/>
      <c r="QUJ16" s="154"/>
      <c r="QUK16" s="154"/>
      <c r="QUL16" s="154"/>
      <c r="QUM16" s="154"/>
      <c r="QUN16" s="154"/>
      <c r="QUO16" s="154"/>
      <c r="QUP16" s="154"/>
      <c r="QUQ16" s="154"/>
      <c r="QUR16" s="154"/>
      <c r="QUS16" s="154"/>
      <c r="QUT16" s="154"/>
      <c r="QUU16" s="154"/>
      <c r="QUV16" s="154"/>
      <c r="QUW16" s="154"/>
      <c r="QUX16" s="154"/>
      <c r="QUY16" s="154"/>
      <c r="QUZ16" s="154"/>
      <c r="QVA16" s="154"/>
      <c r="QVB16" s="154"/>
      <c r="QVC16" s="154"/>
      <c r="QVD16" s="154"/>
      <c r="QVE16" s="154"/>
      <c r="QVF16" s="154"/>
      <c r="QVG16" s="154"/>
      <c r="QVH16" s="154"/>
      <c r="QVI16" s="154"/>
      <c r="QVJ16" s="154"/>
      <c r="QVK16" s="154"/>
      <c r="QVL16" s="154"/>
      <c r="QVM16" s="154"/>
      <c r="QVN16" s="154"/>
      <c r="QVO16" s="154"/>
      <c r="QVP16" s="154"/>
      <c r="QVQ16" s="154"/>
      <c r="QVR16" s="154"/>
      <c r="QVS16" s="154"/>
      <c r="QVT16" s="154"/>
      <c r="QVU16" s="154"/>
      <c r="QVV16" s="154"/>
      <c r="QVW16" s="154"/>
      <c r="QVX16" s="154"/>
      <c r="QVY16" s="154"/>
      <c r="QVZ16" s="154"/>
      <c r="QWA16" s="154"/>
      <c r="QWB16" s="154"/>
      <c r="QWC16" s="154"/>
      <c r="QWD16" s="154"/>
      <c r="QWE16" s="154"/>
      <c r="QWF16" s="154"/>
      <c r="QWG16" s="154"/>
      <c r="QWH16" s="154"/>
      <c r="QWI16" s="154"/>
      <c r="QWJ16" s="154"/>
      <c r="QWK16" s="154"/>
      <c r="QWL16" s="154"/>
      <c r="QWM16" s="154"/>
      <c r="QWN16" s="154"/>
      <c r="QWO16" s="154"/>
      <c r="QWP16" s="154"/>
      <c r="QWQ16" s="154"/>
      <c r="QWR16" s="154"/>
      <c r="QWS16" s="154"/>
      <c r="QWT16" s="154"/>
      <c r="QWU16" s="154"/>
      <c r="QWV16" s="154"/>
      <c r="QWW16" s="154"/>
      <c r="QWX16" s="154"/>
      <c r="QWY16" s="154"/>
      <c r="QWZ16" s="154"/>
      <c r="QXA16" s="154"/>
      <c r="QXB16" s="154"/>
      <c r="QXC16" s="154"/>
      <c r="QXD16" s="154"/>
      <c r="QXE16" s="154"/>
      <c r="QXF16" s="154"/>
      <c r="QXG16" s="154"/>
      <c r="QXH16" s="154"/>
      <c r="QXI16" s="154"/>
      <c r="QXJ16" s="154"/>
      <c r="QXK16" s="154"/>
      <c r="QXL16" s="154"/>
      <c r="QXM16" s="154"/>
      <c r="QXN16" s="154"/>
      <c r="QXO16" s="154"/>
      <c r="QXP16" s="154"/>
      <c r="QXQ16" s="154"/>
      <c r="QXR16" s="154"/>
      <c r="QXS16" s="154"/>
      <c r="QXT16" s="154"/>
      <c r="QXU16" s="154"/>
      <c r="QXV16" s="154"/>
      <c r="QXW16" s="154"/>
      <c r="QXX16" s="154"/>
      <c r="QXY16" s="154"/>
      <c r="QXZ16" s="154"/>
      <c r="QYA16" s="154"/>
      <c r="QYB16" s="154"/>
      <c r="QYC16" s="154"/>
      <c r="QYD16" s="154"/>
      <c r="QYE16" s="154"/>
      <c r="QYF16" s="154"/>
      <c r="QYG16" s="154"/>
      <c r="QYH16" s="154"/>
      <c r="QYI16" s="154"/>
      <c r="QYJ16" s="154"/>
      <c r="QYK16" s="154"/>
      <c r="QYL16" s="154"/>
      <c r="QYM16" s="154"/>
      <c r="QYN16" s="154"/>
      <c r="QYO16" s="154"/>
      <c r="QYP16" s="154"/>
      <c r="QYQ16" s="154"/>
      <c r="QYR16" s="154"/>
      <c r="QYS16" s="154"/>
      <c r="QYT16" s="154"/>
      <c r="QYU16" s="154"/>
      <c r="QYV16" s="154"/>
      <c r="QYW16" s="154"/>
      <c r="QYX16" s="154"/>
      <c r="QYY16" s="154"/>
      <c r="QYZ16" s="154"/>
      <c r="QZA16" s="154"/>
      <c r="QZB16" s="154"/>
      <c r="QZC16" s="154"/>
      <c r="QZD16" s="154"/>
      <c r="QZE16" s="154"/>
      <c r="QZF16" s="154"/>
      <c r="QZG16" s="154"/>
      <c r="QZH16" s="154"/>
      <c r="QZI16" s="154"/>
      <c r="QZJ16" s="154"/>
      <c r="QZK16" s="154"/>
      <c r="QZL16" s="154"/>
      <c r="QZM16" s="154"/>
      <c r="QZN16" s="154"/>
      <c r="QZO16" s="154"/>
      <c r="QZP16" s="154"/>
      <c r="QZQ16" s="154"/>
      <c r="QZR16" s="154"/>
      <c r="QZS16" s="154"/>
      <c r="QZT16" s="154"/>
      <c r="QZU16" s="154"/>
      <c r="QZV16" s="154"/>
      <c r="QZW16" s="154"/>
      <c r="QZX16" s="154"/>
      <c r="QZY16" s="154"/>
      <c r="QZZ16" s="154"/>
      <c r="RAA16" s="154"/>
      <c r="RAB16" s="154"/>
      <c r="RAC16" s="154"/>
      <c r="RAD16" s="154"/>
      <c r="RAE16" s="154"/>
      <c r="RAF16" s="154"/>
      <c r="RAG16" s="154"/>
      <c r="RAH16" s="154"/>
      <c r="RAI16" s="154"/>
      <c r="RAJ16" s="154"/>
      <c r="RAK16" s="154"/>
      <c r="RAL16" s="154"/>
      <c r="RAM16" s="154"/>
      <c r="RAN16" s="154"/>
      <c r="RAO16" s="154"/>
      <c r="RAP16" s="154"/>
      <c r="RAQ16" s="154"/>
      <c r="RAR16" s="154"/>
      <c r="RAS16" s="154"/>
      <c r="RAT16" s="154"/>
      <c r="RAU16" s="154"/>
      <c r="RAV16" s="154"/>
      <c r="RAW16" s="154"/>
      <c r="RAX16" s="154"/>
      <c r="RAY16" s="154"/>
      <c r="RAZ16" s="154"/>
      <c r="RBA16" s="154"/>
      <c r="RBB16" s="154"/>
      <c r="RBC16" s="154"/>
      <c r="RBD16" s="154"/>
      <c r="RBE16" s="154"/>
      <c r="RBF16" s="154"/>
      <c r="RBG16" s="154"/>
      <c r="RBH16" s="154"/>
      <c r="RBI16" s="154"/>
      <c r="RBJ16" s="154"/>
      <c r="RBK16" s="154"/>
      <c r="RBL16" s="154"/>
      <c r="RBM16" s="154"/>
      <c r="RBN16" s="154"/>
      <c r="RBO16" s="154"/>
      <c r="RBP16" s="154"/>
      <c r="RBQ16" s="154"/>
      <c r="RBR16" s="154"/>
      <c r="RBS16" s="154"/>
      <c r="RBT16" s="154"/>
      <c r="RBU16" s="154"/>
      <c r="RBV16" s="154"/>
      <c r="RBW16" s="154"/>
      <c r="RBX16" s="154"/>
      <c r="RBY16" s="154"/>
      <c r="RBZ16" s="154"/>
      <c r="RCA16" s="154"/>
      <c r="RCB16" s="154"/>
      <c r="RCC16" s="154"/>
      <c r="RCD16" s="154"/>
      <c r="RCE16" s="154"/>
      <c r="RCF16" s="154"/>
      <c r="RCG16" s="154"/>
      <c r="RCH16" s="154"/>
      <c r="RCI16" s="154"/>
      <c r="RCJ16" s="154"/>
      <c r="RCK16" s="154"/>
      <c r="RCL16" s="154"/>
      <c r="RCM16" s="154"/>
      <c r="RCN16" s="154"/>
      <c r="RCO16" s="154"/>
      <c r="RCP16" s="154"/>
      <c r="RCQ16" s="154"/>
      <c r="RCR16" s="154"/>
      <c r="RCS16" s="154"/>
      <c r="RCT16" s="154"/>
      <c r="RCU16" s="154"/>
      <c r="RCV16" s="154"/>
      <c r="RCW16" s="154"/>
      <c r="RCX16" s="154"/>
      <c r="RCY16" s="154"/>
      <c r="RCZ16" s="154"/>
      <c r="RDA16" s="154"/>
      <c r="RDB16" s="154"/>
      <c r="RDC16" s="154"/>
      <c r="RDD16" s="154"/>
      <c r="RDE16" s="154"/>
      <c r="RDF16" s="154"/>
      <c r="RDG16" s="154"/>
      <c r="RDH16" s="154"/>
      <c r="RDI16" s="154"/>
      <c r="RDJ16" s="154"/>
      <c r="RDK16" s="154"/>
      <c r="RDL16" s="154"/>
      <c r="RDM16" s="154"/>
      <c r="RDN16" s="154"/>
      <c r="RDO16" s="154"/>
      <c r="RDP16" s="154"/>
      <c r="RDQ16" s="154"/>
      <c r="RDR16" s="154"/>
      <c r="RDS16" s="154"/>
      <c r="RDT16" s="154"/>
      <c r="RDU16" s="154"/>
      <c r="RDV16" s="154"/>
      <c r="RDW16" s="154"/>
      <c r="RDX16" s="154"/>
      <c r="RDY16" s="154"/>
      <c r="RDZ16" s="154"/>
      <c r="REA16" s="154"/>
      <c r="REB16" s="154"/>
      <c r="REC16" s="154"/>
      <c r="RED16" s="154"/>
      <c r="REE16" s="154"/>
      <c r="REF16" s="154"/>
      <c r="REG16" s="154"/>
      <c r="REH16" s="154"/>
      <c r="REI16" s="154"/>
      <c r="REJ16" s="154"/>
      <c r="REK16" s="154"/>
      <c r="REL16" s="154"/>
      <c r="REM16" s="154"/>
      <c r="REN16" s="154"/>
      <c r="REO16" s="154"/>
      <c r="REP16" s="154"/>
      <c r="REQ16" s="154"/>
      <c r="RER16" s="154"/>
      <c r="RES16" s="154"/>
      <c r="RET16" s="154"/>
      <c r="REU16" s="154"/>
      <c r="REV16" s="154"/>
      <c r="REW16" s="154"/>
      <c r="REX16" s="154"/>
      <c r="REY16" s="154"/>
      <c r="REZ16" s="154"/>
      <c r="RFA16" s="154"/>
      <c r="RFB16" s="154"/>
      <c r="RFC16" s="154"/>
      <c r="RFD16" s="154"/>
      <c r="RFE16" s="154"/>
      <c r="RFF16" s="154"/>
      <c r="RFG16" s="154"/>
      <c r="RFH16" s="154"/>
      <c r="RFI16" s="154"/>
      <c r="RFJ16" s="154"/>
      <c r="RFK16" s="154"/>
      <c r="RFL16" s="154"/>
      <c r="RFM16" s="154"/>
      <c r="RFN16" s="154"/>
      <c r="RFO16" s="154"/>
      <c r="RFP16" s="154"/>
      <c r="RFQ16" s="154"/>
      <c r="RFR16" s="154"/>
      <c r="RFS16" s="154"/>
      <c r="RFT16" s="154"/>
      <c r="RFU16" s="154"/>
      <c r="RFV16" s="154"/>
      <c r="RFW16" s="154"/>
      <c r="RFX16" s="154"/>
      <c r="RFY16" s="154"/>
      <c r="RFZ16" s="154"/>
      <c r="RGA16" s="154"/>
      <c r="RGB16" s="154"/>
      <c r="RGC16" s="154"/>
      <c r="RGD16" s="154"/>
      <c r="RGE16" s="154"/>
      <c r="RGF16" s="154"/>
      <c r="RGG16" s="154"/>
      <c r="RGH16" s="154"/>
      <c r="RGI16" s="154"/>
      <c r="RGJ16" s="154"/>
      <c r="RGK16" s="154"/>
      <c r="RGL16" s="154"/>
      <c r="RGM16" s="154"/>
      <c r="RGN16" s="154"/>
      <c r="RGO16" s="154"/>
      <c r="RGP16" s="154"/>
      <c r="RGQ16" s="154"/>
      <c r="RGR16" s="154"/>
      <c r="RGS16" s="154"/>
      <c r="RGT16" s="154"/>
      <c r="RGU16" s="154"/>
      <c r="RGV16" s="154"/>
      <c r="RGW16" s="154"/>
      <c r="RGX16" s="154"/>
      <c r="RGY16" s="154"/>
      <c r="RGZ16" s="154"/>
      <c r="RHA16" s="154"/>
      <c r="RHB16" s="154"/>
      <c r="RHC16" s="154"/>
      <c r="RHD16" s="154"/>
      <c r="RHE16" s="154"/>
      <c r="RHF16" s="154"/>
      <c r="RHG16" s="154"/>
      <c r="RHH16" s="154"/>
      <c r="RHI16" s="154"/>
      <c r="RHJ16" s="154"/>
      <c r="RHK16" s="154"/>
      <c r="RHL16" s="154"/>
      <c r="RHM16" s="154"/>
      <c r="RHN16" s="154"/>
      <c r="RHO16" s="154"/>
      <c r="RHP16" s="154"/>
      <c r="RHQ16" s="154"/>
      <c r="RHR16" s="154"/>
      <c r="RHS16" s="154"/>
      <c r="RHT16" s="154"/>
      <c r="RHU16" s="154"/>
      <c r="RHV16" s="154"/>
      <c r="RHW16" s="154"/>
      <c r="RHX16" s="154"/>
      <c r="RHY16" s="154"/>
      <c r="RHZ16" s="154"/>
      <c r="RIA16" s="154"/>
      <c r="RIB16" s="154"/>
      <c r="RIC16" s="154"/>
      <c r="RID16" s="154"/>
      <c r="RIE16" s="154"/>
      <c r="RIF16" s="154"/>
      <c r="RIG16" s="154"/>
      <c r="RIH16" s="154"/>
      <c r="RII16" s="154"/>
      <c r="RIJ16" s="154"/>
      <c r="RIK16" s="154"/>
      <c r="RIL16" s="154"/>
      <c r="RIM16" s="154"/>
      <c r="RIN16" s="154"/>
      <c r="RIO16" s="154"/>
      <c r="RIP16" s="154"/>
      <c r="RIQ16" s="154"/>
      <c r="RIR16" s="154"/>
      <c r="RIS16" s="154"/>
      <c r="RIT16" s="154"/>
      <c r="RIU16" s="154"/>
      <c r="RIV16" s="154"/>
      <c r="RIW16" s="154"/>
      <c r="RIX16" s="154"/>
      <c r="RIY16" s="154"/>
      <c r="RIZ16" s="154"/>
      <c r="RJA16" s="154"/>
      <c r="RJB16" s="154"/>
      <c r="RJC16" s="154"/>
      <c r="RJD16" s="154"/>
      <c r="RJE16" s="154"/>
      <c r="RJF16" s="154"/>
      <c r="RJG16" s="154"/>
      <c r="RJH16" s="154"/>
      <c r="RJI16" s="154"/>
      <c r="RJJ16" s="154"/>
      <c r="RJK16" s="154"/>
      <c r="RJL16" s="154"/>
      <c r="RJM16" s="154"/>
      <c r="RJN16" s="154"/>
      <c r="RJO16" s="154"/>
      <c r="RJP16" s="154"/>
      <c r="RJQ16" s="154"/>
      <c r="RJR16" s="154"/>
      <c r="RJS16" s="154"/>
      <c r="RJT16" s="154"/>
      <c r="RJU16" s="154"/>
      <c r="RJV16" s="154"/>
      <c r="RJW16" s="154"/>
      <c r="RJX16" s="154"/>
      <c r="RJY16" s="154"/>
      <c r="RJZ16" s="154"/>
      <c r="RKA16" s="154"/>
      <c r="RKB16" s="154"/>
      <c r="RKC16" s="154"/>
      <c r="RKD16" s="154"/>
      <c r="RKE16" s="154"/>
      <c r="RKF16" s="154"/>
      <c r="RKG16" s="154"/>
      <c r="RKH16" s="154"/>
      <c r="RKI16" s="154"/>
      <c r="RKJ16" s="154"/>
      <c r="RKK16" s="154"/>
      <c r="RKL16" s="154"/>
      <c r="RKM16" s="154"/>
      <c r="RKN16" s="154"/>
      <c r="RKO16" s="154"/>
      <c r="RKP16" s="154"/>
      <c r="RKQ16" s="154"/>
      <c r="RKR16" s="154"/>
      <c r="RKS16" s="154"/>
      <c r="RKT16" s="154"/>
      <c r="RKU16" s="154"/>
      <c r="RKV16" s="154"/>
      <c r="RKW16" s="154"/>
      <c r="RKX16" s="154"/>
      <c r="RKY16" s="154"/>
      <c r="RKZ16" s="154"/>
      <c r="RLA16" s="154"/>
      <c r="RLB16" s="154"/>
      <c r="RLC16" s="154"/>
      <c r="RLD16" s="154"/>
      <c r="RLE16" s="154"/>
      <c r="RLF16" s="154"/>
      <c r="RLG16" s="154"/>
      <c r="RLH16" s="154"/>
      <c r="RLI16" s="154"/>
      <c r="RLJ16" s="154"/>
      <c r="RLK16" s="154"/>
      <c r="RLL16" s="154"/>
      <c r="RLM16" s="154"/>
      <c r="RLN16" s="154"/>
      <c r="RLO16" s="154"/>
      <c r="RLP16" s="154"/>
      <c r="RLQ16" s="154"/>
      <c r="RLR16" s="154"/>
      <c r="RLS16" s="154"/>
      <c r="RLT16" s="154"/>
      <c r="RLU16" s="154"/>
      <c r="RLV16" s="154"/>
      <c r="RLW16" s="154"/>
      <c r="RLX16" s="154"/>
      <c r="RLY16" s="154"/>
      <c r="RLZ16" s="154"/>
      <c r="RMA16" s="154"/>
      <c r="RMB16" s="154"/>
      <c r="RMC16" s="154"/>
      <c r="RMD16" s="154"/>
      <c r="RME16" s="154"/>
      <c r="RMF16" s="154"/>
      <c r="RMG16" s="154"/>
      <c r="RMH16" s="154"/>
      <c r="RMI16" s="154"/>
      <c r="RMJ16" s="154"/>
      <c r="RMK16" s="154"/>
      <c r="RML16" s="154"/>
      <c r="RMM16" s="154"/>
      <c r="RMN16" s="154"/>
      <c r="RMO16" s="154"/>
      <c r="RMP16" s="154"/>
      <c r="RMQ16" s="154"/>
      <c r="RMR16" s="154"/>
      <c r="RMS16" s="154"/>
      <c r="RMT16" s="154"/>
      <c r="RMU16" s="154"/>
      <c r="RMV16" s="154"/>
      <c r="RMW16" s="154"/>
      <c r="RMX16" s="154"/>
      <c r="RMY16" s="154"/>
      <c r="RMZ16" s="154"/>
      <c r="RNA16" s="154"/>
      <c r="RNB16" s="154"/>
      <c r="RNC16" s="154"/>
      <c r="RND16" s="154"/>
      <c r="RNE16" s="154"/>
      <c r="RNF16" s="154"/>
      <c r="RNG16" s="154"/>
      <c r="RNH16" s="154"/>
      <c r="RNI16" s="154"/>
      <c r="RNJ16" s="154"/>
      <c r="RNK16" s="154"/>
      <c r="RNL16" s="154"/>
      <c r="RNM16" s="154"/>
      <c r="RNN16" s="154"/>
      <c r="RNO16" s="154"/>
      <c r="RNP16" s="154"/>
      <c r="RNQ16" s="154"/>
      <c r="RNR16" s="154"/>
      <c r="RNS16" s="154"/>
      <c r="RNT16" s="154"/>
      <c r="RNU16" s="154"/>
      <c r="RNV16" s="154"/>
      <c r="RNW16" s="154"/>
      <c r="RNX16" s="154"/>
      <c r="RNY16" s="154"/>
      <c r="RNZ16" s="154"/>
      <c r="ROA16" s="154"/>
      <c r="ROB16" s="154"/>
      <c r="ROC16" s="154"/>
      <c r="ROD16" s="154"/>
      <c r="ROE16" s="154"/>
      <c r="ROF16" s="154"/>
      <c r="ROG16" s="154"/>
      <c r="ROH16" s="154"/>
      <c r="ROI16" s="154"/>
      <c r="ROJ16" s="154"/>
      <c r="ROK16" s="154"/>
      <c r="ROL16" s="154"/>
      <c r="ROM16" s="154"/>
      <c r="RON16" s="154"/>
      <c r="ROO16" s="154"/>
      <c r="ROP16" s="154"/>
      <c r="ROQ16" s="154"/>
      <c r="ROR16" s="154"/>
      <c r="ROS16" s="154"/>
      <c r="ROT16" s="154"/>
      <c r="ROU16" s="154"/>
      <c r="ROV16" s="154"/>
      <c r="ROW16" s="154"/>
      <c r="ROX16" s="154"/>
      <c r="ROY16" s="154"/>
      <c r="ROZ16" s="154"/>
      <c r="RPA16" s="154"/>
      <c r="RPB16" s="154"/>
      <c r="RPC16" s="154"/>
      <c r="RPD16" s="154"/>
      <c r="RPE16" s="154"/>
      <c r="RPF16" s="154"/>
      <c r="RPG16" s="154"/>
      <c r="RPH16" s="154"/>
      <c r="RPI16" s="154"/>
      <c r="RPJ16" s="154"/>
      <c r="RPK16" s="154"/>
      <c r="RPL16" s="154"/>
      <c r="RPM16" s="154"/>
      <c r="RPN16" s="154"/>
      <c r="RPO16" s="154"/>
      <c r="RPP16" s="154"/>
      <c r="RPQ16" s="154"/>
      <c r="RPR16" s="154"/>
      <c r="RPS16" s="154"/>
      <c r="RPT16" s="154"/>
      <c r="RPU16" s="154"/>
      <c r="RPV16" s="154"/>
      <c r="RPW16" s="154"/>
      <c r="RPX16" s="154"/>
      <c r="RPY16" s="154"/>
      <c r="RPZ16" s="154"/>
      <c r="RQA16" s="154"/>
      <c r="RQB16" s="154"/>
      <c r="RQC16" s="154"/>
      <c r="RQD16" s="154"/>
      <c r="RQE16" s="154"/>
      <c r="RQF16" s="154"/>
      <c r="RQG16" s="154"/>
      <c r="RQH16" s="154"/>
      <c r="RQI16" s="154"/>
      <c r="RQJ16" s="154"/>
      <c r="RQK16" s="154"/>
      <c r="RQL16" s="154"/>
      <c r="RQM16" s="154"/>
      <c r="RQN16" s="154"/>
      <c r="RQO16" s="154"/>
      <c r="RQP16" s="154"/>
      <c r="RQQ16" s="154"/>
      <c r="RQR16" s="154"/>
      <c r="RQS16" s="154"/>
      <c r="RQT16" s="154"/>
      <c r="RQU16" s="154"/>
      <c r="RQV16" s="154"/>
      <c r="RQW16" s="154"/>
      <c r="RQX16" s="154"/>
      <c r="RQY16" s="154"/>
      <c r="RQZ16" s="154"/>
      <c r="RRA16" s="154"/>
      <c r="RRB16" s="154"/>
      <c r="RRC16" s="154"/>
      <c r="RRD16" s="154"/>
      <c r="RRE16" s="154"/>
      <c r="RRF16" s="154"/>
      <c r="RRG16" s="154"/>
      <c r="RRH16" s="154"/>
      <c r="RRI16" s="154"/>
      <c r="RRJ16" s="154"/>
      <c r="RRK16" s="154"/>
      <c r="RRL16" s="154"/>
      <c r="RRM16" s="154"/>
      <c r="RRN16" s="154"/>
      <c r="RRO16" s="154"/>
      <c r="RRP16" s="154"/>
      <c r="RRQ16" s="154"/>
      <c r="RRR16" s="154"/>
      <c r="RRS16" s="154"/>
      <c r="RRT16" s="154"/>
      <c r="RRU16" s="154"/>
      <c r="RRV16" s="154"/>
      <c r="RRW16" s="154"/>
      <c r="RRX16" s="154"/>
      <c r="RRY16" s="154"/>
      <c r="RRZ16" s="154"/>
      <c r="RSA16" s="154"/>
      <c r="RSB16" s="154"/>
      <c r="RSC16" s="154"/>
      <c r="RSD16" s="154"/>
      <c r="RSE16" s="154"/>
      <c r="RSF16" s="154"/>
      <c r="RSG16" s="154"/>
      <c r="RSH16" s="154"/>
      <c r="RSI16" s="154"/>
      <c r="RSJ16" s="154"/>
      <c r="RSK16" s="154"/>
      <c r="RSL16" s="154"/>
      <c r="RSM16" s="154"/>
      <c r="RSN16" s="154"/>
      <c r="RSO16" s="154"/>
      <c r="RSP16" s="154"/>
      <c r="RSQ16" s="154"/>
      <c r="RSR16" s="154"/>
      <c r="RSS16" s="154"/>
      <c r="RST16" s="154"/>
      <c r="RSU16" s="154"/>
      <c r="RSV16" s="154"/>
      <c r="RSW16" s="154"/>
      <c r="RSX16" s="154"/>
      <c r="RSY16" s="154"/>
      <c r="RSZ16" s="154"/>
      <c r="RTA16" s="154"/>
      <c r="RTB16" s="154"/>
      <c r="RTC16" s="154"/>
      <c r="RTD16" s="154"/>
      <c r="RTE16" s="154"/>
      <c r="RTF16" s="154"/>
      <c r="RTG16" s="154"/>
      <c r="RTH16" s="154"/>
      <c r="RTI16" s="154"/>
      <c r="RTJ16" s="154"/>
      <c r="RTK16" s="154"/>
      <c r="RTL16" s="154"/>
      <c r="RTM16" s="154"/>
      <c r="RTN16" s="154"/>
      <c r="RTO16" s="154"/>
      <c r="RTP16" s="154"/>
      <c r="RTQ16" s="154"/>
      <c r="RTR16" s="154"/>
      <c r="RTS16" s="154"/>
      <c r="RTT16" s="154"/>
      <c r="RTU16" s="154"/>
      <c r="RTV16" s="154"/>
      <c r="RTW16" s="154"/>
      <c r="RTX16" s="154"/>
      <c r="RTY16" s="154"/>
      <c r="RTZ16" s="154"/>
      <c r="RUA16" s="154"/>
      <c r="RUB16" s="154"/>
      <c r="RUC16" s="154"/>
      <c r="RUD16" s="154"/>
      <c r="RUE16" s="154"/>
      <c r="RUF16" s="154"/>
      <c r="RUG16" s="154"/>
      <c r="RUH16" s="154"/>
      <c r="RUI16" s="154"/>
      <c r="RUJ16" s="154"/>
      <c r="RUK16" s="154"/>
      <c r="RUL16" s="154"/>
      <c r="RUM16" s="154"/>
      <c r="RUN16" s="154"/>
      <c r="RUO16" s="154"/>
      <c r="RUP16" s="154"/>
      <c r="RUQ16" s="154"/>
      <c r="RUR16" s="154"/>
      <c r="RUS16" s="154"/>
      <c r="RUT16" s="154"/>
      <c r="RUU16" s="154"/>
      <c r="RUV16" s="154"/>
      <c r="RUW16" s="154"/>
      <c r="RUX16" s="154"/>
      <c r="RUY16" s="154"/>
      <c r="RUZ16" s="154"/>
      <c r="RVA16" s="154"/>
      <c r="RVB16" s="154"/>
      <c r="RVC16" s="154"/>
      <c r="RVD16" s="154"/>
      <c r="RVE16" s="154"/>
      <c r="RVF16" s="154"/>
      <c r="RVG16" s="154"/>
      <c r="RVH16" s="154"/>
      <c r="RVI16" s="154"/>
      <c r="RVJ16" s="154"/>
      <c r="RVK16" s="154"/>
      <c r="RVL16" s="154"/>
      <c r="RVM16" s="154"/>
      <c r="RVN16" s="154"/>
      <c r="RVO16" s="154"/>
      <c r="RVP16" s="154"/>
      <c r="RVQ16" s="154"/>
      <c r="RVR16" s="154"/>
      <c r="RVS16" s="154"/>
      <c r="RVT16" s="154"/>
      <c r="RVU16" s="154"/>
      <c r="RVV16" s="154"/>
      <c r="RVW16" s="154"/>
      <c r="RVX16" s="154"/>
      <c r="RVY16" s="154"/>
      <c r="RVZ16" s="154"/>
      <c r="RWA16" s="154"/>
      <c r="RWB16" s="154"/>
      <c r="RWC16" s="154"/>
      <c r="RWD16" s="154"/>
      <c r="RWE16" s="154"/>
      <c r="RWF16" s="154"/>
      <c r="RWG16" s="154"/>
      <c r="RWH16" s="154"/>
      <c r="RWI16" s="154"/>
      <c r="RWJ16" s="154"/>
      <c r="RWK16" s="154"/>
      <c r="RWL16" s="154"/>
      <c r="RWM16" s="154"/>
      <c r="RWN16" s="154"/>
      <c r="RWO16" s="154"/>
      <c r="RWP16" s="154"/>
      <c r="RWQ16" s="154"/>
      <c r="RWR16" s="154"/>
      <c r="RWS16" s="154"/>
      <c r="RWT16" s="154"/>
      <c r="RWU16" s="154"/>
      <c r="RWV16" s="154"/>
      <c r="RWW16" s="154"/>
      <c r="RWX16" s="154"/>
      <c r="RWY16" s="154"/>
      <c r="RWZ16" s="154"/>
      <c r="RXA16" s="154"/>
      <c r="RXB16" s="154"/>
      <c r="RXC16" s="154"/>
      <c r="RXD16" s="154"/>
      <c r="RXE16" s="154"/>
      <c r="RXF16" s="154"/>
      <c r="RXG16" s="154"/>
      <c r="RXH16" s="154"/>
      <c r="RXI16" s="154"/>
      <c r="RXJ16" s="154"/>
      <c r="RXK16" s="154"/>
      <c r="RXL16" s="154"/>
      <c r="RXM16" s="154"/>
      <c r="RXN16" s="154"/>
      <c r="RXO16" s="154"/>
      <c r="RXP16" s="154"/>
      <c r="RXQ16" s="154"/>
      <c r="RXR16" s="154"/>
      <c r="RXS16" s="154"/>
      <c r="RXT16" s="154"/>
      <c r="RXU16" s="154"/>
      <c r="RXV16" s="154"/>
      <c r="RXW16" s="154"/>
      <c r="RXX16" s="154"/>
      <c r="RXY16" s="154"/>
      <c r="RXZ16" s="154"/>
      <c r="RYA16" s="154"/>
      <c r="RYB16" s="154"/>
      <c r="RYC16" s="154"/>
      <c r="RYD16" s="154"/>
      <c r="RYE16" s="154"/>
      <c r="RYF16" s="154"/>
      <c r="RYG16" s="154"/>
      <c r="RYH16" s="154"/>
      <c r="RYI16" s="154"/>
      <c r="RYJ16" s="154"/>
      <c r="RYK16" s="154"/>
      <c r="RYL16" s="154"/>
      <c r="RYM16" s="154"/>
      <c r="RYN16" s="154"/>
      <c r="RYO16" s="154"/>
      <c r="RYP16" s="154"/>
      <c r="RYQ16" s="154"/>
      <c r="RYR16" s="154"/>
      <c r="RYS16" s="154"/>
      <c r="RYT16" s="154"/>
      <c r="RYU16" s="154"/>
      <c r="RYV16" s="154"/>
      <c r="RYW16" s="154"/>
      <c r="RYX16" s="154"/>
      <c r="RYY16" s="154"/>
      <c r="RYZ16" s="154"/>
      <c r="RZA16" s="154"/>
      <c r="RZB16" s="154"/>
      <c r="RZC16" s="154"/>
      <c r="RZD16" s="154"/>
      <c r="RZE16" s="154"/>
      <c r="RZF16" s="154"/>
      <c r="RZG16" s="154"/>
      <c r="RZH16" s="154"/>
      <c r="RZI16" s="154"/>
      <c r="RZJ16" s="154"/>
      <c r="RZK16" s="154"/>
      <c r="RZL16" s="154"/>
      <c r="RZM16" s="154"/>
      <c r="RZN16" s="154"/>
      <c r="RZO16" s="154"/>
      <c r="RZP16" s="154"/>
      <c r="RZQ16" s="154"/>
      <c r="RZR16" s="154"/>
      <c r="RZS16" s="154"/>
      <c r="RZT16" s="154"/>
      <c r="RZU16" s="154"/>
      <c r="RZV16" s="154"/>
      <c r="RZW16" s="154"/>
      <c r="RZX16" s="154"/>
      <c r="RZY16" s="154"/>
      <c r="RZZ16" s="154"/>
      <c r="SAA16" s="154"/>
      <c r="SAB16" s="154"/>
      <c r="SAC16" s="154"/>
      <c r="SAD16" s="154"/>
      <c r="SAE16" s="154"/>
      <c r="SAF16" s="154"/>
      <c r="SAG16" s="154"/>
      <c r="SAH16" s="154"/>
      <c r="SAI16" s="154"/>
      <c r="SAJ16" s="154"/>
      <c r="SAK16" s="154"/>
      <c r="SAL16" s="154"/>
      <c r="SAM16" s="154"/>
      <c r="SAN16" s="154"/>
      <c r="SAO16" s="154"/>
      <c r="SAP16" s="154"/>
      <c r="SAQ16" s="154"/>
      <c r="SAR16" s="154"/>
      <c r="SAS16" s="154"/>
      <c r="SAT16" s="154"/>
      <c r="SAU16" s="154"/>
      <c r="SAV16" s="154"/>
      <c r="SAW16" s="154"/>
      <c r="SAX16" s="154"/>
      <c r="SAY16" s="154"/>
      <c r="SAZ16" s="154"/>
      <c r="SBA16" s="154"/>
      <c r="SBB16" s="154"/>
      <c r="SBC16" s="154"/>
      <c r="SBD16" s="154"/>
      <c r="SBE16" s="154"/>
      <c r="SBF16" s="154"/>
      <c r="SBG16" s="154"/>
      <c r="SBH16" s="154"/>
      <c r="SBI16" s="154"/>
      <c r="SBJ16" s="154"/>
      <c r="SBK16" s="154"/>
      <c r="SBL16" s="154"/>
      <c r="SBM16" s="154"/>
      <c r="SBN16" s="154"/>
      <c r="SBO16" s="154"/>
      <c r="SBP16" s="154"/>
      <c r="SBQ16" s="154"/>
      <c r="SBR16" s="154"/>
      <c r="SBS16" s="154"/>
      <c r="SBT16" s="154"/>
      <c r="SBU16" s="154"/>
      <c r="SBV16" s="154"/>
      <c r="SBW16" s="154"/>
      <c r="SBX16" s="154"/>
      <c r="SBY16" s="154"/>
      <c r="SBZ16" s="154"/>
      <c r="SCA16" s="154"/>
      <c r="SCB16" s="154"/>
      <c r="SCC16" s="154"/>
      <c r="SCD16" s="154"/>
      <c r="SCE16" s="154"/>
      <c r="SCF16" s="154"/>
      <c r="SCG16" s="154"/>
      <c r="SCH16" s="154"/>
      <c r="SCI16" s="154"/>
      <c r="SCJ16" s="154"/>
      <c r="SCK16" s="154"/>
      <c r="SCL16" s="154"/>
      <c r="SCM16" s="154"/>
      <c r="SCN16" s="154"/>
      <c r="SCO16" s="154"/>
      <c r="SCP16" s="154"/>
      <c r="SCQ16" s="154"/>
      <c r="SCR16" s="154"/>
      <c r="SCS16" s="154"/>
      <c r="SCT16" s="154"/>
      <c r="SCU16" s="154"/>
      <c r="SCV16" s="154"/>
      <c r="SCW16" s="154"/>
      <c r="SCX16" s="154"/>
      <c r="SCY16" s="154"/>
      <c r="SCZ16" s="154"/>
      <c r="SDA16" s="154"/>
      <c r="SDB16" s="154"/>
      <c r="SDC16" s="154"/>
      <c r="SDD16" s="154"/>
      <c r="SDE16" s="154"/>
      <c r="SDF16" s="154"/>
      <c r="SDG16" s="154"/>
      <c r="SDH16" s="154"/>
      <c r="SDI16" s="154"/>
      <c r="SDJ16" s="154"/>
      <c r="SDK16" s="154"/>
      <c r="SDL16" s="154"/>
      <c r="SDM16" s="154"/>
      <c r="SDN16" s="154"/>
      <c r="SDO16" s="154"/>
      <c r="SDP16" s="154"/>
      <c r="SDQ16" s="154"/>
      <c r="SDR16" s="154"/>
      <c r="SDS16" s="154"/>
      <c r="SDT16" s="154"/>
      <c r="SDU16" s="154"/>
      <c r="SDV16" s="154"/>
      <c r="SDW16" s="154"/>
      <c r="SDX16" s="154"/>
      <c r="SDY16" s="154"/>
      <c r="SDZ16" s="154"/>
      <c r="SEA16" s="154"/>
      <c r="SEB16" s="154"/>
      <c r="SEC16" s="154"/>
      <c r="SED16" s="154"/>
      <c r="SEE16" s="154"/>
      <c r="SEF16" s="154"/>
      <c r="SEG16" s="154"/>
      <c r="SEH16" s="154"/>
      <c r="SEI16" s="154"/>
      <c r="SEJ16" s="154"/>
      <c r="SEK16" s="154"/>
      <c r="SEL16" s="154"/>
      <c r="SEM16" s="154"/>
      <c r="SEN16" s="154"/>
      <c r="SEO16" s="154"/>
      <c r="SEP16" s="154"/>
      <c r="SEQ16" s="154"/>
      <c r="SER16" s="154"/>
      <c r="SES16" s="154"/>
      <c r="SET16" s="154"/>
      <c r="SEU16" s="154"/>
      <c r="SEV16" s="154"/>
      <c r="SEW16" s="154"/>
      <c r="SEX16" s="154"/>
      <c r="SEY16" s="154"/>
      <c r="SEZ16" s="154"/>
      <c r="SFA16" s="154"/>
      <c r="SFB16" s="154"/>
      <c r="SFC16" s="154"/>
      <c r="SFD16" s="154"/>
      <c r="SFE16" s="154"/>
      <c r="SFF16" s="154"/>
      <c r="SFG16" s="154"/>
      <c r="SFH16" s="154"/>
      <c r="SFI16" s="154"/>
      <c r="SFJ16" s="154"/>
      <c r="SFK16" s="154"/>
      <c r="SFL16" s="154"/>
      <c r="SFM16" s="154"/>
      <c r="SFN16" s="154"/>
      <c r="SFO16" s="154"/>
      <c r="SFP16" s="154"/>
      <c r="SFQ16" s="154"/>
      <c r="SFR16" s="154"/>
      <c r="SFS16" s="154"/>
      <c r="SFT16" s="154"/>
      <c r="SFU16" s="154"/>
      <c r="SFV16" s="154"/>
      <c r="SFW16" s="154"/>
      <c r="SFX16" s="154"/>
      <c r="SFY16" s="154"/>
      <c r="SFZ16" s="154"/>
      <c r="SGA16" s="154"/>
      <c r="SGB16" s="154"/>
      <c r="SGC16" s="154"/>
      <c r="SGD16" s="154"/>
      <c r="SGE16" s="154"/>
      <c r="SGF16" s="154"/>
      <c r="SGG16" s="154"/>
      <c r="SGH16" s="154"/>
      <c r="SGI16" s="154"/>
      <c r="SGJ16" s="154"/>
      <c r="SGK16" s="154"/>
      <c r="SGL16" s="154"/>
      <c r="SGM16" s="154"/>
      <c r="SGN16" s="154"/>
      <c r="SGO16" s="154"/>
      <c r="SGP16" s="154"/>
      <c r="SGQ16" s="154"/>
      <c r="SGR16" s="154"/>
      <c r="SGS16" s="154"/>
      <c r="SGT16" s="154"/>
      <c r="SGU16" s="154"/>
      <c r="SGV16" s="154"/>
      <c r="SGW16" s="154"/>
      <c r="SGX16" s="154"/>
      <c r="SGY16" s="154"/>
      <c r="SGZ16" s="154"/>
      <c r="SHA16" s="154"/>
      <c r="SHB16" s="154"/>
      <c r="SHC16" s="154"/>
      <c r="SHD16" s="154"/>
      <c r="SHE16" s="154"/>
      <c r="SHF16" s="154"/>
      <c r="SHG16" s="154"/>
      <c r="SHH16" s="154"/>
      <c r="SHI16" s="154"/>
      <c r="SHJ16" s="154"/>
      <c r="SHK16" s="154"/>
      <c r="SHL16" s="154"/>
      <c r="SHM16" s="154"/>
      <c r="SHN16" s="154"/>
      <c r="SHO16" s="154"/>
      <c r="SHP16" s="154"/>
      <c r="SHQ16" s="154"/>
      <c r="SHR16" s="154"/>
      <c r="SHS16" s="154"/>
      <c r="SHT16" s="154"/>
      <c r="SHU16" s="154"/>
      <c r="SHV16" s="154"/>
      <c r="SHW16" s="154"/>
      <c r="SHX16" s="154"/>
      <c r="SHY16" s="154"/>
      <c r="SHZ16" s="154"/>
      <c r="SIA16" s="154"/>
      <c r="SIB16" s="154"/>
      <c r="SIC16" s="154"/>
      <c r="SID16" s="154"/>
      <c r="SIE16" s="154"/>
      <c r="SIF16" s="154"/>
      <c r="SIG16" s="154"/>
      <c r="SIH16" s="154"/>
      <c r="SII16" s="154"/>
      <c r="SIJ16" s="154"/>
      <c r="SIK16" s="154"/>
      <c r="SIL16" s="154"/>
      <c r="SIM16" s="154"/>
      <c r="SIN16" s="154"/>
      <c r="SIO16" s="154"/>
      <c r="SIP16" s="154"/>
      <c r="SIQ16" s="154"/>
      <c r="SIR16" s="154"/>
      <c r="SIS16" s="154"/>
      <c r="SIT16" s="154"/>
      <c r="SIU16" s="154"/>
      <c r="SIV16" s="154"/>
      <c r="SIW16" s="154"/>
      <c r="SIX16" s="154"/>
      <c r="SIY16" s="154"/>
      <c r="SIZ16" s="154"/>
      <c r="SJA16" s="154"/>
      <c r="SJB16" s="154"/>
      <c r="SJC16" s="154"/>
      <c r="SJD16" s="154"/>
      <c r="SJE16" s="154"/>
      <c r="SJF16" s="154"/>
      <c r="SJG16" s="154"/>
      <c r="SJH16" s="154"/>
      <c r="SJI16" s="154"/>
      <c r="SJJ16" s="154"/>
      <c r="SJK16" s="154"/>
      <c r="SJL16" s="154"/>
      <c r="SJM16" s="154"/>
      <c r="SJN16" s="154"/>
      <c r="SJO16" s="154"/>
      <c r="SJP16" s="154"/>
      <c r="SJQ16" s="154"/>
      <c r="SJR16" s="154"/>
      <c r="SJS16" s="154"/>
      <c r="SJT16" s="154"/>
      <c r="SJU16" s="154"/>
      <c r="SJV16" s="154"/>
      <c r="SJW16" s="154"/>
      <c r="SJX16" s="154"/>
      <c r="SJY16" s="154"/>
      <c r="SJZ16" s="154"/>
      <c r="SKA16" s="154"/>
      <c r="SKB16" s="154"/>
      <c r="SKC16" s="154"/>
      <c r="SKD16" s="154"/>
      <c r="SKE16" s="154"/>
      <c r="SKF16" s="154"/>
      <c r="SKG16" s="154"/>
      <c r="SKH16" s="154"/>
      <c r="SKI16" s="154"/>
      <c r="SKJ16" s="154"/>
      <c r="SKK16" s="154"/>
      <c r="SKL16" s="154"/>
      <c r="SKM16" s="154"/>
      <c r="SKN16" s="154"/>
      <c r="SKO16" s="154"/>
      <c r="SKP16" s="154"/>
      <c r="SKQ16" s="154"/>
      <c r="SKR16" s="154"/>
      <c r="SKS16" s="154"/>
      <c r="SKT16" s="154"/>
      <c r="SKU16" s="154"/>
      <c r="SKV16" s="154"/>
      <c r="SKW16" s="154"/>
      <c r="SKX16" s="154"/>
      <c r="SKY16" s="154"/>
      <c r="SKZ16" s="154"/>
      <c r="SLA16" s="154"/>
      <c r="SLB16" s="154"/>
      <c r="SLC16" s="154"/>
      <c r="SLD16" s="154"/>
      <c r="SLE16" s="154"/>
      <c r="SLF16" s="154"/>
      <c r="SLG16" s="154"/>
      <c r="SLH16" s="154"/>
      <c r="SLI16" s="154"/>
      <c r="SLJ16" s="154"/>
      <c r="SLK16" s="154"/>
      <c r="SLL16" s="154"/>
      <c r="SLM16" s="154"/>
      <c r="SLN16" s="154"/>
      <c r="SLO16" s="154"/>
      <c r="SLP16" s="154"/>
      <c r="SLQ16" s="154"/>
      <c r="SLR16" s="154"/>
      <c r="SLS16" s="154"/>
      <c r="SLT16" s="154"/>
      <c r="SLU16" s="154"/>
      <c r="SLV16" s="154"/>
      <c r="SLW16" s="154"/>
      <c r="SLX16" s="154"/>
      <c r="SLY16" s="154"/>
      <c r="SLZ16" s="154"/>
      <c r="SMA16" s="154"/>
      <c r="SMB16" s="154"/>
      <c r="SMC16" s="154"/>
      <c r="SMD16" s="154"/>
      <c r="SME16" s="154"/>
      <c r="SMF16" s="154"/>
      <c r="SMG16" s="154"/>
      <c r="SMH16" s="154"/>
      <c r="SMI16" s="154"/>
      <c r="SMJ16" s="154"/>
      <c r="SMK16" s="154"/>
      <c r="SML16" s="154"/>
      <c r="SMM16" s="154"/>
      <c r="SMN16" s="154"/>
      <c r="SMO16" s="154"/>
      <c r="SMP16" s="154"/>
      <c r="SMQ16" s="154"/>
      <c r="SMR16" s="154"/>
      <c r="SMS16" s="154"/>
      <c r="SMT16" s="154"/>
      <c r="SMU16" s="154"/>
      <c r="SMV16" s="154"/>
      <c r="SMW16" s="154"/>
      <c r="SMX16" s="154"/>
      <c r="SMY16" s="154"/>
      <c r="SMZ16" s="154"/>
      <c r="SNA16" s="154"/>
      <c r="SNB16" s="154"/>
      <c r="SNC16" s="154"/>
      <c r="SND16" s="154"/>
      <c r="SNE16" s="154"/>
      <c r="SNF16" s="154"/>
      <c r="SNG16" s="154"/>
      <c r="SNH16" s="154"/>
      <c r="SNI16" s="154"/>
      <c r="SNJ16" s="154"/>
      <c r="SNK16" s="154"/>
      <c r="SNL16" s="154"/>
      <c r="SNM16" s="154"/>
      <c r="SNN16" s="154"/>
      <c r="SNO16" s="154"/>
      <c r="SNP16" s="154"/>
      <c r="SNQ16" s="154"/>
      <c r="SNR16" s="154"/>
      <c r="SNS16" s="154"/>
      <c r="SNT16" s="154"/>
      <c r="SNU16" s="154"/>
      <c r="SNV16" s="154"/>
      <c r="SNW16" s="154"/>
      <c r="SNX16" s="154"/>
      <c r="SNY16" s="154"/>
      <c r="SNZ16" s="154"/>
      <c r="SOA16" s="154"/>
      <c r="SOB16" s="154"/>
      <c r="SOC16" s="154"/>
      <c r="SOD16" s="154"/>
      <c r="SOE16" s="154"/>
      <c r="SOF16" s="154"/>
      <c r="SOG16" s="154"/>
      <c r="SOH16" s="154"/>
      <c r="SOI16" s="154"/>
      <c r="SOJ16" s="154"/>
      <c r="SOK16" s="154"/>
      <c r="SOL16" s="154"/>
      <c r="SOM16" s="154"/>
      <c r="SON16" s="154"/>
      <c r="SOO16" s="154"/>
      <c r="SOP16" s="154"/>
      <c r="SOQ16" s="154"/>
      <c r="SOR16" s="154"/>
      <c r="SOS16" s="154"/>
      <c r="SOT16" s="154"/>
      <c r="SOU16" s="154"/>
      <c r="SOV16" s="154"/>
      <c r="SOW16" s="154"/>
      <c r="SOX16" s="154"/>
      <c r="SOY16" s="154"/>
      <c r="SOZ16" s="154"/>
      <c r="SPA16" s="154"/>
      <c r="SPB16" s="154"/>
      <c r="SPC16" s="154"/>
      <c r="SPD16" s="154"/>
      <c r="SPE16" s="154"/>
      <c r="SPF16" s="154"/>
      <c r="SPG16" s="154"/>
      <c r="SPH16" s="154"/>
      <c r="SPI16" s="154"/>
      <c r="SPJ16" s="154"/>
      <c r="SPK16" s="154"/>
      <c r="SPL16" s="154"/>
      <c r="SPM16" s="154"/>
      <c r="SPN16" s="154"/>
      <c r="SPO16" s="154"/>
      <c r="SPP16" s="154"/>
      <c r="SPQ16" s="154"/>
      <c r="SPR16" s="154"/>
      <c r="SPS16" s="154"/>
      <c r="SPT16" s="154"/>
      <c r="SPU16" s="154"/>
      <c r="SPV16" s="154"/>
      <c r="SPW16" s="154"/>
      <c r="SPX16" s="154"/>
      <c r="SPY16" s="154"/>
      <c r="SPZ16" s="154"/>
      <c r="SQA16" s="154"/>
      <c r="SQB16" s="154"/>
      <c r="SQC16" s="154"/>
      <c r="SQD16" s="154"/>
      <c r="SQE16" s="154"/>
      <c r="SQF16" s="154"/>
      <c r="SQG16" s="154"/>
      <c r="SQH16" s="154"/>
      <c r="SQI16" s="154"/>
      <c r="SQJ16" s="154"/>
      <c r="SQK16" s="154"/>
      <c r="SQL16" s="154"/>
      <c r="SQM16" s="154"/>
      <c r="SQN16" s="154"/>
      <c r="SQO16" s="154"/>
      <c r="SQP16" s="154"/>
      <c r="SQQ16" s="154"/>
      <c r="SQR16" s="154"/>
      <c r="SQS16" s="154"/>
      <c r="SQT16" s="154"/>
      <c r="SQU16" s="154"/>
      <c r="SQV16" s="154"/>
      <c r="SQW16" s="154"/>
      <c r="SQX16" s="154"/>
      <c r="SQY16" s="154"/>
      <c r="SQZ16" s="154"/>
      <c r="SRA16" s="154"/>
      <c r="SRB16" s="154"/>
      <c r="SRC16" s="154"/>
      <c r="SRD16" s="154"/>
      <c r="SRE16" s="154"/>
      <c r="SRF16" s="154"/>
      <c r="SRG16" s="154"/>
      <c r="SRH16" s="154"/>
      <c r="SRI16" s="154"/>
      <c r="SRJ16" s="154"/>
      <c r="SRK16" s="154"/>
      <c r="SRL16" s="154"/>
      <c r="SRM16" s="154"/>
      <c r="SRN16" s="154"/>
      <c r="SRO16" s="154"/>
      <c r="SRP16" s="154"/>
      <c r="SRQ16" s="154"/>
      <c r="SRR16" s="154"/>
      <c r="SRS16" s="154"/>
      <c r="SRT16" s="154"/>
      <c r="SRU16" s="154"/>
      <c r="SRV16" s="154"/>
      <c r="SRW16" s="154"/>
      <c r="SRX16" s="154"/>
      <c r="SRY16" s="154"/>
      <c r="SRZ16" s="154"/>
      <c r="SSA16" s="154"/>
      <c r="SSB16" s="154"/>
      <c r="SSC16" s="154"/>
      <c r="SSD16" s="154"/>
      <c r="SSE16" s="154"/>
      <c r="SSF16" s="154"/>
      <c r="SSG16" s="154"/>
      <c r="SSH16" s="154"/>
      <c r="SSI16" s="154"/>
      <c r="SSJ16" s="154"/>
      <c r="SSK16" s="154"/>
      <c r="SSL16" s="154"/>
      <c r="SSM16" s="154"/>
      <c r="SSN16" s="154"/>
      <c r="SSO16" s="154"/>
      <c r="SSP16" s="154"/>
      <c r="SSQ16" s="154"/>
      <c r="SSR16" s="154"/>
      <c r="SSS16" s="154"/>
      <c r="SST16" s="154"/>
      <c r="SSU16" s="154"/>
      <c r="SSV16" s="154"/>
      <c r="SSW16" s="154"/>
      <c r="SSX16" s="154"/>
      <c r="SSY16" s="154"/>
      <c r="SSZ16" s="154"/>
      <c r="STA16" s="154"/>
      <c r="STB16" s="154"/>
      <c r="STC16" s="154"/>
      <c r="STD16" s="154"/>
      <c r="STE16" s="154"/>
      <c r="STF16" s="154"/>
      <c r="STG16" s="154"/>
      <c r="STH16" s="154"/>
      <c r="STI16" s="154"/>
      <c r="STJ16" s="154"/>
      <c r="STK16" s="154"/>
      <c r="STL16" s="154"/>
      <c r="STM16" s="154"/>
      <c r="STN16" s="154"/>
      <c r="STO16" s="154"/>
      <c r="STP16" s="154"/>
      <c r="STQ16" s="154"/>
      <c r="STR16" s="154"/>
      <c r="STS16" s="154"/>
      <c r="STT16" s="154"/>
      <c r="STU16" s="154"/>
      <c r="STV16" s="154"/>
      <c r="STW16" s="154"/>
      <c r="STX16" s="154"/>
      <c r="STY16" s="154"/>
      <c r="STZ16" s="154"/>
      <c r="SUA16" s="154"/>
      <c r="SUB16" s="154"/>
      <c r="SUC16" s="154"/>
      <c r="SUD16" s="154"/>
      <c r="SUE16" s="154"/>
      <c r="SUF16" s="154"/>
      <c r="SUG16" s="154"/>
      <c r="SUH16" s="154"/>
      <c r="SUI16" s="154"/>
      <c r="SUJ16" s="154"/>
      <c r="SUK16" s="154"/>
      <c r="SUL16" s="154"/>
      <c r="SUM16" s="154"/>
      <c r="SUN16" s="154"/>
      <c r="SUO16" s="154"/>
      <c r="SUP16" s="154"/>
      <c r="SUQ16" s="154"/>
      <c r="SUR16" s="154"/>
      <c r="SUS16" s="154"/>
      <c r="SUT16" s="154"/>
      <c r="SUU16" s="154"/>
      <c r="SUV16" s="154"/>
      <c r="SUW16" s="154"/>
      <c r="SUX16" s="154"/>
      <c r="SUY16" s="154"/>
      <c r="SUZ16" s="154"/>
      <c r="SVA16" s="154"/>
      <c r="SVB16" s="154"/>
      <c r="SVC16" s="154"/>
      <c r="SVD16" s="154"/>
      <c r="SVE16" s="154"/>
      <c r="SVF16" s="154"/>
      <c r="SVG16" s="154"/>
      <c r="SVH16" s="154"/>
      <c r="SVI16" s="154"/>
      <c r="SVJ16" s="154"/>
      <c r="SVK16" s="154"/>
      <c r="SVL16" s="154"/>
      <c r="SVM16" s="154"/>
      <c r="SVN16" s="154"/>
      <c r="SVO16" s="154"/>
      <c r="SVP16" s="154"/>
      <c r="SVQ16" s="154"/>
      <c r="SVR16" s="154"/>
      <c r="SVS16" s="154"/>
      <c r="SVT16" s="154"/>
      <c r="SVU16" s="154"/>
      <c r="SVV16" s="154"/>
      <c r="SVW16" s="154"/>
      <c r="SVX16" s="154"/>
      <c r="SVY16" s="154"/>
      <c r="SVZ16" s="154"/>
      <c r="SWA16" s="154"/>
      <c r="SWB16" s="154"/>
      <c r="SWC16" s="154"/>
      <c r="SWD16" s="154"/>
      <c r="SWE16" s="154"/>
      <c r="SWF16" s="154"/>
      <c r="SWG16" s="154"/>
      <c r="SWH16" s="154"/>
      <c r="SWI16" s="154"/>
      <c r="SWJ16" s="154"/>
      <c r="SWK16" s="154"/>
      <c r="SWL16" s="154"/>
      <c r="SWM16" s="154"/>
      <c r="SWN16" s="154"/>
      <c r="SWO16" s="154"/>
      <c r="SWP16" s="154"/>
      <c r="SWQ16" s="154"/>
      <c r="SWR16" s="154"/>
      <c r="SWS16" s="154"/>
      <c r="SWT16" s="154"/>
      <c r="SWU16" s="154"/>
      <c r="SWV16" s="154"/>
      <c r="SWW16" s="154"/>
      <c r="SWX16" s="154"/>
      <c r="SWY16" s="154"/>
      <c r="SWZ16" s="154"/>
      <c r="SXA16" s="154"/>
      <c r="SXB16" s="154"/>
      <c r="SXC16" s="154"/>
      <c r="SXD16" s="154"/>
      <c r="SXE16" s="154"/>
      <c r="SXF16" s="154"/>
      <c r="SXG16" s="154"/>
      <c r="SXH16" s="154"/>
      <c r="SXI16" s="154"/>
      <c r="SXJ16" s="154"/>
      <c r="SXK16" s="154"/>
      <c r="SXL16" s="154"/>
      <c r="SXM16" s="154"/>
      <c r="SXN16" s="154"/>
      <c r="SXO16" s="154"/>
      <c r="SXP16" s="154"/>
      <c r="SXQ16" s="154"/>
      <c r="SXR16" s="154"/>
      <c r="SXS16" s="154"/>
      <c r="SXT16" s="154"/>
      <c r="SXU16" s="154"/>
      <c r="SXV16" s="154"/>
      <c r="SXW16" s="154"/>
      <c r="SXX16" s="154"/>
      <c r="SXY16" s="154"/>
      <c r="SXZ16" s="154"/>
      <c r="SYA16" s="154"/>
      <c r="SYB16" s="154"/>
      <c r="SYC16" s="154"/>
      <c r="SYD16" s="154"/>
      <c r="SYE16" s="154"/>
      <c r="SYF16" s="154"/>
      <c r="SYG16" s="154"/>
      <c r="SYH16" s="154"/>
      <c r="SYI16" s="154"/>
      <c r="SYJ16" s="154"/>
      <c r="SYK16" s="154"/>
      <c r="SYL16" s="154"/>
      <c r="SYM16" s="154"/>
      <c r="SYN16" s="154"/>
      <c r="SYO16" s="154"/>
      <c r="SYP16" s="154"/>
      <c r="SYQ16" s="154"/>
      <c r="SYR16" s="154"/>
      <c r="SYS16" s="154"/>
      <c r="SYT16" s="154"/>
      <c r="SYU16" s="154"/>
      <c r="SYV16" s="154"/>
      <c r="SYW16" s="154"/>
      <c r="SYX16" s="154"/>
      <c r="SYY16" s="154"/>
      <c r="SYZ16" s="154"/>
      <c r="SZA16" s="154"/>
      <c r="SZB16" s="154"/>
      <c r="SZC16" s="154"/>
      <c r="SZD16" s="154"/>
      <c r="SZE16" s="154"/>
      <c r="SZF16" s="154"/>
      <c r="SZG16" s="154"/>
      <c r="SZH16" s="154"/>
      <c r="SZI16" s="154"/>
      <c r="SZJ16" s="154"/>
      <c r="SZK16" s="154"/>
      <c r="SZL16" s="154"/>
      <c r="SZM16" s="154"/>
      <c r="SZN16" s="154"/>
      <c r="SZO16" s="154"/>
      <c r="SZP16" s="154"/>
      <c r="SZQ16" s="154"/>
      <c r="SZR16" s="154"/>
      <c r="SZS16" s="154"/>
      <c r="SZT16" s="154"/>
      <c r="SZU16" s="154"/>
      <c r="SZV16" s="154"/>
      <c r="SZW16" s="154"/>
      <c r="SZX16" s="154"/>
      <c r="SZY16" s="154"/>
      <c r="SZZ16" s="154"/>
      <c r="TAA16" s="154"/>
      <c r="TAB16" s="154"/>
      <c r="TAC16" s="154"/>
      <c r="TAD16" s="154"/>
      <c r="TAE16" s="154"/>
      <c r="TAF16" s="154"/>
      <c r="TAG16" s="154"/>
      <c r="TAH16" s="154"/>
      <c r="TAI16" s="154"/>
      <c r="TAJ16" s="154"/>
      <c r="TAK16" s="154"/>
      <c r="TAL16" s="154"/>
      <c r="TAM16" s="154"/>
      <c r="TAN16" s="154"/>
      <c r="TAO16" s="154"/>
      <c r="TAP16" s="154"/>
      <c r="TAQ16" s="154"/>
      <c r="TAR16" s="154"/>
      <c r="TAS16" s="154"/>
      <c r="TAT16" s="154"/>
      <c r="TAU16" s="154"/>
      <c r="TAV16" s="154"/>
      <c r="TAW16" s="154"/>
      <c r="TAX16" s="154"/>
      <c r="TAY16" s="154"/>
      <c r="TAZ16" s="154"/>
      <c r="TBA16" s="154"/>
      <c r="TBB16" s="154"/>
      <c r="TBC16" s="154"/>
      <c r="TBD16" s="154"/>
      <c r="TBE16" s="154"/>
      <c r="TBF16" s="154"/>
      <c r="TBG16" s="154"/>
      <c r="TBH16" s="154"/>
      <c r="TBI16" s="154"/>
      <c r="TBJ16" s="154"/>
      <c r="TBK16" s="154"/>
      <c r="TBL16" s="154"/>
      <c r="TBM16" s="154"/>
      <c r="TBN16" s="154"/>
      <c r="TBO16" s="154"/>
      <c r="TBP16" s="154"/>
      <c r="TBQ16" s="154"/>
      <c r="TBR16" s="154"/>
      <c r="TBS16" s="154"/>
      <c r="TBT16" s="154"/>
      <c r="TBU16" s="154"/>
      <c r="TBV16" s="154"/>
      <c r="TBW16" s="154"/>
      <c r="TBX16" s="154"/>
      <c r="TBY16" s="154"/>
      <c r="TBZ16" s="154"/>
      <c r="TCA16" s="154"/>
      <c r="TCB16" s="154"/>
      <c r="TCC16" s="154"/>
      <c r="TCD16" s="154"/>
      <c r="TCE16" s="154"/>
      <c r="TCF16" s="154"/>
      <c r="TCG16" s="154"/>
      <c r="TCH16" s="154"/>
      <c r="TCI16" s="154"/>
      <c r="TCJ16" s="154"/>
      <c r="TCK16" s="154"/>
      <c r="TCL16" s="154"/>
      <c r="TCM16" s="154"/>
      <c r="TCN16" s="154"/>
      <c r="TCO16" s="154"/>
      <c r="TCP16" s="154"/>
      <c r="TCQ16" s="154"/>
      <c r="TCR16" s="154"/>
      <c r="TCS16" s="154"/>
      <c r="TCT16" s="154"/>
      <c r="TCU16" s="154"/>
      <c r="TCV16" s="154"/>
      <c r="TCW16" s="154"/>
      <c r="TCX16" s="154"/>
      <c r="TCY16" s="154"/>
      <c r="TCZ16" s="154"/>
      <c r="TDA16" s="154"/>
      <c r="TDB16" s="154"/>
      <c r="TDC16" s="154"/>
      <c r="TDD16" s="154"/>
      <c r="TDE16" s="154"/>
      <c r="TDF16" s="154"/>
      <c r="TDG16" s="154"/>
      <c r="TDH16" s="154"/>
      <c r="TDI16" s="154"/>
      <c r="TDJ16" s="154"/>
      <c r="TDK16" s="154"/>
      <c r="TDL16" s="154"/>
      <c r="TDM16" s="154"/>
      <c r="TDN16" s="154"/>
      <c r="TDO16" s="154"/>
      <c r="TDP16" s="154"/>
      <c r="TDQ16" s="154"/>
      <c r="TDR16" s="154"/>
      <c r="TDS16" s="154"/>
      <c r="TDT16" s="154"/>
      <c r="TDU16" s="154"/>
      <c r="TDV16" s="154"/>
      <c r="TDW16" s="154"/>
      <c r="TDX16" s="154"/>
      <c r="TDY16" s="154"/>
      <c r="TDZ16" s="154"/>
      <c r="TEA16" s="154"/>
      <c r="TEB16" s="154"/>
      <c r="TEC16" s="154"/>
      <c r="TED16" s="154"/>
      <c r="TEE16" s="154"/>
      <c r="TEF16" s="154"/>
      <c r="TEG16" s="154"/>
      <c r="TEH16" s="154"/>
      <c r="TEI16" s="154"/>
      <c r="TEJ16" s="154"/>
      <c r="TEK16" s="154"/>
      <c r="TEL16" s="154"/>
      <c r="TEM16" s="154"/>
      <c r="TEN16" s="154"/>
      <c r="TEO16" s="154"/>
      <c r="TEP16" s="154"/>
      <c r="TEQ16" s="154"/>
      <c r="TER16" s="154"/>
      <c r="TES16" s="154"/>
      <c r="TET16" s="154"/>
      <c r="TEU16" s="154"/>
      <c r="TEV16" s="154"/>
      <c r="TEW16" s="154"/>
      <c r="TEX16" s="154"/>
      <c r="TEY16" s="154"/>
      <c r="TEZ16" s="154"/>
      <c r="TFA16" s="154"/>
      <c r="TFB16" s="154"/>
      <c r="TFC16" s="154"/>
      <c r="TFD16" s="154"/>
      <c r="TFE16" s="154"/>
      <c r="TFF16" s="154"/>
      <c r="TFG16" s="154"/>
      <c r="TFH16" s="154"/>
      <c r="TFI16" s="154"/>
      <c r="TFJ16" s="154"/>
      <c r="TFK16" s="154"/>
      <c r="TFL16" s="154"/>
      <c r="TFM16" s="154"/>
      <c r="TFN16" s="154"/>
      <c r="TFO16" s="154"/>
      <c r="TFP16" s="154"/>
      <c r="TFQ16" s="154"/>
      <c r="TFR16" s="154"/>
      <c r="TFS16" s="154"/>
      <c r="TFT16" s="154"/>
      <c r="TFU16" s="154"/>
      <c r="TFV16" s="154"/>
      <c r="TFW16" s="154"/>
      <c r="TFX16" s="154"/>
      <c r="TFY16" s="154"/>
      <c r="TFZ16" s="154"/>
      <c r="TGA16" s="154"/>
      <c r="TGB16" s="154"/>
      <c r="TGC16" s="154"/>
      <c r="TGD16" s="154"/>
      <c r="TGE16" s="154"/>
      <c r="TGF16" s="154"/>
      <c r="TGG16" s="154"/>
      <c r="TGH16" s="154"/>
      <c r="TGI16" s="154"/>
      <c r="TGJ16" s="154"/>
      <c r="TGK16" s="154"/>
      <c r="TGL16" s="154"/>
      <c r="TGM16" s="154"/>
      <c r="TGN16" s="154"/>
      <c r="TGO16" s="154"/>
      <c r="TGP16" s="154"/>
      <c r="TGQ16" s="154"/>
      <c r="TGR16" s="154"/>
      <c r="TGS16" s="154"/>
      <c r="TGT16" s="154"/>
      <c r="TGU16" s="154"/>
      <c r="TGV16" s="154"/>
      <c r="TGW16" s="154"/>
      <c r="TGX16" s="154"/>
      <c r="TGY16" s="154"/>
      <c r="TGZ16" s="154"/>
      <c r="THA16" s="154"/>
      <c r="THB16" s="154"/>
      <c r="THC16" s="154"/>
      <c r="THD16" s="154"/>
      <c r="THE16" s="154"/>
      <c r="THF16" s="154"/>
      <c r="THG16" s="154"/>
      <c r="THH16" s="154"/>
      <c r="THI16" s="154"/>
      <c r="THJ16" s="154"/>
      <c r="THK16" s="154"/>
      <c r="THL16" s="154"/>
      <c r="THM16" s="154"/>
      <c r="THN16" s="154"/>
      <c r="THO16" s="154"/>
      <c r="THP16" s="154"/>
      <c r="THQ16" s="154"/>
      <c r="THR16" s="154"/>
      <c r="THS16" s="154"/>
      <c r="THT16" s="154"/>
      <c r="THU16" s="154"/>
      <c r="THV16" s="154"/>
      <c r="THW16" s="154"/>
      <c r="THX16" s="154"/>
      <c r="THY16" s="154"/>
      <c r="THZ16" s="154"/>
      <c r="TIA16" s="154"/>
      <c r="TIB16" s="154"/>
      <c r="TIC16" s="154"/>
      <c r="TID16" s="154"/>
      <c r="TIE16" s="154"/>
      <c r="TIF16" s="154"/>
      <c r="TIG16" s="154"/>
      <c r="TIH16" s="154"/>
      <c r="TII16" s="154"/>
      <c r="TIJ16" s="154"/>
      <c r="TIK16" s="154"/>
      <c r="TIL16" s="154"/>
      <c r="TIM16" s="154"/>
      <c r="TIN16" s="154"/>
      <c r="TIO16" s="154"/>
      <c r="TIP16" s="154"/>
      <c r="TIQ16" s="154"/>
      <c r="TIR16" s="154"/>
      <c r="TIS16" s="154"/>
      <c r="TIT16" s="154"/>
      <c r="TIU16" s="154"/>
      <c r="TIV16" s="154"/>
      <c r="TIW16" s="154"/>
      <c r="TIX16" s="154"/>
      <c r="TIY16" s="154"/>
      <c r="TIZ16" s="154"/>
      <c r="TJA16" s="154"/>
      <c r="TJB16" s="154"/>
      <c r="TJC16" s="154"/>
      <c r="TJD16" s="154"/>
      <c r="TJE16" s="154"/>
      <c r="TJF16" s="154"/>
      <c r="TJG16" s="154"/>
      <c r="TJH16" s="154"/>
      <c r="TJI16" s="154"/>
      <c r="TJJ16" s="154"/>
      <c r="TJK16" s="154"/>
      <c r="TJL16" s="154"/>
      <c r="TJM16" s="154"/>
      <c r="TJN16" s="154"/>
      <c r="TJO16" s="154"/>
      <c r="TJP16" s="154"/>
      <c r="TJQ16" s="154"/>
      <c r="TJR16" s="154"/>
      <c r="TJS16" s="154"/>
      <c r="TJT16" s="154"/>
      <c r="TJU16" s="154"/>
      <c r="TJV16" s="154"/>
      <c r="TJW16" s="154"/>
      <c r="TJX16" s="154"/>
      <c r="TJY16" s="154"/>
      <c r="TJZ16" s="154"/>
      <c r="TKA16" s="154"/>
      <c r="TKB16" s="154"/>
      <c r="TKC16" s="154"/>
      <c r="TKD16" s="154"/>
      <c r="TKE16" s="154"/>
      <c r="TKF16" s="154"/>
      <c r="TKG16" s="154"/>
      <c r="TKH16" s="154"/>
      <c r="TKI16" s="154"/>
      <c r="TKJ16" s="154"/>
      <c r="TKK16" s="154"/>
      <c r="TKL16" s="154"/>
      <c r="TKM16" s="154"/>
      <c r="TKN16" s="154"/>
      <c r="TKO16" s="154"/>
      <c r="TKP16" s="154"/>
      <c r="TKQ16" s="154"/>
      <c r="TKR16" s="154"/>
      <c r="TKS16" s="154"/>
      <c r="TKT16" s="154"/>
      <c r="TKU16" s="154"/>
      <c r="TKV16" s="154"/>
      <c r="TKW16" s="154"/>
      <c r="TKX16" s="154"/>
      <c r="TKY16" s="154"/>
      <c r="TKZ16" s="154"/>
      <c r="TLA16" s="154"/>
      <c r="TLB16" s="154"/>
      <c r="TLC16" s="154"/>
      <c r="TLD16" s="154"/>
      <c r="TLE16" s="154"/>
      <c r="TLF16" s="154"/>
      <c r="TLG16" s="154"/>
      <c r="TLH16" s="154"/>
      <c r="TLI16" s="154"/>
      <c r="TLJ16" s="154"/>
      <c r="TLK16" s="154"/>
      <c r="TLL16" s="154"/>
      <c r="TLM16" s="154"/>
      <c r="TLN16" s="154"/>
      <c r="TLO16" s="154"/>
      <c r="TLP16" s="154"/>
      <c r="TLQ16" s="154"/>
      <c r="TLR16" s="154"/>
      <c r="TLS16" s="154"/>
      <c r="TLT16" s="154"/>
      <c r="TLU16" s="154"/>
      <c r="TLV16" s="154"/>
      <c r="TLW16" s="154"/>
      <c r="TLX16" s="154"/>
      <c r="TLY16" s="154"/>
      <c r="TLZ16" s="154"/>
      <c r="TMA16" s="154"/>
      <c r="TMB16" s="154"/>
      <c r="TMC16" s="154"/>
      <c r="TMD16" s="154"/>
      <c r="TME16" s="154"/>
      <c r="TMF16" s="154"/>
      <c r="TMG16" s="154"/>
      <c r="TMH16" s="154"/>
      <c r="TMI16" s="154"/>
      <c r="TMJ16" s="154"/>
      <c r="TMK16" s="154"/>
      <c r="TML16" s="154"/>
      <c r="TMM16" s="154"/>
      <c r="TMN16" s="154"/>
      <c r="TMO16" s="154"/>
      <c r="TMP16" s="154"/>
      <c r="TMQ16" s="154"/>
      <c r="TMR16" s="154"/>
      <c r="TMS16" s="154"/>
      <c r="TMT16" s="154"/>
      <c r="TMU16" s="154"/>
      <c r="TMV16" s="154"/>
      <c r="TMW16" s="154"/>
      <c r="TMX16" s="154"/>
      <c r="TMY16" s="154"/>
      <c r="TMZ16" s="154"/>
      <c r="TNA16" s="154"/>
      <c r="TNB16" s="154"/>
      <c r="TNC16" s="154"/>
      <c r="TND16" s="154"/>
      <c r="TNE16" s="154"/>
      <c r="TNF16" s="154"/>
      <c r="TNG16" s="154"/>
      <c r="TNH16" s="154"/>
      <c r="TNI16" s="154"/>
      <c r="TNJ16" s="154"/>
      <c r="TNK16" s="154"/>
      <c r="TNL16" s="154"/>
      <c r="TNM16" s="154"/>
      <c r="TNN16" s="154"/>
      <c r="TNO16" s="154"/>
      <c r="TNP16" s="154"/>
      <c r="TNQ16" s="154"/>
      <c r="TNR16" s="154"/>
      <c r="TNS16" s="154"/>
      <c r="TNT16" s="154"/>
      <c r="TNU16" s="154"/>
      <c r="TNV16" s="154"/>
      <c r="TNW16" s="154"/>
      <c r="TNX16" s="154"/>
      <c r="TNY16" s="154"/>
      <c r="TNZ16" s="154"/>
      <c r="TOA16" s="154"/>
      <c r="TOB16" s="154"/>
      <c r="TOC16" s="154"/>
      <c r="TOD16" s="154"/>
      <c r="TOE16" s="154"/>
      <c r="TOF16" s="154"/>
      <c r="TOG16" s="154"/>
      <c r="TOH16" s="154"/>
      <c r="TOI16" s="154"/>
      <c r="TOJ16" s="154"/>
      <c r="TOK16" s="154"/>
      <c r="TOL16" s="154"/>
      <c r="TOM16" s="154"/>
      <c r="TON16" s="154"/>
      <c r="TOO16" s="154"/>
      <c r="TOP16" s="154"/>
      <c r="TOQ16" s="154"/>
      <c r="TOR16" s="154"/>
      <c r="TOS16" s="154"/>
      <c r="TOT16" s="154"/>
      <c r="TOU16" s="154"/>
      <c r="TOV16" s="154"/>
      <c r="TOW16" s="154"/>
      <c r="TOX16" s="154"/>
      <c r="TOY16" s="154"/>
      <c r="TOZ16" s="154"/>
      <c r="TPA16" s="154"/>
      <c r="TPB16" s="154"/>
      <c r="TPC16" s="154"/>
      <c r="TPD16" s="154"/>
      <c r="TPE16" s="154"/>
      <c r="TPF16" s="154"/>
      <c r="TPG16" s="154"/>
      <c r="TPH16" s="154"/>
      <c r="TPI16" s="154"/>
      <c r="TPJ16" s="154"/>
      <c r="TPK16" s="154"/>
      <c r="TPL16" s="154"/>
      <c r="TPM16" s="154"/>
      <c r="TPN16" s="154"/>
      <c r="TPO16" s="154"/>
      <c r="TPP16" s="154"/>
      <c r="TPQ16" s="154"/>
      <c r="TPR16" s="154"/>
      <c r="TPS16" s="154"/>
      <c r="TPT16" s="154"/>
      <c r="TPU16" s="154"/>
      <c r="TPV16" s="154"/>
      <c r="TPW16" s="154"/>
      <c r="TPX16" s="154"/>
      <c r="TPY16" s="154"/>
      <c r="TPZ16" s="154"/>
      <c r="TQA16" s="154"/>
      <c r="TQB16" s="154"/>
      <c r="TQC16" s="154"/>
      <c r="TQD16" s="154"/>
      <c r="TQE16" s="154"/>
      <c r="TQF16" s="154"/>
      <c r="TQG16" s="154"/>
      <c r="TQH16" s="154"/>
      <c r="TQI16" s="154"/>
      <c r="TQJ16" s="154"/>
      <c r="TQK16" s="154"/>
      <c r="TQL16" s="154"/>
      <c r="TQM16" s="154"/>
      <c r="TQN16" s="154"/>
      <c r="TQO16" s="154"/>
      <c r="TQP16" s="154"/>
      <c r="TQQ16" s="154"/>
      <c r="TQR16" s="154"/>
      <c r="TQS16" s="154"/>
      <c r="TQT16" s="154"/>
      <c r="TQU16" s="154"/>
      <c r="TQV16" s="154"/>
      <c r="TQW16" s="154"/>
      <c r="TQX16" s="154"/>
      <c r="TQY16" s="154"/>
      <c r="TQZ16" s="154"/>
      <c r="TRA16" s="154"/>
      <c r="TRB16" s="154"/>
      <c r="TRC16" s="154"/>
      <c r="TRD16" s="154"/>
      <c r="TRE16" s="154"/>
      <c r="TRF16" s="154"/>
      <c r="TRG16" s="154"/>
      <c r="TRH16" s="154"/>
      <c r="TRI16" s="154"/>
      <c r="TRJ16" s="154"/>
      <c r="TRK16" s="154"/>
      <c r="TRL16" s="154"/>
      <c r="TRM16" s="154"/>
      <c r="TRN16" s="154"/>
      <c r="TRO16" s="154"/>
      <c r="TRP16" s="154"/>
      <c r="TRQ16" s="154"/>
      <c r="TRR16" s="154"/>
      <c r="TRS16" s="154"/>
      <c r="TRT16" s="154"/>
      <c r="TRU16" s="154"/>
      <c r="TRV16" s="154"/>
      <c r="TRW16" s="154"/>
      <c r="TRX16" s="154"/>
      <c r="TRY16" s="154"/>
      <c r="TRZ16" s="154"/>
      <c r="TSA16" s="154"/>
      <c r="TSB16" s="154"/>
      <c r="TSC16" s="154"/>
      <c r="TSD16" s="154"/>
      <c r="TSE16" s="154"/>
      <c r="TSF16" s="154"/>
      <c r="TSG16" s="154"/>
      <c r="TSH16" s="154"/>
      <c r="TSI16" s="154"/>
      <c r="TSJ16" s="154"/>
      <c r="TSK16" s="154"/>
      <c r="TSL16" s="154"/>
      <c r="TSM16" s="154"/>
      <c r="TSN16" s="154"/>
      <c r="TSO16" s="154"/>
      <c r="TSP16" s="154"/>
      <c r="TSQ16" s="154"/>
      <c r="TSR16" s="154"/>
      <c r="TSS16" s="154"/>
      <c r="TST16" s="154"/>
      <c r="TSU16" s="154"/>
      <c r="TSV16" s="154"/>
      <c r="TSW16" s="154"/>
      <c r="TSX16" s="154"/>
      <c r="TSY16" s="154"/>
      <c r="TSZ16" s="154"/>
      <c r="TTA16" s="154"/>
      <c r="TTB16" s="154"/>
      <c r="TTC16" s="154"/>
      <c r="TTD16" s="154"/>
      <c r="TTE16" s="154"/>
      <c r="TTF16" s="154"/>
      <c r="TTG16" s="154"/>
      <c r="TTH16" s="154"/>
      <c r="TTI16" s="154"/>
      <c r="TTJ16" s="154"/>
      <c r="TTK16" s="154"/>
      <c r="TTL16" s="154"/>
      <c r="TTM16" s="154"/>
      <c r="TTN16" s="154"/>
      <c r="TTO16" s="154"/>
      <c r="TTP16" s="154"/>
      <c r="TTQ16" s="154"/>
      <c r="TTR16" s="154"/>
      <c r="TTS16" s="154"/>
      <c r="TTT16" s="154"/>
      <c r="TTU16" s="154"/>
      <c r="TTV16" s="154"/>
      <c r="TTW16" s="154"/>
      <c r="TTX16" s="154"/>
      <c r="TTY16" s="154"/>
      <c r="TTZ16" s="154"/>
      <c r="TUA16" s="154"/>
      <c r="TUB16" s="154"/>
      <c r="TUC16" s="154"/>
      <c r="TUD16" s="154"/>
      <c r="TUE16" s="154"/>
      <c r="TUF16" s="154"/>
      <c r="TUG16" s="154"/>
      <c r="TUH16" s="154"/>
      <c r="TUI16" s="154"/>
      <c r="TUJ16" s="154"/>
      <c r="TUK16" s="154"/>
      <c r="TUL16" s="154"/>
      <c r="TUM16" s="154"/>
      <c r="TUN16" s="154"/>
      <c r="TUO16" s="154"/>
      <c r="TUP16" s="154"/>
      <c r="TUQ16" s="154"/>
      <c r="TUR16" s="154"/>
      <c r="TUS16" s="154"/>
      <c r="TUT16" s="154"/>
      <c r="TUU16" s="154"/>
      <c r="TUV16" s="154"/>
      <c r="TUW16" s="154"/>
      <c r="TUX16" s="154"/>
      <c r="TUY16" s="154"/>
      <c r="TUZ16" s="154"/>
      <c r="TVA16" s="154"/>
      <c r="TVB16" s="154"/>
      <c r="TVC16" s="154"/>
      <c r="TVD16" s="154"/>
      <c r="TVE16" s="154"/>
      <c r="TVF16" s="154"/>
      <c r="TVG16" s="154"/>
      <c r="TVH16" s="154"/>
      <c r="TVI16" s="154"/>
      <c r="TVJ16" s="154"/>
      <c r="TVK16" s="154"/>
      <c r="TVL16" s="154"/>
      <c r="TVM16" s="154"/>
      <c r="TVN16" s="154"/>
      <c r="TVO16" s="154"/>
      <c r="TVP16" s="154"/>
      <c r="TVQ16" s="154"/>
      <c r="TVR16" s="154"/>
      <c r="TVS16" s="154"/>
      <c r="TVT16" s="154"/>
      <c r="TVU16" s="154"/>
      <c r="TVV16" s="154"/>
      <c r="TVW16" s="154"/>
      <c r="TVX16" s="154"/>
      <c r="TVY16" s="154"/>
      <c r="TVZ16" s="154"/>
      <c r="TWA16" s="154"/>
      <c r="TWB16" s="154"/>
      <c r="TWC16" s="154"/>
      <c r="TWD16" s="154"/>
      <c r="TWE16" s="154"/>
      <c r="TWF16" s="154"/>
      <c r="TWG16" s="154"/>
      <c r="TWH16" s="154"/>
      <c r="TWI16" s="154"/>
      <c r="TWJ16" s="154"/>
      <c r="TWK16" s="154"/>
      <c r="TWL16" s="154"/>
      <c r="TWM16" s="154"/>
      <c r="TWN16" s="154"/>
      <c r="TWO16" s="154"/>
      <c r="TWP16" s="154"/>
      <c r="TWQ16" s="154"/>
      <c r="TWR16" s="154"/>
      <c r="TWS16" s="154"/>
      <c r="TWT16" s="154"/>
      <c r="TWU16" s="154"/>
      <c r="TWV16" s="154"/>
      <c r="TWW16" s="154"/>
      <c r="TWX16" s="154"/>
      <c r="TWY16" s="154"/>
      <c r="TWZ16" s="154"/>
      <c r="TXA16" s="154"/>
      <c r="TXB16" s="154"/>
      <c r="TXC16" s="154"/>
      <c r="TXD16" s="154"/>
      <c r="TXE16" s="154"/>
      <c r="TXF16" s="154"/>
      <c r="TXG16" s="154"/>
      <c r="TXH16" s="154"/>
      <c r="TXI16" s="154"/>
      <c r="TXJ16" s="154"/>
      <c r="TXK16" s="154"/>
      <c r="TXL16" s="154"/>
      <c r="TXM16" s="154"/>
      <c r="TXN16" s="154"/>
      <c r="TXO16" s="154"/>
      <c r="TXP16" s="154"/>
      <c r="TXQ16" s="154"/>
      <c r="TXR16" s="154"/>
      <c r="TXS16" s="154"/>
      <c r="TXT16" s="154"/>
      <c r="TXU16" s="154"/>
      <c r="TXV16" s="154"/>
      <c r="TXW16" s="154"/>
      <c r="TXX16" s="154"/>
      <c r="TXY16" s="154"/>
      <c r="TXZ16" s="154"/>
      <c r="TYA16" s="154"/>
      <c r="TYB16" s="154"/>
      <c r="TYC16" s="154"/>
      <c r="TYD16" s="154"/>
      <c r="TYE16" s="154"/>
      <c r="TYF16" s="154"/>
      <c r="TYG16" s="154"/>
      <c r="TYH16" s="154"/>
      <c r="TYI16" s="154"/>
      <c r="TYJ16" s="154"/>
      <c r="TYK16" s="154"/>
      <c r="TYL16" s="154"/>
      <c r="TYM16" s="154"/>
      <c r="TYN16" s="154"/>
      <c r="TYO16" s="154"/>
      <c r="TYP16" s="154"/>
      <c r="TYQ16" s="154"/>
      <c r="TYR16" s="154"/>
      <c r="TYS16" s="154"/>
      <c r="TYT16" s="154"/>
      <c r="TYU16" s="154"/>
      <c r="TYV16" s="154"/>
      <c r="TYW16" s="154"/>
      <c r="TYX16" s="154"/>
      <c r="TYY16" s="154"/>
      <c r="TYZ16" s="154"/>
      <c r="TZA16" s="154"/>
      <c r="TZB16" s="154"/>
      <c r="TZC16" s="154"/>
      <c r="TZD16" s="154"/>
      <c r="TZE16" s="154"/>
      <c r="TZF16" s="154"/>
      <c r="TZG16" s="154"/>
      <c r="TZH16" s="154"/>
      <c r="TZI16" s="154"/>
      <c r="TZJ16" s="154"/>
      <c r="TZK16" s="154"/>
      <c r="TZL16" s="154"/>
      <c r="TZM16" s="154"/>
      <c r="TZN16" s="154"/>
      <c r="TZO16" s="154"/>
      <c r="TZP16" s="154"/>
      <c r="TZQ16" s="154"/>
      <c r="TZR16" s="154"/>
      <c r="TZS16" s="154"/>
      <c r="TZT16" s="154"/>
      <c r="TZU16" s="154"/>
      <c r="TZV16" s="154"/>
      <c r="TZW16" s="154"/>
      <c r="TZX16" s="154"/>
      <c r="TZY16" s="154"/>
      <c r="TZZ16" s="154"/>
      <c r="UAA16" s="154"/>
      <c r="UAB16" s="154"/>
      <c r="UAC16" s="154"/>
      <c r="UAD16" s="154"/>
      <c r="UAE16" s="154"/>
      <c r="UAF16" s="154"/>
      <c r="UAG16" s="154"/>
      <c r="UAH16" s="154"/>
      <c r="UAI16" s="154"/>
      <c r="UAJ16" s="154"/>
      <c r="UAK16" s="154"/>
      <c r="UAL16" s="154"/>
      <c r="UAM16" s="154"/>
      <c r="UAN16" s="154"/>
      <c r="UAO16" s="154"/>
      <c r="UAP16" s="154"/>
      <c r="UAQ16" s="154"/>
      <c r="UAR16" s="154"/>
      <c r="UAS16" s="154"/>
      <c r="UAT16" s="154"/>
      <c r="UAU16" s="154"/>
      <c r="UAV16" s="154"/>
      <c r="UAW16" s="154"/>
      <c r="UAX16" s="154"/>
      <c r="UAY16" s="154"/>
      <c r="UAZ16" s="154"/>
      <c r="UBA16" s="154"/>
      <c r="UBB16" s="154"/>
      <c r="UBC16" s="154"/>
      <c r="UBD16" s="154"/>
      <c r="UBE16" s="154"/>
      <c r="UBF16" s="154"/>
      <c r="UBG16" s="154"/>
      <c r="UBH16" s="154"/>
      <c r="UBI16" s="154"/>
      <c r="UBJ16" s="154"/>
      <c r="UBK16" s="154"/>
      <c r="UBL16" s="154"/>
      <c r="UBM16" s="154"/>
      <c r="UBN16" s="154"/>
      <c r="UBO16" s="154"/>
      <c r="UBP16" s="154"/>
      <c r="UBQ16" s="154"/>
      <c r="UBR16" s="154"/>
      <c r="UBS16" s="154"/>
      <c r="UBT16" s="154"/>
      <c r="UBU16" s="154"/>
      <c r="UBV16" s="154"/>
      <c r="UBW16" s="154"/>
      <c r="UBX16" s="154"/>
      <c r="UBY16" s="154"/>
      <c r="UBZ16" s="154"/>
      <c r="UCA16" s="154"/>
      <c r="UCB16" s="154"/>
      <c r="UCC16" s="154"/>
      <c r="UCD16" s="154"/>
      <c r="UCE16" s="154"/>
      <c r="UCF16" s="154"/>
      <c r="UCG16" s="154"/>
      <c r="UCH16" s="154"/>
      <c r="UCI16" s="154"/>
      <c r="UCJ16" s="154"/>
      <c r="UCK16" s="154"/>
      <c r="UCL16" s="154"/>
      <c r="UCM16" s="154"/>
      <c r="UCN16" s="154"/>
      <c r="UCO16" s="154"/>
      <c r="UCP16" s="154"/>
      <c r="UCQ16" s="154"/>
      <c r="UCR16" s="154"/>
      <c r="UCS16" s="154"/>
      <c r="UCT16" s="154"/>
      <c r="UCU16" s="154"/>
      <c r="UCV16" s="154"/>
      <c r="UCW16" s="154"/>
      <c r="UCX16" s="154"/>
      <c r="UCY16" s="154"/>
      <c r="UCZ16" s="154"/>
      <c r="UDA16" s="154"/>
      <c r="UDB16" s="154"/>
      <c r="UDC16" s="154"/>
      <c r="UDD16" s="154"/>
      <c r="UDE16" s="154"/>
      <c r="UDF16" s="154"/>
      <c r="UDG16" s="154"/>
      <c r="UDH16" s="154"/>
      <c r="UDI16" s="154"/>
      <c r="UDJ16" s="154"/>
      <c r="UDK16" s="154"/>
      <c r="UDL16" s="154"/>
      <c r="UDM16" s="154"/>
      <c r="UDN16" s="154"/>
      <c r="UDO16" s="154"/>
      <c r="UDP16" s="154"/>
      <c r="UDQ16" s="154"/>
      <c r="UDR16" s="154"/>
      <c r="UDS16" s="154"/>
      <c r="UDT16" s="154"/>
      <c r="UDU16" s="154"/>
      <c r="UDV16" s="154"/>
      <c r="UDW16" s="154"/>
      <c r="UDX16" s="154"/>
      <c r="UDY16" s="154"/>
      <c r="UDZ16" s="154"/>
      <c r="UEA16" s="154"/>
      <c r="UEB16" s="154"/>
      <c r="UEC16" s="154"/>
      <c r="UED16" s="154"/>
      <c r="UEE16" s="154"/>
      <c r="UEF16" s="154"/>
      <c r="UEG16" s="154"/>
      <c r="UEH16" s="154"/>
      <c r="UEI16" s="154"/>
      <c r="UEJ16" s="154"/>
      <c r="UEK16" s="154"/>
      <c r="UEL16" s="154"/>
      <c r="UEM16" s="154"/>
      <c r="UEN16" s="154"/>
      <c r="UEO16" s="154"/>
      <c r="UEP16" s="154"/>
      <c r="UEQ16" s="154"/>
      <c r="UER16" s="154"/>
      <c r="UES16" s="154"/>
      <c r="UET16" s="154"/>
      <c r="UEU16" s="154"/>
      <c r="UEV16" s="154"/>
      <c r="UEW16" s="154"/>
      <c r="UEX16" s="154"/>
      <c r="UEY16" s="154"/>
      <c r="UEZ16" s="154"/>
      <c r="UFA16" s="154"/>
      <c r="UFB16" s="154"/>
      <c r="UFC16" s="154"/>
      <c r="UFD16" s="154"/>
      <c r="UFE16" s="154"/>
      <c r="UFF16" s="154"/>
      <c r="UFG16" s="154"/>
      <c r="UFH16" s="154"/>
      <c r="UFI16" s="154"/>
      <c r="UFJ16" s="154"/>
      <c r="UFK16" s="154"/>
      <c r="UFL16" s="154"/>
      <c r="UFM16" s="154"/>
      <c r="UFN16" s="154"/>
      <c r="UFO16" s="154"/>
      <c r="UFP16" s="154"/>
      <c r="UFQ16" s="154"/>
      <c r="UFR16" s="154"/>
      <c r="UFS16" s="154"/>
      <c r="UFT16" s="154"/>
      <c r="UFU16" s="154"/>
      <c r="UFV16" s="154"/>
      <c r="UFW16" s="154"/>
      <c r="UFX16" s="154"/>
      <c r="UFY16" s="154"/>
      <c r="UFZ16" s="154"/>
      <c r="UGA16" s="154"/>
      <c r="UGB16" s="154"/>
      <c r="UGC16" s="154"/>
      <c r="UGD16" s="154"/>
      <c r="UGE16" s="154"/>
      <c r="UGF16" s="154"/>
      <c r="UGG16" s="154"/>
      <c r="UGH16" s="154"/>
      <c r="UGI16" s="154"/>
      <c r="UGJ16" s="154"/>
      <c r="UGK16" s="154"/>
      <c r="UGL16" s="154"/>
      <c r="UGM16" s="154"/>
      <c r="UGN16" s="154"/>
      <c r="UGO16" s="154"/>
      <c r="UGP16" s="154"/>
      <c r="UGQ16" s="154"/>
      <c r="UGR16" s="154"/>
      <c r="UGS16" s="154"/>
      <c r="UGT16" s="154"/>
      <c r="UGU16" s="154"/>
      <c r="UGV16" s="154"/>
      <c r="UGW16" s="154"/>
      <c r="UGX16" s="154"/>
      <c r="UGY16" s="154"/>
      <c r="UGZ16" s="154"/>
      <c r="UHA16" s="154"/>
      <c r="UHB16" s="154"/>
      <c r="UHC16" s="154"/>
      <c r="UHD16" s="154"/>
      <c r="UHE16" s="154"/>
      <c r="UHF16" s="154"/>
      <c r="UHG16" s="154"/>
      <c r="UHH16" s="154"/>
      <c r="UHI16" s="154"/>
      <c r="UHJ16" s="154"/>
      <c r="UHK16" s="154"/>
      <c r="UHL16" s="154"/>
      <c r="UHM16" s="154"/>
      <c r="UHN16" s="154"/>
      <c r="UHO16" s="154"/>
      <c r="UHP16" s="154"/>
      <c r="UHQ16" s="154"/>
      <c r="UHR16" s="154"/>
      <c r="UHS16" s="154"/>
      <c r="UHT16" s="154"/>
      <c r="UHU16" s="154"/>
      <c r="UHV16" s="154"/>
      <c r="UHW16" s="154"/>
      <c r="UHX16" s="154"/>
      <c r="UHY16" s="154"/>
      <c r="UHZ16" s="154"/>
      <c r="UIA16" s="154"/>
      <c r="UIB16" s="154"/>
      <c r="UIC16" s="154"/>
      <c r="UID16" s="154"/>
      <c r="UIE16" s="154"/>
      <c r="UIF16" s="154"/>
      <c r="UIG16" s="154"/>
      <c r="UIH16" s="154"/>
      <c r="UII16" s="154"/>
      <c r="UIJ16" s="154"/>
      <c r="UIK16" s="154"/>
      <c r="UIL16" s="154"/>
      <c r="UIM16" s="154"/>
      <c r="UIN16" s="154"/>
      <c r="UIO16" s="154"/>
      <c r="UIP16" s="154"/>
      <c r="UIQ16" s="154"/>
      <c r="UIR16" s="154"/>
      <c r="UIS16" s="154"/>
      <c r="UIT16" s="154"/>
      <c r="UIU16" s="154"/>
      <c r="UIV16" s="154"/>
      <c r="UIW16" s="154"/>
      <c r="UIX16" s="154"/>
      <c r="UIY16" s="154"/>
      <c r="UIZ16" s="154"/>
      <c r="UJA16" s="154"/>
      <c r="UJB16" s="154"/>
      <c r="UJC16" s="154"/>
      <c r="UJD16" s="154"/>
      <c r="UJE16" s="154"/>
      <c r="UJF16" s="154"/>
      <c r="UJG16" s="154"/>
      <c r="UJH16" s="154"/>
      <c r="UJI16" s="154"/>
      <c r="UJJ16" s="154"/>
      <c r="UJK16" s="154"/>
      <c r="UJL16" s="154"/>
      <c r="UJM16" s="154"/>
      <c r="UJN16" s="154"/>
      <c r="UJO16" s="154"/>
      <c r="UJP16" s="154"/>
      <c r="UJQ16" s="154"/>
      <c r="UJR16" s="154"/>
      <c r="UJS16" s="154"/>
      <c r="UJT16" s="154"/>
      <c r="UJU16" s="154"/>
      <c r="UJV16" s="154"/>
      <c r="UJW16" s="154"/>
      <c r="UJX16" s="154"/>
      <c r="UJY16" s="154"/>
      <c r="UJZ16" s="154"/>
      <c r="UKA16" s="154"/>
      <c r="UKB16" s="154"/>
      <c r="UKC16" s="154"/>
      <c r="UKD16" s="154"/>
      <c r="UKE16" s="154"/>
      <c r="UKF16" s="154"/>
      <c r="UKG16" s="154"/>
      <c r="UKH16" s="154"/>
      <c r="UKI16" s="154"/>
      <c r="UKJ16" s="154"/>
      <c r="UKK16" s="154"/>
      <c r="UKL16" s="154"/>
      <c r="UKM16" s="154"/>
      <c r="UKN16" s="154"/>
      <c r="UKO16" s="154"/>
      <c r="UKP16" s="154"/>
      <c r="UKQ16" s="154"/>
      <c r="UKR16" s="154"/>
      <c r="UKS16" s="154"/>
      <c r="UKT16" s="154"/>
      <c r="UKU16" s="154"/>
      <c r="UKV16" s="154"/>
      <c r="UKW16" s="154"/>
      <c r="UKX16" s="154"/>
      <c r="UKY16" s="154"/>
      <c r="UKZ16" s="154"/>
      <c r="ULA16" s="154"/>
      <c r="ULB16" s="154"/>
      <c r="ULC16" s="154"/>
      <c r="ULD16" s="154"/>
      <c r="ULE16" s="154"/>
      <c r="ULF16" s="154"/>
      <c r="ULG16" s="154"/>
      <c r="ULH16" s="154"/>
      <c r="ULI16" s="154"/>
      <c r="ULJ16" s="154"/>
      <c r="ULK16" s="154"/>
      <c r="ULL16" s="154"/>
      <c r="ULM16" s="154"/>
      <c r="ULN16" s="154"/>
      <c r="ULO16" s="154"/>
      <c r="ULP16" s="154"/>
      <c r="ULQ16" s="154"/>
      <c r="ULR16" s="154"/>
      <c r="ULS16" s="154"/>
      <c r="ULT16" s="154"/>
      <c r="ULU16" s="154"/>
      <c r="ULV16" s="154"/>
      <c r="ULW16" s="154"/>
      <c r="ULX16" s="154"/>
      <c r="ULY16" s="154"/>
      <c r="ULZ16" s="154"/>
      <c r="UMA16" s="154"/>
      <c r="UMB16" s="154"/>
      <c r="UMC16" s="154"/>
      <c r="UMD16" s="154"/>
      <c r="UME16" s="154"/>
      <c r="UMF16" s="154"/>
      <c r="UMG16" s="154"/>
      <c r="UMH16" s="154"/>
      <c r="UMI16" s="154"/>
      <c r="UMJ16" s="154"/>
      <c r="UMK16" s="154"/>
      <c r="UML16" s="154"/>
      <c r="UMM16" s="154"/>
      <c r="UMN16" s="154"/>
      <c r="UMO16" s="154"/>
      <c r="UMP16" s="154"/>
      <c r="UMQ16" s="154"/>
      <c r="UMR16" s="154"/>
      <c r="UMS16" s="154"/>
      <c r="UMT16" s="154"/>
      <c r="UMU16" s="154"/>
      <c r="UMV16" s="154"/>
      <c r="UMW16" s="154"/>
      <c r="UMX16" s="154"/>
      <c r="UMY16" s="154"/>
      <c r="UMZ16" s="154"/>
      <c r="UNA16" s="154"/>
      <c r="UNB16" s="154"/>
      <c r="UNC16" s="154"/>
      <c r="UND16" s="154"/>
      <c r="UNE16" s="154"/>
      <c r="UNF16" s="154"/>
      <c r="UNG16" s="154"/>
      <c r="UNH16" s="154"/>
      <c r="UNI16" s="154"/>
      <c r="UNJ16" s="154"/>
      <c r="UNK16" s="154"/>
      <c r="UNL16" s="154"/>
      <c r="UNM16" s="154"/>
      <c r="UNN16" s="154"/>
      <c r="UNO16" s="154"/>
      <c r="UNP16" s="154"/>
      <c r="UNQ16" s="154"/>
      <c r="UNR16" s="154"/>
      <c r="UNS16" s="154"/>
      <c r="UNT16" s="154"/>
      <c r="UNU16" s="154"/>
      <c r="UNV16" s="154"/>
      <c r="UNW16" s="154"/>
      <c r="UNX16" s="154"/>
      <c r="UNY16" s="154"/>
      <c r="UNZ16" s="154"/>
      <c r="UOA16" s="154"/>
      <c r="UOB16" s="154"/>
      <c r="UOC16" s="154"/>
      <c r="UOD16" s="154"/>
      <c r="UOE16" s="154"/>
      <c r="UOF16" s="154"/>
      <c r="UOG16" s="154"/>
      <c r="UOH16" s="154"/>
      <c r="UOI16" s="154"/>
      <c r="UOJ16" s="154"/>
      <c r="UOK16" s="154"/>
      <c r="UOL16" s="154"/>
      <c r="UOM16" s="154"/>
      <c r="UON16" s="154"/>
      <c r="UOO16" s="154"/>
      <c r="UOP16" s="154"/>
      <c r="UOQ16" s="154"/>
      <c r="UOR16" s="154"/>
      <c r="UOS16" s="154"/>
      <c r="UOT16" s="154"/>
      <c r="UOU16" s="154"/>
      <c r="UOV16" s="154"/>
      <c r="UOW16" s="154"/>
      <c r="UOX16" s="154"/>
      <c r="UOY16" s="154"/>
      <c r="UOZ16" s="154"/>
      <c r="UPA16" s="154"/>
      <c r="UPB16" s="154"/>
      <c r="UPC16" s="154"/>
      <c r="UPD16" s="154"/>
      <c r="UPE16" s="154"/>
      <c r="UPF16" s="154"/>
      <c r="UPG16" s="154"/>
      <c r="UPH16" s="154"/>
      <c r="UPI16" s="154"/>
      <c r="UPJ16" s="154"/>
      <c r="UPK16" s="154"/>
      <c r="UPL16" s="154"/>
      <c r="UPM16" s="154"/>
      <c r="UPN16" s="154"/>
      <c r="UPO16" s="154"/>
      <c r="UPP16" s="154"/>
      <c r="UPQ16" s="154"/>
      <c r="UPR16" s="154"/>
      <c r="UPS16" s="154"/>
      <c r="UPT16" s="154"/>
      <c r="UPU16" s="154"/>
      <c r="UPV16" s="154"/>
      <c r="UPW16" s="154"/>
      <c r="UPX16" s="154"/>
      <c r="UPY16" s="154"/>
      <c r="UPZ16" s="154"/>
      <c r="UQA16" s="154"/>
      <c r="UQB16" s="154"/>
      <c r="UQC16" s="154"/>
      <c r="UQD16" s="154"/>
      <c r="UQE16" s="154"/>
      <c r="UQF16" s="154"/>
      <c r="UQG16" s="154"/>
      <c r="UQH16" s="154"/>
      <c r="UQI16" s="154"/>
      <c r="UQJ16" s="154"/>
      <c r="UQK16" s="154"/>
      <c r="UQL16" s="154"/>
      <c r="UQM16" s="154"/>
      <c r="UQN16" s="154"/>
      <c r="UQO16" s="154"/>
      <c r="UQP16" s="154"/>
      <c r="UQQ16" s="154"/>
      <c r="UQR16" s="154"/>
      <c r="UQS16" s="154"/>
      <c r="UQT16" s="154"/>
      <c r="UQU16" s="154"/>
      <c r="UQV16" s="154"/>
      <c r="UQW16" s="154"/>
      <c r="UQX16" s="154"/>
      <c r="UQY16" s="154"/>
      <c r="UQZ16" s="154"/>
      <c r="URA16" s="154"/>
      <c r="URB16" s="154"/>
      <c r="URC16" s="154"/>
      <c r="URD16" s="154"/>
      <c r="URE16" s="154"/>
      <c r="URF16" s="154"/>
      <c r="URG16" s="154"/>
      <c r="URH16" s="154"/>
      <c r="URI16" s="154"/>
      <c r="URJ16" s="154"/>
      <c r="URK16" s="154"/>
      <c r="URL16" s="154"/>
      <c r="URM16" s="154"/>
      <c r="URN16" s="154"/>
      <c r="URO16" s="154"/>
      <c r="URP16" s="154"/>
      <c r="URQ16" s="154"/>
      <c r="URR16" s="154"/>
      <c r="URS16" s="154"/>
      <c r="URT16" s="154"/>
      <c r="URU16" s="154"/>
      <c r="URV16" s="154"/>
      <c r="URW16" s="154"/>
      <c r="URX16" s="154"/>
      <c r="URY16" s="154"/>
      <c r="URZ16" s="154"/>
      <c r="USA16" s="154"/>
      <c r="USB16" s="154"/>
      <c r="USC16" s="154"/>
      <c r="USD16" s="154"/>
      <c r="USE16" s="154"/>
      <c r="USF16" s="154"/>
      <c r="USG16" s="154"/>
      <c r="USH16" s="154"/>
      <c r="USI16" s="154"/>
      <c r="USJ16" s="154"/>
      <c r="USK16" s="154"/>
      <c r="USL16" s="154"/>
      <c r="USM16" s="154"/>
      <c r="USN16" s="154"/>
      <c r="USO16" s="154"/>
      <c r="USP16" s="154"/>
      <c r="USQ16" s="154"/>
      <c r="USR16" s="154"/>
      <c r="USS16" s="154"/>
      <c r="UST16" s="154"/>
      <c r="USU16" s="154"/>
      <c r="USV16" s="154"/>
      <c r="USW16" s="154"/>
      <c r="USX16" s="154"/>
      <c r="USY16" s="154"/>
      <c r="USZ16" s="154"/>
      <c r="UTA16" s="154"/>
      <c r="UTB16" s="154"/>
      <c r="UTC16" s="154"/>
      <c r="UTD16" s="154"/>
      <c r="UTE16" s="154"/>
      <c r="UTF16" s="154"/>
      <c r="UTG16" s="154"/>
      <c r="UTH16" s="154"/>
      <c r="UTI16" s="154"/>
      <c r="UTJ16" s="154"/>
      <c r="UTK16" s="154"/>
      <c r="UTL16" s="154"/>
      <c r="UTM16" s="154"/>
      <c r="UTN16" s="154"/>
      <c r="UTO16" s="154"/>
      <c r="UTP16" s="154"/>
      <c r="UTQ16" s="154"/>
      <c r="UTR16" s="154"/>
      <c r="UTS16" s="154"/>
      <c r="UTT16" s="154"/>
      <c r="UTU16" s="154"/>
      <c r="UTV16" s="154"/>
      <c r="UTW16" s="154"/>
      <c r="UTX16" s="154"/>
      <c r="UTY16" s="154"/>
      <c r="UTZ16" s="154"/>
      <c r="UUA16" s="154"/>
      <c r="UUB16" s="154"/>
      <c r="UUC16" s="154"/>
      <c r="UUD16" s="154"/>
      <c r="UUE16" s="154"/>
      <c r="UUF16" s="154"/>
      <c r="UUG16" s="154"/>
      <c r="UUH16" s="154"/>
      <c r="UUI16" s="154"/>
      <c r="UUJ16" s="154"/>
      <c r="UUK16" s="154"/>
      <c r="UUL16" s="154"/>
      <c r="UUM16" s="154"/>
      <c r="UUN16" s="154"/>
      <c r="UUO16" s="154"/>
      <c r="UUP16" s="154"/>
      <c r="UUQ16" s="154"/>
      <c r="UUR16" s="154"/>
      <c r="UUS16" s="154"/>
      <c r="UUT16" s="154"/>
      <c r="UUU16" s="154"/>
      <c r="UUV16" s="154"/>
      <c r="UUW16" s="154"/>
      <c r="UUX16" s="154"/>
      <c r="UUY16" s="154"/>
      <c r="UUZ16" s="154"/>
      <c r="UVA16" s="154"/>
      <c r="UVB16" s="154"/>
      <c r="UVC16" s="154"/>
      <c r="UVD16" s="154"/>
      <c r="UVE16" s="154"/>
      <c r="UVF16" s="154"/>
      <c r="UVG16" s="154"/>
      <c r="UVH16" s="154"/>
      <c r="UVI16" s="154"/>
      <c r="UVJ16" s="154"/>
      <c r="UVK16" s="154"/>
      <c r="UVL16" s="154"/>
      <c r="UVM16" s="154"/>
      <c r="UVN16" s="154"/>
      <c r="UVO16" s="154"/>
      <c r="UVP16" s="154"/>
      <c r="UVQ16" s="154"/>
      <c r="UVR16" s="154"/>
      <c r="UVS16" s="154"/>
      <c r="UVT16" s="154"/>
      <c r="UVU16" s="154"/>
      <c r="UVV16" s="154"/>
      <c r="UVW16" s="154"/>
      <c r="UVX16" s="154"/>
      <c r="UVY16" s="154"/>
      <c r="UVZ16" s="154"/>
      <c r="UWA16" s="154"/>
      <c r="UWB16" s="154"/>
      <c r="UWC16" s="154"/>
      <c r="UWD16" s="154"/>
      <c r="UWE16" s="154"/>
      <c r="UWF16" s="154"/>
      <c r="UWG16" s="154"/>
      <c r="UWH16" s="154"/>
      <c r="UWI16" s="154"/>
      <c r="UWJ16" s="154"/>
      <c r="UWK16" s="154"/>
      <c r="UWL16" s="154"/>
      <c r="UWM16" s="154"/>
      <c r="UWN16" s="154"/>
      <c r="UWO16" s="154"/>
      <c r="UWP16" s="154"/>
      <c r="UWQ16" s="154"/>
      <c r="UWR16" s="154"/>
      <c r="UWS16" s="154"/>
      <c r="UWT16" s="154"/>
      <c r="UWU16" s="154"/>
      <c r="UWV16" s="154"/>
      <c r="UWW16" s="154"/>
      <c r="UWX16" s="154"/>
      <c r="UWY16" s="154"/>
      <c r="UWZ16" s="154"/>
      <c r="UXA16" s="154"/>
      <c r="UXB16" s="154"/>
      <c r="UXC16" s="154"/>
      <c r="UXD16" s="154"/>
      <c r="UXE16" s="154"/>
      <c r="UXF16" s="154"/>
      <c r="UXG16" s="154"/>
      <c r="UXH16" s="154"/>
      <c r="UXI16" s="154"/>
      <c r="UXJ16" s="154"/>
      <c r="UXK16" s="154"/>
      <c r="UXL16" s="154"/>
      <c r="UXM16" s="154"/>
      <c r="UXN16" s="154"/>
      <c r="UXO16" s="154"/>
      <c r="UXP16" s="154"/>
      <c r="UXQ16" s="154"/>
      <c r="UXR16" s="154"/>
      <c r="UXS16" s="154"/>
      <c r="UXT16" s="154"/>
      <c r="UXU16" s="154"/>
      <c r="UXV16" s="154"/>
      <c r="UXW16" s="154"/>
      <c r="UXX16" s="154"/>
      <c r="UXY16" s="154"/>
      <c r="UXZ16" s="154"/>
      <c r="UYA16" s="154"/>
      <c r="UYB16" s="154"/>
      <c r="UYC16" s="154"/>
      <c r="UYD16" s="154"/>
      <c r="UYE16" s="154"/>
      <c r="UYF16" s="154"/>
      <c r="UYG16" s="154"/>
      <c r="UYH16" s="154"/>
      <c r="UYI16" s="154"/>
      <c r="UYJ16" s="154"/>
      <c r="UYK16" s="154"/>
      <c r="UYL16" s="154"/>
      <c r="UYM16" s="154"/>
      <c r="UYN16" s="154"/>
      <c r="UYO16" s="154"/>
      <c r="UYP16" s="154"/>
      <c r="UYQ16" s="154"/>
      <c r="UYR16" s="154"/>
      <c r="UYS16" s="154"/>
      <c r="UYT16" s="154"/>
      <c r="UYU16" s="154"/>
      <c r="UYV16" s="154"/>
      <c r="UYW16" s="154"/>
      <c r="UYX16" s="154"/>
      <c r="UYY16" s="154"/>
      <c r="UYZ16" s="154"/>
      <c r="UZA16" s="154"/>
      <c r="UZB16" s="154"/>
      <c r="UZC16" s="154"/>
      <c r="UZD16" s="154"/>
      <c r="UZE16" s="154"/>
      <c r="UZF16" s="154"/>
      <c r="UZG16" s="154"/>
      <c r="UZH16" s="154"/>
      <c r="UZI16" s="154"/>
      <c r="UZJ16" s="154"/>
      <c r="UZK16" s="154"/>
      <c r="UZL16" s="154"/>
      <c r="UZM16" s="154"/>
      <c r="UZN16" s="154"/>
      <c r="UZO16" s="154"/>
      <c r="UZP16" s="154"/>
      <c r="UZQ16" s="154"/>
      <c r="UZR16" s="154"/>
      <c r="UZS16" s="154"/>
      <c r="UZT16" s="154"/>
      <c r="UZU16" s="154"/>
      <c r="UZV16" s="154"/>
      <c r="UZW16" s="154"/>
      <c r="UZX16" s="154"/>
      <c r="UZY16" s="154"/>
      <c r="UZZ16" s="154"/>
      <c r="VAA16" s="154"/>
      <c r="VAB16" s="154"/>
      <c r="VAC16" s="154"/>
      <c r="VAD16" s="154"/>
      <c r="VAE16" s="154"/>
      <c r="VAF16" s="154"/>
      <c r="VAG16" s="154"/>
      <c r="VAH16" s="154"/>
      <c r="VAI16" s="154"/>
      <c r="VAJ16" s="154"/>
      <c r="VAK16" s="154"/>
      <c r="VAL16" s="154"/>
      <c r="VAM16" s="154"/>
      <c r="VAN16" s="154"/>
      <c r="VAO16" s="154"/>
      <c r="VAP16" s="154"/>
      <c r="VAQ16" s="154"/>
      <c r="VAR16" s="154"/>
      <c r="VAS16" s="154"/>
      <c r="VAT16" s="154"/>
      <c r="VAU16" s="154"/>
      <c r="VAV16" s="154"/>
      <c r="VAW16" s="154"/>
      <c r="VAX16" s="154"/>
      <c r="VAY16" s="154"/>
      <c r="VAZ16" s="154"/>
      <c r="VBA16" s="154"/>
      <c r="VBB16" s="154"/>
      <c r="VBC16" s="154"/>
      <c r="VBD16" s="154"/>
      <c r="VBE16" s="154"/>
      <c r="VBF16" s="154"/>
      <c r="VBG16" s="154"/>
      <c r="VBH16" s="154"/>
      <c r="VBI16" s="154"/>
      <c r="VBJ16" s="154"/>
      <c r="VBK16" s="154"/>
      <c r="VBL16" s="154"/>
      <c r="VBM16" s="154"/>
      <c r="VBN16" s="154"/>
      <c r="VBO16" s="154"/>
      <c r="VBP16" s="154"/>
      <c r="VBQ16" s="154"/>
      <c r="VBR16" s="154"/>
      <c r="VBS16" s="154"/>
      <c r="VBT16" s="154"/>
      <c r="VBU16" s="154"/>
      <c r="VBV16" s="154"/>
      <c r="VBW16" s="154"/>
      <c r="VBX16" s="154"/>
      <c r="VBY16" s="154"/>
      <c r="VBZ16" s="154"/>
      <c r="VCA16" s="154"/>
      <c r="VCB16" s="154"/>
      <c r="VCC16" s="154"/>
      <c r="VCD16" s="154"/>
      <c r="VCE16" s="154"/>
      <c r="VCF16" s="154"/>
      <c r="VCG16" s="154"/>
      <c r="VCH16" s="154"/>
      <c r="VCI16" s="154"/>
      <c r="VCJ16" s="154"/>
      <c r="VCK16" s="154"/>
      <c r="VCL16" s="154"/>
      <c r="VCM16" s="154"/>
      <c r="VCN16" s="154"/>
      <c r="VCO16" s="154"/>
      <c r="VCP16" s="154"/>
      <c r="VCQ16" s="154"/>
      <c r="VCR16" s="154"/>
      <c r="VCS16" s="154"/>
      <c r="VCT16" s="154"/>
      <c r="VCU16" s="154"/>
      <c r="VCV16" s="154"/>
      <c r="VCW16" s="154"/>
      <c r="VCX16" s="154"/>
      <c r="VCY16" s="154"/>
      <c r="VCZ16" s="154"/>
      <c r="VDA16" s="154"/>
      <c r="VDB16" s="154"/>
      <c r="VDC16" s="154"/>
      <c r="VDD16" s="154"/>
      <c r="VDE16" s="154"/>
      <c r="VDF16" s="154"/>
      <c r="VDG16" s="154"/>
      <c r="VDH16" s="154"/>
      <c r="VDI16" s="154"/>
      <c r="VDJ16" s="154"/>
      <c r="VDK16" s="154"/>
      <c r="VDL16" s="154"/>
      <c r="VDM16" s="154"/>
      <c r="VDN16" s="154"/>
      <c r="VDO16" s="154"/>
      <c r="VDP16" s="154"/>
      <c r="VDQ16" s="154"/>
      <c r="VDR16" s="154"/>
      <c r="VDS16" s="154"/>
      <c r="VDT16" s="154"/>
      <c r="VDU16" s="154"/>
      <c r="VDV16" s="154"/>
      <c r="VDW16" s="154"/>
      <c r="VDX16" s="154"/>
      <c r="VDY16" s="154"/>
      <c r="VDZ16" s="154"/>
      <c r="VEA16" s="154"/>
      <c r="VEB16" s="154"/>
      <c r="VEC16" s="154"/>
      <c r="VED16" s="154"/>
      <c r="VEE16" s="154"/>
      <c r="VEF16" s="154"/>
      <c r="VEG16" s="154"/>
      <c r="VEH16" s="154"/>
      <c r="VEI16" s="154"/>
      <c r="VEJ16" s="154"/>
      <c r="VEK16" s="154"/>
      <c r="VEL16" s="154"/>
      <c r="VEM16" s="154"/>
      <c r="VEN16" s="154"/>
      <c r="VEO16" s="154"/>
      <c r="VEP16" s="154"/>
      <c r="VEQ16" s="154"/>
      <c r="VER16" s="154"/>
      <c r="VES16" s="154"/>
      <c r="VET16" s="154"/>
      <c r="VEU16" s="154"/>
      <c r="VEV16" s="154"/>
      <c r="VEW16" s="154"/>
      <c r="VEX16" s="154"/>
      <c r="VEY16" s="154"/>
      <c r="VEZ16" s="154"/>
      <c r="VFA16" s="154"/>
      <c r="VFB16" s="154"/>
      <c r="VFC16" s="154"/>
      <c r="VFD16" s="154"/>
      <c r="VFE16" s="154"/>
      <c r="VFF16" s="154"/>
      <c r="VFG16" s="154"/>
      <c r="VFH16" s="154"/>
      <c r="VFI16" s="154"/>
      <c r="VFJ16" s="154"/>
      <c r="VFK16" s="154"/>
      <c r="VFL16" s="154"/>
      <c r="VFM16" s="154"/>
      <c r="VFN16" s="154"/>
      <c r="VFO16" s="154"/>
      <c r="VFP16" s="154"/>
      <c r="VFQ16" s="154"/>
      <c r="VFR16" s="154"/>
      <c r="VFS16" s="154"/>
      <c r="VFT16" s="154"/>
      <c r="VFU16" s="154"/>
      <c r="VFV16" s="154"/>
      <c r="VFW16" s="154"/>
      <c r="VFX16" s="154"/>
      <c r="VFY16" s="154"/>
      <c r="VFZ16" s="154"/>
      <c r="VGA16" s="154"/>
      <c r="VGB16" s="154"/>
      <c r="VGC16" s="154"/>
      <c r="VGD16" s="154"/>
      <c r="VGE16" s="154"/>
      <c r="VGF16" s="154"/>
      <c r="VGG16" s="154"/>
      <c r="VGH16" s="154"/>
      <c r="VGI16" s="154"/>
      <c r="VGJ16" s="154"/>
      <c r="VGK16" s="154"/>
      <c r="VGL16" s="154"/>
      <c r="VGM16" s="154"/>
      <c r="VGN16" s="154"/>
      <c r="VGO16" s="154"/>
      <c r="VGP16" s="154"/>
      <c r="VGQ16" s="154"/>
      <c r="VGR16" s="154"/>
      <c r="VGS16" s="154"/>
      <c r="VGT16" s="154"/>
      <c r="VGU16" s="154"/>
      <c r="VGV16" s="154"/>
      <c r="VGW16" s="154"/>
      <c r="VGX16" s="154"/>
      <c r="VGY16" s="154"/>
      <c r="VGZ16" s="154"/>
      <c r="VHA16" s="154"/>
      <c r="VHB16" s="154"/>
      <c r="VHC16" s="154"/>
      <c r="VHD16" s="154"/>
      <c r="VHE16" s="154"/>
      <c r="VHF16" s="154"/>
      <c r="VHG16" s="154"/>
      <c r="VHH16" s="154"/>
      <c r="VHI16" s="154"/>
      <c r="VHJ16" s="154"/>
      <c r="VHK16" s="154"/>
      <c r="VHL16" s="154"/>
      <c r="VHM16" s="154"/>
      <c r="VHN16" s="154"/>
      <c r="VHO16" s="154"/>
      <c r="VHP16" s="154"/>
      <c r="VHQ16" s="154"/>
      <c r="VHR16" s="154"/>
      <c r="VHS16" s="154"/>
      <c r="VHT16" s="154"/>
      <c r="VHU16" s="154"/>
      <c r="VHV16" s="154"/>
      <c r="VHW16" s="154"/>
      <c r="VHX16" s="154"/>
      <c r="VHY16" s="154"/>
      <c r="VHZ16" s="154"/>
      <c r="VIA16" s="154"/>
      <c r="VIB16" s="154"/>
      <c r="VIC16" s="154"/>
      <c r="VID16" s="154"/>
      <c r="VIE16" s="154"/>
      <c r="VIF16" s="154"/>
      <c r="VIG16" s="154"/>
      <c r="VIH16" s="154"/>
      <c r="VII16" s="154"/>
      <c r="VIJ16" s="154"/>
      <c r="VIK16" s="154"/>
      <c r="VIL16" s="154"/>
      <c r="VIM16" s="154"/>
      <c r="VIN16" s="154"/>
      <c r="VIO16" s="154"/>
      <c r="VIP16" s="154"/>
      <c r="VIQ16" s="154"/>
      <c r="VIR16" s="154"/>
      <c r="VIS16" s="154"/>
      <c r="VIT16" s="154"/>
      <c r="VIU16" s="154"/>
      <c r="VIV16" s="154"/>
      <c r="VIW16" s="154"/>
      <c r="VIX16" s="154"/>
      <c r="VIY16" s="154"/>
      <c r="VIZ16" s="154"/>
      <c r="VJA16" s="154"/>
      <c r="VJB16" s="154"/>
      <c r="VJC16" s="154"/>
      <c r="VJD16" s="154"/>
      <c r="VJE16" s="154"/>
      <c r="VJF16" s="154"/>
      <c r="VJG16" s="154"/>
      <c r="VJH16" s="154"/>
      <c r="VJI16" s="154"/>
      <c r="VJJ16" s="154"/>
      <c r="VJK16" s="154"/>
      <c r="VJL16" s="154"/>
      <c r="VJM16" s="154"/>
      <c r="VJN16" s="154"/>
      <c r="VJO16" s="154"/>
      <c r="VJP16" s="154"/>
      <c r="VJQ16" s="154"/>
      <c r="VJR16" s="154"/>
      <c r="VJS16" s="154"/>
      <c r="VJT16" s="154"/>
      <c r="VJU16" s="154"/>
      <c r="VJV16" s="154"/>
      <c r="VJW16" s="154"/>
      <c r="VJX16" s="154"/>
      <c r="VJY16" s="154"/>
      <c r="VJZ16" s="154"/>
      <c r="VKA16" s="154"/>
      <c r="VKB16" s="154"/>
      <c r="VKC16" s="154"/>
      <c r="VKD16" s="154"/>
      <c r="VKE16" s="154"/>
      <c r="VKF16" s="154"/>
      <c r="VKG16" s="154"/>
      <c r="VKH16" s="154"/>
      <c r="VKI16" s="154"/>
      <c r="VKJ16" s="154"/>
      <c r="VKK16" s="154"/>
      <c r="VKL16" s="154"/>
      <c r="VKM16" s="154"/>
      <c r="VKN16" s="154"/>
      <c r="VKO16" s="154"/>
      <c r="VKP16" s="154"/>
      <c r="VKQ16" s="154"/>
      <c r="VKR16" s="154"/>
      <c r="VKS16" s="154"/>
      <c r="VKT16" s="154"/>
      <c r="VKU16" s="154"/>
      <c r="VKV16" s="154"/>
      <c r="VKW16" s="154"/>
      <c r="VKX16" s="154"/>
      <c r="VKY16" s="154"/>
      <c r="VKZ16" s="154"/>
      <c r="VLA16" s="154"/>
      <c r="VLB16" s="154"/>
      <c r="VLC16" s="154"/>
      <c r="VLD16" s="154"/>
      <c r="VLE16" s="154"/>
      <c r="VLF16" s="154"/>
      <c r="VLG16" s="154"/>
      <c r="VLH16" s="154"/>
      <c r="VLI16" s="154"/>
      <c r="VLJ16" s="154"/>
      <c r="VLK16" s="154"/>
      <c r="VLL16" s="154"/>
      <c r="VLM16" s="154"/>
      <c r="VLN16" s="154"/>
      <c r="VLO16" s="154"/>
      <c r="VLP16" s="154"/>
      <c r="VLQ16" s="154"/>
      <c r="VLR16" s="154"/>
      <c r="VLS16" s="154"/>
      <c r="VLT16" s="154"/>
      <c r="VLU16" s="154"/>
      <c r="VLV16" s="154"/>
      <c r="VLW16" s="154"/>
      <c r="VLX16" s="154"/>
      <c r="VLY16" s="154"/>
      <c r="VLZ16" s="154"/>
      <c r="VMA16" s="154"/>
      <c r="VMB16" s="154"/>
      <c r="VMC16" s="154"/>
      <c r="VMD16" s="154"/>
      <c r="VME16" s="154"/>
      <c r="VMF16" s="154"/>
      <c r="VMG16" s="154"/>
      <c r="VMH16" s="154"/>
      <c r="VMI16" s="154"/>
      <c r="VMJ16" s="154"/>
      <c r="VMK16" s="154"/>
      <c r="VML16" s="154"/>
      <c r="VMM16" s="154"/>
      <c r="VMN16" s="154"/>
      <c r="VMO16" s="154"/>
      <c r="VMP16" s="154"/>
      <c r="VMQ16" s="154"/>
      <c r="VMR16" s="154"/>
      <c r="VMS16" s="154"/>
      <c r="VMT16" s="154"/>
      <c r="VMU16" s="154"/>
      <c r="VMV16" s="154"/>
      <c r="VMW16" s="154"/>
      <c r="VMX16" s="154"/>
      <c r="VMY16" s="154"/>
      <c r="VMZ16" s="154"/>
      <c r="VNA16" s="154"/>
      <c r="VNB16" s="154"/>
      <c r="VNC16" s="154"/>
      <c r="VND16" s="154"/>
      <c r="VNE16" s="154"/>
      <c r="VNF16" s="154"/>
      <c r="VNG16" s="154"/>
      <c r="VNH16" s="154"/>
      <c r="VNI16" s="154"/>
      <c r="VNJ16" s="154"/>
      <c r="VNK16" s="154"/>
      <c r="VNL16" s="154"/>
      <c r="VNM16" s="154"/>
      <c r="VNN16" s="154"/>
      <c r="VNO16" s="154"/>
      <c r="VNP16" s="154"/>
      <c r="VNQ16" s="154"/>
      <c r="VNR16" s="154"/>
      <c r="VNS16" s="154"/>
      <c r="VNT16" s="154"/>
      <c r="VNU16" s="154"/>
      <c r="VNV16" s="154"/>
      <c r="VNW16" s="154"/>
      <c r="VNX16" s="154"/>
      <c r="VNY16" s="154"/>
      <c r="VNZ16" s="154"/>
      <c r="VOA16" s="154"/>
      <c r="VOB16" s="154"/>
      <c r="VOC16" s="154"/>
      <c r="VOD16" s="154"/>
      <c r="VOE16" s="154"/>
      <c r="VOF16" s="154"/>
      <c r="VOG16" s="154"/>
      <c r="VOH16" s="154"/>
      <c r="VOI16" s="154"/>
      <c r="VOJ16" s="154"/>
      <c r="VOK16" s="154"/>
      <c r="VOL16" s="154"/>
      <c r="VOM16" s="154"/>
      <c r="VON16" s="154"/>
      <c r="VOO16" s="154"/>
      <c r="VOP16" s="154"/>
      <c r="VOQ16" s="154"/>
      <c r="VOR16" s="154"/>
      <c r="VOS16" s="154"/>
      <c r="VOT16" s="154"/>
      <c r="VOU16" s="154"/>
      <c r="VOV16" s="154"/>
      <c r="VOW16" s="154"/>
      <c r="VOX16" s="154"/>
      <c r="VOY16" s="154"/>
      <c r="VOZ16" s="154"/>
      <c r="VPA16" s="154"/>
      <c r="VPB16" s="154"/>
      <c r="VPC16" s="154"/>
      <c r="VPD16" s="154"/>
      <c r="VPE16" s="154"/>
      <c r="VPF16" s="154"/>
      <c r="VPG16" s="154"/>
      <c r="VPH16" s="154"/>
      <c r="VPI16" s="154"/>
      <c r="VPJ16" s="154"/>
      <c r="VPK16" s="154"/>
      <c r="VPL16" s="154"/>
      <c r="VPM16" s="154"/>
      <c r="VPN16" s="154"/>
      <c r="VPO16" s="154"/>
      <c r="VPP16" s="154"/>
      <c r="VPQ16" s="154"/>
      <c r="VPR16" s="154"/>
      <c r="VPS16" s="154"/>
      <c r="VPT16" s="154"/>
      <c r="VPU16" s="154"/>
      <c r="VPV16" s="154"/>
      <c r="VPW16" s="154"/>
      <c r="VPX16" s="154"/>
      <c r="VPY16" s="154"/>
      <c r="VPZ16" s="154"/>
      <c r="VQA16" s="154"/>
      <c r="VQB16" s="154"/>
      <c r="VQC16" s="154"/>
      <c r="VQD16" s="154"/>
      <c r="VQE16" s="154"/>
      <c r="VQF16" s="154"/>
      <c r="VQG16" s="154"/>
      <c r="VQH16" s="154"/>
      <c r="VQI16" s="154"/>
      <c r="VQJ16" s="154"/>
      <c r="VQK16" s="154"/>
      <c r="VQL16" s="154"/>
      <c r="VQM16" s="154"/>
      <c r="VQN16" s="154"/>
      <c r="VQO16" s="154"/>
      <c r="VQP16" s="154"/>
      <c r="VQQ16" s="154"/>
      <c r="VQR16" s="154"/>
      <c r="VQS16" s="154"/>
      <c r="VQT16" s="154"/>
      <c r="VQU16" s="154"/>
      <c r="VQV16" s="154"/>
      <c r="VQW16" s="154"/>
      <c r="VQX16" s="154"/>
      <c r="VQY16" s="154"/>
      <c r="VQZ16" s="154"/>
      <c r="VRA16" s="154"/>
      <c r="VRB16" s="154"/>
      <c r="VRC16" s="154"/>
      <c r="VRD16" s="154"/>
      <c r="VRE16" s="154"/>
      <c r="VRF16" s="154"/>
      <c r="VRG16" s="154"/>
      <c r="VRH16" s="154"/>
      <c r="VRI16" s="154"/>
      <c r="VRJ16" s="154"/>
      <c r="VRK16" s="154"/>
      <c r="VRL16" s="154"/>
      <c r="VRM16" s="154"/>
      <c r="VRN16" s="154"/>
      <c r="VRO16" s="154"/>
      <c r="VRP16" s="154"/>
      <c r="VRQ16" s="154"/>
      <c r="VRR16" s="154"/>
      <c r="VRS16" s="154"/>
      <c r="VRT16" s="154"/>
      <c r="VRU16" s="154"/>
      <c r="VRV16" s="154"/>
      <c r="VRW16" s="154"/>
      <c r="VRX16" s="154"/>
      <c r="VRY16" s="154"/>
      <c r="VRZ16" s="154"/>
      <c r="VSA16" s="154"/>
      <c r="VSB16" s="154"/>
      <c r="VSC16" s="154"/>
      <c r="VSD16" s="154"/>
      <c r="VSE16" s="154"/>
      <c r="VSF16" s="154"/>
      <c r="VSG16" s="154"/>
      <c r="VSH16" s="154"/>
      <c r="VSI16" s="154"/>
      <c r="VSJ16" s="154"/>
      <c r="VSK16" s="154"/>
      <c r="VSL16" s="154"/>
      <c r="VSM16" s="154"/>
      <c r="VSN16" s="154"/>
      <c r="VSO16" s="154"/>
      <c r="VSP16" s="154"/>
      <c r="VSQ16" s="154"/>
      <c r="VSR16" s="154"/>
      <c r="VSS16" s="154"/>
      <c r="VST16" s="154"/>
      <c r="VSU16" s="154"/>
      <c r="VSV16" s="154"/>
      <c r="VSW16" s="154"/>
      <c r="VSX16" s="154"/>
      <c r="VSY16" s="154"/>
      <c r="VSZ16" s="154"/>
      <c r="VTA16" s="154"/>
      <c r="VTB16" s="154"/>
      <c r="VTC16" s="154"/>
      <c r="VTD16" s="154"/>
      <c r="VTE16" s="154"/>
      <c r="VTF16" s="154"/>
      <c r="VTG16" s="154"/>
      <c r="VTH16" s="154"/>
      <c r="VTI16" s="154"/>
      <c r="VTJ16" s="154"/>
      <c r="VTK16" s="154"/>
      <c r="VTL16" s="154"/>
      <c r="VTM16" s="154"/>
      <c r="VTN16" s="154"/>
      <c r="VTO16" s="154"/>
      <c r="VTP16" s="154"/>
      <c r="VTQ16" s="154"/>
      <c r="VTR16" s="154"/>
      <c r="VTS16" s="154"/>
      <c r="VTT16" s="154"/>
      <c r="VTU16" s="154"/>
      <c r="VTV16" s="154"/>
      <c r="VTW16" s="154"/>
      <c r="VTX16" s="154"/>
      <c r="VTY16" s="154"/>
      <c r="VTZ16" s="154"/>
      <c r="VUA16" s="154"/>
      <c r="VUB16" s="154"/>
      <c r="VUC16" s="154"/>
      <c r="VUD16" s="154"/>
      <c r="VUE16" s="154"/>
      <c r="VUF16" s="154"/>
      <c r="VUG16" s="154"/>
      <c r="VUH16" s="154"/>
      <c r="VUI16" s="154"/>
      <c r="VUJ16" s="154"/>
      <c r="VUK16" s="154"/>
      <c r="VUL16" s="154"/>
      <c r="VUM16" s="154"/>
      <c r="VUN16" s="154"/>
      <c r="VUO16" s="154"/>
      <c r="VUP16" s="154"/>
      <c r="VUQ16" s="154"/>
      <c r="VUR16" s="154"/>
      <c r="VUS16" s="154"/>
      <c r="VUT16" s="154"/>
      <c r="VUU16" s="154"/>
      <c r="VUV16" s="154"/>
      <c r="VUW16" s="154"/>
      <c r="VUX16" s="154"/>
      <c r="VUY16" s="154"/>
      <c r="VUZ16" s="154"/>
      <c r="VVA16" s="154"/>
      <c r="VVB16" s="154"/>
      <c r="VVC16" s="154"/>
      <c r="VVD16" s="154"/>
      <c r="VVE16" s="154"/>
      <c r="VVF16" s="154"/>
      <c r="VVG16" s="154"/>
      <c r="VVH16" s="154"/>
      <c r="VVI16" s="154"/>
      <c r="VVJ16" s="154"/>
      <c r="VVK16" s="154"/>
      <c r="VVL16" s="154"/>
      <c r="VVM16" s="154"/>
      <c r="VVN16" s="154"/>
      <c r="VVO16" s="154"/>
      <c r="VVP16" s="154"/>
      <c r="VVQ16" s="154"/>
      <c r="VVR16" s="154"/>
      <c r="VVS16" s="154"/>
      <c r="VVT16" s="154"/>
      <c r="VVU16" s="154"/>
      <c r="VVV16" s="154"/>
      <c r="VVW16" s="154"/>
      <c r="VVX16" s="154"/>
      <c r="VVY16" s="154"/>
      <c r="VVZ16" s="154"/>
      <c r="VWA16" s="154"/>
      <c r="VWB16" s="154"/>
      <c r="VWC16" s="154"/>
      <c r="VWD16" s="154"/>
      <c r="VWE16" s="154"/>
      <c r="VWF16" s="154"/>
      <c r="VWG16" s="154"/>
      <c r="VWH16" s="154"/>
      <c r="VWI16" s="154"/>
      <c r="VWJ16" s="154"/>
      <c r="VWK16" s="154"/>
      <c r="VWL16" s="154"/>
      <c r="VWM16" s="154"/>
      <c r="VWN16" s="154"/>
      <c r="VWO16" s="154"/>
      <c r="VWP16" s="154"/>
      <c r="VWQ16" s="154"/>
      <c r="VWR16" s="154"/>
      <c r="VWS16" s="154"/>
      <c r="VWT16" s="154"/>
      <c r="VWU16" s="154"/>
      <c r="VWV16" s="154"/>
      <c r="VWW16" s="154"/>
      <c r="VWX16" s="154"/>
      <c r="VWY16" s="154"/>
      <c r="VWZ16" s="154"/>
      <c r="VXA16" s="154"/>
      <c r="VXB16" s="154"/>
      <c r="VXC16" s="154"/>
      <c r="VXD16" s="154"/>
      <c r="VXE16" s="154"/>
      <c r="VXF16" s="154"/>
      <c r="VXG16" s="154"/>
      <c r="VXH16" s="154"/>
      <c r="VXI16" s="154"/>
      <c r="VXJ16" s="154"/>
      <c r="VXK16" s="154"/>
      <c r="VXL16" s="154"/>
      <c r="VXM16" s="154"/>
      <c r="VXN16" s="154"/>
      <c r="VXO16" s="154"/>
      <c r="VXP16" s="154"/>
      <c r="VXQ16" s="154"/>
      <c r="VXR16" s="154"/>
      <c r="VXS16" s="154"/>
      <c r="VXT16" s="154"/>
      <c r="VXU16" s="154"/>
      <c r="VXV16" s="154"/>
      <c r="VXW16" s="154"/>
      <c r="VXX16" s="154"/>
      <c r="VXY16" s="154"/>
      <c r="VXZ16" s="154"/>
      <c r="VYA16" s="154"/>
      <c r="VYB16" s="154"/>
      <c r="VYC16" s="154"/>
      <c r="VYD16" s="154"/>
      <c r="VYE16" s="154"/>
      <c r="VYF16" s="154"/>
      <c r="VYG16" s="154"/>
      <c r="VYH16" s="154"/>
      <c r="VYI16" s="154"/>
      <c r="VYJ16" s="154"/>
      <c r="VYK16" s="154"/>
      <c r="VYL16" s="154"/>
      <c r="VYM16" s="154"/>
      <c r="VYN16" s="154"/>
      <c r="VYO16" s="154"/>
      <c r="VYP16" s="154"/>
      <c r="VYQ16" s="154"/>
      <c r="VYR16" s="154"/>
      <c r="VYS16" s="154"/>
      <c r="VYT16" s="154"/>
      <c r="VYU16" s="154"/>
      <c r="VYV16" s="154"/>
      <c r="VYW16" s="154"/>
      <c r="VYX16" s="154"/>
      <c r="VYY16" s="154"/>
      <c r="VYZ16" s="154"/>
      <c r="VZA16" s="154"/>
      <c r="VZB16" s="154"/>
      <c r="VZC16" s="154"/>
      <c r="VZD16" s="154"/>
      <c r="VZE16" s="154"/>
      <c r="VZF16" s="154"/>
      <c r="VZG16" s="154"/>
      <c r="VZH16" s="154"/>
      <c r="VZI16" s="154"/>
      <c r="VZJ16" s="154"/>
      <c r="VZK16" s="154"/>
      <c r="VZL16" s="154"/>
      <c r="VZM16" s="154"/>
      <c r="VZN16" s="154"/>
      <c r="VZO16" s="154"/>
      <c r="VZP16" s="154"/>
      <c r="VZQ16" s="154"/>
      <c r="VZR16" s="154"/>
      <c r="VZS16" s="154"/>
      <c r="VZT16" s="154"/>
      <c r="VZU16" s="154"/>
      <c r="VZV16" s="154"/>
      <c r="VZW16" s="154"/>
      <c r="VZX16" s="154"/>
      <c r="VZY16" s="154"/>
      <c r="VZZ16" s="154"/>
      <c r="WAA16" s="154"/>
      <c r="WAB16" s="154"/>
      <c r="WAC16" s="154"/>
      <c r="WAD16" s="154"/>
      <c r="WAE16" s="154"/>
      <c r="WAF16" s="154"/>
      <c r="WAG16" s="154"/>
      <c r="WAH16" s="154"/>
      <c r="WAI16" s="154"/>
      <c r="WAJ16" s="154"/>
      <c r="WAK16" s="154"/>
      <c r="WAL16" s="154"/>
      <c r="WAM16" s="154"/>
      <c r="WAN16" s="154"/>
      <c r="WAO16" s="154"/>
      <c r="WAP16" s="154"/>
      <c r="WAQ16" s="154"/>
      <c r="WAR16" s="154"/>
      <c r="WAS16" s="154"/>
      <c r="WAT16" s="154"/>
      <c r="WAU16" s="154"/>
      <c r="WAV16" s="154"/>
      <c r="WAW16" s="154"/>
      <c r="WAX16" s="154"/>
      <c r="WAY16" s="154"/>
      <c r="WAZ16" s="154"/>
      <c r="WBA16" s="154"/>
      <c r="WBB16" s="154"/>
      <c r="WBC16" s="154"/>
      <c r="WBD16" s="154"/>
      <c r="WBE16" s="154"/>
      <c r="WBF16" s="154"/>
      <c r="WBG16" s="154"/>
      <c r="WBH16" s="154"/>
      <c r="WBI16" s="154"/>
      <c r="WBJ16" s="154"/>
      <c r="WBK16" s="154"/>
      <c r="WBL16" s="154"/>
      <c r="WBM16" s="154"/>
      <c r="WBN16" s="154"/>
      <c r="WBO16" s="154"/>
      <c r="WBP16" s="154"/>
      <c r="WBQ16" s="154"/>
      <c r="WBR16" s="154"/>
      <c r="WBS16" s="154"/>
      <c r="WBT16" s="154"/>
      <c r="WBU16" s="154"/>
      <c r="WBV16" s="154"/>
      <c r="WBW16" s="154"/>
      <c r="WBX16" s="154"/>
      <c r="WBY16" s="154"/>
      <c r="WBZ16" s="154"/>
      <c r="WCA16" s="154"/>
      <c r="WCB16" s="154"/>
      <c r="WCC16" s="154"/>
      <c r="WCD16" s="154"/>
      <c r="WCE16" s="154"/>
      <c r="WCF16" s="154"/>
      <c r="WCG16" s="154"/>
      <c r="WCH16" s="154"/>
      <c r="WCI16" s="154"/>
      <c r="WCJ16" s="154"/>
      <c r="WCK16" s="154"/>
      <c r="WCL16" s="154"/>
      <c r="WCM16" s="154"/>
      <c r="WCN16" s="154"/>
      <c r="WCO16" s="154"/>
      <c r="WCP16" s="154"/>
      <c r="WCQ16" s="154"/>
      <c r="WCR16" s="154"/>
      <c r="WCS16" s="154"/>
      <c r="WCT16" s="154"/>
      <c r="WCU16" s="154"/>
      <c r="WCV16" s="154"/>
      <c r="WCW16" s="154"/>
      <c r="WCX16" s="154"/>
      <c r="WCY16" s="154"/>
      <c r="WCZ16" s="154"/>
      <c r="WDA16" s="154"/>
      <c r="WDB16" s="154"/>
      <c r="WDC16" s="154"/>
      <c r="WDD16" s="154"/>
      <c r="WDE16" s="154"/>
      <c r="WDF16" s="154"/>
      <c r="WDG16" s="154"/>
      <c r="WDH16" s="154"/>
      <c r="WDI16" s="154"/>
      <c r="WDJ16" s="154"/>
      <c r="WDK16" s="154"/>
      <c r="WDL16" s="154"/>
      <c r="WDM16" s="154"/>
      <c r="WDN16" s="154"/>
      <c r="WDO16" s="154"/>
      <c r="WDP16" s="154"/>
      <c r="WDQ16" s="154"/>
      <c r="WDR16" s="154"/>
      <c r="WDS16" s="154"/>
      <c r="WDT16" s="154"/>
      <c r="WDU16" s="154"/>
      <c r="WDV16" s="154"/>
      <c r="WDW16" s="154"/>
      <c r="WDX16" s="154"/>
      <c r="WDY16" s="154"/>
      <c r="WDZ16" s="154"/>
      <c r="WEA16" s="154"/>
      <c r="WEB16" s="154"/>
      <c r="WEC16" s="154"/>
      <c r="WED16" s="154"/>
      <c r="WEE16" s="154"/>
      <c r="WEF16" s="154"/>
      <c r="WEG16" s="154"/>
      <c r="WEH16" s="154"/>
      <c r="WEI16" s="154"/>
      <c r="WEJ16" s="154"/>
      <c r="WEK16" s="154"/>
      <c r="WEL16" s="154"/>
      <c r="WEM16" s="154"/>
      <c r="WEN16" s="154"/>
      <c r="WEO16" s="154"/>
      <c r="WEP16" s="154"/>
      <c r="WEQ16" s="154"/>
      <c r="WER16" s="154"/>
      <c r="WES16" s="154"/>
      <c r="WET16" s="154"/>
      <c r="WEU16" s="154"/>
      <c r="WEV16" s="154"/>
      <c r="WEW16" s="154"/>
      <c r="WEX16" s="154"/>
      <c r="WEY16" s="154"/>
      <c r="WEZ16" s="154"/>
      <c r="WFA16" s="154"/>
      <c r="WFB16" s="154"/>
      <c r="WFC16" s="154"/>
      <c r="WFD16" s="154"/>
      <c r="WFE16" s="154"/>
      <c r="WFF16" s="154"/>
      <c r="WFG16" s="154"/>
      <c r="WFH16" s="154"/>
      <c r="WFI16" s="154"/>
      <c r="WFJ16" s="154"/>
      <c r="WFK16" s="154"/>
      <c r="WFL16" s="154"/>
      <c r="WFM16" s="154"/>
      <c r="WFN16" s="154"/>
      <c r="WFO16" s="154"/>
      <c r="WFP16" s="154"/>
      <c r="WFQ16" s="154"/>
      <c r="WFR16" s="154"/>
      <c r="WFS16" s="154"/>
      <c r="WFT16" s="154"/>
      <c r="WFU16" s="154"/>
      <c r="WFV16" s="154"/>
      <c r="WFW16" s="154"/>
      <c r="WFX16" s="154"/>
      <c r="WFY16" s="154"/>
      <c r="WFZ16" s="154"/>
      <c r="WGA16" s="154"/>
      <c r="WGB16" s="154"/>
      <c r="WGC16" s="154"/>
      <c r="WGD16" s="154"/>
      <c r="WGE16" s="154"/>
      <c r="WGF16" s="154"/>
      <c r="WGG16" s="154"/>
      <c r="WGH16" s="154"/>
      <c r="WGI16" s="154"/>
      <c r="WGJ16" s="154"/>
      <c r="WGK16" s="154"/>
      <c r="WGL16" s="154"/>
      <c r="WGM16" s="154"/>
      <c r="WGN16" s="154"/>
      <c r="WGO16" s="154"/>
      <c r="WGP16" s="154"/>
      <c r="WGQ16" s="154"/>
      <c r="WGR16" s="154"/>
      <c r="WGS16" s="154"/>
      <c r="WGT16" s="154"/>
      <c r="WGU16" s="154"/>
      <c r="WGV16" s="154"/>
      <c r="WGW16" s="154"/>
      <c r="WGX16" s="154"/>
      <c r="WGY16" s="154"/>
      <c r="WGZ16" s="154"/>
      <c r="WHA16" s="154"/>
      <c r="WHB16" s="154"/>
      <c r="WHC16" s="154"/>
      <c r="WHD16" s="154"/>
      <c r="WHE16" s="154"/>
      <c r="WHF16" s="154"/>
      <c r="WHG16" s="154"/>
      <c r="WHH16" s="154"/>
      <c r="WHI16" s="154"/>
      <c r="WHJ16" s="154"/>
      <c r="WHK16" s="154"/>
      <c r="WHL16" s="154"/>
      <c r="WHM16" s="154"/>
      <c r="WHN16" s="154"/>
      <c r="WHO16" s="154"/>
      <c r="WHP16" s="154"/>
      <c r="WHQ16" s="154"/>
      <c r="WHR16" s="154"/>
      <c r="WHS16" s="154"/>
      <c r="WHT16" s="154"/>
      <c r="WHU16" s="154"/>
      <c r="WHV16" s="154"/>
      <c r="WHW16" s="154"/>
      <c r="WHX16" s="154"/>
      <c r="WHY16" s="154"/>
      <c r="WHZ16" s="154"/>
      <c r="WIA16" s="154"/>
      <c r="WIB16" s="154"/>
      <c r="WIC16" s="154"/>
      <c r="WID16" s="154"/>
      <c r="WIE16" s="154"/>
      <c r="WIF16" s="154"/>
      <c r="WIG16" s="154"/>
      <c r="WIH16" s="154"/>
      <c r="WII16" s="154"/>
      <c r="WIJ16" s="154"/>
      <c r="WIK16" s="154"/>
      <c r="WIL16" s="154"/>
      <c r="WIM16" s="154"/>
      <c r="WIN16" s="154"/>
      <c r="WIO16" s="154"/>
      <c r="WIP16" s="154"/>
      <c r="WIQ16" s="154"/>
      <c r="WIR16" s="154"/>
      <c r="WIS16" s="154"/>
      <c r="WIT16" s="154"/>
      <c r="WIU16" s="154"/>
      <c r="WIV16" s="154"/>
      <c r="WIW16" s="154"/>
      <c r="WIX16" s="154"/>
      <c r="WIY16" s="154"/>
      <c r="WIZ16" s="154"/>
      <c r="WJA16" s="154"/>
      <c r="WJB16" s="154"/>
      <c r="WJC16" s="154"/>
      <c r="WJD16" s="154"/>
      <c r="WJE16" s="154"/>
      <c r="WJF16" s="154"/>
      <c r="WJG16" s="154"/>
      <c r="WJH16" s="154"/>
      <c r="WJI16" s="154"/>
      <c r="WJJ16" s="154"/>
      <c r="WJK16" s="154"/>
      <c r="WJL16" s="154"/>
      <c r="WJM16" s="154"/>
      <c r="WJN16" s="154"/>
      <c r="WJO16" s="154"/>
      <c r="WJP16" s="154"/>
      <c r="WJQ16" s="154"/>
      <c r="WJR16" s="154"/>
      <c r="WJS16" s="154"/>
      <c r="WJT16" s="154"/>
      <c r="WJU16" s="154"/>
      <c r="WJV16" s="154"/>
      <c r="WJW16" s="154"/>
      <c r="WJX16" s="154"/>
      <c r="WJY16" s="154"/>
      <c r="WJZ16" s="154"/>
      <c r="WKA16" s="154"/>
      <c r="WKB16" s="154"/>
      <c r="WKC16" s="154"/>
      <c r="WKD16" s="154"/>
      <c r="WKE16" s="154"/>
      <c r="WKF16" s="154"/>
      <c r="WKG16" s="154"/>
      <c r="WKH16" s="154"/>
      <c r="WKI16" s="154"/>
      <c r="WKJ16" s="154"/>
      <c r="WKK16" s="154"/>
      <c r="WKL16" s="154"/>
      <c r="WKM16" s="154"/>
      <c r="WKN16" s="154"/>
      <c r="WKO16" s="154"/>
      <c r="WKP16" s="154"/>
      <c r="WKQ16" s="154"/>
      <c r="WKR16" s="154"/>
      <c r="WKS16" s="154"/>
      <c r="WKT16" s="154"/>
      <c r="WKU16" s="154"/>
      <c r="WKV16" s="154"/>
      <c r="WKW16" s="154"/>
      <c r="WKX16" s="154"/>
      <c r="WKY16" s="154"/>
      <c r="WKZ16" s="154"/>
      <c r="WLA16" s="154"/>
      <c r="WLB16" s="154"/>
      <c r="WLC16" s="154"/>
      <c r="WLD16" s="154"/>
      <c r="WLE16" s="154"/>
      <c r="WLF16" s="154"/>
      <c r="WLG16" s="154"/>
      <c r="WLH16" s="154"/>
      <c r="WLI16" s="154"/>
      <c r="WLJ16" s="154"/>
      <c r="WLK16" s="154"/>
      <c r="WLL16" s="154"/>
      <c r="WLM16" s="154"/>
      <c r="WLN16" s="154"/>
      <c r="WLO16" s="154"/>
      <c r="WLP16" s="154"/>
      <c r="WLQ16" s="154"/>
      <c r="WLR16" s="154"/>
      <c r="WLS16" s="154"/>
      <c r="WLT16" s="154"/>
      <c r="WLU16" s="154"/>
      <c r="WLV16" s="154"/>
      <c r="WLW16" s="154"/>
      <c r="WLX16" s="154"/>
      <c r="WLY16" s="154"/>
      <c r="WLZ16" s="154"/>
      <c r="WMA16" s="154"/>
      <c r="WMB16" s="154"/>
      <c r="WMC16" s="154"/>
      <c r="WMD16" s="154"/>
      <c r="WME16" s="154"/>
      <c r="WMF16" s="154"/>
      <c r="WMG16" s="154"/>
      <c r="WMH16" s="154"/>
      <c r="WMI16" s="154"/>
      <c r="WMJ16" s="154"/>
      <c r="WMK16" s="154"/>
      <c r="WML16" s="154"/>
      <c r="WMM16" s="154"/>
      <c r="WMN16" s="154"/>
      <c r="WMO16" s="154"/>
      <c r="WMP16" s="154"/>
      <c r="WMQ16" s="154"/>
      <c r="WMR16" s="154"/>
      <c r="WMS16" s="154"/>
      <c r="WMT16" s="154"/>
      <c r="WMU16" s="154"/>
      <c r="WMV16" s="154"/>
      <c r="WMW16" s="154"/>
      <c r="WMX16" s="154"/>
      <c r="WMY16" s="154"/>
      <c r="WMZ16" s="154"/>
      <c r="WNA16" s="154"/>
      <c r="WNB16" s="154"/>
      <c r="WNC16" s="154"/>
      <c r="WND16" s="154"/>
      <c r="WNE16" s="154"/>
      <c r="WNF16" s="154"/>
      <c r="WNG16" s="154"/>
      <c r="WNH16" s="154"/>
      <c r="WNI16" s="154"/>
      <c r="WNJ16" s="154"/>
      <c r="WNK16" s="154"/>
      <c r="WNL16" s="154"/>
      <c r="WNM16" s="154"/>
      <c r="WNN16" s="154"/>
      <c r="WNO16" s="154"/>
      <c r="WNP16" s="154"/>
      <c r="WNQ16" s="154"/>
      <c r="WNR16" s="154"/>
      <c r="WNS16" s="154"/>
      <c r="WNT16" s="154"/>
      <c r="WNU16" s="154"/>
      <c r="WNV16" s="154"/>
      <c r="WNW16" s="154"/>
      <c r="WNX16" s="154"/>
      <c r="WNY16" s="154"/>
      <c r="WNZ16" s="154"/>
      <c r="WOA16" s="154"/>
      <c r="WOB16" s="154"/>
      <c r="WOC16" s="154"/>
      <c r="WOD16" s="154"/>
      <c r="WOE16" s="154"/>
      <c r="WOF16" s="154"/>
      <c r="WOG16" s="154"/>
      <c r="WOH16" s="154"/>
      <c r="WOI16" s="154"/>
      <c r="WOJ16" s="154"/>
      <c r="WOK16" s="154"/>
      <c r="WOL16" s="154"/>
      <c r="WOM16" s="154"/>
      <c r="WON16" s="154"/>
      <c r="WOO16" s="154"/>
      <c r="WOP16" s="154"/>
      <c r="WOQ16" s="154"/>
      <c r="WOR16" s="154"/>
      <c r="WOS16" s="154"/>
      <c r="WOT16" s="154"/>
      <c r="WOU16" s="154"/>
      <c r="WOV16" s="154"/>
      <c r="WOW16" s="154"/>
      <c r="WOX16" s="154"/>
      <c r="WOY16" s="154"/>
      <c r="WOZ16" s="154"/>
      <c r="WPA16" s="154"/>
      <c r="WPB16" s="154"/>
      <c r="WPC16" s="154"/>
      <c r="WPD16" s="154"/>
      <c r="WPE16" s="154"/>
      <c r="WPF16" s="154"/>
      <c r="WPG16" s="154"/>
      <c r="WPH16" s="154"/>
      <c r="WPI16" s="154"/>
      <c r="WPJ16" s="154"/>
      <c r="WPK16" s="154"/>
      <c r="WPL16" s="154"/>
      <c r="WPM16" s="154"/>
      <c r="WPN16" s="154"/>
      <c r="WPO16" s="154"/>
      <c r="WPP16" s="154"/>
      <c r="WPQ16" s="154"/>
      <c r="WPR16" s="154"/>
      <c r="WPS16" s="154"/>
      <c r="WPT16" s="154"/>
      <c r="WPU16" s="154"/>
      <c r="WPV16" s="154"/>
      <c r="WPW16" s="154"/>
      <c r="WPX16" s="154"/>
      <c r="WPY16" s="154"/>
      <c r="WPZ16" s="154"/>
      <c r="WQA16" s="154"/>
      <c r="WQB16" s="154"/>
      <c r="WQC16" s="154"/>
      <c r="WQD16" s="154"/>
      <c r="WQE16" s="154"/>
      <c r="WQF16" s="154"/>
      <c r="WQG16" s="154"/>
      <c r="WQH16" s="154"/>
      <c r="WQI16" s="154"/>
      <c r="WQJ16" s="154"/>
      <c r="WQK16" s="154"/>
      <c r="WQL16" s="154"/>
      <c r="WQM16" s="154"/>
      <c r="WQN16" s="154"/>
      <c r="WQO16" s="154"/>
      <c r="WQP16" s="154"/>
      <c r="WQQ16" s="154"/>
      <c r="WQR16" s="154"/>
      <c r="WQS16" s="154"/>
      <c r="WQT16" s="154"/>
      <c r="WQU16" s="154"/>
      <c r="WQV16" s="154"/>
      <c r="WQW16" s="154"/>
      <c r="WQX16" s="154"/>
      <c r="WQY16" s="154"/>
      <c r="WQZ16" s="154"/>
      <c r="WRA16" s="154"/>
      <c r="WRB16" s="154"/>
      <c r="WRC16" s="154"/>
      <c r="WRD16" s="154"/>
      <c r="WRE16" s="154"/>
      <c r="WRF16" s="154"/>
      <c r="WRG16" s="154"/>
      <c r="WRH16" s="154"/>
      <c r="WRI16" s="154"/>
      <c r="WRJ16" s="154"/>
      <c r="WRK16" s="154"/>
      <c r="WRL16" s="154"/>
      <c r="WRM16" s="154"/>
      <c r="WRN16" s="154"/>
      <c r="WRO16" s="154"/>
      <c r="WRP16" s="154"/>
      <c r="WRQ16" s="154"/>
      <c r="WRR16" s="154"/>
      <c r="WRS16" s="154"/>
      <c r="WRT16" s="154"/>
      <c r="WRU16" s="154"/>
      <c r="WRV16" s="154"/>
      <c r="WRW16" s="154"/>
      <c r="WRX16" s="154"/>
      <c r="WRY16" s="154"/>
      <c r="WRZ16" s="154"/>
      <c r="WSA16" s="154"/>
      <c r="WSB16" s="154"/>
      <c r="WSC16" s="154"/>
      <c r="WSD16" s="154"/>
      <c r="WSE16" s="154"/>
      <c r="WSF16" s="154"/>
      <c r="WSG16" s="154"/>
      <c r="WSH16" s="154"/>
      <c r="WSI16" s="154"/>
      <c r="WSJ16" s="154"/>
      <c r="WSK16" s="154"/>
      <c r="WSL16" s="154"/>
      <c r="WSM16" s="154"/>
      <c r="WSN16" s="154"/>
      <c r="WSO16" s="154"/>
      <c r="WSP16" s="154"/>
      <c r="WSQ16" s="154"/>
      <c r="WSR16" s="154"/>
      <c r="WSS16" s="154"/>
      <c r="WST16" s="154"/>
      <c r="WSU16" s="154"/>
      <c r="WSV16" s="154"/>
      <c r="WSW16" s="154"/>
      <c r="WSX16" s="154"/>
      <c r="WSY16" s="154"/>
      <c r="WSZ16" s="154"/>
      <c r="WTA16" s="154"/>
      <c r="WTB16" s="154"/>
      <c r="WTC16" s="154"/>
      <c r="WTD16" s="154"/>
      <c r="WTE16" s="154"/>
      <c r="WTF16" s="154"/>
      <c r="WTG16" s="154"/>
      <c r="WTH16" s="154"/>
      <c r="WTI16" s="154"/>
      <c r="WTJ16" s="154"/>
      <c r="WTK16" s="154"/>
      <c r="WTL16" s="154"/>
      <c r="WTM16" s="154"/>
      <c r="WTN16" s="154"/>
      <c r="WTO16" s="154"/>
      <c r="WTP16" s="154"/>
      <c r="WTQ16" s="154"/>
      <c r="WTR16" s="154"/>
      <c r="WTS16" s="154"/>
      <c r="WTT16" s="154"/>
      <c r="WTU16" s="154"/>
      <c r="WTV16" s="154"/>
      <c r="WTW16" s="154"/>
      <c r="WTX16" s="154"/>
      <c r="WTY16" s="154"/>
      <c r="WTZ16" s="154"/>
      <c r="WUA16" s="154"/>
      <c r="WUB16" s="154"/>
      <c r="WUC16" s="154"/>
      <c r="WUD16" s="154"/>
      <c r="WUE16" s="154"/>
      <c r="WUF16" s="154"/>
      <c r="WUG16" s="154"/>
      <c r="WUH16" s="154"/>
      <c r="WUI16" s="154"/>
      <c r="WUJ16" s="154"/>
      <c r="WUK16" s="154"/>
      <c r="WUL16" s="154"/>
      <c r="WUM16" s="154"/>
      <c r="WUN16" s="154"/>
      <c r="WUO16" s="154"/>
      <c r="WUP16" s="154"/>
      <c r="WUQ16" s="154"/>
      <c r="WUR16" s="154"/>
      <c r="WUS16" s="154"/>
      <c r="WUT16" s="154"/>
      <c r="WUU16" s="154"/>
      <c r="WUV16" s="154"/>
      <c r="WUW16" s="154"/>
      <c r="WUX16" s="154"/>
      <c r="WUY16" s="154"/>
      <c r="WUZ16" s="154"/>
      <c r="WVA16" s="154"/>
      <c r="WVB16" s="154"/>
      <c r="WVC16" s="154"/>
      <c r="WVD16" s="154"/>
      <c r="WVE16" s="154"/>
      <c r="WVF16" s="154"/>
      <c r="WVG16" s="154"/>
      <c r="WVH16" s="154"/>
      <c r="WVI16" s="154"/>
      <c r="WVJ16" s="154"/>
      <c r="WVK16" s="154"/>
      <c r="WVL16" s="154"/>
      <c r="WVM16" s="154"/>
      <c r="WVN16" s="154"/>
      <c r="WVO16" s="154"/>
      <c r="WVP16" s="154"/>
      <c r="WVQ16" s="154"/>
      <c r="WVR16" s="154"/>
      <c r="WVS16" s="154"/>
      <c r="WVT16" s="154"/>
      <c r="WVU16" s="154"/>
      <c r="WVV16" s="154"/>
      <c r="WVW16" s="154"/>
      <c r="WVX16" s="154"/>
      <c r="WVY16" s="154"/>
      <c r="WVZ16" s="154"/>
      <c r="WWA16" s="154"/>
      <c r="WWB16" s="154"/>
      <c r="WWC16" s="154"/>
      <c r="WWD16" s="154"/>
      <c r="WWE16" s="154"/>
      <c r="WWF16" s="154"/>
      <c r="WWG16" s="154"/>
      <c r="WWH16" s="154"/>
      <c r="WWI16" s="154"/>
      <c r="WWJ16" s="154"/>
      <c r="WWK16" s="154"/>
      <c r="WWL16" s="154"/>
      <c r="WWM16" s="154"/>
      <c r="WWN16" s="154"/>
      <c r="WWO16" s="154"/>
      <c r="WWP16" s="154"/>
      <c r="WWQ16" s="154"/>
      <c r="WWR16" s="154"/>
      <c r="WWS16" s="154"/>
      <c r="WWT16" s="154"/>
      <c r="WWU16" s="154"/>
      <c r="WWV16" s="154"/>
      <c r="WWW16" s="154"/>
      <c r="WWX16" s="154"/>
      <c r="WWY16" s="154"/>
      <c r="WWZ16" s="154"/>
      <c r="WXA16" s="154"/>
    </row>
    <row r="17" spans="1:16173" s="18" customFormat="1" ht="10.35" customHeight="1" x14ac:dyDescent="0.2">
      <c r="A17" s="40" t="s">
        <v>10</v>
      </c>
      <c r="B17" s="24" t="e">
        <f t="shared" ref="B17" si="0">B4</f>
        <v>#REF!</v>
      </c>
    </row>
    <row r="18" spans="1:16173" s="18" customFormat="1" ht="20.100000000000001" customHeight="1" x14ac:dyDescent="0.2">
      <c r="A18" s="20"/>
      <c r="B18" s="24" t="e">
        <f t="shared" ref="B18" si="1">B5</f>
        <v>#REF!</v>
      </c>
    </row>
    <row r="19" spans="1:16173" s="18" customFormat="1" ht="10.35" customHeight="1" x14ac:dyDescent="0.2">
      <c r="A19" s="17" t="s">
        <v>149</v>
      </c>
    </row>
    <row r="20" spans="1:16173" s="18" customFormat="1" ht="10.35" customHeight="1" x14ac:dyDescent="0.2">
      <c r="A20" s="19">
        <v>1</v>
      </c>
      <c r="B20" s="17" t="e">
        <f t="shared" ref="B20" si="2">ROUNDUP(B7*0.87,)</f>
        <v>#REF!</v>
      </c>
    </row>
    <row r="21" spans="1:16173" s="18" customFormat="1" ht="10.35" customHeight="1" x14ac:dyDescent="0.2">
      <c r="A21" s="17" t="s">
        <v>150</v>
      </c>
    </row>
    <row r="22" spans="1:16173" s="18" customFormat="1" ht="10.35" customHeight="1" x14ac:dyDescent="0.2">
      <c r="A22" s="19">
        <v>1</v>
      </c>
      <c r="B22" s="17" t="e">
        <f t="shared" ref="B22" si="3">ROUNDUP(B9*0.87,)</f>
        <v>#REF!</v>
      </c>
    </row>
    <row r="23" spans="1:16173" s="18" customFormat="1" ht="10.35" customHeight="1" x14ac:dyDescent="0.2">
      <c r="A23" s="17" t="s">
        <v>151</v>
      </c>
      <c r="B23" s="17"/>
    </row>
    <row r="24" spans="1:16173" s="18" customFormat="1" ht="10.15" customHeight="1" x14ac:dyDescent="0.2">
      <c r="A24" s="19">
        <v>1</v>
      </c>
      <c r="B24" s="17" t="e">
        <f t="shared" ref="B24" si="4">ROUNDUP(B11*0.87,)</f>
        <v>#REF!</v>
      </c>
    </row>
    <row r="25" spans="1:16173" s="18" customFormat="1" ht="10.35" customHeight="1" x14ac:dyDescent="0.2">
      <c r="A25" s="17" t="s">
        <v>4</v>
      </c>
      <c r="B25" s="17"/>
    </row>
    <row r="26" spans="1:16173" s="18" customFormat="1" ht="10.35" customHeight="1" x14ac:dyDescent="0.2">
      <c r="A26" s="19">
        <v>1</v>
      </c>
      <c r="B26" s="17" t="e">
        <f t="shared" ref="B26" si="5">ROUNDUP(B13*0.87,)</f>
        <v>#REF!</v>
      </c>
    </row>
    <row r="27" spans="1:16173" s="18" customFormat="1" ht="10.35" customHeight="1" x14ac:dyDescent="0.2">
      <c r="A27" s="17" t="s">
        <v>152</v>
      </c>
      <c r="B27" s="17"/>
    </row>
    <row r="28" spans="1:16173" s="18" customFormat="1" ht="10.35" customHeight="1" x14ac:dyDescent="0.2">
      <c r="A28" s="19">
        <v>1</v>
      </c>
      <c r="B28" s="17" t="e">
        <f t="shared" ref="B28" si="6">ROUNDUP(B15*0.87,)</f>
        <v>#REF!</v>
      </c>
    </row>
    <row r="29" spans="1:16173" s="18" customFormat="1" ht="10.35" customHeight="1" x14ac:dyDescent="0.2">
      <c r="A29" s="41"/>
    </row>
    <row r="30" spans="1:16173" s="18" customFormat="1" ht="10.35" customHeight="1" thickBot="1" x14ac:dyDescent="0.25">
      <c r="A30" s="41"/>
      <c r="B30" s="154"/>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c r="AT30" s="105"/>
      <c r="AU30" s="105"/>
      <c r="AV30" s="105"/>
      <c r="AW30" s="105"/>
      <c r="AX30" s="105"/>
      <c r="AY30" s="105"/>
      <c r="AZ30" s="105"/>
      <c r="BA30" s="105"/>
      <c r="BB30" s="105"/>
      <c r="BC30" s="105"/>
      <c r="BD30" s="105"/>
      <c r="BE30" s="105"/>
      <c r="BF30" s="105"/>
      <c r="BG30" s="105"/>
      <c r="BH30" s="105"/>
      <c r="BI30" s="105"/>
      <c r="BJ30" s="105"/>
      <c r="BK30" s="105"/>
      <c r="BL30" s="105"/>
      <c r="BM30" s="105"/>
      <c r="BN30" s="105"/>
      <c r="BO30" s="105"/>
      <c r="BP30" s="105"/>
      <c r="BQ30" s="105"/>
      <c r="BR30" s="105"/>
      <c r="BS30" s="105"/>
      <c r="BT30" s="105"/>
      <c r="BU30" s="105"/>
      <c r="BV30" s="105"/>
      <c r="BW30" s="105"/>
      <c r="BX30" s="105"/>
      <c r="BY30" s="105"/>
      <c r="BZ30" s="105"/>
      <c r="CA30" s="105"/>
      <c r="CB30" s="105"/>
      <c r="CC30" s="105"/>
      <c r="CD30" s="105"/>
      <c r="CE30" s="105"/>
      <c r="CF30" s="105"/>
      <c r="CG30" s="105"/>
      <c r="CH30" s="105"/>
      <c r="CI30" s="105"/>
      <c r="CJ30" s="105"/>
      <c r="CK30" s="105"/>
      <c r="CL30" s="105"/>
      <c r="CM30" s="105"/>
      <c r="CN30" s="105"/>
      <c r="CO30" s="105"/>
      <c r="CP30" s="105"/>
      <c r="CQ30" s="105"/>
      <c r="CR30" s="105"/>
      <c r="CS30" s="105"/>
      <c r="CT30" s="105"/>
      <c r="CU30" s="105"/>
      <c r="CV30" s="105"/>
      <c r="CW30" s="105"/>
      <c r="CX30" s="105"/>
      <c r="CY30" s="105"/>
      <c r="CZ30" s="105"/>
      <c r="DA30" s="105"/>
      <c r="DB30" s="105"/>
      <c r="DC30" s="105"/>
      <c r="DD30" s="105"/>
      <c r="DE30" s="105"/>
      <c r="DF30" s="105"/>
      <c r="DG30" s="105"/>
      <c r="DH30" s="105"/>
      <c r="DI30" s="105"/>
      <c r="DJ30" s="105"/>
      <c r="DK30" s="105"/>
      <c r="DL30" s="105"/>
      <c r="DM30" s="105"/>
      <c r="DN30" s="105"/>
      <c r="DO30" s="105"/>
      <c r="DP30" s="105"/>
      <c r="DQ30" s="105"/>
      <c r="DR30" s="105"/>
      <c r="DS30" s="105"/>
      <c r="DT30" s="105"/>
      <c r="DU30" s="105"/>
      <c r="DV30" s="105"/>
      <c r="DW30" s="105"/>
      <c r="DX30" s="105"/>
      <c r="DY30" s="105"/>
      <c r="DZ30" s="105"/>
      <c r="EA30" s="105"/>
      <c r="EB30" s="105"/>
      <c r="EC30" s="105"/>
      <c r="ED30" s="105"/>
      <c r="EE30" s="105"/>
      <c r="EF30" s="105"/>
      <c r="EG30" s="105"/>
      <c r="EH30" s="105"/>
      <c r="EI30" s="105"/>
      <c r="EJ30" s="105"/>
      <c r="EK30" s="105"/>
      <c r="EL30" s="105"/>
      <c r="EM30" s="105"/>
      <c r="EN30" s="105"/>
      <c r="EO30" s="105"/>
      <c r="EP30" s="105"/>
      <c r="EQ30" s="105"/>
      <c r="ER30" s="105"/>
      <c r="ES30" s="105"/>
      <c r="ET30" s="105"/>
      <c r="EU30" s="105"/>
      <c r="EV30" s="105"/>
      <c r="EW30" s="105"/>
      <c r="EX30" s="105"/>
      <c r="EY30" s="105"/>
      <c r="EZ30" s="105"/>
      <c r="FA30" s="105"/>
      <c r="FB30" s="105"/>
      <c r="FC30" s="105"/>
      <c r="FD30" s="105"/>
      <c r="FE30" s="105"/>
      <c r="FF30" s="105"/>
      <c r="FG30" s="105"/>
      <c r="FH30" s="105"/>
      <c r="FI30" s="105"/>
      <c r="FJ30" s="105"/>
      <c r="FK30" s="105"/>
      <c r="FL30" s="105"/>
      <c r="FM30" s="105"/>
      <c r="FN30" s="105"/>
      <c r="FO30" s="105"/>
      <c r="FP30" s="105"/>
      <c r="FQ30" s="105"/>
      <c r="FR30" s="105"/>
      <c r="FS30" s="105"/>
      <c r="FT30" s="105"/>
      <c r="FU30" s="105"/>
      <c r="FV30" s="105"/>
      <c r="FW30" s="105"/>
      <c r="FX30" s="105"/>
      <c r="FY30" s="105"/>
      <c r="FZ30" s="105"/>
      <c r="GA30" s="105"/>
      <c r="GB30" s="105"/>
      <c r="GC30" s="105"/>
      <c r="GD30" s="105"/>
      <c r="GE30" s="105"/>
      <c r="GF30" s="105"/>
      <c r="GG30" s="105"/>
      <c r="GH30" s="105"/>
      <c r="GI30" s="105"/>
      <c r="GJ30" s="105"/>
      <c r="GK30" s="105"/>
      <c r="GL30" s="105"/>
      <c r="GM30" s="105"/>
      <c r="GN30" s="105"/>
      <c r="GO30" s="105"/>
      <c r="GP30" s="105"/>
      <c r="GQ30" s="105"/>
      <c r="GR30" s="105"/>
      <c r="GS30" s="105"/>
      <c r="GT30" s="105"/>
      <c r="GU30" s="105"/>
      <c r="GV30" s="105"/>
      <c r="GW30" s="105"/>
      <c r="GX30" s="105"/>
      <c r="GY30" s="105"/>
      <c r="GZ30" s="105"/>
      <c r="HA30" s="105"/>
      <c r="HB30" s="105"/>
      <c r="HC30" s="105"/>
      <c r="HD30" s="105"/>
      <c r="HE30" s="105"/>
      <c r="HF30" s="105"/>
      <c r="HG30" s="105"/>
      <c r="HH30" s="105"/>
      <c r="HI30" s="105"/>
      <c r="HJ30" s="105"/>
      <c r="HK30" s="105"/>
      <c r="HL30" s="105"/>
      <c r="HM30" s="105"/>
      <c r="HN30" s="105"/>
      <c r="HO30" s="105"/>
      <c r="HP30" s="105"/>
      <c r="HQ30" s="105"/>
      <c r="HR30" s="105"/>
      <c r="HS30" s="105"/>
      <c r="HT30" s="105"/>
      <c r="HU30" s="105"/>
      <c r="HV30" s="105"/>
      <c r="HW30" s="105"/>
      <c r="HX30" s="105"/>
      <c r="HY30" s="105"/>
      <c r="HZ30" s="105"/>
      <c r="IA30" s="105"/>
      <c r="IB30" s="105"/>
      <c r="IC30" s="105"/>
      <c r="ID30" s="105"/>
      <c r="IE30" s="105"/>
      <c r="IF30" s="105"/>
      <c r="IG30" s="105"/>
      <c r="IH30" s="105"/>
      <c r="II30" s="105"/>
      <c r="IJ30" s="105"/>
      <c r="IK30" s="105"/>
      <c r="IL30" s="105"/>
      <c r="IM30" s="105"/>
      <c r="IN30" s="105"/>
      <c r="IO30" s="105"/>
      <c r="IP30" s="105"/>
      <c r="IQ30" s="105"/>
      <c r="IR30" s="105"/>
      <c r="IS30" s="105"/>
      <c r="IT30" s="105"/>
      <c r="IU30" s="105"/>
      <c r="IV30" s="105"/>
      <c r="IW30" s="105"/>
      <c r="IX30" s="105"/>
      <c r="IY30" s="105"/>
      <c r="IZ30" s="105"/>
      <c r="JA30" s="105"/>
      <c r="JB30" s="105"/>
      <c r="JC30" s="105"/>
      <c r="JD30" s="105"/>
      <c r="JE30" s="105"/>
      <c r="JF30" s="105"/>
      <c r="JG30" s="105"/>
      <c r="JH30" s="105"/>
      <c r="JI30" s="105"/>
      <c r="JJ30" s="105"/>
      <c r="JK30" s="105"/>
      <c r="JL30" s="105"/>
      <c r="JM30" s="105"/>
      <c r="JN30" s="105"/>
      <c r="JO30" s="105"/>
      <c r="JP30" s="105"/>
      <c r="JQ30" s="105"/>
      <c r="JR30" s="105"/>
      <c r="JS30" s="105"/>
      <c r="JT30" s="105"/>
      <c r="JU30" s="105"/>
      <c r="JV30" s="105"/>
      <c r="JW30" s="105"/>
      <c r="JX30" s="105"/>
      <c r="JY30" s="105"/>
      <c r="JZ30" s="105"/>
      <c r="KA30" s="105"/>
      <c r="KB30" s="105"/>
      <c r="KC30" s="105"/>
      <c r="KD30" s="105"/>
      <c r="KE30" s="105"/>
      <c r="KF30" s="105"/>
      <c r="KG30" s="105"/>
      <c r="KH30" s="105"/>
      <c r="KI30" s="105"/>
      <c r="KJ30" s="105"/>
      <c r="KK30" s="105"/>
      <c r="KL30" s="105"/>
      <c r="KM30" s="105"/>
      <c r="KN30" s="105"/>
      <c r="KO30" s="105"/>
      <c r="KP30" s="105"/>
      <c r="KQ30" s="105"/>
      <c r="KR30" s="105"/>
      <c r="KS30" s="105"/>
      <c r="KT30" s="105"/>
      <c r="KU30" s="105"/>
      <c r="KV30" s="105"/>
      <c r="KW30" s="105"/>
      <c r="KX30" s="105"/>
      <c r="KY30" s="105"/>
      <c r="KZ30" s="105"/>
      <c r="LA30" s="105"/>
      <c r="LB30" s="105"/>
      <c r="LC30" s="105"/>
      <c r="LD30" s="105"/>
      <c r="LE30" s="105"/>
      <c r="LF30" s="105"/>
      <c r="LG30" s="105"/>
      <c r="LH30" s="105"/>
      <c r="LI30" s="105"/>
      <c r="LJ30" s="105"/>
      <c r="LK30" s="105"/>
      <c r="LL30" s="105"/>
      <c r="LM30" s="105"/>
      <c r="LN30" s="105"/>
      <c r="LO30" s="105"/>
      <c r="LP30" s="105"/>
      <c r="LQ30" s="105"/>
      <c r="LR30" s="105"/>
      <c r="LS30" s="105"/>
      <c r="LT30" s="105"/>
      <c r="LU30" s="105"/>
      <c r="LV30" s="105"/>
      <c r="LW30" s="105"/>
      <c r="LX30" s="105"/>
      <c r="LY30" s="105"/>
      <c r="LZ30" s="105"/>
      <c r="MA30" s="105"/>
      <c r="MB30" s="105"/>
      <c r="MC30" s="105"/>
      <c r="MD30" s="105"/>
      <c r="ME30" s="105"/>
      <c r="MF30" s="105"/>
      <c r="MG30" s="105"/>
      <c r="MH30" s="105"/>
      <c r="MI30" s="105"/>
      <c r="MJ30" s="105"/>
      <c r="MK30" s="105"/>
      <c r="ML30" s="105"/>
      <c r="MM30" s="105"/>
      <c r="MN30" s="105"/>
      <c r="MO30" s="105"/>
      <c r="MP30" s="105"/>
      <c r="MQ30" s="105"/>
      <c r="MR30" s="105"/>
      <c r="MS30" s="105"/>
      <c r="MT30" s="105"/>
      <c r="MU30" s="105"/>
      <c r="MV30" s="105"/>
      <c r="MW30" s="105"/>
      <c r="MX30" s="105"/>
      <c r="MY30" s="105"/>
      <c r="MZ30" s="105"/>
      <c r="NA30" s="105"/>
      <c r="NB30" s="105"/>
      <c r="NC30" s="105"/>
      <c r="ND30" s="105"/>
      <c r="NE30" s="105"/>
      <c r="NF30" s="105"/>
      <c r="NG30" s="105"/>
      <c r="NH30" s="105"/>
      <c r="NI30" s="105"/>
      <c r="NJ30" s="105"/>
      <c r="NK30" s="105"/>
      <c r="NL30" s="105"/>
      <c r="NM30" s="105"/>
      <c r="NN30" s="105"/>
      <c r="NO30" s="105"/>
      <c r="NP30" s="105"/>
      <c r="NQ30" s="105"/>
      <c r="NR30" s="105"/>
      <c r="NS30" s="105"/>
      <c r="NT30" s="105"/>
      <c r="NU30" s="105"/>
      <c r="NV30" s="105"/>
      <c r="NW30" s="105"/>
      <c r="NX30" s="105"/>
      <c r="NY30" s="105"/>
      <c r="NZ30" s="105"/>
      <c r="OA30" s="105"/>
      <c r="OB30" s="105"/>
      <c r="OC30" s="105"/>
      <c r="OD30" s="105"/>
      <c r="OE30" s="105"/>
      <c r="OF30" s="105"/>
      <c r="OG30" s="105"/>
      <c r="OH30" s="105"/>
      <c r="OI30" s="105"/>
      <c r="OJ30" s="105"/>
      <c r="OK30" s="105"/>
      <c r="OL30" s="105"/>
      <c r="OM30" s="105"/>
      <c r="ON30" s="105"/>
      <c r="OO30" s="105"/>
      <c r="OP30" s="105"/>
      <c r="OQ30" s="105"/>
      <c r="OR30" s="105"/>
      <c r="OS30" s="105"/>
      <c r="OT30" s="105"/>
      <c r="OU30" s="105"/>
      <c r="OV30" s="105"/>
      <c r="OW30" s="105"/>
      <c r="OX30" s="105"/>
      <c r="OY30" s="105"/>
      <c r="OZ30" s="105"/>
      <c r="PA30" s="105"/>
      <c r="PB30" s="105"/>
      <c r="PC30" s="105"/>
      <c r="PD30" s="105"/>
      <c r="PE30" s="105"/>
      <c r="PF30" s="105"/>
      <c r="PG30" s="105"/>
      <c r="PH30" s="105"/>
      <c r="PI30" s="105"/>
      <c r="PJ30" s="105"/>
      <c r="PK30" s="105"/>
      <c r="PL30" s="105"/>
      <c r="PM30" s="105"/>
      <c r="PN30" s="105"/>
      <c r="PO30" s="105"/>
      <c r="PP30" s="105"/>
      <c r="PQ30" s="105"/>
      <c r="PR30" s="105"/>
      <c r="PS30" s="105"/>
      <c r="PT30" s="105"/>
      <c r="PU30" s="105"/>
      <c r="PV30" s="105"/>
      <c r="PW30" s="105"/>
      <c r="PX30" s="105"/>
      <c r="PY30" s="105"/>
      <c r="PZ30" s="105"/>
      <c r="QA30" s="105"/>
      <c r="QB30" s="105"/>
      <c r="QC30" s="105"/>
      <c r="QD30" s="105"/>
      <c r="QE30" s="105"/>
      <c r="QF30" s="105"/>
      <c r="QG30" s="105"/>
      <c r="QH30" s="105"/>
      <c r="QI30" s="105"/>
      <c r="QJ30" s="105"/>
      <c r="QK30" s="105"/>
      <c r="QL30" s="105"/>
      <c r="QM30" s="105"/>
      <c r="QN30" s="105"/>
      <c r="QO30" s="105"/>
      <c r="QP30" s="105"/>
      <c r="QQ30" s="105"/>
      <c r="QR30" s="105"/>
      <c r="QS30" s="105"/>
      <c r="QT30" s="105"/>
      <c r="QU30" s="105"/>
      <c r="QV30" s="105"/>
      <c r="QW30" s="105"/>
      <c r="QX30" s="105"/>
      <c r="QY30" s="105"/>
      <c r="QZ30" s="105"/>
      <c r="RA30" s="105"/>
      <c r="RB30" s="105"/>
      <c r="RC30" s="105"/>
      <c r="RD30" s="105"/>
      <c r="RE30" s="105"/>
      <c r="RF30" s="105"/>
      <c r="RG30" s="105"/>
      <c r="RH30" s="105"/>
      <c r="RI30" s="105"/>
      <c r="RJ30" s="105"/>
      <c r="RK30" s="105"/>
      <c r="RL30" s="105"/>
      <c r="RM30" s="105"/>
      <c r="RN30" s="105"/>
      <c r="RO30" s="105"/>
      <c r="RP30" s="105"/>
      <c r="RQ30" s="105"/>
      <c r="RR30" s="105"/>
      <c r="RS30" s="105"/>
      <c r="RT30" s="105"/>
      <c r="RU30" s="105"/>
      <c r="RV30" s="105"/>
      <c r="RW30" s="105"/>
      <c r="RX30" s="105"/>
      <c r="RY30" s="105"/>
      <c r="RZ30" s="105"/>
      <c r="SA30" s="105"/>
      <c r="SB30" s="105"/>
      <c r="SC30" s="105"/>
      <c r="SD30" s="105"/>
      <c r="SE30" s="105"/>
      <c r="SF30" s="105"/>
      <c r="SG30" s="105"/>
      <c r="SH30" s="105"/>
      <c r="SI30" s="105"/>
      <c r="SJ30" s="105"/>
      <c r="SK30" s="105"/>
      <c r="SL30" s="105"/>
      <c r="SM30" s="105"/>
      <c r="SN30" s="105"/>
      <c r="SO30" s="105"/>
      <c r="SP30" s="105"/>
      <c r="SQ30" s="105"/>
      <c r="SR30" s="105"/>
      <c r="SS30" s="105"/>
      <c r="ST30" s="105"/>
      <c r="SU30" s="105"/>
      <c r="SV30" s="105"/>
      <c r="SW30" s="105"/>
      <c r="SX30" s="105"/>
      <c r="SY30" s="105"/>
      <c r="SZ30" s="105"/>
      <c r="TA30" s="105"/>
      <c r="TB30" s="105"/>
      <c r="TC30" s="105"/>
      <c r="TD30" s="105"/>
      <c r="TE30" s="105"/>
      <c r="TF30" s="105"/>
      <c r="TG30" s="105"/>
      <c r="TH30" s="105"/>
      <c r="TI30" s="105"/>
      <c r="TJ30" s="105"/>
      <c r="TK30" s="105"/>
      <c r="TL30" s="105"/>
      <c r="TM30" s="105"/>
      <c r="TN30" s="105"/>
      <c r="TO30" s="105"/>
      <c r="TP30" s="105"/>
      <c r="TQ30" s="105"/>
      <c r="TR30" s="105"/>
      <c r="TS30" s="105"/>
      <c r="TT30" s="105"/>
      <c r="TU30" s="105"/>
      <c r="TV30" s="105"/>
      <c r="TW30" s="105"/>
      <c r="TX30" s="105"/>
      <c r="TY30" s="105"/>
      <c r="TZ30" s="105"/>
      <c r="UA30" s="105"/>
      <c r="UB30" s="105"/>
      <c r="UC30" s="105"/>
      <c r="UD30" s="105"/>
      <c r="UE30" s="105"/>
      <c r="UF30" s="105"/>
      <c r="UG30" s="105"/>
      <c r="UH30" s="105"/>
      <c r="UI30" s="105"/>
      <c r="UJ30" s="105"/>
      <c r="UK30" s="105"/>
      <c r="UL30" s="105"/>
      <c r="UM30" s="105"/>
      <c r="UN30" s="105"/>
      <c r="UO30" s="105"/>
      <c r="UP30" s="105"/>
      <c r="UQ30" s="105"/>
      <c r="UR30" s="105"/>
      <c r="US30" s="105"/>
      <c r="UT30" s="105"/>
      <c r="UU30" s="105"/>
      <c r="UV30" s="105"/>
      <c r="UW30" s="105"/>
      <c r="UX30" s="105"/>
      <c r="UY30" s="105"/>
      <c r="UZ30" s="105"/>
      <c r="VA30" s="105"/>
      <c r="VB30" s="105"/>
      <c r="VC30" s="105"/>
      <c r="VD30" s="105"/>
      <c r="VE30" s="105"/>
      <c r="VF30" s="105"/>
      <c r="VG30" s="105"/>
      <c r="VH30" s="105"/>
      <c r="VI30" s="105"/>
      <c r="VJ30" s="105"/>
      <c r="VK30" s="105"/>
      <c r="VL30" s="105"/>
      <c r="VM30" s="105"/>
      <c r="VN30" s="105"/>
      <c r="VO30" s="105"/>
      <c r="VP30" s="105"/>
      <c r="VQ30" s="105"/>
      <c r="VR30" s="105"/>
      <c r="VS30" s="105"/>
      <c r="VT30" s="105"/>
      <c r="VU30" s="105"/>
      <c r="VV30" s="105"/>
      <c r="VW30" s="105"/>
      <c r="VX30" s="105"/>
      <c r="VY30" s="105"/>
      <c r="VZ30" s="105"/>
      <c r="WA30" s="105"/>
      <c r="WB30" s="105"/>
      <c r="WC30" s="105"/>
      <c r="WD30" s="105"/>
      <c r="WE30" s="105"/>
      <c r="WF30" s="105"/>
      <c r="WG30" s="105"/>
      <c r="WH30" s="105"/>
      <c r="WI30" s="105"/>
      <c r="WJ30" s="105"/>
      <c r="WK30" s="105"/>
      <c r="WL30" s="105"/>
      <c r="WM30" s="105"/>
      <c r="WN30" s="105"/>
      <c r="WO30" s="105"/>
      <c r="WP30" s="105"/>
      <c r="WQ30" s="105"/>
      <c r="WR30" s="105"/>
      <c r="WS30" s="105"/>
      <c r="WT30" s="105"/>
      <c r="WU30" s="105"/>
      <c r="WV30" s="105"/>
      <c r="WW30" s="105"/>
      <c r="WX30" s="105"/>
      <c r="WY30" s="105"/>
      <c r="WZ30" s="105"/>
      <c r="XA30" s="105"/>
      <c r="XB30" s="105"/>
      <c r="XC30" s="105"/>
      <c r="XD30" s="105"/>
      <c r="XE30" s="105"/>
      <c r="XF30" s="105"/>
      <c r="XG30" s="105"/>
      <c r="XH30" s="105"/>
      <c r="XI30" s="105"/>
      <c r="XJ30" s="105"/>
      <c r="XK30" s="105"/>
      <c r="XL30" s="105"/>
      <c r="XM30" s="105"/>
      <c r="XN30" s="105"/>
      <c r="XO30" s="105"/>
      <c r="XP30" s="105"/>
      <c r="XQ30" s="105"/>
      <c r="XR30" s="105"/>
      <c r="XS30" s="105"/>
      <c r="XT30" s="105"/>
      <c r="XU30" s="105"/>
      <c r="XV30" s="105"/>
      <c r="XW30" s="105"/>
      <c r="XX30" s="105"/>
      <c r="XY30" s="105"/>
      <c r="XZ30" s="105"/>
      <c r="YA30" s="105"/>
      <c r="YB30" s="105"/>
      <c r="YC30" s="105"/>
      <c r="YD30" s="105"/>
      <c r="YE30" s="105"/>
      <c r="YF30" s="105"/>
      <c r="YG30" s="105"/>
      <c r="YH30" s="105"/>
      <c r="YI30" s="105"/>
      <c r="YJ30" s="105"/>
      <c r="YK30" s="105"/>
      <c r="YL30" s="105"/>
      <c r="YM30" s="105"/>
      <c r="YN30" s="105"/>
      <c r="YO30" s="105"/>
      <c r="YP30" s="105"/>
      <c r="YQ30" s="105"/>
      <c r="YR30" s="105"/>
      <c r="YS30" s="105"/>
      <c r="YT30" s="105"/>
      <c r="YU30" s="105"/>
      <c r="YV30" s="105"/>
      <c r="YW30" s="105"/>
      <c r="YX30" s="105"/>
      <c r="YY30" s="105"/>
      <c r="YZ30" s="105"/>
      <c r="ZA30" s="105"/>
      <c r="ZB30" s="105"/>
      <c r="ZC30" s="105"/>
      <c r="ZD30" s="105"/>
      <c r="ZE30" s="105"/>
      <c r="ZF30" s="105"/>
      <c r="ZG30" s="105"/>
      <c r="ZH30" s="105"/>
      <c r="ZI30" s="105"/>
      <c r="ZJ30" s="105"/>
      <c r="ZK30" s="105"/>
      <c r="ZL30" s="105"/>
      <c r="ZM30" s="105"/>
      <c r="ZN30" s="105"/>
      <c r="ZO30" s="105"/>
      <c r="ZP30" s="105"/>
      <c r="ZQ30" s="105"/>
      <c r="ZR30" s="105"/>
      <c r="ZS30" s="105"/>
      <c r="ZT30" s="105"/>
      <c r="ZU30" s="105"/>
      <c r="ZV30" s="105"/>
      <c r="ZW30" s="105"/>
      <c r="ZX30" s="105"/>
      <c r="ZY30" s="105"/>
      <c r="ZZ30" s="105"/>
      <c r="AAA30" s="105"/>
      <c r="AAB30" s="105"/>
      <c r="AAC30" s="105"/>
      <c r="AAD30" s="105"/>
      <c r="AAE30" s="105"/>
      <c r="AAF30" s="105"/>
      <c r="AAG30" s="105"/>
      <c r="AAH30" s="105"/>
      <c r="AAI30" s="105"/>
      <c r="AAJ30" s="105"/>
      <c r="AAK30" s="105"/>
      <c r="AAL30" s="105"/>
      <c r="AAM30" s="105"/>
      <c r="AAN30" s="105"/>
      <c r="AAO30" s="105"/>
      <c r="AAP30" s="105"/>
      <c r="AAQ30" s="105"/>
      <c r="AAR30" s="105"/>
      <c r="AAS30" s="105"/>
      <c r="AAT30" s="105"/>
      <c r="AAU30" s="105"/>
      <c r="AAV30" s="105"/>
      <c r="AAW30" s="105"/>
      <c r="AAX30" s="105"/>
      <c r="AAY30" s="105"/>
      <c r="AAZ30" s="105"/>
      <c r="ABA30" s="105"/>
      <c r="ABB30" s="105"/>
      <c r="ABC30" s="105"/>
      <c r="ABD30" s="105"/>
      <c r="ABE30" s="105"/>
      <c r="ABF30" s="105"/>
      <c r="ABG30" s="105"/>
      <c r="ABH30" s="105"/>
      <c r="ABI30" s="105"/>
      <c r="ABJ30" s="105"/>
      <c r="ABK30" s="105"/>
      <c r="ABL30" s="105"/>
      <c r="ABM30" s="105"/>
      <c r="ABN30" s="105"/>
      <c r="ABO30" s="105"/>
      <c r="ABP30" s="105"/>
      <c r="ABQ30" s="105"/>
      <c r="ABR30" s="105"/>
      <c r="ABS30" s="105"/>
      <c r="ABT30" s="105"/>
      <c r="ABU30" s="105"/>
      <c r="ABV30" s="105"/>
      <c r="ABW30" s="105"/>
      <c r="ABX30" s="105"/>
      <c r="ABY30" s="105"/>
      <c r="ABZ30" s="105"/>
      <c r="ACA30" s="105"/>
      <c r="ACB30" s="105"/>
      <c r="ACC30" s="105"/>
      <c r="ACD30" s="105"/>
      <c r="ACE30" s="105"/>
      <c r="ACF30" s="105"/>
      <c r="ACG30" s="105"/>
      <c r="ACH30" s="105"/>
      <c r="ACI30" s="105"/>
      <c r="ACJ30" s="105"/>
      <c r="ACK30" s="105"/>
      <c r="ACL30" s="105"/>
      <c r="ACM30" s="105"/>
      <c r="ACN30" s="105"/>
      <c r="ACO30" s="105"/>
      <c r="ACP30" s="105"/>
      <c r="ACQ30" s="105"/>
      <c r="ACR30" s="105"/>
      <c r="ACS30" s="105"/>
      <c r="ACT30" s="105"/>
      <c r="ACU30" s="105"/>
      <c r="ACV30" s="105"/>
      <c r="ACW30" s="105"/>
      <c r="ACX30" s="105"/>
      <c r="ACY30" s="105"/>
      <c r="ACZ30" s="105"/>
      <c r="ADA30" s="105"/>
      <c r="ADB30" s="105"/>
      <c r="ADC30" s="105"/>
      <c r="ADD30" s="105"/>
      <c r="ADE30" s="105"/>
      <c r="ADF30" s="105"/>
      <c r="ADG30" s="105"/>
      <c r="ADH30" s="105"/>
      <c r="ADI30" s="105"/>
      <c r="ADJ30" s="105"/>
      <c r="ADK30" s="105"/>
      <c r="ADL30" s="105"/>
      <c r="ADM30" s="105"/>
      <c r="ADN30" s="105"/>
      <c r="ADO30" s="105"/>
      <c r="ADP30" s="105"/>
      <c r="ADQ30" s="105"/>
      <c r="ADR30" s="105"/>
      <c r="ADS30" s="105"/>
      <c r="ADT30" s="105"/>
      <c r="ADU30" s="105"/>
      <c r="ADV30" s="105"/>
      <c r="ADW30" s="105"/>
      <c r="ADX30" s="105"/>
      <c r="ADY30" s="105"/>
      <c r="ADZ30" s="105"/>
      <c r="AEA30" s="105"/>
      <c r="AEB30" s="105"/>
      <c r="AEC30" s="105"/>
      <c r="AED30" s="105"/>
      <c r="AEE30" s="105"/>
      <c r="AEF30" s="105"/>
      <c r="AEG30" s="105"/>
      <c r="AEH30" s="105"/>
      <c r="AEI30" s="105"/>
      <c r="AEJ30" s="105"/>
      <c r="AEK30" s="105"/>
      <c r="AEL30" s="105"/>
      <c r="AEM30" s="105"/>
      <c r="AEN30" s="105"/>
      <c r="AEO30" s="105"/>
      <c r="AEP30" s="105"/>
      <c r="AEQ30" s="105"/>
      <c r="AER30" s="105"/>
      <c r="AES30" s="105"/>
      <c r="AET30" s="105"/>
      <c r="AEU30" s="105"/>
      <c r="AEV30" s="105"/>
      <c r="AEW30" s="105"/>
      <c r="AEX30" s="105"/>
      <c r="AEY30" s="105"/>
      <c r="AEZ30" s="105"/>
      <c r="AFA30" s="105"/>
      <c r="AFB30" s="105"/>
      <c r="AFC30" s="105"/>
      <c r="AFD30" s="105"/>
      <c r="AFE30" s="105"/>
      <c r="AFF30" s="105"/>
      <c r="AFG30" s="105"/>
      <c r="AFH30" s="105"/>
      <c r="AFI30" s="105"/>
      <c r="AFJ30" s="105"/>
      <c r="AFK30" s="105"/>
      <c r="AFL30" s="105"/>
      <c r="AFM30" s="105"/>
      <c r="AFN30" s="105"/>
      <c r="AFO30" s="105"/>
      <c r="AFP30" s="105"/>
      <c r="AFQ30" s="105"/>
      <c r="AFR30" s="105"/>
      <c r="AFS30" s="105"/>
      <c r="AFT30" s="105"/>
      <c r="AFU30" s="105"/>
      <c r="AFV30" s="105"/>
      <c r="AFW30" s="105"/>
      <c r="AFX30" s="105"/>
      <c r="AFY30" s="105"/>
      <c r="AFZ30" s="105"/>
      <c r="AGA30" s="105"/>
      <c r="AGB30" s="105"/>
      <c r="AGC30" s="105"/>
      <c r="AGD30" s="105"/>
      <c r="AGE30" s="105"/>
      <c r="AGF30" s="105"/>
      <c r="AGG30" s="105"/>
      <c r="AGH30" s="105"/>
      <c r="AGI30" s="105"/>
      <c r="AGJ30" s="105"/>
      <c r="AGK30" s="105"/>
      <c r="AGL30" s="105"/>
      <c r="AGM30" s="105"/>
      <c r="AGN30" s="105"/>
      <c r="AGO30" s="105"/>
      <c r="AGP30" s="105"/>
      <c r="AGQ30" s="105"/>
      <c r="AGR30" s="105"/>
      <c r="AGS30" s="105"/>
      <c r="AGT30" s="105"/>
      <c r="AGU30" s="105"/>
      <c r="AGV30" s="105"/>
      <c r="AGW30" s="105"/>
      <c r="AGX30" s="105"/>
      <c r="AGY30" s="105"/>
      <c r="AGZ30" s="105"/>
      <c r="AHA30" s="105"/>
      <c r="AHB30" s="105"/>
      <c r="AHC30" s="105"/>
      <c r="AHD30" s="105"/>
      <c r="AHE30" s="105"/>
      <c r="AHF30" s="105"/>
      <c r="AHG30" s="105"/>
      <c r="AHH30" s="105"/>
      <c r="AHI30" s="105"/>
      <c r="AHJ30" s="105"/>
      <c r="AHK30" s="105"/>
      <c r="AHL30" s="105"/>
      <c r="AHM30" s="105"/>
      <c r="AHN30" s="105"/>
      <c r="AHO30" s="105"/>
      <c r="AHP30" s="105"/>
      <c r="AHQ30" s="105"/>
      <c r="AHR30" s="105"/>
      <c r="AHS30" s="105"/>
      <c r="AHT30" s="105"/>
      <c r="AHU30" s="105"/>
      <c r="AHV30" s="105"/>
      <c r="AHW30" s="105"/>
      <c r="AHX30" s="105"/>
      <c r="AHY30" s="105"/>
      <c r="AHZ30" s="105"/>
      <c r="AIA30" s="105"/>
      <c r="AIB30" s="105"/>
      <c r="AIC30" s="105"/>
      <c r="AID30" s="105"/>
      <c r="AIE30" s="105"/>
      <c r="AIF30" s="105"/>
      <c r="AIG30" s="105"/>
      <c r="AIH30" s="105"/>
      <c r="AII30" s="105"/>
      <c r="AIJ30" s="105"/>
      <c r="AIK30" s="105"/>
      <c r="AIL30" s="105"/>
      <c r="AIM30" s="105"/>
      <c r="AIN30" s="105"/>
      <c r="AIO30" s="105"/>
      <c r="AIP30" s="105"/>
      <c r="AIQ30" s="105"/>
      <c r="AIR30" s="105"/>
      <c r="AIS30" s="105"/>
      <c r="AIT30" s="105"/>
      <c r="AIU30" s="105"/>
      <c r="AIV30" s="105"/>
      <c r="AIW30" s="105"/>
      <c r="AIX30" s="105"/>
      <c r="AIY30" s="105"/>
      <c r="AIZ30" s="105"/>
      <c r="AJA30" s="105"/>
      <c r="AJB30" s="105"/>
      <c r="AJC30" s="105"/>
      <c r="AJD30" s="105"/>
      <c r="AJE30" s="105"/>
      <c r="AJF30" s="105"/>
      <c r="AJG30" s="105"/>
      <c r="AJH30" s="105"/>
      <c r="AJI30" s="105"/>
      <c r="AJJ30" s="105"/>
      <c r="AJK30" s="105"/>
      <c r="AJL30" s="105"/>
      <c r="AJM30" s="105"/>
      <c r="AJN30" s="105"/>
      <c r="AJO30" s="105"/>
      <c r="AJP30" s="105"/>
      <c r="AJQ30" s="105"/>
      <c r="AJR30" s="105"/>
      <c r="AJS30" s="105"/>
      <c r="AJT30" s="105"/>
      <c r="AJU30" s="105"/>
      <c r="AJV30" s="105"/>
      <c r="AJW30" s="105"/>
      <c r="AJX30" s="105"/>
      <c r="AJY30" s="105"/>
      <c r="AJZ30" s="105"/>
      <c r="AKA30" s="105"/>
      <c r="AKB30" s="105"/>
      <c r="AKC30" s="105"/>
      <c r="AKD30" s="105"/>
      <c r="AKE30" s="105"/>
      <c r="AKF30" s="105"/>
      <c r="AKG30" s="105"/>
      <c r="AKH30" s="105"/>
      <c r="AKI30" s="105"/>
      <c r="AKJ30" s="105"/>
      <c r="AKK30" s="105"/>
      <c r="AKL30" s="105"/>
      <c r="AKM30" s="105"/>
      <c r="AKN30" s="105"/>
      <c r="AKO30" s="105"/>
      <c r="AKP30" s="105"/>
      <c r="AKQ30" s="105"/>
      <c r="AKR30" s="105"/>
      <c r="AKS30" s="105"/>
      <c r="AKT30" s="105"/>
      <c r="AKU30" s="105"/>
      <c r="AKV30" s="105"/>
      <c r="AKW30" s="105"/>
      <c r="AKX30" s="105"/>
      <c r="AKY30" s="105"/>
      <c r="AKZ30" s="105"/>
      <c r="ALA30" s="105"/>
      <c r="ALB30" s="105"/>
      <c r="ALC30" s="105"/>
      <c r="ALD30" s="105"/>
      <c r="ALE30" s="105"/>
      <c r="ALF30" s="105"/>
      <c r="ALG30" s="105"/>
      <c r="ALH30" s="105"/>
      <c r="ALI30" s="105"/>
      <c r="ALJ30" s="105"/>
      <c r="ALK30" s="105"/>
      <c r="ALL30" s="105"/>
      <c r="ALM30" s="105"/>
      <c r="ALN30" s="105"/>
      <c r="ALO30" s="105"/>
      <c r="ALP30" s="105"/>
      <c r="ALQ30" s="105"/>
      <c r="ALR30" s="105"/>
      <c r="ALS30" s="105"/>
      <c r="ALT30" s="105"/>
      <c r="ALU30" s="105"/>
      <c r="ALV30" s="105"/>
      <c r="ALW30" s="105"/>
      <c r="ALX30" s="105"/>
      <c r="ALY30" s="105"/>
      <c r="ALZ30" s="105"/>
      <c r="AMA30" s="105"/>
      <c r="AMB30" s="105"/>
      <c r="AMC30" s="105"/>
      <c r="AMD30" s="105"/>
      <c r="AME30" s="105"/>
      <c r="AMF30" s="105"/>
      <c r="AMG30" s="105"/>
      <c r="AMH30" s="105"/>
      <c r="AMI30" s="105"/>
      <c r="AMJ30" s="105"/>
      <c r="AMK30" s="105"/>
      <c r="AML30" s="105"/>
      <c r="AMM30" s="105"/>
      <c r="AMN30" s="105"/>
      <c r="AMO30" s="105"/>
      <c r="AMP30" s="105"/>
      <c r="AMQ30" s="105"/>
      <c r="AMR30" s="105"/>
      <c r="AMS30" s="105"/>
      <c r="AMT30" s="105"/>
      <c r="AMU30" s="105"/>
      <c r="AMV30" s="105"/>
      <c r="AMW30" s="105"/>
      <c r="AMX30" s="105"/>
      <c r="AMY30" s="105"/>
      <c r="AMZ30" s="105"/>
      <c r="ANA30" s="105"/>
      <c r="ANB30" s="105"/>
      <c r="ANC30" s="105"/>
      <c r="AND30" s="105"/>
      <c r="ANE30" s="105"/>
      <c r="ANF30" s="105"/>
      <c r="ANG30" s="105"/>
      <c r="ANH30" s="105"/>
      <c r="ANI30" s="105"/>
      <c r="ANJ30" s="105"/>
      <c r="ANK30" s="105"/>
      <c r="ANL30" s="105"/>
      <c r="ANM30" s="105"/>
      <c r="ANN30" s="105"/>
      <c r="ANO30" s="105"/>
      <c r="ANP30" s="105"/>
      <c r="ANQ30" s="105"/>
      <c r="ANR30" s="105"/>
      <c r="ANS30" s="105"/>
      <c r="ANT30" s="105"/>
      <c r="ANU30" s="105"/>
      <c r="ANV30" s="105"/>
      <c r="ANW30" s="105"/>
      <c r="ANX30" s="105"/>
      <c r="ANY30" s="105"/>
      <c r="ANZ30" s="105"/>
      <c r="AOA30" s="105"/>
      <c r="AOB30" s="105"/>
      <c r="AOC30" s="105"/>
      <c r="AOD30" s="105"/>
      <c r="AOE30" s="105"/>
      <c r="AOF30" s="105"/>
      <c r="AOG30" s="105"/>
      <c r="AOH30" s="105"/>
      <c r="AOI30" s="105"/>
      <c r="AOJ30" s="105"/>
      <c r="AOK30" s="105"/>
      <c r="AOL30" s="105"/>
      <c r="AOM30" s="105"/>
      <c r="AON30" s="105"/>
      <c r="AOO30" s="105"/>
      <c r="AOP30" s="105"/>
      <c r="AOQ30" s="105"/>
      <c r="AOR30" s="105"/>
      <c r="AOS30" s="105"/>
      <c r="AOT30" s="105"/>
      <c r="AOU30" s="105"/>
      <c r="AOV30" s="105"/>
      <c r="AOW30" s="105"/>
      <c r="AOX30" s="105"/>
      <c r="AOY30" s="105"/>
      <c r="AOZ30" s="105"/>
      <c r="APA30" s="105"/>
      <c r="APB30" s="105"/>
      <c r="APC30" s="105"/>
      <c r="APD30" s="105"/>
      <c r="APE30" s="105"/>
      <c r="APF30" s="105"/>
      <c r="APG30" s="105"/>
      <c r="APH30" s="105"/>
      <c r="API30" s="105"/>
      <c r="APJ30" s="105"/>
      <c r="APK30" s="105"/>
      <c r="APL30" s="105"/>
      <c r="APM30" s="105"/>
      <c r="APN30" s="105"/>
      <c r="APO30" s="105"/>
      <c r="APP30" s="105"/>
      <c r="APQ30" s="105"/>
      <c r="APR30" s="105"/>
      <c r="APS30" s="105"/>
      <c r="APT30" s="105"/>
      <c r="APU30" s="105"/>
      <c r="APV30" s="105"/>
      <c r="APW30" s="105"/>
      <c r="APX30" s="105"/>
      <c r="APY30" s="105"/>
      <c r="APZ30" s="105"/>
      <c r="AQA30" s="105"/>
      <c r="AQB30" s="105"/>
      <c r="AQC30" s="105"/>
      <c r="AQD30" s="105"/>
      <c r="AQE30" s="105"/>
      <c r="AQF30" s="105"/>
      <c r="AQG30" s="105"/>
      <c r="AQH30" s="105"/>
      <c r="AQI30" s="105"/>
      <c r="AQJ30" s="105"/>
      <c r="AQK30" s="105"/>
      <c r="AQL30" s="105"/>
      <c r="AQM30" s="105"/>
      <c r="AQN30" s="105"/>
      <c r="AQO30" s="105"/>
      <c r="AQP30" s="105"/>
      <c r="AQQ30" s="105"/>
      <c r="AQR30" s="105"/>
      <c r="AQS30" s="105"/>
      <c r="AQT30" s="105"/>
      <c r="AQU30" s="105"/>
      <c r="AQV30" s="105"/>
      <c r="AQW30" s="105"/>
      <c r="AQX30" s="105"/>
      <c r="AQY30" s="105"/>
      <c r="AQZ30" s="105"/>
      <c r="ARA30" s="105"/>
      <c r="ARB30" s="105"/>
      <c r="ARC30" s="105"/>
      <c r="ARD30" s="105"/>
      <c r="ARE30" s="105"/>
      <c r="ARF30" s="105"/>
      <c r="ARG30" s="105"/>
      <c r="ARH30" s="105"/>
      <c r="ARI30" s="105"/>
      <c r="ARJ30" s="105"/>
      <c r="ARK30" s="105"/>
      <c r="ARL30" s="105"/>
      <c r="ARM30" s="105"/>
      <c r="ARN30" s="105"/>
      <c r="ARO30" s="105"/>
      <c r="ARP30" s="105"/>
      <c r="ARQ30" s="105"/>
      <c r="ARR30" s="105"/>
      <c r="ARS30" s="105"/>
      <c r="ART30" s="105"/>
      <c r="ARU30" s="105"/>
      <c r="ARV30" s="105"/>
      <c r="ARW30" s="105"/>
      <c r="ARX30" s="105"/>
      <c r="ARY30" s="105"/>
      <c r="ARZ30" s="105"/>
      <c r="ASA30" s="105"/>
      <c r="ASB30" s="105"/>
      <c r="ASC30" s="105"/>
      <c r="ASD30" s="105"/>
      <c r="ASE30" s="105"/>
      <c r="ASF30" s="105"/>
      <c r="ASG30" s="105"/>
      <c r="ASH30" s="105"/>
      <c r="ASI30" s="105"/>
      <c r="ASJ30" s="105"/>
      <c r="ASK30" s="105"/>
      <c r="ASL30" s="105"/>
      <c r="ASM30" s="105"/>
      <c r="ASN30" s="105"/>
      <c r="ASO30" s="105"/>
      <c r="ASP30" s="105"/>
      <c r="ASQ30" s="105"/>
      <c r="ASR30" s="105"/>
      <c r="ASS30" s="105"/>
      <c r="AST30" s="105"/>
      <c r="ASU30" s="105"/>
      <c r="ASV30" s="105"/>
      <c r="ASW30" s="105"/>
      <c r="ASX30" s="105"/>
      <c r="ASY30" s="105"/>
      <c r="ASZ30" s="105"/>
      <c r="ATA30" s="105"/>
      <c r="ATB30" s="105"/>
      <c r="ATC30" s="105"/>
      <c r="ATD30" s="105"/>
      <c r="ATE30" s="105"/>
      <c r="ATF30" s="105"/>
      <c r="ATG30" s="105"/>
      <c r="ATH30" s="105"/>
      <c r="ATI30" s="105"/>
      <c r="ATJ30" s="105"/>
      <c r="ATK30" s="105"/>
      <c r="ATL30" s="105"/>
      <c r="ATM30" s="105"/>
      <c r="ATN30" s="105"/>
      <c r="ATO30" s="105"/>
      <c r="ATP30" s="105"/>
      <c r="ATQ30" s="105"/>
      <c r="ATR30" s="105"/>
      <c r="ATS30" s="105"/>
      <c r="ATT30" s="105"/>
      <c r="ATU30" s="105"/>
      <c r="ATV30" s="105"/>
      <c r="ATW30" s="105"/>
      <c r="ATX30" s="105"/>
      <c r="ATY30" s="105"/>
      <c r="ATZ30" s="105"/>
      <c r="AUA30" s="105"/>
      <c r="AUB30" s="105"/>
      <c r="AUC30" s="105"/>
      <c r="AUD30" s="105"/>
      <c r="AUE30" s="105"/>
      <c r="AUF30" s="105"/>
      <c r="AUG30" s="105"/>
      <c r="AUH30" s="105"/>
      <c r="AUI30" s="105"/>
      <c r="AUJ30" s="105"/>
      <c r="AUK30" s="105"/>
      <c r="AUL30" s="105"/>
      <c r="AUM30" s="105"/>
      <c r="AUN30" s="105"/>
      <c r="AUO30" s="105"/>
      <c r="AUP30" s="105"/>
      <c r="AUQ30" s="105"/>
      <c r="AUR30" s="105"/>
      <c r="AUS30" s="105"/>
      <c r="AUT30" s="105"/>
      <c r="AUU30" s="105"/>
      <c r="AUV30" s="105"/>
      <c r="AUW30" s="105"/>
      <c r="AUX30" s="105"/>
      <c r="AUY30" s="105"/>
      <c r="AUZ30" s="105"/>
      <c r="AVA30" s="105"/>
      <c r="AVB30" s="105"/>
      <c r="AVC30" s="105"/>
      <c r="AVD30" s="105"/>
      <c r="AVE30" s="105"/>
      <c r="AVF30" s="105"/>
      <c r="AVG30" s="105"/>
      <c r="AVH30" s="105"/>
      <c r="AVI30" s="105"/>
      <c r="AVJ30" s="105"/>
      <c r="AVK30" s="105"/>
      <c r="AVL30" s="105"/>
      <c r="AVM30" s="105"/>
      <c r="AVN30" s="105"/>
      <c r="AVO30" s="105"/>
      <c r="AVP30" s="105"/>
      <c r="AVQ30" s="105"/>
      <c r="AVR30" s="105"/>
      <c r="AVS30" s="105"/>
      <c r="AVT30" s="105"/>
      <c r="AVU30" s="105"/>
      <c r="AVV30" s="105"/>
      <c r="AVW30" s="105"/>
      <c r="AVX30" s="105"/>
      <c r="AVY30" s="105"/>
      <c r="AVZ30" s="105"/>
      <c r="AWA30" s="105"/>
      <c r="AWB30" s="105"/>
      <c r="AWC30" s="105"/>
      <c r="AWD30" s="105"/>
      <c r="AWE30" s="105"/>
      <c r="AWF30" s="105"/>
      <c r="AWG30" s="105"/>
      <c r="AWH30" s="105"/>
      <c r="AWI30" s="105"/>
      <c r="AWJ30" s="105"/>
      <c r="AWK30" s="105"/>
      <c r="AWL30" s="105"/>
      <c r="AWM30" s="105"/>
      <c r="AWN30" s="105"/>
      <c r="AWO30" s="105"/>
      <c r="AWP30" s="105"/>
      <c r="AWQ30" s="105"/>
      <c r="AWR30" s="105"/>
      <c r="AWS30" s="105"/>
      <c r="AWT30" s="105"/>
      <c r="AWU30" s="105"/>
      <c r="AWV30" s="105"/>
      <c r="AWW30" s="105"/>
      <c r="AWX30" s="105"/>
      <c r="AWY30" s="105"/>
      <c r="AWZ30" s="105"/>
      <c r="AXA30" s="105"/>
      <c r="AXB30" s="105"/>
      <c r="AXC30" s="105"/>
      <c r="AXD30" s="105"/>
      <c r="AXE30" s="105"/>
      <c r="AXF30" s="105"/>
      <c r="AXG30" s="105"/>
      <c r="AXH30" s="105"/>
      <c r="AXI30" s="105"/>
      <c r="AXJ30" s="105"/>
      <c r="AXK30" s="105"/>
      <c r="AXL30" s="105"/>
      <c r="AXM30" s="105"/>
      <c r="AXN30" s="105"/>
      <c r="AXO30" s="105"/>
      <c r="AXP30" s="105"/>
      <c r="AXQ30" s="105"/>
      <c r="AXR30" s="105"/>
      <c r="AXS30" s="105"/>
      <c r="AXT30" s="105"/>
      <c r="AXU30" s="105"/>
      <c r="AXV30" s="105"/>
      <c r="AXW30" s="105"/>
      <c r="AXX30" s="105"/>
      <c r="AXY30" s="105"/>
      <c r="AXZ30" s="105"/>
      <c r="AYA30" s="105"/>
      <c r="AYB30" s="105"/>
      <c r="AYC30" s="105"/>
      <c r="AYD30" s="105"/>
      <c r="AYE30" s="105"/>
      <c r="AYF30" s="105"/>
      <c r="AYG30" s="105"/>
      <c r="AYH30" s="105"/>
      <c r="AYI30" s="105"/>
      <c r="AYJ30" s="105"/>
      <c r="AYK30" s="105"/>
      <c r="AYL30" s="105"/>
      <c r="AYM30" s="105"/>
      <c r="AYN30" s="105"/>
      <c r="AYO30" s="105"/>
      <c r="AYP30" s="105"/>
      <c r="AYQ30" s="105"/>
      <c r="AYR30" s="105"/>
      <c r="AYS30" s="105"/>
      <c r="AYT30" s="105"/>
      <c r="AYU30" s="105"/>
      <c r="AYV30" s="105"/>
      <c r="AYW30" s="105"/>
      <c r="AYX30" s="105"/>
      <c r="AYY30" s="105"/>
      <c r="AYZ30" s="105"/>
      <c r="AZA30" s="105"/>
      <c r="AZB30" s="105"/>
      <c r="AZC30" s="105"/>
      <c r="AZD30" s="105"/>
      <c r="AZE30" s="105"/>
      <c r="AZF30" s="105"/>
      <c r="AZG30" s="105"/>
      <c r="AZH30" s="105"/>
      <c r="AZI30" s="105"/>
      <c r="AZJ30" s="105"/>
      <c r="AZK30" s="105"/>
      <c r="AZL30" s="105"/>
      <c r="AZM30" s="105"/>
      <c r="AZN30" s="105"/>
      <c r="AZO30" s="105"/>
      <c r="AZP30" s="105"/>
      <c r="AZQ30" s="105"/>
      <c r="AZR30" s="105"/>
      <c r="AZS30" s="105"/>
      <c r="AZT30" s="105"/>
      <c r="AZU30" s="105"/>
      <c r="AZV30" s="105"/>
      <c r="AZW30" s="105"/>
      <c r="AZX30" s="105"/>
      <c r="AZY30" s="105"/>
      <c r="AZZ30" s="105"/>
      <c r="BAA30" s="105"/>
      <c r="BAB30" s="105"/>
      <c r="BAC30" s="105"/>
      <c r="BAD30" s="105"/>
      <c r="BAE30" s="105"/>
      <c r="BAF30" s="105"/>
      <c r="BAG30" s="105"/>
      <c r="BAH30" s="105"/>
      <c r="BAI30" s="105"/>
      <c r="BAJ30" s="105"/>
      <c r="BAK30" s="105"/>
      <c r="BAL30" s="105"/>
      <c r="BAM30" s="105"/>
      <c r="BAN30" s="105"/>
      <c r="BAO30" s="105"/>
      <c r="BAP30" s="105"/>
      <c r="BAQ30" s="105"/>
      <c r="BAR30" s="105"/>
      <c r="BAS30" s="105"/>
      <c r="BAT30" s="105"/>
      <c r="BAU30" s="105"/>
      <c r="BAV30" s="105"/>
      <c r="BAW30" s="105"/>
      <c r="BAX30" s="105"/>
      <c r="BAY30" s="105"/>
      <c r="BAZ30" s="105"/>
      <c r="BBA30" s="105"/>
      <c r="BBB30" s="105"/>
      <c r="BBC30" s="105"/>
      <c r="BBD30" s="105"/>
      <c r="BBE30" s="105"/>
      <c r="BBF30" s="105"/>
      <c r="BBG30" s="105"/>
      <c r="BBH30" s="105"/>
      <c r="BBI30" s="105"/>
      <c r="BBJ30" s="105"/>
      <c r="BBK30" s="105"/>
      <c r="BBL30" s="105"/>
      <c r="BBM30" s="105"/>
      <c r="BBN30" s="105"/>
      <c r="BBO30" s="105"/>
      <c r="BBP30" s="105"/>
      <c r="BBQ30" s="105"/>
      <c r="BBR30" s="105"/>
      <c r="BBS30" s="105"/>
      <c r="BBT30" s="105"/>
      <c r="BBU30" s="105"/>
      <c r="BBV30" s="105"/>
      <c r="BBW30" s="105"/>
      <c r="BBX30" s="105"/>
      <c r="BBY30" s="105"/>
      <c r="BBZ30" s="105"/>
      <c r="BCA30" s="105"/>
      <c r="BCB30" s="105"/>
      <c r="BCC30" s="105"/>
      <c r="BCD30" s="105"/>
      <c r="BCE30" s="105"/>
      <c r="BCF30" s="105"/>
      <c r="BCG30" s="105"/>
      <c r="BCH30" s="105"/>
      <c r="BCI30" s="105"/>
      <c r="BCJ30" s="105"/>
      <c r="BCK30" s="105"/>
      <c r="BCL30" s="105"/>
      <c r="BCM30" s="105"/>
      <c r="BCN30" s="105"/>
      <c r="BCO30" s="105"/>
      <c r="BCP30" s="105"/>
      <c r="BCQ30" s="105"/>
      <c r="BCR30" s="105"/>
      <c r="BCS30" s="105"/>
      <c r="BCT30" s="105"/>
      <c r="BCU30" s="105"/>
      <c r="BCV30" s="105"/>
      <c r="BCW30" s="105"/>
      <c r="BCX30" s="105"/>
      <c r="BCY30" s="105"/>
      <c r="BCZ30" s="105"/>
      <c r="BDA30" s="105"/>
      <c r="BDB30" s="105"/>
      <c r="BDC30" s="105"/>
      <c r="BDD30" s="105"/>
      <c r="BDE30" s="105"/>
      <c r="BDF30" s="105"/>
      <c r="BDG30" s="105"/>
      <c r="BDH30" s="105"/>
      <c r="BDI30" s="105"/>
      <c r="BDJ30" s="105"/>
      <c r="BDK30" s="105"/>
      <c r="BDL30" s="105"/>
      <c r="BDM30" s="105"/>
      <c r="BDN30" s="105"/>
      <c r="BDO30" s="105"/>
      <c r="BDP30" s="105"/>
      <c r="BDQ30" s="105"/>
      <c r="BDR30" s="105"/>
      <c r="BDS30" s="105"/>
      <c r="BDT30" s="105"/>
      <c r="BDU30" s="105"/>
      <c r="BDV30" s="105"/>
      <c r="BDW30" s="105"/>
      <c r="BDX30" s="105"/>
      <c r="BDY30" s="105"/>
      <c r="BDZ30" s="105"/>
      <c r="BEA30" s="105"/>
      <c r="BEB30" s="105"/>
      <c r="BEC30" s="105"/>
      <c r="BED30" s="105"/>
      <c r="BEE30" s="105"/>
      <c r="BEF30" s="105"/>
      <c r="BEG30" s="105"/>
      <c r="BEH30" s="105"/>
      <c r="BEI30" s="105"/>
      <c r="BEJ30" s="105"/>
      <c r="BEK30" s="105"/>
      <c r="BEL30" s="105"/>
      <c r="BEM30" s="105"/>
      <c r="BEN30" s="105"/>
      <c r="BEO30" s="105"/>
      <c r="BEP30" s="105"/>
      <c r="BEQ30" s="105"/>
      <c r="BER30" s="105"/>
      <c r="BES30" s="105"/>
      <c r="BET30" s="105"/>
      <c r="BEU30" s="105"/>
      <c r="BEV30" s="105"/>
      <c r="BEW30" s="105"/>
      <c r="BEX30" s="105"/>
      <c r="BEY30" s="105"/>
      <c r="BEZ30" s="105"/>
      <c r="BFA30" s="105"/>
      <c r="BFB30" s="105"/>
      <c r="BFC30" s="105"/>
      <c r="BFD30" s="105"/>
      <c r="BFE30" s="105"/>
      <c r="BFF30" s="105"/>
      <c r="BFG30" s="105"/>
      <c r="BFH30" s="105"/>
      <c r="BFI30" s="105"/>
      <c r="BFJ30" s="105"/>
      <c r="BFK30" s="105"/>
      <c r="BFL30" s="105"/>
      <c r="BFM30" s="105"/>
      <c r="BFN30" s="105"/>
      <c r="BFO30" s="105"/>
      <c r="BFP30" s="105"/>
      <c r="BFQ30" s="105"/>
      <c r="BFR30" s="105"/>
      <c r="BFS30" s="105"/>
      <c r="BFT30" s="105"/>
      <c r="BFU30" s="105"/>
      <c r="BFV30" s="105"/>
      <c r="BFW30" s="105"/>
      <c r="BFX30" s="105"/>
      <c r="BFY30" s="105"/>
      <c r="BFZ30" s="105"/>
      <c r="BGA30" s="105"/>
      <c r="BGB30" s="105"/>
      <c r="BGC30" s="105"/>
      <c r="BGD30" s="105"/>
      <c r="BGE30" s="105"/>
      <c r="BGF30" s="105"/>
      <c r="BGG30" s="105"/>
      <c r="BGH30" s="105"/>
      <c r="BGI30" s="105"/>
      <c r="BGJ30" s="105"/>
      <c r="BGK30" s="105"/>
      <c r="BGL30" s="105"/>
      <c r="BGM30" s="105"/>
      <c r="BGN30" s="105"/>
      <c r="BGO30" s="105"/>
      <c r="BGP30" s="105"/>
      <c r="BGQ30" s="105"/>
      <c r="BGR30" s="105"/>
      <c r="BGS30" s="105"/>
      <c r="BGT30" s="105"/>
      <c r="BGU30" s="105"/>
      <c r="BGV30" s="105"/>
      <c r="BGW30" s="105"/>
      <c r="BGX30" s="105"/>
      <c r="BGY30" s="105"/>
      <c r="BGZ30" s="105"/>
      <c r="BHA30" s="105"/>
      <c r="BHB30" s="105"/>
      <c r="BHC30" s="105"/>
      <c r="BHD30" s="105"/>
      <c r="BHE30" s="105"/>
      <c r="BHF30" s="105"/>
      <c r="BHG30" s="105"/>
      <c r="BHH30" s="105"/>
      <c r="BHI30" s="105"/>
      <c r="BHJ30" s="105"/>
      <c r="BHK30" s="105"/>
      <c r="BHL30" s="105"/>
      <c r="BHM30" s="105"/>
      <c r="BHN30" s="105"/>
      <c r="BHO30" s="105"/>
      <c r="BHP30" s="105"/>
      <c r="BHQ30" s="105"/>
      <c r="BHR30" s="105"/>
      <c r="BHS30" s="105"/>
      <c r="BHT30" s="105"/>
      <c r="BHU30" s="105"/>
      <c r="BHV30" s="105"/>
      <c r="BHW30" s="105"/>
      <c r="BHX30" s="105"/>
      <c r="BHY30" s="105"/>
      <c r="BHZ30" s="105"/>
      <c r="BIA30" s="105"/>
      <c r="BIB30" s="105"/>
      <c r="BIC30" s="105"/>
      <c r="BID30" s="105"/>
      <c r="BIE30" s="105"/>
      <c r="BIF30" s="105"/>
      <c r="BIG30" s="105"/>
      <c r="BIH30" s="105"/>
      <c r="BII30" s="105"/>
      <c r="BIJ30" s="105"/>
      <c r="BIK30" s="105"/>
      <c r="BIL30" s="105"/>
      <c r="BIM30" s="105"/>
      <c r="BIN30" s="105"/>
      <c r="BIO30" s="105"/>
      <c r="BIP30" s="105"/>
      <c r="BIQ30" s="105"/>
      <c r="BIR30" s="105"/>
      <c r="BIS30" s="105"/>
      <c r="BIT30" s="105"/>
      <c r="BIU30" s="105"/>
      <c r="BIV30" s="105"/>
      <c r="BIW30" s="105"/>
      <c r="BIX30" s="105"/>
      <c r="BIY30" s="105"/>
      <c r="BIZ30" s="105"/>
      <c r="BJA30" s="105"/>
      <c r="BJB30" s="105"/>
      <c r="BJC30" s="105"/>
      <c r="BJD30" s="105"/>
      <c r="BJE30" s="105"/>
      <c r="BJF30" s="105"/>
      <c r="BJG30" s="105"/>
      <c r="BJH30" s="105"/>
      <c r="BJI30" s="105"/>
      <c r="BJJ30" s="105"/>
      <c r="BJK30" s="105"/>
      <c r="BJL30" s="105"/>
      <c r="BJM30" s="105"/>
      <c r="BJN30" s="105"/>
      <c r="BJO30" s="105"/>
      <c r="BJP30" s="105"/>
      <c r="BJQ30" s="105"/>
      <c r="BJR30" s="105"/>
      <c r="BJS30" s="105"/>
      <c r="BJT30" s="105"/>
      <c r="BJU30" s="105"/>
      <c r="BJV30" s="105"/>
      <c r="BJW30" s="105"/>
      <c r="BJX30" s="105"/>
      <c r="BJY30" s="105"/>
      <c r="BJZ30" s="105"/>
      <c r="BKA30" s="105"/>
      <c r="BKB30" s="105"/>
      <c r="BKC30" s="105"/>
      <c r="BKD30" s="105"/>
      <c r="BKE30" s="105"/>
      <c r="BKF30" s="105"/>
      <c r="BKG30" s="105"/>
      <c r="BKH30" s="105"/>
      <c r="BKI30" s="105"/>
      <c r="BKJ30" s="105"/>
      <c r="BKK30" s="105"/>
      <c r="BKL30" s="105"/>
      <c r="BKM30" s="105"/>
      <c r="BKN30" s="105"/>
      <c r="BKO30" s="105"/>
      <c r="BKP30" s="105"/>
      <c r="BKQ30" s="105"/>
      <c r="BKR30" s="105"/>
      <c r="BKS30" s="105"/>
      <c r="BKT30" s="105"/>
      <c r="BKU30" s="105"/>
      <c r="BKV30" s="105"/>
      <c r="BKW30" s="105"/>
      <c r="BKX30" s="105"/>
      <c r="BKY30" s="105"/>
      <c r="BKZ30" s="105"/>
      <c r="BLA30" s="105"/>
      <c r="BLB30" s="105"/>
      <c r="BLC30" s="105"/>
      <c r="BLD30" s="105"/>
      <c r="BLE30" s="105"/>
      <c r="BLF30" s="105"/>
      <c r="BLG30" s="105"/>
      <c r="BLH30" s="105"/>
      <c r="BLI30" s="105"/>
      <c r="BLJ30" s="105"/>
      <c r="BLK30" s="105"/>
      <c r="BLL30" s="105"/>
      <c r="BLM30" s="105"/>
      <c r="BLN30" s="105"/>
      <c r="BLO30" s="105"/>
      <c r="BLP30" s="105"/>
      <c r="BLQ30" s="105"/>
      <c r="BLR30" s="105"/>
      <c r="BLS30" s="105"/>
      <c r="BLT30" s="105"/>
      <c r="BLU30" s="105"/>
      <c r="BLV30" s="105"/>
      <c r="BLW30" s="105"/>
      <c r="BLX30" s="105"/>
      <c r="BLY30" s="105"/>
      <c r="BLZ30" s="105"/>
      <c r="BMA30" s="105"/>
      <c r="BMB30" s="105"/>
      <c r="BMC30" s="105"/>
      <c r="BMD30" s="105"/>
      <c r="BME30" s="105"/>
      <c r="BMF30" s="105"/>
      <c r="BMG30" s="105"/>
      <c r="BMH30" s="105"/>
      <c r="BMI30" s="105"/>
      <c r="BMJ30" s="105"/>
      <c r="BMK30" s="105"/>
      <c r="BML30" s="105"/>
      <c r="BMM30" s="105"/>
      <c r="BMN30" s="105"/>
      <c r="BMO30" s="105"/>
      <c r="BMP30" s="105"/>
      <c r="BMQ30" s="105"/>
      <c r="BMR30" s="105"/>
      <c r="BMS30" s="105"/>
      <c r="BMT30" s="105"/>
      <c r="BMU30" s="105"/>
      <c r="BMV30" s="105"/>
      <c r="BMW30" s="105"/>
      <c r="BMX30" s="105"/>
      <c r="BMY30" s="105"/>
      <c r="BMZ30" s="105"/>
      <c r="BNA30" s="105"/>
      <c r="BNB30" s="105"/>
      <c r="BNC30" s="105"/>
      <c r="BND30" s="105"/>
      <c r="BNE30" s="105"/>
      <c r="BNF30" s="105"/>
      <c r="BNG30" s="105"/>
      <c r="BNH30" s="105"/>
      <c r="BNI30" s="105"/>
      <c r="BNJ30" s="105"/>
      <c r="BNK30" s="105"/>
      <c r="BNL30" s="105"/>
      <c r="BNM30" s="105"/>
      <c r="BNN30" s="105"/>
      <c r="BNO30" s="105"/>
      <c r="BNP30" s="105"/>
      <c r="BNQ30" s="105"/>
      <c r="BNR30" s="105"/>
      <c r="BNS30" s="105"/>
      <c r="BNT30" s="105"/>
      <c r="BNU30" s="105"/>
      <c r="BNV30" s="105"/>
      <c r="BNW30" s="105"/>
      <c r="BNX30" s="105"/>
      <c r="BNY30" s="105"/>
      <c r="BNZ30" s="105"/>
      <c r="BOA30" s="105"/>
      <c r="BOB30" s="105"/>
      <c r="BOC30" s="105"/>
      <c r="BOD30" s="105"/>
      <c r="BOE30" s="105"/>
      <c r="BOF30" s="105"/>
      <c r="BOG30" s="105"/>
      <c r="BOH30" s="105"/>
      <c r="BOI30" s="105"/>
      <c r="BOJ30" s="105"/>
      <c r="BOK30" s="105"/>
      <c r="BOL30" s="105"/>
      <c r="BOM30" s="105"/>
      <c r="BON30" s="105"/>
      <c r="BOO30" s="105"/>
      <c r="BOP30" s="105"/>
      <c r="BOQ30" s="105"/>
      <c r="BOR30" s="105"/>
      <c r="BOS30" s="105"/>
      <c r="BOT30" s="105"/>
      <c r="BOU30" s="105"/>
      <c r="BOV30" s="105"/>
      <c r="BOW30" s="105"/>
      <c r="BOX30" s="105"/>
      <c r="BOY30" s="105"/>
      <c r="BOZ30" s="105"/>
      <c r="BPA30" s="105"/>
      <c r="BPB30" s="105"/>
      <c r="BPC30" s="105"/>
      <c r="BPD30" s="105"/>
      <c r="BPE30" s="105"/>
      <c r="BPF30" s="105"/>
      <c r="BPG30" s="105"/>
      <c r="BPH30" s="105"/>
      <c r="BPI30" s="105"/>
      <c r="BPJ30" s="105"/>
      <c r="BPK30" s="105"/>
      <c r="BPL30" s="105"/>
      <c r="BPM30" s="105"/>
      <c r="BPN30" s="105"/>
      <c r="BPO30" s="105"/>
      <c r="BPP30" s="105"/>
      <c r="BPQ30" s="105"/>
      <c r="BPR30" s="105"/>
      <c r="BPS30" s="105"/>
      <c r="BPT30" s="105"/>
      <c r="BPU30" s="105"/>
      <c r="BPV30" s="105"/>
      <c r="BPW30" s="105"/>
      <c r="BPX30" s="105"/>
      <c r="BPY30" s="105"/>
      <c r="BPZ30" s="105"/>
      <c r="BQA30" s="105"/>
      <c r="BQB30" s="105"/>
      <c r="BQC30" s="105"/>
      <c r="BQD30" s="105"/>
      <c r="BQE30" s="105"/>
      <c r="BQF30" s="105"/>
      <c r="BQG30" s="105"/>
      <c r="BQH30" s="105"/>
      <c r="BQI30" s="105"/>
      <c r="BQJ30" s="105"/>
      <c r="BQK30" s="105"/>
      <c r="BQL30" s="105"/>
      <c r="BQM30" s="105"/>
      <c r="BQN30" s="105"/>
      <c r="BQO30" s="105"/>
      <c r="BQP30" s="105"/>
      <c r="BQQ30" s="105"/>
      <c r="BQR30" s="105"/>
      <c r="BQS30" s="105"/>
      <c r="BQT30" s="105"/>
      <c r="BQU30" s="105"/>
      <c r="BQV30" s="105"/>
      <c r="BQW30" s="105"/>
      <c r="BQX30" s="105"/>
      <c r="BQY30" s="105"/>
      <c r="BQZ30" s="105"/>
      <c r="BRA30" s="105"/>
      <c r="BRB30" s="105"/>
      <c r="BRC30" s="105"/>
      <c r="BRD30" s="105"/>
      <c r="BRE30" s="105"/>
      <c r="BRF30" s="105"/>
      <c r="BRG30" s="105"/>
      <c r="BRH30" s="105"/>
      <c r="BRI30" s="105"/>
      <c r="BRJ30" s="105"/>
      <c r="BRK30" s="105"/>
      <c r="BRL30" s="105"/>
      <c r="BRM30" s="105"/>
      <c r="BRN30" s="105"/>
      <c r="BRO30" s="105"/>
      <c r="BRP30" s="105"/>
      <c r="BRQ30" s="105"/>
      <c r="BRR30" s="105"/>
      <c r="BRS30" s="105"/>
      <c r="BRT30" s="105"/>
      <c r="BRU30" s="105"/>
      <c r="BRV30" s="105"/>
      <c r="BRW30" s="105"/>
      <c r="BRX30" s="105"/>
      <c r="BRY30" s="105"/>
      <c r="BRZ30" s="105"/>
      <c r="BSA30" s="105"/>
      <c r="BSB30" s="105"/>
      <c r="BSC30" s="105"/>
      <c r="BSD30" s="105"/>
      <c r="BSE30" s="105"/>
      <c r="BSF30" s="105"/>
      <c r="BSG30" s="105"/>
      <c r="BSH30" s="105"/>
      <c r="BSI30" s="105"/>
      <c r="BSJ30" s="105"/>
      <c r="BSK30" s="105"/>
      <c r="BSL30" s="105"/>
      <c r="BSM30" s="105"/>
      <c r="BSN30" s="105"/>
      <c r="BSO30" s="105"/>
      <c r="BSP30" s="105"/>
      <c r="BSQ30" s="105"/>
      <c r="BSR30" s="105"/>
      <c r="BSS30" s="105"/>
      <c r="BST30" s="105"/>
      <c r="BSU30" s="105"/>
      <c r="BSV30" s="105"/>
      <c r="BSW30" s="105"/>
      <c r="BSX30" s="105"/>
      <c r="BSY30" s="105"/>
      <c r="BSZ30" s="105"/>
      <c r="BTA30" s="105"/>
      <c r="BTB30" s="105"/>
      <c r="BTC30" s="105"/>
      <c r="BTD30" s="105"/>
      <c r="BTE30" s="105"/>
      <c r="BTF30" s="105"/>
      <c r="BTG30" s="105"/>
      <c r="BTH30" s="105"/>
      <c r="BTI30" s="105"/>
      <c r="BTJ30" s="105"/>
      <c r="BTK30" s="105"/>
      <c r="BTL30" s="105"/>
      <c r="BTM30" s="105"/>
      <c r="BTN30" s="105"/>
      <c r="BTO30" s="105"/>
      <c r="BTP30" s="105"/>
      <c r="BTQ30" s="105"/>
      <c r="BTR30" s="105"/>
      <c r="BTS30" s="105"/>
      <c r="BTT30" s="105"/>
      <c r="BTU30" s="105"/>
      <c r="BTV30" s="105"/>
      <c r="BTW30" s="105"/>
      <c r="BTX30" s="105"/>
      <c r="BTY30" s="105"/>
      <c r="BTZ30" s="105"/>
      <c r="BUA30" s="105"/>
      <c r="BUB30" s="105"/>
      <c r="BUC30" s="105"/>
      <c r="BUD30" s="105"/>
      <c r="BUE30" s="105"/>
      <c r="BUF30" s="105"/>
      <c r="BUG30" s="105"/>
      <c r="BUH30" s="105"/>
      <c r="BUI30" s="105"/>
      <c r="BUJ30" s="105"/>
      <c r="BUK30" s="105"/>
      <c r="BUL30" s="105"/>
      <c r="BUM30" s="105"/>
      <c r="BUN30" s="105"/>
      <c r="BUO30" s="105"/>
      <c r="BUP30" s="105"/>
      <c r="BUQ30" s="105"/>
      <c r="BUR30" s="105"/>
      <c r="BUS30" s="105"/>
      <c r="BUT30" s="105"/>
      <c r="BUU30" s="105"/>
      <c r="BUV30" s="105"/>
      <c r="BUW30" s="105"/>
      <c r="BUX30" s="105"/>
      <c r="BUY30" s="105"/>
      <c r="BUZ30" s="105"/>
      <c r="BVA30" s="105"/>
      <c r="BVB30" s="105"/>
      <c r="BVC30" s="105"/>
      <c r="BVD30" s="105"/>
      <c r="BVE30" s="105"/>
      <c r="BVF30" s="105"/>
      <c r="BVG30" s="105"/>
      <c r="BVH30" s="105"/>
      <c r="BVI30" s="105"/>
      <c r="BVJ30" s="105"/>
      <c r="BVK30" s="105"/>
      <c r="BVL30" s="105"/>
      <c r="BVM30" s="105"/>
      <c r="BVN30" s="105"/>
      <c r="BVO30" s="105"/>
      <c r="BVP30" s="105"/>
      <c r="BVQ30" s="105"/>
      <c r="BVR30" s="105"/>
      <c r="BVS30" s="105"/>
      <c r="BVT30" s="105"/>
      <c r="BVU30" s="105"/>
      <c r="BVV30" s="105"/>
      <c r="BVW30" s="105"/>
      <c r="BVX30" s="105"/>
      <c r="BVY30" s="105"/>
      <c r="BVZ30" s="105"/>
      <c r="BWA30" s="105"/>
      <c r="BWB30" s="105"/>
      <c r="BWC30" s="105"/>
      <c r="BWD30" s="105"/>
      <c r="BWE30" s="105"/>
      <c r="BWF30" s="105"/>
      <c r="BWG30" s="105"/>
      <c r="BWH30" s="105"/>
      <c r="BWI30" s="105"/>
      <c r="BWJ30" s="105"/>
      <c r="BWK30" s="105"/>
      <c r="BWL30" s="105"/>
      <c r="BWM30" s="105"/>
      <c r="BWN30" s="105"/>
      <c r="BWO30" s="105"/>
      <c r="BWP30" s="105"/>
      <c r="BWQ30" s="105"/>
      <c r="BWR30" s="105"/>
      <c r="BWS30" s="105"/>
      <c r="BWT30" s="105"/>
      <c r="BWU30" s="105"/>
      <c r="BWV30" s="105"/>
      <c r="BWW30" s="105"/>
      <c r="BWX30" s="105"/>
      <c r="BWY30" s="105"/>
      <c r="BWZ30" s="105"/>
      <c r="BXA30" s="105"/>
      <c r="BXB30" s="105"/>
      <c r="BXC30" s="105"/>
      <c r="BXD30" s="105"/>
      <c r="BXE30" s="105"/>
      <c r="BXF30" s="105"/>
      <c r="BXG30" s="105"/>
      <c r="BXH30" s="105"/>
      <c r="BXI30" s="105"/>
      <c r="BXJ30" s="105"/>
      <c r="BXK30" s="105"/>
      <c r="BXL30" s="105"/>
      <c r="BXM30" s="105"/>
      <c r="BXN30" s="105"/>
      <c r="BXO30" s="105"/>
      <c r="BXP30" s="105"/>
      <c r="BXQ30" s="105"/>
      <c r="BXR30" s="105"/>
      <c r="BXS30" s="105"/>
      <c r="BXT30" s="105"/>
      <c r="BXU30" s="105"/>
      <c r="BXV30" s="105"/>
      <c r="BXW30" s="105"/>
      <c r="BXX30" s="105"/>
      <c r="BXY30" s="105"/>
      <c r="BXZ30" s="105"/>
      <c r="BYA30" s="105"/>
      <c r="BYB30" s="105"/>
      <c r="BYC30" s="105"/>
      <c r="BYD30" s="105"/>
      <c r="BYE30" s="105"/>
      <c r="BYF30" s="105"/>
      <c r="BYG30" s="105"/>
      <c r="BYH30" s="105"/>
      <c r="BYI30" s="105"/>
      <c r="BYJ30" s="105"/>
      <c r="BYK30" s="105"/>
      <c r="BYL30" s="105"/>
      <c r="BYM30" s="105"/>
      <c r="BYN30" s="105"/>
      <c r="BYO30" s="105"/>
      <c r="BYP30" s="105"/>
      <c r="BYQ30" s="105"/>
      <c r="BYR30" s="105"/>
      <c r="BYS30" s="105"/>
      <c r="BYT30" s="105"/>
      <c r="BYU30" s="105"/>
      <c r="BYV30" s="105"/>
      <c r="BYW30" s="105"/>
      <c r="BYX30" s="105"/>
      <c r="BYY30" s="105"/>
      <c r="BYZ30" s="105"/>
      <c r="BZA30" s="105"/>
      <c r="BZB30" s="105"/>
      <c r="BZC30" s="105"/>
      <c r="BZD30" s="105"/>
      <c r="BZE30" s="105"/>
      <c r="BZF30" s="105"/>
      <c r="BZG30" s="105"/>
      <c r="BZH30" s="105"/>
      <c r="BZI30" s="105"/>
      <c r="BZJ30" s="105"/>
      <c r="BZK30" s="105"/>
      <c r="BZL30" s="105"/>
      <c r="BZM30" s="105"/>
      <c r="BZN30" s="105"/>
      <c r="BZO30" s="105"/>
      <c r="BZP30" s="105"/>
      <c r="BZQ30" s="105"/>
      <c r="BZR30" s="105"/>
      <c r="BZS30" s="105"/>
      <c r="BZT30" s="105"/>
      <c r="BZU30" s="105"/>
      <c r="BZV30" s="105"/>
      <c r="BZW30" s="105"/>
      <c r="BZX30" s="105"/>
      <c r="BZY30" s="105"/>
      <c r="BZZ30" s="105"/>
      <c r="CAA30" s="105"/>
      <c r="CAB30" s="105"/>
      <c r="CAC30" s="105"/>
      <c r="CAD30" s="105"/>
      <c r="CAE30" s="105"/>
      <c r="CAF30" s="105"/>
      <c r="CAG30" s="105"/>
      <c r="CAH30" s="105"/>
      <c r="CAI30" s="105"/>
      <c r="CAJ30" s="105"/>
      <c r="CAK30" s="105"/>
      <c r="CAL30" s="105"/>
      <c r="CAM30" s="105"/>
      <c r="CAN30" s="105"/>
      <c r="CAO30" s="105"/>
      <c r="CAP30" s="105"/>
      <c r="CAQ30" s="105"/>
      <c r="CAR30" s="105"/>
      <c r="CAS30" s="105"/>
      <c r="CAT30" s="105"/>
      <c r="CAU30" s="105"/>
      <c r="CAV30" s="105"/>
      <c r="CAW30" s="105"/>
      <c r="CAX30" s="105"/>
      <c r="CAY30" s="105"/>
      <c r="CAZ30" s="105"/>
      <c r="CBA30" s="105"/>
      <c r="CBB30" s="105"/>
      <c r="CBC30" s="105"/>
      <c r="CBD30" s="105"/>
      <c r="CBE30" s="105"/>
      <c r="CBF30" s="105"/>
      <c r="CBG30" s="105"/>
      <c r="CBH30" s="105"/>
      <c r="CBI30" s="105"/>
      <c r="CBJ30" s="105"/>
      <c r="CBK30" s="105"/>
      <c r="CBL30" s="105"/>
      <c r="CBM30" s="105"/>
      <c r="CBN30" s="105"/>
      <c r="CBO30" s="105"/>
      <c r="CBP30" s="105"/>
      <c r="CBQ30" s="105"/>
      <c r="CBR30" s="105"/>
      <c r="CBS30" s="105"/>
      <c r="CBT30" s="105"/>
      <c r="CBU30" s="105"/>
      <c r="CBV30" s="105"/>
      <c r="CBW30" s="105"/>
      <c r="CBX30" s="105"/>
      <c r="CBY30" s="105"/>
      <c r="CBZ30" s="105"/>
      <c r="CCA30" s="105"/>
      <c r="CCB30" s="105"/>
      <c r="CCC30" s="105"/>
      <c r="CCD30" s="105"/>
      <c r="CCE30" s="105"/>
      <c r="CCF30" s="105"/>
      <c r="CCG30" s="105"/>
      <c r="CCH30" s="105"/>
      <c r="CCI30" s="105"/>
      <c r="CCJ30" s="105"/>
      <c r="CCK30" s="105"/>
      <c r="CCL30" s="105"/>
      <c r="CCM30" s="105"/>
      <c r="CCN30" s="105"/>
      <c r="CCO30" s="105"/>
      <c r="CCP30" s="105"/>
      <c r="CCQ30" s="105"/>
      <c r="CCR30" s="105"/>
      <c r="CCS30" s="105"/>
      <c r="CCT30" s="105"/>
      <c r="CCU30" s="105"/>
      <c r="CCV30" s="105"/>
      <c r="CCW30" s="105"/>
      <c r="CCX30" s="105"/>
      <c r="CCY30" s="105"/>
      <c r="CCZ30" s="105"/>
      <c r="CDA30" s="105"/>
      <c r="CDB30" s="105"/>
      <c r="CDC30" s="105"/>
      <c r="CDD30" s="105"/>
      <c r="CDE30" s="105"/>
      <c r="CDF30" s="105"/>
      <c r="CDG30" s="105"/>
      <c r="CDH30" s="105"/>
      <c r="CDI30" s="105"/>
      <c r="CDJ30" s="105"/>
      <c r="CDK30" s="105"/>
      <c r="CDL30" s="105"/>
      <c r="CDM30" s="105"/>
      <c r="CDN30" s="105"/>
      <c r="CDO30" s="105"/>
      <c r="CDP30" s="105"/>
      <c r="CDQ30" s="105"/>
      <c r="CDR30" s="105"/>
      <c r="CDS30" s="105"/>
      <c r="CDT30" s="105"/>
      <c r="CDU30" s="105"/>
      <c r="CDV30" s="105"/>
      <c r="CDW30" s="105"/>
      <c r="CDX30" s="105"/>
      <c r="CDY30" s="105"/>
      <c r="CDZ30" s="105"/>
      <c r="CEA30" s="105"/>
      <c r="CEB30" s="105"/>
      <c r="CEC30" s="105"/>
      <c r="CED30" s="105"/>
      <c r="CEE30" s="105"/>
      <c r="CEF30" s="105"/>
      <c r="CEG30" s="105"/>
      <c r="CEH30" s="105"/>
      <c r="CEI30" s="105"/>
      <c r="CEJ30" s="105"/>
      <c r="CEK30" s="105"/>
      <c r="CEL30" s="105"/>
      <c r="CEM30" s="105"/>
      <c r="CEN30" s="105"/>
      <c r="CEO30" s="105"/>
      <c r="CEP30" s="105"/>
      <c r="CEQ30" s="105"/>
      <c r="CER30" s="105"/>
      <c r="CES30" s="105"/>
      <c r="CET30" s="105"/>
      <c r="CEU30" s="105"/>
      <c r="CEV30" s="105"/>
      <c r="CEW30" s="105"/>
      <c r="CEX30" s="105"/>
      <c r="CEY30" s="105"/>
      <c r="CEZ30" s="105"/>
      <c r="CFA30" s="105"/>
      <c r="CFB30" s="105"/>
      <c r="CFC30" s="105"/>
      <c r="CFD30" s="105"/>
      <c r="CFE30" s="105"/>
      <c r="CFF30" s="105"/>
      <c r="CFG30" s="105"/>
      <c r="CFH30" s="105"/>
      <c r="CFI30" s="105"/>
      <c r="CFJ30" s="105"/>
      <c r="CFK30" s="105"/>
      <c r="CFL30" s="105"/>
      <c r="CFM30" s="105"/>
      <c r="CFN30" s="105"/>
      <c r="CFO30" s="105"/>
      <c r="CFP30" s="105"/>
      <c r="CFQ30" s="105"/>
      <c r="CFR30" s="105"/>
      <c r="CFS30" s="105"/>
      <c r="CFT30" s="105"/>
      <c r="CFU30" s="105"/>
      <c r="CFV30" s="105"/>
      <c r="CFW30" s="105"/>
      <c r="CFX30" s="105"/>
      <c r="CFY30" s="105"/>
      <c r="CFZ30" s="105"/>
      <c r="CGA30" s="105"/>
      <c r="CGB30" s="105"/>
      <c r="CGC30" s="105"/>
      <c r="CGD30" s="105"/>
      <c r="CGE30" s="105"/>
      <c r="CGF30" s="105"/>
      <c r="CGG30" s="105"/>
      <c r="CGH30" s="105"/>
      <c r="CGI30" s="105"/>
      <c r="CGJ30" s="105"/>
      <c r="CGK30" s="105"/>
      <c r="CGL30" s="105"/>
      <c r="CGM30" s="105"/>
      <c r="CGN30" s="105"/>
      <c r="CGO30" s="105"/>
      <c r="CGP30" s="105"/>
      <c r="CGQ30" s="105"/>
      <c r="CGR30" s="105"/>
      <c r="CGS30" s="105"/>
      <c r="CGT30" s="105"/>
      <c r="CGU30" s="105"/>
      <c r="CGV30" s="105"/>
      <c r="CGW30" s="105"/>
      <c r="CGX30" s="105"/>
      <c r="CGY30" s="105"/>
      <c r="CGZ30" s="105"/>
      <c r="CHA30" s="105"/>
      <c r="CHB30" s="105"/>
      <c r="CHC30" s="105"/>
      <c r="CHD30" s="105"/>
      <c r="CHE30" s="105"/>
      <c r="CHF30" s="105"/>
      <c r="CHG30" s="105"/>
      <c r="CHH30" s="105"/>
      <c r="CHI30" s="105"/>
      <c r="CHJ30" s="105"/>
      <c r="CHK30" s="105"/>
      <c r="CHL30" s="105"/>
      <c r="CHM30" s="105"/>
      <c r="CHN30" s="105"/>
      <c r="CHO30" s="105"/>
      <c r="CHP30" s="105"/>
      <c r="CHQ30" s="105"/>
      <c r="CHR30" s="105"/>
      <c r="CHS30" s="105"/>
      <c r="CHT30" s="105"/>
      <c r="CHU30" s="105"/>
      <c r="CHV30" s="105"/>
      <c r="CHW30" s="105"/>
      <c r="CHX30" s="105"/>
      <c r="CHY30" s="105"/>
      <c r="CHZ30" s="105"/>
      <c r="CIA30" s="105"/>
      <c r="CIB30" s="105"/>
      <c r="CIC30" s="105"/>
      <c r="CID30" s="105"/>
      <c r="CIE30" s="105"/>
      <c r="CIF30" s="105"/>
      <c r="CIG30" s="105"/>
      <c r="CIH30" s="105"/>
      <c r="CII30" s="105"/>
      <c r="CIJ30" s="105"/>
      <c r="CIK30" s="105"/>
      <c r="CIL30" s="105"/>
      <c r="CIM30" s="105"/>
      <c r="CIN30" s="105"/>
      <c r="CIO30" s="105"/>
      <c r="CIP30" s="105"/>
      <c r="CIQ30" s="105"/>
      <c r="CIR30" s="105"/>
      <c r="CIS30" s="105"/>
      <c r="CIT30" s="105"/>
      <c r="CIU30" s="105"/>
      <c r="CIV30" s="105"/>
      <c r="CIW30" s="105"/>
      <c r="CIX30" s="105"/>
      <c r="CIY30" s="105"/>
      <c r="CIZ30" s="105"/>
      <c r="CJA30" s="105"/>
      <c r="CJB30" s="105"/>
      <c r="CJC30" s="105"/>
      <c r="CJD30" s="105"/>
      <c r="CJE30" s="105"/>
      <c r="CJF30" s="105"/>
      <c r="CJG30" s="105"/>
      <c r="CJH30" s="105"/>
      <c r="CJI30" s="105"/>
      <c r="CJJ30" s="105"/>
      <c r="CJK30" s="105"/>
      <c r="CJL30" s="105"/>
      <c r="CJM30" s="105"/>
      <c r="CJN30" s="105"/>
      <c r="CJO30" s="105"/>
      <c r="CJP30" s="105"/>
      <c r="CJQ30" s="105"/>
      <c r="CJR30" s="105"/>
      <c r="CJS30" s="105"/>
      <c r="CJT30" s="105"/>
      <c r="CJU30" s="105"/>
      <c r="CJV30" s="105"/>
      <c r="CJW30" s="105"/>
      <c r="CJX30" s="105"/>
      <c r="CJY30" s="105"/>
      <c r="CJZ30" s="105"/>
      <c r="CKA30" s="105"/>
      <c r="CKB30" s="105"/>
      <c r="CKC30" s="105"/>
      <c r="CKD30" s="105"/>
      <c r="CKE30" s="105"/>
      <c r="CKF30" s="105"/>
      <c r="CKG30" s="105"/>
      <c r="CKH30" s="105"/>
      <c r="CKI30" s="105"/>
      <c r="CKJ30" s="105"/>
      <c r="CKK30" s="105"/>
      <c r="CKL30" s="105"/>
      <c r="CKM30" s="105"/>
      <c r="CKN30" s="105"/>
      <c r="CKO30" s="105"/>
      <c r="CKP30" s="105"/>
      <c r="CKQ30" s="105"/>
      <c r="CKR30" s="105"/>
      <c r="CKS30" s="105"/>
      <c r="CKT30" s="105"/>
      <c r="CKU30" s="105"/>
      <c r="CKV30" s="105"/>
      <c r="CKW30" s="105"/>
      <c r="CKX30" s="105"/>
      <c r="CKY30" s="105"/>
      <c r="CKZ30" s="105"/>
      <c r="CLA30" s="105"/>
      <c r="CLB30" s="105"/>
      <c r="CLC30" s="105"/>
      <c r="CLD30" s="105"/>
      <c r="CLE30" s="105"/>
      <c r="CLF30" s="105"/>
      <c r="CLG30" s="105"/>
      <c r="CLH30" s="105"/>
      <c r="CLI30" s="105"/>
      <c r="CLJ30" s="105"/>
      <c r="CLK30" s="105"/>
      <c r="CLL30" s="105"/>
      <c r="CLM30" s="105"/>
      <c r="CLN30" s="105"/>
      <c r="CLO30" s="105"/>
      <c r="CLP30" s="105"/>
      <c r="CLQ30" s="105"/>
      <c r="CLR30" s="105"/>
      <c r="CLS30" s="105"/>
      <c r="CLT30" s="105"/>
      <c r="CLU30" s="105"/>
      <c r="CLV30" s="105"/>
      <c r="CLW30" s="105"/>
      <c r="CLX30" s="105"/>
      <c r="CLY30" s="105"/>
      <c r="CLZ30" s="105"/>
      <c r="CMA30" s="105"/>
      <c r="CMB30" s="105"/>
      <c r="CMC30" s="105"/>
      <c r="CMD30" s="105"/>
      <c r="CME30" s="105"/>
      <c r="CMF30" s="105"/>
      <c r="CMG30" s="105"/>
      <c r="CMH30" s="105"/>
      <c r="CMI30" s="105"/>
      <c r="CMJ30" s="105"/>
      <c r="CMK30" s="105"/>
      <c r="CML30" s="105"/>
      <c r="CMM30" s="105"/>
      <c r="CMN30" s="105"/>
      <c r="CMO30" s="105"/>
      <c r="CMP30" s="105"/>
      <c r="CMQ30" s="105"/>
      <c r="CMR30" s="105"/>
      <c r="CMS30" s="105"/>
      <c r="CMT30" s="105"/>
      <c r="CMU30" s="105"/>
      <c r="CMV30" s="105"/>
      <c r="CMW30" s="105"/>
      <c r="CMX30" s="105"/>
      <c r="CMY30" s="105"/>
      <c r="CMZ30" s="105"/>
      <c r="CNA30" s="105"/>
      <c r="CNB30" s="105"/>
      <c r="CNC30" s="105"/>
      <c r="CND30" s="105"/>
      <c r="CNE30" s="105"/>
      <c r="CNF30" s="105"/>
      <c r="CNG30" s="105"/>
      <c r="CNH30" s="105"/>
      <c r="CNI30" s="105"/>
      <c r="CNJ30" s="105"/>
      <c r="CNK30" s="105"/>
      <c r="CNL30" s="105"/>
      <c r="CNM30" s="105"/>
      <c r="CNN30" s="105"/>
      <c r="CNO30" s="105"/>
      <c r="CNP30" s="105"/>
      <c r="CNQ30" s="105"/>
      <c r="CNR30" s="105"/>
      <c r="CNS30" s="105"/>
      <c r="CNT30" s="105"/>
      <c r="CNU30" s="105"/>
      <c r="CNV30" s="105"/>
      <c r="CNW30" s="105"/>
      <c r="CNX30" s="105"/>
      <c r="CNY30" s="105"/>
      <c r="CNZ30" s="105"/>
      <c r="COA30" s="105"/>
      <c r="COB30" s="105"/>
      <c r="COC30" s="105"/>
      <c r="COD30" s="105"/>
      <c r="COE30" s="105"/>
      <c r="COF30" s="105"/>
      <c r="COG30" s="105"/>
      <c r="COH30" s="105"/>
      <c r="COI30" s="105"/>
      <c r="COJ30" s="105"/>
      <c r="COK30" s="105"/>
      <c r="COL30" s="105"/>
      <c r="COM30" s="105"/>
      <c r="CON30" s="105"/>
      <c r="COO30" s="105"/>
      <c r="COP30" s="105"/>
      <c r="COQ30" s="105"/>
      <c r="COR30" s="105"/>
      <c r="COS30" s="105"/>
      <c r="COT30" s="105"/>
      <c r="COU30" s="105"/>
      <c r="COV30" s="105"/>
      <c r="COW30" s="105"/>
      <c r="COX30" s="105"/>
      <c r="COY30" s="105"/>
      <c r="COZ30" s="105"/>
      <c r="CPA30" s="105"/>
      <c r="CPB30" s="105"/>
      <c r="CPC30" s="105"/>
      <c r="CPD30" s="105"/>
      <c r="CPE30" s="105"/>
      <c r="CPF30" s="105"/>
      <c r="CPG30" s="105"/>
      <c r="CPH30" s="105"/>
      <c r="CPI30" s="105"/>
      <c r="CPJ30" s="105"/>
      <c r="CPK30" s="105"/>
      <c r="CPL30" s="105"/>
      <c r="CPM30" s="105"/>
      <c r="CPN30" s="105"/>
      <c r="CPO30" s="105"/>
      <c r="CPP30" s="105"/>
      <c r="CPQ30" s="105"/>
      <c r="CPR30" s="105"/>
      <c r="CPS30" s="105"/>
      <c r="CPT30" s="105"/>
      <c r="CPU30" s="105"/>
      <c r="CPV30" s="105"/>
      <c r="CPW30" s="105"/>
      <c r="CPX30" s="105"/>
      <c r="CPY30" s="105"/>
      <c r="CPZ30" s="105"/>
      <c r="CQA30" s="105"/>
      <c r="CQB30" s="105"/>
      <c r="CQC30" s="105"/>
      <c r="CQD30" s="105"/>
      <c r="CQE30" s="105"/>
      <c r="CQF30" s="105"/>
      <c r="CQG30" s="105"/>
      <c r="CQH30" s="105"/>
      <c r="CQI30" s="105"/>
      <c r="CQJ30" s="105"/>
      <c r="CQK30" s="105"/>
      <c r="CQL30" s="105"/>
      <c r="CQM30" s="105"/>
      <c r="CQN30" s="105"/>
      <c r="CQO30" s="105"/>
      <c r="CQP30" s="105"/>
      <c r="CQQ30" s="105"/>
      <c r="CQR30" s="105"/>
      <c r="CQS30" s="105"/>
      <c r="CQT30" s="105"/>
      <c r="CQU30" s="105"/>
      <c r="CQV30" s="105"/>
      <c r="CQW30" s="105"/>
      <c r="CQX30" s="105"/>
      <c r="CQY30" s="105"/>
      <c r="CQZ30" s="105"/>
      <c r="CRA30" s="105"/>
      <c r="CRB30" s="105"/>
      <c r="CRC30" s="105"/>
      <c r="CRD30" s="105"/>
      <c r="CRE30" s="105"/>
      <c r="CRF30" s="105"/>
      <c r="CRG30" s="105"/>
      <c r="CRH30" s="105"/>
      <c r="CRI30" s="105"/>
      <c r="CRJ30" s="105"/>
      <c r="CRK30" s="105"/>
      <c r="CRL30" s="105"/>
      <c r="CRM30" s="105"/>
      <c r="CRN30" s="105"/>
      <c r="CRO30" s="105"/>
      <c r="CRP30" s="105"/>
      <c r="CRQ30" s="105"/>
      <c r="CRR30" s="105"/>
      <c r="CRS30" s="105"/>
      <c r="CRT30" s="105"/>
      <c r="CRU30" s="105"/>
      <c r="CRV30" s="105"/>
      <c r="CRW30" s="105"/>
      <c r="CRX30" s="105"/>
      <c r="CRY30" s="105"/>
      <c r="CRZ30" s="105"/>
      <c r="CSA30" s="105"/>
      <c r="CSB30" s="105"/>
      <c r="CSC30" s="105"/>
      <c r="CSD30" s="105"/>
      <c r="CSE30" s="105"/>
      <c r="CSF30" s="105"/>
      <c r="CSG30" s="105"/>
      <c r="CSH30" s="105"/>
      <c r="CSI30" s="105"/>
      <c r="CSJ30" s="105"/>
      <c r="CSK30" s="105"/>
      <c r="CSL30" s="105"/>
      <c r="CSM30" s="105"/>
      <c r="CSN30" s="105"/>
      <c r="CSO30" s="105"/>
      <c r="CSP30" s="105"/>
      <c r="CSQ30" s="105"/>
      <c r="CSR30" s="105"/>
      <c r="CSS30" s="105"/>
      <c r="CST30" s="105"/>
      <c r="CSU30" s="105"/>
      <c r="CSV30" s="105"/>
      <c r="CSW30" s="105"/>
      <c r="CSX30" s="105"/>
      <c r="CSY30" s="105"/>
      <c r="CSZ30" s="105"/>
      <c r="CTA30" s="105"/>
      <c r="CTB30" s="105"/>
      <c r="CTC30" s="105"/>
      <c r="CTD30" s="105"/>
      <c r="CTE30" s="105"/>
      <c r="CTF30" s="105"/>
      <c r="CTG30" s="105"/>
      <c r="CTH30" s="105"/>
      <c r="CTI30" s="105"/>
      <c r="CTJ30" s="105"/>
      <c r="CTK30" s="105"/>
      <c r="CTL30" s="105"/>
      <c r="CTM30" s="105"/>
      <c r="CTN30" s="105"/>
      <c r="CTO30" s="105"/>
      <c r="CTP30" s="105"/>
      <c r="CTQ30" s="105"/>
      <c r="CTR30" s="105"/>
      <c r="CTS30" s="105"/>
      <c r="CTT30" s="105"/>
      <c r="CTU30" s="105"/>
      <c r="CTV30" s="105"/>
      <c r="CTW30" s="105"/>
      <c r="CTX30" s="105"/>
      <c r="CTY30" s="105"/>
      <c r="CTZ30" s="105"/>
      <c r="CUA30" s="105"/>
      <c r="CUB30" s="105"/>
      <c r="CUC30" s="105"/>
      <c r="CUD30" s="105"/>
      <c r="CUE30" s="105"/>
      <c r="CUF30" s="105"/>
      <c r="CUG30" s="105"/>
      <c r="CUH30" s="105"/>
      <c r="CUI30" s="105"/>
      <c r="CUJ30" s="105"/>
      <c r="CUK30" s="105"/>
      <c r="CUL30" s="105"/>
      <c r="CUM30" s="105"/>
      <c r="CUN30" s="105"/>
      <c r="CUO30" s="105"/>
      <c r="CUP30" s="105"/>
      <c r="CUQ30" s="105"/>
      <c r="CUR30" s="105"/>
      <c r="CUS30" s="105"/>
      <c r="CUT30" s="105"/>
      <c r="CUU30" s="105"/>
      <c r="CUV30" s="105"/>
      <c r="CUW30" s="105"/>
      <c r="CUX30" s="105"/>
      <c r="CUY30" s="105"/>
      <c r="CUZ30" s="105"/>
      <c r="CVA30" s="105"/>
      <c r="CVB30" s="105"/>
      <c r="CVC30" s="105"/>
      <c r="CVD30" s="105"/>
      <c r="CVE30" s="105"/>
      <c r="CVF30" s="105"/>
      <c r="CVG30" s="105"/>
      <c r="CVH30" s="105"/>
      <c r="CVI30" s="105"/>
      <c r="CVJ30" s="105"/>
      <c r="CVK30" s="105"/>
      <c r="CVL30" s="105"/>
      <c r="CVM30" s="105"/>
      <c r="CVN30" s="105"/>
      <c r="CVO30" s="105"/>
      <c r="CVP30" s="105"/>
      <c r="CVQ30" s="105"/>
      <c r="CVR30" s="105"/>
      <c r="CVS30" s="105"/>
      <c r="CVT30" s="105"/>
      <c r="CVU30" s="105"/>
      <c r="CVV30" s="105"/>
      <c r="CVW30" s="105"/>
      <c r="CVX30" s="105"/>
      <c r="CVY30" s="105"/>
      <c r="CVZ30" s="105"/>
      <c r="CWA30" s="105"/>
      <c r="CWB30" s="105"/>
      <c r="CWC30" s="105"/>
      <c r="CWD30" s="105"/>
      <c r="CWE30" s="105"/>
      <c r="CWF30" s="105"/>
      <c r="CWG30" s="105"/>
      <c r="CWH30" s="105"/>
      <c r="CWI30" s="105"/>
      <c r="CWJ30" s="105"/>
      <c r="CWK30" s="105"/>
      <c r="CWL30" s="105"/>
      <c r="CWM30" s="105"/>
      <c r="CWN30" s="105"/>
      <c r="CWO30" s="105"/>
      <c r="CWP30" s="105"/>
      <c r="CWQ30" s="105"/>
      <c r="CWR30" s="105"/>
      <c r="CWS30" s="105"/>
      <c r="CWT30" s="105"/>
      <c r="CWU30" s="105"/>
      <c r="CWV30" s="105"/>
      <c r="CWW30" s="105"/>
      <c r="CWX30" s="105"/>
      <c r="CWY30" s="105"/>
      <c r="CWZ30" s="105"/>
      <c r="CXA30" s="105"/>
      <c r="CXB30" s="105"/>
      <c r="CXC30" s="105"/>
      <c r="CXD30" s="105"/>
      <c r="CXE30" s="105"/>
      <c r="CXF30" s="105"/>
      <c r="CXG30" s="105"/>
      <c r="CXH30" s="105"/>
      <c r="CXI30" s="105"/>
      <c r="CXJ30" s="105"/>
      <c r="CXK30" s="105"/>
      <c r="CXL30" s="105"/>
      <c r="CXM30" s="105"/>
      <c r="CXN30" s="105"/>
      <c r="CXO30" s="105"/>
      <c r="CXP30" s="105"/>
      <c r="CXQ30" s="105"/>
      <c r="CXR30" s="105"/>
      <c r="CXS30" s="105"/>
      <c r="CXT30" s="105"/>
      <c r="CXU30" s="105"/>
      <c r="CXV30" s="105"/>
      <c r="CXW30" s="105"/>
      <c r="CXX30" s="105"/>
      <c r="CXY30" s="105"/>
      <c r="CXZ30" s="105"/>
      <c r="CYA30" s="105"/>
      <c r="CYB30" s="105"/>
      <c r="CYC30" s="105"/>
      <c r="CYD30" s="105"/>
      <c r="CYE30" s="105"/>
      <c r="CYF30" s="105"/>
      <c r="CYG30" s="105"/>
      <c r="CYH30" s="105"/>
      <c r="CYI30" s="105"/>
      <c r="CYJ30" s="105"/>
      <c r="CYK30" s="105"/>
      <c r="CYL30" s="105"/>
      <c r="CYM30" s="105"/>
      <c r="CYN30" s="105"/>
      <c r="CYO30" s="105"/>
      <c r="CYP30" s="105"/>
      <c r="CYQ30" s="105"/>
      <c r="CYR30" s="105"/>
      <c r="CYS30" s="105"/>
      <c r="CYT30" s="105"/>
      <c r="CYU30" s="105"/>
      <c r="CYV30" s="105"/>
      <c r="CYW30" s="105"/>
      <c r="CYX30" s="105"/>
      <c r="CYY30" s="105"/>
      <c r="CYZ30" s="105"/>
      <c r="CZA30" s="105"/>
      <c r="CZB30" s="105"/>
      <c r="CZC30" s="105"/>
      <c r="CZD30" s="105"/>
      <c r="CZE30" s="105"/>
      <c r="CZF30" s="105"/>
      <c r="CZG30" s="105"/>
      <c r="CZH30" s="105"/>
      <c r="CZI30" s="105"/>
      <c r="CZJ30" s="105"/>
      <c r="CZK30" s="105"/>
      <c r="CZL30" s="105"/>
      <c r="CZM30" s="105"/>
      <c r="CZN30" s="105"/>
      <c r="CZO30" s="105"/>
      <c r="CZP30" s="105"/>
      <c r="CZQ30" s="105"/>
      <c r="CZR30" s="105"/>
      <c r="CZS30" s="105"/>
      <c r="CZT30" s="105"/>
      <c r="CZU30" s="105"/>
      <c r="CZV30" s="105"/>
      <c r="CZW30" s="105"/>
      <c r="CZX30" s="105"/>
      <c r="CZY30" s="105"/>
      <c r="CZZ30" s="105"/>
      <c r="DAA30" s="105"/>
      <c r="DAB30" s="105"/>
      <c r="DAC30" s="105"/>
      <c r="DAD30" s="105"/>
      <c r="DAE30" s="105"/>
      <c r="DAF30" s="105"/>
      <c r="DAG30" s="105"/>
      <c r="DAH30" s="105"/>
      <c r="DAI30" s="105"/>
      <c r="DAJ30" s="105"/>
      <c r="DAK30" s="105"/>
      <c r="DAL30" s="105"/>
      <c r="DAM30" s="105"/>
      <c r="DAN30" s="105"/>
      <c r="DAO30" s="105"/>
      <c r="DAP30" s="105"/>
      <c r="DAQ30" s="105"/>
      <c r="DAR30" s="105"/>
      <c r="DAS30" s="105"/>
      <c r="DAT30" s="105"/>
      <c r="DAU30" s="105"/>
      <c r="DAV30" s="105"/>
      <c r="DAW30" s="105"/>
      <c r="DAX30" s="105"/>
      <c r="DAY30" s="105"/>
      <c r="DAZ30" s="105"/>
      <c r="DBA30" s="105"/>
      <c r="DBB30" s="105"/>
      <c r="DBC30" s="105"/>
      <c r="DBD30" s="105"/>
      <c r="DBE30" s="105"/>
      <c r="DBF30" s="105"/>
      <c r="DBG30" s="105"/>
      <c r="DBH30" s="105"/>
      <c r="DBI30" s="105"/>
      <c r="DBJ30" s="105"/>
      <c r="DBK30" s="105"/>
      <c r="DBL30" s="105"/>
      <c r="DBM30" s="105"/>
      <c r="DBN30" s="105"/>
      <c r="DBO30" s="105"/>
      <c r="DBP30" s="105"/>
      <c r="DBQ30" s="105"/>
      <c r="DBR30" s="105"/>
      <c r="DBS30" s="105"/>
      <c r="DBT30" s="105"/>
      <c r="DBU30" s="105"/>
      <c r="DBV30" s="105"/>
      <c r="DBW30" s="105"/>
      <c r="DBX30" s="105"/>
      <c r="DBY30" s="105"/>
      <c r="DBZ30" s="105"/>
      <c r="DCA30" s="105"/>
      <c r="DCB30" s="105"/>
      <c r="DCC30" s="105"/>
      <c r="DCD30" s="105"/>
      <c r="DCE30" s="105"/>
      <c r="DCF30" s="105"/>
      <c r="DCG30" s="105"/>
      <c r="DCH30" s="105"/>
      <c r="DCI30" s="105"/>
      <c r="DCJ30" s="105"/>
      <c r="DCK30" s="105"/>
      <c r="DCL30" s="105"/>
      <c r="DCM30" s="105"/>
      <c r="DCN30" s="105"/>
      <c r="DCO30" s="105"/>
      <c r="DCP30" s="105"/>
      <c r="DCQ30" s="105"/>
      <c r="DCR30" s="105"/>
      <c r="DCS30" s="105"/>
      <c r="DCT30" s="105"/>
      <c r="DCU30" s="105"/>
      <c r="DCV30" s="105"/>
      <c r="DCW30" s="105"/>
      <c r="DCX30" s="105"/>
      <c r="DCY30" s="105"/>
      <c r="DCZ30" s="105"/>
      <c r="DDA30" s="105"/>
      <c r="DDB30" s="105"/>
      <c r="DDC30" s="105"/>
      <c r="DDD30" s="105"/>
      <c r="DDE30" s="105"/>
      <c r="DDF30" s="105"/>
      <c r="DDG30" s="105"/>
      <c r="DDH30" s="105"/>
      <c r="DDI30" s="105"/>
      <c r="DDJ30" s="105"/>
      <c r="DDK30" s="105"/>
      <c r="DDL30" s="105"/>
      <c r="DDM30" s="105"/>
      <c r="DDN30" s="105"/>
      <c r="DDO30" s="105"/>
      <c r="DDP30" s="105"/>
      <c r="DDQ30" s="105"/>
      <c r="DDR30" s="105"/>
      <c r="DDS30" s="105"/>
      <c r="DDT30" s="105"/>
      <c r="DDU30" s="105"/>
      <c r="DDV30" s="105"/>
      <c r="DDW30" s="105"/>
      <c r="DDX30" s="105"/>
      <c r="DDY30" s="105"/>
      <c r="DDZ30" s="105"/>
      <c r="DEA30" s="105"/>
      <c r="DEB30" s="105"/>
      <c r="DEC30" s="105"/>
      <c r="DED30" s="105"/>
      <c r="DEE30" s="105"/>
      <c r="DEF30" s="105"/>
      <c r="DEG30" s="105"/>
      <c r="DEH30" s="105"/>
      <c r="DEI30" s="105"/>
      <c r="DEJ30" s="105"/>
      <c r="DEK30" s="105"/>
      <c r="DEL30" s="105"/>
      <c r="DEM30" s="105"/>
      <c r="DEN30" s="105"/>
      <c r="DEO30" s="105"/>
      <c r="DEP30" s="105"/>
      <c r="DEQ30" s="105"/>
      <c r="DER30" s="105"/>
      <c r="DES30" s="105"/>
      <c r="DET30" s="105"/>
      <c r="DEU30" s="105"/>
      <c r="DEV30" s="105"/>
      <c r="DEW30" s="105"/>
      <c r="DEX30" s="105"/>
      <c r="DEY30" s="105"/>
      <c r="DEZ30" s="105"/>
      <c r="DFA30" s="105"/>
      <c r="DFB30" s="105"/>
      <c r="DFC30" s="105"/>
      <c r="DFD30" s="105"/>
      <c r="DFE30" s="105"/>
      <c r="DFF30" s="105"/>
      <c r="DFG30" s="105"/>
      <c r="DFH30" s="105"/>
      <c r="DFI30" s="105"/>
      <c r="DFJ30" s="105"/>
      <c r="DFK30" s="105"/>
      <c r="DFL30" s="105"/>
      <c r="DFM30" s="105"/>
      <c r="DFN30" s="105"/>
      <c r="DFO30" s="105"/>
      <c r="DFP30" s="105"/>
      <c r="DFQ30" s="105"/>
      <c r="DFR30" s="105"/>
      <c r="DFS30" s="105"/>
      <c r="DFT30" s="105"/>
      <c r="DFU30" s="105"/>
      <c r="DFV30" s="105"/>
      <c r="DFW30" s="105"/>
      <c r="DFX30" s="105"/>
      <c r="DFY30" s="105"/>
      <c r="DFZ30" s="105"/>
      <c r="DGA30" s="105"/>
      <c r="DGB30" s="105"/>
      <c r="DGC30" s="105"/>
      <c r="DGD30" s="105"/>
      <c r="DGE30" s="105"/>
      <c r="DGF30" s="105"/>
      <c r="DGG30" s="105"/>
      <c r="DGH30" s="105"/>
      <c r="DGI30" s="105"/>
      <c r="DGJ30" s="105"/>
      <c r="DGK30" s="105"/>
      <c r="DGL30" s="105"/>
      <c r="DGM30" s="105"/>
      <c r="DGN30" s="105"/>
      <c r="DGO30" s="105"/>
      <c r="DGP30" s="105"/>
      <c r="DGQ30" s="105"/>
      <c r="DGR30" s="105"/>
      <c r="DGS30" s="105"/>
      <c r="DGT30" s="105"/>
      <c r="DGU30" s="105"/>
      <c r="DGV30" s="105"/>
      <c r="DGW30" s="105"/>
      <c r="DGX30" s="105"/>
      <c r="DGY30" s="105"/>
      <c r="DGZ30" s="105"/>
      <c r="DHA30" s="105"/>
      <c r="DHB30" s="105"/>
      <c r="DHC30" s="105"/>
      <c r="DHD30" s="105"/>
      <c r="DHE30" s="105"/>
      <c r="DHF30" s="105"/>
      <c r="DHG30" s="105"/>
      <c r="DHH30" s="105"/>
      <c r="DHI30" s="105"/>
      <c r="DHJ30" s="105"/>
      <c r="DHK30" s="105"/>
      <c r="DHL30" s="105"/>
      <c r="DHM30" s="105"/>
      <c r="DHN30" s="105"/>
      <c r="DHO30" s="105"/>
      <c r="DHP30" s="105"/>
      <c r="DHQ30" s="105"/>
      <c r="DHR30" s="105"/>
      <c r="DHS30" s="105"/>
      <c r="DHT30" s="105"/>
      <c r="DHU30" s="105"/>
      <c r="DHV30" s="105"/>
      <c r="DHW30" s="105"/>
      <c r="DHX30" s="105"/>
      <c r="DHY30" s="105"/>
      <c r="DHZ30" s="105"/>
      <c r="DIA30" s="105"/>
      <c r="DIB30" s="105"/>
      <c r="DIC30" s="105"/>
      <c r="DID30" s="105"/>
      <c r="DIE30" s="105"/>
      <c r="DIF30" s="105"/>
      <c r="DIG30" s="105"/>
      <c r="DIH30" s="105"/>
      <c r="DII30" s="105"/>
      <c r="DIJ30" s="105"/>
      <c r="DIK30" s="105"/>
      <c r="DIL30" s="105"/>
      <c r="DIM30" s="105"/>
      <c r="DIN30" s="105"/>
      <c r="DIO30" s="105"/>
      <c r="DIP30" s="105"/>
      <c r="DIQ30" s="105"/>
      <c r="DIR30" s="105"/>
      <c r="DIS30" s="105"/>
      <c r="DIT30" s="105"/>
      <c r="DIU30" s="105"/>
      <c r="DIV30" s="105"/>
      <c r="DIW30" s="105"/>
      <c r="DIX30" s="105"/>
      <c r="DIY30" s="105"/>
      <c r="DIZ30" s="105"/>
      <c r="DJA30" s="105"/>
      <c r="DJB30" s="105"/>
      <c r="DJC30" s="105"/>
      <c r="DJD30" s="105"/>
      <c r="DJE30" s="105"/>
      <c r="DJF30" s="105"/>
      <c r="DJG30" s="105"/>
      <c r="DJH30" s="105"/>
      <c r="DJI30" s="105"/>
      <c r="DJJ30" s="105"/>
      <c r="DJK30" s="105"/>
      <c r="DJL30" s="105"/>
      <c r="DJM30" s="105"/>
      <c r="DJN30" s="105"/>
      <c r="DJO30" s="105"/>
      <c r="DJP30" s="105"/>
      <c r="DJQ30" s="105"/>
      <c r="DJR30" s="105"/>
      <c r="DJS30" s="105"/>
      <c r="DJT30" s="105"/>
      <c r="DJU30" s="105"/>
      <c r="DJV30" s="105"/>
      <c r="DJW30" s="105"/>
      <c r="DJX30" s="105"/>
      <c r="DJY30" s="105"/>
      <c r="DJZ30" s="105"/>
      <c r="DKA30" s="105"/>
      <c r="DKB30" s="105"/>
      <c r="DKC30" s="105"/>
      <c r="DKD30" s="105"/>
      <c r="DKE30" s="105"/>
      <c r="DKF30" s="105"/>
      <c r="DKG30" s="105"/>
      <c r="DKH30" s="105"/>
      <c r="DKI30" s="105"/>
      <c r="DKJ30" s="105"/>
      <c r="DKK30" s="105"/>
      <c r="DKL30" s="105"/>
      <c r="DKM30" s="105"/>
      <c r="DKN30" s="105"/>
      <c r="DKO30" s="105"/>
      <c r="DKP30" s="105"/>
      <c r="DKQ30" s="105"/>
      <c r="DKR30" s="105"/>
      <c r="DKS30" s="105"/>
      <c r="DKT30" s="105"/>
      <c r="DKU30" s="105"/>
      <c r="DKV30" s="105"/>
      <c r="DKW30" s="105"/>
      <c r="DKX30" s="105"/>
      <c r="DKY30" s="105"/>
      <c r="DKZ30" s="105"/>
      <c r="DLA30" s="105"/>
      <c r="DLB30" s="105"/>
      <c r="DLC30" s="105"/>
      <c r="DLD30" s="105"/>
      <c r="DLE30" s="105"/>
      <c r="DLF30" s="105"/>
      <c r="DLG30" s="105"/>
      <c r="DLH30" s="105"/>
      <c r="DLI30" s="105"/>
      <c r="DLJ30" s="105"/>
      <c r="DLK30" s="105"/>
      <c r="DLL30" s="105"/>
      <c r="DLM30" s="105"/>
      <c r="DLN30" s="105"/>
      <c r="DLO30" s="105"/>
      <c r="DLP30" s="105"/>
      <c r="DLQ30" s="105"/>
      <c r="DLR30" s="105"/>
      <c r="DLS30" s="105"/>
      <c r="DLT30" s="105"/>
      <c r="DLU30" s="105"/>
      <c r="DLV30" s="105"/>
      <c r="DLW30" s="105"/>
      <c r="DLX30" s="105"/>
      <c r="DLY30" s="105"/>
      <c r="DLZ30" s="105"/>
      <c r="DMA30" s="105"/>
      <c r="DMB30" s="105"/>
      <c r="DMC30" s="105"/>
      <c r="DMD30" s="105"/>
      <c r="DME30" s="105"/>
      <c r="DMF30" s="105"/>
      <c r="DMG30" s="105"/>
      <c r="DMH30" s="105"/>
      <c r="DMI30" s="105"/>
      <c r="DMJ30" s="105"/>
      <c r="DMK30" s="105"/>
      <c r="DML30" s="105"/>
      <c r="DMM30" s="105"/>
      <c r="DMN30" s="105"/>
      <c r="DMO30" s="105"/>
      <c r="DMP30" s="105"/>
      <c r="DMQ30" s="105"/>
      <c r="DMR30" s="105"/>
      <c r="DMS30" s="105"/>
      <c r="DMT30" s="105"/>
      <c r="DMU30" s="105"/>
      <c r="DMV30" s="105"/>
      <c r="DMW30" s="105"/>
      <c r="DMX30" s="105"/>
      <c r="DMY30" s="105"/>
      <c r="DMZ30" s="105"/>
      <c r="DNA30" s="105"/>
      <c r="DNB30" s="105"/>
      <c r="DNC30" s="105"/>
      <c r="DND30" s="105"/>
      <c r="DNE30" s="105"/>
      <c r="DNF30" s="105"/>
      <c r="DNG30" s="105"/>
      <c r="DNH30" s="105"/>
      <c r="DNI30" s="105"/>
      <c r="DNJ30" s="105"/>
      <c r="DNK30" s="105"/>
      <c r="DNL30" s="105"/>
      <c r="DNM30" s="105"/>
      <c r="DNN30" s="105"/>
      <c r="DNO30" s="105"/>
      <c r="DNP30" s="105"/>
      <c r="DNQ30" s="105"/>
      <c r="DNR30" s="105"/>
      <c r="DNS30" s="105"/>
      <c r="DNT30" s="105"/>
      <c r="DNU30" s="105"/>
      <c r="DNV30" s="105"/>
      <c r="DNW30" s="105"/>
      <c r="DNX30" s="105"/>
      <c r="DNY30" s="105"/>
      <c r="DNZ30" s="105"/>
      <c r="DOA30" s="105"/>
      <c r="DOB30" s="105"/>
      <c r="DOC30" s="105"/>
      <c r="DOD30" s="105"/>
      <c r="DOE30" s="105"/>
      <c r="DOF30" s="105"/>
      <c r="DOG30" s="105"/>
      <c r="DOH30" s="105"/>
      <c r="DOI30" s="105"/>
      <c r="DOJ30" s="105"/>
      <c r="DOK30" s="105"/>
      <c r="DOL30" s="105"/>
      <c r="DOM30" s="105"/>
      <c r="DON30" s="105"/>
      <c r="DOO30" s="105"/>
      <c r="DOP30" s="105"/>
      <c r="DOQ30" s="105"/>
      <c r="DOR30" s="105"/>
      <c r="DOS30" s="105"/>
      <c r="DOT30" s="105"/>
      <c r="DOU30" s="105"/>
      <c r="DOV30" s="105"/>
      <c r="DOW30" s="105"/>
      <c r="DOX30" s="105"/>
      <c r="DOY30" s="105"/>
      <c r="DOZ30" s="105"/>
      <c r="DPA30" s="105"/>
      <c r="DPB30" s="105"/>
      <c r="DPC30" s="105"/>
      <c r="DPD30" s="105"/>
      <c r="DPE30" s="105"/>
      <c r="DPF30" s="105"/>
      <c r="DPG30" s="105"/>
      <c r="DPH30" s="105"/>
      <c r="DPI30" s="105"/>
      <c r="DPJ30" s="105"/>
      <c r="DPK30" s="105"/>
      <c r="DPL30" s="105"/>
      <c r="DPM30" s="105"/>
      <c r="DPN30" s="105"/>
      <c r="DPO30" s="105"/>
      <c r="DPP30" s="105"/>
      <c r="DPQ30" s="105"/>
      <c r="DPR30" s="105"/>
      <c r="DPS30" s="105"/>
      <c r="DPT30" s="105"/>
      <c r="DPU30" s="105"/>
      <c r="DPV30" s="105"/>
      <c r="DPW30" s="105"/>
      <c r="DPX30" s="105"/>
      <c r="DPY30" s="105"/>
      <c r="DPZ30" s="105"/>
      <c r="DQA30" s="105"/>
      <c r="DQB30" s="105"/>
      <c r="DQC30" s="105"/>
      <c r="DQD30" s="105"/>
      <c r="DQE30" s="105"/>
      <c r="DQF30" s="105"/>
      <c r="DQG30" s="105"/>
      <c r="DQH30" s="105"/>
      <c r="DQI30" s="105"/>
      <c r="DQJ30" s="105"/>
      <c r="DQK30" s="105"/>
      <c r="DQL30" s="105"/>
      <c r="DQM30" s="105"/>
      <c r="DQN30" s="105"/>
      <c r="DQO30" s="105"/>
      <c r="DQP30" s="105"/>
      <c r="DQQ30" s="105"/>
      <c r="DQR30" s="105"/>
      <c r="DQS30" s="105"/>
      <c r="DQT30" s="105"/>
      <c r="DQU30" s="105"/>
      <c r="DQV30" s="105"/>
      <c r="DQW30" s="105"/>
      <c r="DQX30" s="105"/>
      <c r="DQY30" s="105"/>
      <c r="DQZ30" s="105"/>
      <c r="DRA30" s="105"/>
      <c r="DRB30" s="105"/>
      <c r="DRC30" s="105"/>
      <c r="DRD30" s="105"/>
      <c r="DRE30" s="105"/>
      <c r="DRF30" s="105"/>
      <c r="DRG30" s="105"/>
      <c r="DRH30" s="105"/>
      <c r="DRI30" s="105"/>
      <c r="DRJ30" s="105"/>
      <c r="DRK30" s="105"/>
      <c r="DRL30" s="105"/>
      <c r="DRM30" s="105"/>
      <c r="DRN30" s="105"/>
      <c r="DRO30" s="105"/>
      <c r="DRP30" s="105"/>
      <c r="DRQ30" s="105"/>
      <c r="DRR30" s="105"/>
      <c r="DRS30" s="105"/>
      <c r="DRT30" s="105"/>
      <c r="DRU30" s="105"/>
      <c r="DRV30" s="105"/>
      <c r="DRW30" s="105"/>
      <c r="DRX30" s="105"/>
      <c r="DRY30" s="105"/>
      <c r="DRZ30" s="105"/>
      <c r="DSA30" s="105"/>
      <c r="DSB30" s="105"/>
      <c r="DSC30" s="105"/>
      <c r="DSD30" s="105"/>
      <c r="DSE30" s="105"/>
      <c r="DSF30" s="105"/>
      <c r="DSG30" s="105"/>
      <c r="DSH30" s="105"/>
      <c r="DSI30" s="105"/>
      <c r="DSJ30" s="105"/>
      <c r="DSK30" s="105"/>
      <c r="DSL30" s="105"/>
      <c r="DSM30" s="105"/>
      <c r="DSN30" s="105"/>
      <c r="DSO30" s="105"/>
      <c r="DSP30" s="105"/>
      <c r="DSQ30" s="105"/>
      <c r="DSR30" s="105"/>
      <c r="DSS30" s="105"/>
      <c r="DST30" s="105"/>
      <c r="DSU30" s="105"/>
      <c r="DSV30" s="105"/>
      <c r="DSW30" s="105"/>
      <c r="DSX30" s="105"/>
      <c r="DSY30" s="105"/>
      <c r="DSZ30" s="105"/>
      <c r="DTA30" s="105"/>
      <c r="DTB30" s="105"/>
      <c r="DTC30" s="105"/>
      <c r="DTD30" s="105"/>
      <c r="DTE30" s="105"/>
      <c r="DTF30" s="105"/>
      <c r="DTG30" s="105"/>
      <c r="DTH30" s="105"/>
      <c r="DTI30" s="105"/>
      <c r="DTJ30" s="105"/>
      <c r="DTK30" s="105"/>
      <c r="DTL30" s="105"/>
      <c r="DTM30" s="105"/>
      <c r="DTN30" s="105"/>
      <c r="DTO30" s="105"/>
      <c r="DTP30" s="105"/>
      <c r="DTQ30" s="105"/>
      <c r="DTR30" s="105"/>
      <c r="DTS30" s="105"/>
      <c r="DTT30" s="105"/>
      <c r="DTU30" s="105"/>
      <c r="DTV30" s="105"/>
      <c r="DTW30" s="105"/>
      <c r="DTX30" s="105"/>
      <c r="DTY30" s="105"/>
      <c r="DTZ30" s="105"/>
      <c r="DUA30" s="105"/>
      <c r="DUB30" s="105"/>
      <c r="DUC30" s="105"/>
      <c r="DUD30" s="105"/>
      <c r="DUE30" s="105"/>
      <c r="DUF30" s="105"/>
      <c r="DUG30" s="105"/>
      <c r="DUH30" s="105"/>
      <c r="DUI30" s="105"/>
      <c r="DUJ30" s="105"/>
      <c r="DUK30" s="105"/>
      <c r="DUL30" s="105"/>
      <c r="DUM30" s="105"/>
      <c r="DUN30" s="105"/>
      <c r="DUO30" s="105"/>
      <c r="DUP30" s="105"/>
      <c r="DUQ30" s="105"/>
      <c r="DUR30" s="105"/>
      <c r="DUS30" s="105"/>
      <c r="DUT30" s="105"/>
      <c r="DUU30" s="105"/>
      <c r="DUV30" s="105"/>
      <c r="DUW30" s="105"/>
      <c r="DUX30" s="105"/>
      <c r="DUY30" s="105"/>
      <c r="DUZ30" s="105"/>
      <c r="DVA30" s="105"/>
      <c r="DVB30" s="105"/>
      <c r="DVC30" s="105"/>
      <c r="DVD30" s="105"/>
      <c r="DVE30" s="105"/>
      <c r="DVF30" s="105"/>
      <c r="DVG30" s="105"/>
      <c r="DVH30" s="105"/>
      <c r="DVI30" s="105"/>
      <c r="DVJ30" s="105"/>
      <c r="DVK30" s="105"/>
      <c r="DVL30" s="105"/>
      <c r="DVM30" s="105"/>
      <c r="DVN30" s="105"/>
      <c r="DVO30" s="105"/>
      <c r="DVP30" s="105"/>
      <c r="DVQ30" s="105"/>
      <c r="DVR30" s="105"/>
      <c r="DVS30" s="105"/>
      <c r="DVT30" s="105"/>
      <c r="DVU30" s="105"/>
      <c r="DVV30" s="105"/>
      <c r="DVW30" s="105"/>
      <c r="DVX30" s="105"/>
      <c r="DVY30" s="105"/>
      <c r="DVZ30" s="105"/>
      <c r="DWA30" s="105"/>
      <c r="DWB30" s="105"/>
      <c r="DWC30" s="105"/>
      <c r="DWD30" s="105"/>
      <c r="DWE30" s="105"/>
      <c r="DWF30" s="105"/>
      <c r="DWG30" s="105"/>
      <c r="DWH30" s="105"/>
      <c r="DWI30" s="105"/>
      <c r="DWJ30" s="105"/>
      <c r="DWK30" s="105"/>
      <c r="DWL30" s="105"/>
      <c r="DWM30" s="105"/>
      <c r="DWN30" s="105"/>
      <c r="DWO30" s="105"/>
      <c r="DWP30" s="105"/>
      <c r="DWQ30" s="105"/>
      <c r="DWR30" s="105"/>
      <c r="DWS30" s="105"/>
      <c r="DWT30" s="105"/>
      <c r="DWU30" s="105"/>
      <c r="DWV30" s="105"/>
      <c r="DWW30" s="105"/>
      <c r="DWX30" s="105"/>
      <c r="DWY30" s="105"/>
      <c r="DWZ30" s="105"/>
      <c r="DXA30" s="105"/>
      <c r="DXB30" s="105"/>
      <c r="DXC30" s="105"/>
      <c r="DXD30" s="105"/>
      <c r="DXE30" s="105"/>
      <c r="DXF30" s="105"/>
      <c r="DXG30" s="105"/>
      <c r="DXH30" s="105"/>
      <c r="DXI30" s="105"/>
      <c r="DXJ30" s="105"/>
      <c r="DXK30" s="105"/>
      <c r="DXL30" s="105"/>
      <c r="DXM30" s="105"/>
      <c r="DXN30" s="105"/>
      <c r="DXO30" s="105"/>
      <c r="DXP30" s="105"/>
      <c r="DXQ30" s="105"/>
      <c r="DXR30" s="105"/>
      <c r="DXS30" s="105"/>
      <c r="DXT30" s="105"/>
      <c r="DXU30" s="105"/>
      <c r="DXV30" s="105"/>
      <c r="DXW30" s="105"/>
      <c r="DXX30" s="105"/>
      <c r="DXY30" s="105"/>
      <c r="DXZ30" s="105"/>
      <c r="DYA30" s="105"/>
      <c r="DYB30" s="105"/>
      <c r="DYC30" s="105"/>
      <c r="DYD30" s="105"/>
      <c r="DYE30" s="105"/>
      <c r="DYF30" s="105"/>
      <c r="DYG30" s="105"/>
      <c r="DYH30" s="105"/>
      <c r="DYI30" s="105"/>
      <c r="DYJ30" s="105"/>
      <c r="DYK30" s="105"/>
      <c r="DYL30" s="105"/>
      <c r="DYM30" s="105"/>
      <c r="DYN30" s="105"/>
      <c r="DYO30" s="105"/>
      <c r="DYP30" s="105"/>
      <c r="DYQ30" s="105"/>
      <c r="DYR30" s="105"/>
      <c r="DYS30" s="105"/>
      <c r="DYT30" s="105"/>
      <c r="DYU30" s="105"/>
      <c r="DYV30" s="105"/>
      <c r="DYW30" s="105"/>
      <c r="DYX30" s="105"/>
      <c r="DYY30" s="105"/>
      <c r="DYZ30" s="105"/>
      <c r="DZA30" s="105"/>
      <c r="DZB30" s="105"/>
      <c r="DZC30" s="105"/>
      <c r="DZD30" s="105"/>
      <c r="DZE30" s="105"/>
      <c r="DZF30" s="105"/>
      <c r="DZG30" s="105"/>
      <c r="DZH30" s="105"/>
      <c r="DZI30" s="105"/>
      <c r="DZJ30" s="105"/>
      <c r="DZK30" s="105"/>
      <c r="DZL30" s="105"/>
      <c r="DZM30" s="105"/>
      <c r="DZN30" s="105"/>
      <c r="DZO30" s="105"/>
      <c r="DZP30" s="105"/>
      <c r="DZQ30" s="105"/>
      <c r="DZR30" s="105"/>
      <c r="DZS30" s="105"/>
      <c r="DZT30" s="105"/>
      <c r="DZU30" s="105"/>
      <c r="DZV30" s="105"/>
      <c r="DZW30" s="105"/>
      <c r="DZX30" s="105"/>
      <c r="DZY30" s="105"/>
      <c r="DZZ30" s="105"/>
      <c r="EAA30" s="105"/>
      <c r="EAB30" s="105"/>
      <c r="EAC30" s="105"/>
      <c r="EAD30" s="105"/>
      <c r="EAE30" s="105"/>
      <c r="EAF30" s="105"/>
      <c r="EAG30" s="105"/>
      <c r="EAH30" s="105"/>
      <c r="EAI30" s="105"/>
      <c r="EAJ30" s="105"/>
      <c r="EAK30" s="105"/>
      <c r="EAL30" s="105"/>
      <c r="EAM30" s="105"/>
      <c r="EAN30" s="105"/>
      <c r="EAO30" s="105"/>
      <c r="EAP30" s="105"/>
      <c r="EAQ30" s="105"/>
      <c r="EAR30" s="105"/>
      <c r="EAS30" s="105"/>
      <c r="EAT30" s="105"/>
      <c r="EAU30" s="105"/>
      <c r="EAV30" s="105"/>
      <c r="EAW30" s="105"/>
      <c r="EAX30" s="105"/>
      <c r="EAY30" s="105"/>
      <c r="EAZ30" s="105"/>
      <c r="EBA30" s="105"/>
      <c r="EBB30" s="105"/>
      <c r="EBC30" s="105"/>
      <c r="EBD30" s="105"/>
      <c r="EBE30" s="105"/>
      <c r="EBF30" s="105"/>
      <c r="EBG30" s="105"/>
      <c r="EBH30" s="105"/>
      <c r="EBI30" s="105"/>
      <c r="EBJ30" s="105"/>
      <c r="EBK30" s="105"/>
      <c r="EBL30" s="105"/>
      <c r="EBM30" s="105"/>
      <c r="EBN30" s="105"/>
      <c r="EBO30" s="105"/>
      <c r="EBP30" s="105"/>
      <c r="EBQ30" s="105"/>
      <c r="EBR30" s="105"/>
      <c r="EBS30" s="105"/>
      <c r="EBT30" s="105"/>
      <c r="EBU30" s="105"/>
      <c r="EBV30" s="105"/>
      <c r="EBW30" s="105"/>
      <c r="EBX30" s="105"/>
      <c r="EBY30" s="105"/>
      <c r="EBZ30" s="105"/>
      <c r="ECA30" s="105"/>
      <c r="ECB30" s="105"/>
      <c r="ECC30" s="105"/>
      <c r="ECD30" s="105"/>
      <c r="ECE30" s="105"/>
      <c r="ECF30" s="105"/>
      <c r="ECG30" s="105"/>
      <c r="ECH30" s="105"/>
      <c r="ECI30" s="105"/>
      <c r="ECJ30" s="105"/>
      <c r="ECK30" s="105"/>
      <c r="ECL30" s="105"/>
      <c r="ECM30" s="105"/>
      <c r="ECN30" s="105"/>
      <c r="ECO30" s="105"/>
      <c r="ECP30" s="105"/>
      <c r="ECQ30" s="105"/>
      <c r="ECR30" s="105"/>
      <c r="ECS30" s="105"/>
      <c r="ECT30" s="105"/>
      <c r="ECU30" s="105"/>
      <c r="ECV30" s="105"/>
      <c r="ECW30" s="105"/>
      <c r="ECX30" s="105"/>
      <c r="ECY30" s="105"/>
      <c r="ECZ30" s="105"/>
      <c r="EDA30" s="105"/>
      <c r="EDB30" s="105"/>
      <c r="EDC30" s="105"/>
      <c r="EDD30" s="105"/>
      <c r="EDE30" s="105"/>
      <c r="EDF30" s="105"/>
      <c r="EDG30" s="105"/>
      <c r="EDH30" s="105"/>
      <c r="EDI30" s="105"/>
      <c r="EDJ30" s="105"/>
      <c r="EDK30" s="105"/>
      <c r="EDL30" s="105"/>
      <c r="EDM30" s="105"/>
      <c r="EDN30" s="105"/>
      <c r="EDO30" s="105"/>
      <c r="EDP30" s="105"/>
      <c r="EDQ30" s="105"/>
      <c r="EDR30" s="105"/>
      <c r="EDS30" s="105"/>
      <c r="EDT30" s="105"/>
      <c r="EDU30" s="105"/>
      <c r="EDV30" s="105"/>
      <c r="EDW30" s="105"/>
      <c r="EDX30" s="105"/>
      <c r="EDY30" s="105"/>
      <c r="EDZ30" s="105"/>
      <c r="EEA30" s="105"/>
      <c r="EEB30" s="105"/>
      <c r="EEC30" s="105"/>
      <c r="EED30" s="105"/>
      <c r="EEE30" s="105"/>
      <c r="EEF30" s="105"/>
      <c r="EEG30" s="105"/>
      <c r="EEH30" s="105"/>
      <c r="EEI30" s="105"/>
      <c r="EEJ30" s="105"/>
      <c r="EEK30" s="105"/>
      <c r="EEL30" s="105"/>
      <c r="EEM30" s="105"/>
      <c r="EEN30" s="105"/>
      <c r="EEO30" s="105"/>
      <c r="EEP30" s="105"/>
      <c r="EEQ30" s="105"/>
      <c r="EER30" s="105"/>
      <c r="EES30" s="105"/>
      <c r="EET30" s="105"/>
      <c r="EEU30" s="105"/>
      <c r="EEV30" s="105"/>
      <c r="EEW30" s="105"/>
      <c r="EEX30" s="105"/>
      <c r="EEY30" s="105"/>
      <c r="EEZ30" s="105"/>
      <c r="EFA30" s="105"/>
      <c r="EFB30" s="105"/>
      <c r="EFC30" s="105"/>
      <c r="EFD30" s="105"/>
      <c r="EFE30" s="105"/>
      <c r="EFF30" s="105"/>
      <c r="EFG30" s="105"/>
      <c r="EFH30" s="105"/>
      <c r="EFI30" s="105"/>
      <c r="EFJ30" s="105"/>
      <c r="EFK30" s="105"/>
      <c r="EFL30" s="105"/>
      <c r="EFM30" s="105"/>
      <c r="EFN30" s="105"/>
      <c r="EFO30" s="105"/>
      <c r="EFP30" s="105"/>
      <c r="EFQ30" s="105"/>
      <c r="EFR30" s="105"/>
      <c r="EFS30" s="105"/>
      <c r="EFT30" s="105"/>
      <c r="EFU30" s="105"/>
      <c r="EFV30" s="105"/>
      <c r="EFW30" s="105"/>
      <c r="EFX30" s="105"/>
      <c r="EFY30" s="105"/>
      <c r="EFZ30" s="105"/>
      <c r="EGA30" s="105"/>
      <c r="EGB30" s="105"/>
      <c r="EGC30" s="105"/>
      <c r="EGD30" s="105"/>
      <c r="EGE30" s="105"/>
      <c r="EGF30" s="105"/>
      <c r="EGG30" s="105"/>
      <c r="EGH30" s="105"/>
      <c r="EGI30" s="105"/>
      <c r="EGJ30" s="105"/>
      <c r="EGK30" s="105"/>
      <c r="EGL30" s="105"/>
      <c r="EGM30" s="105"/>
      <c r="EGN30" s="105"/>
      <c r="EGO30" s="105"/>
      <c r="EGP30" s="105"/>
      <c r="EGQ30" s="105"/>
      <c r="EGR30" s="105"/>
      <c r="EGS30" s="105"/>
      <c r="EGT30" s="105"/>
      <c r="EGU30" s="105"/>
      <c r="EGV30" s="105"/>
      <c r="EGW30" s="105"/>
      <c r="EGX30" s="105"/>
      <c r="EGY30" s="105"/>
      <c r="EGZ30" s="105"/>
      <c r="EHA30" s="105"/>
      <c r="EHB30" s="105"/>
      <c r="EHC30" s="105"/>
      <c r="EHD30" s="105"/>
      <c r="EHE30" s="105"/>
      <c r="EHF30" s="105"/>
      <c r="EHG30" s="105"/>
      <c r="EHH30" s="105"/>
      <c r="EHI30" s="105"/>
      <c r="EHJ30" s="105"/>
      <c r="EHK30" s="105"/>
      <c r="EHL30" s="105"/>
      <c r="EHM30" s="105"/>
      <c r="EHN30" s="105"/>
      <c r="EHO30" s="105"/>
      <c r="EHP30" s="105"/>
      <c r="EHQ30" s="105"/>
      <c r="EHR30" s="105"/>
      <c r="EHS30" s="105"/>
      <c r="EHT30" s="105"/>
      <c r="EHU30" s="105"/>
      <c r="EHV30" s="105"/>
      <c r="EHW30" s="105"/>
      <c r="EHX30" s="105"/>
      <c r="EHY30" s="105"/>
      <c r="EHZ30" s="105"/>
      <c r="EIA30" s="105"/>
      <c r="EIB30" s="105"/>
      <c r="EIC30" s="105"/>
      <c r="EID30" s="105"/>
      <c r="EIE30" s="105"/>
      <c r="EIF30" s="105"/>
      <c r="EIG30" s="105"/>
      <c r="EIH30" s="105"/>
      <c r="EII30" s="105"/>
      <c r="EIJ30" s="105"/>
      <c r="EIK30" s="105"/>
      <c r="EIL30" s="105"/>
      <c r="EIM30" s="105"/>
      <c r="EIN30" s="105"/>
      <c r="EIO30" s="105"/>
      <c r="EIP30" s="105"/>
      <c r="EIQ30" s="105"/>
      <c r="EIR30" s="105"/>
      <c r="EIS30" s="105"/>
      <c r="EIT30" s="105"/>
      <c r="EIU30" s="105"/>
      <c r="EIV30" s="105"/>
      <c r="EIW30" s="105"/>
      <c r="EIX30" s="105"/>
      <c r="EIY30" s="105"/>
      <c r="EIZ30" s="105"/>
      <c r="EJA30" s="105"/>
      <c r="EJB30" s="105"/>
      <c r="EJC30" s="105"/>
      <c r="EJD30" s="105"/>
      <c r="EJE30" s="105"/>
      <c r="EJF30" s="105"/>
      <c r="EJG30" s="105"/>
      <c r="EJH30" s="105"/>
      <c r="EJI30" s="105"/>
      <c r="EJJ30" s="105"/>
      <c r="EJK30" s="105"/>
      <c r="EJL30" s="105"/>
      <c r="EJM30" s="105"/>
      <c r="EJN30" s="105"/>
      <c r="EJO30" s="105"/>
      <c r="EJP30" s="105"/>
      <c r="EJQ30" s="105"/>
      <c r="EJR30" s="105"/>
      <c r="EJS30" s="105"/>
      <c r="EJT30" s="105"/>
      <c r="EJU30" s="105"/>
      <c r="EJV30" s="105"/>
      <c r="EJW30" s="105"/>
      <c r="EJX30" s="105"/>
      <c r="EJY30" s="105"/>
      <c r="EJZ30" s="105"/>
      <c r="EKA30" s="105"/>
      <c r="EKB30" s="105"/>
      <c r="EKC30" s="105"/>
      <c r="EKD30" s="105"/>
      <c r="EKE30" s="105"/>
      <c r="EKF30" s="105"/>
      <c r="EKG30" s="105"/>
      <c r="EKH30" s="105"/>
      <c r="EKI30" s="105"/>
      <c r="EKJ30" s="105"/>
      <c r="EKK30" s="105"/>
      <c r="EKL30" s="105"/>
      <c r="EKM30" s="105"/>
      <c r="EKN30" s="105"/>
      <c r="EKO30" s="105"/>
      <c r="EKP30" s="105"/>
      <c r="EKQ30" s="105"/>
      <c r="EKR30" s="105"/>
      <c r="EKS30" s="105"/>
      <c r="EKT30" s="105"/>
      <c r="EKU30" s="105"/>
      <c r="EKV30" s="105"/>
      <c r="EKW30" s="105"/>
      <c r="EKX30" s="105"/>
      <c r="EKY30" s="105"/>
      <c r="EKZ30" s="105"/>
      <c r="ELA30" s="105"/>
      <c r="ELB30" s="105"/>
      <c r="ELC30" s="105"/>
      <c r="ELD30" s="105"/>
      <c r="ELE30" s="105"/>
      <c r="ELF30" s="105"/>
      <c r="ELG30" s="105"/>
      <c r="ELH30" s="105"/>
      <c r="ELI30" s="105"/>
      <c r="ELJ30" s="105"/>
      <c r="ELK30" s="105"/>
      <c r="ELL30" s="105"/>
      <c r="ELM30" s="105"/>
      <c r="ELN30" s="105"/>
      <c r="ELO30" s="105"/>
      <c r="ELP30" s="105"/>
      <c r="ELQ30" s="105"/>
      <c r="ELR30" s="105"/>
      <c r="ELS30" s="105"/>
      <c r="ELT30" s="105"/>
      <c r="ELU30" s="105"/>
      <c r="ELV30" s="105"/>
      <c r="ELW30" s="105"/>
      <c r="ELX30" s="105"/>
      <c r="ELY30" s="105"/>
      <c r="ELZ30" s="105"/>
      <c r="EMA30" s="105"/>
      <c r="EMB30" s="105"/>
      <c r="EMC30" s="105"/>
      <c r="EMD30" s="105"/>
      <c r="EME30" s="105"/>
      <c r="EMF30" s="105"/>
      <c r="EMG30" s="105"/>
      <c r="EMH30" s="105"/>
      <c r="EMI30" s="105"/>
      <c r="EMJ30" s="105"/>
      <c r="EMK30" s="105"/>
      <c r="EML30" s="105"/>
      <c r="EMM30" s="105"/>
      <c r="EMN30" s="105"/>
      <c r="EMO30" s="105"/>
      <c r="EMP30" s="105"/>
      <c r="EMQ30" s="105"/>
      <c r="EMR30" s="105"/>
      <c r="EMS30" s="105"/>
      <c r="EMT30" s="105"/>
      <c r="EMU30" s="105"/>
      <c r="EMV30" s="105"/>
      <c r="EMW30" s="105"/>
      <c r="EMX30" s="105"/>
      <c r="EMY30" s="105"/>
      <c r="EMZ30" s="105"/>
      <c r="ENA30" s="105"/>
      <c r="ENB30" s="105"/>
      <c r="ENC30" s="105"/>
      <c r="END30" s="105"/>
      <c r="ENE30" s="105"/>
      <c r="ENF30" s="105"/>
      <c r="ENG30" s="105"/>
      <c r="ENH30" s="105"/>
      <c r="ENI30" s="105"/>
      <c r="ENJ30" s="105"/>
      <c r="ENK30" s="105"/>
      <c r="ENL30" s="105"/>
      <c r="ENM30" s="105"/>
      <c r="ENN30" s="105"/>
      <c r="ENO30" s="105"/>
      <c r="ENP30" s="105"/>
      <c r="ENQ30" s="105"/>
      <c r="ENR30" s="105"/>
      <c r="ENS30" s="105"/>
      <c r="ENT30" s="105"/>
      <c r="ENU30" s="105"/>
      <c r="ENV30" s="105"/>
      <c r="ENW30" s="105"/>
      <c r="ENX30" s="105"/>
      <c r="ENY30" s="105"/>
      <c r="ENZ30" s="105"/>
      <c r="EOA30" s="105"/>
      <c r="EOB30" s="105"/>
      <c r="EOC30" s="105"/>
      <c r="EOD30" s="105"/>
      <c r="EOE30" s="105"/>
      <c r="EOF30" s="105"/>
      <c r="EOG30" s="105"/>
      <c r="EOH30" s="105"/>
      <c r="EOI30" s="105"/>
      <c r="EOJ30" s="105"/>
      <c r="EOK30" s="105"/>
      <c r="EOL30" s="105"/>
      <c r="EOM30" s="105"/>
      <c r="EON30" s="105"/>
      <c r="EOO30" s="105"/>
      <c r="EOP30" s="105"/>
      <c r="EOQ30" s="105"/>
      <c r="EOR30" s="105"/>
      <c r="EOS30" s="105"/>
      <c r="EOT30" s="105"/>
      <c r="EOU30" s="105"/>
      <c r="EOV30" s="105"/>
      <c r="EOW30" s="105"/>
      <c r="EOX30" s="105"/>
      <c r="EOY30" s="105"/>
      <c r="EOZ30" s="105"/>
      <c r="EPA30" s="105"/>
      <c r="EPB30" s="105"/>
      <c r="EPC30" s="105"/>
      <c r="EPD30" s="105"/>
      <c r="EPE30" s="105"/>
      <c r="EPF30" s="105"/>
      <c r="EPG30" s="105"/>
      <c r="EPH30" s="105"/>
      <c r="EPI30" s="105"/>
      <c r="EPJ30" s="105"/>
      <c r="EPK30" s="105"/>
      <c r="EPL30" s="105"/>
      <c r="EPM30" s="105"/>
      <c r="EPN30" s="105"/>
      <c r="EPO30" s="105"/>
      <c r="EPP30" s="105"/>
      <c r="EPQ30" s="105"/>
      <c r="EPR30" s="105"/>
      <c r="EPS30" s="105"/>
      <c r="EPT30" s="105"/>
      <c r="EPU30" s="105"/>
      <c r="EPV30" s="105"/>
      <c r="EPW30" s="105"/>
      <c r="EPX30" s="105"/>
      <c r="EPY30" s="105"/>
      <c r="EPZ30" s="105"/>
      <c r="EQA30" s="105"/>
      <c r="EQB30" s="105"/>
      <c r="EQC30" s="105"/>
      <c r="EQD30" s="105"/>
      <c r="EQE30" s="105"/>
      <c r="EQF30" s="105"/>
      <c r="EQG30" s="105"/>
      <c r="EQH30" s="105"/>
      <c r="EQI30" s="105"/>
      <c r="EQJ30" s="105"/>
      <c r="EQK30" s="105"/>
      <c r="EQL30" s="105"/>
      <c r="EQM30" s="105"/>
      <c r="EQN30" s="105"/>
      <c r="EQO30" s="105"/>
      <c r="EQP30" s="105"/>
      <c r="EQQ30" s="105"/>
      <c r="EQR30" s="105"/>
      <c r="EQS30" s="105"/>
      <c r="EQT30" s="105"/>
      <c r="EQU30" s="105"/>
      <c r="EQV30" s="105"/>
      <c r="EQW30" s="105"/>
      <c r="EQX30" s="105"/>
      <c r="EQY30" s="105"/>
      <c r="EQZ30" s="105"/>
      <c r="ERA30" s="105"/>
      <c r="ERB30" s="105"/>
      <c r="ERC30" s="105"/>
      <c r="ERD30" s="105"/>
      <c r="ERE30" s="105"/>
      <c r="ERF30" s="105"/>
      <c r="ERG30" s="105"/>
      <c r="ERH30" s="105"/>
      <c r="ERI30" s="105"/>
      <c r="ERJ30" s="105"/>
      <c r="ERK30" s="105"/>
      <c r="ERL30" s="105"/>
      <c r="ERM30" s="105"/>
      <c r="ERN30" s="105"/>
      <c r="ERO30" s="105"/>
      <c r="ERP30" s="105"/>
      <c r="ERQ30" s="105"/>
      <c r="ERR30" s="105"/>
      <c r="ERS30" s="105"/>
      <c r="ERT30" s="105"/>
      <c r="ERU30" s="105"/>
      <c r="ERV30" s="105"/>
      <c r="ERW30" s="105"/>
      <c r="ERX30" s="105"/>
      <c r="ERY30" s="105"/>
      <c r="ERZ30" s="105"/>
      <c r="ESA30" s="105"/>
      <c r="ESB30" s="105"/>
      <c r="ESC30" s="105"/>
      <c r="ESD30" s="105"/>
      <c r="ESE30" s="105"/>
      <c r="ESF30" s="105"/>
      <c r="ESG30" s="105"/>
      <c r="ESH30" s="105"/>
      <c r="ESI30" s="105"/>
      <c r="ESJ30" s="105"/>
      <c r="ESK30" s="105"/>
      <c r="ESL30" s="105"/>
      <c r="ESM30" s="105"/>
      <c r="ESN30" s="105"/>
      <c r="ESO30" s="105"/>
      <c r="ESP30" s="105"/>
      <c r="ESQ30" s="105"/>
      <c r="ESR30" s="105"/>
      <c r="ESS30" s="105"/>
      <c r="EST30" s="105"/>
      <c r="ESU30" s="105"/>
      <c r="ESV30" s="105"/>
      <c r="ESW30" s="105"/>
      <c r="ESX30" s="105"/>
      <c r="ESY30" s="105"/>
      <c r="ESZ30" s="105"/>
      <c r="ETA30" s="105"/>
      <c r="ETB30" s="105"/>
      <c r="ETC30" s="105"/>
      <c r="ETD30" s="105"/>
      <c r="ETE30" s="105"/>
      <c r="ETF30" s="105"/>
      <c r="ETG30" s="105"/>
      <c r="ETH30" s="105"/>
      <c r="ETI30" s="105"/>
      <c r="ETJ30" s="105"/>
      <c r="ETK30" s="105"/>
      <c r="ETL30" s="105"/>
      <c r="ETM30" s="105"/>
      <c r="ETN30" s="105"/>
      <c r="ETO30" s="105"/>
      <c r="ETP30" s="105"/>
      <c r="ETQ30" s="105"/>
      <c r="ETR30" s="105"/>
      <c r="ETS30" s="105"/>
      <c r="ETT30" s="105"/>
      <c r="ETU30" s="105"/>
      <c r="ETV30" s="105"/>
      <c r="ETW30" s="105"/>
      <c r="ETX30" s="105"/>
      <c r="ETY30" s="105"/>
      <c r="ETZ30" s="105"/>
      <c r="EUA30" s="105"/>
      <c r="EUB30" s="105"/>
      <c r="EUC30" s="105"/>
      <c r="EUD30" s="105"/>
      <c r="EUE30" s="105"/>
      <c r="EUF30" s="105"/>
      <c r="EUG30" s="105"/>
      <c r="EUH30" s="105"/>
      <c r="EUI30" s="105"/>
      <c r="EUJ30" s="105"/>
      <c r="EUK30" s="105"/>
      <c r="EUL30" s="105"/>
      <c r="EUM30" s="105"/>
      <c r="EUN30" s="105"/>
      <c r="EUO30" s="105"/>
      <c r="EUP30" s="105"/>
      <c r="EUQ30" s="105"/>
      <c r="EUR30" s="105"/>
      <c r="EUS30" s="105"/>
      <c r="EUT30" s="105"/>
      <c r="EUU30" s="105"/>
      <c r="EUV30" s="105"/>
      <c r="EUW30" s="105"/>
      <c r="EUX30" s="105"/>
      <c r="EUY30" s="105"/>
      <c r="EUZ30" s="105"/>
      <c r="EVA30" s="105"/>
      <c r="EVB30" s="105"/>
      <c r="EVC30" s="105"/>
      <c r="EVD30" s="105"/>
      <c r="EVE30" s="105"/>
      <c r="EVF30" s="105"/>
      <c r="EVG30" s="105"/>
      <c r="EVH30" s="105"/>
      <c r="EVI30" s="105"/>
      <c r="EVJ30" s="105"/>
      <c r="EVK30" s="105"/>
      <c r="EVL30" s="105"/>
      <c r="EVM30" s="105"/>
      <c r="EVN30" s="105"/>
      <c r="EVO30" s="105"/>
      <c r="EVP30" s="105"/>
      <c r="EVQ30" s="105"/>
      <c r="EVR30" s="105"/>
      <c r="EVS30" s="105"/>
      <c r="EVT30" s="105"/>
      <c r="EVU30" s="105"/>
      <c r="EVV30" s="105"/>
      <c r="EVW30" s="105"/>
      <c r="EVX30" s="105"/>
      <c r="EVY30" s="105"/>
      <c r="EVZ30" s="105"/>
      <c r="EWA30" s="105"/>
      <c r="EWB30" s="105"/>
      <c r="EWC30" s="105"/>
      <c r="EWD30" s="105"/>
      <c r="EWE30" s="105"/>
      <c r="EWF30" s="105"/>
      <c r="EWG30" s="105"/>
      <c r="EWH30" s="105"/>
      <c r="EWI30" s="105"/>
      <c r="EWJ30" s="105"/>
      <c r="EWK30" s="105"/>
      <c r="EWL30" s="105"/>
      <c r="EWM30" s="105"/>
      <c r="EWN30" s="105"/>
      <c r="EWO30" s="105"/>
      <c r="EWP30" s="105"/>
      <c r="EWQ30" s="105"/>
      <c r="EWR30" s="105"/>
      <c r="EWS30" s="105"/>
      <c r="EWT30" s="105"/>
      <c r="EWU30" s="105"/>
      <c r="EWV30" s="105"/>
      <c r="EWW30" s="105"/>
      <c r="EWX30" s="105"/>
      <c r="EWY30" s="105"/>
      <c r="EWZ30" s="105"/>
      <c r="EXA30" s="105"/>
      <c r="EXB30" s="105"/>
      <c r="EXC30" s="105"/>
      <c r="EXD30" s="105"/>
      <c r="EXE30" s="105"/>
      <c r="EXF30" s="105"/>
      <c r="EXG30" s="105"/>
      <c r="EXH30" s="105"/>
      <c r="EXI30" s="105"/>
      <c r="EXJ30" s="105"/>
      <c r="EXK30" s="105"/>
      <c r="EXL30" s="105"/>
      <c r="EXM30" s="105"/>
      <c r="EXN30" s="105"/>
      <c r="EXO30" s="105"/>
      <c r="EXP30" s="105"/>
      <c r="EXQ30" s="105"/>
      <c r="EXR30" s="105"/>
      <c r="EXS30" s="105"/>
      <c r="EXT30" s="105"/>
      <c r="EXU30" s="105"/>
      <c r="EXV30" s="105"/>
      <c r="EXW30" s="105"/>
      <c r="EXX30" s="105"/>
      <c r="EXY30" s="105"/>
      <c r="EXZ30" s="105"/>
      <c r="EYA30" s="105"/>
      <c r="EYB30" s="105"/>
      <c r="EYC30" s="105"/>
      <c r="EYD30" s="105"/>
      <c r="EYE30" s="105"/>
      <c r="EYF30" s="105"/>
      <c r="EYG30" s="105"/>
      <c r="EYH30" s="105"/>
      <c r="EYI30" s="105"/>
      <c r="EYJ30" s="105"/>
      <c r="EYK30" s="105"/>
      <c r="EYL30" s="105"/>
      <c r="EYM30" s="105"/>
      <c r="EYN30" s="105"/>
      <c r="EYO30" s="105"/>
      <c r="EYP30" s="105"/>
      <c r="EYQ30" s="105"/>
      <c r="EYR30" s="105"/>
      <c r="EYS30" s="105"/>
      <c r="EYT30" s="105"/>
      <c r="EYU30" s="105"/>
      <c r="EYV30" s="105"/>
      <c r="EYW30" s="105"/>
      <c r="EYX30" s="105"/>
      <c r="EYY30" s="105"/>
      <c r="EYZ30" s="105"/>
      <c r="EZA30" s="105"/>
      <c r="EZB30" s="105"/>
      <c r="EZC30" s="105"/>
      <c r="EZD30" s="105"/>
      <c r="EZE30" s="105"/>
      <c r="EZF30" s="105"/>
      <c r="EZG30" s="105"/>
      <c r="EZH30" s="105"/>
      <c r="EZI30" s="105"/>
      <c r="EZJ30" s="105"/>
      <c r="EZK30" s="105"/>
      <c r="EZL30" s="105"/>
      <c r="EZM30" s="105"/>
      <c r="EZN30" s="105"/>
      <c r="EZO30" s="105"/>
      <c r="EZP30" s="105"/>
      <c r="EZQ30" s="105"/>
      <c r="EZR30" s="105"/>
      <c r="EZS30" s="105"/>
      <c r="EZT30" s="105"/>
      <c r="EZU30" s="105"/>
      <c r="EZV30" s="105"/>
      <c r="EZW30" s="105"/>
      <c r="EZX30" s="105"/>
      <c r="EZY30" s="105"/>
      <c r="EZZ30" s="105"/>
      <c r="FAA30" s="105"/>
      <c r="FAB30" s="105"/>
      <c r="FAC30" s="105"/>
      <c r="FAD30" s="105"/>
      <c r="FAE30" s="105"/>
      <c r="FAF30" s="105"/>
      <c r="FAG30" s="105"/>
      <c r="FAH30" s="105"/>
      <c r="FAI30" s="105"/>
      <c r="FAJ30" s="105"/>
      <c r="FAK30" s="105"/>
      <c r="FAL30" s="105"/>
      <c r="FAM30" s="105"/>
      <c r="FAN30" s="105"/>
      <c r="FAO30" s="105"/>
      <c r="FAP30" s="105"/>
      <c r="FAQ30" s="105"/>
      <c r="FAR30" s="105"/>
      <c r="FAS30" s="105"/>
      <c r="FAT30" s="105"/>
      <c r="FAU30" s="105"/>
      <c r="FAV30" s="105"/>
      <c r="FAW30" s="105"/>
      <c r="FAX30" s="105"/>
      <c r="FAY30" s="105"/>
      <c r="FAZ30" s="105"/>
      <c r="FBA30" s="105"/>
      <c r="FBB30" s="105"/>
      <c r="FBC30" s="105"/>
      <c r="FBD30" s="105"/>
      <c r="FBE30" s="105"/>
      <c r="FBF30" s="105"/>
      <c r="FBG30" s="105"/>
      <c r="FBH30" s="105"/>
      <c r="FBI30" s="105"/>
      <c r="FBJ30" s="105"/>
      <c r="FBK30" s="105"/>
      <c r="FBL30" s="105"/>
      <c r="FBM30" s="105"/>
      <c r="FBN30" s="105"/>
      <c r="FBO30" s="105"/>
      <c r="FBP30" s="105"/>
      <c r="FBQ30" s="105"/>
      <c r="FBR30" s="105"/>
      <c r="FBS30" s="105"/>
      <c r="FBT30" s="105"/>
      <c r="FBU30" s="105"/>
      <c r="FBV30" s="105"/>
      <c r="FBW30" s="105"/>
      <c r="FBX30" s="105"/>
      <c r="FBY30" s="105"/>
      <c r="FBZ30" s="105"/>
      <c r="FCA30" s="105"/>
      <c r="FCB30" s="105"/>
      <c r="FCC30" s="105"/>
      <c r="FCD30" s="105"/>
      <c r="FCE30" s="105"/>
      <c r="FCF30" s="105"/>
      <c r="FCG30" s="105"/>
      <c r="FCH30" s="105"/>
      <c r="FCI30" s="105"/>
      <c r="FCJ30" s="105"/>
      <c r="FCK30" s="105"/>
      <c r="FCL30" s="105"/>
      <c r="FCM30" s="105"/>
      <c r="FCN30" s="105"/>
      <c r="FCO30" s="105"/>
      <c r="FCP30" s="105"/>
      <c r="FCQ30" s="105"/>
      <c r="FCR30" s="105"/>
      <c r="FCS30" s="105"/>
      <c r="FCT30" s="105"/>
      <c r="FCU30" s="105"/>
      <c r="FCV30" s="105"/>
      <c r="FCW30" s="105"/>
      <c r="FCX30" s="105"/>
      <c r="FCY30" s="105"/>
      <c r="FCZ30" s="105"/>
      <c r="FDA30" s="105"/>
      <c r="FDB30" s="105"/>
      <c r="FDC30" s="105"/>
      <c r="FDD30" s="105"/>
      <c r="FDE30" s="105"/>
      <c r="FDF30" s="105"/>
      <c r="FDG30" s="105"/>
      <c r="FDH30" s="105"/>
      <c r="FDI30" s="105"/>
      <c r="FDJ30" s="105"/>
      <c r="FDK30" s="105"/>
      <c r="FDL30" s="105"/>
      <c r="FDM30" s="105"/>
      <c r="FDN30" s="105"/>
      <c r="FDO30" s="105"/>
      <c r="FDP30" s="105"/>
      <c r="FDQ30" s="105"/>
      <c r="FDR30" s="105"/>
      <c r="FDS30" s="105"/>
      <c r="FDT30" s="105"/>
      <c r="FDU30" s="105"/>
      <c r="FDV30" s="105"/>
      <c r="FDW30" s="105"/>
      <c r="FDX30" s="105"/>
      <c r="FDY30" s="105"/>
      <c r="FDZ30" s="105"/>
      <c r="FEA30" s="105"/>
      <c r="FEB30" s="105"/>
      <c r="FEC30" s="105"/>
      <c r="FED30" s="105"/>
      <c r="FEE30" s="105"/>
      <c r="FEF30" s="105"/>
      <c r="FEG30" s="105"/>
      <c r="FEH30" s="105"/>
      <c r="FEI30" s="105"/>
      <c r="FEJ30" s="105"/>
      <c r="FEK30" s="105"/>
      <c r="FEL30" s="105"/>
      <c r="FEM30" s="105"/>
      <c r="FEN30" s="105"/>
      <c r="FEO30" s="105"/>
      <c r="FEP30" s="105"/>
      <c r="FEQ30" s="105"/>
      <c r="FER30" s="105"/>
      <c r="FES30" s="105"/>
      <c r="FET30" s="105"/>
      <c r="FEU30" s="105"/>
      <c r="FEV30" s="105"/>
      <c r="FEW30" s="105"/>
      <c r="FEX30" s="105"/>
      <c r="FEY30" s="105"/>
      <c r="FEZ30" s="105"/>
      <c r="FFA30" s="105"/>
      <c r="FFB30" s="105"/>
      <c r="FFC30" s="105"/>
      <c r="FFD30" s="105"/>
      <c r="FFE30" s="105"/>
      <c r="FFF30" s="105"/>
      <c r="FFG30" s="105"/>
      <c r="FFH30" s="105"/>
      <c r="FFI30" s="105"/>
      <c r="FFJ30" s="105"/>
      <c r="FFK30" s="105"/>
      <c r="FFL30" s="105"/>
      <c r="FFM30" s="105"/>
      <c r="FFN30" s="105"/>
      <c r="FFO30" s="105"/>
      <c r="FFP30" s="105"/>
      <c r="FFQ30" s="105"/>
      <c r="FFR30" s="105"/>
      <c r="FFS30" s="105"/>
      <c r="FFT30" s="105"/>
      <c r="FFU30" s="105"/>
      <c r="FFV30" s="105"/>
      <c r="FFW30" s="105"/>
      <c r="FFX30" s="105"/>
      <c r="FFY30" s="105"/>
      <c r="FFZ30" s="105"/>
      <c r="FGA30" s="105"/>
      <c r="FGB30" s="105"/>
      <c r="FGC30" s="105"/>
      <c r="FGD30" s="105"/>
      <c r="FGE30" s="105"/>
      <c r="FGF30" s="105"/>
      <c r="FGG30" s="105"/>
      <c r="FGH30" s="105"/>
      <c r="FGI30" s="105"/>
      <c r="FGJ30" s="105"/>
      <c r="FGK30" s="105"/>
      <c r="FGL30" s="105"/>
      <c r="FGM30" s="105"/>
      <c r="FGN30" s="105"/>
      <c r="FGO30" s="105"/>
      <c r="FGP30" s="105"/>
      <c r="FGQ30" s="105"/>
      <c r="FGR30" s="105"/>
      <c r="FGS30" s="105"/>
      <c r="FGT30" s="105"/>
      <c r="FGU30" s="105"/>
      <c r="FGV30" s="105"/>
      <c r="FGW30" s="105"/>
      <c r="FGX30" s="105"/>
      <c r="FGY30" s="105"/>
      <c r="FGZ30" s="105"/>
      <c r="FHA30" s="105"/>
      <c r="FHB30" s="105"/>
      <c r="FHC30" s="105"/>
      <c r="FHD30" s="105"/>
      <c r="FHE30" s="105"/>
      <c r="FHF30" s="105"/>
      <c r="FHG30" s="105"/>
      <c r="FHH30" s="105"/>
      <c r="FHI30" s="105"/>
      <c r="FHJ30" s="105"/>
      <c r="FHK30" s="105"/>
      <c r="FHL30" s="105"/>
      <c r="FHM30" s="105"/>
      <c r="FHN30" s="105"/>
      <c r="FHO30" s="105"/>
      <c r="FHP30" s="105"/>
      <c r="FHQ30" s="105"/>
      <c r="FHR30" s="105"/>
      <c r="FHS30" s="105"/>
      <c r="FHT30" s="105"/>
      <c r="FHU30" s="105"/>
      <c r="FHV30" s="105"/>
      <c r="FHW30" s="105"/>
      <c r="FHX30" s="105"/>
      <c r="FHY30" s="105"/>
      <c r="FHZ30" s="105"/>
      <c r="FIA30" s="105"/>
      <c r="FIB30" s="105"/>
      <c r="FIC30" s="105"/>
      <c r="FID30" s="105"/>
      <c r="FIE30" s="105"/>
      <c r="FIF30" s="105"/>
      <c r="FIG30" s="105"/>
      <c r="FIH30" s="105"/>
      <c r="FII30" s="105"/>
      <c r="FIJ30" s="105"/>
      <c r="FIK30" s="105"/>
      <c r="FIL30" s="105"/>
      <c r="FIM30" s="105"/>
      <c r="FIN30" s="105"/>
      <c r="FIO30" s="105"/>
      <c r="FIP30" s="105"/>
      <c r="FIQ30" s="105"/>
      <c r="FIR30" s="105"/>
      <c r="FIS30" s="105"/>
      <c r="FIT30" s="105"/>
      <c r="FIU30" s="105"/>
      <c r="FIV30" s="105"/>
      <c r="FIW30" s="105"/>
      <c r="FIX30" s="105"/>
      <c r="FIY30" s="105"/>
      <c r="FIZ30" s="105"/>
      <c r="FJA30" s="105"/>
      <c r="FJB30" s="105"/>
      <c r="FJC30" s="105"/>
      <c r="FJD30" s="105"/>
      <c r="FJE30" s="105"/>
      <c r="FJF30" s="105"/>
      <c r="FJG30" s="105"/>
      <c r="FJH30" s="105"/>
      <c r="FJI30" s="105"/>
      <c r="FJJ30" s="105"/>
      <c r="FJK30" s="105"/>
      <c r="FJL30" s="105"/>
      <c r="FJM30" s="105"/>
      <c r="FJN30" s="105"/>
      <c r="FJO30" s="105"/>
      <c r="FJP30" s="105"/>
      <c r="FJQ30" s="105"/>
      <c r="FJR30" s="105"/>
      <c r="FJS30" s="105"/>
      <c r="FJT30" s="105"/>
      <c r="FJU30" s="105"/>
      <c r="FJV30" s="105"/>
      <c r="FJW30" s="105"/>
      <c r="FJX30" s="105"/>
      <c r="FJY30" s="105"/>
      <c r="FJZ30" s="105"/>
      <c r="FKA30" s="105"/>
      <c r="FKB30" s="105"/>
      <c r="FKC30" s="105"/>
      <c r="FKD30" s="105"/>
      <c r="FKE30" s="105"/>
      <c r="FKF30" s="105"/>
      <c r="FKG30" s="105"/>
      <c r="FKH30" s="105"/>
      <c r="FKI30" s="105"/>
      <c r="FKJ30" s="105"/>
      <c r="FKK30" s="105"/>
      <c r="FKL30" s="105"/>
      <c r="FKM30" s="105"/>
      <c r="FKN30" s="105"/>
      <c r="FKO30" s="105"/>
      <c r="FKP30" s="105"/>
      <c r="FKQ30" s="105"/>
      <c r="FKR30" s="105"/>
      <c r="FKS30" s="105"/>
      <c r="FKT30" s="105"/>
      <c r="FKU30" s="105"/>
      <c r="FKV30" s="105"/>
      <c r="FKW30" s="105"/>
      <c r="FKX30" s="105"/>
      <c r="FKY30" s="105"/>
      <c r="FKZ30" s="105"/>
      <c r="FLA30" s="105"/>
      <c r="FLB30" s="105"/>
      <c r="FLC30" s="105"/>
      <c r="FLD30" s="105"/>
      <c r="FLE30" s="105"/>
      <c r="FLF30" s="105"/>
      <c r="FLG30" s="105"/>
      <c r="FLH30" s="105"/>
      <c r="FLI30" s="105"/>
      <c r="FLJ30" s="105"/>
      <c r="FLK30" s="105"/>
      <c r="FLL30" s="105"/>
      <c r="FLM30" s="105"/>
      <c r="FLN30" s="105"/>
      <c r="FLO30" s="105"/>
      <c r="FLP30" s="105"/>
      <c r="FLQ30" s="105"/>
      <c r="FLR30" s="105"/>
      <c r="FLS30" s="105"/>
      <c r="FLT30" s="105"/>
      <c r="FLU30" s="105"/>
      <c r="FLV30" s="105"/>
      <c r="FLW30" s="105"/>
      <c r="FLX30" s="105"/>
      <c r="FLY30" s="105"/>
      <c r="FLZ30" s="105"/>
      <c r="FMA30" s="105"/>
      <c r="FMB30" s="105"/>
      <c r="FMC30" s="105"/>
      <c r="FMD30" s="105"/>
      <c r="FME30" s="105"/>
      <c r="FMF30" s="105"/>
      <c r="FMG30" s="105"/>
      <c r="FMH30" s="105"/>
      <c r="FMI30" s="105"/>
      <c r="FMJ30" s="105"/>
      <c r="FMK30" s="105"/>
      <c r="FML30" s="105"/>
      <c r="FMM30" s="105"/>
      <c r="FMN30" s="105"/>
      <c r="FMO30" s="105"/>
      <c r="FMP30" s="105"/>
      <c r="FMQ30" s="105"/>
      <c r="FMR30" s="105"/>
      <c r="FMS30" s="105"/>
      <c r="FMT30" s="105"/>
      <c r="FMU30" s="105"/>
      <c r="FMV30" s="105"/>
      <c r="FMW30" s="105"/>
      <c r="FMX30" s="105"/>
      <c r="FMY30" s="105"/>
      <c r="FMZ30" s="105"/>
      <c r="FNA30" s="105"/>
      <c r="FNB30" s="105"/>
      <c r="FNC30" s="105"/>
      <c r="FND30" s="105"/>
      <c r="FNE30" s="105"/>
      <c r="FNF30" s="105"/>
      <c r="FNG30" s="105"/>
      <c r="FNH30" s="105"/>
      <c r="FNI30" s="105"/>
      <c r="FNJ30" s="105"/>
      <c r="FNK30" s="105"/>
      <c r="FNL30" s="105"/>
      <c r="FNM30" s="105"/>
      <c r="FNN30" s="105"/>
      <c r="FNO30" s="105"/>
      <c r="FNP30" s="105"/>
      <c r="FNQ30" s="105"/>
      <c r="FNR30" s="105"/>
      <c r="FNS30" s="105"/>
      <c r="FNT30" s="105"/>
      <c r="FNU30" s="105"/>
      <c r="FNV30" s="105"/>
      <c r="FNW30" s="105"/>
      <c r="FNX30" s="105"/>
      <c r="FNY30" s="105"/>
      <c r="FNZ30" s="105"/>
      <c r="FOA30" s="105"/>
      <c r="FOB30" s="105"/>
      <c r="FOC30" s="105"/>
      <c r="FOD30" s="105"/>
      <c r="FOE30" s="105"/>
      <c r="FOF30" s="105"/>
      <c r="FOG30" s="105"/>
      <c r="FOH30" s="105"/>
      <c r="FOI30" s="105"/>
      <c r="FOJ30" s="105"/>
      <c r="FOK30" s="105"/>
      <c r="FOL30" s="105"/>
      <c r="FOM30" s="105"/>
      <c r="FON30" s="105"/>
      <c r="FOO30" s="105"/>
      <c r="FOP30" s="105"/>
      <c r="FOQ30" s="105"/>
      <c r="FOR30" s="105"/>
      <c r="FOS30" s="105"/>
      <c r="FOT30" s="105"/>
      <c r="FOU30" s="105"/>
      <c r="FOV30" s="105"/>
      <c r="FOW30" s="105"/>
      <c r="FOX30" s="105"/>
      <c r="FOY30" s="105"/>
      <c r="FOZ30" s="105"/>
      <c r="FPA30" s="105"/>
      <c r="FPB30" s="105"/>
      <c r="FPC30" s="105"/>
      <c r="FPD30" s="105"/>
      <c r="FPE30" s="105"/>
      <c r="FPF30" s="105"/>
      <c r="FPG30" s="105"/>
      <c r="FPH30" s="105"/>
      <c r="FPI30" s="105"/>
      <c r="FPJ30" s="105"/>
      <c r="FPK30" s="105"/>
      <c r="FPL30" s="105"/>
      <c r="FPM30" s="105"/>
      <c r="FPN30" s="105"/>
      <c r="FPO30" s="105"/>
      <c r="FPP30" s="105"/>
      <c r="FPQ30" s="105"/>
      <c r="FPR30" s="105"/>
      <c r="FPS30" s="105"/>
      <c r="FPT30" s="105"/>
      <c r="FPU30" s="105"/>
      <c r="FPV30" s="105"/>
      <c r="FPW30" s="105"/>
      <c r="FPX30" s="105"/>
      <c r="FPY30" s="105"/>
      <c r="FPZ30" s="105"/>
      <c r="FQA30" s="105"/>
      <c r="FQB30" s="105"/>
      <c r="FQC30" s="105"/>
      <c r="FQD30" s="105"/>
      <c r="FQE30" s="105"/>
      <c r="FQF30" s="105"/>
      <c r="FQG30" s="105"/>
      <c r="FQH30" s="105"/>
      <c r="FQI30" s="105"/>
      <c r="FQJ30" s="105"/>
      <c r="FQK30" s="105"/>
      <c r="FQL30" s="105"/>
      <c r="FQM30" s="105"/>
      <c r="FQN30" s="105"/>
      <c r="FQO30" s="105"/>
      <c r="FQP30" s="105"/>
      <c r="FQQ30" s="105"/>
      <c r="FQR30" s="105"/>
      <c r="FQS30" s="105"/>
      <c r="FQT30" s="105"/>
      <c r="FQU30" s="105"/>
      <c r="FQV30" s="105"/>
      <c r="FQW30" s="105"/>
      <c r="FQX30" s="105"/>
      <c r="FQY30" s="105"/>
      <c r="FQZ30" s="105"/>
      <c r="FRA30" s="105"/>
      <c r="FRB30" s="105"/>
      <c r="FRC30" s="105"/>
      <c r="FRD30" s="105"/>
      <c r="FRE30" s="105"/>
      <c r="FRF30" s="105"/>
      <c r="FRG30" s="105"/>
      <c r="FRH30" s="105"/>
      <c r="FRI30" s="105"/>
      <c r="FRJ30" s="105"/>
      <c r="FRK30" s="105"/>
      <c r="FRL30" s="105"/>
      <c r="FRM30" s="105"/>
      <c r="FRN30" s="105"/>
      <c r="FRO30" s="105"/>
      <c r="FRP30" s="105"/>
      <c r="FRQ30" s="105"/>
      <c r="FRR30" s="105"/>
      <c r="FRS30" s="105"/>
      <c r="FRT30" s="105"/>
      <c r="FRU30" s="105"/>
      <c r="FRV30" s="105"/>
      <c r="FRW30" s="105"/>
      <c r="FRX30" s="105"/>
      <c r="FRY30" s="105"/>
      <c r="FRZ30" s="105"/>
      <c r="FSA30" s="105"/>
      <c r="FSB30" s="105"/>
      <c r="FSC30" s="105"/>
      <c r="FSD30" s="105"/>
      <c r="FSE30" s="105"/>
      <c r="FSF30" s="105"/>
      <c r="FSG30" s="105"/>
      <c r="FSH30" s="105"/>
      <c r="FSI30" s="105"/>
      <c r="FSJ30" s="105"/>
      <c r="FSK30" s="105"/>
      <c r="FSL30" s="105"/>
      <c r="FSM30" s="105"/>
      <c r="FSN30" s="105"/>
      <c r="FSO30" s="105"/>
      <c r="FSP30" s="105"/>
      <c r="FSQ30" s="105"/>
      <c r="FSR30" s="105"/>
      <c r="FSS30" s="105"/>
      <c r="FST30" s="105"/>
      <c r="FSU30" s="105"/>
      <c r="FSV30" s="105"/>
      <c r="FSW30" s="105"/>
      <c r="FSX30" s="105"/>
      <c r="FSY30" s="105"/>
      <c r="FSZ30" s="105"/>
      <c r="FTA30" s="105"/>
      <c r="FTB30" s="105"/>
      <c r="FTC30" s="105"/>
      <c r="FTD30" s="105"/>
      <c r="FTE30" s="105"/>
      <c r="FTF30" s="105"/>
      <c r="FTG30" s="105"/>
      <c r="FTH30" s="105"/>
      <c r="FTI30" s="105"/>
      <c r="FTJ30" s="105"/>
      <c r="FTK30" s="105"/>
      <c r="FTL30" s="105"/>
      <c r="FTM30" s="105"/>
      <c r="FTN30" s="105"/>
      <c r="FTO30" s="105"/>
      <c r="FTP30" s="105"/>
      <c r="FTQ30" s="105"/>
      <c r="FTR30" s="105"/>
      <c r="FTS30" s="105"/>
      <c r="FTT30" s="105"/>
      <c r="FTU30" s="105"/>
      <c r="FTV30" s="105"/>
      <c r="FTW30" s="105"/>
      <c r="FTX30" s="105"/>
      <c r="FTY30" s="105"/>
      <c r="FTZ30" s="105"/>
      <c r="FUA30" s="105"/>
      <c r="FUB30" s="105"/>
      <c r="FUC30" s="105"/>
      <c r="FUD30" s="105"/>
      <c r="FUE30" s="105"/>
      <c r="FUF30" s="105"/>
      <c r="FUG30" s="105"/>
      <c r="FUH30" s="105"/>
      <c r="FUI30" s="105"/>
      <c r="FUJ30" s="105"/>
      <c r="FUK30" s="105"/>
      <c r="FUL30" s="105"/>
      <c r="FUM30" s="105"/>
      <c r="FUN30" s="105"/>
      <c r="FUO30" s="105"/>
      <c r="FUP30" s="105"/>
      <c r="FUQ30" s="105"/>
      <c r="FUR30" s="105"/>
      <c r="FUS30" s="105"/>
      <c r="FUT30" s="105"/>
      <c r="FUU30" s="105"/>
      <c r="FUV30" s="105"/>
      <c r="FUW30" s="105"/>
      <c r="FUX30" s="105"/>
      <c r="FUY30" s="105"/>
      <c r="FUZ30" s="105"/>
      <c r="FVA30" s="105"/>
      <c r="FVB30" s="105"/>
      <c r="FVC30" s="105"/>
      <c r="FVD30" s="105"/>
      <c r="FVE30" s="105"/>
      <c r="FVF30" s="105"/>
      <c r="FVG30" s="105"/>
      <c r="FVH30" s="105"/>
      <c r="FVI30" s="105"/>
      <c r="FVJ30" s="105"/>
      <c r="FVK30" s="105"/>
      <c r="FVL30" s="105"/>
      <c r="FVM30" s="105"/>
      <c r="FVN30" s="105"/>
      <c r="FVO30" s="105"/>
      <c r="FVP30" s="105"/>
      <c r="FVQ30" s="105"/>
      <c r="FVR30" s="105"/>
      <c r="FVS30" s="105"/>
      <c r="FVT30" s="105"/>
      <c r="FVU30" s="105"/>
      <c r="FVV30" s="105"/>
      <c r="FVW30" s="105"/>
      <c r="FVX30" s="105"/>
      <c r="FVY30" s="105"/>
      <c r="FVZ30" s="105"/>
      <c r="FWA30" s="105"/>
      <c r="FWB30" s="105"/>
      <c r="FWC30" s="105"/>
      <c r="FWD30" s="105"/>
      <c r="FWE30" s="105"/>
      <c r="FWF30" s="105"/>
      <c r="FWG30" s="105"/>
      <c r="FWH30" s="105"/>
      <c r="FWI30" s="105"/>
      <c r="FWJ30" s="105"/>
      <c r="FWK30" s="105"/>
      <c r="FWL30" s="105"/>
      <c r="FWM30" s="105"/>
      <c r="FWN30" s="105"/>
      <c r="FWO30" s="105"/>
      <c r="FWP30" s="105"/>
      <c r="FWQ30" s="105"/>
      <c r="FWR30" s="105"/>
      <c r="FWS30" s="105"/>
      <c r="FWT30" s="105"/>
      <c r="FWU30" s="105"/>
      <c r="FWV30" s="105"/>
      <c r="FWW30" s="105"/>
      <c r="FWX30" s="105"/>
      <c r="FWY30" s="105"/>
      <c r="FWZ30" s="105"/>
      <c r="FXA30" s="105"/>
      <c r="FXB30" s="105"/>
      <c r="FXC30" s="105"/>
      <c r="FXD30" s="105"/>
      <c r="FXE30" s="105"/>
      <c r="FXF30" s="105"/>
      <c r="FXG30" s="105"/>
      <c r="FXH30" s="105"/>
      <c r="FXI30" s="105"/>
      <c r="FXJ30" s="105"/>
      <c r="FXK30" s="105"/>
      <c r="FXL30" s="105"/>
      <c r="FXM30" s="105"/>
      <c r="FXN30" s="105"/>
      <c r="FXO30" s="105"/>
      <c r="FXP30" s="105"/>
      <c r="FXQ30" s="105"/>
      <c r="FXR30" s="105"/>
      <c r="FXS30" s="105"/>
      <c r="FXT30" s="105"/>
      <c r="FXU30" s="105"/>
      <c r="FXV30" s="105"/>
      <c r="FXW30" s="105"/>
      <c r="FXX30" s="105"/>
      <c r="FXY30" s="105"/>
      <c r="FXZ30" s="105"/>
      <c r="FYA30" s="105"/>
      <c r="FYB30" s="105"/>
      <c r="FYC30" s="105"/>
      <c r="FYD30" s="105"/>
      <c r="FYE30" s="105"/>
      <c r="FYF30" s="105"/>
      <c r="FYG30" s="105"/>
      <c r="FYH30" s="105"/>
      <c r="FYI30" s="105"/>
      <c r="FYJ30" s="105"/>
      <c r="FYK30" s="105"/>
      <c r="FYL30" s="105"/>
      <c r="FYM30" s="105"/>
      <c r="FYN30" s="105"/>
      <c r="FYO30" s="105"/>
      <c r="FYP30" s="105"/>
      <c r="FYQ30" s="105"/>
      <c r="FYR30" s="105"/>
      <c r="FYS30" s="105"/>
      <c r="FYT30" s="105"/>
      <c r="FYU30" s="105"/>
      <c r="FYV30" s="105"/>
      <c r="FYW30" s="105"/>
      <c r="FYX30" s="105"/>
      <c r="FYY30" s="105"/>
      <c r="FYZ30" s="105"/>
      <c r="FZA30" s="105"/>
      <c r="FZB30" s="105"/>
      <c r="FZC30" s="105"/>
      <c r="FZD30" s="105"/>
      <c r="FZE30" s="105"/>
      <c r="FZF30" s="105"/>
      <c r="FZG30" s="105"/>
      <c r="FZH30" s="105"/>
      <c r="FZI30" s="105"/>
      <c r="FZJ30" s="105"/>
      <c r="FZK30" s="105"/>
      <c r="FZL30" s="105"/>
      <c r="FZM30" s="105"/>
      <c r="FZN30" s="105"/>
      <c r="FZO30" s="105"/>
      <c r="FZP30" s="105"/>
      <c r="FZQ30" s="105"/>
      <c r="FZR30" s="105"/>
      <c r="FZS30" s="105"/>
      <c r="FZT30" s="105"/>
      <c r="FZU30" s="105"/>
      <c r="FZV30" s="105"/>
      <c r="FZW30" s="105"/>
      <c r="FZX30" s="105"/>
      <c r="FZY30" s="105"/>
      <c r="FZZ30" s="105"/>
      <c r="GAA30" s="105"/>
      <c r="GAB30" s="105"/>
      <c r="GAC30" s="105"/>
      <c r="GAD30" s="105"/>
      <c r="GAE30" s="105"/>
      <c r="GAF30" s="105"/>
      <c r="GAG30" s="105"/>
      <c r="GAH30" s="105"/>
      <c r="GAI30" s="105"/>
      <c r="GAJ30" s="105"/>
      <c r="GAK30" s="105"/>
      <c r="GAL30" s="105"/>
      <c r="GAM30" s="105"/>
      <c r="GAN30" s="105"/>
      <c r="GAO30" s="105"/>
      <c r="GAP30" s="105"/>
      <c r="GAQ30" s="105"/>
      <c r="GAR30" s="105"/>
      <c r="GAS30" s="105"/>
      <c r="GAT30" s="105"/>
      <c r="GAU30" s="105"/>
      <c r="GAV30" s="105"/>
      <c r="GAW30" s="105"/>
      <c r="GAX30" s="105"/>
      <c r="GAY30" s="105"/>
      <c r="GAZ30" s="105"/>
      <c r="GBA30" s="105"/>
      <c r="GBB30" s="105"/>
      <c r="GBC30" s="105"/>
      <c r="GBD30" s="105"/>
      <c r="GBE30" s="105"/>
      <c r="GBF30" s="105"/>
      <c r="GBG30" s="105"/>
      <c r="GBH30" s="105"/>
      <c r="GBI30" s="105"/>
      <c r="GBJ30" s="105"/>
      <c r="GBK30" s="105"/>
      <c r="GBL30" s="105"/>
      <c r="GBM30" s="105"/>
      <c r="GBN30" s="105"/>
      <c r="GBO30" s="105"/>
      <c r="GBP30" s="105"/>
      <c r="GBQ30" s="105"/>
      <c r="GBR30" s="105"/>
      <c r="GBS30" s="105"/>
      <c r="GBT30" s="105"/>
      <c r="GBU30" s="105"/>
      <c r="GBV30" s="105"/>
      <c r="GBW30" s="105"/>
      <c r="GBX30" s="105"/>
      <c r="GBY30" s="105"/>
      <c r="GBZ30" s="105"/>
      <c r="GCA30" s="105"/>
      <c r="GCB30" s="105"/>
      <c r="GCC30" s="105"/>
      <c r="GCD30" s="105"/>
      <c r="GCE30" s="105"/>
      <c r="GCF30" s="105"/>
      <c r="GCG30" s="105"/>
      <c r="GCH30" s="105"/>
      <c r="GCI30" s="105"/>
      <c r="GCJ30" s="105"/>
      <c r="GCK30" s="105"/>
      <c r="GCL30" s="105"/>
      <c r="GCM30" s="105"/>
      <c r="GCN30" s="105"/>
      <c r="GCO30" s="105"/>
      <c r="GCP30" s="105"/>
      <c r="GCQ30" s="105"/>
      <c r="GCR30" s="105"/>
      <c r="GCS30" s="105"/>
      <c r="GCT30" s="105"/>
      <c r="GCU30" s="105"/>
      <c r="GCV30" s="105"/>
      <c r="GCW30" s="105"/>
      <c r="GCX30" s="105"/>
      <c r="GCY30" s="105"/>
      <c r="GCZ30" s="105"/>
      <c r="GDA30" s="105"/>
      <c r="GDB30" s="105"/>
      <c r="GDC30" s="105"/>
      <c r="GDD30" s="105"/>
      <c r="GDE30" s="105"/>
      <c r="GDF30" s="105"/>
      <c r="GDG30" s="105"/>
      <c r="GDH30" s="105"/>
      <c r="GDI30" s="105"/>
      <c r="GDJ30" s="105"/>
      <c r="GDK30" s="105"/>
      <c r="GDL30" s="105"/>
      <c r="GDM30" s="105"/>
      <c r="GDN30" s="105"/>
      <c r="GDO30" s="105"/>
      <c r="GDP30" s="105"/>
      <c r="GDQ30" s="105"/>
      <c r="GDR30" s="105"/>
      <c r="GDS30" s="105"/>
      <c r="GDT30" s="105"/>
      <c r="GDU30" s="105"/>
      <c r="GDV30" s="105"/>
      <c r="GDW30" s="105"/>
      <c r="GDX30" s="105"/>
      <c r="GDY30" s="105"/>
      <c r="GDZ30" s="105"/>
      <c r="GEA30" s="105"/>
      <c r="GEB30" s="105"/>
      <c r="GEC30" s="105"/>
      <c r="GED30" s="105"/>
      <c r="GEE30" s="105"/>
      <c r="GEF30" s="105"/>
      <c r="GEG30" s="105"/>
      <c r="GEH30" s="105"/>
      <c r="GEI30" s="105"/>
      <c r="GEJ30" s="105"/>
      <c r="GEK30" s="105"/>
      <c r="GEL30" s="105"/>
      <c r="GEM30" s="105"/>
      <c r="GEN30" s="105"/>
      <c r="GEO30" s="105"/>
      <c r="GEP30" s="105"/>
      <c r="GEQ30" s="105"/>
      <c r="GER30" s="105"/>
      <c r="GES30" s="105"/>
      <c r="GET30" s="105"/>
      <c r="GEU30" s="105"/>
      <c r="GEV30" s="105"/>
      <c r="GEW30" s="105"/>
      <c r="GEX30" s="105"/>
      <c r="GEY30" s="105"/>
      <c r="GEZ30" s="105"/>
      <c r="GFA30" s="105"/>
      <c r="GFB30" s="105"/>
      <c r="GFC30" s="105"/>
      <c r="GFD30" s="105"/>
      <c r="GFE30" s="105"/>
      <c r="GFF30" s="105"/>
      <c r="GFG30" s="105"/>
      <c r="GFH30" s="105"/>
      <c r="GFI30" s="105"/>
      <c r="GFJ30" s="105"/>
      <c r="GFK30" s="105"/>
      <c r="GFL30" s="105"/>
      <c r="GFM30" s="105"/>
      <c r="GFN30" s="105"/>
      <c r="GFO30" s="105"/>
      <c r="GFP30" s="105"/>
      <c r="GFQ30" s="105"/>
      <c r="GFR30" s="105"/>
      <c r="GFS30" s="105"/>
      <c r="GFT30" s="105"/>
      <c r="GFU30" s="105"/>
      <c r="GFV30" s="105"/>
      <c r="GFW30" s="105"/>
      <c r="GFX30" s="105"/>
      <c r="GFY30" s="105"/>
      <c r="GFZ30" s="105"/>
      <c r="GGA30" s="105"/>
      <c r="GGB30" s="105"/>
      <c r="GGC30" s="105"/>
      <c r="GGD30" s="105"/>
      <c r="GGE30" s="105"/>
      <c r="GGF30" s="105"/>
      <c r="GGG30" s="105"/>
      <c r="GGH30" s="105"/>
      <c r="GGI30" s="105"/>
      <c r="GGJ30" s="105"/>
      <c r="GGK30" s="105"/>
      <c r="GGL30" s="105"/>
      <c r="GGM30" s="105"/>
      <c r="GGN30" s="105"/>
      <c r="GGO30" s="105"/>
      <c r="GGP30" s="105"/>
      <c r="GGQ30" s="105"/>
      <c r="GGR30" s="105"/>
      <c r="GGS30" s="105"/>
      <c r="GGT30" s="105"/>
      <c r="GGU30" s="105"/>
      <c r="GGV30" s="105"/>
      <c r="GGW30" s="105"/>
      <c r="GGX30" s="105"/>
      <c r="GGY30" s="105"/>
      <c r="GGZ30" s="105"/>
      <c r="GHA30" s="105"/>
      <c r="GHB30" s="105"/>
      <c r="GHC30" s="105"/>
      <c r="GHD30" s="105"/>
      <c r="GHE30" s="105"/>
      <c r="GHF30" s="105"/>
      <c r="GHG30" s="105"/>
      <c r="GHH30" s="105"/>
      <c r="GHI30" s="105"/>
      <c r="GHJ30" s="105"/>
      <c r="GHK30" s="105"/>
      <c r="GHL30" s="105"/>
      <c r="GHM30" s="105"/>
      <c r="GHN30" s="105"/>
      <c r="GHO30" s="105"/>
      <c r="GHP30" s="105"/>
      <c r="GHQ30" s="105"/>
      <c r="GHR30" s="105"/>
      <c r="GHS30" s="105"/>
      <c r="GHT30" s="105"/>
      <c r="GHU30" s="105"/>
      <c r="GHV30" s="105"/>
      <c r="GHW30" s="105"/>
      <c r="GHX30" s="105"/>
      <c r="GHY30" s="105"/>
      <c r="GHZ30" s="105"/>
      <c r="GIA30" s="105"/>
      <c r="GIB30" s="105"/>
      <c r="GIC30" s="105"/>
      <c r="GID30" s="105"/>
      <c r="GIE30" s="105"/>
      <c r="GIF30" s="105"/>
      <c r="GIG30" s="105"/>
      <c r="GIH30" s="105"/>
      <c r="GII30" s="105"/>
      <c r="GIJ30" s="105"/>
      <c r="GIK30" s="105"/>
      <c r="GIL30" s="105"/>
      <c r="GIM30" s="105"/>
      <c r="GIN30" s="105"/>
      <c r="GIO30" s="105"/>
      <c r="GIP30" s="105"/>
      <c r="GIQ30" s="105"/>
      <c r="GIR30" s="105"/>
      <c r="GIS30" s="105"/>
      <c r="GIT30" s="105"/>
      <c r="GIU30" s="105"/>
      <c r="GIV30" s="105"/>
      <c r="GIW30" s="105"/>
      <c r="GIX30" s="105"/>
      <c r="GIY30" s="105"/>
      <c r="GIZ30" s="105"/>
      <c r="GJA30" s="105"/>
      <c r="GJB30" s="105"/>
      <c r="GJC30" s="105"/>
      <c r="GJD30" s="105"/>
      <c r="GJE30" s="105"/>
      <c r="GJF30" s="105"/>
      <c r="GJG30" s="105"/>
      <c r="GJH30" s="105"/>
      <c r="GJI30" s="105"/>
      <c r="GJJ30" s="105"/>
      <c r="GJK30" s="105"/>
      <c r="GJL30" s="105"/>
      <c r="GJM30" s="105"/>
      <c r="GJN30" s="105"/>
      <c r="GJO30" s="105"/>
      <c r="GJP30" s="105"/>
      <c r="GJQ30" s="105"/>
      <c r="GJR30" s="105"/>
      <c r="GJS30" s="105"/>
      <c r="GJT30" s="105"/>
      <c r="GJU30" s="105"/>
      <c r="GJV30" s="105"/>
      <c r="GJW30" s="105"/>
      <c r="GJX30" s="105"/>
      <c r="GJY30" s="105"/>
      <c r="GJZ30" s="105"/>
      <c r="GKA30" s="105"/>
      <c r="GKB30" s="105"/>
      <c r="GKC30" s="105"/>
      <c r="GKD30" s="105"/>
      <c r="GKE30" s="105"/>
      <c r="GKF30" s="105"/>
      <c r="GKG30" s="105"/>
      <c r="GKH30" s="105"/>
      <c r="GKI30" s="105"/>
      <c r="GKJ30" s="105"/>
      <c r="GKK30" s="105"/>
      <c r="GKL30" s="105"/>
      <c r="GKM30" s="105"/>
      <c r="GKN30" s="105"/>
      <c r="GKO30" s="105"/>
      <c r="GKP30" s="105"/>
      <c r="GKQ30" s="105"/>
      <c r="GKR30" s="105"/>
      <c r="GKS30" s="105"/>
      <c r="GKT30" s="105"/>
      <c r="GKU30" s="105"/>
      <c r="GKV30" s="105"/>
      <c r="GKW30" s="105"/>
      <c r="GKX30" s="105"/>
      <c r="GKY30" s="105"/>
      <c r="GKZ30" s="105"/>
      <c r="GLA30" s="105"/>
      <c r="GLB30" s="105"/>
      <c r="GLC30" s="105"/>
      <c r="GLD30" s="105"/>
      <c r="GLE30" s="105"/>
      <c r="GLF30" s="105"/>
      <c r="GLG30" s="105"/>
      <c r="GLH30" s="105"/>
      <c r="GLI30" s="105"/>
      <c r="GLJ30" s="105"/>
      <c r="GLK30" s="105"/>
      <c r="GLL30" s="105"/>
      <c r="GLM30" s="105"/>
      <c r="GLN30" s="105"/>
      <c r="GLO30" s="105"/>
      <c r="GLP30" s="105"/>
      <c r="GLQ30" s="105"/>
      <c r="GLR30" s="105"/>
      <c r="GLS30" s="105"/>
      <c r="GLT30" s="105"/>
      <c r="GLU30" s="105"/>
      <c r="GLV30" s="105"/>
      <c r="GLW30" s="105"/>
      <c r="GLX30" s="105"/>
      <c r="GLY30" s="105"/>
      <c r="GLZ30" s="105"/>
      <c r="GMA30" s="105"/>
      <c r="GMB30" s="105"/>
      <c r="GMC30" s="105"/>
      <c r="GMD30" s="105"/>
      <c r="GME30" s="105"/>
      <c r="GMF30" s="105"/>
      <c r="GMG30" s="105"/>
      <c r="GMH30" s="105"/>
      <c r="GMI30" s="105"/>
      <c r="GMJ30" s="105"/>
      <c r="GMK30" s="105"/>
      <c r="GML30" s="105"/>
      <c r="GMM30" s="105"/>
      <c r="GMN30" s="105"/>
      <c r="GMO30" s="105"/>
      <c r="GMP30" s="105"/>
      <c r="GMQ30" s="105"/>
      <c r="GMR30" s="105"/>
      <c r="GMS30" s="105"/>
      <c r="GMT30" s="105"/>
      <c r="GMU30" s="105"/>
      <c r="GMV30" s="105"/>
      <c r="GMW30" s="105"/>
      <c r="GMX30" s="105"/>
      <c r="GMY30" s="105"/>
      <c r="GMZ30" s="105"/>
      <c r="GNA30" s="105"/>
      <c r="GNB30" s="105"/>
      <c r="GNC30" s="105"/>
      <c r="GND30" s="105"/>
      <c r="GNE30" s="105"/>
      <c r="GNF30" s="105"/>
      <c r="GNG30" s="105"/>
      <c r="GNH30" s="105"/>
      <c r="GNI30" s="105"/>
      <c r="GNJ30" s="105"/>
      <c r="GNK30" s="105"/>
      <c r="GNL30" s="105"/>
      <c r="GNM30" s="105"/>
      <c r="GNN30" s="105"/>
      <c r="GNO30" s="105"/>
      <c r="GNP30" s="105"/>
      <c r="GNQ30" s="105"/>
      <c r="GNR30" s="105"/>
      <c r="GNS30" s="105"/>
      <c r="GNT30" s="105"/>
      <c r="GNU30" s="105"/>
      <c r="GNV30" s="105"/>
      <c r="GNW30" s="105"/>
      <c r="GNX30" s="105"/>
      <c r="GNY30" s="105"/>
      <c r="GNZ30" s="105"/>
      <c r="GOA30" s="105"/>
      <c r="GOB30" s="105"/>
      <c r="GOC30" s="105"/>
      <c r="GOD30" s="105"/>
      <c r="GOE30" s="105"/>
      <c r="GOF30" s="105"/>
      <c r="GOG30" s="105"/>
      <c r="GOH30" s="105"/>
      <c r="GOI30" s="105"/>
      <c r="GOJ30" s="105"/>
      <c r="GOK30" s="105"/>
      <c r="GOL30" s="105"/>
      <c r="GOM30" s="105"/>
      <c r="GON30" s="105"/>
      <c r="GOO30" s="105"/>
      <c r="GOP30" s="105"/>
      <c r="GOQ30" s="105"/>
      <c r="GOR30" s="105"/>
      <c r="GOS30" s="105"/>
      <c r="GOT30" s="105"/>
      <c r="GOU30" s="105"/>
      <c r="GOV30" s="105"/>
      <c r="GOW30" s="105"/>
      <c r="GOX30" s="105"/>
      <c r="GOY30" s="105"/>
      <c r="GOZ30" s="105"/>
      <c r="GPA30" s="105"/>
      <c r="GPB30" s="105"/>
      <c r="GPC30" s="105"/>
      <c r="GPD30" s="105"/>
      <c r="GPE30" s="105"/>
      <c r="GPF30" s="105"/>
      <c r="GPG30" s="105"/>
      <c r="GPH30" s="105"/>
      <c r="GPI30" s="105"/>
      <c r="GPJ30" s="105"/>
      <c r="GPK30" s="105"/>
      <c r="GPL30" s="105"/>
      <c r="GPM30" s="105"/>
      <c r="GPN30" s="105"/>
      <c r="GPO30" s="105"/>
      <c r="GPP30" s="105"/>
      <c r="GPQ30" s="105"/>
      <c r="GPR30" s="105"/>
      <c r="GPS30" s="105"/>
      <c r="GPT30" s="105"/>
      <c r="GPU30" s="105"/>
      <c r="GPV30" s="105"/>
      <c r="GPW30" s="105"/>
      <c r="GPX30" s="105"/>
      <c r="GPY30" s="105"/>
      <c r="GPZ30" s="105"/>
      <c r="GQA30" s="105"/>
      <c r="GQB30" s="105"/>
      <c r="GQC30" s="105"/>
      <c r="GQD30" s="105"/>
      <c r="GQE30" s="105"/>
      <c r="GQF30" s="105"/>
      <c r="GQG30" s="105"/>
      <c r="GQH30" s="105"/>
      <c r="GQI30" s="105"/>
      <c r="GQJ30" s="105"/>
      <c r="GQK30" s="105"/>
      <c r="GQL30" s="105"/>
      <c r="GQM30" s="105"/>
      <c r="GQN30" s="105"/>
      <c r="GQO30" s="105"/>
      <c r="GQP30" s="105"/>
      <c r="GQQ30" s="105"/>
      <c r="GQR30" s="105"/>
      <c r="GQS30" s="105"/>
      <c r="GQT30" s="105"/>
      <c r="GQU30" s="105"/>
      <c r="GQV30" s="105"/>
      <c r="GQW30" s="105"/>
      <c r="GQX30" s="105"/>
      <c r="GQY30" s="105"/>
      <c r="GQZ30" s="105"/>
      <c r="GRA30" s="105"/>
      <c r="GRB30" s="105"/>
      <c r="GRC30" s="105"/>
      <c r="GRD30" s="105"/>
      <c r="GRE30" s="105"/>
      <c r="GRF30" s="105"/>
      <c r="GRG30" s="105"/>
      <c r="GRH30" s="105"/>
      <c r="GRI30" s="105"/>
      <c r="GRJ30" s="105"/>
      <c r="GRK30" s="105"/>
      <c r="GRL30" s="105"/>
      <c r="GRM30" s="105"/>
      <c r="GRN30" s="105"/>
      <c r="GRO30" s="105"/>
      <c r="GRP30" s="105"/>
      <c r="GRQ30" s="105"/>
      <c r="GRR30" s="105"/>
      <c r="GRS30" s="105"/>
      <c r="GRT30" s="105"/>
      <c r="GRU30" s="105"/>
      <c r="GRV30" s="105"/>
      <c r="GRW30" s="105"/>
      <c r="GRX30" s="105"/>
      <c r="GRY30" s="105"/>
      <c r="GRZ30" s="105"/>
      <c r="GSA30" s="105"/>
      <c r="GSB30" s="105"/>
      <c r="GSC30" s="105"/>
      <c r="GSD30" s="105"/>
      <c r="GSE30" s="105"/>
      <c r="GSF30" s="105"/>
      <c r="GSG30" s="105"/>
      <c r="GSH30" s="105"/>
      <c r="GSI30" s="105"/>
      <c r="GSJ30" s="105"/>
      <c r="GSK30" s="105"/>
      <c r="GSL30" s="105"/>
      <c r="GSM30" s="105"/>
      <c r="GSN30" s="105"/>
      <c r="GSO30" s="105"/>
      <c r="GSP30" s="105"/>
      <c r="GSQ30" s="105"/>
      <c r="GSR30" s="105"/>
      <c r="GSS30" s="105"/>
      <c r="GST30" s="105"/>
      <c r="GSU30" s="105"/>
      <c r="GSV30" s="105"/>
      <c r="GSW30" s="105"/>
      <c r="GSX30" s="105"/>
      <c r="GSY30" s="105"/>
      <c r="GSZ30" s="105"/>
      <c r="GTA30" s="105"/>
      <c r="GTB30" s="105"/>
      <c r="GTC30" s="105"/>
      <c r="GTD30" s="105"/>
      <c r="GTE30" s="105"/>
      <c r="GTF30" s="105"/>
      <c r="GTG30" s="105"/>
      <c r="GTH30" s="105"/>
      <c r="GTI30" s="105"/>
      <c r="GTJ30" s="105"/>
      <c r="GTK30" s="105"/>
      <c r="GTL30" s="105"/>
      <c r="GTM30" s="105"/>
      <c r="GTN30" s="105"/>
      <c r="GTO30" s="105"/>
      <c r="GTP30" s="105"/>
      <c r="GTQ30" s="105"/>
      <c r="GTR30" s="105"/>
      <c r="GTS30" s="105"/>
      <c r="GTT30" s="105"/>
      <c r="GTU30" s="105"/>
      <c r="GTV30" s="105"/>
      <c r="GTW30" s="105"/>
      <c r="GTX30" s="105"/>
      <c r="GTY30" s="105"/>
      <c r="GTZ30" s="105"/>
      <c r="GUA30" s="105"/>
      <c r="GUB30" s="105"/>
      <c r="GUC30" s="105"/>
      <c r="GUD30" s="105"/>
      <c r="GUE30" s="105"/>
      <c r="GUF30" s="105"/>
      <c r="GUG30" s="105"/>
      <c r="GUH30" s="105"/>
      <c r="GUI30" s="105"/>
      <c r="GUJ30" s="105"/>
      <c r="GUK30" s="105"/>
      <c r="GUL30" s="105"/>
      <c r="GUM30" s="105"/>
      <c r="GUN30" s="105"/>
      <c r="GUO30" s="105"/>
      <c r="GUP30" s="105"/>
      <c r="GUQ30" s="105"/>
      <c r="GUR30" s="105"/>
      <c r="GUS30" s="105"/>
      <c r="GUT30" s="105"/>
      <c r="GUU30" s="105"/>
      <c r="GUV30" s="105"/>
      <c r="GUW30" s="105"/>
      <c r="GUX30" s="105"/>
      <c r="GUY30" s="105"/>
      <c r="GUZ30" s="105"/>
      <c r="GVA30" s="105"/>
      <c r="GVB30" s="105"/>
      <c r="GVC30" s="105"/>
      <c r="GVD30" s="105"/>
      <c r="GVE30" s="105"/>
      <c r="GVF30" s="105"/>
      <c r="GVG30" s="105"/>
      <c r="GVH30" s="105"/>
      <c r="GVI30" s="105"/>
      <c r="GVJ30" s="105"/>
      <c r="GVK30" s="105"/>
      <c r="GVL30" s="105"/>
      <c r="GVM30" s="105"/>
      <c r="GVN30" s="105"/>
      <c r="GVO30" s="105"/>
      <c r="GVP30" s="105"/>
      <c r="GVQ30" s="105"/>
      <c r="GVR30" s="105"/>
      <c r="GVS30" s="105"/>
      <c r="GVT30" s="105"/>
      <c r="GVU30" s="105"/>
      <c r="GVV30" s="105"/>
      <c r="GVW30" s="105"/>
      <c r="GVX30" s="105"/>
      <c r="GVY30" s="105"/>
      <c r="GVZ30" s="105"/>
      <c r="GWA30" s="105"/>
      <c r="GWB30" s="105"/>
      <c r="GWC30" s="105"/>
      <c r="GWD30" s="105"/>
      <c r="GWE30" s="105"/>
      <c r="GWF30" s="105"/>
      <c r="GWG30" s="105"/>
      <c r="GWH30" s="105"/>
      <c r="GWI30" s="105"/>
      <c r="GWJ30" s="105"/>
      <c r="GWK30" s="105"/>
      <c r="GWL30" s="105"/>
      <c r="GWM30" s="105"/>
      <c r="GWN30" s="105"/>
      <c r="GWO30" s="105"/>
      <c r="GWP30" s="105"/>
      <c r="GWQ30" s="105"/>
      <c r="GWR30" s="105"/>
      <c r="GWS30" s="105"/>
      <c r="GWT30" s="105"/>
      <c r="GWU30" s="105"/>
      <c r="GWV30" s="105"/>
      <c r="GWW30" s="105"/>
      <c r="GWX30" s="105"/>
      <c r="GWY30" s="105"/>
      <c r="GWZ30" s="105"/>
      <c r="GXA30" s="105"/>
      <c r="GXB30" s="105"/>
      <c r="GXC30" s="105"/>
      <c r="GXD30" s="105"/>
      <c r="GXE30" s="105"/>
      <c r="GXF30" s="105"/>
      <c r="GXG30" s="105"/>
      <c r="GXH30" s="105"/>
      <c r="GXI30" s="105"/>
      <c r="GXJ30" s="105"/>
      <c r="GXK30" s="105"/>
      <c r="GXL30" s="105"/>
      <c r="GXM30" s="105"/>
      <c r="GXN30" s="105"/>
      <c r="GXO30" s="105"/>
      <c r="GXP30" s="105"/>
      <c r="GXQ30" s="105"/>
      <c r="GXR30" s="105"/>
      <c r="GXS30" s="105"/>
      <c r="GXT30" s="105"/>
      <c r="GXU30" s="105"/>
      <c r="GXV30" s="105"/>
      <c r="GXW30" s="105"/>
      <c r="GXX30" s="105"/>
      <c r="GXY30" s="105"/>
      <c r="GXZ30" s="105"/>
      <c r="GYA30" s="105"/>
      <c r="GYB30" s="105"/>
      <c r="GYC30" s="105"/>
      <c r="GYD30" s="105"/>
      <c r="GYE30" s="105"/>
      <c r="GYF30" s="105"/>
      <c r="GYG30" s="105"/>
      <c r="GYH30" s="105"/>
      <c r="GYI30" s="105"/>
      <c r="GYJ30" s="105"/>
      <c r="GYK30" s="105"/>
      <c r="GYL30" s="105"/>
      <c r="GYM30" s="105"/>
      <c r="GYN30" s="105"/>
      <c r="GYO30" s="105"/>
      <c r="GYP30" s="105"/>
      <c r="GYQ30" s="105"/>
      <c r="GYR30" s="105"/>
      <c r="GYS30" s="105"/>
      <c r="GYT30" s="105"/>
      <c r="GYU30" s="105"/>
      <c r="GYV30" s="105"/>
      <c r="GYW30" s="105"/>
      <c r="GYX30" s="105"/>
      <c r="GYY30" s="105"/>
      <c r="GYZ30" s="105"/>
      <c r="GZA30" s="105"/>
      <c r="GZB30" s="105"/>
      <c r="GZC30" s="105"/>
      <c r="GZD30" s="105"/>
      <c r="GZE30" s="105"/>
      <c r="GZF30" s="105"/>
      <c r="GZG30" s="105"/>
      <c r="GZH30" s="105"/>
      <c r="GZI30" s="105"/>
      <c r="GZJ30" s="105"/>
      <c r="GZK30" s="105"/>
      <c r="GZL30" s="105"/>
      <c r="GZM30" s="105"/>
      <c r="GZN30" s="105"/>
      <c r="GZO30" s="105"/>
      <c r="GZP30" s="105"/>
      <c r="GZQ30" s="105"/>
      <c r="GZR30" s="105"/>
      <c r="GZS30" s="105"/>
      <c r="GZT30" s="105"/>
      <c r="GZU30" s="105"/>
      <c r="GZV30" s="105"/>
      <c r="GZW30" s="105"/>
      <c r="GZX30" s="105"/>
      <c r="GZY30" s="105"/>
      <c r="GZZ30" s="105"/>
      <c r="HAA30" s="105"/>
      <c r="HAB30" s="105"/>
      <c r="HAC30" s="105"/>
      <c r="HAD30" s="105"/>
      <c r="HAE30" s="105"/>
      <c r="HAF30" s="105"/>
      <c r="HAG30" s="105"/>
      <c r="HAH30" s="105"/>
      <c r="HAI30" s="105"/>
      <c r="HAJ30" s="105"/>
      <c r="HAK30" s="105"/>
      <c r="HAL30" s="105"/>
      <c r="HAM30" s="105"/>
      <c r="HAN30" s="105"/>
      <c r="HAO30" s="105"/>
      <c r="HAP30" s="105"/>
      <c r="HAQ30" s="105"/>
      <c r="HAR30" s="105"/>
      <c r="HAS30" s="105"/>
      <c r="HAT30" s="105"/>
      <c r="HAU30" s="105"/>
      <c r="HAV30" s="105"/>
      <c r="HAW30" s="105"/>
      <c r="HAX30" s="105"/>
      <c r="HAY30" s="105"/>
      <c r="HAZ30" s="105"/>
      <c r="HBA30" s="105"/>
      <c r="HBB30" s="105"/>
      <c r="HBC30" s="105"/>
      <c r="HBD30" s="105"/>
      <c r="HBE30" s="105"/>
      <c r="HBF30" s="105"/>
      <c r="HBG30" s="105"/>
      <c r="HBH30" s="105"/>
      <c r="HBI30" s="105"/>
      <c r="HBJ30" s="105"/>
      <c r="HBK30" s="105"/>
      <c r="HBL30" s="105"/>
      <c r="HBM30" s="105"/>
      <c r="HBN30" s="105"/>
      <c r="HBO30" s="105"/>
      <c r="HBP30" s="105"/>
      <c r="HBQ30" s="105"/>
      <c r="HBR30" s="105"/>
      <c r="HBS30" s="105"/>
      <c r="HBT30" s="105"/>
      <c r="HBU30" s="105"/>
      <c r="HBV30" s="105"/>
      <c r="HBW30" s="105"/>
      <c r="HBX30" s="105"/>
      <c r="HBY30" s="105"/>
      <c r="HBZ30" s="105"/>
      <c r="HCA30" s="105"/>
      <c r="HCB30" s="105"/>
      <c r="HCC30" s="105"/>
      <c r="HCD30" s="105"/>
      <c r="HCE30" s="105"/>
      <c r="HCF30" s="105"/>
      <c r="HCG30" s="105"/>
      <c r="HCH30" s="105"/>
      <c r="HCI30" s="105"/>
      <c r="HCJ30" s="105"/>
      <c r="HCK30" s="105"/>
      <c r="HCL30" s="105"/>
      <c r="HCM30" s="105"/>
      <c r="HCN30" s="105"/>
      <c r="HCO30" s="105"/>
      <c r="HCP30" s="105"/>
      <c r="HCQ30" s="105"/>
      <c r="HCR30" s="105"/>
      <c r="HCS30" s="105"/>
      <c r="HCT30" s="105"/>
      <c r="HCU30" s="105"/>
      <c r="HCV30" s="105"/>
      <c r="HCW30" s="105"/>
      <c r="HCX30" s="105"/>
      <c r="HCY30" s="105"/>
      <c r="HCZ30" s="105"/>
      <c r="HDA30" s="105"/>
      <c r="HDB30" s="105"/>
      <c r="HDC30" s="105"/>
      <c r="HDD30" s="105"/>
      <c r="HDE30" s="105"/>
      <c r="HDF30" s="105"/>
      <c r="HDG30" s="105"/>
      <c r="HDH30" s="105"/>
      <c r="HDI30" s="105"/>
      <c r="HDJ30" s="105"/>
      <c r="HDK30" s="105"/>
      <c r="HDL30" s="105"/>
      <c r="HDM30" s="105"/>
      <c r="HDN30" s="105"/>
      <c r="HDO30" s="105"/>
      <c r="HDP30" s="105"/>
      <c r="HDQ30" s="105"/>
      <c r="HDR30" s="105"/>
      <c r="HDS30" s="105"/>
      <c r="HDT30" s="105"/>
      <c r="HDU30" s="105"/>
      <c r="HDV30" s="105"/>
      <c r="HDW30" s="105"/>
      <c r="HDX30" s="105"/>
      <c r="HDY30" s="105"/>
      <c r="HDZ30" s="105"/>
      <c r="HEA30" s="105"/>
      <c r="HEB30" s="105"/>
      <c r="HEC30" s="105"/>
      <c r="HED30" s="105"/>
      <c r="HEE30" s="105"/>
      <c r="HEF30" s="105"/>
      <c r="HEG30" s="105"/>
      <c r="HEH30" s="105"/>
      <c r="HEI30" s="105"/>
      <c r="HEJ30" s="105"/>
      <c r="HEK30" s="105"/>
      <c r="HEL30" s="105"/>
      <c r="HEM30" s="105"/>
      <c r="HEN30" s="105"/>
      <c r="HEO30" s="105"/>
      <c r="HEP30" s="105"/>
      <c r="HEQ30" s="105"/>
      <c r="HER30" s="105"/>
      <c r="HES30" s="105"/>
      <c r="HET30" s="105"/>
      <c r="HEU30" s="105"/>
      <c r="HEV30" s="105"/>
      <c r="HEW30" s="105"/>
      <c r="HEX30" s="105"/>
      <c r="HEY30" s="105"/>
      <c r="HEZ30" s="105"/>
      <c r="HFA30" s="105"/>
      <c r="HFB30" s="105"/>
      <c r="HFC30" s="105"/>
      <c r="HFD30" s="105"/>
      <c r="HFE30" s="105"/>
      <c r="HFF30" s="105"/>
      <c r="HFG30" s="105"/>
      <c r="HFH30" s="105"/>
      <c r="HFI30" s="105"/>
      <c r="HFJ30" s="105"/>
      <c r="HFK30" s="105"/>
      <c r="HFL30" s="105"/>
      <c r="HFM30" s="105"/>
      <c r="HFN30" s="105"/>
      <c r="HFO30" s="105"/>
      <c r="HFP30" s="105"/>
      <c r="HFQ30" s="105"/>
      <c r="HFR30" s="105"/>
      <c r="HFS30" s="105"/>
      <c r="HFT30" s="105"/>
      <c r="HFU30" s="105"/>
      <c r="HFV30" s="105"/>
      <c r="HFW30" s="105"/>
      <c r="HFX30" s="105"/>
      <c r="HFY30" s="105"/>
      <c r="HFZ30" s="105"/>
      <c r="HGA30" s="105"/>
      <c r="HGB30" s="105"/>
      <c r="HGC30" s="105"/>
      <c r="HGD30" s="105"/>
      <c r="HGE30" s="105"/>
      <c r="HGF30" s="105"/>
      <c r="HGG30" s="105"/>
      <c r="HGH30" s="105"/>
      <c r="HGI30" s="105"/>
      <c r="HGJ30" s="105"/>
      <c r="HGK30" s="105"/>
      <c r="HGL30" s="105"/>
      <c r="HGM30" s="105"/>
      <c r="HGN30" s="105"/>
      <c r="HGO30" s="105"/>
      <c r="HGP30" s="105"/>
      <c r="HGQ30" s="105"/>
      <c r="HGR30" s="105"/>
      <c r="HGS30" s="105"/>
      <c r="HGT30" s="105"/>
      <c r="HGU30" s="105"/>
      <c r="HGV30" s="105"/>
      <c r="HGW30" s="105"/>
      <c r="HGX30" s="105"/>
      <c r="HGY30" s="105"/>
      <c r="HGZ30" s="105"/>
      <c r="HHA30" s="105"/>
      <c r="HHB30" s="105"/>
      <c r="HHC30" s="105"/>
      <c r="HHD30" s="105"/>
      <c r="HHE30" s="105"/>
      <c r="HHF30" s="105"/>
      <c r="HHG30" s="105"/>
      <c r="HHH30" s="105"/>
      <c r="HHI30" s="105"/>
      <c r="HHJ30" s="105"/>
      <c r="HHK30" s="105"/>
      <c r="HHL30" s="105"/>
      <c r="HHM30" s="105"/>
      <c r="HHN30" s="105"/>
      <c r="HHO30" s="105"/>
      <c r="HHP30" s="105"/>
      <c r="HHQ30" s="105"/>
      <c r="HHR30" s="105"/>
      <c r="HHS30" s="105"/>
      <c r="HHT30" s="105"/>
      <c r="HHU30" s="105"/>
      <c r="HHV30" s="105"/>
      <c r="HHW30" s="105"/>
      <c r="HHX30" s="105"/>
      <c r="HHY30" s="105"/>
      <c r="HHZ30" s="105"/>
      <c r="HIA30" s="105"/>
      <c r="HIB30" s="105"/>
      <c r="HIC30" s="105"/>
      <c r="HID30" s="105"/>
      <c r="HIE30" s="105"/>
      <c r="HIF30" s="105"/>
      <c r="HIG30" s="105"/>
      <c r="HIH30" s="105"/>
      <c r="HII30" s="105"/>
      <c r="HIJ30" s="105"/>
      <c r="HIK30" s="105"/>
      <c r="HIL30" s="105"/>
      <c r="HIM30" s="105"/>
      <c r="HIN30" s="105"/>
      <c r="HIO30" s="105"/>
      <c r="HIP30" s="105"/>
      <c r="HIQ30" s="105"/>
      <c r="HIR30" s="105"/>
      <c r="HIS30" s="105"/>
      <c r="HIT30" s="105"/>
      <c r="HIU30" s="105"/>
      <c r="HIV30" s="105"/>
      <c r="HIW30" s="105"/>
      <c r="HIX30" s="105"/>
      <c r="HIY30" s="105"/>
      <c r="HIZ30" s="105"/>
      <c r="HJA30" s="105"/>
      <c r="HJB30" s="105"/>
      <c r="HJC30" s="105"/>
      <c r="HJD30" s="105"/>
      <c r="HJE30" s="105"/>
      <c r="HJF30" s="105"/>
      <c r="HJG30" s="105"/>
      <c r="HJH30" s="105"/>
      <c r="HJI30" s="105"/>
      <c r="HJJ30" s="105"/>
      <c r="HJK30" s="105"/>
      <c r="HJL30" s="105"/>
      <c r="HJM30" s="105"/>
      <c r="HJN30" s="105"/>
      <c r="HJO30" s="105"/>
      <c r="HJP30" s="105"/>
      <c r="HJQ30" s="105"/>
      <c r="HJR30" s="105"/>
      <c r="HJS30" s="105"/>
      <c r="HJT30" s="105"/>
      <c r="HJU30" s="105"/>
      <c r="HJV30" s="105"/>
      <c r="HJW30" s="105"/>
      <c r="HJX30" s="105"/>
      <c r="HJY30" s="105"/>
      <c r="HJZ30" s="105"/>
      <c r="HKA30" s="105"/>
      <c r="HKB30" s="105"/>
      <c r="HKC30" s="105"/>
      <c r="HKD30" s="105"/>
      <c r="HKE30" s="105"/>
      <c r="HKF30" s="105"/>
      <c r="HKG30" s="105"/>
      <c r="HKH30" s="105"/>
      <c r="HKI30" s="105"/>
      <c r="HKJ30" s="105"/>
      <c r="HKK30" s="105"/>
      <c r="HKL30" s="105"/>
      <c r="HKM30" s="105"/>
      <c r="HKN30" s="105"/>
      <c r="HKO30" s="105"/>
      <c r="HKP30" s="105"/>
      <c r="HKQ30" s="105"/>
      <c r="HKR30" s="105"/>
      <c r="HKS30" s="105"/>
      <c r="HKT30" s="105"/>
      <c r="HKU30" s="105"/>
      <c r="HKV30" s="105"/>
      <c r="HKW30" s="105"/>
      <c r="HKX30" s="105"/>
      <c r="HKY30" s="105"/>
      <c r="HKZ30" s="105"/>
      <c r="HLA30" s="105"/>
      <c r="HLB30" s="105"/>
      <c r="HLC30" s="105"/>
      <c r="HLD30" s="105"/>
      <c r="HLE30" s="105"/>
      <c r="HLF30" s="105"/>
      <c r="HLG30" s="105"/>
      <c r="HLH30" s="105"/>
      <c r="HLI30" s="105"/>
      <c r="HLJ30" s="105"/>
      <c r="HLK30" s="105"/>
      <c r="HLL30" s="105"/>
      <c r="HLM30" s="105"/>
      <c r="HLN30" s="105"/>
      <c r="HLO30" s="105"/>
      <c r="HLP30" s="105"/>
      <c r="HLQ30" s="105"/>
      <c r="HLR30" s="105"/>
      <c r="HLS30" s="105"/>
      <c r="HLT30" s="105"/>
      <c r="HLU30" s="105"/>
      <c r="HLV30" s="105"/>
      <c r="HLW30" s="105"/>
      <c r="HLX30" s="105"/>
      <c r="HLY30" s="105"/>
      <c r="HLZ30" s="105"/>
      <c r="HMA30" s="105"/>
      <c r="HMB30" s="105"/>
      <c r="HMC30" s="105"/>
      <c r="HMD30" s="105"/>
      <c r="HME30" s="105"/>
      <c r="HMF30" s="105"/>
      <c r="HMG30" s="105"/>
      <c r="HMH30" s="105"/>
      <c r="HMI30" s="105"/>
      <c r="HMJ30" s="105"/>
      <c r="HMK30" s="105"/>
      <c r="HML30" s="105"/>
      <c r="HMM30" s="105"/>
      <c r="HMN30" s="105"/>
      <c r="HMO30" s="105"/>
      <c r="HMP30" s="105"/>
      <c r="HMQ30" s="105"/>
      <c r="HMR30" s="105"/>
      <c r="HMS30" s="105"/>
      <c r="HMT30" s="105"/>
      <c r="HMU30" s="105"/>
      <c r="HMV30" s="105"/>
      <c r="HMW30" s="105"/>
      <c r="HMX30" s="105"/>
      <c r="HMY30" s="105"/>
      <c r="HMZ30" s="105"/>
      <c r="HNA30" s="105"/>
      <c r="HNB30" s="105"/>
      <c r="HNC30" s="105"/>
      <c r="HND30" s="105"/>
      <c r="HNE30" s="105"/>
      <c r="HNF30" s="105"/>
      <c r="HNG30" s="105"/>
      <c r="HNH30" s="105"/>
      <c r="HNI30" s="105"/>
      <c r="HNJ30" s="105"/>
      <c r="HNK30" s="105"/>
      <c r="HNL30" s="105"/>
      <c r="HNM30" s="105"/>
      <c r="HNN30" s="105"/>
      <c r="HNO30" s="105"/>
      <c r="HNP30" s="105"/>
      <c r="HNQ30" s="105"/>
      <c r="HNR30" s="105"/>
      <c r="HNS30" s="105"/>
      <c r="HNT30" s="105"/>
      <c r="HNU30" s="105"/>
      <c r="HNV30" s="105"/>
      <c r="HNW30" s="105"/>
      <c r="HNX30" s="105"/>
      <c r="HNY30" s="105"/>
      <c r="HNZ30" s="105"/>
      <c r="HOA30" s="105"/>
      <c r="HOB30" s="105"/>
      <c r="HOC30" s="105"/>
      <c r="HOD30" s="105"/>
      <c r="HOE30" s="105"/>
      <c r="HOF30" s="105"/>
      <c r="HOG30" s="105"/>
      <c r="HOH30" s="105"/>
      <c r="HOI30" s="105"/>
      <c r="HOJ30" s="105"/>
      <c r="HOK30" s="105"/>
      <c r="HOL30" s="105"/>
      <c r="HOM30" s="105"/>
      <c r="HON30" s="105"/>
      <c r="HOO30" s="105"/>
      <c r="HOP30" s="105"/>
      <c r="HOQ30" s="105"/>
      <c r="HOR30" s="105"/>
      <c r="HOS30" s="105"/>
      <c r="HOT30" s="105"/>
      <c r="HOU30" s="105"/>
      <c r="HOV30" s="105"/>
      <c r="HOW30" s="105"/>
      <c r="HOX30" s="105"/>
      <c r="HOY30" s="105"/>
      <c r="HOZ30" s="105"/>
      <c r="HPA30" s="105"/>
      <c r="HPB30" s="105"/>
      <c r="HPC30" s="105"/>
      <c r="HPD30" s="105"/>
      <c r="HPE30" s="105"/>
      <c r="HPF30" s="105"/>
      <c r="HPG30" s="105"/>
      <c r="HPH30" s="105"/>
      <c r="HPI30" s="105"/>
      <c r="HPJ30" s="105"/>
      <c r="HPK30" s="105"/>
      <c r="HPL30" s="105"/>
      <c r="HPM30" s="105"/>
      <c r="HPN30" s="105"/>
      <c r="HPO30" s="105"/>
      <c r="HPP30" s="105"/>
      <c r="HPQ30" s="105"/>
      <c r="HPR30" s="105"/>
      <c r="HPS30" s="105"/>
      <c r="HPT30" s="105"/>
      <c r="HPU30" s="105"/>
      <c r="HPV30" s="105"/>
      <c r="HPW30" s="105"/>
      <c r="HPX30" s="105"/>
      <c r="HPY30" s="105"/>
      <c r="HPZ30" s="105"/>
      <c r="HQA30" s="105"/>
      <c r="HQB30" s="105"/>
      <c r="HQC30" s="105"/>
      <c r="HQD30" s="105"/>
      <c r="HQE30" s="105"/>
      <c r="HQF30" s="105"/>
      <c r="HQG30" s="105"/>
      <c r="HQH30" s="105"/>
      <c r="HQI30" s="105"/>
      <c r="HQJ30" s="105"/>
      <c r="HQK30" s="105"/>
      <c r="HQL30" s="105"/>
      <c r="HQM30" s="105"/>
      <c r="HQN30" s="105"/>
      <c r="HQO30" s="105"/>
      <c r="HQP30" s="105"/>
      <c r="HQQ30" s="105"/>
      <c r="HQR30" s="105"/>
      <c r="HQS30" s="105"/>
      <c r="HQT30" s="105"/>
      <c r="HQU30" s="105"/>
      <c r="HQV30" s="105"/>
      <c r="HQW30" s="105"/>
      <c r="HQX30" s="105"/>
      <c r="HQY30" s="105"/>
      <c r="HQZ30" s="105"/>
      <c r="HRA30" s="105"/>
      <c r="HRB30" s="105"/>
      <c r="HRC30" s="105"/>
      <c r="HRD30" s="105"/>
      <c r="HRE30" s="105"/>
      <c r="HRF30" s="105"/>
      <c r="HRG30" s="105"/>
      <c r="HRH30" s="105"/>
      <c r="HRI30" s="105"/>
      <c r="HRJ30" s="105"/>
      <c r="HRK30" s="105"/>
      <c r="HRL30" s="105"/>
      <c r="HRM30" s="105"/>
      <c r="HRN30" s="105"/>
      <c r="HRO30" s="105"/>
      <c r="HRP30" s="105"/>
      <c r="HRQ30" s="105"/>
      <c r="HRR30" s="105"/>
      <c r="HRS30" s="105"/>
      <c r="HRT30" s="105"/>
      <c r="HRU30" s="105"/>
      <c r="HRV30" s="105"/>
      <c r="HRW30" s="105"/>
      <c r="HRX30" s="105"/>
      <c r="HRY30" s="105"/>
      <c r="HRZ30" s="105"/>
      <c r="HSA30" s="105"/>
      <c r="HSB30" s="105"/>
      <c r="HSC30" s="105"/>
      <c r="HSD30" s="105"/>
      <c r="HSE30" s="105"/>
      <c r="HSF30" s="105"/>
      <c r="HSG30" s="105"/>
      <c r="HSH30" s="105"/>
      <c r="HSI30" s="105"/>
      <c r="HSJ30" s="105"/>
      <c r="HSK30" s="105"/>
      <c r="HSL30" s="105"/>
      <c r="HSM30" s="105"/>
      <c r="HSN30" s="105"/>
      <c r="HSO30" s="105"/>
      <c r="HSP30" s="105"/>
      <c r="HSQ30" s="105"/>
      <c r="HSR30" s="105"/>
      <c r="HSS30" s="105"/>
      <c r="HST30" s="105"/>
      <c r="HSU30" s="105"/>
      <c r="HSV30" s="105"/>
      <c r="HSW30" s="105"/>
      <c r="HSX30" s="105"/>
      <c r="HSY30" s="105"/>
      <c r="HSZ30" s="105"/>
      <c r="HTA30" s="105"/>
      <c r="HTB30" s="105"/>
      <c r="HTC30" s="105"/>
      <c r="HTD30" s="105"/>
      <c r="HTE30" s="105"/>
      <c r="HTF30" s="105"/>
      <c r="HTG30" s="105"/>
      <c r="HTH30" s="105"/>
      <c r="HTI30" s="105"/>
      <c r="HTJ30" s="105"/>
      <c r="HTK30" s="105"/>
      <c r="HTL30" s="105"/>
      <c r="HTM30" s="105"/>
      <c r="HTN30" s="105"/>
      <c r="HTO30" s="105"/>
      <c r="HTP30" s="105"/>
      <c r="HTQ30" s="105"/>
      <c r="HTR30" s="105"/>
      <c r="HTS30" s="105"/>
      <c r="HTT30" s="105"/>
      <c r="HTU30" s="105"/>
      <c r="HTV30" s="105"/>
      <c r="HTW30" s="105"/>
      <c r="HTX30" s="105"/>
      <c r="HTY30" s="105"/>
      <c r="HTZ30" s="105"/>
      <c r="HUA30" s="105"/>
      <c r="HUB30" s="105"/>
      <c r="HUC30" s="105"/>
      <c r="HUD30" s="105"/>
      <c r="HUE30" s="105"/>
      <c r="HUF30" s="105"/>
      <c r="HUG30" s="105"/>
      <c r="HUH30" s="105"/>
      <c r="HUI30" s="105"/>
      <c r="HUJ30" s="105"/>
      <c r="HUK30" s="105"/>
      <c r="HUL30" s="105"/>
      <c r="HUM30" s="105"/>
      <c r="HUN30" s="105"/>
      <c r="HUO30" s="105"/>
      <c r="HUP30" s="105"/>
      <c r="HUQ30" s="105"/>
      <c r="HUR30" s="105"/>
      <c r="HUS30" s="105"/>
      <c r="HUT30" s="105"/>
      <c r="HUU30" s="105"/>
      <c r="HUV30" s="105"/>
      <c r="HUW30" s="105"/>
      <c r="HUX30" s="105"/>
      <c r="HUY30" s="105"/>
      <c r="HUZ30" s="105"/>
      <c r="HVA30" s="105"/>
      <c r="HVB30" s="105"/>
      <c r="HVC30" s="105"/>
      <c r="HVD30" s="105"/>
      <c r="HVE30" s="105"/>
      <c r="HVF30" s="105"/>
      <c r="HVG30" s="105"/>
      <c r="HVH30" s="105"/>
      <c r="HVI30" s="105"/>
      <c r="HVJ30" s="105"/>
      <c r="HVK30" s="105"/>
      <c r="HVL30" s="105"/>
      <c r="HVM30" s="105"/>
      <c r="HVN30" s="105"/>
      <c r="HVO30" s="105"/>
      <c r="HVP30" s="105"/>
      <c r="HVQ30" s="105"/>
      <c r="HVR30" s="105"/>
      <c r="HVS30" s="105"/>
      <c r="HVT30" s="105"/>
      <c r="HVU30" s="105"/>
      <c r="HVV30" s="105"/>
      <c r="HVW30" s="105"/>
      <c r="HVX30" s="105"/>
      <c r="HVY30" s="105"/>
      <c r="HVZ30" s="105"/>
      <c r="HWA30" s="105"/>
      <c r="HWB30" s="105"/>
      <c r="HWC30" s="105"/>
      <c r="HWD30" s="105"/>
      <c r="HWE30" s="105"/>
      <c r="HWF30" s="105"/>
      <c r="HWG30" s="105"/>
      <c r="HWH30" s="105"/>
      <c r="HWI30" s="105"/>
      <c r="HWJ30" s="105"/>
      <c r="HWK30" s="105"/>
      <c r="HWL30" s="105"/>
      <c r="HWM30" s="105"/>
      <c r="HWN30" s="105"/>
      <c r="HWO30" s="105"/>
      <c r="HWP30" s="105"/>
      <c r="HWQ30" s="105"/>
      <c r="HWR30" s="105"/>
      <c r="HWS30" s="105"/>
      <c r="HWT30" s="105"/>
      <c r="HWU30" s="105"/>
      <c r="HWV30" s="105"/>
      <c r="HWW30" s="105"/>
      <c r="HWX30" s="105"/>
      <c r="HWY30" s="105"/>
      <c r="HWZ30" s="105"/>
      <c r="HXA30" s="105"/>
      <c r="HXB30" s="105"/>
      <c r="HXC30" s="105"/>
      <c r="HXD30" s="105"/>
      <c r="HXE30" s="105"/>
      <c r="HXF30" s="105"/>
      <c r="HXG30" s="105"/>
      <c r="HXH30" s="105"/>
      <c r="HXI30" s="105"/>
      <c r="HXJ30" s="105"/>
      <c r="HXK30" s="105"/>
      <c r="HXL30" s="105"/>
      <c r="HXM30" s="105"/>
      <c r="HXN30" s="105"/>
      <c r="HXO30" s="105"/>
      <c r="HXP30" s="105"/>
      <c r="HXQ30" s="105"/>
      <c r="HXR30" s="105"/>
      <c r="HXS30" s="105"/>
      <c r="HXT30" s="105"/>
      <c r="HXU30" s="105"/>
      <c r="HXV30" s="105"/>
      <c r="HXW30" s="105"/>
      <c r="HXX30" s="105"/>
      <c r="HXY30" s="105"/>
      <c r="HXZ30" s="105"/>
      <c r="HYA30" s="105"/>
      <c r="HYB30" s="105"/>
      <c r="HYC30" s="105"/>
      <c r="HYD30" s="105"/>
      <c r="HYE30" s="105"/>
      <c r="HYF30" s="105"/>
      <c r="HYG30" s="105"/>
      <c r="HYH30" s="105"/>
      <c r="HYI30" s="105"/>
      <c r="HYJ30" s="105"/>
      <c r="HYK30" s="105"/>
      <c r="HYL30" s="105"/>
      <c r="HYM30" s="105"/>
      <c r="HYN30" s="105"/>
      <c r="HYO30" s="105"/>
      <c r="HYP30" s="105"/>
      <c r="HYQ30" s="105"/>
      <c r="HYR30" s="105"/>
      <c r="HYS30" s="105"/>
      <c r="HYT30" s="105"/>
      <c r="HYU30" s="105"/>
      <c r="HYV30" s="105"/>
      <c r="HYW30" s="105"/>
      <c r="HYX30" s="105"/>
      <c r="HYY30" s="105"/>
      <c r="HYZ30" s="105"/>
      <c r="HZA30" s="105"/>
      <c r="HZB30" s="105"/>
      <c r="HZC30" s="105"/>
      <c r="HZD30" s="105"/>
      <c r="HZE30" s="105"/>
      <c r="HZF30" s="105"/>
      <c r="HZG30" s="105"/>
      <c r="HZH30" s="105"/>
      <c r="HZI30" s="105"/>
      <c r="HZJ30" s="105"/>
      <c r="HZK30" s="105"/>
      <c r="HZL30" s="105"/>
      <c r="HZM30" s="105"/>
      <c r="HZN30" s="105"/>
      <c r="HZO30" s="105"/>
      <c r="HZP30" s="105"/>
      <c r="HZQ30" s="105"/>
      <c r="HZR30" s="105"/>
      <c r="HZS30" s="105"/>
      <c r="HZT30" s="105"/>
      <c r="HZU30" s="105"/>
      <c r="HZV30" s="105"/>
      <c r="HZW30" s="105"/>
      <c r="HZX30" s="105"/>
      <c r="HZY30" s="105"/>
      <c r="HZZ30" s="105"/>
      <c r="IAA30" s="105"/>
      <c r="IAB30" s="105"/>
      <c r="IAC30" s="105"/>
      <c r="IAD30" s="105"/>
      <c r="IAE30" s="105"/>
      <c r="IAF30" s="105"/>
      <c r="IAG30" s="105"/>
      <c r="IAH30" s="105"/>
      <c r="IAI30" s="105"/>
      <c r="IAJ30" s="105"/>
      <c r="IAK30" s="105"/>
      <c r="IAL30" s="105"/>
      <c r="IAM30" s="105"/>
      <c r="IAN30" s="105"/>
      <c r="IAO30" s="105"/>
      <c r="IAP30" s="105"/>
      <c r="IAQ30" s="105"/>
      <c r="IAR30" s="105"/>
      <c r="IAS30" s="105"/>
      <c r="IAT30" s="105"/>
      <c r="IAU30" s="105"/>
      <c r="IAV30" s="105"/>
      <c r="IAW30" s="105"/>
      <c r="IAX30" s="105"/>
      <c r="IAY30" s="105"/>
      <c r="IAZ30" s="105"/>
      <c r="IBA30" s="105"/>
      <c r="IBB30" s="105"/>
      <c r="IBC30" s="105"/>
      <c r="IBD30" s="105"/>
      <c r="IBE30" s="105"/>
      <c r="IBF30" s="105"/>
      <c r="IBG30" s="105"/>
      <c r="IBH30" s="105"/>
      <c r="IBI30" s="105"/>
      <c r="IBJ30" s="105"/>
      <c r="IBK30" s="105"/>
      <c r="IBL30" s="105"/>
      <c r="IBM30" s="105"/>
      <c r="IBN30" s="105"/>
      <c r="IBO30" s="105"/>
      <c r="IBP30" s="105"/>
      <c r="IBQ30" s="105"/>
      <c r="IBR30" s="105"/>
      <c r="IBS30" s="105"/>
      <c r="IBT30" s="105"/>
      <c r="IBU30" s="105"/>
      <c r="IBV30" s="105"/>
      <c r="IBW30" s="105"/>
      <c r="IBX30" s="105"/>
      <c r="IBY30" s="105"/>
      <c r="IBZ30" s="105"/>
      <c r="ICA30" s="105"/>
      <c r="ICB30" s="105"/>
      <c r="ICC30" s="105"/>
      <c r="ICD30" s="105"/>
      <c r="ICE30" s="105"/>
      <c r="ICF30" s="105"/>
      <c r="ICG30" s="105"/>
      <c r="ICH30" s="105"/>
      <c r="ICI30" s="105"/>
      <c r="ICJ30" s="105"/>
      <c r="ICK30" s="105"/>
      <c r="ICL30" s="105"/>
      <c r="ICM30" s="105"/>
      <c r="ICN30" s="105"/>
      <c r="ICO30" s="105"/>
      <c r="ICP30" s="105"/>
      <c r="ICQ30" s="105"/>
      <c r="ICR30" s="105"/>
      <c r="ICS30" s="105"/>
      <c r="ICT30" s="105"/>
      <c r="ICU30" s="105"/>
      <c r="ICV30" s="105"/>
      <c r="ICW30" s="105"/>
      <c r="ICX30" s="105"/>
      <c r="ICY30" s="105"/>
      <c r="ICZ30" s="105"/>
      <c r="IDA30" s="105"/>
      <c r="IDB30" s="105"/>
      <c r="IDC30" s="105"/>
      <c r="IDD30" s="105"/>
      <c r="IDE30" s="105"/>
      <c r="IDF30" s="105"/>
      <c r="IDG30" s="105"/>
      <c r="IDH30" s="105"/>
      <c r="IDI30" s="105"/>
      <c r="IDJ30" s="105"/>
      <c r="IDK30" s="105"/>
      <c r="IDL30" s="105"/>
      <c r="IDM30" s="105"/>
      <c r="IDN30" s="105"/>
      <c r="IDO30" s="105"/>
      <c r="IDP30" s="105"/>
      <c r="IDQ30" s="105"/>
      <c r="IDR30" s="105"/>
      <c r="IDS30" s="105"/>
      <c r="IDT30" s="105"/>
      <c r="IDU30" s="105"/>
      <c r="IDV30" s="105"/>
      <c r="IDW30" s="105"/>
      <c r="IDX30" s="105"/>
      <c r="IDY30" s="105"/>
      <c r="IDZ30" s="105"/>
      <c r="IEA30" s="105"/>
      <c r="IEB30" s="105"/>
      <c r="IEC30" s="105"/>
      <c r="IED30" s="105"/>
      <c r="IEE30" s="105"/>
      <c r="IEF30" s="105"/>
      <c r="IEG30" s="105"/>
      <c r="IEH30" s="105"/>
      <c r="IEI30" s="105"/>
      <c r="IEJ30" s="105"/>
      <c r="IEK30" s="105"/>
      <c r="IEL30" s="105"/>
      <c r="IEM30" s="105"/>
      <c r="IEN30" s="105"/>
      <c r="IEO30" s="105"/>
      <c r="IEP30" s="105"/>
      <c r="IEQ30" s="105"/>
      <c r="IER30" s="105"/>
      <c r="IES30" s="105"/>
      <c r="IET30" s="105"/>
      <c r="IEU30" s="105"/>
      <c r="IEV30" s="105"/>
      <c r="IEW30" s="105"/>
      <c r="IEX30" s="105"/>
      <c r="IEY30" s="105"/>
      <c r="IEZ30" s="105"/>
      <c r="IFA30" s="105"/>
      <c r="IFB30" s="105"/>
      <c r="IFC30" s="105"/>
      <c r="IFD30" s="105"/>
      <c r="IFE30" s="105"/>
      <c r="IFF30" s="105"/>
      <c r="IFG30" s="105"/>
      <c r="IFH30" s="105"/>
      <c r="IFI30" s="105"/>
      <c r="IFJ30" s="105"/>
      <c r="IFK30" s="105"/>
      <c r="IFL30" s="105"/>
      <c r="IFM30" s="105"/>
      <c r="IFN30" s="105"/>
      <c r="IFO30" s="105"/>
      <c r="IFP30" s="105"/>
      <c r="IFQ30" s="105"/>
      <c r="IFR30" s="105"/>
      <c r="IFS30" s="105"/>
      <c r="IFT30" s="105"/>
      <c r="IFU30" s="105"/>
      <c r="IFV30" s="105"/>
      <c r="IFW30" s="105"/>
      <c r="IFX30" s="105"/>
      <c r="IFY30" s="105"/>
      <c r="IFZ30" s="105"/>
      <c r="IGA30" s="105"/>
      <c r="IGB30" s="105"/>
      <c r="IGC30" s="105"/>
      <c r="IGD30" s="105"/>
      <c r="IGE30" s="105"/>
      <c r="IGF30" s="105"/>
      <c r="IGG30" s="105"/>
      <c r="IGH30" s="105"/>
      <c r="IGI30" s="105"/>
      <c r="IGJ30" s="105"/>
      <c r="IGK30" s="105"/>
      <c r="IGL30" s="105"/>
      <c r="IGM30" s="105"/>
      <c r="IGN30" s="105"/>
      <c r="IGO30" s="105"/>
      <c r="IGP30" s="105"/>
      <c r="IGQ30" s="105"/>
      <c r="IGR30" s="105"/>
      <c r="IGS30" s="105"/>
      <c r="IGT30" s="105"/>
      <c r="IGU30" s="105"/>
      <c r="IGV30" s="105"/>
      <c r="IGW30" s="105"/>
      <c r="IGX30" s="105"/>
      <c r="IGY30" s="105"/>
      <c r="IGZ30" s="105"/>
      <c r="IHA30" s="105"/>
      <c r="IHB30" s="105"/>
      <c r="IHC30" s="105"/>
      <c r="IHD30" s="105"/>
      <c r="IHE30" s="105"/>
      <c r="IHF30" s="105"/>
      <c r="IHG30" s="105"/>
      <c r="IHH30" s="105"/>
      <c r="IHI30" s="105"/>
      <c r="IHJ30" s="105"/>
      <c r="IHK30" s="105"/>
      <c r="IHL30" s="105"/>
      <c r="IHM30" s="105"/>
      <c r="IHN30" s="105"/>
      <c r="IHO30" s="105"/>
      <c r="IHP30" s="105"/>
      <c r="IHQ30" s="105"/>
      <c r="IHR30" s="105"/>
      <c r="IHS30" s="105"/>
      <c r="IHT30" s="105"/>
      <c r="IHU30" s="105"/>
      <c r="IHV30" s="105"/>
      <c r="IHW30" s="105"/>
      <c r="IHX30" s="105"/>
      <c r="IHY30" s="105"/>
      <c r="IHZ30" s="105"/>
      <c r="IIA30" s="105"/>
      <c r="IIB30" s="105"/>
      <c r="IIC30" s="105"/>
      <c r="IID30" s="105"/>
      <c r="IIE30" s="105"/>
      <c r="IIF30" s="105"/>
      <c r="IIG30" s="105"/>
      <c r="IIH30" s="105"/>
      <c r="III30" s="105"/>
      <c r="IIJ30" s="105"/>
      <c r="IIK30" s="105"/>
      <c r="IIL30" s="105"/>
      <c r="IIM30" s="105"/>
      <c r="IIN30" s="105"/>
      <c r="IIO30" s="105"/>
      <c r="IIP30" s="105"/>
      <c r="IIQ30" s="105"/>
      <c r="IIR30" s="105"/>
      <c r="IIS30" s="105"/>
      <c r="IIT30" s="105"/>
      <c r="IIU30" s="105"/>
      <c r="IIV30" s="105"/>
      <c r="IIW30" s="105"/>
      <c r="IIX30" s="105"/>
      <c r="IIY30" s="105"/>
      <c r="IIZ30" s="105"/>
      <c r="IJA30" s="105"/>
      <c r="IJB30" s="105"/>
      <c r="IJC30" s="105"/>
      <c r="IJD30" s="105"/>
      <c r="IJE30" s="105"/>
      <c r="IJF30" s="105"/>
      <c r="IJG30" s="105"/>
      <c r="IJH30" s="105"/>
      <c r="IJI30" s="105"/>
      <c r="IJJ30" s="105"/>
      <c r="IJK30" s="105"/>
      <c r="IJL30" s="105"/>
      <c r="IJM30" s="105"/>
      <c r="IJN30" s="105"/>
      <c r="IJO30" s="105"/>
      <c r="IJP30" s="105"/>
      <c r="IJQ30" s="105"/>
      <c r="IJR30" s="105"/>
      <c r="IJS30" s="105"/>
      <c r="IJT30" s="105"/>
      <c r="IJU30" s="105"/>
      <c r="IJV30" s="105"/>
      <c r="IJW30" s="105"/>
      <c r="IJX30" s="105"/>
      <c r="IJY30" s="105"/>
      <c r="IJZ30" s="105"/>
      <c r="IKA30" s="105"/>
      <c r="IKB30" s="105"/>
      <c r="IKC30" s="105"/>
      <c r="IKD30" s="105"/>
      <c r="IKE30" s="105"/>
      <c r="IKF30" s="105"/>
      <c r="IKG30" s="105"/>
      <c r="IKH30" s="105"/>
      <c r="IKI30" s="105"/>
      <c r="IKJ30" s="105"/>
      <c r="IKK30" s="105"/>
      <c r="IKL30" s="105"/>
      <c r="IKM30" s="105"/>
      <c r="IKN30" s="105"/>
      <c r="IKO30" s="105"/>
      <c r="IKP30" s="105"/>
      <c r="IKQ30" s="105"/>
      <c r="IKR30" s="105"/>
      <c r="IKS30" s="105"/>
      <c r="IKT30" s="105"/>
      <c r="IKU30" s="105"/>
      <c r="IKV30" s="105"/>
      <c r="IKW30" s="105"/>
      <c r="IKX30" s="105"/>
      <c r="IKY30" s="105"/>
      <c r="IKZ30" s="105"/>
      <c r="ILA30" s="105"/>
      <c r="ILB30" s="105"/>
      <c r="ILC30" s="105"/>
      <c r="ILD30" s="105"/>
      <c r="ILE30" s="105"/>
      <c r="ILF30" s="105"/>
      <c r="ILG30" s="105"/>
      <c r="ILH30" s="105"/>
      <c r="ILI30" s="105"/>
      <c r="ILJ30" s="105"/>
      <c r="ILK30" s="105"/>
      <c r="ILL30" s="105"/>
      <c r="ILM30" s="105"/>
      <c r="ILN30" s="105"/>
      <c r="ILO30" s="105"/>
      <c r="ILP30" s="105"/>
      <c r="ILQ30" s="105"/>
      <c r="ILR30" s="105"/>
      <c r="ILS30" s="105"/>
      <c r="ILT30" s="105"/>
      <c r="ILU30" s="105"/>
      <c r="ILV30" s="105"/>
      <c r="ILW30" s="105"/>
      <c r="ILX30" s="105"/>
      <c r="ILY30" s="105"/>
      <c r="ILZ30" s="105"/>
      <c r="IMA30" s="105"/>
      <c r="IMB30" s="105"/>
      <c r="IMC30" s="105"/>
      <c r="IMD30" s="105"/>
      <c r="IME30" s="105"/>
      <c r="IMF30" s="105"/>
      <c r="IMG30" s="105"/>
      <c r="IMH30" s="105"/>
      <c r="IMI30" s="105"/>
      <c r="IMJ30" s="105"/>
      <c r="IMK30" s="105"/>
      <c r="IML30" s="105"/>
      <c r="IMM30" s="105"/>
      <c r="IMN30" s="105"/>
      <c r="IMO30" s="105"/>
      <c r="IMP30" s="105"/>
      <c r="IMQ30" s="105"/>
      <c r="IMR30" s="105"/>
      <c r="IMS30" s="105"/>
      <c r="IMT30" s="105"/>
      <c r="IMU30" s="105"/>
      <c r="IMV30" s="105"/>
      <c r="IMW30" s="105"/>
      <c r="IMX30" s="105"/>
      <c r="IMY30" s="105"/>
      <c r="IMZ30" s="105"/>
      <c r="INA30" s="105"/>
      <c r="INB30" s="105"/>
      <c r="INC30" s="105"/>
      <c r="IND30" s="105"/>
      <c r="INE30" s="105"/>
      <c r="INF30" s="105"/>
      <c r="ING30" s="105"/>
      <c r="INH30" s="105"/>
      <c r="INI30" s="105"/>
      <c r="INJ30" s="105"/>
      <c r="INK30" s="105"/>
      <c r="INL30" s="105"/>
      <c r="INM30" s="105"/>
      <c r="INN30" s="105"/>
      <c r="INO30" s="105"/>
      <c r="INP30" s="105"/>
      <c r="INQ30" s="105"/>
      <c r="INR30" s="105"/>
      <c r="INS30" s="105"/>
      <c r="INT30" s="105"/>
      <c r="INU30" s="105"/>
      <c r="INV30" s="105"/>
      <c r="INW30" s="105"/>
      <c r="INX30" s="105"/>
      <c r="INY30" s="105"/>
      <c r="INZ30" s="105"/>
      <c r="IOA30" s="105"/>
      <c r="IOB30" s="105"/>
      <c r="IOC30" s="105"/>
      <c r="IOD30" s="105"/>
      <c r="IOE30" s="105"/>
      <c r="IOF30" s="105"/>
      <c r="IOG30" s="105"/>
      <c r="IOH30" s="105"/>
      <c r="IOI30" s="105"/>
      <c r="IOJ30" s="105"/>
      <c r="IOK30" s="105"/>
      <c r="IOL30" s="105"/>
      <c r="IOM30" s="105"/>
      <c r="ION30" s="105"/>
      <c r="IOO30" s="105"/>
      <c r="IOP30" s="105"/>
      <c r="IOQ30" s="105"/>
      <c r="IOR30" s="105"/>
      <c r="IOS30" s="105"/>
      <c r="IOT30" s="105"/>
      <c r="IOU30" s="105"/>
      <c r="IOV30" s="105"/>
      <c r="IOW30" s="105"/>
      <c r="IOX30" s="105"/>
      <c r="IOY30" s="105"/>
      <c r="IOZ30" s="105"/>
      <c r="IPA30" s="105"/>
      <c r="IPB30" s="105"/>
      <c r="IPC30" s="105"/>
      <c r="IPD30" s="105"/>
      <c r="IPE30" s="105"/>
      <c r="IPF30" s="105"/>
      <c r="IPG30" s="105"/>
      <c r="IPH30" s="105"/>
      <c r="IPI30" s="105"/>
      <c r="IPJ30" s="105"/>
      <c r="IPK30" s="105"/>
      <c r="IPL30" s="105"/>
      <c r="IPM30" s="105"/>
      <c r="IPN30" s="105"/>
      <c r="IPO30" s="105"/>
      <c r="IPP30" s="105"/>
      <c r="IPQ30" s="105"/>
      <c r="IPR30" s="105"/>
      <c r="IPS30" s="105"/>
      <c r="IPT30" s="105"/>
      <c r="IPU30" s="105"/>
      <c r="IPV30" s="105"/>
      <c r="IPW30" s="105"/>
      <c r="IPX30" s="105"/>
      <c r="IPY30" s="105"/>
      <c r="IPZ30" s="105"/>
      <c r="IQA30" s="105"/>
      <c r="IQB30" s="105"/>
      <c r="IQC30" s="105"/>
      <c r="IQD30" s="105"/>
      <c r="IQE30" s="105"/>
      <c r="IQF30" s="105"/>
      <c r="IQG30" s="105"/>
      <c r="IQH30" s="105"/>
      <c r="IQI30" s="105"/>
      <c r="IQJ30" s="105"/>
      <c r="IQK30" s="105"/>
      <c r="IQL30" s="105"/>
      <c r="IQM30" s="105"/>
      <c r="IQN30" s="105"/>
      <c r="IQO30" s="105"/>
      <c r="IQP30" s="105"/>
      <c r="IQQ30" s="105"/>
      <c r="IQR30" s="105"/>
      <c r="IQS30" s="105"/>
      <c r="IQT30" s="105"/>
      <c r="IQU30" s="105"/>
      <c r="IQV30" s="105"/>
      <c r="IQW30" s="105"/>
      <c r="IQX30" s="105"/>
      <c r="IQY30" s="105"/>
      <c r="IQZ30" s="105"/>
      <c r="IRA30" s="105"/>
      <c r="IRB30" s="105"/>
      <c r="IRC30" s="105"/>
      <c r="IRD30" s="105"/>
      <c r="IRE30" s="105"/>
      <c r="IRF30" s="105"/>
      <c r="IRG30" s="105"/>
      <c r="IRH30" s="105"/>
      <c r="IRI30" s="105"/>
      <c r="IRJ30" s="105"/>
      <c r="IRK30" s="105"/>
      <c r="IRL30" s="105"/>
      <c r="IRM30" s="105"/>
      <c r="IRN30" s="105"/>
      <c r="IRO30" s="105"/>
      <c r="IRP30" s="105"/>
      <c r="IRQ30" s="105"/>
      <c r="IRR30" s="105"/>
      <c r="IRS30" s="105"/>
      <c r="IRT30" s="105"/>
      <c r="IRU30" s="105"/>
      <c r="IRV30" s="105"/>
      <c r="IRW30" s="105"/>
      <c r="IRX30" s="105"/>
      <c r="IRY30" s="105"/>
      <c r="IRZ30" s="105"/>
      <c r="ISA30" s="105"/>
      <c r="ISB30" s="105"/>
      <c r="ISC30" s="105"/>
      <c r="ISD30" s="105"/>
      <c r="ISE30" s="105"/>
      <c r="ISF30" s="105"/>
      <c r="ISG30" s="105"/>
      <c r="ISH30" s="105"/>
      <c r="ISI30" s="105"/>
      <c r="ISJ30" s="105"/>
      <c r="ISK30" s="105"/>
      <c r="ISL30" s="105"/>
      <c r="ISM30" s="105"/>
      <c r="ISN30" s="105"/>
      <c r="ISO30" s="105"/>
      <c r="ISP30" s="105"/>
      <c r="ISQ30" s="105"/>
      <c r="ISR30" s="105"/>
      <c r="ISS30" s="105"/>
      <c r="IST30" s="105"/>
      <c r="ISU30" s="105"/>
      <c r="ISV30" s="105"/>
      <c r="ISW30" s="105"/>
      <c r="ISX30" s="105"/>
      <c r="ISY30" s="105"/>
      <c r="ISZ30" s="105"/>
      <c r="ITA30" s="105"/>
      <c r="ITB30" s="105"/>
      <c r="ITC30" s="105"/>
      <c r="ITD30" s="105"/>
      <c r="ITE30" s="105"/>
      <c r="ITF30" s="105"/>
      <c r="ITG30" s="105"/>
      <c r="ITH30" s="105"/>
      <c r="ITI30" s="105"/>
      <c r="ITJ30" s="105"/>
      <c r="ITK30" s="105"/>
      <c r="ITL30" s="105"/>
      <c r="ITM30" s="105"/>
      <c r="ITN30" s="105"/>
      <c r="ITO30" s="105"/>
      <c r="ITP30" s="105"/>
      <c r="ITQ30" s="105"/>
      <c r="ITR30" s="105"/>
      <c r="ITS30" s="105"/>
      <c r="ITT30" s="105"/>
      <c r="ITU30" s="105"/>
      <c r="ITV30" s="105"/>
      <c r="ITW30" s="105"/>
      <c r="ITX30" s="105"/>
      <c r="ITY30" s="105"/>
      <c r="ITZ30" s="105"/>
      <c r="IUA30" s="105"/>
      <c r="IUB30" s="105"/>
      <c r="IUC30" s="105"/>
      <c r="IUD30" s="105"/>
      <c r="IUE30" s="105"/>
      <c r="IUF30" s="105"/>
      <c r="IUG30" s="105"/>
      <c r="IUH30" s="105"/>
      <c r="IUI30" s="105"/>
      <c r="IUJ30" s="105"/>
      <c r="IUK30" s="105"/>
      <c r="IUL30" s="105"/>
      <c r="IUM30" s="105"/>
      <c r="IUN30" s="105"/>
      <c r="IUO30" s="105"/>
      <c r="IUP30" s="105"/>
      <c r="IUQ30" s="105"/>
      <c r="IUR30" s="105"/>
      <c r="IUS30" s="105"/>
      <c r="IUT30" s="105"/>
      <c r="IUU30" s="105"/>
      <c r="IUV30" s="105"/>
      <c r="IUW30" s="105"/>
      <c r="IUX30" s="105"/>
      <c r="IUY30" s="105"/>
      <c r="IUZ30" s="105"/>
      <c r="IVA30" s="105"/>
      <c r="IVB30" s="105"/>
      <c r="IVC30" s="105"/>
      <c r="IVD30" s="105"/>
      <c r="IVE30" s="105"/>
      <c r="IVF30" s="105"/>
      <c r="IVG30" s="105"/>
      <c r="IVH30" s="105"/>
      <c r="IVI30" s="105"/>
      <c r="IVJ30" s="105"/>
      <c r="IVK30" s="105"/>
      <c r="IVL30" s="105"/>
      <c r="IVM30" s="105"/>
      <c r="IVN30" s="105"/>
      <c r="IVO30" s="105"/>
      <c r="IVP30" s="105"/>
      <c r="IVQ30" s="105"/>
      <c r="IVR30" s="105"/>
      <c r="IVS30" s="105"/>
      <c r="IVT30" s="105"/>
      <c r="IVU30" s="105"/>
      <c r="IVV30" s="105"/>
      <c r="IVW30" s="105"/>
      <c r="IVX30" s="105"/>
      <c r="IVY30" s="105"/>
      <c r="IVZ30" s="105"/>
      <c r="IWA30" s="105"/>
      <c r="IWB30" s="105"/>
      <c r="IWC30" s="105"/>
      <c r="IWD30" s="105"/>
      <c r="IWE30" s="105"/>
      <c r="IWF30" s="105"/>
      <c r="IWG30" s="105"/>
      <c r="IWH30" s="105"/>
      <c r="IWI30" s="105"/>
      <c r="IWJ30" s="105"/>
      <c r="IWK30" s="105"/>
      <c r="IWL30" s="105"/>
      <c r="IWM30" s="105"/>
      <c r="IWN30" s="105"/>
      <c r="IWO30" s="105"/>
      <c r="IWP30" s="105"/>
      <c r="IWQ30" s="105"/>
      <c r="IWR30" s="105"/>
      <c r="IWS30" s="105"/>
      <c r="IWT30" s="105"/>
      <c r="IWU30" s="105"/>
      <c r="IWV30" s="105"/>
      <c r="IWW30" s="105"/>
      <c r="IWX30" s="105"/>
      <c r="IWY30" s="105"/>
      <c r="IWZ30" s="105"/>
      <c r="IXA30" s="105"/>
      <c r="IXB30" s="105"/>
      <c r="IXC30" s="105"/>
      <c r="IXD30" s="105"/>
      <c r="IXE30" s="105"/>
      <c r="IXF30" s="105"/>
      <c r="IXG30" s="105"/>
      <c r="IXH30" s="105"/>
      <c r="IXI30" s="105"/>
      <c r="IXJ30" s="105"/>
      <c r="IXK30" s="105"/>
      <c r="IXL30" s="105"/>
      <c r="IXM30" s="105"/>
      <c r="IXN30" s="105"/>
      <c r="IXO30" s="105"/>
      <c r="IXP30" s="105"/>
      <c r="IXQ30" s="105"/>
      <c r="IXR30" s="105"/>
      <c r="IXS30" s="105"/>
      <c r="IXT30" s="105"/>
      <c r="IXU30" s="105"/>
      <c r="IXV30" s="105"/>
      <c r="IXW30" s="105"/>
      <c r="IXX30" s="105"/>
      <c r="IXY30" s="105"/>
      <c r="IXZ30" s="105"/>
      <c r="IYA30" s="105"/>
      <c r="IYB30" s="105"/>
      <c r="IYC30" s="105"/>
      <c r="IYD30" s="105"/>
      <c r="IYE30" s="105"/>
      <c r="IYF30" s="105"/>
      <c r="IYG30" s="105"/>
      <c r="IYH30" s="105"/>
      <c r="IYI30" s="105"/>
      <c r="IYJ30" s="105"/>
      <c r="IYK30" s="105"/>
      <c r="IYL30" s="105"/>
      <c r="IYM30" s="105"/>
      <c r="IYN30" s="105"/>
      <c r="IYO30" s="105"/>
      <c r="IYP30" s="105"/>
      <c r="IYQ30" s="105"/>
      <c r="IYR30" s="105"/>
      <c r="IYS30" s="105"/>
      <c r="IYT30" s="105"/>
      <c r="IYU30" s="105"/>
      <c r="IYV30" s="105"/>
      <c r="IYW30" s="105"/>
      <c r="IYX30" s="105"/>
      <c r="IYY30" s="105"/>
      <c r="IYZ30" s="105"/>
      <c r="IZA30" s="105"/>
      <c r="IZB30" s="105"/>
      <c r="IZC30" s="105"/>
      <c r="IZD30" s="105"/>
      <c r="IZE30" s="105"/>
      <c r="IZF30" s="105"/>
      <c r="IZG30" s="105"/>
      <c r="IZH30" s="105"/>
      <c r="IZI30" s="105"/>
      <c r="IZJ30" s="105"/>
      <c r="IZK30" s="105"/>
      <c r="IZL30" s="105"/>
      <c r="IZM30" s="105"/>
      <c r="IZN30" s="105"/>
      <c r="IZO30" s="105"/>
      <c r="IZP30" s="105"/>
      <c r="IZQ30" s="105"/>
      <c r="IZR30" s="105"/>
      <c r="IZS30" s="105"/>
      <c r="IZT30" s="105"/>
      <c r="IZU30" s="105"/>
      <c r="IZV30" s="105"/>
      <c r="IZW30" s="105"/>
      <c r="IZX30" s="105"/>
      <c r="IZY30" s="105"/>
      <c r="IZZ30" s="105"/>
      <c r="JAA30" s="105"/>
      <c r="JAB30" s="105"/>
      <c r="JAC30" s="105"/>
      <c r="JAD30" s="105"/>
      <c r="JAE30" s="105"/>
      <c r="JAF30" s="105"/>
      <c r="JAG30" s="105"/>
      <c r="JAH30" s="105"/>
      <c r="JAI30" s="105"/>
      <c r="JAJ30" s="105"/>
      <c r="JAK30" s="105"/>
      <c r="JAL30" s="105"/>
      <c r="JAM30" s="105"/>
      <c r="JAN30" s="105"/>
      <c r="JAO30" s="105"/>
      <c r="JAP30" s="105"/>
      <c r="JAQ30" s="105"/>
      <c r="JAR30" s="105"/>
      <c r="JAS30" s="105"/>
      <c r="JAT30" s="105"/>
      <c r="JAU30" s="105"/>
      <c r="JAV30" s="105"/>
      <c r="JAW30" s="105"/>
      <c r="JAX30" s="105"/>
      <c r="JAY30" s="105"/>
      <c r="JAZ30" s="105"/>
      <c r="JBA30" s="105"/>
      <c r="JBB30" s="105"/>
      <c r="JBC30" s="105"/>
      <c r="JBD30" s="105"/>
      <c r="JBE30" s="105"/>
      <c r="JBF30" s="105"/>
      <c r="JBG30" s="105"/>
      <c r="JBH30" s="105"/>
      <c r="JBI30" s="105"/>
      <c r="JBJ30" s="105"/>
      <c r="JBK30" s="105"/>
      <c r="JBL30" s="105"/>
      <c r="JBM30" s="105"/>
      <c r="JBN30" s="105"/>
      <c r="JBO30" s="105"/>
      <c r="JBP30" s="105"/>
      <c r="JBQ30" s="105"/>
      <c r="JBR30" s="105"/>
      <c r="JBS30" s="105"/>
      <c r="JBT30" s="105"/>
      <c r="JBU30" s="105"/>
      <c r="JBV30" s="105"/>
      <c r="JBW30" s="105"/>
      <c r="JBX30" s="105"/>
      <c r="JBY30" s="105"/>
      <c r="JBZ30" s="105"/>
      <c r="JCA30" s="105"/>
      <c r="JCB30" s="105"/>
      <c r="JCC30" s="105"/>
      <c r="JCD30" s="105"/>
      <c r="JCE30" s="105"/>
      <c r="JCF30" s="105"/>
      <c r="JCG30" s="105"/>
      <c r="JCH30" s="105"/>
      <c r="JCI30" s="105"/>
      <c r="JCJ30" s="105"/>
      <c r="JCK30" s="105"/>
      <c r="JCL30" s="105"/>
      <c r="JCM30" s="105"/>
      <c r="JCN30" s="105"/>
      <c r="JCO30" s="105"/>
      <c r="JCP30" s="105"/>
      <c r="JCQ30" s="105"/>
      <c r="JCR30" s="105"/>
      <c r="JCS30" s="105"/>
      <c r="JCT30" s="105"/>
      <c r="JCU30" s="105"/>
      <c r="JCV30" s="105"/>
      <c r="JCW30" s="105"/>
      <c r="JCX30" s="105"/>
      <c r="JCY30" s="105"/>
      <c r="JCZ30" s="105"/>
      <c r="JDA30" s="105"/>
      <c r="JDB30" s="105"/>
      <c r="JDC30" s="105"/>
      <c r="JDD30" s="105"/>
      <c r="JDE30" s="105"/>
      <c r="JDF30" s="105"/>
      <c r="JDG30" s="105"/>
      <c r="JDH30" s="105"/>
      <c r="JDI30" s="105"/>
      <c r="JDJ30" s="105"/>
      <c r="JDK30" s="105"/>
      <c r="JDL30" s="105"/>
      <c r="JDM30" s="105"/>
      <c r="JDN30" s="105"/>
      <c r="JDO30" s="105"/>
      <c r="JDP30" s="105"/>
      <c r="JDQ30" s="105"/>
      <c r="JDR30" s="105"/>
      <c r="JDS30" s="105"/>
      <c r="JDT30" s="105"/>
      <c r="JDU30" s="105"/>
      <c r="JDV30" s="105"/>
      <c r="JDW30" s="105"/>
      <c r="JDX30" s="105"/>
      <c r="JDY30" s="105"/>
      <c r="JDZ30" s="105"/>
      <c r="JEA30" s="105"/>
      <c r="JEB30" s="105"/>
      <c r="JEC30" s="105"/>
      <c r="JED30" s="105"/>
      <c r="JEE30" s="105"/>
      <c r="JEF30" s="105"/>
      <c r="JEG30" s="105"/>
      <c r="JEH30" s="105"/>
      <c r="JEI30" s="105"/>
      <c r="JEJ30" s="105"/>
      <c r="JEK30" s="105"/>
      <c r="JEL30" s="105"/>
      <c r="JEM30" s="105"/>
      <c r="JEN30" s="105"/>
      <c r="JEO30" s="105"/>
      <c r="JEP30" s="105"/>
      <c r="JEQ30" s="105"/>
      <c r="JER30" s="105"/>
      <c r="JES30" s="105"/>
      <c r="JET30" s="105"/>
      <c r="JEU30" s="105"/>
      <c r="JEV30" s="105"/>
      <c r="JEW30" s="105"/>
      <c r="JEX30" s="105"/>
      <c r="JEY30" s="105"/>
      <c r="JEZ30" s="105"/>
      <c r="JFA30" s="105"/>
      <c r="JFB30" s="105"/>
      <c r="JFC30" s="105"/>
      <c r="JFD30" s="105"/>
      <c r="JFE30" s="105"/>
      <c r="JFF30" s="105"/>
      <c r="JFG30" s="105"/>
      <c r="JFH30" s="105"/>
      <c r="JFI30" s="105"/>
      <c r="JFJ30" s="105"/>
      <c r="JFK30" s="105"/>
      <c r="JFL30" s="105"/>
      <c r="JFM30" s="105"/>
      <c r="JFN30" s="105"/>
      <c r="JFO30" s="105"/>
      <c r="JFP30" s="105"/>
      <c r="JFQ30" s="105"/>
      <c r="JFR30" s="105"/>
      <c r="JFS30" s="105"/>
      <c r="JFT30" s="105"/>
      <c r="JFU30" s="105"/>
      <c r="JFV30" s="105"/>
      <c r="JFW30" s="105"/>
      <c r="JFX30" s="105"/>
      <c r="JFY30" s="105"/>
      <c r="JFZ30" s="105"/>
      <c r="JGA30" s="105"/>
      <c r="JGB30" s="105"/>
      <c r="JGC30" s="105"/>
      <c r="JGD30" s="105"/>
      <c r="JGE30" s="105"/>
      <c r="JGF30" s="105"/>
      <c r="JGG30" s="105"/>
      <c r="JGH30" s="105"/>
      <c r="JGI30" s="105"/>
      <c r="JGJ30" s="105"/>
      <c r="JGK30" s="105"/>
      <c r="JGL30" s="105"/>
      <c r="JGM30" s="105"/>
      <c r="JGN30" s="105"/>
      <c r="JGO30" s="105"/>
      <c r="JGP30" s="105"/>
      <c r="JGQ30" s="105"/>
      <c r="JGR30" s="105"/>
      <c r="JGS30" s="105"/>
      <c r="JGT30" s="105"/>
      <c r="JGU30" s="105"/>
      <c r="JGV30" s="105"/>
      <c r="JGW30" s="105"/>
      <c r="JGX30" s="105"/>
      <c r="JGY30" s="105"/>
      <c r="JGZ30" s="105"/>
      <c r="JHA30" s="105"/>
      <c r="JHB30" s="105"/>
      <c r="JHC30" s="105"/>
      <c r="JHD30" s="105"/>
      <c r="JHE30" s="105"/>
      <c r="JHF30" s="105"/>
      <c r="JHG30" s="105"/>
      <c r="JHH30" s="105"/>
      <c r="JHI30" s="105"/>
      <c r="JHJ30" s="105"/>
      <c r="JHK30" s="105"/>
      <c r="JHL30" s="105"/>
      <c r="JHM30" s="105"/>
      <c r="JHN30" s="105"/>
      <c r="JHO30" s="105"/>
      <c r="JHP30" s="105"/>
      <c r="JHQ30" s="105"/>
      <c r="JHR30" s="105"/>
      <c r="JHS30" s="105"/>
      <c r="JHT30" s="105"/>
      <c r="JHU30" s="105"/>
      <c r="JHV30" s="105"/>
      <c r="JHW30" s="105"/>
      <c r="JHX30" s="105"/>
      <c r="JHY30" s="105"/>
      <c r="JHZ30" s="105"/>
      <c r="JIA30" s="105"/>
      <c r="JIB30" s="105"/>
      <c r="JIC30" s="105"/>
      <c r="JID30" s="105"/>
      <c r="JIE30" s="105"/>
      <c r="JIF30" s="105"/>
      <c r="JIG30" s="105"/>
      <c r="JIH30" s="105"/>
      <c r="JII30" s="105"/>
      <c r="JIJ30" s="105"/>
      <c r="JIK30" s="105"/>
      <c r="JIL30" s="105"/>
      <c r="JIM30" s="105"/>
      <c r="JIN30" s="105"/>
      <c r="JIO30" s="105"/>
      <c r="JIP30" s="105"/>
      <c r="JIQ30" s="105"/>
      <c r="JIR30" s="105"/>
      <c r="JIS30" s="105"/>
      <c r="JIT30" s="105"/>
      <c r="JIU30" s="105"/>
      <c r="JIV30" s="105"/>
      <c r="JIW30" s="105"/>
      <c r="JIX30" s="105"/>
      <c r="JIY30" s="105"/>
      <c r="JIZ30" s="105"/>
      <c r="JJA30" s="105"/>
      <c r="JJB30" s="105"/>
      <c r="JJC30" s="105"/>
      <c r="JJD30" s="105"/>
      <c r="JJE30" s="105"/>
      <c r="JJF30" s="105"/>
      <c r="JJG30" s="105"/>
      <c r="JJH30" s="105"/>
      <c r="JJI30" s="105"/>
      <c r="JJJ30" s="105"/>
      <c r="JJK30" s="105"/>
      <c r="JJL30" s="105"/>
      <c r="JJM30" s="105"/>
      <c r="JJN30" s="105"/>
      <c r="JJO30" s="105"/>
      <c r="JJP30" s="105"/>
      <c r="JJQ30" s="105"/>
      <c r="JJR30" s="105"/>
      <c r="JJS30" s="105"/>
      <c r="JJT30" s="105"/>
      <c r="JJU30" s="105"/>
      <c r="JJV30" s="105"/>
      <c r="JJW30" s="105"/>
      <c r="JJX30" s="105"/>
      <c r="JJY30" s="105"/>
      <c r="JJZ30" s="105"/>
      <c r="JKA30" s="105"/>
      <c r="JKB30" s="105"/>
      <c r="JKC30" s="105"/>
      <c r="JKD30" s="105"/>
      <c r="JKE30" s="105"/>
      <c r="JKF30" s="105"/>
      <c r="JKG30" s="105"/>
      <c r="JKH30" s="105"/>
      <c r="JKI30" s="105"/>
      <c r="JKJ30" s="105"/>
      <c r="JKK30" s="105"/>
      <c r="JKL30" s="105"/>
      <c r="JKM30" s="105"/>
      <c r="JKN30" s="105"/>
      <c r="JKO30" s="105"/>
      <c r="JKP30" s="105"/>
      <c r="JKQ30" s="105"/>
      <c r="JKR30" s="105"/>
      <c r="JKS30" s="105"/>
      <c r="JKT30" s="105"/>
      <c r="JKU30" s="105"/>
      <c r="JKV30" s="105"/>
      <c r="JKW30" s="105"/>
      <c r="JKX30" s="105"/>
      <c r="JKY30" s="105"/>
      <c r="JKZ30" s="105"/>
      <c r="JLA30" s="105"/>
      <c r="JLB30" s="105"/>
      <c r="JLC30" s="105"/>
      <c r="JLD30" s="105"/>
      <c r="JLE30" s="105"/>
      <c r="JLF30" s="105"/>
      <c r="JLG30" s="105"/>
      <c r="JLH30" s="105"/>
      <c r="JLI30" s="105"/>
      <c r="JLJ30" s="105"/>
      <c r="JLK30" s="105"/>
      <c r="JLL30" s="105"/>
      <c r="JLM30" s="105"/>
      <c r="JLN30" s="105"/>
      <c r="JLO30" s="105"/>
      <c r="JLP30" s="105"/>
      <c r="JLQ30" s="105"/>
      <c r="JLR30" s="105"/>
      <c r="JLS30" s="105"/>
      <c r="JLT30" s="105"/>
      <c r="JLU30" s="105"/>
      <c r="JLV30" s="105"/>
      <c r="JLW30" s="105"/>
      <c r="JLX30" s="105"/>
      <c r="JLY30" s="105"/>
      <c r="JLZ30" s="105"/>
      <c r="JMA30" s="105"/>
      <c r="JMB30" s="105"/>
      <c r="JMC30" s="105"/>
      <c r="JMD30" s="105"/>
      <c r="JME30" s="105"/>
      <c r="JMF30" s="105"/>
      <c r="JMG30" s="105"/>
      <c r="JMH30" s="105"/>
      <c r="JMI30" s="105"/>
      <c r="JMJ30" s="105"/>
      <c r="JMK30" s="105"/>
      <c r="JML30" s="105"/>
      <c r="JMM30" s="105"/>
      <c r="JMN30" s="105"/>
      <c r="JMO30" s="105"/>
      <c r="JMP30" s="105"/>
      <c r="JMQ30" s="105"/>
      <c r="JMR30" s="105"/>
      <c r="JMS30" s="105"/>
      <c r="JMT30" s="105"/>
      <c r="JMU30" s="105"/>
      <c r="JMV30" s="105"/>
      <c r="JMW30" s="105"/>
      <c r="JMX30" s="105"/>
      <c r="JMY30" s="105"/>
      <c r="JMZ30" s="105"/>
      <c r="JNA30" s="105"/>
      <c r="JNB30" s="105"/>
      <c r="JNC30" s="105"/>
      <c r="JND30" s="105"/>
      <c r="JNE30" s="105"/>
      <c r="JNF30" s="105"/>
      <c r="JNG30" s="105"/>
      <c r="JNH30" s="105"/>
      <c r="JNI30" s="105"/>
      <c r="JNJ30" s="105"/>
      <c r="JNK30" s="105"/>
      <c r="JNL30" s="105"/>
      <c r="JNM30" s="105"/>
      <c r="JNN30" s="105"/>
      <c r="JNO30" s="105"/>
      <c r="JNP30" s="105"/>
      <c r="JNQ30" s="105"/>
      <c r="JNR30" s="105"/>
      <c r="JNS30" s="105"/>
      <c r="JNT30" s="105"/>
      <c r="JNU30" s="105"/>
      <c r="JNV30" s="105"/>
      <c r="JNW30" s="105"/>
      <c r="JNX30" s="105"/>
      <c r="JNY30" s="105"/>
      <c r="JNZ30" s="105"/>
      <c r="JOA30" s="105"/>
      <c r="JOB30" s="105"/>
      <c r="JOC30" s="105"/>
      <c r="JOD30" s="105"/>
      <c r="JOE30" s="105"/>
      <c r="JOF30" s="105"/>
      <c r="JOG30" s="105"/>
      <c r="JOH30" s="105"/>
      <c r="JOI30" s="105"/>
      <c r="JOJ30" s="105"/>
      <c r="JOK30" s="105"/>
      <c r="JOL30" s="105"/>
      <c r="JOM30" s="105"/>
      <c r="JON30" s="105"/>
      <c r="JOO30" s="105"/>
      <c r="JOP30" s="105"/>
      <c r="JOQ30" s="105"/>
      <c r="JOR30" s="105"/>
      <c r="JOS30" s="105"/>
      <c r="JOT30" s="105"/>
      <c r="JOU30" s="105"/>
      <c r="JOV30" s="105"/>
      <c r="JOW30" s="105"/>
      <c r="JOX30" s="105"/>
      <c r="JOY30" s="105"/>
      <c r="JOZ30" s="105"/>
      <c r="JPA30" s="105"/>
      <c r="JPB30" s="105"/>
      <c r="JPC30" s="105"/>
      <c r="JPD30" s="105"/>
      <c r="JPE30" s="105"/>
      <c r="JPF30" s="105"/>
      <c r="JPG30" s="105"/>
      <c r="JPH30" s="105"/>
      <c r="JPI30" s="105"/>
      <c r="JPJ30" s="105"/>
      <c r="JPK30" s="105"/>
      <c r="JPL30" s="105"/>
      <c r="JPM30" s="105"/>
      <c r="JPN30" s="105"/>
      <c r="JPO30" s="105"/>
      <c r="JPP30" s="105"/>
      <c r="JPQ30" s="105"/>
      <c r="JPR30" s="105"/>
      <c r="JPS30" s="105"/>
      <c r="JPT30" s="105"/>
      <c r="JPU30" s="105"/>
      <c r="JPV30" s="105"/>
      <c r="JPW30" s="105"/>
      <c r="JPX30" s="105"/>
      <c r="JPY30" s="105"/>
      <c r="JPZ30" s="105"/>
      <c r="JQA30" s="105"/>
      <c r="JQB30" s="105"/>
      <c r="JQC30" s="105"/>
      <c r="JQD30" s="105"/>
      <c r="JQE30" s="105"/>
      <c r="JQF30" s="105"/>
      <c r="JQG30" s="105"/>
      <c r="JQH30" s="105"/>
      <c r="JQI30" s="105"/>
      <c r="JQJ30" s="105"/>
      <c r="JQK30" s="105"/>
      <c r="JQL30" s="105"/>
      <c r="JQM30" s="105"/>
      <c r="JQN30" s="105"/>
      <c r="JQO30" s="105"/>
      <c r="JQP30" s="105"/>
      <c r="JQQ30" s="105"/>
      <c r="JQR30" s="105"/>
      <c r="JQS30" s="105"/>
      <c r="JQT30" s="105"/>
      <c r="JQU30" s="105"/>
      <c r="JQV30" s="105"/>
      <c r="JQW30" s="105"/>
      <c r="JQX30" s="105"/>
      <c r="JQY30" s="105"/>
      <c r="JQZ30" s="105"/>
      <c r="JRA30" s="105"/>
      <c r="JRB30" s="105"/>
      <c r="JRC30" s="105"/>
      <c r="JRD30" s="105"/>
      <c r="JRE30" s="105"/>
      <c r="JRF30" s="105"/>
      <c r="JRG30" s="105"/>
      <c r="JRH30" s="105"/>
      <c r="JRI30" s="105"/>
      <c r="JRJ30" s="105"/>
      <c r="JRK30" s="105"/>
      <c r="JRL30" s="105"/>
      <c r="JRM30" s="105"/>
      <c r="JRN30" s="105"/>
      <c r="JRO30" s="105"/>
      <c r="JRP30" s="105"/>
      <c r="JRQ30" s="105"/>
      <c r="JRR30" s="105"/>
      <c r="JRS30" s="105"/>
      <c r="JRT30" s="105"/>
      <c r="JRU30" s="105"/>
      <c r="JRV30" s="105"/>
      <c r="JRW30" s="105"/>
      <c r="JRX30" s="105"/>
      <c r="JRY30" s="105"/>
      <c r="JRZ30" s="105"/>
      <c r="JSA30" s="105"/>
      <c r="JSB30" s="105"/>
      <c r="JSC30" s="105"/>
      <c r="JSD30" s="105"/>
      <c r="JSE30" s="105"/>
      <c r="JSF30" s="105"/>
      <c r="JSG30" s="105"/>
      <c r="JSH30" s="105"/>
      <c r="JSI30" s="105"/>
      <c r="JSJ30" s="105"/>
      <c r="JSK30" s="105"/>
      <c r="JSL30" s="105"/>
      <c r="JSM30" s="105"/>
      <c r="JSN30" s="105"/>
      <c r="JSO30" s="105"/>
      <c r="JSP30" s="105"/>
      <c r="JSQ30" s="105"/>
      <c r="JSR30" s="105"/>
      <c r="JSS30" s="105"/>
      <c r="JST30" s="105"/>
      <c r="JSU30" s="105"/>
      <c r="JSV30" s="105"/>
      <c r="JSW30" s="105"/>
      <c r="JSX30" s="105"/>
      <c r="JSY30" s="105"/>
      <c r="JSZ30" s="105"/>
      <c r="JTA30" s="105"/>
      <c r="JTB30" s="105"/>
      <c r="JTC30" s="105"/>
      <c r="JTD30" s="105"/>
      <c r="JTE30" s="105"/>
      <c r="JTF30" s="105"/>
      <c r="JTG30" s="105"/>
      <c r="JTH30" s="105"/>
      <c r="JTI30" s="105"/>
      <c r="JTJ30" s="105"/>
      <c r="JTK30" s="105"/>
      <c r="JTL30" s="105"/>
      <c r="JTM30" s="105"/>
      <c r="JTN30" s="105"/>
      <c r="JTO30" s="105"/>
      <c r="JTP30" s="105"/>
      <c r="JTQ30" s="105"/>
      <c r="JTR30" s="105"/>
      <c r="JTS30" s="105"/>
      <c r="JTT30" s="105"/>
      <c r="JTU30" s="105"/>
      <c r="JTV30" s="105"/>
      <c r="JTW30" s="105"/>
      <c r="JTX30" s="105"/>
      <c r="JTY30" s="105"/>
      <c r="JTZ30" s="105"/>
      <c r="JUA30" s="105"/>
      <c r="JUB30" s="105"/>
      <c r="JUC30" s="105"/>
      <c r="JUD30" s="105"/>
      <c r="JUE30" s="105"/>
      <c r="JUF30" s="105"/>
      <c r="JUG30" s="105"/>
      <c r="JUH30" s="105"/>
      <c r="JUI30" s="105"/>
      <c r="JUJ30" s="105"/>
      <c r="JUK30" s="105"/>
      <c r="JUL30" s="105"/>
      <c r="JUM30" s="105"/>
      <c r="JUN30" s="105"/>
      <c r="JUO30" s="105"/>
      <c r="JUP30" s="105"/>
      <c r="JUQ30" s="105"/>
      <c r="JUR30" s="105"/>
      <c r="JUS30" s="105"/>
      <c r="JUT30" s="105"/>
      <c r="JUU30" s="105"/>
      <c r="JUV30" s="105"/>
      <c r="JUW30" s="105"/>
      <c r="JUX30" s="105"/>
      <c r="JUY30" s="105"/>
      <c r="JUZ30" s="105"/>
      <c r="JVA30" s="105"/>
      <c r="JVB30" s="105"/>
      <c r="JVC30" s="105"/>
      <c r="JVD30" s="105"/>
      <c r="JVE30" s="105"/>
      <c r="JVF30" s="105"/>
      <c r="JVG30" s="105"/>
      <c r="JVH30" s="105"/>
      <c r="JVI30" s="105"/>
      <c r="JVJ30" s="105"/>
      <c r="JVK30" s="105"/>
      <c r="JVL30" s="105"/>
      <c r="JVM30" s="105"/>
      <c r="JVN30" s="105"/>
      <c r="JVO30" s="105"/>
      <c r="JVP30" s="105"/>
      <c r="JVQ30" s="105"/>
      <c r="JVR30" s="105"/>
      <c r="JVS30" s="105"/>
      <c r="JVT30" s="105"/>
      <c r="JVU30" s="105"/>
      <c r="JVV30" s="105"/>
      <c r="JVW30" s="105"/>
      <c r="JVX30" s="105"/>
      <c r="JVY30" s="105"/>
      <c r="JVZ30" s="105"/>
      <c r="JWA30" s="105"/>
      <c r="JWB30" s="105"/>
      <c r="JWC30" s="105"/>
      <c r="JWD30" s="105"/>
      <c r="JWE30" s="105"/>
      <c r="JWF30" s="105"/>
      <c r="JWG30" s="105"/>
      <c r="JWH30" s="105"/>
      <c r="JWI30" s="105"/>
      <c r="JWJ30" s="105"/>
      <c r="JWK30" s="105"/>
      <c r="JWL30" s="105"/>
      <c r="JWM30" s="105"/>
      <c r="JWN30" s="105"/>
      <c r="JWO30" s="105"/>
      <c r="JWP30" s="105"/>
      <c r="JWQ30" s="105"/>
      <c r="JWR30" s="105"/>
      <c r="JWS30" s="105"/>
      <c r="JWT30" s="105"/>
      <c r="JWU30" s="105"/>
      <c r="JWV30" s="105"/>
      <c r="JWW30" s="105"/>
      <c r="JWX30" s="105"/>
      <c r="JWY30" s="105"/>
      <c r="JWZ30" s="105"/>
      <c r="JXA30" s="105"/>
      <c r="JXB30" s="105"/>
      <c r="JXC30" s="105"/>
      <c r="JXD30" s="105"/>
      <c r="JXE30" s="105"/>
      <c r="JXF30" s="105"/>
      <c r="JXG30" s="105"/>
      <c r="JXH30" s="105"/>
      <c r="JXI30" s="105"/>
      <c r="JXJ30" s="105"/>
      <c r="JXK30" s="105"/>
      <c r="JXL30" s="105"/>
      <c r="JXM30" s="105"/>
      <c r="JXN30" s="105"/>
      <c r="JXO30" s="105"/>
      <c r="JXP30" s="105"/>
      <c r="JXQ30" s="105"/>
      <c r="JXR30" s="105"/>
      <c r="JXS30" s="105"/>
      <c r="JXT30" s="105"/>
      <c r="JXU30" s="105"/>
      <c r="JXV30" s="105"/>
      <c r="JXW30" s="105"/>
      <c r="JXX30" s="105"/>
      <c r="JXY30" s="105"/>
      <c r="JXZ30" s="105"/>
      <c r="JYA30" s="105"/>
      <c r="JYB30" s="105"/>
      <c r="JYC30" s="105"/>
      <c r="JYD30" s="105"/>
      <c r="JYE30" s="105"/>
      <c r="JYF30" s="105"/>
      <c r="JYG30" s="105"/>
      <c r="JYH30" s="105"/>
      <c r="JYI30" s="105"/>
      <c r="JYJ30" s="105"/>
      <c r="JYK30" s="105"/>
      <c r="JYL30" s="105"/>
      <c r="JYM30" s="105"/>
      <c r="JYN30" s="105"/>
      <c r="JYO30" s="105"/>
      <c r="JYP30" s="105"/>
      <c r="JYQ30" s="105"/>
      <c r="JYR30" s="105"/>
      <c r="JYS30" s="105"/>
      <c r="JYT30" s="105"/>
      <c r="JYU30" s="105"/>
      <c r="JYV30" s="105"/>
      <c r="JYW30" s="105"/>
      <c r="JYX30" s="105"/>
      <c r="JYY30" s="105"/>
      <c r="JYZ30" s="105"/>
      <c r="JZA30" s="105"/>
      <c r="JZB30" s="105"/>
      <c r="JZC30" s="105"/>
      <c r="JZD30" s="105"/>
      <c r="JZE30" s="105"/>
      <c r="JZF30" s="105"/>
      <c r="JZG30" s="105"/>
      <c r="JZH30" s="105"/>
      <c r="JZI30" s="105"/>
      <c r="JZJ30" s="105"/>
      <c r="JZK30" s="105"/>
      <c r="JZL30" s="105"/>
      <c r="JZM30" s="105"/>
      <c r="JZN30" s="105"/>
      <c r="JZO30" s="105"/>
      <c r="JZP30" s="105"/>
      <c r="JZQ30" s="105"/>
      <c r="JZR30" s="105"/>
      <c r="JZS30" s="105"/>
      <c r="JZT30" s="105"/>
      <c r="JZU30" s="105"/>
      <c r="JZV30" s="105"/>
      <c r="JZW30" s="105"/>
      <c r="JZX30" s="105"/>
      <c r="JZY30" s="105"/>
      <c r="JZZ30" s="105"/>
      <c r="KAA30" s="105"/>
      <c r="KAB30" s="105"/>
      <c r="KAC30" s="105"/>
      <c r="KAD30" s="105"/>
      <c r="KAE30" s="105"/>
      <c r="KAF30" s="105"/>
      <c r="KAG30" s="105"/>
      <c r="KAH30" s="105"/>
      <c r="KAI30" s="105"/>
      <c r="KAJ30" s="105"/>
      <c r="KAK30" s="105"/>
      <c r="KAL30" s="105"/>
      <c r="KAM30" s="105"/>
      <c r="KAN30" s="105"/>
      <c r="KAO30" s="105"/>
      <c r="KAP30" s="105"/>
      <c r="KAQ30" s="105"/>
      <c r="KAR30" s="105"/>
      <c r="KAS30" s="105"/>
      <c r="KAT30" s="105"/>
      <c r="KAU30" s="105"/>
      <c r="KAV30" s="105"/>
      <c r="KAW30" s="105"/>
      <c r="KAX30" s="105"/>
      <c r="KAY30" s="105"/>
      <c r="KAZ30" s="105"/>
      <c r="KBA30" s="105"/>
      <c r="KBB30" s="105"/>
      <c r="KBC30" s="105"/>
      <c r="KBD30" s="105"/>
      <c r="KBE30" s="105"/>
      <c r="KBF30" s="105"/>
      <c r="KBG30" s="105"/>
      <c r="KBH30" s="105"/>
      <c r="KBI30" s="105"/>
      <c r="KBJ30" s="105"/>
      <c r="KBK30" s="105"/>
      <c r="KBL30" s="105"/>
      <c r="KBM30" s="105"/>
      <c r="KBN30" s="105"/>
      <c r="KBO30" s="105"/>
      <c r="KBP30" s="105"/>
      <c r="KBQ30" s="105"/>
      <c r="KBR30" s="105"/>
      <c r="KBS30" s="105"/>
      <c r="KBT30" s="105"/>
      <c r="KBU30" s="105"/>
      <c r="KBV30" s="105"/>
      <c r="KBW30" s="105"/>
      <c r="KBX30" s="105"/>
      <c r="KBY30" s="105"/>
      <c r="KBZ30" s="105"/>
      <c r="KCA30" s="105"/>
      <c r="KCB30" s="105"/>
      <c r="KCC30" s="105"/>
      <c r="KCD30" s="105"/>
      <c r="KCE30" s="105"/>
      <c r="KCF30" s="105"/>
      <c r="KCG30" s="105"/>
      <c r="KCH30" s="105"/>
      <c r="KCI30" s="105"/>
      <c r="KCJ30" s="105"/>
      <c r="KCK30" s="105"/>
      <c r="KCL30" s="105"/>
      <c r="KCM30" s="105"/>
      <c r="KCN30" s="105"/>
      <c r="KCO30" s="105"/>
      <c r="KCP30" s="105"/>
      <c r="KCQ30" s="105"/>
      <c r="KCR30" s="105"/>
      <c r="KCS30" s="105"/>
      <c r="KCT30" s="105"/>
      <c r="KCU30" s="105"/>
      <c r="KCV30" s="105"/>
      <c r="KCW30" s="105"/>
      <c r="KCX30" s="105"/>
      <c r="KCY30" s="105"/>
      <c r="KCZ30" s="105"/>
      <c r="KDA30" s="105"/>
      <c r="KDB30" s="105"/>
      <c r="KDC30" s="105"/>
      <c r="KDD30" s="105"/>
      <c r="KDE30" s="105"/>
      <c r="KDF30" s="105"/>
      <c r="KDG30" s="105"/>
      <c r="KDH30" s="105"/>
      <c r="KDI30" s="105"/>
      <c r="KDJ30" s="105"/>
      <c r="KDK30" s="105"/>
      <c r="KDL30" s="105"/>
      <c r="KDM30" s="105"/>
      <c r="KDN30" s="105"/>
      <c r="KDO30" s="105"/>
      <c r="KDP30" s="105"/>
      <c r="KDQ30" s="105"/>
      <c r="KDR30" s="105"/>
      <c r="KDS30" s="105"/>
      <c r="KDT30" s="105"/>
      <c r="KDU30" s="105"/>
      <c r="KDV30" s="105"/>
      <c r="KDW30" s="105"/>
      <c r="KDX30" s="105"/>
      <c r="KDY30" s="105"/>
      <c r="KDZ30" s="105"/>
      <c r="KEA30" s="105"/>
      <c r="KEB30" s="105"/>
      <c r="KEC30" s="105"/>
      <c r="KED30" s="105"/>
      <c r="KEE30" s="105"/>
      <c r="KEF30" s="105"/>
      <c r="KEG30" s="105"/>
      <c r="KEH30" s="105"/>
      <c r="KEI30" s="105"/>
      <c r="KEJ30" s="105"/>
      <c r="KEK30" s="105"/>
      <c r="KEL30" s="105"/>
      <c r="KEM30" s="105"/>
      <c r="KEN30" s="105"/>
      <c r="KEO30" s="105"/>
      <c r="KEP30" s="105"/>
      <c r="KEQ30" s="105"/>
      <c r="KER30" s="105"/>
      <c r="KES30" s="105"/>
      <c r="KET30" s="105"/>
      <c r="KEU30" s="105"/>
      <c r="KEV30" s="105"/>
      <c r="KEW30" s="105"/>
      <c r="KEX30" s="105"/>
      <c r="KEY30" s="105"/>
      <c r="KEZ30" s="105"/>
      <c r="KFA30" s="105"/>
      <c r="KFB30" s="105"/>
      <c r="KFC30" s="105"/>
      <c r="KFD30" s="105"/>
      <c r="KFE30" s="105"/>
      <c r="KFF30" s="105"/>
      <c r="KFG30" s="105"/>
      <c r="KFH30" s="105"/>
      <c r="KFI30" s="105"/>
      <c r="KFJ30" s="105"/>
      <c r="KFK30" s="105"/>
      <c r="KFL30" s="105"/>
      <c r="KFM30" s="105"/>
      <c r="KFN30" s="105"/>
      <c r="KFO30" s="105"/>
      <c r="KFP30" s="105"/>
      <c r="KFQ30" s="105"/>
      <c r="KFR30" s="105"/>
      <c r="KFS30" s="105"/>
      <c r="KFT30" s="105"/>
      <c r="KFU30" s="105"/>
      <c r="KFV30" s="105"/>
      <c r="KFW30" s="105"/>
      <c r="KFX30" s="105"/>
      <c r="KFY30" s="105"/>
      <c r="KFZ30" s="105"/>
      <c r="KGA30" s="105"/>
      <c r="KGB30" s="105"/>
      <c r="KGC30" s="105"/>
      <c r="KGD30" s="105"/>
      <c r="KGE30" s="105"/>
      <c r="KGF30" s="105"/>
      <c r="KGG30" s="105"/>
      <c r="KGH30" s="105"/>
      <c r="KGI30" s="105"/>
      <c r="KGJ30" s="105"/>
      <c r="KGK30" s="105"/>
      <c r="KGL30" s="105"/>
      <c r="KGM30" s="105"/>
      <c r="KGN30" s="105"/>
      <c r="KGO30" s="105"/>
      <c r="KGP30" s="105"/>
      <c r="KGQ30" s="105"/>
      <c r="KGR30" s="105"/>
      <c r="KGS30" s="105"/>
      <c r="KGT30" s="105"/>
      <c r="KGU30" s="105"/>
      <c r="KGV30" s="105"/>
      <c r="KGW30" s="105"/>
      <c r="KGX30" s="105"/>
      <c r="KGY30" s="105"/>
      <c r="KGZ30" s="105"/>
      <c r="KHA30" s="105"/>
      <c r="KHB30" s="105"/>
      <c r="KHC30" s="105"/>
      <c r="KHD30" s="105"/>
      <c r="KHE30" s="105"/>
      <c r="KHF30" s="105"/>
      <c r="KHG30" s="105"/>
      <c r="KHH30" s="105"/>
      <c r="KHI30" s="105"/>
      <c r="KHJ30" s="105"/>
      <c r="KHK30" s="105"/>
      <c r="KHL30" s="105"/>
      <c r="KHM30" s="105"/>
      <c r="KHN30" s="105"/>
      <c r="KHO30" s="105"/>
      <c r="KHP30" s="105"/>
      <c r="KHQ30" s="105"/>
      <c r="KHR30" s="105"/>
      <c r="KHS30" s="105"/>
      <c r="KHT30" s="105"/>
      <c r="KHU30" s="105"/>
      <c r="KHV30" s="105"/>
      <c r="KHW30" s="105"/>
      <c r="KHX30" s="105"/>
      <c r="KHY30" s="105"/>
      <c r="KHZ30" s="105"/>
      <c r="KIA30" s="105"/>
      <c r="KIB30" s="105"/>
      <c r="KIC30" s="105"/>
      <c r="KID30" s="105"/>
      <c r="KIE30" s="105"/>
      <c r="KIF30" s="105"/>
      <c r="KIG30" s="105"/>
      <c r="KIH30" s="105"/>
      <c r="KII30" s="105"/>
      <c r="KIJ30" s="105"/>
      <c r="KIK30" s="105"/>
      <c r="KIL30" s="105"/>
      <c r="KIM30" s="105"/>
      <c r="KIN30" s="105"/>
      <c r="KIO30" s="105"/>
      <c r="KIP30" s="105"/>
      <c r="KIQ30" s="105"/>
      <c r="KIR30" s="105"/>
      <c r="KIS30" s="105"/>
      <c r="KIT30" s="105"/>
      <c r="KIU30" s="105"/>
      <c r="KIV30" s="105"/>
      <c r="KIW30" s="105"/>
      <c r="KIX30" s="105"/>
      <c r="KIY30" s="105"/>
      <c r="KIZ30" s="105"/>
      <c r="KJA30" s="105"/>
      <c r="KJB30" s="105"/>
      <c r="KJC30" s="105"/>
      <c r="KJD30" s="105"/>
      <c r="KJE30" s="105"/>
      <c r="KJF30" s="105"/>
      <c r="KJG30" s="105"/>
      <c r="KJH30" s="105"/>
      <c r="KJI30" s="105"/>
      <c r="KJJ30" s="105"/>
      <c r="KJK30" s="105"/>
      <c r="KJL30" s="105"/>
      <c r="KJM30" s="105"/>
      <c r="KJN30" s="105"/>
      <c r="KJO30" s="105"/>
      <c r="KJP30" s="105"/>
      <c r="KJQ30" s="105"/>
      <c r="KJR30" s="105"/>
      <c r="KJS30" s="105"/>
      <c r="KJT30" s="105"/>
      <c r="KJU30" s="105"/>
      <c r="KJV30" s="105"/>
      <c r="KJW30" s="105"/>
      <c r="KJX30" s="105"/>
      <c r="KJY30" s="105"/>
      <c r="KJZ30" s="105"/>
      <c r="KKA30" s="105"/>
      <c r="KKB30" s="105"/>
      <c r="KKC30" s="105"/>
      <c r="KKD30" s="105"/>
      <c r="KKE30" s="105"/>
      <c r="KKF30" s="105"/>
      <c r="KKG30" s="105"/>
      <c r="KKH30" s="105"/>
      <c r="KKI30" s="105"/>
      <c r="KKJ30" s="105"/>
      <c r="KKK30" s="105"/>
      <c r="KKL30" s="105"/>
      <c r="KKM30" s="105"/>
      <c r="KKN30" s="105"/>
      <c r="KKO30" s="105"/>
      <c r="KKP30" s="105"/>
      <c r="KKQ30" s="105"/>
      <c r="KKR30" s="105"/>
      <c r="KKS30" s="105"/>
      <c r="KKT30" s="105"/>
      <c r="KKU30" s="105"/>
      <c r="KKV30" s="105"/>
      <c r="KKW30" s="105"/>
      <c r="KKX30" s="105"/>
      <c r="KKY30" s="105"/>
      <c r="KKZ30" s="105"/>
      <c r="KLA30" s="105"/>
      <c r="KLB30" s="105"/>
      <c r="KLC30" s="105"/>
      <c r="KLD30" s="105"/>
      <c r="KLE30" s="105"/>
      <c r="KLF30" s="105"/>
      <c r="KLG30" s="105"/>
      <c r="KLH30" s="105"/>
      <c r="KLI30" s="105"/>
      <c r="KLJ30" s="105"/>
      <c r="KLK30" s="105"/>
      <c r="KLL30" s="105"/>
      <c r="KLM30" s="105"/>
      <c r="KLN30" s="105"/>
      <c r="KLO30" s="105"/>
      <c r="KLP30" s="105"/>
      <c r="KLQ30" s="105"/>
      <c r="KLR30" s="105"/>
      <c r="KLS30" s="105"/>
      <c r="KLT30" s="105"/>
      <c r="KLU30" s="105"/>
      <c r="KLV30" s="105"/>
      <c r="KLW30" s="105"/>
      <c r="KLX30" s="105"/>
      <c r="KLY30" s="105"/>
      <c r="KLZ30" s="105"/>
      <c r="KMA30" s="105"/>
      <c r="KMB30" s="105"/>
      <c r="KMC30" s="105"/>
      <c r="KMD30" s="105"/>
      <c r="KME30" s="105"/>
      <c r="KMF30" s="105"/>
      <c r="KMG30" s="105"/>
      <c r="KMH30" s="105"/>
      <c r="KMI30" s="105"/>
      <c r="KMJ30" s="105"/>
      <c r="KMK30" s="105"/>
      <c r="KML30" s="105"/>
      <c r="KMM30" s="105"/>
      <c r="KMN30" s="105"/>
      <c r="KMO30" s="105"/>
      <c r="KMP30" s="105"/>
      <c r="KMQ30" s="105"/>
      <c r="KMR30" s="105"/>
      <c r="KMS30" s="105"/>
      <c r="KMT30" s="105"/>
      <c r="KMU30" s="105"/>
      <c r="KMV30" s="105"/>
      <c r="KMW30" s="105"/>
      <c r="KMX30" s="105"/>
      <c r="KMY30" s="105"/>
      <c r="KMZ30" s="105"/>
      <c r="KNA30" s="105"/>
      <c r="KNB30" s="105"/>
      <c r="KNC30" s="105"/>
      <c r="KND30" s="105"/>
      <c r="KNE30" s="105"/>
      <c r="KNF30" s="105"/>
      <c r="KNG30" s="105"/>
      <c r="KNH30" s="105"/>
      <c r="KNI30" s="105"/>
      <c r="KNJ30" s="105"/>
      <c r="KNK30" s="105"/>
      <c r="KNL30" s="105"/>
      <c r="KNM30" s="105"/>
      <c r="KNN30" s="105"/>
      <c r="KNO30" s="105"/>
      <c r="KNP30" s="105"/>
      <c r="KNQ30" s="105"/>
      <c r="KNR30" s="105"/>
      <c r="KNS30" s="105"/>
      <c r="KNT30" s="105"/>
      <c r="KNU30" s="105"/>
      <c r="KNV30" s="105"/>
      <c r="KNW30" s="105"/>
      <c r="KNX30" s="105"/>
      <c r="KNY30" s="105"/>
      <c r="KNZ30" s="105"/>
      <c r="KOA30" s="105"/>
      <c r="KOB30" s="105"/>
      <c r="KOC30" s="105"/>
      <c r="KOD30" s="105"/>
      <c r="KOE30" s="105"/>
      <c r="KOF30" s="105"/>
      <c r="KOG30" s="105"/>
      <c r="KOH30" s="105"/>
      <c r="KOI30" s="105"/>
      <c r="KOJ30" s="105"/>
      <c r="KOK30" s="105"/>
      <c r="KOL30" s="105"/>
      <c r="KOM30" s="105"/>
      <c r="KON30" s="105"/>
      <c r="KOO30" s="105"/>
      <c r="KOP30" s="105"/>
      <c r="KOQ30" s="105"/>
      <c r="KOR30" s="105"/>
      <c r="KOS30" s="105"/>
      <c r="KOT30" s="105"/>
      <c r="KOU30" s="105"/>
      <c r="KOV30" s="105"/>
      <c r="KOW30" s="105"/>
      <c r="KOX30" s="105"/>
      <c r="KOY30" s="105"/>
      <c r="KOZ30" s="105"/>
      <c r="KPA30" s="105"/>
      <c r="KPB30" s="105"/>
      <c r="KPC30" s="105"/>
      <c r="KPD30" s="105"/>
      <c r="KPE30" s="105"/>
      <c r="KPF30" s="105"/>
      <c r="KPG30" s="105"/>
      <c r="KPH30" s="105"/>
      <c r="KPI30" s="105"/>
      <c r="KPJ30" s="105"/>
      <c r="KPK30" s="105"/>
      <c r="KPL30" s="105"/>
      <c r="KPM30" s="105"/>
      <c r="KPN30" s="105"/>
      <c r="KPO30" s="105"/>
      <c r="KPP30" s="105"/>
      <c r="KPQ30" s="105"/>
      <c r="KPR30" s="105"/>
      <c r="KPS30" s="105"/>
      <c r="KPT30" s="105"/>
      <c r="KPU30" s="105"/>
      <c r="KPV30" s="105"/>
      <c r="KPW30" s="105"/>
      <c r="KPX30" s="105"/>
      <c r="KPY30" s="105"/>
      <c r="KPZ30" s="105"/>
      <c r="KQA30" s="105"/>
      <c r="KQB30" s="105"/>
      <c r="KQC30" s="105"/>
      <c r="KQD30" s="105"/>
      <c r="KQE30" s="105"/>
      <c r="KQF30" s="105"/>
      <c r="KQG30" s="105"/>
      <c r="KQH30" s="105"/>
      <c r="KQI30" s="105"/>
      <c r="KQJ30" s="105"/>
      <c r="KQK30" s="105"/>
      <c r="KQL30" s="105"/>
      <c r="KQM30" s="105"/>
      <c r="KQN30" s="105"/>
      <c r="KQO30" s="105"/>
      <c r="KQP30" s="105"/>
      <c r="KQQ30" s="105"/>
      <c r="KQR30" s="105"/>
      <c r="KQS30" s="105"/>
      <c r="KQT30" s="105"/>
      <c r="KQU30" s="105"/>
      <c r="KQV30" s="105"/>
      <c r="KQW30" s="105"/>
      <c r="KQX30" s="105"/>
      <c r="KQY30" s="105"/>
      <c r="KQZ30" s="105"/>
      <c r="KRA30" s="105"/>
      <c r="KRB30" s="105"/>
      <c r="KRC30" s="105"/>
      <c r="KRD30" s="105"/>
      <c r="KRE30" s="105"/>
      <c r="KRF30" s="105"/>
      <c r="KRG30" s="105"/>
      <c r="KRH30" s="105"/>
      <c r="KRI30" s="105"/>
      <c r="KRJ30" s="105"/>
      <c r="KRK30" s="105"/>
      <c r="KRL30" s="105"/>
      <c r="KRM30" s="105"/>
      <c r="KRN30" s="105"/>
      <c r="KRO30" s="105"/>
      <c r="KRP30" s="105"/>
      <c r="KRQ30" s="105"/>
      <c r="KRR30" s="105"/>
      <c r="KRS30" s="105"/>
      <c r="KRT30" s="105"/>
      <c r="KRU30" s="105"/>
      <c r="KRV30" s="105"/>
      <c r="KRW30" s="105"/>
      <c r="KRX30" s="105"/>
      <c r="KRY30" s="105"/>
      <c r="KRZ30" s="105"/>
      <c r="KSA30" s="105"/>
      <c r="KSB30" s="105"/>
      <c r="KSC30" s="105"/>
      <c r="KSD30" s="105"/>
      <c r="KSE30" s="105"/>
      <c r="KSF30" s="105"/>
      <c r="KSG30" s="105"/>
      <c r="KSH30" s="105"/>
      <c r="KSI30" s="105"/>
      <c r="KSJ30" s="105"/>
      <c r="KSK30" s="105"/>
      <c r="KSL30" s="105"/>
      <c r="KSM30" s="105"/>
      <c r="KSN30" s="105"/>
      <c r="KSO30" s="105"/>
      <c r="KSP30" s="105"/>
      <c r="KSQ30" s="105"/>
      <c r="KSR30" s="105"/>
      <c r="KSS30" s="105"/>
      <c r="KST30" s="105"/>
      <c r="KSU30" s="105"/>
      <c r="KSV30" s="105"/>
      <c r="KSW30" s="105"/>
      <c r="KSX30" s="105"/>
      <c r="KSY30" s="105"/>
      <c r="KSZ30" s="105"/>
      <c r="KTA30" s="105"/>
      <c r="KTB30" s="105"/>
      <c r="KTC30" s="105"/>
      <c r="KTD30" s="105"/>
      <c r="KTE30" s="105"/>
      <c r="KTF30" s="105"/>
      <c r="KTG30" s="105"/>
      <c r="KTH30" s="105"/>
      <c r="KTI30" s="105"/>
      <c r="KTJ30" s="105"/>
      <c r="KTK30" s="105"/>
      <c r="KTL30" s="105"/>
      <c r="KTM30" s="105"/>
      <c r="KTN30" s="105"/>
      <c r="KTO30" s="105"/>
      <c r="KTP30" s="105"/>
      <c r="KTQ30" s="105"/>
      <c r="KTR30" s="105"/>
      <c r="KTS30" s="105"/>
      <c r="KTT30" s="105"/>
      <c r="KTU30" s="105"/>
      <c r="KTV30" s="105"/>
      <c r="KTW30" s="105"/>
      <c r="KTX30" s="105"/>
      <c r="KTY30" s="105"/>
      <c r="KTZ30" s="105"/>
      <c r="KUA30" s="105"/>
      <c r="KUB30" s="105"/>
      <c r="KUC30" s="105"/>
      <c r="KUD30" s="105"/>
      <c r="KUE30" s="105"/>
      <c r="KUF30" s="105"/>
      <c r="KUG30" s="105"/>
      <c r="KUH30" s="105"/>
      <c r="KUI30" s="105"/>
      <c r="KUJ30" s="105"/>
      <c r="KUK30" s="105"/>
      <c r="KUL30" s="105"/>
      <c r="KUM30" s="105"/>
      <c r="KUN30" s="105"/>
      <c r="KUO30" s="105"/>
      <c r="KUP30" s="105"/>
      <c r="KUQ30" s="105"/>
      <c r="KUR30" s="105"/>
      <c r="KUS30" s="105"/>
      <c r="KUT30" s="105"/>
      <c r="KUU30" s="105"/>
      <c r="KUV30" s="105"/>
      <c r="KUW30" s="105"/>
      <c r="KUX30" s="105"/>
      <c r="KUY30" s="105"/>
      <c r="KUZ30" s="105"/>
      <c r="KVA30" s="105"/>
      <c r="KVB30" s="105"/>
      <c r="KVC30" s="105"/>
      <c r="KVD30" s="105"/>
      <c r="KVE30" s="105"/>
      <c r="KVF30" s="105"/>
      <c r="KVG30" s="105"/>
      <c r="KVH30" s="105"/>
      <c r="KVI30" s="105"/>
      <c r="KVJ30" s="105"/>
      <c r="KVK30" s="105"/>
      <c r="KVL30" s="105"/>
      <c r="KVM30" s="105"/>
      <c r="KVN30" s="105"/>
      <c r="KVO30" s="105"/>
      <c r="KVP30" s="105"/>
      <c r="KVQ30" s="105"/>
      <c r="KVR30" s="105"/>
      <c r="KVS30" s="105"/>
      <c r="KVT30" s="105"/>
      <c r="KVU30" s="105"/>
      <c r="KVV30" s="105"/>
      <c r="KVW30" s="105"/>
      <c r="KVX30" s="105"/>
      <c r="KVY30" s="105"/>
      <c r="KVZ30" s="105"/>
      <c r="KWA30" s="105"/>
      <c r="KWB30" s="105"/>
      <c r="KWC30" s="105"/>
      <c r="KWD30" s="105"/>
      <c r="KWE30" s="105"/>
      <c r="KWF30" s="105"/>
      <c r="KWG30" s="105"/>
      <c r="KWH30" s="105"/>
      <c r="KWI30" s="105"/>
      <c r="KWJ30" s="105"/>
      <c r="KWK30" s="105"/>
      <c r="KWL30" s="105"/>
      <c r="KWM30" s="105"/>
      <c r="KWN30" s="105"/>
      <c r="KWO30" s="105"/>
      <c r="KWP30" s="105"/>
      <c r="KWQ30" s="105"/>
      <c r="KWR30" s="105"/>
      <c r="KWS30" s="105"/>
      <c r="KWT30" s="105"/>
      <c r="KWU30" s="105"/>
      <c r="KWV30" s="105"/>
      <c r="KWW30" s="105"/>
      <c r="KWX30" s="105"/>
      <c r="KWY30" s="105"/>
      <c r="KWZ30" s="105"/>
      <c r="KXA30" s="105"/>
      <c r="KXB30" s="105"/>
      <c r="KXC30" s="105"/>
      <c r="KXD30" s="105"/>
      <c r="KXE30" s="105"/>
      <c r="KXF30" s="105"/>
      <c r="KXG30" s="105"/>
      <c r="KXH30" s="105"/>
      <c r="KXI30" s="105"/>
      <c r="KXJ30" s="105"/>
      <c r="KXK30" s="105"/>
      <c r="KXL30" s="105"/>
      <c r="KXM30" s="105"/>
      <c r="KXN30" s="105"/>
      <c r="KXO30" s="105"/>
      <c r="KXP30" s="105"/>
      <c r="KXQ30" s="105"/>
      <c r="KXR30" s="105"/>
      <c r="KXS30" s="105"/>
      <c r="KXT30" s="105"/>
      <c r="KXU30" s="105"/>
      <c r="KXV30" s="105"/>
      <c r="KXW30" s="105"/>
      <c r="KXX30" s="105"/>
      <c r="KXY30" s="105"/>
      <c r="KXZ30" s="105"/>
      <c r="KYA30" s="105"/>
      <c r="KYB30" s="105"/>
      <c r="KYC30" s="105"/>
      <c r="KYD30" s="105"/>
      <c r="KYE30" s="105"/>
      <c r="KYF30" s="105"/>
      <c r="KYG30" s="105"/>
      <c r="KYH30" s="105"/>
      <c r="KYI30" s="105"/>
      <c r="KYJ30" s="105"/>
      <c r="KYK30" s="105"/>
      <c r="KYL30" s="105"/>
      <c r="KYM30" s="105"/>
      <c r="KYN30" s="105"/>
      <c r="KYO30" s="105"/>
      <c r="KYP30" s="105"/>
      <c r="KYQ30" s="105"/>
      <c r="KYR30" s="105"/>
      <c r="KYS30" s="105"/>
      <c r="KYT30" s="105"/>
      <c r="KYU30" s="105"/>
      <c r="KYV30" s="105"/>
      <c r="KYW30" s="105"/>
      <c r="KYX30" s="105"/>
      <c r="KYY30" s="105"/>
      <c r="KYZ30" s="105"/>
      <c r="KZA30" s="105"/>
      <c r="KZB30" s="105"/>
      <c r="KZC30" s="105"/>
      <c r="KZD30" s="105"/>
      <c r="KZE30" s="105"/>
      <c r="KZF30" s="105"/>
      <c r="KZG30" s="105"/>
      <c r="KZH30" s="105"/>
      <c r="KZI30" s="105"/>
      <c r="KZJ30" s="105"/>
      <c r="KZK30" s="105"/>
      <c r="KZL30" s="105"/>
      <c r="KZM30" s="105"/>
      <c r="KZN30" s="105"/>
      <c r="KZO30" s="105"/>
      <c r="KZP30" s="105"/>
      <c r="KZQ30" s="105"/>
      <c r="KZR30" s="105"/>
      <c r="KZS30" s="105"/>
      <c r="KZT30" s="105"/>
      <c r="KZU30" s="105"/>
      <c r="KZV30" s="105"/>
      <c r="KZW30" s="105"/>
      <c r="KZX30" s="105"/>
      <c r="KZY30" s="105"/>
      <c r="KZZ30" s="105"/>
      <c r="LAA30" s="105"/>
      <c r="LAB30" s="105"/>
      <c r="LAC30" s="105"/>
      <c r="LAD30" s="105"/>
      <c r="LAE30" s="105"/>
      <c r="LAF30" s="105"/>
      <c r="LAG30" s="105"/>
      <c r="LAH30" s="105"/>
      <c r="LAI30" s="105"/>
      <c r="LAJ30" s="105"/>
      <c r="LAK30" s="105"/>
      <c r="LAL30" s="105"/>
      <c r="LAM30" s="105"/>
      <c r="LAN30" s="105"/>
      <c r="LAO30" s="105"/>
      <c r="LAP30" s="105"/>
      <c r="LAQ30" s="105"/>
      <c r="LAR30" s="105"/>
      <c r="LAS30" s="105"/>
      <c r="LAT30" s="105"/>
      <c r="LAU30" s="105"/>
      <c r="LAV30" s="105"/>
      <c r="LAW30" s="105"/>
      <c r="LAX30" s="105"/>
      <c r="LAY30" s="105"/>
      <c r="LAZ30" s="105"/>
      <c r="LBA30" s="105"/>
      <c r="LBB30" s="105"/>
      <c r="LBC30" s="105"/>
      <c r="LBD30" s="105"/>
      <c r="LBE30" s="105"/>
      <c r="LBF30" s="105"/>
      <c r="LBG30" s="105"/>
      <c r="LBH30" s="105"/>
      <c r="LBI30" s="105"/>
      <c r="LBJ30" s="105"/>
      <c r="LBK30" s="105"/>
      <c r="LBL30" s="105"/>
      <c r="LBM30" s="105"/>
      <c r="LBN30" s="105"/>
      <c r="LBO30" s="105"/>
      <c r="LBP30" s="105"/>
      <c r="LBQ30" s="105"/>
      <c r="LBR30" s="105"/>
      <c r="LBS30" s="105"/>
      <c r="LBT30" s="105"/>
      <c r="LBU30" s="105"/>
      <c r="LBV30" s="105"/>
      <c r="LBW30" s="105"/>
      <c r="LBX30" s="105"/>
      <c r="LBY30" s="105"/>
      <c r="LBZ30" s="105"/>
      <c r="LCA30" s="105"/>
      <c r="LCB30" s="105"/>
      <c r="LCC30" s="105"/>
      <c r="LCD30" s="105"/>
      <c r="LCE30" s="105"/>
      <c r="LCF30" s="105"/>
      <c r="LCG30" s="105"/>
      <c r="LCH30" s="105"/>
      <c r="LCI30" s="105"/>
      <c r="LCJ30" s="105"/>
      <c r="LCK30" s="105"/>
      <c r="LCL30" s="105"/>
      <c r="LCM30" s="105"/>
      <c r="LCN30" s="105"/>
      <c r="LCO30" s="105"/>
      <c r="LCP30" s="105"/>
      <c r="LCQ30" s="105"/>
      <c r="LCR30" s="105"/>
      <c r="LCS30" s="105"/>
      <c r="LCT30" s="105"/>
      <c r="LCU30" s="105"/>
      <c r="LCV30" s="105"/>
      <c r="LCW30" s="105"/>
      <c r="LCX30" s="105"/>
      <c r="LCY30" s="105"/>
      <c r="LCZ30" s="105"/>
      <c r="LDA30" s="105"/>
      <c r="LDB30" s="105"/>
      <c r="LDC30" s="105"/>
      <c r="LDD30" s="105"/>
      <c r="LDE30" s="105"/>
      <c r="LDF30" s="105"/>
      <c r="LDG30" s="105"/>
      <c r="LDH30" s="105"/>
      <c r="LDI30" s="105"/>
      <c r="LDJ30" s="105"/>
      <c r="LDK30" s="105"/>
      <c r="LDL30" s="105"/>
      <c r="LDM30" s="105"/>
      <c r="LDN30" s="105"/>
      <c r="LDO30" s="105"/>
      <c r="LDP30" s="105"/>
      <c r="LDQ30" s="105"/>
      <c r="LDR30" s="105"/>
      <c r="LDS30" s="105"/>
      <c r="LDT30" s="105"/>
      <c r="LDU30" s="105"/>
      <c r="LDV30" s="105"/>
      <c r="LDW30" s="105"/>
      <c r="LDX30" s="105"/>
      <c r="LDY30" s="105"/>
      <c r="LDZ30" s="105"/>
      <c r="LEA30" s="105"/>
      <c r="LEB30" s="105"/>
      <c r="LEC30" s="105"/>
      <c r="LED30" s="105"/>
      <c r="LEE30" s="105"/>
      <c r="LEF30" s="105"/>
      <c r="LEG30" s="105"/>
      <c r="LEH30" s="105"/>
      <c r="LEI30" s="105"/>
      <c r="LEJ30" s="105"/>
      <c r="LEK30" s="105"/>
      <c r="LEL30" s="105"/>
      <c r="LEM30" s="105"/>
      <c r="LEN30" s="105"/>
      <c r="LEO30" s="105"/>
      <c r="LEP30" s="105"/>
      <c r="LEQ30" s="105"/>
      <c r="LER30" s="105"/>
      <c r="LES30" s="105"/>
      <c r="LET30" s="105"/>
      <c r="LEU30" s="105"/>
      <c r="LEV30" s="105"/>
      <c r="LEW30" s="105"/>
      <c r="LEX30" s="105"/>
      <c r="LEY30" s="105"/>
      <c r="LEZ30" s="105"/>
      <c r="LFA30" s="105"/>
      <c r="LFB30" s="105"/>
      <c r="LFC30" s="105"/>
      <c r="LFD30" s="105"/>
      <c r="LFE30" s="105"/>
      <c r="LFF30" s="105"/>
      <c r="LFG30" s="105"/>
      <c r="LFH30" s="105"/>
      <c r="LFI30" s="105"/>
      <c r="LFJ30" s="105"/>
      <c r="LFK30" s="105"/>
      <c r="LFL30" s="105"/>
      <c r="LFM30" s="105"/>
      <c r="LFN30" s="105"/>
      <c r="LFO30" s="105"/>
      <c r="LFP30" s="105"/>
      <c r="LFQ30" s="105"/>
      <c r="LFR30" s="105"/>
      <c r="LFS30" s="105"/>
      <c r="LFT30" s="105"/>
      <c r="LFU30" s="105"/>
      <c r="LFV30" s="105"/>
      <c r="LFW30" s="105"/>
      <c r="LFX30" s="105"/>
      <c r="LFY30" s="105"/>
      <c r="LFZ30" s="105"/>
      <c r="LGA30" s="105"/>
      <c r="LGB30" s="105"/>
      <c r="LGC30" s="105"/>
      <c r="LGD30" s="105"/>
      <c r="LGE30" s="105"/>
      <c r="LGF30" s="105"/>
      <c r="LGG30" s="105"/>
      <c r="LGH30" s="105"/>
      <c r="LGI30" s="105"/>
      <c r="LGJ30" s="105"/>
      <c r="LGK30" s="105"/>
      <c r="LGL30" s="105"/>
      <c r="LGM30" s="105"/>
      <c r="LGN30" s="105"/>
      <c r="LGO30" s="105"/>
      <c r="LGP30" s="105"/>
      <c r="LGQ30" s="105"/>
      <c r="LGR30" s="105"/>
      <c r="LGS30" s="105"/>
      <c r="LGT30" s="105"/>
      <c r="LGU30" s="105"/>
      <c r="LGV30" s="105"/>
      <c r="LGW30" s="105"/>
      <c r="LGX30" s="105"/>
      <c r="LGY30" s="105"/>
      <c r="LGZ30" s="105"/>
      <c r="LHA30" s="105"/>
      <c r="LHB30" s="105"/>
      <c r="LHC30" s="105"/>
      <c r="LHD30" s="105"/>
      <c r="LHE30" s="105"/>
      <c r="LHF30" s="105"/>
      <c r="LHG30" s="105"/>
      <c r="LHH30" s="105"/>
      <c r="LHI30" s="105"/>
      <c r="LHJ30" s="105"/>
      <c r="LHK30" s="105"/>
      <c r="LHL30" s="105"/>
      <c r="LHM30" s="105"/>
      <c r="LHN30" s="105"/>
      <c r="LHO30" s="105"/>
      <c r="LHP30" s="105"/>
      <c r="LHQ30" s="105"/>
      <c r="LHR30" s="105"/>
      <c r="LHS30" s="105"/>
      <c r="LHT30" s="105"/>
      <c r="LHU30" s="105"/>
      <c r="LHV30" s="105"/>
      <c r="LHW30" s="105"/>
      <c r="LHX30" s="105"/>
      <c r="LHY30" s="105"/>
      <c r="LHZ30" s="105"/>
      <c r="LIA30" s="105"/>
      <c r="LIB30" s="105"/>
      <c r="LIC30" s="105"/>
      <c r="LID30" s="105"/>
      <c r="LIE30" s="105"/>
      <c r="LIF30" s="105"/>
      <c r="LIG30" s="105"/>
      <c r="LIH30" s="105"/>
      <c r="LII30" s="105"/>
      <c r="LIJ30" s="105"/>
      <c r="LIK30" s="105"/>
      <c r="LIL30" s="105"/>
      <c r="LIM30" s="105"/>
      <c r="LIN30" s="105"/>
      <c r="LIO30" s="105"/>
      <c r="LIP30" s="105"/>
      <c r="LIQ30" s="105"/>
      <c r="LIR30" s="105"/>
      <c r="LIS30" s="105"/>
      <c r="LIT30" s="105"/>
      <c r="LIU30" s="105"/>
      <c r="LIV30" s="105"/>
      <c r="LIW30" s="105"/>
      <c r="LIX30" s="105"/>
      <c r="LIY30" s="105"/>
      <c r="LIZ30" s="105"/>
      <c r="LJA30" s="105"/>
      <c r="LJB30" s="105"/>
      <c r="LJC30" s="105"/>
      <c r="LJD30" s="105"/>
      <c r="LJE30" s="105"/>
      <c r="LJF30" s="105"/>
      <c r="LJG30" s="105"/>
      <c r="LJH30" s="105"/>
      <c r="LJI30" s="105"/>
      <c r="LJJ30" s="105"/>
      <c r="LJK30" s="105"/>
      <c r="LJL30" s="105"/>
      <c r="LJM30" s="105"/>
      <c r="LJN30" s="105"/>
      <c r="LJO30" s="105"/>
      <c r="LJP30" s="105"/>
      <c r="LJQ30" s="105"/>
      <c r="LJR30" s="105"/>
      <c r="LJS30" s="105"/>
      <c r="LJT30" s="105"/>
      <c r="LJU30" s="105"/>
      <c r="LJV30" s="105"/>
      <c r="LJW30" s="105"/>
      <c r="LJX30" s="105"/>
      <c r="LJY30" s="105"/>
      <c r="LJZ30" s="105"/>
      <c r="LKA30" s="105"/>
      <c r="LKB30" s="105"/>
      <c r="LKC30" s="105"/>
      <c r="LKD30" s="105"/>
      <c r="LKE30" s="105"/>
      <c r="LKF30" s="105"/>
      <c r="LKG30" s="105"/>
      <c r="LKH30" s="105"/>
      <c r="LKI30" s="105"/>
      <c r="LKJ30" s="105"/>
      <c r="LKK30" s="105"/>
      <c r="LKL30" s="105"/>
      <c r="LKM30" s="105"/>
      <c r="LKN30" s="105"/>
      <c r="LKO30" s="105"/>
      <c r="LKP30" s="105"/>
      <c r="LKQ30" s="105"/>
      <c r="LKR30" s="105"/>
      <c r="LKS30" s="105"/>
      <c r="LKT30" s="105"/>
      <c r="LKU30" s="105"/>
      <c r="LKV30" s="105"/>
      <c r="LKW30" s="105"/>
      <c r="LKX30" s="105"/>
      <c r="LKY30" s="105"/>
      <c r="LKZ30" s="105"/>
      <c r="LLA30" s="105"/>
      <c r="LLB30" s="105"/>
      <c r="LLC30" s="105"/>
      <c r="LLD30" s="105"/>
      <c r="LLE30" s="105"/>
      <c r="LLF30" s="105"/>
      <c r="LLG30" s="105"/>
      <c r="LLH30" s="105"/>
      <c r="LLI30" s="105"/>
      <c r="LLJ30" s="105"/>
      <c r="LLK30" s="105"/>
      <c r="LLL30" s="105"/>
      <c r="LLM30" s="105"/>
      <c r="LLN30" s="105"/>
      <c r="LLO30" s="105"/>
      <c r="LLP30" s="105"/>
      <c r="LLQ30" s="105"/>
      <c r="LLR30" s="105"/>
      <c r="LLS30" s="105"/>
      <c r="LLT30" s="105"/>
      <c r="LLU30" s="105"/>
      <c r="LLV30" s="105"/>
      <c r="LLW30" s="105"/>
      <c r="LLX30" s="105"/>
      <c r="LLY30" s="105"/>
      <c r="LLZ30" s="105"/>
      <c r="LMA30" s="105"/>
      <c r="LMB30" s="105"/>
      <c r="LMC30" s="105"/>
      <c r="LMD30" s="105"/>
      <c r="LME30" s="105"/>
      <c r="LMF30" s="105"/>
      <c r="LMG30" s="105"/>
      <c r="LMH30" s="105"/>
      <c r="LMI30" s="105"/>
      <c r="LMJ30" s="105"/>
      <c r="LMK30" s="105"/>
      <c r="LML30" s="105"/>
      <c r="LMM30" s="105"/>
      <c r="LMN30" s="105"/>
      <c r="LMO30" s="105"/>
      <c r="LMP30" s="105"/>
      <c r="LMQ30" s="105"/>
      <c r="LMR30" s="105"/>
      <c r="LMS30" s="105"/>
      <c r="LMT30" s="105"/>
      <c r="LMU30" s="105"/>
      <c r="LMV30" s="105"/>
      <c r="LMW30" s="105"/>
      <c r="LMX30" s="105"/>
      <c r="LMY30" s="105"/>
      <c r="LMZ30" s="105"/>
      <c r="LNA30" s="105"/>
      <c r="LNB30" s="105"/>
      <c r="LNC30" s="105"/>
      <c r="LND30" s="105"/>
      <c r="LNE30" s="105"/>
      <c r="LNF30" s="105"/>
      <c r="LNG30" s="105"/>
      <c r="LNH30" s="105"/>
      <c r="LNI30" s="105"/>
      <c r="LNJ30" s="105"/>
      <c r="LNK30" s="105"/>
      <c r="LNL30" s="105"/>
      <c r="LNM30" s="105"/>
      <c r="LNN30" s="105"/>
      <c r="LNO30" s="105"/>
      <c r="LNP30" s="105"/>
      <c r="LNQ30" s="105"/>
      <c r="LNR30" s="105"/>
      <c r="LNS30" s="105"/>
      <c r="LNT30" s="105"/>
      <c r="LNU30" s="105"/>
      <c r="LNV30" s="105"/>
      <c r="LNW30" s="105"/>
      <c r="LNX30" s="105"/>
      <c r="LNY30" s="105"/>
      <c r="LNZ30" s="105"/>
      <c r="LOA30" s="105"/>
      <c r="LOB30" s="105"/>
      <c r="LOC30" s="105"/>
      <c r="LOD30" s="105"/>
      <c r="LOE30" s="105"/>
      <c r="LOF30" s="105"/>
      <c r="LOG30" s="105"/>
      <c r="LOH30" s="105"/>
      <c r="LOI30" s="105"/>
      <c r="LOJ30" s="105"/>
      <c r="LOK30" s="105"/>
      <c r="LOL30" s="105"/>
      <c r="LOM30" s="105"/>
      <c r="LON30" s="105"/>
      <c r="LOO30" s="105"/>
      <c r="LOP30" s="105"/>
      <c r="LOQ30" s="105"/>
      <c r="LOR30" s="105"/>
      <c r="LOS30" s="105"/>
      <c r="LOT30" s="105"/>
      <c r="LOU30" s="105"/>
      <c r="LOV30" s="105"/>
      <c r="LOW30" s="105"/>
      <c r="LOX30" s="105"/>
      <c r="LOY30" s="105"/>
      <c r="LOZ30" s="105"/>
      <c r="LPA30" s="105"/>
      <c r="LPB30" s="105"/>
      <c r="LPC30" s="105"/>
      <c r="LPD30" s="105"/>
      <c r="LPE30" s="105"/>
      <c r="LPF30" s="105"/>
      <c r="LPG30" s="105"/>
      <c r="LPH30" s="105"/>
      <c r="LPI30" s="105"/>
      <c r="LPJ30" s="105"/>
      <c r="LPK30" s="105"/>
      <c r="LPL30" s="105"/>
      <c r="LPM30" s="105"/>
      <c r="LPN30" s="105"/>
      <c r="LPO30" s="105"/>
      <c r="LPP30" s="105"/>
      <c r="LPQ30" s="105"/>
      <c r="LPR30" s="105"/>
      <c r="LPS30" s="105"/>
      <c r="LPT30" s="105"/>
      <c r="LPU30" s="105"/>
      <c r="LPV30" s="105"/>
      <c r="LPW30" s="105"/>
      <c r="LPX30" s="105"/>
      <c r="LPY30" s="105"/>
      <c r="LPZ30" s="105"/>
      <c r="LQA30" s="105"/>
      <c r="LQB30" s="105"/>
      <c r="LQC30" s="105"/>
      <c r="LQD30" s="105"/>
      <c r="LQE30" s="105"/>
      <c r="LQF30" s="105"/>
      <c r="LQG30" s="105"/>
      <c r="LQH30" s="105"/>
      <c r="LQI30" s="105"/>
      <c r="LQJ30" s="105"/>
      <c r="LQK30" s="105"/>
      <c r="LQL30" s="105"/>
      <c r="LQM30" s="105"/>
      <c r="LQN30" s="105"/>
      <c r="LQO30" s="105"/>
      <c r="LQP30" s="105"/>
      <c r="LQQ30" s="105"/>
      <c r="LQR30" s="105"/>
      <c r="LQS30" s="105"/>
      <c r="LQT30" s="105"/>
      <c r="LQU30" s="105"/>
      <c r="LQV30" s="105"/>
      <c r="LQW30" s="105"/>
      <c r="LQX30" s="105"/>
      <c r="LQY30" s="105"/>
      <c r="LQZ30" s="105"/>
      <c r="LRA30" s="105"/>
      <c r="LRB30" s="105"/>
      <c r="LRC30" s="105"/>
      <c r="LRD30" s="105"/>
      <c r="LRE30" s="105"/>
      <c r="LRF30" s="105"/>
      <c r="LRG30" s="105"/>
      <c r="LRH30" s="105"/>
      <c r="LRI30" s="105"/>
      <c r="LRJ30" s="105"/>
      <c r="LRK30" s="105"/>
      <c r="LRL30" s="105"/>
      <c r="LRM30" s="105"/>
      <c r="LRN30" s="105"/>
      <c r="LRO30" s="105"/>
      <c r="LRP30" s="105"/>
      <c r="LRQ30" s="105"/>
      <c r="LRR30" s="105"/>
      <c r="LRS30" s="105"/>
      <c r="LRT30" s="105"/>
      <c r="LRU30" s="105"/>
      <c r="LRV30" s="105"/>
      <c r="LRW30" s="105"/>
      <c r="LRX30" s="105"/>
      <c r="LRY30" s="105"/>
      <c r="LRZ30" s="105"/>
      <c r="LSA30" s="105"/>
      <c r="LSB30" s="105"/>
      <c r="LSC30" s="105"/>
      <c r="LSD30" s="105"/>
      <c r="LSE30" s="105"/>
      <c r="LSF30" s="105"/>
      <c r="LSG30" s="105"/>
      <c r="LSH30" s="105"/>
      <c r="LSI30" s="105"/>
      <c r="LSJ30" s="105"/>
      <c r="LSK30" s="105"/>
      <c r="LSL30" s="105"/>
      <c r="LSM30" s="105"/>
      <c r="LSN30" s="105"/>
      <c r="LSO30" s="105"/>
      <c r="LSP30" s="105"/>
      <c r="LSQ30" s="105"/>
      <c r="LSR30" s="105"/>
      <c r="LSS30" s="105"/>
      <c r="LST30" s="105"/>
      <c r="LSU30" s="105"/>
      <c r="LSV30" s="105"/>
      <c r="LSW30" s="105"/>
      <c r="LSX30" s="105"/>
      <c r="LSY30" s="105"/>
      <c r="LSZ30" s="105"/>
      <c r="LTA30" s="105"/>
      <c r="LTB30" s="105"/>
      <c r="LTC30" s="105"/>
      <c r="LTD30" s="105"/>
      <c r="LTE30" s="105"/>
      <c r="LTF30" s="105"/>
      <c r="LTG30" s="105"/>
      <c r="LTH30" s="105"/>
      <c r="LTI30" s="105"/>
      <c r="LTJ30" s="105"/>
      <c r="LTK30" s="105"/>
      <c r="LTL30" s="105"/>
      <c r="LTM30" s="105"/>
      <c r="LTN30" s="105"/>
      <c r="LTO30" s="105"/>
      <c r="LTP30" s="105"/>
      <c r="LTQ30" s="105"/>
      <c r="LTR30" s="105"/>
      <c r="LTS30" s="105"/>
      <c r="LTT30" s="105"/>
      <c r="LTU30" s="105"/>
      <c r="LTV30" s="105"/>
      <c r="LTW30" s="105"/>
      <c r="LTX30" s="105"/>
      <c r="LTY30" s="105"/>
      <c r="LTZ30" s="105"/>
      <c r="LUA30" s="105"/>
      <c r="LUB30" s="105"/>
      <c r="LUC30" s="105"/>
      <c r="LUD30" s="105"/>
      <c r="LUE30" s="105"/>
      <c r="LUF30" s="105"/>
      <c r="LUG30" s="105"/>
      <c r="LUH30" s="105"/>
      <c r="LUI30" s="105"/>
      <c r="LUJ30" s="105"/>
      <c r="LUK30" s="105"/>
      <c r="LUL30" s="105"/>
      <c r="LUM30" s="105"/>
      <c r="LUN30" s="105"/>
      <c r="LUO30" s="105"/>
      <c r="LUP30" s="105"/>
      <c r="LUQ30" s="105"/>
      <c r="LUR30" s="105"/>
      <c r="LUS30" s="105"/>
      <c r="LUT30" s="105"/>
      <c r="LUU30" s="105"/>
      <c r="LUV30" s="105"/>
      <c r="LUW30" s="105"/>
      <c r="LUX30" s="105"/>
      <c r="LUY30" s="105"/>
      <c r="LUZ30" s="105"/>
      <c r="LVA30" s="105"/>
      <c r="LVB30" s="105"/>
      <c r="LVC30" s="105"/>
      <c r="LVD30" s="105"/>
      <c r="LVE30" s="105"/>
      <c r="LVF30" s="105"/>
      <c r="LVG30" s="105"/>
      <c r="LVH30" s="105"/>
      <c r="LVI30" s="105"/>
      <c r="LVJ30" s="105"/>
      <c r="LVK30" s="105"/>
      <c r="LVL30" s="105"/>
      <c r="LVM30" s="105"/>
      <c r="LVN30" s="105"/>
      <c r="LVO30" s="105"/>
      <c r="LVP30" s="105"/>
      <c r="LVQ30" s="105"/>
      <c r="LVR30" s="105"/>
      <c r="LVS30" s="105"/>
      <c r="LVT30" s="105"/>
      <c r="LVU30" s="105"/>
      <c r="LVV30" s="105"/>
      <c r="LVW30" s="105"/>
      <c r="LVX30" s="105"/>
      <c r="LVY30" s="105"/>
      <c r="LVZ30" s="105"/>
      <c r="LWA30" s="105"/>
      <c r="LWB30" s="105"/>
      <c r="LWC30" s="105"/>
      <c r="LWD30" s="105"/>
      <c r="LWE30" s="105"/>
      <c r="LWF30" s="105"/>
      <c r="LWG30" s="105"/>
      <c r="LWH30" s="105"/>
      <c r="LWI30" s="105"/>
      <c r="LWJ30" s="105"/>
      <c r="LWK30" s="105"/>
      <c r="LWL30" s="105"/>
      <c r="LWM30" s="105"/>
      <c r="LWN30" s="105"/>
      <c r="LWO30" s="105"/>
      <c r="LWP30" s="105"/>
      <c r="LWQ30" s="105"/>
      <c r="LWR30" s="105"/>
      <c r="LWS30" s="105"/>
      <c r="LWT30" s="105"/>
      <c r="LWU30" s="105"/>
      <c r="LWV30" s="105"/>
      <c r="LWW30" s="105"/>
      <c r="LWX30" s="105"/>
      <c r="LWY30" s="105"/>
      <c r="LWZ30" s="105"/>
      <c r="LXA30" s="105"/>
      <c r="LXB30" s="105"/>
      <c r="LXC30" s="105"/>
      <c r="LXD30" s="105"/>
      <c r="LXE30" s="105"/>
      <c r="LXF30" s="105"/>
      <c r="LXG30" s="105"/>
      <c r="LXH30" s="105"/>
      <c r="LXI30" s="105"/>
      <c r="LXJ30" s="105"/>
      <c r="LXK30" s="105"/>
      <c r="LXL30" s="105"/>
      <c r="LXM30" s="105"/>
      <c r="LXN30" s="105"/>
      <c r="LXO30" s="105"/>
      <c r="LXP30" s="105"/>
      <c r="LXQ30" s="105"/>
      <c r="LXR30" s="105"/>
      <c r="LXS30" s="105"/>
      <c r="LXT30" s="105"/>
      <c r="LXU30" s="105"/>
      <c r="LXV30" s="105"/>
      <c r="LXW30" s="105"/>
      <c r="LXX30" s="105"/>
      <c r="LXY30" s="105"/>
      <c r="LXZ30" s="105"/>
      <c r="LYA30" s="105"/>
      <c r="LYB30" s="105"/>
      <c r="LYC30" s="105"/>
      <c r="LYD30" s="105"/>
      <c r="LYE30" s="105"/>
      <c r="LYF30" s="105"/>
      <c r="LYG30" s="105"/>
      <c r="LYH30" s="105"/>
      <c r="LYI30" s="105"/>
      <c r="LYJ30" s="105"/>
      <c r="LYK30" s="105"/>
      <c r="LYL30" s="105"/>
      <c r="LYM30" s="105"/>
      <c r="LYN30" s="105"/>
      <c r="LYO30" s="105"/>
      <c r="LYP30" s="105"/>
      <c r="LYQ30" s="105"/>
      <c r="LYR30" s="105"/>
      <c r="LYS30" s="105"/>
      <c r="LYT30" s="105"/>
      <c r="LYU30" s="105"/>
      <c r="LYV30" s="105"/>
      <c r="LYW30" s="105"/>
      <c r="LYX30" s="105"/>
      <c r="LYY30" s="105"/>
      <c r="LYZ30" s="105"/>
      <c r="LZA30" s="105"/>
      <c r="LZB30" s="105"/>
      <c r="LZC30" s="105"/>
      <c r="LZD30" s="105"/>
      <c r="LZE30" s="105"/>
      <c r="LZF30" s="105"/>
      <c r="LZG30" s="105"/>
      <c r="LZH30" s="105"/>
      <c r="LZI30" s="105"/>
      <c r="LZJ30" s="105"/>
      <c r="LZK30" s="105"/>
      <c r="LZL30" s="105"/>
      <c r="LZM30" s="105"/>
      <c r="LZN30" s="105"/>
      <c r="LZO30" s="105"/>
      <c r="LZP30" s="105"/>
      <c r="LZQ30" s="105"/>
      <c r="LZR30" s="105"/>
      <c r="LZS30" s="105"/>
      <c r="LZT30" s="105"/>
      <c r="LZU30" s="105"/>
      <c r="LZV30" s="105"/>
      <c r="LZW30" s="105"/>
      <c r="LZX30" s="105"/>
      <c r="LZY30" s="105"/>
      <c r="LZZ30" s="105"/>
      <c r="MAA30" s="105"/>
      <c r="MAB30" s="105"/>
      <c r="MAC30" s="105"/>
      <c r="MAD30" s="105"/>
      <c r="MAE30" s="105"/>
      <c r="MAF30" s="105"/>
      <c r="MAG30" s="105"/>
      <c r="MAH30" s="105"/>
      <c r="MAI30" s="105"/>
      <c r="MAJ30" s="105"/>
      <c r="MAK30" s="105"/>
      <c r="MAL30" s="105"/>
      <c r="MAM30" s="105"/>
      <c r="MAN30" s="105"/>
      <c r="MAO30" s="105"/>
      <c r="MAP30" s="105"/>
      <c r="MAQ30" s="105"/>
      <c r="MAR30" s="105"/>
      <c r="MAS30" s="105"/>
      <c r="MAT30" s="105"/>
      <c r="MAU30" s="105"/>
      <c r="MAV30" s="105"/>
      <c r="MAW30" s="105"/>
      <c r="MAX30" s="105"/>
      <c r="MAY30" s="105"/>
      <c r="MAZ30" s="105"/>
      <c r="MBA30" s="105"/>
      <c r="MBB30" s="105"/>
      <c r="MBC30" s="105"/>
      <c r="MBD30" s="105"/>
      <c r="MBE30" s="105"/>
      <c r="MBF30" s="105"/>
      <c r="MBG30" s="105"/>
      <c r="MBH30" s="105"/>
      <c r="MBI30" s="105"/>
      <c r="MBJ30" s="105"/>
      <c r="MBK30" s="105"/>
      <c r="MBL30" s="105"/>
      <c r="MBM30" s="105"/>
      <c r="MBN30" s="105"/>
      <c r="MBO30" s="105"/>
      <c r="MBP30" s="105"/>
      <c r="MBQ30" s="105"/>
      <c r="MBR30" s="105"/>
      <c r="MBS30" s="105"/>
      <c r="MBT30" s="105"/>
      <c r="MBU30" s="105"/>
      <c r="MBV30" s="105"/>
      <c r="MBW30" s="105"/>
      <c r="MBX30" s="105"/>
      <c r="MBY30" s="105"/>
      <c r="MBZ30" s="105"/>
      <c r="MCA30" s="105"/>
      <c r="MCB30" s="105"/>
      <c r="MCC30" s="105"/>
      <c r="MCD30" s="105"/>
      <c r="MCE30" s="105"/>
      <c r="MCF30" s="105"/>
      <c r="MCG30" s="105"/>
      <c r="MCH30" s="105"/>
      <c r="MCI30" s="105"/>
      <c r="MCJ30" s="105"/>
      <c r="MCK30" s="105"/>
      <c r="MCL30" s="105"/>
      <c r="MCM30" s="105"/>
      <c r="MCN30" s="105"/>
      <c r="MCO30" s="105"/>
      <c r="MCP30" s="105"/>
      <c r="MCQ30" s="105"/>
      <c r="MCR30" s="105"/>
      <c r="MCS30" s="105"/>
      <c r="MCT30" s="105"/>
      <c r="MCU30" s="105"/>
      <c r="MCV30" s="105"/>
      <c r="MCW30" s="105"/>
      <c r="MCX30" s="105"/>
      <c r="MCY30" s="105"/>
      <c r="MCZ30" s="105"/>
      <c r="MDA30" s="105"/>
      <c r="MDB30" s="105"/>
      <c r="MDC30" s="105"/>
      <c r="MDD30" s="105"/>
      <c r="MDE30" s="105"/>
      <c r="MDF30" s="105"/>
      <c r="MDG30" s="105"/>
      <c r="MDH30" s="105"/>
      <c r="MDI30" s="105"/>
      <c r="MDJ30" s="105"/>
      <c r="MDK30" s="105"/>
      <c r="MDL30" s="105"/>
      <c r="MDM30" s="105"/>
      <c r="MDN30" s="105"/>
      <c r="MDO30" s="105"/>
      <c r="MDP30" s="105"/>
      <c r="MDQ30" s="105"/>
      <c r="MDR30" s="105"/>
      <c r="MDS30" s="105"/>
      <c r="MDT30" s="105"/>
      <c r="MDU30" s="105"/>
      <c r="MDV30" s="105"/>
      <c r="MDW30" s="105"/>
      <c r="MDX30" s="105"/>
      <c r="MDY30" s="105"/>
      <c r="MDZ30" s="105"/>
      <c r="MEA30" s="105"/>
      <c r="MEB30" s="105"/>
      <c r="MEC30" s="105"/>
      <c r="MED30" s="105"/>
      <c r="MEE30" s="105"/>
      <c r="MEF30" s="105"/>
      <c r="MEG30" s="105"/>
      <c r="MEH30" s="105"/>
      <c r="MEI30" s="105"/>
      <c r="MEJ30" s="105"/>
      <c r="MEK30" s="105"/>
      <c r="MEL30" s="105"/>
      <c r="MEM30" s="105"/>
      <c r="MEN30" s="105"/>
      <c r="MEO30" s="105"/>
      <c r="MEP30" s="105"/>
      <c r="MEQ30" s="105"/>
      <c r="MER30" s="105"/>
      <c r="MES30" s="105"/>
      <c r="MET30" s="105"/>
      <c r="MEU30" s="105"/>
      <c r="MEV30" s="105"/>
      <c r="MEW30" s="105"/>
      <c r="MEX30" s="105"/>
      <c r="MEY30" s="105"/>
      <c r="MEZ30" s="105"/>
      <c r="MFA30" s="105"/>
      <c r="MFB30" s="105"/>
      <c r="MFC30" s="105"/>
      <c r="MFD30" s="105"/>
      <c r="MFE30" s="105"/>
      <c r="MFF30" s="105"/>
      <c r="MFG30" s="105"/>
      <c r="MFH30" s="105"/>
      <c r="MFI30" s="105"/>
      <c r="MFJ30" s="105"/>
      <c r="MFK30" s="105"/>
      <c r="MFL30" s="105"/>
      <c r="MFM30" s="105"/>
      <c r="MFN30" s="105"/>
      <c r="MFO30" s="105"/>
      <c r="MFP30" s="105"/>
      <c r="MFQ30" s="105"/>
      <c r="MFR30" s="105"/>
      <c r="MFS30" s="105"/>
      <c r="MFT30" s="105"/>
      <c r="MFU30" s="105"/>
      <c r="MFV30" s="105"/>
      <c r="MFW30" s="105"/>
      <c r="MFX30" s="105"/>
      <c r="MFY30" s="105"/>
      <c r="MFZ30" s="105"/>
      <c r="MGA30" s="105"/>
      <c r="MGB30" s="105"/>
      <c r="MGC30" s="105"/>
      <c r="MGD30" s="105"/>
      <c r="MGE30" s="105"/>
      <c r="MGF30" s="105"/>
      <c r="MGG30" s="105"/>
      <c r="MGH30" s="105"/>
      <c r="MGI30" s="105"/>
      <c r="MGJ30" s="105"/>
      <c r="MGK30" s="105"/>
      <c r="MGL30" s="105"/>
      <c r="MGM30" s="105"/>
      <c r="MGN30" s="105"/>
      <c r="MGO30" s="105"/>
      <c r="MGP30" s="105"/>
      <c r="MGQ30" s="105"/>
      <c r="MGR30" s="105"/>
      <c r="MGS30" s="105"/>
      <c r="MGT30" s="105"/>
      <c r="MGU30" s="105"/>
      <c r="MGV30" s="105"/>
      <c r="MGW30" s="105"/>
      <c r="MGX30" s="105"/>
      <c r="MGY30" s="105"/>
      <c r="MGZ30" s="105"/>
      <c r="MHA30" s="105"/>
      <c r="MHB30" s="105"/>
      <c r="MHC30" s="105"/>
      <c r="MHD30" s="105"/>
      <c r="MHE30" s="105"/>
      <c r="MHF30" s="105"/>
      <c r="MHG30" s="105"/>
      <c r="MHH30" s="105"/>
      <c r="MHI30" s="105"/>
      <c r="MHJ30" s="105"/>
      <c r="MHK30" s="105"/>
      <c r="MHL30" s="105"/>
      <c r="MHM30" s="105"/>
      <c r="MHN30" s="105"/>
      <c r="MHO30" s="105"/>
      <c r="MHP30" s="105"/>
      <c r="MHQ30" s="105"/>
      <c r="MHR30" s="105"/>
      <c r="MHS30" s="105"/>
      <c r="MHT30" s="105"/>
      <c r="MHU30" s="105"/>
      <c r="MHV30" s="105"/>
      <c r="MHW30" s="105"/>
      <c r="MHX30" s="105"/>
      <c r="MHY30" s="105"/>
      <c r="MHZ30" s="105"/>
      <c r="MIA30" s="105"/>
      <c r="MIB30" s="105"/>
      <c r="MIC30" s="105"/>
      <c r="MID30" s="105"/>
      <c r="MIE30" s="105"/>
      <c r="MIF30" s="105"/>
      <c r="MIG30" s="105"/>
      <c r="MIH30" s="105"/>
      <c r="MII30" s="105"/>
      <c r="MIJ30" s="105"/>
      <c r="MIK30" s="105"/>
      <c r="MIL30" s="105"/>
      <c r="MIM30" s="105"/>
      <c r="MIN30" s="105"/>
      <c r="MIO30" s="105"/>
      <c r="MIP30" s="105"/>
      <c r="MIQ30" s="105"/>
      <c r="MIR30" s="105"/>
      <c r="MIS30" s="105"/>
      <c r="MIT30" s="105"/>
      <c r="MIU30" s="105"/>
      <c r="MIV30" s="105"/>
      <c r="MIW30" s="105"/>
      <c r="MIX30" s="105"/>
      <c r="MIY30" s="105"/>
      <c r="MIZ30" s="105"/>
      <c r="MJA30" s="105"/>
      <c r="MJB30" s="105"/>
      <c r="MJC30" s="105"/>
      <c r="MJD30" s="105"/>
      <c r="MJE30" s="105"/>
      <c r="MJF30" s="105"/>
      <c r="MJG30" s="105"/>
      <c r="MJH30" s="105"/>
      <c r="MJI30" s="105"/>
      <c r="MJJ30" s="105"/>
      <c r="MJK30" s="105"/>
      <c r="MJL30" s="105"/>
      <c r="MJM30" s="105"/>
      <c r="MJN30" s="105"/>
      <c r="MJO30" s="105"/>
      <c r="MJP30" s="105"/>
      <c r="MJQ30" s="105"/>
      <c r="MJR30" s="105"/>
      <c r="MJS30" s="105"/>
      <c r="MJT30" s="105"/>
      <c r="MJU30" s="105"/>
      <c r="MJV30" s="105"/>
      <c r="MJW30" s="105"/>
      <c r="MJX30" s="105"/>
      <c r="MJY30" s="105"/>
      <c r="MJZ30" s="105"/>
      <c r="MKA30" s="105"/>
      <c r="MKB30" s="105"/>
      <c r="MKC30" s="105"/>
      <c r="MKD30" s="105"/>
      <c r="MKE30" s="105"/>
      <c r="MKF30" s="105"/>
      <c r="MKG30" s="105"/>
      <c r="MKH30" s="105"/>
      <c r="MKI30" s="105"/>
      <c r="MKJ30" s="105"/>
      <c r="MKK30" s="105"/>
      <c r="MKL30" s="105"/>
      <c r="MKM30" s="105"/>
      <c r="MKN30" s="105"/>
      <c r="MKO30" s="105"/>
      <c r="MKP30" s="105"/>
      <c r="MKQ30" s="105"/>
      <c r="MKR30" s="105"/>
      <c r="MKS30" s="105"/>
      <c r="MKT30" s="105"/>
      <c r="MKU30" s="105"/>
      <c r="MKV30" s="105"/>
      <c r="MKW30" s="105"/>
      <c r="MKX30" s="105"/>
      <c r="MKY30" s="105"/>
      <c r="MKZ30" s="105"/>
      <c r="MLA30" s="105"/>
      <c r="MLB30" s="105"/>
      <c r="MLC30" s="105"/>
      <c r="MLD30" s="105"/>
      <c r="MLE30" s="105"/>
      <c r="MLF30" s="105"/>
      <c r="MLG30" s="105"/>
      <c r="MLH30" s="105"/>
      <c r="MLI30" s="105"/>
      <c r="MLJ30" s="105"/>
      <c r="MLK30" s="105"/>
      <c r="MLL30" s="105"/>
      <c r="MLM30" s="105"/>
      <c r="MLN30" s="105"/>
      <c r="MLO30" s="105"/>
      <c r="MLP30" s="105"/>
      <c r="MLQ30" s="105"/>
      <c r="MLR30" s="105"/>
      <c r="MLS30" s="105"/>
      <c r="MLT30" s="105"/>
      <c r="MLU30" s="105"/>
      <c r="MLV30" s="105"/>
      <c r="MLW30" s="105"/>
      <c r="MLX30" s="105"/>
      <c r="MLY30" s="105"/>
      <c r="MLZ30" s="105"/>
      <c r="MMA30" s="105"/>
      <c r="MMB30" s="105"/>
      <c r="MMC30" s="105"/>
      <c r="MMD30" s="105"/>
      <c r="MME30" s="105"/>
      <c r="MMF30" s="105"/>
      <c r="MMG30" s="105"/>
      <c r="MMH30" s="105"/>
      <c r="MMI30" s="105"/>
      <c r="MMJ30" s="105"/>
      <c r="MMK30" s="105"/>
      <c r="MML30" s="105"/>
      <c r="MMM30" s="105"/>
      <c r="MMN30" s="105"/>
      <c r="MMO30" s="105"/>
      <c r="MMP30" s="105"/>
      <c r="MMQ30" s="105"/>
      <c r="MMR30" s="105"/>
      <c r="MMS30" s="105"/>
      <c r="MMT30" s="105"/>
      <c r="MMU30" s="105"/>
      <c r="MMV30" s="105"/>
      <c r="MMW30" s="105"/>
      <c r="MMX30" s="105"/>
      <c r="MMY30" s="105"/>
      <c r="MMZ30" s="105"/>
      <c r="MNA30" s="105"/>
      <c r="MNB30" s="105"/>
      <c r="MNC30" s="105"/>
      <c r="MND30" s="105"/>
      <c r="MNE30" s="105"/>
      <c r="MNF30" s="105"/>
      <c r="MNG30" s="105"/>
      <c r="MNH30" s="105"/>
      <c r="MNI30" s="105"/>
      <c r="MNJ30" s="105"/>
      <c r="MNK30" s="105"/>
      <c r="MNL30" s="105"/>
      <c r="MNM30" s="105"/>
      <c r="MNN30" s="105"/>
      <c r="MNO30" s="105"/>
      <c r="MNP30" s="105"/>
      <c r="MNQ30" s="105"/>
      <c r="MNR30" s="105"/>
      <c r="MNS30" s="105"/>
      <c r="MNT30" s="105"/>
      <c r="MNU30" s="105"/>
      <c r="MNV30" s="105"/>
      <c r="MNW30" s="105"/>
      <c r="MNX30" s="105"/>
      <c r="MNY30" s="105"/>
      <c r="MNZ30" s="105"/>
      <c r="MOA30" s="105"/>
      <c r="MOB30" s="105"/>
      <c r="MOC30" s="105"/>
      <c r="MOD30" s="105"/>
      <c r="MOE30" s="105"/>
      <c r="MOF30" s="105"/>
      <c r="MOG30" s="105"/>
      <c r="MOH30" s="105"/>
      <c r="MOI30" s="105"/>
      <c r="MOJ30" s="105"/>
      <c r="MOK30" s="105"/>
      <c r="MOL30" s="105"/>
      <c r="MOM30" s="105"/>
      <c r="MON30" s="105"/>
      <c r="MOO30" s="105"/>
      <c r="MOP30" s="105"/>
      <c r="MOQ30" s="105"/>
      <c r="MOR30" s="105"/>
      <c r="MOS30" s="105"/>
      <c r="MOT30" s="105"/>
      <c r="MOU30" s="105"/>
      <c r="MOV30" s="105"/>
      <c r="MOW30" s="105"/>
      <c r="MOX30" s="105"/>
      <c r="MOY30" s="105"/>
      <c r="MOZ30" s="105"/>
      <c r="MPA30" s="105"/>
      <c r="MPB30" s="105"/>
      <c r="MPC30" s="105"/>
      <c r="MPD30" s="105"/>
      <c r="MPE30" s="105"/>
      <c r="MPF30" s="105"/>
      <c r="MPG30" s="105"/>
      <c r="MPH30" s="105"/>
      <c r="MPI30" s="105"/>
      <c r="MPJ30" s="105"/>
      <c r="MPK30" s="105"/>
      <c r="MPL30" s="105"/>
      <c r="MPM30" s="105"/>
      <c r="MPN30" s="105"/>
      <c r="MPO30" s="105"/>
      <c r="MPP30" s="105"/>
      <c r="MPQ30" s="105"/>
      <c r="MPR30" s="105"/>
      <c r="MPS30" s="105"/>
      <c r="MPT30" s="105"/>
      <c r="MPU30" s="105"/>
      <c r="MPV30" s="105"/>
      <c r="MPW30" s="105"/>
      <c r="MPX30" s="105"/>
      <c r="MPY30" s="105"/>
      <c r="MPZ30" s="105"/>
      <c r="MQA30" s="105"/>
      <c r="MQB30" s="105"/>
      <c r="MQC30" s="105"/>
      <c r="MQD30" s="105"/>
      <c r="MQE30" s="105"/>
      <c r="MQF30" s="105"/>
      <c r="MQG30" s="105"/>
      <c r="MQH30" s="105"/>
      <c r="MQI30" s="105"/>
      <c r="MQJ30" s="105"/>
      <c r="MQK30" s="105"/>
      <c r="MQL30" s="105"/>
      <c r="MQM30" s="105"/>
      <c r="MQN30" s="105"/>
      <c r="MQO30" s="105"/>
      <c r="MQP30" s="105"/>
      <c r="MQQ30" s="105"/>
      <c r="MQR30" s="105"/>
      <c r="MQS30" s="105"/>
      <c r="MQT30" s="105"/>
      <c r="MQU30" s="105"/>
      <c r="MQV30" s="105"/>
      <c r="MQW30" s="105"/>
      <c r="MQX30" s="105"/>
      <c r="MQY30" s="105"/>
      <c r="MQZ30" s="105"/>
      <c r="MRA30" s="105"/>
      <c r="MRB30" s="105"/>
      <c r="MRC30" s="105"/>
      <c r="MRD30" s="105"/>
      <c r="MRE30" s="105"/>
      <c r="MRF30" s="105"/>
      <c r="MRG30" s="105"/>
      <c r="MRH30" s="105"/>
      <c r="MRI30" s="105"/>
      <c r="MRJ30" s="105"/>
      <c r="MRK30" s="105"/>
      <c r="MRL30" s="105"/>
      <c r="MRM30" s="105"/>
      <c r="MRN30" s="105"/>
      <c r="MRO30" s="105"/>
      <c r="MRP30" s="105"/>
      <c r="MRQ30" s="105"/>
      <c r="MRR30" s="105"/>
      <c r="MRS30" s="105"/>
      <c r="MRT30" s="105"/>
      <c r="MRU30" s="105"/>
      <c r="MRV30" s="105"/>
      <c r="MRW30" s="105"/>
      <c r="MRX30" s="105"/>
      <c r="MRY30" s="105"/>
      <c r="MRZ30" s="105"/>
      <c r="MSA30" s="105"/>
      <c r="MSB30" s="105"/>
      <c r="MSC30" s="105"/>
      <c r="MSD30" s="105"/>
      <c r="MSE30" s="105"/>
      <c r="MSF30" s="105"/>
      <c r="MSG30" s="105"/>
      <c r="MSH30" s="105"/>
      <c r="MSI30" s="105"/>
      <c r="MSJ30" s="105"/>
      <c r="MSK30" s="105"/>
      <c r="MSL30" s="105"/>
      <c r="MSM30" s="105"/>
      <c r="MSN30" s="105"/>
      <c r="MSO30" s="105"/>
      <c r="MSP30" s="105"/>
      <c r="MSQ30" s="105"/>
      <c r="MSR30" s="105"/>
      <c r="MSS30" s="105"/>
      <c r="MST30" s="105"/>
      <c r="MSU30" s="105"/>
      <c r="MSV30" s="105"/>
      <c r="MSW30" s="105"/>
      <c r="MSX30" s="105"/>
      <c r="MSY30" s="105"/>
      <c r="MSZ30" s="105"/>
      <c r="MTA30" s="105"/>
      <c r="MTB30" s="105"/>
      <c r="MTC30" s="105"/>
      <c r="MTD30" s="105"/>
      <c r="MTE30" s="105"/>
      <c r="MTF30" s="105"/>
      <c r="MTG30" s="105"/>
      <c r="MTH30" s="105"/>
      <c r="MTI30" s="105"/>
      <c r="MTJ30" s="105"/>
      <c r="MTK30" s="105"/>
      <c r="MTL30" s="105"/>
      <c r="MTM30" s="105"/>
      <c r="MTN30" s="105"/>
      <c r="MTO30" s="105"/>
      <c r="MTP30" s="105"/>
      <c r="MTQ30" s="105"/>
      <c r="MTR30" s="105"/>
      <c r="MTS30" s="105"/>
      <c r="MTT30" s="105"/>
      <c r="MTU30" s="105"/>
      <c r="MTV30" s="105"/>
      <c r="MTW30" s="105"/>
      <c r="MTX30" s="105"/>
      <c r="MTY30" s="105"/>
      <c r="MTZ30" s="105"/>
      <c r="MUA30" s="105"/>
      <c r="MUB30" s="105"/>
      <c r="MUC30" s="105"/>
      <c r="MUD30" s="105"/>
      <c r="MUE30" s="105"/>
      <c r="MUF30" s="105"/>
      <c r="MUG30" s="105"/>
      <c r="MUH30" s="105"/>
      <c r="MUI30" s="105"/>
      <c r="MUJ30" s="105"/>
      <c r="MUK30" s="105"/>
      <c r="MUL30" s="105"/>
      <c r="MUM30" s="105"/>
      <c r="MUN30" s="105"/>
      <c r="MUO30" s="105"/>
      <c r="MUP30" s="105"/>
      <c r="MUQ30" s="105"/>
      <c r="MUR30" s="105"/>
      <c r="MUS30" s="105"/>
      <c r="MUT30" s="105"/>
      <c r="MUU30" s="105"/>
      <c r="MUV30" s="105"/>
      <c r="MUW30" s="105"/>
      <c r="MUX30" s="105"/>
      <c r="MUY30" s="105"/>
      <c r="MUZ30" s="105"/>
      <c r="MVA30" s="105"/>
      <c r="MVB30" s="105"/>
      <c r="MVC30" s="105"/>
      <c r="MVD30" s="105"/>
      <c r="MVE30" s="105"/>
      <c r="MVF30" s="105"/>
      <c r="MVG30" s="105"/>
      <c r="MVH30" s="105"/>
      <c r="MVI30" s="105"/>
      <c r="MVJ30" s="105"/>
      <c r="MVK30" s="105"/>
      <c r="MVL30" s="105"/>
      <c r="MVM30" s="105"/>
      <c r="MVN30" s="105"/>
      <c r="MVO30" s="105"/>
      <c r="MVP30" s="105"/>
      <c r="MVQ30" s="105"/>
      <c r="MVR30" s="105"/>
      <c r="MVS30" s="105"/>
      <c r="MVT30" s="105"/>
      <c r="MVU30" s="105"/>
      <c r="MVV30" s="105"/>
      <c r="MVW30" s="105"/>
      <c r="MVX30" s="105"/>
      <c r="MVY30" s="105"/>
      <c r="MVZ30" s="105"/>
      <c r="MWA30" s="105"/>
      <c r="MWB30" s="105"/>
      <c r="MWC30" s="105"/>
      <c r="MWD30" s="105"/>
      <c r="MWE30" s="105"/>
      <c r="MWF30" s="105"/>
      <c r="MWG30" s="105"/>
      <c r="MWH30" s="105"/>
      <c r="MWI30" s="105"/>
      <c r="MWJ30" s="105"/>
      <c r="MWK30" s="105"/>
      <c r="MWL30" s="105"/>
      <c r="MWM30" s="105"/>
      <c r="MWN30" s="105"/>
      <c r="MWO30" s="105"/>
      <c r="MWP30" s="105"/>
      <c r="MWQ30" s="105"/>
      <c r="MWR30" s="105"/>
      <c r="MWS30" s="105"/>
      <c r="MWT30" s="105"/>
      <c r="MWU30" s="105"/>
      <c r="MWV30" s="105"/>
      <c r="MWW30" s="105"/>
      <c r="MWX30" s="105"/>
      <c r="MWY30" s="105"/>
      <c r="MWZ30" s="105"/>
      <c r="MXA30" s="105"/>
      <c r="MXB30" s="105"/>
      <c r="MXC30" s="105"/>
      <c r="MXD30" s="105"/>
      <c r="MXE30" s="105"/>
      <c r="MXF30" s="105"/>
      <c r="MXG30" s="105"/>
      <c r="MXH30" s="105"/>
      <c r="MXI30" s="105"/>
      <c r="MXJ30" s="105"/>
      <c r="MXK30" s="105"/>
      <c r="MXL30" s="105"/>
      <c r="MXM30" s="105"/>
      <c r="MXN30" s="105"/>
      <c r="MXO30" s="105"/>
      <c r="MXP30" s="105"/>
      <c r="MXQ30" s="105"/>
      <c r="MXR30" s="105"/>
      <c r="MXS30" s="105"/>
      <c r="MXT30" s="105"/>
      <c r="MXU30" s="105"/>
      <c r="MXV30" s="105"/>
      <c r="MXW30" s="105"/>
      <c r="MXX30" s="105"/>
      <c r="MXY30" s="105"/>
      <c r="MXZ30" s="105"/>
      <c r="MYA30" s="105"/>
      <c r="MYB30" s="105"/>
      <c r="MYC30" s="105"/>
      <c r="MYD30" s="105"/>
      <c r="MYE30" s="105"/>
      <c r="MYF30" s="105"/>
      <c r="MYG30" s="105"/>
      <c r="MYH30" s="105"/>
      <c r="MYI30" s="105"/>
      <c r="MYJ30" s="105"/>
      <c r="MYK30" s="105"/>
      <c r="MYL30" s="105"/>
      <c r="MYM30" s="105"/>
      <c r="MYN30" s="105"/>
      <c r="MYO30" s="105"/>
      <c r="MYP30" s="105"/>
      <c r="MYQ30" s="105"/>
      <c r="MYR30" s="105"/>
      <c r="MYS30" s="105"/>
      <c r="MYT30" s="105"/>
      <c r="MYU30" s="105"/>
      <c r="MYV30" s="105"/>
      <c r="MYW30" s="105"/>
      <c r="MYX30" s="105"/>
      <c r="MYY30" s="105"/>
      <c r="MYZ30" s="105"/>
      <c r="MZA30" s="105"/>
      <c r="MZB30" s="105"/>
      <c r="MZC30" s="105"/>
      <c r="MZD30" s="105"/>
      <c r="MZE30" s="105"/>
      <c r="MZF30" s="105"/>
      <c r="MZG30" s="105"/>
      <c r="MZH30" s="105"/>
      <c r="MZI30" s="105"/>
      <c r="MZJ30" s="105"/>
      <c r="MZK30" s="105"/>
      <c r="MZL30" s="105"/>
      <c r="MZM30" s="105"/>
      <c r="MZN30" s="105"/>
      <c r="MZO30" s="105"/>
      <c r="MZP30" s="105"/>
      <c r="MZQ30" s="105"/>
      <c r="MZR30" s="105"/>
      <c r="MZS30" s="105"/>
      <c r="MZT30" s="105"/>
      <c r="MZU30" s="105"/>
      <c r="MZV30" s="105"/>
      <c r="MZW30" s="105"/>
      <c r="MZX30" s="105"/>
      <c r="MZY30" s="105"/>
      <c r="MZZ30" s="105"/>
      <c r="NAA30" s="105"/>
      <c r="NAB30" s="105"/>
      <c r="NAC30" s="105"/>
      <c r="NAD30" s="105"/>
      <c r="NAE30" s="105"/>
      <c r="NAF30" s="105"/>
      <c r="NAG30" s="105"/>
      <c r="NAH30" s="105"/>
      <c r="NAI30" s="105"/>
      <c r="NAJ30" s="105"/>
      <c r="NAK30" s="105"/>
      <c r="NAL30" s="105"/>
      <c r="NAM30" s="105"/>
      <c r="NAN30" s="105"/>
      <c r="NAO30" s="105"/>
      <c r="NAP30" s="105"/>
      <c r="NAQ30" s="105"/>
      <c r="NAR30" s="105"/>
      <c r="NAS30" s="105"/>
      <c r="NAT30" s="105"/>
      <c r="NAU30" s="105"/>
      <c r="NAV30" s="105"/>
      <c r="NAW30" s="105"/>
      <c r="NAX30" s="105"/>
      <c r="NAY30" s="105"/>
      <c r="NAZ30" s="105"/>
      <c r="NBA30" s="105"/>
      <c r="NBB30" s="105"/>
      <c r="NBC30" s="105"/>
      <c r="NBD30" s="105"/>
      <c r="NBE30" s="105"/>
      <c r="NBF30" s="105"/>
      <c r="NBG30" s="105"/>
      <c r="NBH30" s="105"/>
      <c r="NBI30" s="105"/>
      <c r="NBJ30" s="105"/>
      <c r="NBK30" s="105"/>
      <c r="NBL30" s="105"/>
      <c r="NBM30" s="105"/>
      <c r="NBN30" s="105"/>
      <c r="NBO30" s="105"/>
      <c r="NBP30" s="105"/>
      <c r="NBQ30" s="105"/>
      <c r="NBR30" s="105"/>
      <c r="NBS30" s="105"/>
      <c r="NBT30" s="105"/>
      <c r="NBU30" s="105"/>
      <c r="NBV30" s="105"/>
      <c r="NBW30" s="105"/>
      <c r="NBX30" s="105"/>
      <c r="NBY30" s="105"/>
      <c r="NBZ30" s="105"/>
      <c r="NCA30" s="105"/>
      <c r="NCB30" s="105"/>
      <c r="NCC30" s="105"/>
      <c r="NCD30" s="105"/>
      <c r="NCE30" s="105"/>
      <c r="NCF30" s="105"/>
      <c r="NCG30" s="105"/>
      <c r="NCH30" s="105"/>
      <c r="NCI30" s="105"/>
      <c r="NCJ30" s="105"/>
      <c r="NCK30" s="105"/>
      <c r="NCL30" s="105"/>
      <c r="NCM30" s="105"/>
      <c r="NCN30" s="105"/>
      <c r="NCO30" s="105"/>
      <c r="NCP30" s="105"/>
      <c r="NCQ30" s="105"/>
      <c r="NCR30" s="105"/>
      <c r="NCS30" s="105"/>
      <c r="NCT30" s="105"/>
      <c r="NCU30" s="105"/>
      <c r="NCV30" s="105"/>
      <c r="NCW30" s="105"/>
      <c r="NCX30" s="105"/>
      <c r="NCY30" s="105"/>
      <c r="NCZ30" s="105"/>
      <c r="NDA30" s="105"/>
      <c r="NDB30" s="105"/>
      <c r="NDC30" s="105"/>
      <c r="NDD30" s="105"/>
      <c r="NDE30" s="105"/>
      <c r="NDF30" s="105"/>
      <c r="NDG30" s="105"/>
      <c r="NDH30" s="105"/>
      <c r="NDI30" s="105"/>
      <c r="NDJ30" s="105"/>
      <c r="NDK30" s="105"/>
      <c r="NDL30" s="105"/>
      <c r="NDM30" s="105"/>
      <c r="NDN30" s="105"/>
      <c r="NDO30" s="105"/>
      <c r="NDP30" s="105"/>
      <c r="NDQ30" s="105"/>
      <c r="NDR30" s="105"/>
      <c r="NDS30" s="105"/>
      <c r="NDT30" s="105"/>
      <c r="NDU30" s="105"/>
      <c r="NDV30" s="105"/>
      <c r="NDW30" s="105"/>
      <c r="NDX30" s="105"/>
      <c r="NDY30" s="105"/>
      <c r="NDZ30" s="105"/>
      <c r="NEA30" s="105"/>
      <c r="NEB30" s="105"/>
      <c r="NEC30" s="105"/>
      <c r="NED30" s="105"/>
      <c r="NEE30" s="105"/>
      <c r="NEF30" s="105"/>
      <c r="NEG30" s="105"/>
      <c r="NEH30" s="105"/>
      <c r="NEI30" s="105"/>
      <c r="NEJ30" s="105"/>
      <c r="NEK30" s="105"/>
      <c r="NEL30" s="105"/>
      <c r="NEM30" s="105"/>
      <c r="NEN30" s="105"/>
      <c r="NEO30" s="105"/>
      <c r="NEP30" s="105"/>
      <c r="NEQ30" s="105"/>
      <c r="NER30" s="105"/>
      <c r="NES30" s="105"/>
      <c r="NET30" s="105"/>
      <c r="NEU30" s="105"/>
      <c r="NEV30" s="105"/>
      <c r="NEW30" s="105"/>
      <c r="NEX30" s="105"/>
      <c r="NEY30" s="105"/>
      <c r="NEZ30" s="105"/>
      <c r="NFA30" s="105"/>
      <c r="NFB30" s="105"/>
      <c r="NFC30" s="105"/>
      <c r="NFD30" s="105"/>
      <c r="NFE30" s="105"/>
      <c r="NFF30" s="105"/>
      <c r="NFG30" s="105"/>
      <c r="NFH30" s="105"/>
      <c r="NFI30" s="105"/>
      <c r="NFJ30" s="105"/>
      <c r="NFK30" s="105"/>
      <c r="NFL30" s="105"/>
      <c r="NFM30" s="105"/>
      <c r="NFN30" s="105"/>
      <c r="NFO30" s="105"/>
      <c r="NFP30" s="105"/>
      <c r="NFQ30" s="105"/>
      <c r="NFR30" s="105"/>
      <c r="NFS30" s="105"/>
      <c r="NFT30" s="105"/>
      <c r="NFU30" s="105"/>
      <c r="NFV30" s="105"/>
      <c r="NFW30" s="105"/>
      <c r="NFX30" s="105"/>
      <c r="NFY30" s="105"/>
      <c r="NFZ30" s="105"/>
      <c r="NGA30" s="105"/>
      <c r="NGB30" s="105"/>
      <c r="NGC30" s="105"/>
      <c r="NGD30" s="105"/>
      <c r="NGE30" s="105"/>
      <c r="NGF30" s="105"/>
      <c r="NGG30" s="105"/>
      <c r="NGH30" s="105"/>
      <c r="NGI30" s="105"/>
      <c r="NGJ30" s="105"/>
      <c r="NGK30" s="105"/>
      <c r="NGL30" s="105"/>
      <c r="NGM30" s="105"/>
      <c r="NGN30" s="105"/>
      <c r="NGO30" s="105"/>
      <c r="NGP30" s="105"/>
      <c r="NGQ30" s="105"/>
      <c r="NGR30" s="105"/>
      <c r="NGS30" s="105"/>
      <c r="NGT30" s="105"/>
      <c r="NGU30" s="105"/>
      <c r="NGV30" s="105"/>
      <c r="NGW30" s="105"/>
      <c r="NGX30" s="105"/>
      <c r="NGY30" s="105"/>
      <c r="NGZ30" s="105"/>
      <c r="NHA30" s="105"/>
      <c r="NHB30" s="105"/>
      <c r="NHC30" s="105"/>
      <c r="NHD30" s="105"/>
      <c r="NHE30" s="105"/>
      <c r="NHF30" s="105"/>
      <c r="NHG30" s="105"/>
      <c r="NHH30" s="105"/>
      <c r="NHI30" s="105"/>
      <c r="NHJ30" s="105"/>
      <c r="NHK30" s="105"/>
      <c r="NHL30" s="105"/>
      <c r="NHM30" s="105"/>
      <c r="NHN30" s="105"/>
      <c r="NHO30" s="105"/>
      <c r="NHP30" s="105"/>
      <c r="NHQ30" s="105"/>
      <c r="NHR30" s="105"/>
      <c r="NHS30" s="105"/>
      <c r="NHT30" s="105"/>
      <c r="NHU30" s="105"/>
      <c r="NHV30" s="105"/>
      <c r="NHW30" s="105"/>
      <c r="NHX30" s="105"/>
      <c r="NHY30" s="105"/>
      <c r="NHZ30" s="105"/>
      <c r="NIA30" s="105"/>
      <c r="NIB30" s="105"/>
      <c r="NIC30" s="105"/>
      <c r="NID30" s="105"/>
      <c r="NIE30" s="105"/>
      <c r="NIF30" s="105"/>
      <c r="NIG30" s="105"/>
      <c r="NIH30" s="105"/>
      <c r="NII30" s="105"/>
      <c r="NIJ30" s="105"/>
      <c r="NIK30" s="105"/>
      <c r="NIL30" s="105"/>
      <c r="NIM30" s="105"/>
      <c r="NIN30" s="105"/>
      <c r="NIO30" s="105"/>
      <c r="NIP30" s="105"/>
      <c r="NIQ30" s="105"/>
      <c r="NIR30" s="105"/>
      <c r="NIS30" s="105"/>
      <c r="NIT30" s="105"/>
      <c r="NIU30" s="105"/>
      <c r="NIV30" s="105"/>
      <c r="NIW30" s="105"/>
      <c r="NIX30" s="105"/>
      <c r="NIY30" s="105"/>
      <c r="NIZ30" s="105"/>
      <c r="NJA30" s="105"/>
      <c r="NJB30" s="105"/>
      <c r="NJC30" s="105"/>
      <c r="NJD30" s="105"/>
      <c r="NJE30" s="105"/>
      <c r="NJF30" s="105"/>
      <c r="NJG30" s="105"/>
      <c r="NJH30" s="105"/>
      <c r="NJI30" s="105"/>
      <c r="NJJ30" s="105"/>
      <c r="NJK30" s="105"/>
      <c r="NJL30" s="105"/>
      <c r="NJM30" s="105"/>
      <c r="NJN30" s="105"/>
      <c r="NJO30" s="105"/>
      <c r="NJP30" s="105"/>
      <c r="NJQ30" s="105"/>
      <c r="NJR30" s="105"/>
      <c r="NJS30" s="105"/>
      <c r="NJT30" s="105"/>
      <c r="NJU30" s="105"/>
      <c r="NJV30" s="105"/>
      <c r="NJW30" s="105"/>
      <c r="NJX30" s="105"/>
      <c r="NJY30" s="105"/>
      <c r="NJZ30" s="105"/>
      <c r="NKA30" s="105"/>
      <c r="NKB30" s="105"/>
      <c r="NKC30" s="105"/>
      <c r="NKD30" s="105"/>
      <c r="NKE30" s="105"/>
      <c r="NKF30" s="105"/>
      <c r="NKG30" s="105"/>
      <c r="NKH30" s="105"/>
      <c r="NKI30" s="105"/>
      <c r="NKJ30" s="105"/>
      <c r="NKK30" s="105"/>
      <c r="NKL30" s="105"/>
      <c r="NKM30" s="105"/>
      <c r="NKN30" s="105"/>
      <c r="NKO30" s="105"/>
      <c r="NKP30" s="105"/>
      <c r="NKQ30" s="105"/>
      <c r="NKR30" s="105"/>
      <c r="NKS30" s="105"/>
      <c r="NKT30" s="105"/>
      <c r="NKU30" s="105"/>
      <c r="NKV30" s="105"/>
      <c r="NKW30" s="105"/>
      <c r="NKX30" s="105"/>
      <c r="NKY30" s="105"/>
      <c r="NKZ30" s="105"/>
      <c r="NLA30" s="105"/>
      <c r="NLB30" s="105"/>
      <c r="NLC30" s="105"/>
      <c r="NLD30" s="105"/>
      <c r="NLE30" s="105"/>
      <c r="NLF30" s="105"/>
      <c r="NLG30" s="105"/>
      <c r="NLH30" s="105"/>
      <c r="NLI30" s="105"/>
      <c r="NLJ30" s="105"/>
      <c r="NLK30" s="105"/>
      <c r="NLL30" s="105"/>
      <c r="NLM30" s="105"/>
      <c r="NLN30" s="105"/>
      <c r="NLO30" s="105"/>
      <c r="NLP30" s="105"/>
      <c r="NLQ30" s="105"/>
      <c r="NLR30" s="105"/>
      <c r="NLS30" s="105"/>
      <c r="NLT30" s="105"/>
      <c r="NLU30" s="105"/>
      <c r="NLV30" s="105"/>
      <c r="NLW30" s="105"/>
      <c r="NLX30" s="105"/>
      <c r="NLY30" s="105"/>
      <c r="NLZ30" s="105"/>
      <c r="NMA30" s="105"/>
      <c r="NMB30" s="105"/>
      <c r="NMC30" s="105"/>
      <c r="NMD30" s="105"/>
      <c r="NME30" s="105"/>
      <c r="NMF30" s="105"/>
      <c r="NMG30" s="105"/>
      <c r="NMH30" s="105"/>
      <c r="NMI30" s="105"/>
      <c r="NMJ30" s="105"/>
      <c r="NMK30" s="105"/>
      <c r="NML30" s="105"/>
      <c r="NMM30" s="105"/>
      <c r="NMN30" s="105"/>
      <c r="NMO30" s="105"/>
      <c r="NMP30" s="105"/>
      <c r="NMQ30" s="105"/>
      <c r="NMR30" s="105"/>
      <c r="NMS30" s="105"/>
      <c r="NMT30" s="105"/>
      <c r="NMU30" s="105"/>
      <c r="NMV30" s="105"/>
      <c r="NMW30" s="105"/>
      <c r="NMX30" s="105"/>
      <c r="NMY30" s="105"/>
      <c r="NMZ30" s="105"/>
      <c r="NNA30" s="105"/>
      <c r="NNB30" s="105"/>
      <c r="NNC30" s="105"/>
      <c r="NND30" s="105"/>
      <c r="NNE30" s="105"/>
      <c r="NNF30" s="105"/>
      <c r="NNG30" s="105"/>
      <c r="NNH30" s="105"/>
      <c r="NNI30" s="105"/>
      <c r="NNJ30" s="105"/>
      <c r="NNK30" s="105"/>
      <c r="NNL30" s="105"/>
      <c r="NNM30" s="105"/>
      <c r="NNN30" s="105"/>
      <c r="NNO30" s="105"/>
      <c r="NNP30" s="105"/>
      <c r="NNQ30" s="105"/>
      <c r="NNR30" s="105"/>
      <c r="NNS30" s="105"/>
      <c r="NNT30" s="105"/>
      <c r="NNU30" s="105"/>
      <c r="NNV30" s="105"/>
      <c r="NNW30" s="105"/>
      <c r="NNX30" s="105"/>
      <c r="NNY30" s="105"/>
      <c r="NNZ30" s="105"/>
      <c r="NOA30" s="105"/>
      <c r="NOB30" s="105"/>
      <c r="NOC30" s="105"/>
      <c r="NOD30" s="105"/>
      <c r="NOE30" s="105"/>
      <c r="NOF30" s="105"/>
      <c r="NOG30" s="105"/>
      <c r="NOH30" s="105"/>
      <c r="NOI30" s="105"/>
      <c r="NOJ30" s="105"/>
      <c r="NOK30" s="105"/>
      <c r="NOL30" s="105"/>
      <c r="NOM30" s="105"/>
      <c r="NON30" s="105"/>
      <c r="NOO30" s="105"/>
      <c r="NOP30" s="105"/>
      <c r="NOQ30" s="105"/>
      <c r="NOR30" s="105"/>
      <c r="NOS30" s="105"/>
      <c r="NOT30" s="105"/>
      <c r="NOU30" s="105"/>
      <c r="NOV30" s="105"/>
      <c r="NOW30" s="105"/>
      <c r="NOX30" s="105"/>
      <c r="NOY30" s="105"/>
      <c r="NOZ30" s="105"/>
      <c r="NPA30" s="105"/>
      <c r="NPB30" s="105"/>
      <c r="NPC30" s="105"/>
      <c r="NPD30" s="105"/>
      <c r="NPE30" s="105"/>
      <c r="NPF30" s="105"/>
      <c r="NPG30" s="105"/>
      <c r="NPH30" s="105"/>
      <c r="NPI30" s="105"/>
      <c r="NPJ30" s="105"/>
      <c r="NPK30" s="105"/>
      <c r="NPL30" s="105"/>
      <c r="NPM30" s="105"/>
      <c r="NPN30" s="105"/>
      <c r="NPO30" s="105"/>
      <c r="NPP30" s="105"/>
      <c r="NPQ30" s="105"/>
      <c r="NPR30" s="105"/>
      <c r="NPS30" s="105"/>
      <c r="NPT30" s="105"/>
      <c r="NPU30" s="105"/>
      <c r="NPV30" s="105"/>
      <c r="NPW30" s="105"/>
      <c r="NPX30" s="105"/>
      <c r="NPY30" s="105"/>
      <c r="NPZ30" s="105"/>
      <c r="NQA30" s="105"/>
      <c r="NQB30" s="105"/>
      <c r="NQC30" s="105"/>
      <c r="NQD30" s="105"/>
      <c r="NQE30" s="105"/>
      <c r="NQF30" s="105"/>
      <c r="NQG30" s="105"/>
      <c r="NQH30" s="105"/>
      <c r="NQI30" s="105"/>
      <c r="NQJ30" s="105"/>
      <c r="NQK30" s="105"/>
      <c r="NQL30" s="105"/>
      <c r="NQM30" s="105"/>
      <c r="NQN30" s="105"/>
      <c r="NQO30" s="105"/>
      <c r="NQP30" s="105"/>
      <c r="NQQ30" s="105"/>
      <c r="NQR30" s="105"/>
      <c r="NQS30" s="105"/>
      <c r="NQT30" s="105"/>
      <c r="NQU30" s="105"/>
      <c r="NQV30" s="105"/>
      <c r="NQW30" s="105"/>
      <c r="NQX30" s="105"/>
      <c r="NQY30" s="105"/>
      <c r="NQZ30" s="105"/>
      <c r="NRA30" s="105"/>
      <c r="NRB30" s="105"/>
      <c r="NRC30" s="105"/>
      <c r="NRD30" s="105"/>
      <c r="NRE30" s="105"/>
      <c r="NRF30" s="105"/>
      <c r="NRG30" s="105"/>
      <c r="NRH30" s="105"/>
      <c r="NRI30" s="105"/>
      <c r="NRJ30" s="105"/>
      <c r="NRK30" s="105"/>
      <c r="NRL30" s="105"/>
      <c r="NRM30" s="105"/>
      <c r="NRN30" s="105"/>
      <c r="NRO30" s="105"/>
      <c r="NRP30" s="105"/>
      <c r="NRQ30" s="105"/>
      <c r="NRR30" s="105"/>
      <c r="NRS30" s="105"/>
      <c r="NRT30" s="105"/>
      <c r="NRU30" s="105"/>
      <c r="NRV30" s="105"/>
      <c r="NRW30" s="105"/>
      <c r="NRX30" s="105"/>
      <c r="NRY30" s="105"/>
      <c r="NRZ30" s="105"/>
      <c r="NSA30" s="105"/>
      <c r="NSB30" s="105"/>
      <c r="NSC30" s="105"/>
      <c r="NSD30" s="105"/>
      <c r="NSE30" s="105"/>
      <c r="NSF30" s="105"/>
      <c r="NSG30" s="105"/>
      <c r="NSH30" s="105"/>
      <c r="NSI30" s="105"/>
      <c r="NSJ30" s="105"/>
      <c r="NSK30" s="105"/>
      <c r="NSL30" s="105"/>
      <c r="NSM30" s="105"/>
      <c r="NSN30" s="105"/>
      <c r="NSO30" s="105"/>
      <c r="NSP30" s="105"/>
      <c r="NSQ30" s="105"/>
      <c r="NSR30" s="105"/>
      <c r="NSS30" s="105"/>
      <c r="NST30" s="105"/>
      <c r="NSU30" s="105"/>
      <c r="NSV30" s="105"/>
      <c r="NSW30" s="105"/>
      <c r="NSX30" s="105"/>
      <c r="NSY30" s="105"/>
      <c r="NSZ30" s="105"/>
      <c r="NTA30" s="105"/>
      <c r="NTB30" s="105"/>
      <c r="NTC30" s="105"/>
      <c r="NTD30" s="105"/>
      <c r="NTE30" s="105"/>
      <c r="NTF30" s="105"/>
      <c r="NTG30" s="105"/>
      <c r="NTH30" s="105"/>
      <c r="NTI30" s="105"/>
      <c r="NTJ30" s="105"/>
      <c r="NTK30" s="105"/>
      <c r="NTL30" s="105"/>
      <c r="NTM30" s="105"/>
      <c r="NTN30" s="105"/>
      <c r="NTO30" s="105"/>
      <c r="NTP30" s="105"/>
      <c r="NTQ30" s="105"/>
      <c r="NTR30" s="105"/>
      <c r="NTS30" s="105"/>
      <c r="NTT30" s="105"/>
      <c r="NTU30" s="105"/>
      <c r="NTV30" s="105"/>
      <c r="NTW30" s="105"/>
      <c r="NTX30" s="105"/>
      <c r="NTY30" s="105"/>
      <c r="NTZ30" s="105"/>
      <c r="NUA30" s="105"/>
      <c r="NUB30" s="105"/>
      <c r="NUC30" s="105"/>
      <c r="NUD30" s="105"/>
      <c r="NUE30" s="105"/>
      <c r="NUF30" s="105"/>
      <c r="NUG30" s="105"/>
      <c r="NUH30" s="105"/>
      <c r="NUI30" s="105"/>
      <c r="NUJ30" s="105"/>
      <c r="NUK30" s="105"/>
      <c r="NUL30" s="105"/>
      <c r="NUM30" s="105"/>
      <c r="NUN30" s="105"/>
      <c r="NUO30" s="105"/>
      <c r="NUP30" s="105"/>
      <c r="NUQ30" s="105"/>
      <c r="NUR30" s="105"/>
      <c r="NUS30" s="105"/>
      <c r="NUT30" s="105"/>
      <c r="NUU30" s="105"/>
      <c r="NUV30" s="105"/>
      <c r="NUW30" s="105"/>
      <c r="NUX30" s="105"/>
      <c r="NUY30" s="105"/>
      <c r="NUZ30" s="105"/>
      <c r="NVA30" s="105"/>
      <c r="NVB30" s="105"/>
      <c r="NVC30" s="105"/>
      <c r="NVD30" s="105"/>
      <c r="NVE30" s="105"/>
      <c r="NVF30" s="105"/>
      <c r="NVG30" s="105"/>
      <c r="NVH30" s="105"/>
      <c r="NVI30" s="105"/>
      <c r="NVJ30" s="105"/>
      <c r="NVK30" s="105"/>
      <c r="NVL30" s="105"/>
      <c r="NVM30" s="105"/>
      <c r="NVN30" s="105"/>
      <c r="NVO30" s="105"/>
      <c r="NVP30" s="105"/>
      <c r="NVQ30" s="105"/>
      <c r="NVR30" s="105"/>
      <c r="NVS30" s="105"/>
      <c r="NVT30" s="105"/>
      <c r="NVU30" s="105"/>
      <c r="NVV30" s="105"/>
      <c r="NVW30" s="105"/>
      <c r="NVX30" s="105"/>
      <c r="NVY30" s="105"/>
      <c r="NVZ30" s="105"/>
      <c r="NWA30" s="105"/>
      <c r="NWB30" s="105"/>
      <c r="NWC30" s="105"/>
      <c r="NWD30" s="105"/>
      <c r="NWE30" s="105"/>
      <c r="NWF30" s="105"/>
      <c r="NWG30" s="105"/>
      <c r="NWH30" s="105"/>
      <c r="NWI30" s="105"/>
      <c r="NWJ30" s="105"/>
      <c r="NWK30" s="105"/>
      <c r="NWL30" s="105"/>
      <c r="NWM30" s="105"/>
      <c r="NWN30" s="105"/>
      <c r="NWO30" s="105"/>
      <c r="NWP30" s="105"/>
      <c r="NWQ30" s="105"/>
      <c r="NWR30" s="105"/>
      <c r="NWS30" s="105"/>
      <c r="NWT30" s="105"/>
      <c r="NWU30" s="105"/>
      <c r="NWV30" s="105"/>
      <c r="NWW30" s="105"/>
      <c r="NWX30" s="105"/>
      <c r="NWY30" s="105"/>
      <c r="NWZ30" s="105"/>
      <c r="NXA30" s="105"/>
      <c r="NXB30" s="105"/>
      <c r="NXC30" s="105"/>
      <c r="NXD30" s="105"/>
      <c r="NXE30" s="105"/>
      <c r="NXF30" s="105"/>
      <c r="NXG30" s="105"/>
      <c r="NXH30" s="105"/>
      <c r="NXI30" s="105"/>
      <c r="NXJ30" s="105"/>
      <c r="NXK30" s="105"/>
      <c r="NXL30" s="105"/>
      <c r="NXM30" s="105"/>
      <c r="NXN30" s="105"/>
      <c r="NXO30" s="105"/>
      <c r="NXP30" s="105"/>
      <c r="NXQ30" s="105"/>
      <c r="NXR30" s="105"/>
      <c r="NXS30" s="105"/>
      <c r="NXT30" s="105"/>
      <c r="NXU30" s="105"/>
      <c r="NXV30" s="105"/>
      <c r="NXW30" s="105"/>
      <c r="NXX30" s="105"/>
      <c r="NXY30" s="105"/>
      <c r="NXZ30" s="105"/>
      <c r="NYA30" s="105"/>
      <c r="NYB30" s="105"/>
      <c r="NYC30" s="105"/>
      <c r="NYD30" s="105"/>
      <c r="NYE30" s="105"/>
      <c r="NYF30" s="105"/>
      <c r="NYG30" s="105"/>
      <c r="NYH30" s="105"/>
      <c r="NYI30" s="105"/>
      <c r="NYJ30" s="105"/>
      <c r="NYK30" s="105"/>
      <c r="NYL30" s="105"/>
      <c r="NYM30" s="105"/>
      <c r="NYN30" s="105"/>
      <c r="NYO30" s="105"/>
      <c r="NYP30" s="105"/>
      <c r="NYQ30" s="105"/>
      <c r="NYR30" s="105"/>
      <c r="NYS30" s="105"/>
      <c r="NYT30" s="105"/>
      <c r="NYU30" s="105"/>
      <c r="NYV30" s="105"/>
      <c r="NYW30" s="105"/>
      <c r="NYX30" s="105"/>
      <c r="NYY30" s="105"/>
      <c r="NYZ30" s="105"/>
      <c r="NZA30" s="105"/>
      <c r="NZB30" s="105"/>
      <c r="NZC30" s="105"/>
      <c r="NZD30" s="105"/>
      <c r="NZE30" s="105"/>
      <c r="NZF30" s="105"/>
      <c r="NZG30" s="105"/>
      <c r="NZH30" s="105"/>
      <c r="NZI30" s="105"/>
      <c r="NZJ30" s="105"/>
      <c r="NZK30" s="105"/>
      <c r="NZL30" s="105"/>
      <c r="NZM30" s="105"/>
      <c r="NZN30" s="105"/>
      <c r="NZO30" s="105"/>
      <c r="NZP30" s="105"/>
      <c r="NZQ30" s="105"/>
      <c r="NZR30" s="105"/>
      <c r="NZS30" s="105"/>
      <c r="NZT30" s="105"/>
      <c r="NZU30" s="105"/>
      <c r="NZV30" s="105"/>
      <c r="NZW30" s="105"/>
      <c r="NZX30" s="105"/>
      <c r="NZY30" s="105"/>
      <c r="NZZ30" s="105"/>
      <c r="OAA30" s="105"/>
      <c r="OAB30" s="105"/>
      <c r="OAC30" s="105"/>
      <c r="OAD30" s="105"/>
      <c r="OAE30" s="105"/>
      <c r="OAF30" s="105"/>
      <c r="OAG30" s="105"/>
      <c r="OAH30" s="105"/>
      <c r="OAI30" s="105"/>
      <c r="OAJ30" s="105"/>
      <c r="OAK30" s="105"/>
      <c r="OAL30" s="105"/>
      <c r="OAM30" s="105"/>
      <c r="OAN30" s="105"/>
      <c r="OAO30" s="105"/>
      <c r="OAP30" s="105"/>
      <c r="OAQ30" s="105"/>
      <c r="OAR30" s="105"/>
      <c r="OAS30" s="105"/>
      <c r="OAT30" s="105"/>
      <c r="OAU30" s="105"/>
      <c r="OAV30" s="105"/>
      <c r="OAW30" s="105"/>
      <c r="OAX30" s="105"/>
      <c r="OAY30" s="105"/>
      <c r="OAZ30" s="105"/>
      <c r="OBA30" s="105"/>
      <c r="OBB30" s="105"/>
      <c r="OBC30" s="105"/>
      <c r="OBD30" s="105"/>
      <c r="OBE30" s="105"/>
      <c r="OBF30" s="105"/>
      <c r="OBG30" s="105"/>
      <c r="OBH30" s="105"/>
      <c r="OBI30" s="105"/>
      <c r="OBJ30" s="105"/>
      <c r="OBK30" s="105"/>
      <c r="OBL30" s="105"/>
      <c r="OBM30" s="105"/>
      <c r="OBN30" s="105"/>
      <c r="OBO30" s="105"/>
      <c r="OBP30" s="105"/>
      <c r="OBQ30" s="105"/>
      <c r="OBR30" s="105"/>
      <c r="OBS30" s="105"/>
      <c r="OBT30" s="105"/>
      <c r="OBU30" s="105"/>
      <c r="OBV30" s="105"/>
      <c r="OBW30" s="105"/>
      <c r="OBX30" s="105"/>
      <c r="OBY30" s="105"/>
      <c r="OBZ30" s="105"/>
      <c r="OCA30" s="105"/>
      <c r="OCB30" s="105"/>
      <c r="OCC30" s="105"/>
      <c r="OCD30" s="105"/>
      <c r="OCE30" s="105"/>
      <c r="OCF30" s="105"/>
      <c r="OCG30" s="105"/>
      <c r="OCH30" s="105"/>
      <c r="OCI30" s="105"/>
      <c r="OCJ30" s="105"/>
      <c r="OCK30" s="105"/>
      <c r="OCL30" s="105"/>
      <c r="OCM30" s="105"/>
      <c r="OCN30" s="105"/>
      <c r="OCO30" s="105"/>
      <c r="OCP30" s="105"/>
      <c r="OCQ30" s="105"/>
      <c r="OCR30" s="105"/>
      <c r="OCS30" s="105"/>
      <c r="OCT30" s="105"/>
      <c r="OCU30" s="105"/>
      <c r="OCV30" s="105"/>
      <c r="OCW30" s="105"/>
      <c r="OCX30" s="105"/>
      <c r="OCY30" s="105"/>
      <c r="OCZ30" s="105"/>
      <c r="ODA30" s="105"/>
      <c r="ODB30" s="105"/>
      <c r="ODC30" s="105"/>
      <c r="ODD30" s="105"/>
      <c r="ODE30" s="105"/>
      <c r="ODF30" s="105"/>
      <c r="ODG30" s="105"/>
      <c r="ODH30" s="105"/>
      <c r="ODI30" s="105"/>
      <c r="ODJ30" s="105"/>
      <c r="ODK30" s="105"/>
      <c r="ODL30" s="105"/>
      <c r="ODM30" s="105"/>
      <c r="ODN30" s="105"/>
      <c r="ODO30" s="105"/>
      <c r="ODP30" s="105"/>
      <c r="ODQ30" s="105"/>
      <c r="ODR30" s="105"/>
      <c r="ODS30" s="105"/>
      <c r="ODT30" s="105"/>
      <c r="ODU30" s="105"/>
      <c r="ODV30" s="105"/>
      <c r="ODW30" s="105"/>
      <c r="ODX30" s="105"/>
      <c r="ODY30" s="105"/>
      <c r="ODZ30" s="105"/>
      <c r="OEA30" s="105"/>
      <c r="OEB30" s="105"/>
      <c r="OEC30" s="105"/>
      <c r="OED30" s="105"/>
      <c r="OEE30" s="105"/>
      <c r="OEF30" s="105"/>
      <c r="OEG30" s="105"/>
      <c r="OEH30" s="105"/>
      <c r="OEI30" s="105"/>
      <c r="OEJ30" s="105"/>
      <c r="OEK30" s="105"/>
      <c r="OEL30" s="105"/>
      <c r="OEM30" s="105"/>
      <c r="OEN30" s="105"/>
      <c r="OEO30" s="105"/>
      <c r="OEP30" s="105"/>
      <c r="OEQ30" s="105"/>
      <c r="OER30" s="105"/>
      <c r="OES30" s="105"/>
      <c r="OET30" s="105"/>
      <c r="OEU30" s="105"/>
      <c r="OEV30" s="105"/>
      <c r="OEW30" s="105"/>
      <c r="OEX30" s="105"/>
      <c r="OEY30" s="105"/>
      <c r="OEZ30" s="105"/>
      <c r="OFA30" s="105"/>
      <c r="OFB30" s="105"/>
      <c r="OFC30" s="105"/>
      <c r="OFD30" s="105"/>
      <c r="OFE30" s="105"/>
      <c r="OFF30" s="105"/>
      <c r="OFG30" s="105"/>
      <c r="OFH30" s="105"/>
      <c r="OFI30" s="105"/>
      <c r="OFJ30" s="105"/>
      <c r="OFK30" s="105"/>
      <c r="OFL30" s="105"/>
      <c r="OFM30" s="105"/>
      <c r="OFN30" s="105"/>
      <c r="OFO30" s="105"/>
      <c r="OFP30" s="105"/>
      <c r="OFQ30" s="105"/>
      <c r="OFR30" s="105"/>
      <c r="OFS30" s="105"/>
      <c r="OFT30" s="105"/>
      <c r="OFU30" s="105"/>
      <c r="OFV30" s="105"/>
      <c r="OFW30" s="105"/>
      <c r="OFX30" s="105"/>
      <c r="OFY30" s="105"/>
      <c r="OFZ30" s="105"/>
      <c r="OGA30" s="105"/>
      <c r="OGB30" s="105"/>
      <c r="OGC30" s="105"/>
      <c r="OGD30" s="105"/>
      <c r="OGE30" s="105"/>
      <c r="OGF30" s="105"/>
      <c r="OGG30" s="105"/>
      <c r="OGH30" s="105"/>
      <c r="OGI30" s="105"/>
      <c r="OGJ30" s="105"/>
      <c r="OGK30" s="105"/>
      <c r="OGL30" s="105"/>
      <c r="OGM30" s="105"/>
      <c r="OGN30" s="105"/>
      <c r="OGO30" s="105"/>
      <c r="OGP30" s="105"/>
      <c r="OGQ30" s="105"/>
      <c r="OGR30" s="105"/>
      <c r="OGS30" s="105"/>
      <c r="OGT30" s="105"/>
      <c r="OGU30" s="105"/>
      <c r="OGV30" s="105"/>
      <c r="OGW30" s="105"/>
      <c r="OGX30" s="105"/>
      <c r="OGY30" s="105"/>
      <c r="OGZ30" s="105"/>
      <c r="OHA30" s="105"/>
      <c r="OHB30" s="105"/>
      <c r="OHC30" s="105"/>
      <c r="OHD30" s="105"/>
      <c r="OHE30" s="105"/>
      <c r="OHF30" s="105"/>
      <c r="OHG30" s="105"/>
      <c r="OHH30" s="105"/>
      <c r="OHI30" s="105"/>
      <c r="OHJ30" s="105"/>
      <c r="OHK30" s="105"/>
      <c r="OHL30" s="105"/>
      <c r="OHM30" s="105"/>
      <c r="OHN30" s="105"/>
      <c r="OHO30" s="105"/>
      <c r="OHP30" s="105"/>
      <c r="OHQ30" s="105"/>
      <c r="OHR30" s="105"/>
      <c r="OHS30" s="105"/>
      <c r="OHT30" s="105"/>
      <c r="OHU30" s="105"/>
      <c r="OHV30" s="105"/>
      <c r="OHW30" s="105"/>
      <c r="OHX30" s="105"/>
      <c r="OHY30" s="105"/>
      <c r="OHZ30" s="105"/>
      <c r="OIA30" s="105"/>
      <c r="OIB30" s="105"/>
      <c r="OIC30" s="105"/>
      <c r="OID30" s="105"/>
      <c r="OIE30" s="105"/>
      <c r="OIF30" s="105"/>
      <c r="OIG30" s="105"/>
      <c r="OIH30" s="105"/>
      <c r="OII30" s="105"/>
      <c r="OIJ30" s="105"/>
      <c r="OIK30" s="105"/>
      <c r="OIL30" s="105"/>
      <c r="OIM30" s="105"/>
      <c r="OIN30" s="105"/>
      <c r="OIO30" s="105"/>
      <c r="OIP30" s="105"/>
      <c r="OIQ30" s="105"/>
      <c r="OIR30" s="105"/>
      <c r="OIS30" s="105"/>
      <c r="OIT30" s="105"/>
      <c r="OIU30" s="105"/>
      <c r="OIV30" s="105"/>
      <c r="OIW30" s="105"/>
      <c r="OIX30" s="105"/>
      <c r="OIY30" s="105"/>
      <c r="OIZ30" s="105"/>
      <c r="OJA30" s="105"/>
      <c r="OJB30" s="105"/>
      <c r="OJC30" s="105"/>
      <c r="OJD30" s="105"/>
      <c r="OJE30" s="105"/>
      <c r="OJF30" s="105"/>
      <c r="OJG30" s="105"/>
      <c r="OJH30" s="105"/>
      <c r="OJI30" s="105"/>
      <c r="OJJ30" s="105"/>
      <c r="OJK30" s="105"/>
      <c r="OJL30" s="105"/>
      <c r="OJM30" s="105"/>
      <c r="OJN30" s="105"/>
      <c r="OJO30" s="105"/>
      <c r="OJP30" s="105"/>
      <c r="OJQ30" s="105"/>
      <c r="OJR30" s="105"/>
      <c r="OJS30" s="105"/>
      <c r="OJT30" s="105"/>
      <c r="OJU30" s="105"/>
      <c r="OJV30" s="105"/>
      <c r="OJW30" s="105"/>
      <c r="OJX30" s="105"/>
      <c r="OJY30" s="105"/>
      <c r="OJZ30" s="105"/>
      <c r="OKA30" s="105"/>
      <c r="OKB30" s="105"/>
      <c r="OKC30" s="105"/>
      <c r="OKD30" s="105"/>
      <c r="OKE30" s="105"/>
      <c r="OKF30" s="105"/>
      <c r="OKG30" s="105"/>
      <c r="OKH30" s="105"/>
      <c r="OKI30" s="105"/>
      <c r="OKJ30" s="105"/>
      <c r="OKK30" s="105"/>
      <c r="OKL30" s="105"/>
      <c r="OKM30" s="105"/>
      <c r="OKN30" s="105"/>
      <c r="OKO30" s="105"/>
      <c r="OKP30" s="105"/>
      <c r="OKQ30" s="105"/>
      <c r="OKR30" s="105"/>
      <c r="OKS30" s="105"/>
      <c r="OKT30" s="105"/>
      <c r="OKU30" s="105"/>
      <c r="OKV30" s="105"/>
      <c r="OKW30" s="105"/>
      <c r="OKX30" s="105"/>
      <c r="OKY30" s="105"/>
      <c r="OKZ30" s="105"/>
      <c r="OLA30" s="105"/>
      <c r="OLB30" s="105"/>
      <c r="OLC30" s="105"/>
      <c r="OLD30" s="105"/>
      <c r="OLE30" s="105"/>
      <c r="OLF30" s="105"/>
      <c r="OLG30" s="105"/>
      <c r="OLH30" s="105"/>
      <c r="OLI30" s="105"/>
      <c r="OLJ30" s="105"/>
      <c r="OLK30" s="105"/>
      <c r="OLL30" s="105"/>
      <c r="OLM30" s="105"/>
      <c r="OLN30" s="105"/>
      <c r="OLO30" s="105"/>
      <c r="OLP30" s="105"/>
      <c r="OLQ30" s="105"/>
      <c r="OLR30" s="105"/>
      <c r="OLS30" s="105"/>
      <c r="OLT30" s="105"/>
      <c r="OLU30" s="105"/>
      <c r="OLV30" s="105"/>
      <c r="OLW30" s="105"/>
      <c r="OLX30" s="105"/>
      <c r="OLY30" s="105"/>
      <c r="OLZ30" s="105"/>
      <c r="OMA30" s="105"/>
      <c r="OMB30" s="105"/>
      <c r="OMC30" s="105"/>
      <c r="OMD30" s="105"/>
      <c r="OME30" s="105"/>
      <c r="OMF30" s="105"/>
      <c r="OMG30" s="105"/>
      <c r="OMH30" s="105"/>
      <c r="OMI30" s="105"/>
      <c r="OMJ30" s="105"/>
      <c r="OMK30" s="105"/>
      <c r="OML30" s="105"/>
      <c r="OMM30" s="105"/>
      <c r="OMN30" s="105"/>
      <c r="OMO30" s="105"/>
      <c r="OMP30" s="105"/>
      <c r="OMQ30" s="105"/>
      <c r="OMR30" s="105"/>
      <c r="OMS30" s="105"/>
      <c r="OMT30" s="105"/>
      <c r="OMU30" s="105"/>
      <c r="OMV30" s="105"/>
      <c r="OMW30" s="105"/>
      <c r="OMX30" s="105"/>
      <c r="OMY30" s="105"/>
      <c r="OMZ30" s="105"/>
      <c r="ONA30" s="105"/>
      <c r="ONB30" s="105"/>
      <c r="ONC30" s="105"/>
      <c r="OND30" s="105"/>
      <c r="ONE30" s="105"/>
      <c r="ONF30" s="105"/>
      <c r="ONG30" s="105"/>
      <c r="ONH30" s="105"/>
      <c r="ONI30" s="105"/>
      <c r="ONJ30" s="105"/>
      <c r="ONK30" s="105"/>
      <c r="ONL30" s="105"/>
      <c r="ONM30" s="105"/>
      <c r="ONN30" s="105"/>
      <c r="ONO30" s="105"/>
      <c r="ONP30" s="105"/>
      <c r="ONQ30" s="105"/>
      <c r="ONR30" s="105"/>
      <c r="ONS30" s="105"/>
      <c r="ONT30" s="105"/>
      <c r="ONU30" s="105"/>
      <c r="ONV30" s="105"/>
      <c r="ONW30" s="105"/>
      <c r="ONX30" s="105"/>
      <c r="ONY30" s="105"/>
      <c r="ONZ30" s="105"/>
      <c r="OOA30" s="105"/>
      <c r="OOB30" s="105"/>
      <c r="OOC30" s="105"/>
      <c r="OOD30" s="105"/>
      <c r="OOE30" s="105"/>
      <c r="OOF30" s="105"/>
      <c r="OOG30" s="105"/>
      <c r="OOH30" s="105"/>
      <c r="OOI30" s="105"/>
      <c r="OOJ30" s="105"/>
      <c r="OOK30" s="105"/>
      <c r="OOL30" s="105"/>
      <c r="OOM30" s="105"/>
      <c r="OON30" s="105"/>
      <c r="OOO30" s="105"/>
      <c r="OOP30" s="105"/>
      <c r="OOQ30" s="105"/>
      <c r="OOR30" s="105"/>
      <c r="OOS30" s="105"/>
      <c r="OOT30" s="105"/>
      <c r="OOU30" s="105"/>
      <c r="OOV30" s="105"/>
      <c r="OOW30" s="105"/>
      <c r="OOX30" s="105"/>
      <c r="OOY30" s="105"/>
      <c r="OOZ30" s="105"/>
      <c r="OPA30" s="105"/>
      <c r="OPB30" s="105"/>
      <c r="OPC30" s="105"/>
      <c r="OPD30" s="105"/>
      <c r="OPE30" s="105"/>
      <c r="OPF30" s="105"/>
      <c r="OPG30" s="105"/>
      <c r="OPH30" s="105"/>
      <c r="OPI30" s="105"/>
      <c r="OPJ30" s="105"/>
      <c r="OPK30" s="105"/>
      <c r="OPL30" s="105"/>
      <c r="OPM30" s="105"/>
      <c r="OPN30" s="105"/>
      <c r="OPO30" s="105"/>
      <c r="OPP30" s="105"/>
      <c r="OPQ30" s="105"/>
      <c r="OPR30" s="105"/>
      <c r="OPS30" s="105"/>
      <c r="OPT30" s="105"/>
      <c r="OPU30" s="105"/>
      <c r="OPV30" s="105"/>
      <c r="OPW30" s="105"/>
      <c r="OPX30" s="105"/>
      <c r="OPY30" s="105"/>
      <c r="OPZ30" s="105"/>
      <c r="OQA30" s="105"/>
      <c r="OQB30" s="105"/>
      <c r="OQC30" s="105"/>
      <c r="OQD30" s="105"/>
      <c r="OQE30" s="105"/>
      <c r="OQF30" s="105"/>
      <c r="OQG30" s="105"/>
      <c r="OQH30" s="105"/>
      <c r="OQI30" s="105"/>
      <c r="OQJ30" s="105"/>
      <c r="OQK30" s="105"/>
      <c r="OQL30" s="105"/>
      <c r="OQM30" s="105"/>
      <c r="OQN30" s="105"/>
      <c r="OQO30" s="105"/>
      <c r="OQP30" s="105"/>
      <c r="OQQ30" s="105"/>
      <c r="OQR30" s="105"/>
      <c r="OQS30" s="105"/>
      <c r="OQT30" s="105"/>
      <c r="OQU30" s="105"/>
      <c r="OQV30" s="105"/>
      <c r="OQW30" s="105"/>
      <c r="OQX30" s="105"/>
      <c r="OQY30" s="105"/>
      <c r="OQZ30" s="105"/>
      <c r="ORA30" s="105"/>
      <c r="ORB30" s="105"/>
      <c r="ORC30" s="105"/>
      <c r="ORD30" s="105"/>
      <c r="ORE30" s="105"/>
      <c r="ORF30" s="105"/>
      <c r="ORG30" s="105"/>
      <c r="ORH30" s="105"/>
      <c r="ORI30" s="105"/>
      <c r="ORJ30" s="105"/>
      <c r="ORK30" s="105"/>
      <c r="ORL30" s="105"/>
      <c r="ORM30" s="105"/>
      <c r="ORN30" s="105"/>
      <c r="ORO30" s="105"/>
      <c r="ORP30" s="105"/>
      <c r="ORQ30" s="105"/>
      <c r="ORR30" s="105"/>
      <c r="ORS30" s="105"/>
      <c r="ORT30" s="105"/>
      <c r="ORU30" s="105"/>
      <c r="ORV30" s="105"/>
      <c r="ORW30" s="105"/>
      <c r="ORX30" s="105"/>
      <c r="ORY30" s="105"/>
      <c r="ORZ30" s="105"/>
      <c r="OSA30" s="105"/>
      <c r="OSB30" s="105"/>
      <c r="OSC30" s="105"/>
      <c r="OSD30" s="105"/>
      <c r="OSE30" s="105"/>
      <c r="OSF30" s="105"/>
      <c r="OSG30" s="105"/>
      <c r="OSH30" s="105"/>
      <c r="OSI30" s="105"/>
      <c r="OSJ30" s="105"/>
      <c r="OSK30" s="105"/>
      <c r="OSL30" s="105"/>
      <c r="OSM30" s="105"/>
      <c r="OSN30" s="105"/>
      <c r="OSO30" s="105"/>
      <c r="OSP30" s="105"/>
      <c r="OSQ30" s="105"/>
      <c r="OSR30" s="105"/>
      <c r="OSS30" s="105"/>
      <c r="OST30" s="105"/>
      <c r="OSU30" s="105"/>
      <c r="OSV30" s="105"/>
      <c r="OSW30" s="105"/>
      <c r="OSX30" s="105"/>
      <c r="OSY30" s="105"/>
      <c r="OSZ30" s="105"/>
      <c r="OTA30" s="105"/>
      <c r="OTB30" s="105"/>
      <c r="OTC30" s="105"/>
      <c r="OTD30" s="105"/>
      <c r="OTE30" s="105"/>
      <c r="OTF30" s="105"/>
      <c r="OTG30" s="105"/>
      <c r="OTH30" s="105"/>
      <c r="OTI30" s="105"/>
      <c r="OTJ30" s="105"/>
      <c r="OTK30" s="105"/>
      <c r="OTL30" s="105"/>
      <c r="OTM30" s="105"/>
      <c r="OTN30" s="105"/>
      <c r="OTO30" s="105"/>
      <c r="OTP30" s="105"/>
      <c r="OTQ30" s="105"/>
      <c r="OTR30" s="105"/>
      <c r="OTS30" s="105"/>
      <c r="OTT30" s="105"/>
      <c r="OTU30" s="105"/>
      <c r="OTV30" s="105"/>
      <c r="OTW30" s="105"/>
      <c r="OTX30" s="105"/>
      <c r="OTY30" s="105"/>
      <c r="OTZ30" s="105"/>
      <c r="OUA30" s="105"/>
      <c r="OUB30" s="105"/>
      <c r="OUC30" s="105"/>
      <c r="OUD30" s="105"/>
      <c r="OUE30" s="105"/>
      <c r="OUF30" s="105"/>
      <c r="OUG30" s="105"/>
      <c r="OUH30" s="105"/>
      <c r="OUI30" s="105"/>
      <c r="OUJ30" s="105"/>
      <c r="OUK30" s="105"/>
      <c r="OUL30" s="105"/>
      <c r="OUM30" s="105"/>
      <c r="OUN30" s="105"/>
      <c r="OUO30" s="105"/>
      <c r="OUP30" s="105"/>
      <c r="OUQ30" s="105"/>
      <c r="OUR30" s="105"/>
      <c r="OUS30" s="105"/>
      <c r="OUT30" s="105"/>
      <c r="OUU30" s="105"/>
      <c r="OUV30" s="105"/>
      <c r="OUW30" s="105"/>
      <c r="OUX30" s="105"/>
      <c r="OUY30" s="105"/>
      <c r="OUZ30" s="105"/>
      <c r="OVA30" s="105"/>
      <c r="OVB30" s="105"/>
      <c r="OVC30" s="105"/>
      <c r="OVD30" s="105"/>
      <c r="OVE30" s="105"/>
      <c r="OVF30" s="105"/>
      <c r="OVG30" s="105"/>
      <c r="OVH30" s="105"/>
      <c r="OVI30" s="105"/>
      <c r="OVJ30" s="105"/>
      <c r="OVK30" s="105"/>
      <c r="OVL30" s="105"/>
      <c r="OVM30" s="105"/>
      <c r="OVN30" s="105"/>
      <c r="OVO30" s="105"/>
      <c r="OVP30" s="105"/>
      <c r="OVQ30" s="105"/>
      <c r="OVR30" s="105"/>
      <c r="OVS30" s="105"/>
      <c r="OVT30" s="105"/>
      <c r="OVU30" s="105"/>
      <c r="OVV30" s="105"/>
      <c r="OVW30" s="105"/>
      <c r="OVX30" s="105"/>
      <c r="OVY30" s="105"/>
      <c r="OVZ30" s="105"/>
      <c r="OWA30" s="105"/>
      <c r="OWB30" s="105"/>
      <c r="OWC30" s="105"/>
      <c r="OWD30" s="105"/>
      <c r="OWE30" s="105"/>
      <c r="OWF30" s="105"/>
      <c r="OWG30" s="105"/>
      <c r="OWH30" s="105"/>
      <c r="OWI30" s="105"/>
      <c r="OWJ30" s="105"/>
      <c r="OWK30" s="105"/>
      <c r="OWL30" s="105"/>
      <c r="OWM30" s="105"/>
      <c r="OWN30" s="105"/>
      <c r="OWO30" s="105"/>
      <c r="OWP30" s="105"/>
      <c r="OWQ30" s="105"/>
      <c r="OWR30" s="105"/>
      <c r="OWS30" s="105"/>
      <c r="OWT30" s="105"/>
      <c r="OWU30" s="105"/>
      <c r="OWV30" s="105"/>
      <c r="OWW30" s="105"/>
      <c r="OWX30" s="105"/>
      <c r="OWY30" s="105"/>
      <c r="OWZ30" s="105"/>
      <c r="OXA30" s="105"/>
      <c r="OXB30" s="105"/>
      <c r="OXC30" s="105"/>
      <c r="OXD30" s="105"/>
      <c r="OXE30" s="105"/>
      <c r="OXF30" s="105"/>
      <c r="OXG30" s="105"/>
      <c r="OXH30" s="105"/>
      <c r="OXI30" s="105"/>
      <c r="OXJ30" s="105"/>
      <c r="OXK30" s="105"/>
      <c r="OXL30" s="105"/>
      <c r="OXM30" s="105"/>
      <c r="OXN30" s="105"/>
      <c r="OXO30" s="105"/>
      <c r="OXP30" s="105"/>
      <c r="OXQ30" s="105"/>
      <c r="OXR30" s="105"/>
      <c r="OXS30" s="105"/>
      <c r="OXT30" s="105"/>
      <c r="OXU30" s="105"/>
      <c r="OXV30" s="105"/>
      <c r="OXW30" s="105"/>
      <c r="OXX30" s="105"/>
      <c r="OXY30" s="105"/>
      <c r="OXZ30" s="105"/>
      <c r="OYA30" s="105"/>
      <c r="OYB30" s="105"/>
      <c r="OYC30" s="105"/>
      <c r="OYD30" s="105"/>
      <c r="OYE30" s="105"/>
      <c r="OYF30" s="105"/>
      <c r="OYG30" s="105"/>
      <c r="OYH30" s="105"/>
      <c r="OYI30" s="105"/>
      <c r="OYJ30" s="105"/>
      <c r="OYK30" s="105"/>
      <c r="OYL30" s="105"/>
      <c r="OYM30" s="105"/>
      <c r="OYN30" s="105"/>
      <c r="OYO30" s="105"/>
      <c r="OYP30" s="105"/>
      <c r="OYQ30" s="105"/>
      <c r="OYR30" s="105"/>
      <c r="OYS30" s="105"/>
      <c r="OYT30" s="105"/>
      <c r="OYU30" s="105"/>
      <c r="OYV30" s="105"/>
      <c r="OYW30" s="105"/>
      <c r="OYX30" s="105"/>
      <c r="OYY30" s="105"/>
      <c r="OYZ30" s="105"/>
      <c r="OZA30" s="105"/>
      <c r="OZB30" s="105"/>
      <c r="OZC30" s="105"/>
      <c r="OZD30" s="105"/>
      <c r="OZE30" s="105"/>
      <c r="OZF30" s="105"/>
      <c r="OZG30" s="105"/>
      <c r="OZH30" s="105"/>
      <c r="OZI30" s="105"/>
      <c r="OZJ30" s="105"/>
      <c r="OZK30" s="105"/>
      <c r="OZL30" s="105"/>
      <c r="OZM30" s="105"/>
      <c r="OZN30" s="105"/>
      <c r="OZO30" s="105"/>
      <c r="OZP30" s="105"/>
      <c r="OZQ30" s="105"/>
      <c r="OZR30" s="105"/>
      <c r="OZS30" s="105"/>
      <c r="OZT30" s="105"/>
      <c r="OZU30" s="105"/>
      <c r="OZV30" s="105"/>
      <c r="OZW30" s="105"/>
      <c r="OZX30" s="105"/>
      <c r="OZY30" s="105"/>
      <c r="OZZ30" s="105"/>
      <c r="PAA30" s="105"/>
      <c r="PAB30" s="105"/>
      <c r="PAC30" s="105"/>
      <c r="PAD30" s="105"/>
      <c r="PAE30" s="105"/>
      <c r="PAF30" s="105"/>
      <c r="PAG30" s="105"/>
      <c r="PAH30" s="105"/>
      <c r="PAI30" s="105"/>
      <c r="PAJ30" s="105"/>
      <c r="PAK30" s="105"/>
      <c r="PAL30" s="105"/>
      <c r="PAM30" s="105"/>
      <c r="PAN30" s="105"/>
      <c r="PAO30" s="105"/>
      <c r="PAP30" s="105"/>
      <c r="PAQ30" s="105"/>
      <c r="PAR30" s="105"/>
      <c r="PAS30" s="105"/>
      <c r="PAT30" s="105"/>
      <c r="PAU30" s="105"/>
      <c r="PAV30" s="105"/>
      <c r="PAW30" s="105"/>
      <c r="PAX30" s="105"/>
      <c r="PAY30" s="105"/>
      <c r="PAZ30" s="105"/>
      <c r="PBA30" s="105"/>
      <c r="PBB30" s="105"/>
      <c r="PBC30" s="105"/>
      <c r="PBD30" s="105"/>
      <c r="PBE30" s="105"/>
      <c r="PBF30" s="105"/>
      <c r="PBG30" s="105"/>
      <c r="PBH30" s="105"/>
      <c r="PBI30" s="105"/>
      <c r="PBJ30" s="105"/>
      <c r="PBK30" s="105"/>
      <c r="PBL30" s="105"/>
      <c r="PBM30" s="105"/>
      <c r="PBN30" s="105"/>
      <c r="PBO30" s="105"/>
      <c r="PBP30" s="105"/>
      <c r="PBQ30" s="105"/>
      <c r="PBR30" s="105"/>
      <c r="PBS30" s="105"/>
      <c r="PBT30" s="105"/>
      <c r="PBU30" s="105"/>
      <c r="PBV30" s="105"/>
      <c r="PBW30" s="105"/>
      <c r="PBX30" s="105"/>
      <c r="PBY30" s="105"/>
      <c r="PBZ30" s="105"/>
      <c r="PCA30" s="105"/>
      <c r="PCB30" s="105"/>
      <c r="PCC30" s="105"/>
      <c r="PCD30" s="105"/>
      <c r="PCE30" s="105"/>
      <c r="PCF30" s="105"/>
      <c r="PCG30" s="105"/>
      <c r="PCH30" s="105"/>
      <c r="PCI30" s="105"/>
      <c r="PCJ30" s="105"/>
      <c r="PCK30" s="105"/>
      <c r="PCL30" s="105"/>
      <c r="PCM30" s="105"/>
      <c r="PCN30" s="105"/>
      <c r="PCO30" s="105"/>
      <c r="PCP30" s="105"/>
      <c r="PCQ30" s="105"/>
      <c r="PCR30" s="105"/>
      <c r="PCS30" s="105"/>
      <c r="PCT30" s="105"/>
      <c r="PCU30" s="105"/>
      <c r="PCV30" s="105"/>
      <c r="PCW30" s="105"/>
      <c r="PCX30" s="105"/>
      <c r="PCY30" s="105"/>
      <c r="PCZ30" s="105"/>
      <c r="PDA30" s="105"/>
      <c r="PDB30" s="105"/>
      <c r="PDC30" s="105"/>
      <c r="PDD30" s="105"/>
      <c r="PDE30" s="105"/>
      <c r="PDF30" s="105"/>
      <c r="PDG30" s="105"/>
      <c r="PDH30" s="105"/>
      <c r="PDI30" s="105"/>
      <c r="PDJ30" s="105"/>
      <c r="PDK30" s="105"/>
      <c r="PDL30" s="105"/>
      <c r="PDM30" s="105"/>
      <c r="PDN30" s="105"/>
      <c r="PDO30" s="105"/>
      <c r="PDP30" s="105"/>
      <c r="PDQ30" s="105"/>
      <c r="PDR30" s="105"/>
      <c r="PDS30" s="105"/>
      <c r="PDT30" s="105"/>
      <c r="PDU30" s="105"/>
      <c r="PDV30" s="105"/>
      <c r="PDW30" s="105"/>
      <c r="PDX30" s="105"/>
      <c r="PDY30" s="105"/>
      <c r="PDZ30" s="105"/>
      <c r="PEA30" s="105"/>
      <c r="PEB30" s="105"/>
      <c r="PEC30" s="105"/>
      <c r="PED30" s="105"/>
      <c r="PEE30" s="105"/>
      <c r="PEF30" s="105"/>
      <c r="PEG30" s="105"/>
      <c r="PEH30" s="105"/>
      <c r="PEI30" s="105"/>
      <c r="PEJ30" s="105"/>
      <c r="PEK30" s="105"/>
      <c r="PEL30" s="105"/>
      <c r="PEM30" s="105"/>
      <c r="PEN30" s="105"/>
      <c r="PEO30" s="105"/>
      <c r="PEP30" s="105"/>
      <c r="PEQ30" s="105"/>
      <c r="PER30" s="105"/>
      <c r="PES30" s="105"/>
      <c r="PET30" s="105"/>
      <c r="PEU30" s="105"/>
      <c r="PEV30" s="105"/>
      <c r="PEW30" s="105"/>
      <c r="PEX30" s="105"/>
      <c r="PEY30" s="105"/>
      <c r="PEZ30" s="105"/>
      <c r="PFA30" s="105"/>
      <c r="PFB30" s="105"/>
      <c r="PFC30" s="105"/>
      <c r="PFD30" s="105"/>
      <c r="PFE30" s="105"/>
      <c r="PFF30" s="105"/>
      <c r="PFG30" s="105"/>
      <c r="PFH30" s="105"/>
      <c r="PFI30" s="105"/>
      <c r="PFJ30" s="105"/>
      <c r="PFK30" s="105"/>
      <c r="PFL30" s="105"/>
      <c r="PFM30" s="105"/>
      <c r="PFN30" s="105"/>
      <c r="PFO30" s="105"/>
      <c r="PFP30" s="105"/>
      <c r="PFQ30" s="105"/>
      <c r="PFR30" s="105"/>
      <c r="PFS30" s="105"/>
      <c r="PFT30" s="105"/>
      <c r="PFU30" s="105"/>
      <c r="PFV30" s="105"/>
      <c r="PFW30" s="105"/>
      <c r="PFX30" s="105"/>
      <c r="PFY30" s="105"/>
      <c r="PFZ30" s="105"/>
      <c r="PGA30" s="105"/>
      <c r="PGB30" s="105"/>
      <c r="PGC30" s="105"/>
      <c r="PGD30" s="105"/>
      <c r="PGE30" s="105"/>
      <c r="PGF30" s="105"/>
      <c r="PGG30" s="105"/>
      <c r="PGH30" s="105"/>
      <c r="PGI30" s="105"/>
      <c r="PGJ30" s="105"/>
      <c r="PGK30" s="105"/>
      <c r="PGL30" s="105"/>
      <c r="PGM30" s="105"/>
      <c r="PGN30" s="105"/>
      <c r="PGO30" s="105"/>
      <c r="PGP30" s="105"/>
      <c r="PGQ30" s="105"/>
      <c r="PGR30" s="105"/>
      <c r="PGS30" s="105"/>
      <c r="PGT30" s="105"/>
      <c r="PGU30" s="105"/>
      <c r="PGV30" s="105"/>
      <c r="PGW30" s="105"/>
      <c r="PGX30" s="105"/>
      <c r="PGY30" s="105"/>
      <c r="PGZ30" s="105"/>
      <c r="PHA30" s="105"/>
      <c r="PHB30" s="105"/>
      <c r="PHC30" s="105"/>
      <c r="PHD30" s="105"/>
      <c r="PHE30" s="105"/>
      <c r="PHF30" s="105"/>
      <c r="PHG30" s="105"/>
      <c r="PHH30" s="105"/>
      <c r="PHI30" s="105"/>
      <c r="PHJ30" s="105"/>
      <c r="PHK30" s="105"/>
      <c r="PHL30" s="105"/>
      <c r="PHM30" s="105"/>
      <c r="PHN30" s="105"/>
      <c r="PHO30" s="105"/>
      <c r="PHP30" s="105"/>
      <c r="PHQ30" s="105"/>
      <c r="PHR30" s="105"/>
      <c r="PHS30" s="105"/>
      <c r="PHT30" s="105"/>
      <c r="PHU30" s="105"/>
      <c r="PHV30" s="105"/>
      <c r="PHW30" s="105"/>
      <c r="PHX30" s="105"/>
      <c r="PHY30" s="105"/>
      <c r="PHZ30" s="105"/>
      <c r="PIA30" s="105"/>
      <c r="PIB30" s="105"/>
      <c r="PIC30" s="105"/>
      <c r="PID30" s="105"/>
      <c r="PIE30" s="105"/>
      <c r="PIF30" s="105"/>
      <c r="PIG30" s="105"/>
      <c r="PIH30" s="105"/>
      <c r="PII30" s="105"/>
      <c r="PIJ30" s="105"/>
      <c r="PIK30" s="105"/>
      <c r="PIL30" s="105"/>
      <c r="PIM30" s="105"/>
      <c r="PIN30" s="105"/>
      <c r="PIO30" s="105"/>
      <c r="PIP30" s="105"/>
      <c r="PIQ30" s="105"/>
      <c r="PIR30" s="105"/>
      <c r="PIS30" s="105"/>
      <c r="PIT30" s="105"/>
      <c r="PIU30" s="105"/>
      <c r="PIV30" s="105"/>
      <c r="PIW30" s="105"/>
      <c r="PIX30" s="105"/>
      <c r="PIY30" s="105"/>
      <c r="PIZ30" s="105"/>
      <c r="PJA30" s="105"/>
      <c r="PJB30" s="105"/>
      <c r="PJC30" s="105"/>
      <c r="PJD30" s="105"/>
      <c r="PJE30" s="105"/>
      <c r="PJF30" s="105"/>
      <c r="PJG30" s="105"/>
      <c r="PJH30" s="105"/>
      <c r="PJI30" s="105"/>
      <c r="PJJ30" s="105"/>
      <c r="PJK30" s="105"/>
      <c r="PJL30" s="105"/>
      <c r="PJM30" s="105"/>
      <c r="PJN30" s="105"/>
      <c r="PJO30" s="105"/>
      <c r="PJP30" s="105"/>
      <c r="PJQ30" s="105"/>
      <c r="PJR30" s="105"/>
      <c r="PJS30" s="105"/>
      <c r="PJT30" s="105"/>
      <c r="PJU30" s="105"/>
      <c r="PJV30" s="105"/>
      <c r="PJW30" s="105"/>
      <c r="PJX30" s="105"/>
      <c r="PJY30" s="105"/>
      <c r="PJZ30" s="105"/>
      <c r="PKA30" s="105"/>
      <c r="PKB30" s="105"/>
      <c r="PKC30" s="105"/>
      <c r="PKD30" s="105"/>
      <c r="PKE30" s="105"/>
      <c r="PKF30" s="105"/>
      <c r="PKG30" s="105"/>
      <c r="PKH30" s="105"/>
      <c r="PKI30" s="105"/>
      <c r="PKJ30" s="105"/>
      <c r="PKK30" s="105"/>
      <c r="PKL30" s="105"/>
      <c r="PKM30" s="105"/>
      <c r="PKN30" s="105"/>
      <c r="PKO30" s="105"/>
      <c r="PKP30" s="105"/>
      <c r="PKQ30" s="105"/>
      <c r="PKR30" s="105"/>
      <c r="PKS30" s="105"/>
      <c r="PKT30" s="105"/>
      <c r="PKU30" s="105"/>
      <c r="PKV30" s="105"/>
      <c r="PKW30" s="105"/>
      <c r="PKX30" s="105"/>
      <c r="PKY30" s="105"/>
      <c r="PKZ30" s="105"/>
      <c r="PLA30" s="105"/>
      <c r="PLB30" s="105"/>
      <c r="PLC30" s="105"/>
      <c r="PLD30" s="105"/>
      <c r="PLE30" s="105"/>
      <c r="PLF30" s="105"/>
      <c r="PLG30" s="105"/>
      <c r="PLH30" s="105"/>
      <c r="PLI30" s="105"/>
      <c r="PLJ30" s="105"/>
      <c r="PLK30" s="105"/>
      <c r="PLL30" s="105"/>
      <c r="PLM30" s="105"/>
      <c r="PLN30" s="105"/>
      <c r="PLO30" s="105"/>
      <c r="PLP30" s="105"/>
      <c r="PLQ30" s="105"/>
      <c r="PLR30" s="105"/>
      <c r="PLS30" s="105"/>
      <c r="PLT30" s="105"/>
      <c r="PLU30" s="105"/>
      <c r="PLV30" s="105"/>
      <c r="PLW30" s="105"/>
      <c r="PLX30" s="105"/>
      <c r="PLY30" s="105"/>
      <c r="PLZ30" s="105"/>
      <c r="PMA30" s="105"/>
      <c r="PMB30" s="105"/>
      <c r="PMC30" s="105"/>
      <c r="PMD30" s="105"/>
      <c r="PME30" s="105"/>
      <c r="PMF30" s="105"/>
      <c r="PMG30" s="105"/>
      <c r="PMH30" s="105"/>
      <c r="PMI30" s="105"/>
      <c r="PMJ30" s="105"/>
      <c r="PMK30" s="105"/>
      <c r="PML30" s="105"/>
      <c r="PMM30" s="105"/>
      <c r="PMN30" s="105"/>
      <c r="PMO30" s="105"/>
      <c r="PMP30" s="105"/>
      <c r="PMQ30" s="105"/>
      <c r="PMR30" s="105"/>
      <c r="PMS30" s="105"/>
      <c r="PMT30" s="105"/>
      <c r="PMU30" s="105"/>
      <c r="PMV30" s="105"/>
      <c r="PMW30" s="105"/>
      <c r="PMX30" s="105"/>
      <c r="PMY30" s="105"/>
      <c r="PMZ30" s="105"/>
      <c r="PNA30" s="105"/>
      <c r="PNB30" s="105"/>
      <c r="PNC30" s="105"/>
      <c r="PND30" s="105"/>
      <c r="PNE30" s="105"/>
      <c r="PNF30" s="105"/>
      <c r="PNG30" s="105"/>
      <c r="PNH30" s="105"/>
      <c r="PNI30" s="105"/>
      <c r="PNJ30" s="105"/>
      <c r="PNK30" s="105"/>
      <c r="PNL30" s="105"/>
      <c r="PNM30" s="105"/>
      <c r="PNN30" s="105"/>
      <c r="PNO30" s="105"/>
      <c r="PNP30" s="105"/>
      <c r="PNQ30" s="105"/>
      <c r="PNR30" s="105"/>
      <c r="PNS30" s="105"/>
      <c r="PNT30" s="105"/>
      <c r="PNU30" s="105"/>
      <c r="PNV30" s="105"/>
      <c r="PNW30" s="105"/>
      <c r="PNX30" s="105"/>
      <c r="PNY30" s="105"/>
      <c r="PNZ30" s="105"/>
      <c r="POA30" s="105"/>
      <c r="POB30" s="105"/>
      <c r="POC30" s="105"/>
      <c r="POD30" s="105"/>
      <c r="POE30" s="105"/>
      <c r="POF30" s="105"/>
      <c r="POG30" s="105"/>
      <c r="POH30" s="105"/>
      <c r="POI30" s="105"/>
      <c r="POJ30" s="105"/>
      <c r="POK30" s="105"/>
      <c r="POL30" s="105"/>
      <c r="POM30" s="105"/>
      <c r="PON30" s="105"/>
      <c r="POO30" s="105"/>
      <c r="POP30" s="105"/>
      <c r="POQ30" s="105"/>
      <c r="POR30" s="105"/>
      <c r="POS30" s="105"/>
      <c r="POT30" s="105"/>
      <c r="POU30" s="105"/>
      <c r="POV30" s="105"/>
      <c r="POW30" s="105"/>
      <c r="POX30" s="105"/>
      <c r="POY30" s="105"/>
      <c r="POZ30" s="105"/>
      <c r="PPA30" s="105"/>
      <c r="PPB30" s="105"/>
      <c r="PPC30" s="105"/>
      <c r="PPD30" s="105"/>
      <c r="PPE30" s="105"/>
      <c r="PPF30" s="105"/>
      <c r="PPG30" s="105"/>
      <c r="PPH30" s="105"/>
      <c r="PPI30" s="105"/>
      <c r="PPJ30" s="105"/>
      <c r="PPK30" s="105"/>
      <c r="PPL30" s="105"/>
      <c r="PPM30" s="105"/>
      <c r="PPN30" s="105"/>
      <c r="PPO30" s="105"/>
      <c r="PPP30" s="105"/>
      <c r="PPQ30" s="105"/>
      <c r="PPR30" s="105"/>
      <c r="PPS30" s="105"/>
      <c r="PPT30" s="105"/>
      <c r="PPU30" s="105"/>
      <c r="PPV30" s="105"/>
      <c r="PPW30" s="105"/>
      <c r="PPX30" s="105"/>
      <c r="PPY30" s="105"/>
      <c r="PPZ30" s="105"/>
      <c r="PQA30" s="105"/>
      <c r="PQB30" s="105"/>
      <c r="PQC30" s="105"/>
      <c r="PQD30" s="105"/>
      <c r="PQE30" s="105"/>
      <c r="PQF30" s="105"/>
      <c r="PQG30" s="105"/>
      <c r="PQH30" s="105"/>
      <c r="PQI30" s="105"/>
      <c r="PQJ30" s="105"/>
      <c r="PQK30" s="105"/>
      <c r="PQL30" s="105"/>
      <c r="PQM30" s="105"/>
      <c r="PQN30" s="105"/>
      <c r="PQO30" s="105"/>
      <c r="PQP30" s="105"/>
      <c r="PQQ30" s="105"/>
      <c r="PQR30" s="105"/>
      <c r="PQS30" s="105"/>
      <c r="PQT30" s="105"/>
      <c r="PQU30" s="105"/>
      <c r="PQV30" s="105"/>
      <c r="PQW30" s="105"/>
      <c r="PQX30" s="105"/>
      <c r="PQY30" s="105"/>
      <c r="PQZ30" s="105"/>
      <c r="PRA30" s="105"/>
      <c r="PRB30" s="105"/>
      <c r="PRC30" s="105"/>
      <c r="PRD30" s="105"/>
      <c r="PRE30" s="105"/>
      <c r="PRF30" s="105"/>
      <c r="PRG30" s="105"/>
      <c r="PRH30" s="105"/>
      <c r="PRI30" s="105"/>
      <c r="PRJ30" s="105"/>
      <c r="PRK30" s="105"/>
      <c r="PRL30" s="105"/>
      <c r="PRM30" s="105"/>
      <c r="PRN30" s="105"/>
      <c r="PRO30" s="105"/>
      <c r="PRP30" s="105"/>
      <c r="PRQ30" s="105"/>
      <c r="PRR30" s="105"/>
      <c r="PRS30" s="105"/>
      <c r="PRT30" s="105"/>
      <c r="PRU30" s="105"/>
      <c r="PRV30" s="105"/>
      <c r="PRW30" s="105"/>
      <c r="PRX30" s="105"/>
      <c r="PRY30" s="105"/>
      <c r="PRZ30" s="105"/>
      <c r="PSA30" s="105"/>
      <c r="PSB30" s="105"/>
      <c r="PSC30" s="105"/>
      <c r="PSD30" s="105"/>
      <c r="PSE30" s="105"/>
      <c r="PSF30" s="105"/>
      <c r="PSG30" s="105"/>
      <c r="PSH30" s="105"/>
      <c r="PSI30" s="105"/>
      <c r="PSJ30" s="105"/>
      <c r="PSK30" s="105"/>
      <c r="PSL30" s="105"/>
      <c r="PSM30" s="105"/>
      <c r="PSN30" s="105"/>
      <c r="PSO30" s="105"/>
      <c r="PSP30" s="105"/>
      <c r="PSQ30" s="105"/>
      <c r="PSR30" s="105"/>
      <c r="PSS30" s="105"/>
      <c r="PST30" s="105"/>
      <c r="PSU30" s="105"/>
      <c r="PSV30" s="105"/>
      <c r="PSW30" s="105"/>
      <c r="PSX30" s="105"/>
      <c r="PSY30" s="105"/>
      <c r="PSZ30" s="105"/>
      <c r="PTA30" s="105"/>
      <c r="PTB30" s="105"/>
      <c r="PTC30" s="105"/>
      <c r="PTD30" s="105"/>
      <c r="PTE30" s="105"/>
      <c r="PTF30" s="105"/>
      <c r="PTG30" s="105"/>
      <c r="PTH30" s="105"/>
      <c r="PTI30" s="105"/>
      <c r="PTJ30" s="105"/>
      <c r="PTK30" s="105"/>
      <c r="PTL30" s="105"/>
      <c r="PTM30" s="105"/>
      <c r="PTN30" s="105"/>
      <c r="PTO30" s="105"/>
      <c r="PTP30" s="105"/>
      <c r="PTQ30" s="105"/>
      <c r="PTR30" s="105"/>
      <c r="PTS30" s="105"/>
      <c r="PTT30" s="105"/>
      <c r="PTU30" s="105"/>
      <c r="PTV30" s="105"/>
      <c r="PTW30" s="105"/>
      <c r="PTX30" s="105"/>
      <c r="PTY30" s="105"/>
      <c r="PTZ30" s="105"/>
      <c r="PUA30" s="105"/>
      <c r="PUB30" s="105"/>
      <c r="PUC30" s="105"/>
      <c r="PUD30" s="105"/>
      <c r="PUE30" s="105"/>
      <c r="PUF30" s="105"/>
      <c r="PUG30" s="105"/>
      <c r="PUH30" s="105"/>
      <c r="PUI30" s="105"/>
      <c r="PUJ30" s="105"/>
      <c r="PUK30" s="105"/>
      <c r="PUL30" s="105"/>
      <c r="PUM30" s="105"/>
      <c r="PUN30" s="105"/>
      <c r="PUO30" s="105"/>
      <c r="PUP30" s="105"/>
      <c r="PUQ30" s="105"/>
      <c r="PUR30" s="105"/>
      <c r="PUS30" s="105"/>
      <c r="PUT30" s="105"/>
      <c r="PUU30" s="105"/>
      <c r="PUV30" s="105"/>
      <c r="PUW30" s="105"/>
      <c r="PUX30" s="105"/>
      <c r="PUY30" s="105"/>
      <c r="PUZ30" s="105"/>
      <c r="PVA30" s="105"/>
      <c r="PVB30" s="105"/>
      <c r="PVC30" s="105"/>
      <c r="PVD30" s="105"/>
      <c r="PVE30" s="105"/>
      <c r="PVF30" s="105"/>
      <c r="PVG30" s="105"/>
      <c r="PVH30" s="105"/>
      <c r="PVI30" s="105"/>
      <c r="PVJ30" s="105"/>
      <c r="PVK30" s="105"/>
      <c r="PVL30" s="105"/>
      <c r="PVM30" s="105"/>
      <c r="PVN30" s="105"/>
      <c r="PVO30" s="105"/>
      <c r="PVP30" s="105"/>
      <c r="PVQ30" s="105"/>
      <c r="PVR30" s="105"/>
      <c r="PVS30" s="105"/>
      <c r="PVT30" s="105"/>
      <c r="PVU30" s="105"/>
      <c r="PVV30" s="105"/>
      <c r="PVW30" s="105"/>
      <c r="PVX30" s="105"/>
      <c r="PVY30" s="105"/>
      <c r="PVZ30" s="105"/>
      <c r="PWA30" s="105"/>
      <c r="PWB30" s="105"/>
      <c r="PWC30" s="105"/>
      <c r="PWD30" s="105"/>
      <c r="PWE30" s="105"/>
      <c r="PWF30" s="105"/>
      <c r="PWG30" s="105"/>
      <c r="PWH30" s="105"/>
      <c r="PWI30" s="105"/>
      <c r="PWJ30" s="105"/>
      <c r="PWK30" s="105"/>
      <c r="PWL30" s="105"/>
      <c r="PWM30" s="105"/>
      <c r="PWN30" s="105"/>
      <c r="PWO30" s="105"/>
      <c r="PWP30" s="105"/>
      <c r="PWQ30" s="105"/>
      <c r="PWR30" s="105"/>
      <c r="PWS30" s="105"/>
      <c r="PWT30" s="105"/>
      <c r="PWU30" s="105"/>
      <c r="PWV30" s="105"/>
      <c r="PWW30" s="105"/>
      <c r="PWX30" s="105"/>
      <c r="PWY30" s="105"/>
      <c r="PWZ30" s="105"/>
      <c r="PXA30" s="105"/>
      <c r="PXB30" s="105"/>
      <c r="PXC30" s="105"/>
      <c r="PXD30" s="105"/>
      <c r="PXE30" s="105"/>
      <c r="PXF30" s="105"/>
      <c r="PXG30" s="105"/>
      <c r="PXH30" s="105"/>
      <c r="PXI30" s="105"/>
      <c r="PXJ30" s="105"/>
      <c r="PXK30" s="105"/>
      <c r="PXL30" s="105"/>
      <c r="PXM30" s="105"/>
      <c r="PXN30" s="105"/>
      <c r="PXO30" s="105"/>
      <c r="PXP30" s="105"/>
      <c r="PXQ30" s="105"/>
      <c r="PXR30" s="105"/>
      <c r="PXS30" s="105"/>
      <c r="PXT30" s="105"/>
      <c r="PXU30" s="105"/>
      <c r="PXV30" s="105"/>
      <c r="PXW30" s="105"/>
      <c r="PXX30" s="105"/>
      <c r="PXY30" s="105"/>
      <c r="PXZ30" s="105"/>
      <c r="PYA30" s="105"/>
      <c r="PYB30" s="105"/>
      <c r="PYC30" s="105"/>
      <c r="PYD30" s="105"/>
      <c r="PYE30" s="105"/>
      <c r="PYF30" s="105"/>
      <c r="PYG30" s="105"/>
      <c r="PYH30" s="105"/>
      <c r="PYI30" s="105"/>
      <c r="PYJ30" s="105"/>
      <c r="PYK30" s="105"/>
      <c r="PYL30" s="105"/>
      <c r="PYM30" s="105"/>
      <c r="PYN30" s="105"/>
      <c r="PYO30" s="105"/>
      <c r="PYP30" s="105"/>
      <c r="PYQ30" s="105"/>
      <c r="PYR30" s="105"/>
      <c r="PYS30" s="105"/>
      <c r="PYT30" s="105"/>
      <c r="PYU30" s="105"/>
      <c r="PYV30" s="105"/>
      <c r="PYW30" s="105"/>
      <c r="PYX30" s="105"/>
      <c r="PYY30" s="105"/>
      <c r="PYZ30" s="105"/>
      <c r="PZA30" s="105"/>
      <c r="PZB30" s="105"/>
      <c r="PZC30" s="105"/>
      <c r="PZD30" s="105"/>
      <c r="PZE30" s="105"/>
      <c r="PZF30" s="105"/>
      <c r="PZG30" s="105"/>
      <c r="PZH30" s="105"/>
      <c r="PZI30" s="105"/>
      <c r="PZJ30" s="105"/>
      <c r="PZK30" s="105"/>
      <c r="PZL30" s="105"/>
      <c r="PZM30" s="105"/>
      <c r="PZN30" s="105"/>
      <c r="PZO30" s="105"/>
      <c r="PZP30" s="105"/>
      <c r="PZQ30" s="105"/>
      <c r="PZR30" s="105"/>
      <c r="PZS30" s="105"/>
      <c r="PZT30" s="105"/>
      <c r="PZU30" s="105"/>
      <c r="PZV30" s="105"/>
      <c r="PZW30" s="105"/>
      <c r="PZX30" s="105"/>
      <c r="PZY30" s="105"/>
      <c r="PZZ30" s="105"/>
      <c r="QAA30" s="105"/>
      <c r="QAB30" s="105"/>
      <c r="QAC30" s="105"/>
      <c r="QAD30" s="105"/>
      <c r="QAE30" s="105"/>
      <c r="QAF30" s="105"/>
      <c r="QAG30" s="105"/>
      <c r="QAH30" s="105"/>
      <c r="QAI30" s="105"/>
      <c r="QAJ30" s="105"/>
      <c r="QAK30" s="105"/>
      <c r="QAL30" s="105"/>
      <c r="QAM30" s="105"/>
      <c r="QAN30" s="105"/>
      <c r="QAO30" s="105"/>
      <c r="QAP30" s="105"/>
      <c r="QAQ30" s="105"/>
      <c r="QAR30" s="105"/>
      <c r="QAS30" s="105"/>
      <c r="QAT30" s="105"/>
      <c r="QAU30" s="105"/>
      <c r="QAV30" s="105"/>
      <c r="QAW30" s="105"/>
      <c r="QAX30" s="105"/>
      <c r="QAY30" s="105"/>
      <c r="QAZ30" s="105"/>
      <c r="QBA30" s="105"/>
      <c r="QBB30" s="105"/>
      <c r="QBC30" s="105"/>
      <c r="QBD30" s="105"/>
      <c r="QBE30" s="105"/>
      <c r="QBF30" s="105"/>
      <c r="QBG30" s="105"/>
      <c r="QBH30" s="105"/>
      <c r="QBI30" s="105"/>
      <c r="QBJ30" s="105"/>
      <c r="QBK30" s="105"/>
      <c r="QBL30" s="105"/>
      <c r="QBM30" s="105"/>
      <c r="QBN30" s="105"/>
      <c r="QBO30" s="105"/>
      <c r="QBP30" s="105"/>
      <c r="QBQ30" s="105"/>
      <c r="QBR30" s="105"/>
      <c r="QBS30" s="105"/>
      <c r="QBT30" s="105"/>
      <c r="QBU30" s="105"/>
      <c r="QBV30" s="105"/>
      <c r="QBW30" s="105"/>
      <c r="QBX30" s="105"/>
      <c r="QBY30" s="105"/>
      <c r="QBZ30" s="105"/>
      <c r="QCA30" s="105"/>
      <c r="QCB30" s="105"/>
      <c r="QCC30" s="105"/>
      <c r="QCD30" s="105"/>
      <c r="QCE30" s="105"/>
      <c r="QCF30" s="105"/>
      <c r="QCG30" s="105"/>
      <c r="QCH30" s="105"/>
      <c r="QCI30" s="105"/>
      <c r="QCJ30" s="105"/>
      <c r="QCK30" s="105"/>
      <c r="QCL30" s="105"/>
      <c r="QCM30" s="105"/>
      <c r="QCN30" s="105"/>
      <c r="QCO30" s="105"/>
      <c r="QCP30" s="105"/>
      <c r="QCQ30" s="105"/>
      <c r="QCR30" s="105"/>
      <c r="QCS30" s="105"/>
      <c r="QCT30" s="105"/>
      <c r="QCU30" s="105"/>
      <c r="QCV30" s="105"/>
      <c r="QCW30" s="105"/>
      <c r="QCX30" s="105"/>
      <c r="QCY30" s="105"/>
      <c r="QCZ30" s="105"/>
      <c r="QDA30" s="105"/>
      <c r="QDB30" s="105"/>
      <c r="QDC30" s="105"/>
      <c r="QDD30" s="105"/>
      <c r="QDE30" s="105"/>
      <c r="QDF30" s="105"/>
      <c r="QDG30" s="105"/>
      <c r="QDH30" s="105"/>
      <c r="QDI30" s="105"/>
      <c r="QDJ30" s="105"/>
      <c r="QDK30" s="105"/>
      <c r="QDL30" s="105"/>
      <c r="QDM30" s="105"/>
      <c r="QDN30" s="105"/>
      <c r="QDO30" s="105"/>
      <c r="QDP30" s="105"/>
      <c r="QDQ30" s="105"/>
      <c r="QDR30" s="105"/>
      <c r="QDS30" s="105"/>
      <c r="QDT30" s="105"/>
      <c r="QDU30" s="105"/>
      <c r="QDV30" s="105"/>
      <c r="QDW30" s="105"/>
      <c r="QDX30" s="105"/>
      <c r="QDY30" s="105"/>
      <c r="QDZ30" s="105"/>
      <c r="QEA30" s="105"/>
      <c r="QEB30" s="105"/>
      <c r="QEC30" s="105"/>
      <c r="QED30" s="105"/>
      <c r="QEE30" s="105"/>
      <c r="QEF30" s="105"/>
      <c r="QEG30" s="105"/>
      <c r="QEH30" s="105"/>
      <c r="QEI30" s="105"/>
      <c r="QEJ30" s="105"/>
      <c r="QEK30" s="105"/>
      <c r="QEL30" s="105"/>
      <c r="QEM30" s="105"/>
      <c r="QEN30" s="105"/>
      <c r="QEO30" s="105"/>
      <c r="QEP30" s="105"/>
      <c r="QEQ30" s="105"/>
      <c r="QER30" s="105"/>
      <c r="QES30" s="105"/>
      <c r="QET30" s="105"/>
      <c r="QEU30" s="105"/>
      <c r="QEV30" s="105"/>
      <c r="QEW30" s="105"/>
      <c r="QEX30" s="105"/>
      <c r="QEY30" s="105"/>
      <c r="QEZ30" s="105"/>
      <c r="QFA30" s="105"/>
      <c r="QFB30" s="105"/>
      <c r="QFC30" s="105"/>
      <c r="QFD30" s="105"/>
      <c r="QFE30" s="105"/>
      <c r="QFF30" s="105"/>
      <c r="QFG30" s="105"/>
      <c r="QFH30" s="105"/>
      <c r="QFI30" s="105"/>
      <c r="QFJ30" s="105"/>
      <c r="QFK30" s="105"/>
      <c r="QFL30" s="105"/>
      <c r="QFM30" s="105"/>
      <c r="QFN30" s="105"/>
      <c r="QFO30" s="105"/>
      <c r="QFP30" s="105"/>
      <c r="QFQ30" s="105"/>
      <c r="QFR30" s="105"/>
      <c r="QFS30" s="105"/>
      <c r="QFT30" s="105"/>
      <c r="QFU30" s="105"/>
      <c r="QFV30" s="105"/>
      <c r="QFW30" s="105"/>
      <c r="QFX30" s="105"/>
      <c r="QFY30" s="105"/>
      <c r="QFZ30" s="105"/>
      <c r="QGA30" s="105"/>
      <c r="QGB30" s="105"/>
      <c r="QGC30" s="105"/>
      <c r="QGD30" s="105"/>
      <c r="QGE30" s="105"/>
      <c r="QGF30" s="105"/>
      <c r="QGG30" s="105"/>
      <c r="QGH30" s="105"/>
      <c r="QGI30" s="105"/>
      <c r="QGJ30" s="105"/>
      <c r="QGK30" s="105"/>
      <c r="QGL30" s="105"/>
      <c r="QGM30" s="105"/>
      <c r="QGN30" s="105"/>
      <c r="QGO30" s="105"/>
      <c r="QGP30" s="105"/>
      <c r="QGQ30" s="105"/>
      <c r="QGR30" s="105"/>
      <c r="QGS30" s="105"/>
      <c r="QGT30" s="105"/>
      <c r="QGU30" s="105"/>
      <c r="QGV30" s="105"/>
      <c r="QGW30" s="105"/>
      <c r="QGX30" s="105"/>
      <c r="QGY30" s="105"/>
      <c r="QGZ30" s="105"/>
      <c r="QHA30" s="105"/>
      <c r="QHB30" s="105"/>
      <c r="QHC30" s="105"/>
      <c r="QHD30" s="105"/>
      <c r="QHE30" s="105"/>
      <c r="QHF30" s="105"/>
      <c r="QHG30" s="105"/>
      <c r="QHH30" s="105"/>
      <c r="QHI30" s="105"/>
      <c r="QHJ30" s="105"/>
      <c r="QHK30" s="105"/>
      <c r="QHL30" s="105"/>
      <c r="QHM30" s="105"/>
      <c r="QHN30" s="105"/>
      <c r="QHO30" s="105"/>
      <c r="QHP30" s="105"/>
      <c r="QHQ30" s="105"/>
      <c r="QHR30" s="105"/>
      <c r="QHS30" s="105"/>
      <c r="QHT30" s="105"/>
      <c r="QHU30" s="105"/>
      <c r="QHV30" s="105"/>
      <c r="QHW30" s="105"/>
      <c r="QHX30" s="105"/>
      <c r="QHY30" s="105"/>
      <c r="QHZ30" s="105"/>
      <c r="QIA30" s="105"/>
      <c r="QIB30" s="105"/>
      <c r="QIC30" s="105"/>
      <c r="QID30" s="105"/>
      <c r="QIE30" s="105"/>
      <c r="QIF30" s="105"/>
      <c r="QIG30" s="105"/>
      <c r="QIH30" s="105"/>
      <c r="QII30" s="105"/>
      <c r="QIJ30" s="105"/>
      <c r="QIK30" s="105"/>
      <c r="QIL30" s="105"/>
      <c r="QIM30" s="105"/>
      <c r="QIN30" s="105"/>
      <c r="QIO30" s="105"/>
      <c r="QIP30" s="105"/>
      <c r="QIQ30" s="105"/>
      <c r="QIR30" s="105"/>
      <c r="QIS30" s="105"/>
      <c r="QIT30" s="105"/>
      <c r="QIU30" s="105"/>
      <c r="QIV30" s="105"/>
      <c r="QIW30" s="105"/>
      <c r="QIX30" s="105"/>
      <c r="QIY30" s="105"/>
      <c r="QIZ30" s="105"/>
      <c r="QJA30" s="105"/>
      <c r="QJB30" s="105"/>
      <c r="QJC30" s="105"/>
      <c r="QJD30" s="105"/>
      <c r="QJE30" s="105"/>
      <c r="QJF30" s="105"/>
      <c r="QJG30" s="105"/>
      <c r="QJH30" s="105"/>
      <c r="QJI30" s="105"/>
      <c r="QJJ30" s="105"/>
      <c r="QJK30" s="105"/>
      <c r="QJL30" s="105"/>
      <c r="QJM30" s="105"/>
      <c r="QJN30" s="105"/>
      <c r="QJO30" s="105"/>
      <c r="QJP30" s="105"/>
      <c r="QJQ30" s="105"/>
      <c r="QJR30" s="105"/>
      <c r="QJS30" s="105"/>
      <c r="QJT30" s="105"/>
      <c r="QJU30" s="105"/>
      <c r="QJV30" s="105"/>
      <c r="QJW30" s="105"/>
      <c r="QJX30" s="105"/>
      <c r="QJY30" s="105"/>
      <c r="QJZ30" s="105"/>
      <c r="QKA30" s="105"/>
      <c r="QKB30" s="105"/>
      <c r="QKC30" s="105"/>
      <c r="QKD30" s="105"/>
      <c r="QKE30" s="105"/>
      <c r="QKF30" s="105"/>
      <c r="QKG30" s="105"/>
      <c r="QKH30" s="105"/>
      <c r="QKI30" s="105"/>
      <c r="QKJ30" s="105"/>
      <c r="QKK30" s="105"/>
      <c r="QKL30" s="105"/>
      <c r="QKM30" s="105"/>
      <c r="QKN30" s="105"/>
      <c r="QKO30" s="105"/>
      <c r="QKP30" s="105"/>
      <c r="QKQ30" s="105"/>
      <c r="QKR30" s="105"/>
      <c r="QKS30" s="105"/>
      <c r="QKT30" s="105"/>
      <c r="QKU30" s="105"/>
      <c r="QKV30" s="105"/>
      <c r="QKW30" s="105"/>
      <c r="QKX30" s="105"/>
      <c r="QKY30" s="105"/>
      <c r="QKZ30" s="105"/>
      <c r="QLA30" s="105"/>
      <c r="QLB30" s="105"/>
      <c r="QLC30" s="105"/>
      <c r="QLD30" s="105"/>
      <c r="QLE30" s="105"/>
      <c r="QLF30" s="105"/>
      <c r="QLG30" s="105"/>
      <c r="QLH30" s="105"/>
      <c r="QLI30" s="105"/>
      <c r="QLJ30" s="105"/>
      <c r="QLK30" s="105"/>
      <c r="QLL30" s="105"/>
      <c r="QLM30" s="105"/>
      <c r="QLN30" s="105"/>
      <c r="QLO30" s="105"/>
      <c r="QLP30" s="105"/>
      <c r="QLQ30" s="105"/>
      <c r="QLR30" s="105"/>
      <c r="QLS30" s="105"/>
      <c r="QLT30" s="105"/>
      <c r="QLU30" s="105"/>
      <c r="QLV30" s="105"/>
      <c r="QLW30" s="105"/>
      <c r="QLX30" s="105"/>
      <c r="QLY30" s="105"/>
      <c r="QLZ30" s="105"/>
      <c r="QMA30" s="105"/>
      <c r="QMB30" s="105"/>
      <c r="QMC30" s="105"/>
      <c r="QMD30" s="105"/>
      <c r="QME30" s="105"/>
      <c r="QMF30" s="105"/>
      <c r="QMG30" s="105"/>
      <c r="QMH30" s="105"/>
      <c r="QMI30" s="105"/>
      <c r="QMJ30" s="105"/>
      <c r="QMK30" s="105"/>
      <c r="QML30" s="105"/>
      <c r="QMM30" s="105"/>
      <c r="QMN30" s="105"/>
      <c r="QMO30" s="105"/>
      <c r="QMP30" s="105"/>
      <c r="QMQ30" s="105"/>
      <c r="QMR30" s="105"/>
      <c r="QMS30" s="105"/>
      <c r="QMT30" s="105"/>
      <c r="QMU30" s="105"/>
      <c r="QMV30" s="105"/>
      <c r="QMW30" s="105"/>
      <c r="QMX30" s="105"/>
      <c r="QMY30" s="105"/>
      <c r="QMZ30" s="105"/>
      <c r="QNA30" s="105"/>
      <c r="QNB30" s="105"/>
      <c r="QNC30" s="105"/>
      <c r="QND30" s="105"/>
      <c r="QNE30" s="105"/>
      <c r="QNF30" s="105"/>
      <c r="QNG30" s="105"/>
      <c r="QNH30" s="105"/>
      <c r="QNI30" s="105"/>
      <c r="QNJ30" s="105"/>
      <c r="QNK30" s="105"/>
      <c r="QNL30" s="105"/>
      <c r="QNM30" s="105"/>
      <c r="QNN30" s="105"/>
      <c r="QNO30" s="105"/>
      <c r="QNP30" s="105"/>
      <c r="QNQ30" s="105"/>
      <c r="QNR30" s="105"/>
      <c r="QNS30" s="105"/>
      <c r="QNT30" s="105"/>
      <c r="QNU30" s="105"/>
      <c r="QNV30" s="105"/>
      <c r="QNW30" s="105"/>
      <c r="QNX30" s="105"/>
      <c r="QNY30" s="105"/>
      <c r="QNZ30" s="105"/>
      <c r="QOA30" s="105"/>
      <c r="QOB30" s="105"/>
      <c r="QOC30" s="105"/>
      <c r="QOD30" s="105"/>
      <c r="QOE30" s="105"/>
      <c r="QOF30" s="105"/>
      <c r="QOG30" s="105"/>
      <c r="QOH30" s="105"/>
      <c r="QOI30" s="105"/>
      <c r="QOJ30" s="105"/>
      <c r="QOK30" s="105"/>
      <c r="QOL30" s="105"/>
      <c r="QOM30" s="105"/>
      <c r="QON30" s="105"/>
      <c r="QOO30" s="105"/>
      <c r="QOP30" s="105"/>
      <c r="QOQ30" s="105"/>
      <c r="QOR30" s="105"/>
      <c r="QOS30" s="105"/>
      <c r="QOT30" s="105"/>
      <c r="QOU30" s="105"/>
      <c r="QOV30" s="105"/>
      <c r="QOW30" s="105"/>
      <c r="QOX30" s="105"/>
      <c r="QOY30" s="105"/>
      <c r="QOZ30" s="105"/>
      <c r="QPA30" s="105"/>
      <c r="QPB30" s="105"/>
      <c r="QPC30" s="105"/>
      <c r="QPD30" s="105"/>
      <c r="QPE30" s="105"/>
      <c r="QPF30" s="105"/>
      <c r="QPG30" s="105"/>
      <c r="QPH30" s="105"/>
      <c r="QPI30" s="105"/>
      <c r="QPJ30" s="105"/>
      <c r="QPK30" s="105"/>
      <c r="QPL30" s="105"/>
      <c r="QPM30" s="105"/>
      <c r="QPN30" s="105"/>
      <c r="QPO30" s="105"/>
      <c r="QPP30" s="105"/>
      <c r="QPQ30" s="105"/>
      <c r="QPR30" s="105"/>
      <c r="QPS30" s="105"/>
      <c r="QPT30" s="105"/>
      <c r="QPU30" s="105"/>
      <c r="QPV30" s="105"/>
      <c r="QPW30" s="105"/>
      <c r="QPX30" s="105"/>
      <c r="QPY30" s="105"/>
      <c r="QPZ30" s="105"/>
      <c r="QQA30" s="105"/>
      <c r="QQB30" s="105"/>
      <c r="QQC30" s="105"/>
      <c r="QQD30" s="105"/>
      <c r="QQE30" s="105"/>
      <c r="QQF30" s="105"/>
      <c r="QQG30" s="105"/>
      <c r="QQH30" s="105"/>
      <c r="QQI30" s="105"/>
      <c r="QQJ30" s="105"/>
      <c r="QQK30" s="105"/>
      <c r="QQL30" s="105"/>
      <c r="QQM30" s="105"/>
      <c r="QQN30" s="105"/>
      <c r="QQO30" s="105"/>
      <c r="QQP30" s="105"/>
      <c r="QQQ30" s="105"/>
      <c r="QQR30" s="105"/>
      <c r="QQS30" s="105"/>
      <c r="QQT30" s="105"/>
      <c r="QQU30" s="105"/>
      <c r="QQV30" s="105"/>
      <c r="QQW30" s="105"/>
      <c r="QQX30" s="105"/>
      <c r="QQY30" s="105"/>
      <c r="QQZ30" s="105"/>
      <c r="QRA30" s="105"/>
      <c r="QRB30" s="105"/>
      <c r="QRC30" s="105"/>
      <c r="QRD30" s="105"/>
      <c r="QRE30" s="105"/>
      <c r="QRF30" s="105"/>
      <c r="QRG30" s="105"/>
      <c r="QRH30" s="105"/>
      <c r="QRI30" s="105"/>
      <c r="QRJ30" s="105"/>
      <c r="QRK30" s="105"/>
      <c r="QRL30" s="105"/>
      <c r="QRM30" s="105"/>
      <c r="QRN30" s="105"/>
      <c r="QRO30" s="105"/>
      <c r="QRP30" s="105"/>
      <c r="QRQ30" s="105"/>
      <c r="QRR30" s="105"/>
      <c r="QRS30" s="105"/>
      <c r="QRT30" s="105"/>
      <c r="QRU30" s="105"/>
      <c r="QRV30" s="105"/>
      <c r="QRW30" s="105"/>
      <c r="QRX30" s="105"/>
      <c r="QRY30" s="105"/>
      <c r="QRZ30" s="105"/>
      <c r="QSA30" s="105"/>
      <c r="QSB30" s="105"/>
      <c r="QSC30" s="105"/>
      <c r="QSD30" s="105"/>
      <c r="QSE30" s="105"/>
      <c r="QSF30" s="105"/>
      <c r="QSG30" s="105"/>
      <c r="QSH30" s="105"/>
      <c r="QSI30" s="105"/>
      <c r="QSJ30" s="105"/>
      <c r="QSK30" s="105"/>
      <c r="QSL30" s="105"/>
      <c r="QSM30" s="105"/>
      <c r="QSN30" s="105"/>
      <c r="QSO30" s="105"/>
      <c r="QSP30" s="105"/>
      <c r="QSQ30" s="105"/>
      <c r="QSR30" s="105"/>
      <c r="QSS30" s="105"/>
      <c r="QST30" s="105"/>
      <c r="QSU30" s="105"/>
      <c r="QSV30" s="105"/>
      <c r="QSW30" s="105"/>
      <c r="QSX30" s="105"/>
      <c r="QSY30" s="105"/>
      <c r="QSZ30" s="105"/>
      <c r="QTA30" s="105"/>
      <c r="QTB30" s="105"/>
      <c r="QTC30" s="105"/>
      <c r="QTD30" s="105"/>
      <c r="QTE30" s="105"/>
      <c r="QTF30" s="105"/>
      <c r="QTG30" s="105"/>
      <c r="QTH30" s="105"/>
      <c r="QTI30" s="105"/>
      <c r="QTJ30" s="105"/>
      <c r="QTK30" s="105"/>
      <c r="QTL30" s="105"/>
      <c r="QTM30" s="105"/>
      <c r="QTN30" s="105"/>
      <c r="QTO30" s="105"/>
      <c r="QTP30" s="105"/>
      <c r="QTQ30" s="105"/>
      <c r="QTR30" s="105"/>
      <c r="QTS30" s="105"/>
      <c r="QTT30" s="105"/>
      <c r="QTU30" s="105"/>
      <c r="QTV30" s="105"/>
      <c r="QTW30" s="105"/>
      <c r="QTX30" s="105"/>
      <c r="QTY30" s="105"/>
      <c r="QTZ30" s="105"/>
      <c r="QUA30" s="105"/>
      <c r="QUB30" s="105"/>
      <c r="QUC30" s="105"/>
      <c r="QUD30" s="105"/>
      <c r="QUE30" s="105"/>
      <c r="QUF30" s="105"/>
      <c r="QUG30" s="105"/>
      <c r="QUH30" s="105"/>
      <c r="QUI30" s="105"/>
      <c r="QUJ30" s="105"/>
      <c r="QUK30" s="105"/>
      <c r="QUL30" s="105"/>
      <c r="QUM30" s="105"/>
      <c r="QUN30" s="105"/>
      <c r="QUO30" s="105"/>
      <c r="QUP30" s="105"/>
      <c r="QUQ30" s="105"/>
      <c r="QUR30" s="105"/>
      <c r="QUS30" s="105"/>
      <c r="QUT30" s="105"/>
      <c r="QUU30" s="105"/>
      <c r="QUV30" s="105"/>
      <c r="QUW30" s="105"/>
      <c r="QUX30" s="105"/>
      <c r="QUY30" s="105"/>
      <c r="QUZ30" s="105"/>
      <c r="QVA30" s="105"/>
      <c r="QVB30" s="105"/>
      <c r="QVC30" s="105"/>
      <c r="QVD30" s="105"/>
      <c r="QVE30" s="105"/>
      <c r="QVF30" s="105"/>
      <c r="QVG30" s="105"/>
      <c r="QVH30" s="105"/>
      <c r="QVI30" s="105"/>
      <c r="QVJ30" s="105"/>
      <c r="QVK30" s="105"/>
      <c r="QVL30" s="105"/>
      <c r="QVM30" s="105"/>
      <c r="QVN30" s="105"/>
      <c r="QVO30" s="105"/>
      <c r="QVP30" s="105"/>
      <c r="QVQ30" s="105"/>
      <c r="QVR30" s="105"/>
      <c r="QVS30" s="105"/>
      <c r="QVT30" s="105"/>
      <c r="QVU30" s="105"/>
      <c r="QVV30" s="105"/>
      <c r="QVW30" s="105"/>
      <c r="QVX30" s="105"/>
      <c r="QVY30" s="105"/>
      <c r="QVZ30" s="105"/>
      <c r="QWA30" s="105"/>
      <c r="QWB30" s="105"/>
      <c r="QWC30" s="105"/>
      <c r="QWD30" s="105"/>
      <c r="QWE30" s="105"/>
      <c r="QWF30" s="105"/>
      <c r="QWG30" s="105"/>
      <c r="QWH30" s="105"/>
      <c r="QWI30" s="105"/>
      <c r="QWJ30" s="105"/>
      <c r="QWK30" s="105"/>
      <c r="QWL30" s="105"/>
      <c r="QWM30" s="105"/>
      <c r="QWN30" s="105"/>
      <c r="QWO30" s="105"/>
      <c r="QWP30" s="105"/>
      <c r="QWQ30" s="105"/>
      <c r="QWR30" s="105"/>
      <c r="QWS30" s="105"/>
      <c r="QWT30" s="105"/>
      <c r="QWU30" s="105"/>
      <c r="QWV30" s="105"/>
      <c r="QWW30" s="105"/>
      <c r="QWX30" s="105"/>
      <c r="QWY30" s="105"/>
      <c r="QWZ30" s="105"/>
      <c r="QXA30" s="105"/>
      <c r="QXB30" s="105"/>
      <c r="QXC30" s="105"/>
      <c r="QXD30" s="105"/>
      <c r="QXE30" s="105"/>
      <c r="QXF30" s="105"/>
      <c r="QXG30" s="105"/>
      <c r="QXH30" s="105"/>
      <c r="QXI30" s="105"/>
      <c r="QXJ30" s="105"/>
      <c r="QXK30" s="105"/>
      <c r="QXL30" s="105"/>
      <c r="QXM30" s="105"/>
      <c r="QXN30" s="105"/>
      <c r="QXO30" s="105"/>
      <c r="QXP30" s="105"/>
      <c r="QXQ30" s="105"/>
      <c r="QXR30" s="105"/>
      <c r="QXS30" s="105"/>
      <c r="QXT30" s="105"/>
      <c r="QXU30" s="105"/>
      <c r="QXV30" s="105"/>
      <c r="QXW30" s="105"/>
      <c r="QXX30" s="105"/>
      <c r="QXY30" s="105"/>
      <c r="QXZ30" s="105"/>
      <c r="QYA30" s="105"/>
      <c r="QYB30" s="105"/>
      <c r="QYC30" s="105"/>
      <c r="QYD30" s="105"/>
      <c r="QYE30" s="105"/>
      <c r="QYF30" s="105"/>
      <c r="QYG30" s="105"/>
      <c r="QYH30" s="105"/>
      <c r="QYI30" s="105"/>
      <c r="QYJ30" s="105"/>
      <c r="QYK30" s="105"/>
      <c r="QYL30" s="105"/>
      <c r="QYM30" s="105"/>
      <c r="QYN30" s="105"/>
      <c r="QYO30" s="105"/>
      <c r="QYP30" s="105"/>
      <c r="QYQ30" s="105"/>
      <c r="QYR30" s="105"/>
      <c r="QYS30" s="105"/>
      <c r="QYT30" s="105"/>
      <c r="QYU30" s="105"/>
      <c r="QYV30" s="105"/>
      <c r="QYW30" s="105"/>
      <c r="QYX30" s="105"/>
      <c r="QYY30" s="105"/>
      <c r="QYZ30" s="105"/>
      <c r="QZA30" s="105"/>
      <c r="QZB30" s="105"/>
      <c r="QZC30" s="105"/>
      <c r="QZD30" s="105"/>
      <c r="QZE30" s="105"/>
      <c r="QZF30" s="105"/>
      <c r="QZG30" s="105"/>
      <c r="QZH30" s="105"/>
      <c r="QZI30" s="105"/>
      <c r="QZJ30" s="105"/>
      <c r="QZK30" s="105"/>
      <c r="QZL30" s="105"/>
      <c r="QZM30" s="105"/>
      <c r="QZN30" s="105"/>
      <c r="QZO30" s="105"/>
      <c r="QZP30" s="105"/>
      <c r="QZQ30" s="105"/>
      <c r="QZR30" s="105"/>
      <c r="QZS30" s="105"/>
      <c r="QZT30" s="105"/>
      <c r="QZU30" s="105"/>
      <c r="QZV30" s="105"/>
      <c r="QZW30" s="105"/>
      <c r="QZX30" s="105"/>
      <c r="QZY30" s="105"/>
      <c r="QZZ30" s="105"/>
      <c r="RAA30" s="105"/>
      <c r="RAB30" s="105"/>
      <c r="RAC30" s="105"/>
      <c r="RAD30" s="105"/>
      <c r="RAE30" s="105"/>
      <c r="RAF30" s="105"/>
      <c r="RAG30" s="105"/>
      <c r="RAH30" s="105"/>
      <c r="RAI30" s="105"/>
      <c r="RAJ30" s="105"/>
      <c r="RAK30" s="105"/>
      <c r="RAL30" s="105"/>
      <c r="RAM30" s="105"/>
      <c r="RAN30" s="105"/>
      <c r="RAO30" s="105"/>
      <c r="RAP30" s="105"/>
      <c r="RAQ30" s="105"/>
      <c r="RAR30" s="105"/>
      <c r="RAS30" s="105"/>
      <c r="RAT30" s="105"/>
      <c r="RAU30" s="105"/>
      <c r="RAV30" s="105"/>
      <c r="RAW30" s="105"/>
      <c r="RAX30" s="105"/>
      <c r="RAY30" s="105"/>
      <c r="RAZ30" s="105"/>
      <c r="RBA30" s="105"/>
      <c r="RBB30" s="105"/>
      <c r="RBC30" s="105"/>
      <c r="RBD30" s="105"/>
      <c r="RBE30" s="105"/>
      <c r="RBF30" s="105"/>
      <c r="RBG30" s="105"/>
      <c r="RBH30" s="105"/>
      <c r="RBI30" s="105"/>
      <c r="RBJ30" s="105"/>
      <c r="RBK30" s="105"/>
      <c r="RBL30" s="105"/>
      <c r="RBM30" s="105"/>
      <c r="RBN30" s="105"/>
      <c r="RBO30" s="105"/>
      <c r="RBP30" s="105"/>
      <c r="RBQ30" s="105"/>
      <c r="RBR30" s="105"/>
      <c r="RBS30" s="105"/>
      <c r="RBT30" s="105"/>
      <c r="RBU30" s="105"/>
      <c r="RBV30" s="105"/>
      <c r="RBW30" s="105"/>
      <c r="RBX30" s="105"/>
      <c r="RBY30" s="105"/>
      <c r="RBZ30" s="105"/>
      <c r="RCA30" s="105"/>
      <c r="RCB30" s="105"/>
      <c r="RCC30" s="105"/>
      <c r="RCD30" s="105"/>
      <c r="RCE30" s="105"/>
      <c r="RCF30" s="105"/>
      <c r="RCG30" s="105"/>
      <c r="RCH30" s="105"/>
      <c r="RCI30" s="105"/>
      <c r="RCJ30" s="105"/>
      <c r="RCK30" s="105"/>
      <c r="RCL30" s="105"/>
      <c r="RCM30" s="105"/>
      <c r="RCN30" s="105"/>
      <c r="RCO30" s="105"/>
      <c r="RCP30" s="105"/>
      <c r="RCQ30" s="105"/>
      <c r="RCR30" s="105"/>
      <c r="RCS30" s="105"/>
      <c r="RCT30" s="105"/>
      <c r="RCU30" s="105"/>
      <c r="RCV30" s="105"/>
      <c r="RCW30" s="105"/>
      <c r="RCX30" s="105"/>
      <c r="RCY30" s="105"/>
      <c r="RCZ30" s="105"/>
      <c r="RDA30" s="105"/>
      <c r="RDB30" s="105"/>
      <c r="RDC30" s="105"/>
      <c r="RDD30" s="105"/>
      <c r="RDE30" s="105"/>
      <c r="RDF30" s="105"/>
      <c r="RDG30" s="105"/>
      <c r="RDH30" s="105"/>
      <c r="RDI30" s="105"/>
      <c r="RDJ30" s="105"/>
      <c r="RDK30" s="105"/>
      <c r="RDL30" s="105"/>
      <c r="RDM30" s="105"/>
      <c r="RDN30" s="105"/>
      <c r="RDO30" s="105"/>
      <c r="RDP30" s="105"/>
      <c r="RDQ30" s="105"/>
      <c r="RDR30" s="105"/>
      <c r="RDS30" s="105"/>
      <c r="RDT30" s="105"/>
      <c r="RDU30" s="105"/>
      <c r="RDV30" s="105"/>
      <c r="RDW30" s="105"/>
      <c r="RDX30" s="105"/>
      <c r="RDY30" s="105"/>
      <c r="RDZ30" s="105"/>
      <c r="REA30" s="105"/>
      <c r="REB30" s="105"/>
      <c r="REC30" s="105"/>
      <c r="RED30" s="105"/>
      <c r="REE30" s="105"/>
      <c r="REF30" s="105"/>
      <c r="REG30" s="105"/>
      <c r="REH30" s="105"/>
      <c r="REI30" s="105"/>
      <c r="REJ30" s="105"/>
      <c r="REK30" s="105"/>
      <c r="REL30" s="105"/>
      <c r="REM30" s="105"/>
      <c r="REN30" s="105"/>
      <c r="REO30" s="105"/>
      <c r="REP30" s="105"/>
      <c r="REQ30" s="105"/>
      <c r="RER30" s="105"/>
      <c r="RES30" s="105"/>
      <c r="RET30" s="105"/>
      <c r="REU30" s="105"/>
      <c r="REV30" s="105"/>
      <c r="REW30" s="105"/>
      <c r="REX30" s="105"/>
      <c r="REY30" s="105"/>
      <c r="REZ30" s="105"/>
      <c r="RFA30" s="105"/>
      <c r="RFB30" s="105"/>
      <c r="RFC30" s="105"/>
      <c r="RFD30" s="105"/>
      <c r="RFE30" s="105"/>
      <c r="RFF30" s="105"/>
      <c r="RFG30" s="105"/>
      <c r="RFH30" s="105"/>
      <c r="RFI30" s="105"/>
      <c r="RFJ30" s="105"/>
      <c r="RFK30" s="105"/>
      <c r="RFL30" s="105"/>
      <c r="RFM30" s="105"/>
      <c r="RFN30" s="105"/>
      <c r="RFO30" s="105"/>
      <c r="RFP30" s="105"/>
      <c r="RFQ30" s="105"/>
      <c r="RFR30" s="105"/>
      <c r="RFS30" s="105"/>
      <c r="RFT30" s="105"/>
      <c r="RFU30" s="105"/>
      <c r="RFV30" s="105"/>
      <c r="RFW30" s="105"/>
      <c r="RFX30" s="105"/>
      <c r="RFY30" s="105"/>
      <c r="RFZ30" s="105"/>
      <c r="RGA30" s="105"/>
      <c r="RGB30" s="105"/>
      <c r="RGC30" s="105"/>
      <c r="RGD30" s="105"/>
      <c r="RGE30" s="105"/>
      <c r="RGF30" s="105"/>
      <c r="RGG30" s="105"/>
      <c r="RGH30" s="105"/>
      <c r="RGI30" s="105"/>
      <c r="RGJ30" s="105"/>
      <c r="RGK30" s="105"/>
      <c r="RGL30" s="105"/>
      <c r="RGM30" s="105"/>
      <c r="RGN30" s="105"/>
      <c r="RGO30" s="105"/>
      <c r="RGP30" s="105"/>
      <c r="RGQ30" s="105"/>
      <c r="RGR30" s="105"/>
      <c r="RGS30" s="105"/>
      <c r="RGT30" s="105"/>
      <c r="RGU30" s="105"/>
      <c r="RGV30" s="105"/>
      <c r="RGW30" s="105"/>
      <c r="RGX30" s="105"/>
      <c r="RGY30" s="105"/>
      <c r="RGZ30" s="105"/>
      <c r="RHA30" s="105"/>
      <c r="RHB30" s="105"/>
      <c r="RHC30" s="105"/>
      <c r="RHD30" s="105"/>
      <c r="RHE30" s="105"/>
      <c r="RHF30" s="105"/>
      <c r="RHG30" s="105"/>
      <c r="RHH30" s="105"/>
      <c r="RHI30" s="105"/>
      <c r="RHJ30" s="105"/>
      <c r="RHK30" s="105"/>
      <c r="RHL30" s="105"/>
      <c r="RHM30" s="105"/>
      <c r="RHN30" s="105"/>
      <c r="RHO30" s="105"/>
      <c r="RHP30" s="105"/>
      <c r="RHQ30" s="105"/>
      <c r="RHR30" s="105"/>
      <c r="RHS30" s="105"/>
      <c r="RHT30" s="105"/>
      <c r="RHU30" s="105"/>
      <c r="RHV30" s="105"/>
      <c r="RHW30" s="105"/>
      <c r="RHX30" s="105"/>
      <c r="RHY30" s="105"/>
      <c r="RHZ30" s="105"/>
      <c r="RIA30" s="105"/>
      <c r="RIB30" s="105"/>
      <c r="RIC30" s="105"/>
      <c r="RID30" s="105"/>
      <c r="RIE30" s="105"/>
      <c r="RIF30" s="105"/>
      <c r="RIG30" s="105"/>
      <c r="RIH30" s="105"/>
      <c r="RII30" s="105"/>
      <c r="RIJ30" s="105"/>
      <c r="RIK30" s="105"/>
      <c r="RIL30" s="105"/>
      <c r="RIM30" s="105"/>
      <c r="RIN30" s="105"/>
      <c r="RIO30" s="105"/>
      <c r="RIP30" s="105"/>
      <c r="RIQ30" s="105"/>
      <c r="RIR30" s="105"/>
      <c r="RIS30" s="105"/>
      <c r="RIT30" s="105"/>
      <c r="RIU30" s="105"/>
      <c r="RIV30" s="105"/>
      <c r="RIW30" s="105"/>
      <c r="RIX30" s="105"/>
      <c r="RIY30" s="105"/>
      <c r="RIZ30" s="105"/>
      <c r="RJA30" s="105"/>
      <c r="RJB30" s="105"/>
      <c r="RJC30" s="105"/>
      <c r="RJD30" s="105"/>
      <c r="RJE30" s="105"/>
      <c r="RJF30" s="105"/>
      <c r="RJG30" s="105"/>
      <c r="RJH30" s="105"/>
      <c r="RJI30" s="105"/>
      <c r="RJJ30" s="105"/>
      <c r="RJK30" s="105"/>
      <c r="RJL30" s="105"/>
      <c r="RJM30" s="105"/>
      <c r="RJN30" s="105"/>
      <c r="RJO30" s="105"/>
      <c r="RJP30" s="105"/>
      <c r="RJQ30" s="105"/>
      <c r="RJR30" s="105"/>
      <c r="RJS30" s="105"/>
      <c r="RJT30" s="105"/>
      <c r="RJU30" s="105"/>
      <c r="RJV30" s="105"/>
      <c r="RJW30" s="105"/>
      <c r="RJX30" s="105"/>
      <c r="RJY30" s="105"/>
      <c r="RJZ30" s="105"/>
      <c r="RKA30" s="105"/>
      <c r="RKB30" s="105"/>
      <c r="RKC30" s="105"/>
      <c r="RKD30" s="105"/>
      <c r="RKE30" s="105"/>
      <c r="RKF30" s="105"/>
      <c r="RKG30" s="105"/>
      <c r="RKH30" s="105"/>
      <c r="RKI30" s="105"/>
      <c r="RKJ30" s="105"/>
      <c r="RKK30" s="105"/>
      <c r="RKL30" s="105"/>
      <c r="RKM30" s="105"/>
      <c r="RKN30" s="105"/>
      <c r="RKO30" s="105"/>
      <c r="RKP30" s="105"/>
      <c r="RKQ30" s="105"/>
      <c r="RKR30" s="105"/>
      <c r="RKS30" s="105"/>
      <c r="RKT30" s="105"/>
      <c r="RKU30" s="105"/>
      <c r="RKV30" s="105"/>
      <c r="RKW30" s="105"/>
      <c r="RKX30" s="105"/>
      <c r="RKY30" s="105"/>
      <c r="RKZ30" s="105"/>
      <c r="RLA30" s="105"/>
      <c r="RLB30" s="105"/>
      <c r="RLC30" s="105"/>
      <c r="RLD30" s="105"/>
      <c r="RLE30" s="105"/>
      <c r="RLF30" s="105"/>
      <c r="RLG30" s="105"/>
      <c r="RLH30" s="105"/>
      <c r="RLI30" s="105"/>
      <c r="RLJ30" s="105"/>
      <c r="RLK30" s="105"/>
      <c r="RLL30" s="105"/>
      <c r="RLM30" s="105"/>
      <c r="RLN30" s="105"/>
      <c r="RLO30" s="105"/>
      <c r="RLP30" s="105"/>
      <c r="RLQ30" s="105"/>
      <c r="RLR30" s="105"/>
      <c r="RLS30" s="105"/>
      <c r="RLT30" s="105"/>
      <c r="RLU30" s="105"/>
      <c r="RLV30" s="105"/>
      <c r="RLW30" s="105"/>
      <c r="RLX30" s="105"/>
      <c r="RLY30" s="105"/>
      <c r="RLZ30" s="105"/>
      <c r="RMA30" s="105"/>
      <c r="RMB30" s="105"/>
      <c r="RMC30" s="105"/>
      <c r="RMD30" s="105"/>
      <c r="RME30" s="105"/>
      <c r="RMF30" s="105"/>
      <c r="RMG30" s="105"/>
      <c r="RMH30" s="105"/>
      <c r="RMI30" s="105"/>
      <c r="RMJ30" s="105"/>
      <c r="RMK30" s="105"/>
      <c r="RML30" s="105"/>
      <c r="RMM30" s="105"/>
      <c r="RMN30" s="105"/>
      <c r="RMO30" s="105"/>
      <c r="RMP30" s="105"/>
      <c r="RMQ30" s="105"/>
      <c r="RMR30" s="105"/>
      <c r="RMS30" s="105"/>
      <c r="RMT30" s="105"/>
      <c r="RMU30" s="105"/>
      <c r="RMV30" s="105"/>
      <c r="RMW30" s="105"/>
      <c r="RMX30" s="105"/>
      <c r="RMY30" s="105"/>
      <c r="RMZ30" s="105"/>
      <c r="RNA30" s="105"/>
      <c r="RNB30" s="105"/>
      <c r="RNC30" s="105"/>
      <c r="RND30" s="105"/>
      <c r="RNE30" s="105"/>
      <c r="RNF30" s="105"/>
      <c r="RNG30" s="105"/>
      <c r="RNH30" s="105"/>
      <c r="RNI30" s="105"/>
      <c r="RNJ30" s="105"/>
      <c r="RNK30" s="105"/>
      <c r="RNL30" s="105"/>
      <c r="RNM30" s="105"/>
      <c r="RNN30" s="105"/>
      <c r="RNO30" s="105"/>
      <c r="RNP30" s="105"/>
      <c r="RNQ30" s="105"/>
      <c r="RNR30" s="105"/>
      <c r="RNS30" s="105"/>
      <c r="RNT30" s="105"/>
      <c r="RNU30" s="105"/>
      <c r="RNV30" s="105"/>
      <c r="RNW30" s="105"/>
      <c r="RNX30" s="105"/>
      <c r="RNY30" s="105"/>
      <c r="RNZ30" s="105"/>
      <c r="ROA30" s="105"/>
      <c r="ROB30" s="105"/>
      <c r="ROC30" s="105"/>
      <c r="ROD30" s="105"/>
      <c r="ROE30" s="105"/>
      <c r="ROF30" s="105"/>
      <c r="ROG30" s="105"/>
      <c r="ROH30" s="105"/>
      <c r="ROI30" s="105"/>
      <c r="ROJ30" s="105"/>
      <c r="ROK30" s="105"/>
      <c r="ROL30" s="105"/>
      <c r="ROM30" s="105"/>
      <c r="RON30" s="105"/>
      <c r="ROO30" s="105"/>
      <c r="ROP30" s="105"/>
      <c r="ROQ30" s="105"/>
      <c r="ROR30" s="105"/>
      <c r="ROS30" s="105"/>
      <c r="ROT30" s="105"/>
      <c r="ROU30" s="105"/>
      <c r="ROV30" s="105"/>
      <c r="ROW30" s="105"/>
      <c r="ROX30" s="105"/>
      <c r="ROY30" s="105"/>
      <c r="ROZ30" s="105"/>
      <c r="RPA30" s="105"/>
      <c r="RPB30" s="105"/>
      <c r="RPC30" s="105"/>
      <c r="RPD30" s="105"/>
      <c r="RPE30" s="105"/>
      <c r="RPF30" s="105"/>
      <c r="RPG30" s="105"/>
      <c r="RPH30" s="105"/>
      <c r="RPI30" s="105"/>
      <c r="RPJ30" s="105"/>
      <c r="RPK30" s="105"/>
      <c r="RPL30" s="105"/>
      <c r="RPM30" s="105"/>
      <c r="RPN30" s="105"/>
      <c r="RPO30" s="105"/>
      <c r="RPP30" s="105"/>
      <c r="RPQ30" s="105"/>
      <c r="RPR30" s="105"/>
      <c r="RPS30" s="105"/>
      <c r="RPT30" s="105"/>
      <c r="RPU30" s="105"/>
      <c r="RPV30" s="105"/>
      <c r="RPW30" s="105"/>
      <c r="RPX30" s="105"/>
      <c r="RPY30" s="105"/>
      <c r="RPZ30" s="105"/>
      <c r="RQA30" s="105"/>
      <c r="RQB30" s="105"/>
      <c r="RQC30" s="105"/>
      <c r="RQD30" s="105"/>
      <c r="RQE30" s="105"/>
      <c r="RQF30" s="105"/>
      <c r="RQG30" s="105"/>
      <c r="RQH30" s="105"/>
      <c r="RQI30" s="105"/>
      <c r="RQJ30" s="105"/>
      <c r="RQK30" s="105"/>
      <c r="RQL30" s="105"/>
      <c r="RQM30" s="105"/>
      <c r="RQN30" s="105"/>
      <c r="RQO30" s="105"/>
      <c r="RQP30" s="105"/>
      <c r="RQQ30" s="105"/>
      <c r="RQR30" s="105"/>
      <c r="RQS30" s="105"/>
      <c r="RQT30" s="105"/>
      <c r="RQU30" s="105"/>
      <c r="RQV30" s="105"/>
      <c r="RQW30" s="105"/>
      <c r="RQX30" s="105"/>
      <c r="RQY30" s="105"/>
      <c r="RQZ30" s="105"/>
      <c r="RRA30" s="105"/>
      <c r="RRB30" s="105"/>
      <c r="RRC30" s="105"/>
      <c r="RRD30" s="105"/>
      <c r="RRE30" s="105"/>
      <c r="RRF30" s="105"/>
      <c r="RRG30" s="105"/>
      <c r="RRH30" s="105"/>
      <c r="RRI30" s="105"/>
      <c r="RRJ30" s="105"/>
      <c r="RRK30" s="105"/>
      <c r="RRL30" s="105"/>
      <c r="RRM30" s="105"/>
      <c r="RRN30" s="105"/>
      <c r="RRO30" s="105"/>
      <c r="RRP30" s="105"/>
      <c r="RRQ30" s="105"/>
      <c r="RRR30" s="105"/>
      <c r="RRS30" s="105"/>
      <c r="RRT30" s="105"/>
      <c r="RRU30" s="105"/>
      <c r="RRV30" s="105"/>
      <c r="RRW30" s="105"/>
      <c r="RRX30" s="105"/>
      <c r="RRY30" s="105"/>
      <c r="RRZ30" s="105"/>
      <c r="RSA30" s="105"/>
      <c r="RSB30" s="105"/>
      <c r="RSC30" s="105"/>
      <c r="RSD30" s="105"/>
      <c r="RSE30" s="105"/>
      <c r="RSF30" s="105"/>
      <c r="RSG30" s="105"/>
      <c r="RSH30" s="105"/>
      <c r="RSI30" s="105"/>
      <c r="RSJ30" s="105"/>
      <c r="RSK30" s="105"/>
      <c r="RSL30" s="105"/>
      <c r="RSM30" s="105"/>
      <c r="RSN30" s="105"/>
      <c r="RSO30" s="105"/>
      <c r="RSP30" s="105"/>
      <c r="RSQ30" s="105"/>
      <c r="RSR30" s="105"/>
      <c r="RSS30" s="105"/>
      <c r="RST30" s="105"/>
      <c r="RSU30" s="105"/>
      <c r="RSV30" s="105"/>
      <c r="RSW30" s="105"/>
      <c r="RSX30" s="105"/>
      <c r="RSY30" s="105"/>
      <c r="RSZ30" s="105"/>
      <c r="RTA30" s="105"/>
      <c r="RTB30" s="105"/>
      <c r="RTC30" s="105"/>
      <c r="RTD30" s="105"/>
      <c r="RTE30" s="105"/>
      <c r="RTF30" s="105"/>
      <c r="RTG30" s="105"/>
      <c r="RTH30" s="105"/>
      <c r="RTI30" s="105"/>
      <c r="RTJ30" s="105"/>
      <c r="RTK30" s="105"/>
      <c r="RTL30" s="105"/>
      <c r="RTM30" s="105"/>
      <c r="RTN30" s="105"/>
      <c r="RTO30" s="105"/>
      <c r="RTP30" s="105"/>
      <c r="RTQ30" s="105"/>
      <c r="RTR30" s="105"/>
      <c r="RTS30" s="105"/>
      <c r="RTT30" s="105"/>
      <c r="RTU30" s="105"/>
      <c r="RTV30" s="105"/>
      <c r="RTW30" s="105"/>
      <c r="RTX30" s="105"/>
      <c r="RTY30" s="105"/>
      <c r="RTZ30" s="105"/>
      <c r="RUA30" s="105"/>
      <c r="RUB30" s="105"/>
      <c r="RUC30" s="105"/>
      <c r="RUD30" s="105"/>
      <c r="RUE30" s="105"/>
      <c r="RUF30" s="105"/>
      <c r="RUG30" s="105"/>
      <c r="RUH30" s="105"/>
      <c r="RUI30" s="105"/>
      <c r="RUJ30" s="105"/>
      <c r="RUK30" s="105"/>
      <c r="RUL30" s="105"/>
      <c r="RUM30" s="105"/>
      <c r="RUN30" s="105"/>
      <c r="RUO30" s="105"/>
      <c r="RUP30" s="105"/>
      <c r="RUQ30" s="105"/>
      <c r="RUR30" s="105"/>
      <c r="RUS30" s="105"/>
      <c r="RUT30" s="105"/>
      <c r="RUU30" s="105"/>
      <c r="RUV30" s="105"/>
      <c r="RUW30" s="105"/>
      <c r="RUX30" s="105"/>
      <c r="RUY30" s="105"/>
      <c r="RUZ30" s="105"/>
      <c r="RVA30" s="105"/>
      <c r="RVB30" s="105"/>
      <c r="RVC30" s="105"/>
      <c r="RVD30" s="105"/>
      <c r="RVE30" s="105"/>
      <c r="RVF30" s="105"/>
      <c r="RVG30" s="105"/>
      <c r="RVH30" s="105"/>
      <c r="RVI30" s="105"/>
      <c r="RVJ30" s="105"/>
      <c r="RVK30" s="105"/>
      <c r="RVL30" s="105"/>
      <c r="RVM30" s="105"/>
      <c r="RVN30" s="105"/>
      <c r="RVO30" s="105"/>
      <c r="RVP30" s="105"/>
      <c r="RVQ30" s="105"/>
      <c r="RVR30" s="105"/>
      <c r="RVS30" s="105"/>
      <c r="RVT30" s="105"/>
      <c r="RVU30" s="105"/>
      <c r="RVV30" s="105"/>
      <c r="RVW30" s="105"/>
      <c r="RVX30" s="105"/>
      <c r="RVY30" s="105"/>
      <c r="RVZ30" s="105"/>
      <c r="RWA30" s="105"/>
      <c r="RWB30" s="105"/>
      <c r="RWC30" s="105"/>
      <c r="RWD30" s="105"/>
      <c r="RWE30" s="105"/>
      <c r="RWF30" s="105"/>
      <c r="RWG30" s="105"/>
      <c r="RWH30" s="105"/>
      <c r="RWI30" s="105"/>
      <c r="RWJ30" s="105"/>
      <c r="RWK30" s="105"/>
      <c r="RWL30" s="105"/>
      <c r="RWM30" s="105"/>
      <c r="RWN30" s="105"/>
      <c r="RWO30" s="105"/>
      <c r="RWP30" s="105"/>
      <c r="RWQ30" s="105"/>
      <c r="RWR30" s="105"/>
      <c r="RWS30" s="105"/>
      <c r="RWT30" s="105"/>
      <c r="RWU30" s="105"/>
      <c r="RWV30" s="105"/>
      <c r="RWW30" s="105"/>
      <c r="RWX30" s="105"/>
      <c r="RWY30" s="105"/>
      <c r="RWZ30" s="105"/>
      <c r="RXA30" s="105"/>
      <c r="RXB30" s="105"/>
      <c r="RXC30" s="105"/>
      <c r="RXD30" s="105"/>
      <c r="RXE30" s="105"/>
      <c r="RXF30" s="105"/>
      <c r="RXG30" s="105"/>
      <c r="RXH30" s="105"/>
      <c r="RXI30" s="105"/>
      <c r="RXJ30" s="105"/>
      <c r="RXK30" s="105"/>
      <c r="RXL30" s="105"/>
      <c r="RXM30" s="105"/>
      <c r="RXN30" s="105"/>
      <c r="RXO30" s="105"/>
      <c r="RXP30" s="105"/>
      <c r="RXQ30" s="105"/>
      <c r="RXR30" s="105"/>
      <c r="RXS30" s="105"/>
      <c r="RXT30" s="105"/>
      <c r="RXU30" s="105"/>
      <c r="RXV30" s="105"/>
      <c r="RXW30" s="105"/>
      <c r="RXX30" s="105"/>
      <c r="RXY30" s="105"/>
      <c r="RXZ30" s="105"/>
      <c r="RYA30" s="105"/>
      <c r="RYB30" s="105"/>
      <c r="RYC30" s="105"/>
      <c r="RYD30" s="105"/>
      <c r="RYE30" s="105"/>
      <c r="RYF30" s="105"/>
      <c r="RYG30" s="105"/>
      <c r="RYH30" s="105"/>
      <c r="RYI30" s="105"/>
      <c r="RYJ30" s="105"/>
      <c r="RYK30" s="105"/>
      <c r="RYL30" s="105"/>
      <c r="RYM30" s="105"/>
      <c r="RYN30" s="105"/>
      <c r="RYO30" s="105"/>
      <c r="RYP30" s="105"/>
      <c r="RYQ30" s="105"/>
      <c r="RYR30" s="105"/>
      <c r="RYS30" s="105"/>
      <c r="RYT30" s="105"/>
      <c r="RYU30" s="105"/>
      <c r="RYV30" s="105"/>
      <c r="RYW30" s="105"/>
      <c r="RYX30" s="105"/>
      <c r="RYY30" s="105"/>
      <c r="RYZ30" s="105"/>
      <c r="RZA30" s="105"/>
      <c r="RZB30" s="105"/>
      <c r="RZC30" s="105"/>
      <c r="RZD30" s="105"/>
      <c r="RZE30" s="105"/>
      <c r="RZF30" s="105"/>
      <c r="RZG30" s="105"/>
      <c r="RZH30" s="105"/>
      <c r="RZI30" s="105"/>
      <c r="RZJ30" s="105"/>
      <c r="RZK30" s="105"/>
      <c r="RZL30" s="105"/>
      <c r="RZM30" s="105"/>
      <c r="RZN30" s="105"/>
      <c r="RZO30" s="105"/>
      <c r="RZP30" s="105"/>
      <c r="RZQ30" s="105"/>
      <c r="RZR30" s="105"/>
      <c r="RZS30" s="105"/>
      <c r="RZT30" s="105"/>
      <c r="RZU30" s="105"/>
      <c r="RZV30" s="105"/>
      <c r="RZW30" s="105"/>
      <c r="RZX30" s="105"/>
      <c r="RZY30" s="105"/>
      <c r="RZZ30" s="105"/>
      <c r="SAA30" s="105"/>
      <c r="SAB30" s="105"/>
      <c r="SAC30" s="105"/>
      <c r="SAD30" s="105"/>
      <c r="SAE30" s="105"/>
      <c r="SAF30" s="105"/>
      <c r="SAG30" s="105"/>
      <c r="SAH30" s="105"/>
      <c r="SAI30" s="105"/>
      <c r="SAJ30" s="105"/>
      <c r="SAK30" s="105"/>
      <c r="SAL30" s="105"/>
      <c r="SAM30" s="105"/>
      <c r="SAN30" s="105"/>
      <c r="SAO30" s="105"/>
      <c r="SAP30" s="105"/>
      <c r="SAQ30" s="105"/>
      <c r="SAR30" s="105"/>
      <c r="SAS30" s="105"/>
      <c r="SAT30" s="105"/>
      <c r="SAU30" s="105"/>
      <c r="SAV30" s="105"/>
      <c r="SAW30" s="105"/>
      <c r="SAX30" s="105"/>
      <c r="SAY30" s="105"/>
      <c r="SAZ30" s="105"/>
      <c r="SBA30" s="105"/>
      <c r="SBB30" s="105"/>
      <c r="SBC30" s="105"/>
      <c r="SBD30" s="105"/>
      <c r="SBE30" s="105"/>
      <c r="SBF30" s="105"/>
      <c r="SBG30" s="105"/>
      <c r="SBH30" s="105"/>
      <c r="SBI30" s="105"/>
      <c r="SBJ30" s="105"/>
      <c r="SBK30" s="105"/>
      <c r="SBL30" s="105"/>
      <c r="SBM30" s="105"/>
      <c r="SBN30" s="105"/>
      <c r="SBO30" s="105"/>
      <c r="SBP30" s="105"/>
      <c r="SBQ30" s="105"/>
      <c r="SBR30" s="105"/>
      <c r="SBS30" s="105"/>
      <c r="SBT30" s="105"/>
      <c r="SBU30" s="105"/>
      <c r="SBV30" s="105"/>
      <c r="SBW30" s="105"/>
      <c r="SBX30" s="105"/>
      <c r="SBY30" s="105"/>
      <c r="SBZ30" s="105"/>
      <c r="SCA30" s="105"/>
      <c r="SCB30" s="105"/>
      <c r="SCC30" s="105"/>
      <c r="SCD30" s="105"/>
      <c r="SCE30" s="105"/>
      <c r="SCF30" s="105"/>
      <c r="SCG30" s="105"/>
      <c r="SCH30" s="105"/>
      <c r="SCI30" s="105"/>
      <c r="SCJ30" s="105"/>
      <c r="SCK30" s="105"/>
      <c r="SCL30" s="105"/>
      <c r="SCM30" s="105"/>
      <c r="SCN30" s="105"/>
      <c r="SCO30" s="105"/>
      <c r="SCP30" s="105"/>
      <c r="SCQ30" s="105"/>
      <c r="SCR30" s="105"/>
      <c r="SCS30" s="105"/>
      <c r="SCT30" s="105"/>
      <c r="SCU30" s="105"/>
      <c r="SCV30" s="105"/>
      <c r="SCW30" s="105"/>
      <c r="SCX30" s="105"/>
      <c r="SCY30" s="105"/>
      <c r="SCZ30" s="105"/>
      <c r="SDA30" s="105"/>
      <c r="SDB30" s="105"/>
      <c r="SDC30" s="105"/>
      <c r="SDD30" s="105"/>
      <c r="SDE30" s="105"/>
      <c r="SDF30" s="105"/>
      <c r="SDG30" s="105"/>
      <c r="SDH30" s="105"/>
      <c r="SDI30" s="105"/>
      <c r="SDJ30" s="105"/>
      <c r="SDK30" s="105"/>
      <c r="SDL30" s="105"/>
      <c r="SDM30" s="105"/>
      <c r="SDN30" s="105"/>
      <c r="SDO30" s="105"/>
      <c r="SDP30" s="105"/>
      <c r="SDQ30" s="105"/>
      <c r="SDR30" s="105"/>
      <c r="SDS30" s="105"/>
      <c r="SDT30" s="105"/>
      <c r="SDU30" s="105"/>
      <c r="SDV30" s="105"/>
      <c r="SDW30" s="105"/>
      <c r="SDX30" s="105"/>
      <c r="SDY30" s="105"/>
      <c r="SDZ30" s="105"/>
      <c r="SEA30" s="105"/>
      <c r="SEB30" s="105"/>
      <c r="SEC30" s="105"/>
      <c r="SED30" s="105"/>
      <c r="SEE30" s="105"/>
      <c r="SEF30" s="105"/>
      <c r="SEG30" s="105"/>
      <c r="SEH30" s="105"/>
      <c r="SEI30" s="105"/>
      <c r="SEJ30" s="105"/>
      <c r="SEK30" s="105"/>
      <c r="SEL30" s="105"/>
      <c r="SEM30" s="105"/>
      <c r="SEN30" s="105"/>
      <c r="SEO30" s="105"/>
      <c r="SEP30" s="105"/>
      <c r="SEQ30" s="105"/>
      <c r="SER30" s="105"/>
      <c r="SES30" s="105"/>
      <c r="SET30" s="105"/>
      <c r="SEU30" s="105"/>
      <c r="SEV30" s="105"/>
      <c r="SEW30" s="105"/>
      <c r="SEX30" s="105"/>
      <c r="SEY30" s="105"/>
      <c r="SEZ30" s="105"/>
      <c r="SFA30" s="105"/>
      <c r="SFB30" s="105"/>
      <c r="SFC30" s="105"/>
      <c r="SFD30" s="105"/>
      <c r="SFE30" s="105"/>
      <c r="SFF30" s="105"/>
      <c r="SFG30" s="105"/>
      <c r="SFH30" s="105"/>
      <c r="SFI30" s="105"/>
      <c r="SFJ30" s="105"/>
      <c r="SFK30" s="105"/>
      <c r="SFL30" s="105"/>
      <c r="SFM30" s="105"/>
      <c r="SFN30" s="105"/>
      <c r="SFO30" s="105"/>
      <c r="SFP30" s="105"/>
      <c r="SFQ30" s="105"/>
      <c r="SFR30" s="105"/>
      <c r="SFS30" s="105"/>
      <c r="SFT30" s="105"/>
      <c r="SFU30" s="105"/>
      <c r="SFV30" s="105"/>
      <c r="SFW30" s="105"/>
      <c r="SFX30" s="105"/>
      <c r="SFY30" s="105"/>
      <c r="SFZ30" s="105"/>
      <c r="SGA30" s="105"/>
      <c r="SGB30" s="105"/>
      <c r="SGC30" s="105"/>
      <c r="SGD30" s="105"/>
      <c r="SGE30" s="105"/>
      <c r="SGF30" s="105"/>
      <c r="SGG30" s="105"/>
      <c r="SGH30" s="105"/>
      <c r="SGI30" s="105"/>
      <c r="SGJ30" s="105"/>
      <c r="SGK30" s="105"/>
      <c r="SGL30" s="105"/>
      <c r="SGM30" s="105"/>
      <c r="SGN30" s="105"/>
      <c r="SGO30" s="105"/>
      <c r="SGP30" s="105"/>
      <c r="SGQ30" s="105"/>
      <c r="SGR30" s="105"/>
      <c r="SGS30" s="105"/>
      <c r="SGT30" s="105"/>
      <c r="SGU30" s="105"/>
      <c r="SGV30" s="105"/>
      <c r="SGW30" s="105"/>
      <c r="SGX30" s="105"/>
      <c r="SGY30" s="105"/>
      <c r="SGZ30" s="105"/>
      <c r="SHA30" s="105"/>
      <c r="SHB30" s="105"/>
      <c r="SHC30" s="105"/>
      <c r="SHD30" s="105"/>
      <c r="SHE30" s="105"/>
      <c r="SHF30" s="105"/>
      <c r="SHG30" s="105"/>
      <c r="SHH30" s="105"/>
      <c r="SHI30" s="105"/>
      <c r="SHJ30" s="105"/>
      <c r="SHK30" s="105"/>
      <c r="SHL30" s="105"/>
      <c r="SHM30" s="105"/>
      <c r="SHN30" s="105"/>
      <c r="SHO30" s="105"/>
      <c r="SHP30" s="105"/>
      <c r="SHQ30" s="105"/>
      <c r="SHR30" s="105"/>
      <c r="SHS30" s="105"/>
      <c r="SHT30" s="105"/>
      <c r="SHU30" s="105"/>
      <c r="SHV30" s="105"/>
      <c r="SHW30" s="105"/>
      <c r="SHX30" s="105"/>
      <c r="SHY30" s="105"/>
      <c r="SHZ30" s="105"/>
      <c r="SIA30" s="105"/>
      <c r="SIB30" s="105"/>
      <c r="SIC30" s="105"/>
      <c r="SID30" s="105"/>
      <c r="SIE30" s="105"/>
      <c r="SIF30" s="105"/>
      <c r="SIG30" s="105"/>
      <c r="SIH30" s="105"/>
      <c r="SII30" s="105"/>
      <c r="SIJ30" s="105"/>
      <c r="SIK30" s="105"/>
      <c r="SIL30" s="105"/>
      <c r="SIM30" s="105"/>
      <c r="SIN30" s="105"/>
      <c r="SIO30" s="105"/>
      <c r="SIP30" s="105"/>
      <c r="SIQ30" s="105"/>
      <c r="SIR30" s="105"/>
      <c r="SIS30" s="105"/>
      <c r="SIT30" s="105"/>
      <c r="SIU30" s="105"/>
      <c r="SIV30" s="105"/>
      <c r="SIW30" s="105"/>
      <c r="SIX30" s="105"/>
      <c r="SIY30" s="105"/>
      <c r="SIZ30" s="105"/>
      <c r="SJA30" s="105"/>
      <c r="SJB30" s="105"/>
      <c r="SJC30" s="105"/>
      <c r="SJD30" s="105"/>
      <c r="SJE30" s="105"/>
      <c r="SJF30" s="105"/>
      <c r="SJG30" s="105"/>
      <c r="SJH30" s="105"/>
      <c r="SJI30" s="105"/>
      <c r="SJJ30" s="105"/>
      <c r="SJK30" s="105"/>
      <c r="SJL30" s="105"/>
      <c r="SJM30" s="105"/>
      <c r="SJN30" s="105"/>
      <c r="SJO30" s="105"/>
      <c r="SJP30" s="105"/>
      <c r="SJQ30" s="105"/>
      <c r="SJR30" s="105"/>
      <c r="SJS30" s="105"/>
      <c r="SJT30" s="105"/>
      <c r="SJU30" s="105"/>
      <c r="SJV30" s="105"/>
      <c r="SJW30" s="105"/>
      <c r="SJX30" s="105"/>
      <c r="SJY30" s="105"/>
      <c r="SJZ30" s="105"/>
      <c r="SKA30" s="105"/>
      <c r="SKB30" s="105"/>
      <c r="SKC30" s="105"/>
      <c r="SKD30" s="105"/>
      <c r="SKE30" s="105"/>
      <c r="SKF30" s="105"/>
      <c r="SKG30" s="105"/>
      <c r="SKH30" s="105"/>
      <c r="SKI30" s="105"/>
      <c r="SKJ30" s="105"/>
      <c r="SKK30" s="105"/>
      <c r="SKL30" s="105"/>
      <c r="SKM30" s="105"/>
      <c r="SKN30" s="105"/>
      <c r="SKO30" s="105"/>
      <c r="SKP30" s="105"/>
      <c r="SKQ30" s="105"/>
      <c r="SKR30" s="105"/>
      <c r="SKS30" s="105"/>
      <c r="SKT30" s="105"/>
      <c r="SKU30" s="105"/>
      <c r="SKV30" s="105"/>
      <c r="SKW30" s="105"/>
      <c r="SKX30" s="105"/>
      <c r="SKY30" s="105"/>
      <c r="SKZ30" s="105"/>
      <c r="SLA30" s="105"/>
      <c r="SLB30" s="105"/>
      <c r="SLC30" s="105"/>
      <c r="SLD30" s="105"/>
      <c r="SLE30" s="105"/>
      <c r="SLF30" s="105"/>
      <c r="SLG30" s="105"/>
      <c r="SLH30" s="105"/>
      <c r="SLI30" s="105"/>
      <c r="SLJ30" s="105"/>
      <c r="SLK30" s="105"/>
      <c r="SLL30" s="105"/>
      <c r="SLM30" s="105"/>
      <c r="SLN30" s="105"/>
      <c r="SLO30" s="105"/>
      <c r="SLP30" s="105"/>
      <c r="SLQ30" s="105"/>
      <c r="SLR30" s="105"/>
      <c r="SLS30" s="105"/>
      <c r="SLT30" s="105"/>
      <c r="SLU30" s="105"/>
      <c r="SLV30" s="105"/>
      <c r="SLW30" s="105"/>
      <c r="SLX30" s="105"/>
      <c r="SLY30" s="105"/>
      <c r="SLZ30" s="105"/>
      <c r="SMA30" s="105"/>
      <c r="SMB30" s="105"/>
      <c r="SMC30" s="105"/>
      <c r="SMD30" s="105"/>
      <c r="SME30" s="105"/>
      <c r="SMF30" s="105"/>
      <c r="SMG30" s="105"/>
      <c r="SMH30" s="105"/>
      <c r="SMI30" s="105"/>
      <c r="SMJ30" s="105"/>
      <c r="SMK30" s="105"/>
      <c r="SML30" s="105"/>
      <c r="SMM30" s="105"/>
      <c r="SMN30" s="105"/>
      <c r="SMO30" s="105"/>
      <c r="SMP30" s="105"/>
      <c r="SMQ30" s="105"/>
      <c r="SMR30" s="105"/>
      <c r="SMS30" s="105"/>
      <c r="SMT30" s="105"/>
      <c r="SMU30" s="105"/>
      <c r="SMV30" s="105"/>
      <c r="SMW30" s="105"/>
      <c r="SMX30" s="105"/>
      <c r="SMY30" s="105"/>
      <c r="SMZ30" s="105"/>
      <c r="SNA30" s="105"/>
      <c r="SNB30" s="105"/>
      <c r="SNC30" s="105"/>
      <c r="SND30" s="105"/>
      <c r="SNE30" s="105"/>
      <c r="SNF30" s="105"/>
      <c r="SNG30" s="105"/>
      <c r="SNH30" s="105"/>
      <c r="SNI30" s="105"/>
      <c r="SNJ30" s="105"/>
      <c r="SNK30" s="105"/>
      <c r="SNL30" s="105"/>
      <c r="SNM30" s="105"/>
      <c r="SNN30" s="105"/>
      <c r="SNO30" s="105"/>
      <c r="SNP30" s="105"/>
      <c r="SNQ30" s="105"/>
      <c r="SNR30" s="105"/>
      <c r="SNS30" s="105"/>
      <c r="SNT30" s="105"/>
      <c r="SNU30" s="105"/>
      <c r="SNV30" s="105"/>
      <c r="SNW30" s="105"/>
      <c r="SNX30" s="105"/>
      <c r="SNY30" s="105"/>
      <c r="SNZ30" s="105"/>
      <c r="SOA30" s="105"/>
      <c r="SOB30" s="105"/>
      <c r="SOC30" s="105"/>
      <c r="SOD30" s="105"/>
      <c r="SOE30" s="105"/>
      <c r="SOF30" s="105"/>
      <c r="SOG30" s="105"/>
      <c r="SOH30" s="105"/>
      <c r="SOI30" s="105"/>
      <c r="SOJ30" s="105"/>
      <c r="SOK30" s="105"/>
      <c r="SOL30" s="105"/>
      <c r="SOM30" s="105"/>
      <c r="SON30" s="105"/>
      <c r="SOO30" s="105"/>
      <c r="SOP30" s="105"/>
      <c r="SOQ30" s="105"/>
      <c r="SOR30" s="105"/>
      <c r="SOS30" s="105"/>
      <c r="SOT30" s="105"/>
      <c r="SOU30" s="105"/>
      <c r="SOV30" s="105"/>
      <c r="SOW30" s="105"/>
      <c r="SOX30" s="105"/>
      <c r="SOY30" s="105"/>
      <c r="SOZ30" s="105"/>
      <c r="SPA30" s="105"/>
      <c r="SPB30" s="105"/>
      <c r="SPC30" s="105"/>
      <c r="SPD30" s="105"/>
      <c r="SPE30" s="105"/>
      <c r="SPF30" s="105"/>
      <c r="SPG30" s="105"/>
      <c r="SPH30" s="105"/>
      <c r="SPI30" s="105"/>
      <c r="SPJ30" s="105"/>
      <c r="SPK30" s="105"/>
      <c r="SPL30" s="105"/>
      <c r="SPM30" s="105"/>
      <c r="SPN30" s="105"/>
      <c r="SPO30" s="105"/>
      <c r="SPP30" s="105"/>
      <c r="SPQ30" s="105"/>
      <c r="SPR30" s="105"/>
      <c r="SPS30" s="105"/>
      <c r="SPT30" s="105"/>
      <c r="SPU30" s="105"/>
      <c r="SPV30" s="105"/>
      <c r="SPW30" s="105"/>
      <c r="SPX30" s="105"/>
      <c r="SPY30" s="105"/>
      <c r="SPZ30" s="105"/>
      <c r="SQA30" s="105"/>
      <c r="SQB30" s="105"/>
      <c r="SQC30" s="105"/>
      <c r="SQD30" s="105"/>
      <c r="SQE30" s="105"/>
      <c r="SQF30" s="105"/>
      <c r="SQG30" s="105"/>
      <c r="SQH30" s="105"/>
      <c r="SQI30" s="105"/>
      <c r="SQJ30" s="105"/>
      <c r="SQK30" s="105"/>
      <c r="SQL30" s="105"/>
      <c r="SQM30" s="105"/>
      <c r="SQN30" s="105"/>
      <c r="SQO30" s="105"/>
      <c r="SQP30" s="105"/>
      <c r="SQQ30" s="105"/>
      <c r="SQR30" s="105"/>
      <c r="SQS30" s="105"/>
      <c r="SQT30" s="105"/>
      <c r="SQU30" s="105"/>
      <c r="SQV30" s="105"/>
      <c r="SQW30" s="105"/>
      <c r="SQX30" s="105"/>
      <c r="SQY30" s="105"/>
      <c r="SQZ30" s="105"/>
      <c r="SRA30" s="105"/>
      <c r="SRB30" s="105"/>
      <c r="SRC30" s="105"/>
      <c r="SRD30" s="105"/>
      <c r="SRE30" s="105"/>
      <c r="SRF30" s="105"/>
      <c r="SRG30" s="105"/>
      <c r="SRH30" s="105"/>
      <c r="SRI30" s="105"/>
      <c r="SRJ30" s="105"/>
      <c r="SRK30" s="105"/>
      <c r="SRL30" s="105"/>
      <c r="SRM30" s="105"/>
      <c r="SRN30" s="105"/>
      <c r="SRO30" s="105"/>
      <c r="SRP30" s="105"/>
      <c r="SRQ30" s="105"/>
      <c r="SRR30" s="105"/>
      <c r="SRS30" s="105"/>
      <c r="SRT30" s="105"/>
      <c r="SRU30" s="105"/>
      <c r="SRV30" s="105"/>
      <c r="SRW30" s="105"/>
      <c r="SRX30" s="105"/>
      <c r="SRY30" s="105"/>
      <c r="SRZ30" s="105"/>
      <c r="SSA30" s="105"/>
      <c r="SSB30" s="105"/>
      <c r="SSC30" s="105"/>
      <c r="SSD30" s="105"/>
      <c r="SSE30" s="105"/>
      <c r="SSF30" s="105"/>
      <c r="SSG30" s="105"/>
      <c r="SSH30" s="105"/>
      <c r="SSI30" s="105"/>
      <c r="SSJ30" s="105"/>
      <c r="SSK30" s="105"/>
      <c r="SSL30" s="105"/>
      <c r="SSM30" s="105"/>
      <c r="SSN30" s="105"/>
      <c r="SSO30" s="105"/>
      <c r="SSP30" s="105"/>
      <c r="SSQ30" s="105"/>
      <c r="SSR30" s="105"/>
      <c r="SSS30" s="105"/>
      <c r="SST30" s="105"/>
      <c r="SSU30" s="105"/>
      <c r="SSV30" s="105"/>
      <c r="SSW30" s="105"/>
      <c r="SSX30" s="105"/>
      <c r="SSY30" s="105"/>
      <c r="SSZ30" s="105"/>
      <c r="STA30" s="105"/>
      <c r="STB30" s="105"/>
      <c r="STC30" s="105"/>
      <c r="STD30" s="105"/>
      <c r="STE30" s="105"/>
      <c r="STF30" s="105"/>
      <c r="STG30" s="105"/>
      <c r="STH30" s="105"/>
      <c r="STI30" s="105"/>
      <c r="STJ30" s="105"/>
      <c r="STK30" s="105"/>
      <c r="STL30" s="105"/>
      <c r="STM30" s="105"/>
      <c r="STN30" s="105"/>
      <c r="STO30" s="105"/>
      <c r="STP30" s="105"/>
      <c r="STQ30" s="105"/>
      <c r="STR30" s="105"/>
      <c r="STS30" s="105"/>
      <c r="STT30" s="105"/>
      <c r="STU30" s="105"/>
      <c r="STV30" s="105"/>
      <c r="STW30" s="105"/>
      <c r="STX30" s="105"/>
      <c r="STY30" s="105"/>
      <c r="STZ30" s="105"/>
      <c r="SUA30" s="105"/>
      <c r="SUB30" s="105"/>
      <c r="SUC30" s="105"/>
      <c r="SUD30" s="105"/>
      <c r="SUE30" s="105"/>
      <c r="SUF30" s="105"/>
      <c r="SUG30" s="105"/>
      <c r="SUH30" s="105"/>
      <c r="SUI30" s="105"/>
      <c r="SUJ30" s="105"/>
      <c r="SUK30" s="105"/>
      <c r="SUL30" s="105"/>
      <c r="SUM30" s="105"/>
      <c r="SUN30" s="105"/>
      <c r="SUO30" s="105"/>
      <c r="SUP30" s="105"/>
      <c r="SUQ30" s="105"/>
      <c r="SUR30" s="105"/>
      <c r="SUS30" s="105"/>
      <c r="SUT30" s="105"/>
      <c r="SUU30" s="105"/>
      <c r="SUV30" s="105"/>
      <c r="SUW30" s="105"/>
      <c r="SUX30" s="105"/>
      <c r="SUY30" s="105"/>
      <c r="SUZ30" s="105"/>
      <c r="SVA30" s="105"/>
      <c r="SVB30" s="105"/>
      <c r="SVC30" s="105"/>
      <c r="SVD30" s="105"/>
      <c r="SVE30" s="105"/>
      <c r="SVF30" s="105"/>
      <c r="SVG30" s="105"/>
      <c r="SVH30" s="105"/>
      <c r="SVI30" s="105"/>
      <c r="SVJ30" s="105"/>
      <c r="SVK30" s="105"/>
      <c r="SVL30" s="105"/>
      <c r="SVM30" s="105"/>
      <c r="SVN30" s="105"/>
      <c r="SVO30" s="105"/>
      <c r="SVP30" s="105"/>
      <c r="SVQ30" s="105"/>
      <c r="SVR30" s="105"/>
      <c r="SVS30" s="105"/>
      <c r="SVT30" s="105"/>
      <c r="SVU30" s="105"/>
      <c r="SVV30" s="105"/>
      <c r="SVW30" s="105"/>
      <c r="SVX30" s="105"/>
      <c r="SVY30" s="105"/>
      <c r="SVZ30" s="105"/>
      <c r="SWA30" s="105"/>
      <c r="SWB30" s="105"/>
      <c r="SWC30" s="105"/>
      <c r="SWD30" s="105"/>
      <c r="SWE30" s="105"/>
      <c r="SWF30" s="105"/>
      <c r="SWG30" s="105"/>
      <c r="SWH30" s="105"/>
      <c r="SWI30" s="105"/>
      <c r="SWJ30" s="105"/>
      <c r="SWK30" s="105"/>
      <c r="SWL30" s="105"/>
      <c r="SWM30" s="105"/>
      <c r="SWN30" s="105"/>
      <c r="SWO30" s="105"/>
      <c r="SWP30" s="105"/>
      <c r="SWQ30" s="105"/>
      <c r="SWR30" s="105"/>
      <c r="SWS30" s="105"/>
      <c r="SWT30" s="105"/>
      <c r="SWU30" s="105"/>
      <c r="SWV30" s="105"/>
      <c r="SWW30" s="105"/>
      <c r="SWX30" s="105"/>
      <c r="SWY30" s="105"/>
      <c r="SWZ30" s="105"/>
      <c r="SXA30" s="105"/>
      <c r="SXB30" s="105"/>
      <c r="SXC30" s="105"/>
      <c r="SXD30" s="105"/>
      <c r="SXE30" s="105"/>
      <c r="SXF30" s="105"/>
      <c r="SXG30" s="105"/>
      <c r="SXH30" s="105"/>
      <c r="SXI30" s="105"/>
      <c r="SXJ30" s="105"/>
      <c r="SXK30" s="105"/>
      <c r="SXL30" s="105"/>
      <c r="SXM30" s="105"/>
      <c r="SXN30" s="105"/>
      <c r="SXO30" s="105"/>
      <c r="SXP30" s="105"/>
      <c r="SXQ30" s="105"/>
      <c r="SXR30" s="105"/>
      <c r="SXS30" s="105"/>
      <c r="SXT30" s="105"/>
      <c r="SXU30" s="105"/>
      <c r="SXV30" s="105"/>
      <c r="SXW30" s="105"/>
      <c r="SXX30" s="105"/>
      <c r="SXY30" s="105"/>
      <c r="SXZ30" s="105"/>
      <c r="SYA30" s="105"/>
      <c r="SYB30" s="105"/>
      <c r="SYC30" s="105"/>
      <c r="SYD30" s="105"/>
      <c r="SYE30" s="105"/>
      <c r="SYF30" s="105"/>
      <c r="SYG30" s="105"/>
      <c r="SYH30" s="105"/>
      <c r="SYI30" s="105"/>
      <c r="SYJ30" s="105"/>
      <c r="SYK30" s="105"/>
      <c r="SYL30" s="105"/>
      <c r="SYM30" s="105"/>
      <c r="SYN30" s="105"/>
      <c r="SYO30" s="105"/>
      <c r="SYP30" s="105"/>
      <c r="SYQ30" s="105"/>
      <c r="SYR30" s="105"/>
      <c r="SYS30" s="105"/>
      <c r="SYT30" s="105"/>
      <c r="SYU30" s="105"/>
      <c r="SYV30" s="105"/>
      <c r="SYW30" s="105"/>
      <c r="SYX30" s="105"/>
      <c r="SYY30" s="105"/>
      <c r="SYZ30" s="105"/>
      <c r="SZA30" s="105"/>
      <c r="SZB30" s="105"/>
      <c r="SZC30" s="105"/>
      <c r="SZD30" s="105"/>
      <c r="SZE30" s="105"/>
      <c r="SZF30" s="105"/>
      <c r="SZG30" s="105"/>
      <c r="SZH30" s="105"/>
      <c r="SZI30" s="105"/>
      <c r="SZJ30" s="105"/>
      <c r="SZK30" s="105"/>
      <c r="SZL30" s="105"/>
      <c r="SZM30" s="105"/>
      <c r="SZN30" s="105"/>
      <c r="SZO30" s="105"/>
      <c r="SZP30" s="105"/>
      <c r="SZQ30" s="105"/>
      <c r="SZR30" s="105"/>
      <c r="SZS30" s="105"/>
      <c r="SZT30" s="105"/>
      <c r="SZU30" s="105"/>
      <c r="SZV30" s="105"/>
      <c r="SZW30" s="105"/>
      <c r="SZX30" s="105"/>
      <c r="SZY30" s="105"/>
      <c r="SZZ30" s="105"/>
      <c r="TAA30" s="105"/>
      <c r="TAB30" s="105"/>
      <c r="TAC30" s="105"/>
      <c r="TAD30" s="105"/>
      <c r="TAE30" s="105"/>
      <c r="TAF30" s="105"/>
      <c r="TAG30" s="105"/>
      <c r="TAH30" s="105"/>
      <c r="TAI30" s="105"/>
      <c r="TAJ30" s="105"/>
      <c r="TAK30" s="105"/>
      <c r="TAL30" s="105"/>
      <c r="TAM30" s="105"/>
      <c r="TAN30" s="105"/>
      <c r="TAO30" s="105"/>
      <c r="TAP30" s="105"/>
      <c r="TAQ30" s="105"/>
      <c r="TAR30" s="105"/>
      <c r="TAS30" s="105"/>
      <c r="TAT30" s="105"/>
      <c r="TAU30" s="105"/>
      <c r="TAV30" s="105"/>
      <c r="TAW30" s="105"/>
      <c r="TAX30" s="105"/>
      <c r="TAY30" s="105"/>
      <c r="TAZ30" s="105"/>
      <c r="TBA30" s="105"/>
      <c r="TBB30" s="105"/>
      <c r="TBC30" s="105"/>
      <c r="TBD30" s="105"/>
      <c r="TBE30" s="105"/>
      <c r="TBF30" s="105"/>
      <c r="TBG30" s="105"/>
      <c r="TBH30" s="105"/>
      <c r="TBI30" s="105"/>
      <c r="TBJ30" s="105"/>
      <c r="TBK30" s="105"/>
      <c r="TBL30" s="105"/>
      <c r="TBM30" s="105"/>
      <c r="TBN30" s="105"/>
      <c r="TBO30" s="105"/>
      <c r="TBP30" s="105"/>
      <c r="TBQ30" s="105"/>
      <c r="TBR30" s="105"/>
      <c r="TBS30" s="105"/>
      <c r="TBT30" s="105"/>
      <c r="TBU30" s="105"/>
      <c r="TBV30" s="105"/>
      <c r="TBW30" s="105"/>
      <c r="TBX30" s="105"/>
      <c r="TBY30" s="105"/>
      <c r="TBZ30" s="105"/>
      <c r="TCA30" s="105"/>
      <c r="TCB30" s="105"/>
      <c r="TCC30" s="105"/>
      <c r="TCD30" s="105"/>
      <c r="TCE30" s="105"/>
      <c r="TCF30" s="105"/>
      <c r="TCG30" s="105"/>
      <c r="TCH30" s="105"/>
      <c r="TCI30" s="105"/>
      <c r="TCJ30" s="105"/>
      <c r="TCK30" s="105"/>
      <c r="TCL30" s="105"/>
      <c r="TCM30" s="105"/>
      <c r="TCN30" s="105"/>
      <c r="TCO30" s="105"/>
      <c r="TCP30" s="105"/>
      <c r="TCQ30" s="105"/>
      <c r="TCR30" s="105"/>
      <c r="TCS30" s="105"/>
      <c r="TCT30" s="105"/>
      <c r="TCU30" s="105"/>
      <c r="TCV30" s="105"/>
      <c r="TCW30" s="105"/>
      <c r="TCX30" s="105"/>
      <c r="TCY30" s="105"/>
      <c r="TCZ30" s="105"/>
      <c r="TDA30" s="105"/>
      <c r="TDB30" s="105"/>
      <c r="TDC30" s="105"/>
      <c r="TDD30" s="105"/>
      <c r="TDE30" s="105"/>
      <c r="TDF30" s="105"/>
      <c r="TDG30" s="105"/>
      <c r="TDH30" s="105"/>
      <c r="TDI30" s="105"/>
      <c r="TDJ30" s="105"/>
      <c r="TDK30" s="105"/>
      <c r="TDL30" s="105"/>
      <c r="TDM30" s="105"/>
      <c r="TDN30" s="105"/>
      <c r="TDO30" s="105"/>
      <c r="TDP30" s="105"/>
      <c r="TDQ30" s="105"/>
      <c r="TDR30" s="105"/>
      <c r="TDS30" s="105"/>
      <c r="TDT30" s="105"/>
      <c r="TDU30" s="105"/>
      <c r="TDV30" s="105"/>
      <c r="TDW30" s="105"/>
      <c r="TDX30" s="105"/>
      <c r="TDY30" s="105"/>
      <c r="TDZ30" s="105"/>
      <c r="TEA30" s="105"/>
      <c r="TEB30" s="105"/>
      <c r="TEC30" s="105"/>
      <c r="TED30" s="105"/>
      <c r="TEE30" s="105"/>
      <c r="TEF30" s="105"/>
      <c r="TEG30" s="105"/>
      <c r="TEH30" s="105"/>
      <c r="TEI30" s="105"/>
      <c r="TEJ30" s="105"/>
      <c r="TEK30" s="105"/>
      <c r="TEL30" s="105"/>
      <c r="TEM30" s="105"/>
      <c r="TEN30" s="105"/>
      <c r="TEO30" s="105"/>
      <c r="TEP30" s="105"/>
      <c r="TEQ30" s="105"/>
      <c r="TER30" s="105"/>
      <c r="TES30" s="105"/>
      <c r="TET30" s="105"/>
      <c r="TEU30" s="105"/>
      <c r="TEV30" s="105"/>
      <c r="TEW30" s="105"/>
      <c r="TEX30" s="105"/>
      <c r="TEY30" s="105"/>
      <c r="TEZ30" s="105"/>
      <c r="TFA30" s="105"/>
      <c r="TFB30" s="105"/>
      <c r="TFC30" s="105"/>
      <c r="TFD30" s="105"/>
      <c r="TFE30" s="105"/>
      <c r="TFF30" s="105"/>
      <c r="TFG30" s="105"/>
      <c r="TFH30" s="105"/>
      <c r="TFI30" s="105"/>
      <c r="TFJ30" s="105"/>
      <c r="TFK30" s="105"/>
      <c r="TFL30" s="105"/>
      <c r="TFM30" s="105"/>
      <c r="TFN30" s="105"/>
      <c r="TFO30" s="105"/>
      <c r="TFP30" s="105"/>
      <c r="TFQ30" s="105"/>
      <c r="TFR30" s="105"/>
      <c r="TFS30" s="105"/>
      <c r="TFT30" s="105"/>
      <c r="TFU30" s="105"/>
      <c r="TFV30" s="105"/>
      <c r="TFW30" s="105"/>
      <c r="TFX30" s="105"/>
      <c r="TFY30" s="105"/>
      <c r="TFZ30" s="105"/>
      <c r="TGA30" s="105"/>
      <c r="TGB30" s="105"/>
      <c r="TGC30" s="105"/>
      <c r="TGD30" s="105"/>
      <c r="TGE30" s="105"/>
      <c r="TGF30" s="105"/>
      <c r="TGG30" s="105"/>
      <c r="TGH30" s="105"/>
      <c r="TGI30" s="105"/>
      <c r="TGJ30" s="105"/>
      <c r="TGK30" s="105"/>
      <c r="TGL30" s="105"/>
      <c r="TGM30" s="105"/>
      <c r="TGN30" s="105"/>
      <c r="TGO30" s="105"/>
      <c r="TGP30" s="105"/>
      <c r="TGQ30" s="105"/>
      <c r="TGR30" s="105"/>
      <c r="TGS30" s="105"/>
      <c r="TGT30" s="105"/>
      <c r="TGU30" s="105"/>
      <c r="TGV30" s="105"/>
      <c r="TGW30" s="105"/>
      <c r="TGX30" s="105"/>
      <c r="TGY30" s="105"/>
      <c r="TGZ30" s="105"/>
      <c r="THA30" s="105"/>
      <c r="THB30" s="105"/>
      <c r="THC30" s="105"/>
      <c r="THD30" s="105"/>
      <c r="THE30" s="105"/>
      <c r="THF30" s="105"/>
      <c r="THG30" s="105"/>
      <c r="THH30" s="105"/>
      <c r="THI30" s="105"/>
      <c r="THJ30" s="105"/>
      <c r="THK30" s="105"/>
      <c r="THL30" s="105"/>
      <c r="THM30" s="105"/>
      <c r="THN30" s="105"/>
      <c r="THO30" s="105"/>
      <c r="THP30" s="105"/>
      <c r="THQ30" s="105"/>
      <c r="THR30" s="105"/>
      <c r="THS30" s="105"/>
      <c r="THT30" s="105"/>
      <c r="THU30" s="105"/>
      <c r="THV30" s="105"/>
      <c r="THW30" s="105"/>
      <c r="THX30" s="105"/>
      <c r="THY30" s="105"/>
      <c r="THZ30" s="105"/>
      <c r="TIA30" s="105"/>
      <c r="TIB30" s="105"/>
      <c r="TIC30" s="105"/>
      <c r="TID30" s="105"/>
      <c r="TIE30" s="105"/>
      <c r="TIF30" s="105"/>
      <c r="TIG30" s="105"/>
      <c r="TIH30" s="105"/>
      <c r="TII30" s="105"/>
      <c r="TIJ30" s="105"/>
      <c r="TIK30" s="105"/>
      <c r="TIL30" s="105"/>
      <c r="TIM30" s="105"/>
      <c r="TIN30" s="105"/>
      <c r="TIO30" s="105"/>
      <c r="TIP30" s="105"/>
      <c r="TIQ30" s="105"/>
      <c r="TIR30" s="105"/>
      <c r="TIS30" s="105"/>
      <c r="TIT30" s="105"/>
      <c r="TIU30" s="105"/>
      <c r="TIV30" s="105"/>
      <c r="TIW30" s="105"/>
      <c r="TIX30" s="105"/>
      <c r="TIY30" s="105"/>
      <c r="TIZ30" s="105"/>
      <c r="TJA30" s="105"/>
      <c r="TJB30" s="105"/>
      <c r="TJC30" s="105"/>
      <c r="TJD30" s="105"/>
      <c r="TJE30" s="105"/>
      <c r="TJF30" s="105"/>
      <c r="TJG30" s="105"/>
      <c r="TJH30" s="105"/>
      <c r="TJI30" s="105"/>
      <c r="TJJ30" s="105"/>
      <c r="TJK30" s="105"/>
      <c r="TJL30" s="105"/>
      <c r="TJM30" s="105"/>
      <c r="TJN30" s="105"/>
      <c r="TJO30" s="105"/>
      <c r="TJP30" s="105"/>
      <c r="TJQ30" s="105"/>
      <c r="TJR30" s="105"/>
      <c r="TJS30" s="105"/>
      <c r="TJT30" s="105"/>
      <c r="TJU30" s="105"/>
      <c r="TJV30" s="105"/>
      <c r="TJW30" s="105"/>
      <c r="TJX30" s="105"/>
      <c r="TJY30" s="105"/>
      <c r="TJZ30" s="105"/>
      <c r="TKA30" s="105"/>
      <c r="TKB30" s="105"/>
      <c r="TKC30" s="105"/>
      <c r="TKD30" s="105"/>
      <c r="TKE30" s="105"/>
      <c r="TKF30" s="105"/>
      <c r="TKG30" s="105"/>
      <c r="TKH30" s="105"/>
      <c r="TKI30" s="105"/>
      <c r="TKJ30" s="105"/>
      <c r="TKK30" s="105"/>
      <c r="TKL30" s="105"/>
      <c r="TKM30" s="105"/>
      <c r="TKN30" s="105"/>
      <c r="TKO30" s="105"/>
      <c r="TKP30" s="105"/>
      <c r="TKQ30" s="105"/>
      <c r="TKR30" s="105"/>
      <c r="TKS30" s="105"/>
      <c r="TKT30" s="105"/>
      <c r="TKU30" s="105"/>
      <c r="TKV30" s="105"/>
      <c r="TKW30" s="105"/>
      <c r="TKX30" s="105"/>
      <c r="TKY30" s="105"/>
      <c r="TKZ30" s="105"/>
      <c r="TLA30" s="105"/>
      <c r="TLB30" s="105"/>
      <c r="TLC30" s="105"/>
      <c r="TLD30" s="105"/>
      <c r="TLE30" s="105"/>
      <c r="TLF30" s="105"/>
      <c r="TLG30" s="105"/>
      <c r="TLH30" s="105"/>
      <c r="TLI30" s="105"/>
      <c r="TLJ30" s="105"/>
      <c r="TLK30" s="105"/>
      <c r="TLL30" s="105"/>
      <c r="TLM30" s="105"/>
      <c r="TLN30" s="105"/>
      <c r="TLO30" s="105"/>
      <c r="TLP30" s="105"/>
      <c r="TLQ30" s="105"/>
      <c r="TLR30" s="105"/>
      <c r="TLS30" s="105"/>
      <c r="TLT30" s="105"/>
      <c r="TLU30" s="105"/>
      <c r="TLV30" s="105"/>
      <c r="TLW30" s="105"/>
      <c r="TLX30" s="105"/>
      <c r="TLY30" s="105"/>
      <c r="TLZ30" s="105"/>
      <c r="TMA30" s="105"/>
      <c r="TMB30" s="105"/>
      <c r="TMC30" s="105"/>
      <c r="TMD30" s="105"/>
      <c r="TME30" s="105"/>
      <c r="TMF30" s="105"/>
      <c r="TMG30" s="105"/>
      <c r="TMH30" s="105"/>
      <c r="TMI30" s="105"/>
      <c r="TMJ30" s="105"/>
      <c r="TMK30" s="105"/>
      <c r="TML30" s="105"/>
      <c r="TMM30" s="105"/>
      <c r="TMN30" s="105"/>
      <c r="TMO30" s="105"/>
      <c r="TMP30" s="105"/>
      <c r="TMQ30" s="105"/>
      <c r="TMR30" s="105"/>
      <c r="TMS30" s="105"/>
      <c r="TMT30" s="105"/>
      <c r="TMU30" s="105"/>
      <c r="TMV30" s="105"/>
      <c r="TMW30" s="105"/>
      <c r="TMX30" s="105"/>
      <c r="TMY30" s="105"/>
      <c r="TMZ30" s="105"/>
      <c r="TNA30" s="105"/>
      <c r="TNB30" s="105"/>
      <c r="TNC30" s="105"/>
      <c r="TND30" s="105"/>
      <c r="TNE30" s="105"/>
      <c r="TNF30" s="105"/>
      <c r="TNG30" s="105"/>
      <c r="TNH30" s="105"/>
      <c r="TNI30" s="105"/>
      <c r="TNJ30" s="105"/>
      <c r="TNK30" s="105"/>
      <c r="TNL30" s="105"/>
      <c r="TNM30" s="105"/>
      <c r="TNN30" s="105"/>
      <c r="TNO30" s="105"/>
      <c r="TNP30" s="105"/>
      <c r="TNQ30" s="105"/>
      <c r="TNR30" s="105"/>
      <c r="TNS30" s="105"/>
      <c r="TNT30" s="105"/>
      <c r="TNU30" s="105"/>
      <c r="TNV30" s="105"/>
      <c r="TNW30" s="105"/>
      <c r="TNX30" s="105"/>
      <c r="TNY30" s="105"/>
      <c r="TNZ30" s="105"/>
      <c r="TOA30" s="105"/>
      <c r="TOB30" s="105"/>
      <c r="TOC30" s="105"/>
      <c r="TOD30" s="105"/>
      <c r="TOE30" s="105"/>
      <c r="TOF30" s="105"/>
      <c r="TOG30" s="105"/>
      <c r="TOH30" s="105"/>
      <c r="TOI30" s="105"/>
      <c r="TOJ30" s="105"/>
      <c r="TOK30" s="105"/>
      <c r="TOL30" s="105"/>
      <c r="TOM30" s="105"/>
      <c r="TON30" s="105"/>
      <c r="TOO30" s="105"/>
      <c r="TOP30" s="105"/>
      <c r="TOQ30" s="105"/>
      <c r="TOR30" s="105"/>
      <c r="TOS30" s="105"/>
      <c r="TOT30" s="105"/>
      <c r="TOU30" s="105"/>
      <c r="TOV30" s="105"/>
      <c r="TOW30" s="105"/>
      <c r="TOX30" s="105"/>
      <c r="TOY30" s="105"/>
      <c r="TOZ30" s="105"/>
      <c r="TPA30" s="105"/>
      <c r="TPB30" s="105"/>
      <c r="TPC30" s="105"/>
      <c r="TPD30" s="105"/>
      <c r="TPE30" s="105"/>
      <c r="TPF30" s="105"/>
      <c r="TPG30" s="105"/>
      <c r="TPH30" s="105"/>
      <c r="TPI30" s="105"/>
      <c r="TPJ30" s="105"/>
      <c r="TPK30" s="105"/>
      <c r="TPL30" s="105"/>
      <c r="TPM30" s="105"/>
      <c r="TPN30" s="105"/>
      <c r="TPO30" s="105"/>
      <c r="TPP30" s="105"/>
      <c r="TPQ30" s="105"/>
      <c r="TPR30" s="105"/>
      <c r="TPS30" s="105"/>
      <c r="TPT30" s="105"/>
      <c r="TPU30" s="105"/>
      <c r="TPV30" s="105"/>
      <c r="TPW30" s="105"/>
      <c r="TPX30" s="105"/>
      <c r="TPY30" s="105"/>
      <c r="TPZ30" s="105"/>
      <c r="TQA30" s="105"/>
      <c r="TQB30" s="105"/>
      <c r="TQC30" s="105"/>
      <c r="TQD30" s="105"/>
      <c r="TQE30" s="105"/>
      <c r="TQF30" s="105"/>
      <c r="TQG30" s="105"/>
      <c r="TQH30" s="105"/>
      <c r="TQI30" s="105"/>
      <c r="TQJ30" s="105"/>
      <c r="TQK30" s="105"/>
      <c r="TQL30" s="105"/>
      <c r="TQM30" s="105"/>
      <c r="TQN30" s="105"/>
      <c r="TQO30" s="105"/>
      <c r="TQP30" s="105"/>
      <c r="TQQ30" s="105"/>
      <c r="TQR30" s="105"/>
      <c r="TQS30" s="105"/>
      <c r="TQT30" s="105"/>
      <c r="TQU30" s="105"/>
      <c r="TQV30" s="105"/>
      <c r="TQW30" s="105"/>
      <c r="TQX30" s="105"/>
      <c r="TQY30" s="105"/>
      <c r="TQZ30" s="105"/>
      <c r="TRA30" s="105"/>
      <c r="TRB30" s="105"/>
      <c r="TRC30" s="105"/>
      <c r="TRD30" s="105"/>
      <c r="TRE30" s="105"/>
      <c r="TRF30" s="105"/>
      <c r="TRG30" s="105"/>
      <c r="TRH30" s="105"/>
      <c r="TRI30" s="105"/>
      <c r="TRJ30" s="105"/>
      <c r="TRK30" s="105"/>
      <c r="TRL30" s="105"/>
      <c r="TRM30" s="105"/>
      <c r="TRN30" s="105"/>
      <c r="TRO30" s="105"/>
      <c r="TRP30" s="105"/>
      <c r="TRQ30" s="105"/>
      <c r="TRR30" s="105"/>
      <c r="TRS30" s="105"/>
      <c r="TRT30" s="105"/>
      <c r="TRU30" s="105"/>
      <c r="TRV30" s="105"/>
      <c r="TRW30" s="105"/>
      <c r="TRX30" s="105"/>
      <c r="TRY30" s="105"/>
      <c r="TRZ30" s="105"/>
      <c r="TSA30" s="105"/>
      <c r="TSB30" s="105"/>
      <c r="TSC30" s="105"/>
      <c r="TSD30" s="105"/>
      <c r="TSE30" s="105"/>
      <c r="TSF30" s="105"/>
      <c r="TSG30" s="105"/>
      <c r="TSH30" s="105"/>
      <c r="TSI30" s="105"/>
      <c r="TSJ30" s="105"/>
      <c r="TSK30" s="105"/>
      <c r="TSL30" s="105"/>
      <c r="TSM30" s="105"/>
      <c r="TSN30" s="105"/>
      <c r="TSO30" s="105"/>
      <c r="TSP30" s="105"/>
      <c r="TSQ30" s="105"/>
      <c r="TSR30" s="105"/>
      <c r="TSS30" s="105"/>
      <c r="TST30" s="105"/>
      <c r="TSU30" s="105"/>
      <c r="TSV30" s="105"/>
      <c r="TSW30" s="105"/>
      <c r="TSX30" s="105"/>
      <c r="TSY30" s="105"/>
      <c r="TSZ30" s="105"/>
      <c r="TTA30" s="105"/>
      <c r="TTB30" s="105"/>
      <c r="TTC30" s="105"/>
      <c r="TTD30" s="105"/>
      <c r="TTE30" s="105"/>
      <c r="TTF30" s="105"/>
      <c r="TTG30" s="105"/>
      <c r="TTH30" s="105"/>
      <c r="TTI30" s="105"/>
      <c r="TTJ30" s="105"/>
      <c r="TTK30" s="105"/>
      <c r="TTL30" s="105"/>
      <c r="TTM30" s="105"/>
      <c r="TTN30" s="105"/>
      <c r="TTO30" s="105"/>
      <c r="TTP30" s="105"/>
      <c r="TTQ30" s="105"/>
      <c r="TTR30" s="105"/>
      <c r="TTS30" s="105"/>
      <c r="TTT30" s="105"/>
      <c r="TTU30" s="105"/>
      <c r="TTV30" s="105"/>
      <c r="TTW30" s="105"/>
      <c r="TTX30" s="105"/>
      <c r="TTY30" s="105"/>
      <c r="TTZ30" s="105"/>
      <c r="TUA30" s="105"/>
      <c r="TUB30" s="105"/>
      <c r="TUC30" s="105"/>
      <c r="TUD30" s="105"/>
      <c r="TUE30" s="105"/>
      <c r="TUF30" s="105"/>
      <c r="TUG30" s="105"/>
      <c r="TUH30" s="105"/>
      <c r="TUI30" s="105"/>
      <c r="TUJ30" s="105"/>
      <c r="TUK30" s="105"/>
      <c r="TUL30" s="105"/>
      <c r="TUM30" s="105"/>
      <c r="TUN30" s="105"/>
      <c r="TUO30" s="105"/>
      <c r="TUP30" s="105"/>
      <c r="TUQ30" s="105"/>
      <c r="TUR30" s="105"/>
      <c r="TUS30" s="105"/>
      <c r="TUT30" s="105"/>
      <c r="TUU30" s="105"/>
      <c r="TUV30" s="105"/>
      <c r="TUW30" s="105"/>
      <c r="TUX30" s="105"/>
      <c r="TUY30" s="105"/>
      <c r="TUZ30" s="105"/>
      <c r="TVA30" s="105"/>
      <c r="TVB30" s="105"/>
      <c r="TVC30" s="105"/>
      <c r="TVD30" s="105"/>
      <c r="TVE30" s="105"/>
      <c r="TVF30" s="105"/>
      <c r="TVG30" s="105"/>
      <c r="TVH30" s="105"/>
      <c r="TVI30" s="105"/>
      <c r="TVJ30" s="105"/>
      <c r="TVK30" s="105"/>
      <c r="TVL30" s="105"/>
      <c r="TVM30" s="105"/>
      <c r="TVN30" s="105"/>
      <c r="TVO30" s="105"/>
      <c r="TVP30" s="105"/>
      <c r="TVQ30" s="105"/>
      <c r="TVR30" s="105"/>
      <c r="TVS30" s="105"/>
      <c r="TVT30" s="105"/>
      <c r="TVU30" s="105"/>
      <c r="TVV30" s="105"/>
      <c r="TVW30" s="105"/>
      <c r="TVX30" s="105"/>
      <c r="TVY30" s="105"/>
      <c r="TVZ30" s="105"/>
      <c r="TWA30" s="105"/>
      <c r="TWB30" s="105"/>
      <c r="TWC30" s="105"/>
      <c r="TWD30" s="105"/>
      <c r="TWE30" s="105"/>
      <c r="TWF30" s="105"/>
      <c r="TWG30" s="105"/>
      <c r="TWH30" s="105"/>
      <c r="TWI30" s="105"/>
      <c r="TWJ30" s="105"/>
      <c r="TWK30" s="105"/>
      <c r="TWL30" s="105"/>
      <c r="TWM30" s="105"/>
      <c r="TWN30" s="105"/>
      <c r="TWO30" s="105"/>
      <c r="TWP30" s="105"/>
      <c r="TWQ30" s="105"/>
      <c r="TWR30" s="105"/>
      <c r="TWS30" s="105"/>
      <c r="TWT30" s="105"/>
      <c r="TWU30" s="105"/>
      <c r="TWV30" s="105"/>
      <c r="TWW30" s="105"/>
      <c r="TWX30" s="105"/>
      <c r="TWY30" s="105"/>
      <c r="TWZ30" s="105"/>
      <c r="TXA30" s="105"/>
      <c r="TXB30" s="105"/>
      <c r="TXC30" s="105"/>
      <c r="TXD30" s="105"/>
      <c r="TXE30" s="105"/>
      <c r="TXF30" s="105"/>
      <c r="TXG30" s="105"/>
      <c r="TXH30" s="105"/>
      <c r="TXI30" s="105"/>
      <c r="TXJ30" s="105"/>
      <c r="TXK30" s="105"/>
      <c r="TXL30" s="105"/>
      <c r="TXM30" s="105"/>
      <c r="TXN30" s="105"/>
      <c r="TXO30" s="105"/>
      <c r="TXP30" s="105"/>
      <c r="TXQ30" s="105"/>
      <c r="TXR30" s="105"/>
      <c r="TXS30" s="105"/>
      <c r="TXT30" s="105"/>
      <c r="TXU30" s="105"/>
      <c r="TXV30" s="105"/>
      <c r="TXW30" s="105"/>
      <c r="TXX30" s="105"/>
      <c r="TXY30" s="105"/>
      <c r="TXZ30" s="105"/>
      <c r="TYA30" s="105"/>
      <c r="TYB30" s="105"/>
      <c r="TYC30" s="105"/>
      <c r="TYD30" s="105"/>
      <c r="TYE30" s="105"/>
      <c r="TYF30" s="105"/>
      <c r="TYG30" s="105"/>
      <c r="TYH30" s="105"/>
      <c r="TYI30" s="105"/>
      <c r="TYJ30" s="105"/>
      <c r="TYK30" s="105"/>
      <c r="TYL30" s="105"/>
      <c r="TYM30" s="105"/>
      <c r="TYN30" s="105"/>
      <c r="TYO30" s="105"/>
      <c r="TYP30" s="105"/>
      <c r="TYQ30" s="105"/>
      <c r="TYR30" s="105"/>
      <c r="TYS30" s="105"/>
      <c r="TYT30" s="105"/>
      <c r="TYU30" s="105"/>
      <c r="TYV30" s="105"/>
      <c r="TYW30" s="105"/>
      <c r="TYX30" s="105"/>
      <c r="TYY30" s="105"/>
      <c r="TYZ30" s="105"/>
      <c r="TZA30" s="105"/>
      <c r="TZB30" s="105"/>
      <c r="TZC30" s="105"/>
      <c r="TZD30" s="105"/>
      <c r="TZE30" s="105"/>
      <c r="TZF30" s="105"/>
      <c r="TZG30" s="105"/>
      <c r="TZH30" s="105"/>
      <c r="TZI30" s="105"/>
      <c r="TZJ30" s="105"/>
      <c r="TZK30" s="105"/>
      <c r="TZL30" s="105"/>
      <c r="TZM30" s="105"/>
      <c r="TZN30" s="105"/>
      <c r="TZO30" s="105"/>
      <c r="TZP30" s="105"/>
      <c r="TZQ30" s="105"/>
      <c r="TZR30" s="105"/>
      <c r="TZS30" s="105"/>
      <c r="TZT30" s="105"/>
      <c r="TZU30" s="105"/>
      <c r="TZV30" s="105"/>
      <c r="TZW30" s="105"/>
      <c r="TZX30" s="105"/>
      <c r="TZY30" s="105"/>
      <c r="TZZ30" s="105"/>
      <c r="UAA30" s="105"/>
      <c r="UAB30" s="105"/>
      <c r="UAC30" s="105"/>
      <c r="UAD30" s="105"/>
      <c r="UAE30" s="105"/>
      <c r="UAF30" s="105"/>
      <c r="UAG30" s="105"/>
      <c r="UAH30" s="105"/>
      <c r="UAI30" s="105"/>
      <c r="UAJ30" s="105"/>
      <c r="UAK30" s="105"/>
      <c r="UAL30" s="105"/>
      <c r="UAM30" s="105"/>
      <c r="UAN30" s="105"/>
      <c r="UAO30" s="105"/>
      <c r="UAP30" s="105"/>
      <c r="UAQ30" s="105"/>
      <c r="UAR30" s="105"/>
      <c r="UAS30" s="105"/>
      <c r="UAT30" s="105"/>
      <c r="UAU30" s="105"/>
      <c r="UAV30" s="105"/>
      <c r="UAW30" s="105"/>
      <c r="UAX30" s="105"/>
      <c r="UAY30" s="105"/>
      <c r="UAZ30" s="105"/>
      <c r="UBA30" s="105"/>
      <c r="UBB30" s="105"/>
      <c r="UBC30" s="105"/>
      <c r="UBD30" s="105"/>
      <c r="UBE30" s="105"/>
      <c r="UBF30" s="105"/>
      <c r="UBG30" s="105"/>
      <c r="UBH30" s="105"/>
      <c r="UBI30" s="105"/>
      <c r="UBJ30" s="105"/>
      <c r="UBK30" s="105"/>
      <c r="UBL30" s="105"/>
      <c r="UBM30" s="105"/>
      <c r="UBN30" s="105"/>
      <c r="UBO30" s="105"/>
      <c r="UBP30" s="105"/>
      <c r="UBQ30" s="105"/>
      <c r="UBR30" s="105"/>
      <c r="UBS30" s="105"/>
      <c r="UBT30" s="105"/>
      <c r="UBU30" s="105"/>
      <c r="UBV30" s="105"/>
      <c r="UBW30" s="105"/>
      <c r="UBX30" s="105"/>
      <c r="UBY30" s="105"/>
      <c r="UBZ30" s="105"/>
      <c r="UCA30" s="105"/>
      <c r="UCB30" s="105"/>
      <c r="UCC30" s="105"/>
      <c r="UCD30" s="105"/>
      <c r="UCE30" s="105"/>
      <c r="UCF30" s="105"/>
      <c r="UCG30" s="105"/>
      <c r="UCH30" s="105"/>
      <c r="UCI30" s="105"/>
      <c r="UCJ30" s="105"/>
      <c r="UCK30" s="105"/>
      <c r="UCL30" s="105"/>
      <c r="UCM30" s="105"/>
      <c r="UCN30" s="105"/>
      <c r="UCO30" s="105"/>
      <c r="UCP30" s="105"/>
      <c r="UCQ30" s="105"/>
      <c r="UCR30" s="105"/>
      <c r="UCS30" s="105"/>
      <c r="UCT30" s="105"/>
      <c r="UCU30" s="105"/>
      <c r="UCV30" s="105"/>
      <c r="UCW30" s="105"/>
      <c r="UCX30" s="105"/>
      <c r="UCY30" s="105"/>
      <c r="UCZ30" s="105"/>
      <c r="UDA30" s="105"/>
      <c r="UDB30" s="105"/>
      <c r="UDC30" s="105"/>
      <c r="UDD30" s="105"/>
      <c r="UDE30" s="105"/>
      <c r="UDF30" s="105"/>
      <c r="UDG30" s="105"/>
      <c r="UDH30" s="105"/>
      <c r="UDI30" s="105"/>
      <c r="UDJ30" s="105"/>
      <c r="UDK30" s="105"/>
      <c r="UDL30" s="105"/>
      <c r="UDM30" s="105"/>
      <c r="UDN30" s="105"/>
      <c r="UDO30" s="105"/>
      <c r="UDP30" s="105"/>
      <c r="UDQ30" s="105"/>
      <c r="UDR30" s="105"/>
      <c r="UDS30" s="105"/>
      <c r="UDT30" s="105"/>
      <c r="UDU30" s="105"/>
      <c r="UDV30" s="105"/>
      <c r="UDW30" s="105"/>
      <c r="UDX30" s="105"/>
      <c r="UDY30" s="105"/>
      <c r="UDZ30" s="105"/>
      <c r="UEA30" s="105"/>
      <c r="UEB30" s="105"/>
      <c r="UEC30" s="105"/>
      <c r="UED30" s="105"/>
      <c r="UEE30" s="105"/>
      <c r="UEF30" s="105"/>
      <c r="UEG30" s="105"/>
      <c r="UEH30" s="105"/>
      <c r="UEI30" s="105"/>
      <c r="UEJ30" s="105"/>
      <c r="UEK30" s="105"/>
      <c r="UEL30" s="105"/>
      <c r="UEM30" s="105"/>
      <c r="UEN30" s="105"/>
      <c r="UEO30" s="105"/>
      <c r="UEP30" s="105"/>
      <c r="UEQ30" s="105"/>
      <c r="UER30" s="105"/>
      <c r="UES30" s="105"/>
      <c r="UET30" s="105"/>
      <c r="UEU30" s="105"/>
      <c r="UEV30" s="105"/>
      <c r="UEW30" s="105"/>
      <c r="UEX30" s="105"/>
      <c r="UEY30" s="105"/>
      <c r="UEZ30" s="105"/>
      <c r="UFA30" s="105"/>
      <c r="UFB30" s="105"/>
      <c r="UFC30" s="105"/>
      <c r="UFD30" s="105"/>
      <c r="UFE30" s="105"/>
      <c r="UFF30" s="105"/>
      <c r="UFG30" s="105"/>
      <c r="UFH30" s="105"/>
      <c r="UFI30" s="105"/>
      <c r="UFJ30" s="105"/>
      <c r="UFK30" s="105"/>
      <c r="UFL30" s="105"/>
      <c r="UFM30" s="105"/>
      <c r="UFN30" s="105"/>
      <c r="UFO30" s="105"/>
      <c r="UFP30" s="105"/>
      <c r="UFQ30" s="105"/>
      <c r="UFR30" s="105"/>
      <c r="UFS30" s="105"/>
      <c r="UFT30" s="105"/>
      <c r="UFU30" s="105"/>
      <c r="UFV30" s="105"/>
      <c r="UFW30" s="105"/>
      <c r="UFX30" s="105"/>
      <c r="UFY30" s="105"/>
      <c r="UFZ30" s="105"/>
      <c r="UGA30" s="105"/>
      <c r="UGB30" s="105"/>
      <c r="UGC30" s="105"/>
      <c r="UGD30" s="105"/>
      <c r="UGE30" s="105"/>
      <c r="UGF30" s="105"/>
      <c r="UGG30" s="105"/>
      <c r="UGH30" s="105"/>
      <c r="UGI30" s="105"/>
      <c r="UGJ30" s="105"/>
      <c r="UGK30" s="105"/>
      <c r="UGL30" s="105"/>
      <c r="UGM30" s="105"/>
      <c r="UGN30" s="105"/>
      <c r="UGO30" s="105"/>
      <c r="UGP30" s="105"/>
      <c r="UGQ30" s="105"/>
      <c r="UGR30" s="105"/>
      <c r="UGS30" s="105"/>
      <c r="UGT30" s="105"/>
      <c r="UGU30" s="105"/>
      <c r="UGV30" s="105"/>
      <c r="UGW30" s="105"/>
      <c r="UGX30" s="105"/>
      <c r="UGY30" s="105"/>
      <c r="UGZ30" s="105"/>
      <c r="UHA30" s="105"/>
      <c r="UHB30" s="105"/>
      <c r="UHC30" s="105"/>
      <c r="UHD30" s="105"/>
      <c r="UHE30" s="105"/>
      <c r="UHF30" s="105"/>
      <c r="UHG30" s="105"/>
      <c r="UHH30" s="105"/>
      <c r="UHI30" s="105"/>
      <c r="UHJ30" s="105"/>
      <c r="UHK30" s="105"/>
      <c r="UHL30" s="105"/>
      <c r="UHM30" s="105"/>
      <c r="UHN30" s="105"/>
      <c r="UHO30" s="105"/>
      <c r="UHP30" s="105"/>
      <c r="UHQ30" s="105"/>
      <c r="UHR30" s="105"/>
      <c r="UHS30" s="105"/>
      <c r="UHT30" s="105"/>
      <c r="UHU30" s="105"/>
      <c r="UHV30" s="105"/>
      <c r="UHW30" s="105"/>
      <c r="UHX30" s="105"/>
      <c r="UHY30" s="105"/>
      <c r="UHZ30" s="105"/>
      <c r="UIA30" s="105"/>
      <c r="UIB30" s="105"/>
      <c r="UIC30" s="105"/>
      <c r="UID30" s="105"/>
      <c r="UIE30" s="105"/>
      <c r="UIF30" s="105"/>
      <c r="UIG30" s="105"/>
      <c r="UIH30" s="105"/>
      <c r="UII30" s="105"/>
      <c r="UIJ30" s="105"/>
      <c r="UIK30" s="105"/>
      <c r="UIL30" s="105"/>
      <c r="UIM30" s="105"/>
      <c r="UIN30" s="105"/>
      <c r="UIO30" s="105"/>
      <c r="UIP30" s="105"/>
      <c r="UIQ30" s="105"/>
      <c r="UIR30" s="105"/>
      <c r="UIS30" s="105"/>
      <c r="UIT30" s="105"/>
      <c r="UIU30" s="105"/>
      <c r="UIV30" s="105"/>
      <c r="UIW30" s="105"/>
      <c r="UIX30" s="105"/>
      <c r="UIY30" s="105"/>
      <c r="UIZ30" s="105"/>
      <c r="UJA30" s="105"/>
      <c r="UJB30" s="105"/>
      <c r="UJC30" s="105"/>
      <c r="UJD30" s="105"/>
      <c r="UJE30" s="105"/>
      <c r="UJF30" s="105"/>
      <c r="UJG30" s="105"/>
      <c r="UJH30" s="105"/>
      <c r="UJI30" s="105"/>
      <c r="UJJ30" s="105"/>
      <c r="UJK30" s="105"/>
      <c r="UJL30" s="105"/>
      <c r="UJM30" s="105"/>
      <c r="UJN30" s="105"/>
      <c r="UJO30" s="105"/>
      <c r="UJP30" s="105"/>
      <c r="UJQ30" s="105"/>
      <c r="UJR30" s="105"/>
      <c r="UJS30" s="105"/>
      <c r="UJT30" s="105"/>
      <c r="UJU30" s="105"/>
      <c r="UJV30" s="105"/>
      <c r="UJW30" s="105"/>
      <c r="UJX30" s="105"/>
      <c r="UJY30" s="105"/>
      <c r="UJZ30" s="105"/>
      <c r="UKA30" s="105"/>
      <c r="UKB30" s="105"/>
      <c r="UKC30" s="105"/>
      <c r="UKD30" s="105"/>
      <c r="UKE30" s="105"/>
      <c r="UKF30" s="105"/>
      <c r="UKG30" s="105"/>
      <c r="UKH30" s="105"/>
      <c r="UKI30" s="105"/>
      <c r="UKJ30" s="105"/>
      <c r="UKK30" s="105"/>
      <c r="UKL30" s="105"/>
      <c r="UKM30" s="105"/>
      <c r="UKN30" s="105"/>
      <c r="UKO30" s="105"/>
      <c r="UKP30" s="105"/>
      <c r="UKQ30" s="105"/>
      <c r="UKR30" s="105"/>
      <c r="UKS30" s="105"/>
      <c r="UKT30" s="105"/>
      <c r="UKU30" s="105"/>
      <c r="UKV30" s="105"/>
      <c r="UKW30" s="105"/>
      <c r="UKX30" s="105"/>
      <c r="UKY30" s="105"/>
      <c r="UKZ30" s="105"/>
      <c r="ULA30" s="105"/>
      <c r="ULB30" s="105"/>
      <c r="ULC30" s="105"/>
      <c r="ULD30" s="105"/>
      <c r="ULE30" s="105"/>
      <c r="ULF30" s="105"/>
      <c r="ULG30" s="105"/>
      <c r="ULH30" s="105"/>
      <c r="ULI30" s="105"/>
      <c r="ULJ30" s="105"/>
      <c r="ULK30" s="105"/>
      <c r="ULL30" s="105"/>
      <c r="ULM30" s="105"/>
      <c r="ULN30" s="105"/>
      <c r="ULO30" s="105"/>
      <c r="ULP30" s="105"/>
      <c r="ULQ30" s="105"/>
      <c r="ULR30" s="105"/>
      <c r="ULS30" s="105"/>
      <c r="ULT30" s="105"/>
      <c r="ULU30" s="105"/>
      <c r="ULV30" s="105"/>
      <c r="ULW30" s="105"/>
      <c r="ULX30" s="105"/>
      <c r="ULY30" s="105"/>
      <c r="ULZ30" s="105"/>
      <c r="UMA30" s="105"/>
      <c r="UMB30" s="105"/>
      <c r="UMC30" s="105"/>
      <c r="UMD30" s="105"/>
      <c r="UME30" s="105"/>
      <c r="UMF30" s="105"/>
      <c r="UMG30" s="105"/>
      <c r="UMH30" s="105"/>
      <c r="UMI30" s="105"/>
      <c r="UMJ30" s="105"/>
      <c r="UMK30" s="105"/>
      <c r="UML30" s="105"/>
      <c r="UMM30" s="105"/>
      <c r="UMN30" s="105"/>
      <c r="UMO30" s="105"/>
      <c r="UMP30" s="105"/>
      <c r="UMQ30" s="105"/>
      <c r="UMR30" s="105"/>
      <c r="UMS30" s="105"/>
      <c r="UMT30" s="105"/>
      <c r="UMU30" s="105"/>
      <c r="UMV30" s="105"/>
      <c r="UMW30" s="105"/>
      <c r="UMX30" s="105"/>
      <c r="UMY30" s="105"/>
      <c r="UMZ30" s="105"/>
      <c r="UNA30" s="105"/>
      <c r="UNB30" s="105"/>
      <c r="UNC30" s="105"/>
      <c r="UND30" s="105"/>
      <c r="UNE30" s="105"/>
      <c r="UNF30" s="105"/>
      <c r="UNG30" s="105"/>
      <c r="UNH30" s="105"/>
      <c r="UNI30" s="105"/>
      <c r="UNJ30" s="105"/>
      <c r="UNK30" s="105"/>
      <c r="UNL30" s="105"/>
      <c r="UNM30" s="105"/>
      <c r="UNN30" s="105"/>
      <c r="UNO30" s="105"/>
      <c r="UNP30" s="105"/>
      <c r="UNQ30" s="105"/>
      <c r="UNR30" s="105"/>
      <c r="UNS30" s="105"/>
      <c r="UNT30" s="105"/>
      <c r="UNU30" s="105"/>
      <c r="UNV30" s="105"/>
      <c r="UNW30" s="105"/>
      <c r="UNX30" s="105"/>
      <c r="UNY30" s="105"/>
      <c r="UNZ30" s="105"/>
      <c r="UOA30" s="105"/>
      <c r="UOB30" s="105"/>
      <c r="UOC30" s="105"/>
      <c r="UOD30" s="105"/>
      <c r="UOE30" s="105"/>
      <c r="UOF30" s="105"/>
      <c r="UOG30" s="105"/>
      <c r="UOH30" s="105"/>
      <c r="UOI30" s="105"/>
      <c r="UOJ30" s="105"/>
      <c r="UOK30" s="105"/>
      <c r="UOL30" s="105"/>
      <c r="UOM30" s="105"/>
      <c r="UON30" s="105"/>
      <c r="UOO30" s="105"/>
      <c r="UOP30" s="105"/>
      <c r="UOQ30" s="105"/>
      <c r="UOR30" s="105"/>
      <c r="UOS30" s="105"/>
      <c r="UOT30" s="105"/>
      <c r="UOU30" s="105"/>
      <c r="UOV30" s="105"/>
      <c r="UOW30" s="105"/>
      <c r="UOX30" s="105"/>
      <c r="UOY30" s="105"/>
      <c r="UOZ30" s="105"/>
      <c r="UPA30" s="105"/>
      <c r="UPB30" s="105"/>
      <c r="UPC30" s="105"/>
      <c r="UPD30" s="105"/>
      <c r="UPE30" s="105"/>
      <c r="UPF30" s="105"/>
      <c r="UPG30" s="105"/>
      <c r="UPH30" s="105"/>
      <c r="UPI30" s="105"/>
      <c r="UPJ30" s="105"/>
      <c r="UPK30" s="105"/>
      <c r="UPL30" s="105"/>
      <c r="UPM30" s="105"/>
      <c r="UPN30" s="105"/>
      <c r="UPO30" s="105"/>
      <c r="UPP30" s="105"/>
      <c r="UPQ30" s="105"/>
      <c r="UPR30" s="105"/>
      <c r="UPS30" s="105"/>
      <c r="UPT30" s="105"/>
      <c r="UPU30" s="105"/>
      <c r="UPV30" s="105"/>
      <c r="UPW30" s="105"/>
      <c r="UPX30" s="105"/>
      <c r="UPY30" s="105"/>
      <c r="UPZ30" s="105"/>
      <c r="UQA30" s="105"/>
      <c r="UQB30" s="105"/>
      <c r="UQC30" s="105"/>
      <c r="UQD30" s="105"/>
      <c r="UQE30" s="105"/>
      <c r="UQF30" s="105"/>
      <c r="UQG30" s="105"/>
      <c r="UQH30" s="105"/>
      <c r="UQI30" s="105"/>
      <c r="UQJ30" s="105"/>
      <c r="UQK30" s="105"/>
      <c r="UQL30" s="105"/>
      <c r="UQM30" s="105"/>
      <c r="UQN30" s="105"/>
      <c r="UQO30" s="105"/>
      <c r="UQP30" s="105"/>
      <c r="UQQ30" s="105"/>
      <c r="UQR30" s="105"/>
      <c r="UQS30" s="105"/>
      <c r="UQT30" s="105"/>
      <c r="UQU30" s="105"/>
      <c r="UQV30" s="105"/>
      <c r="UQW30" s="105"/>
      <c r="UQX30" s="105"/>
      <c r="UQY30" s="105"/>
      <c r="UQZ30" s="105"/>
      <c r="URA30" s="105"/>
      <c r="URB30" s="105"/>
      <c r="URC30" s="105"/>
      <c r="URD30" s="105"/>
      <c r="URE30" s="105"/>
      <c r="URF30" s="105"/>
      <c r="URG30" s="105"/>
      <c r="URH30" s="105"/>
      <c r="URI30" s="105"/>
      <c r="URJ30" s="105"/>
      <c r="URK30" s="105"/>
      <c r="URL30" s="105"/>
      <c r="URM30" s="105"/>
      <c r="URN30" s="105"/>
      <c r="URO30" s="105"/>
      <c r="URP30" s="105"/>
      <c r="URQ30" s="105"/>
      <c r="URR30" s="105"/>
      <c r="URS30" s="105"/>
      <c r="URT30" s="105"/>
      <c r="URU30" s="105"/>
      <c r="URV30" s="105"/>
      <c r="URW30" s="105"/>
      <c r="URX30" s="105"/>
      <c r="URY30" s="105"/>
      <c r="URZ30" s="105"/>
      <c r="USA30" s="105"/>
      <c r="USB30" s="105"/>
      <c r="USC30" s="105"/>
      <c r="USD30" s="105"/>
      <c r="USE30" s="105"/>
      <c r="USF30" s="105"/>
      <c r="USG30" s="105"/>
      <c r="USH30" s="105"/>
      <c r="USI30" s="105"/>
      <c r="USJ30" s="105"/>
      <c r="USK30" s="105"/>
      <c r="USL30" s="105"/>
      <c r="USM30" s="105"/>
      <c r="USN30" s="105"/>
      <c r="USO30" s="105"/>
      <c r="USP30" s="105"/>
      <c r="USQ30" s="105"/>
      <c r="USR30" s="105"/>
      <c r="USS30" s="105"/>
      <c r="UST30" s="105"/>
      <c r="USU30" s="105"/>
      <c r="USV30" s="105"/>
      <c r="USW30" s="105"/>
      <c r="USX30" s="105"/>
      <c r="USY30" s="105"/>
      <c r="USZ30" s="105"/>
      <c r="UTA30" s="105"/>
      <c r="UTB30" s="105"/>
      <c r="UTC30" s="105"/>
      <c r="UTD30" s="105"/>
      <c r="UTE30" s="105"/>
      <c r="UTF30" s="105"/>
      <c r="UTG30" s="105"/>
      <c r="UTH30" s="105"/>
      <c r="UTI30" s="105"/>
      <c r="UTJ30" s="105"/>
      <c r="UTK30" s="105"/>
      <c r="UTL30" s="105"/>
      <c r="UTM30" s="105"/>
      <c r="UTN30" s="105"/>
      <c r="UTO30" s="105"/>
      <c r="UTP30" s="105"/>
      <c r="UTQ30" s="105"/>
      <c r="UTR30" s="105"/>
      <c r="UTS30" s="105"/>
      <c r="UTT30" s="105"/>
      <c r="UTU30" s="105"/>
      <c r="UTV30" s="105"/>
      <c r="UTW30" s="105"/>
      <c r="UTX30" s="105"/>
      <c r="UTY30" s="105"/>
      <c r="UTZ30" s="105"/>
      <c r="UUA30" s="105"/>
      <c r="UUB30" s="105"/>
      <c r="UUC30" s="105"/>
      <c r="UUD30" s="105"/>
      <c r="UUE30" s="105"/>
      <c r="UUF30" s="105"/>
      <c r="UUG30" s="105"/>
      <c r="UUH30" s="105"/>
      <c r="UUI30" s="105"/>
      <c r="UUJ30" s="105"/>
      <c r="UUK30" s="105"/>
      <c r="UUL30" s="105"/>
      <c r="UUM30" s="105"/>
      <c r="UUN30" s="105"/>
      <c r="UUO30" s="105"/>
      <c r="UUP30" s="105"/>
      <c r="UUQ30" s="105"/>
      <c r="UUR30" s="105"/>
      <c r="UUS30" s="105"/>
      <c r="UUT30" s="105"/>
      <c r="UUU30" s="105"/>
      <c r="UUV30" s="105"/>
      <c r="UUW30" s="105"/>
      <c r="UUX30" s="105"/>
      <c r="UUY30" s="105"/>
      <c r="UUZ30" s="105"/>
      <c r="UVA30" s="105"/>
      <c r="UVB30" s="105"/>
      <c r="UVC30" s="105"/>
      <c r="UVD30" s="105"/>
      <c r="UVE30" s="105"/>
      <c r="UVF30" s="105"/>
      <c r="UVG30" s="105"/>
      <c r="UVH30" s="105"/>
      <c r="UVI30" s="105"/>
      <c r="UVJ30" s="105"/>
      <c r="UVK30" s="105"/>
      <c r="UVL30" s="105"/>
      <c r="UVM30" s="105"/>
      <c r="UVN30" s="105"/>
      <c r="UVO30" s="105"/>
      <c r="UVP30" s="105"/>
      <c r="UVQ30" s="105"/>
      <c r="UVR30" s="105"/>
      <c r="UVS30" s="105"/>
      <c r="UVT30" s="105"/>
      <c r="UVU30" s="105"/>
      <c r="UVV30" s="105"/>
      <c r="UVW30" s="105"/>
      <c r="UVX30" s="105"/>
      <c r="UVY30" s="105"/>
      <c r="UVZ30" s="105"/>
      <c r="UWA30" s="105"/>
      <c r="UWB30" s="105"/>
      <c r="UWC30" s="105"/>
      <c r="UWD30" s="105"/>
      <c r="UWE30" s="105"/>
      <c r="UWF30" s="105"/>
      <c r="UWG30" s="105"/>
      <c r="UWH30" s="105"/>
      <c r="UWI30" s="105"/>
      <c r="UWJ30" s="105"/>
      <c r="UWK30" s="105"/>
      <c r="UWL30" s="105"/>
      <c r="UWM30" s="105"/>
      <c r="UWN30" s="105"/>
      <c r="UWO30" s="105"/>
      <c r="UWP30" s="105"/>
      <c r="UWQ30" s="105"/>
      <c r="UWR30" s="105"/>
      <c r="UWS30" s="105"/>
      <c r="UWT30" s="105"/>
      <c r="UWU30" s="105"/>
      <c r="UWV30" s="105"/>
      <c r="UWW30" s="105"/>
      <c r="UWX30" s="105"/>
      <c r="UWY30" s="105"/>
      <c r="UWZ30" s="105"/>
      <c r="UXA30" s="105"/>
      <c r="UXB30" s="105"/>
      <c r="UXC30" s="105"/>
      <c r="UXD30" s="105"/>
      <c r="UXE30" s="105"/>
      <c r="UXF30" s="105"/>
      <c r="UXG30" s="105"/>
      <c r="UXH30" s="105"/>
      <c r="UXI30" s="105"/>
      <c r="UXJ30" s="105"/>
      <c r="UXK30" s="105"/>
      <c r="UXL30" s="105"/>
      <c r="UXM30" s="105"/>
      <c r="UXN30" s="105"/>
      <c r="UXO30" s="105"/>
      <c r="UXP30" s="105"/>
      <c r="UXQ30" s="105"/>
      <c r="UXR30" s="105"/>
      <c r="UXS30" s="105"/>
      <c r="UXT30" s="105"/>
      <c r="UXU30" s="105"/>
      <c r="UXV30" s="105"/>
      <c r="UXW30" s="105"/>
      <c r="UXX30" s="105"/>
      <c r="UXY30" s="105"/>
      <c r="UXZ30" s="105"/>
      <c r="UYA30" s="105"/>
      <c r="UYB30" s="105"/>
      <c r="UYC30" s="105"/>
      <c r="UYD30" s="105"/>
      <c r="UYE30" s="105"/>
      <c r="UYF30" s="105"/>
      <c r="UYG30" s="105"/>
      <c r="UYH30" s="105"/>
      <c r="UYI30" s="105"/>
      <c r="UYJ30" s="105"/>
      <c r="UYK30" s="105"/>
      <c r="UYL30" s="105"/>
      <c r="UYM30" s="105"/>
      <c r="UYN30" s="105"/>
      <c r="UYO30" s="105"/>
      <c r="UYP30" s="105"/>
      <c r="UYQ30" s="105"/>
      <c r="UYR30" s="105"/>
      <c r="UYS30" s="105"/>
      <c r="UYT30" s="105"/>
      <c r="UYU30" s="105"/>
      <c r="UYV30" s="105"/>
      <c r="UYW30" s="105"/>
      <c r="UYX30" s="105"/>
      <c r="UYY30" s="105"/>
      <c r="UYZ30" s="105"/>
      <c r="UZA30" s="105"/>
      <c r="UZB30" s="105"/>
      <c r="UZC30" s="105"/>
      <c r="UZD30" s="105"/>
      <c r="UZE30" s="105"/>
      <c r="UZF30" s="105"/>
      <c r="UZG30" s="105"/>
      <c r="UZH30" s="105"/>
      <c r="UZI30" s="105"/>
      <c r="UZJ30" s="105"/>
      <c r="UZK30" s="105"/>
      <c r="UZL30" s="105"/>
      <c r="UZM30" s="105"/>
      <c r="UZN30" s="105"/>
      <c r="UZO30" s="105"/>
      <c r="UZP30" s="105"/>
      <c r="UZQ30" s="105"/>
      <c r="UZR30" s="105"/>
      <c r="UZS30" s="105"/>
      <c r="UZT30" s="105"/>
      <c r="UZU30" s="105"/>
      <c r="UZV30" s="105"/>
      <c r="UZW30" s="105"/>
      <c r="UZX30" s="105"/>
      <c r="UZY30" s="105"/>
      <c r="UZZ30" s="105"/>
      <c r="VAA30" s="105"/>
      <c r="VAB30" s="105"/>
      <c r="VAC30" s="105"/>
      <c r="VAD30" s="105"/>
      <c r="VAE30" s="105"/>
      <c r="VAF30" s="105"/>
      <c r="VAG30" s="105"/>
      <c r="VAH30" s="105"/>
      <c r="VAI30" s="105"/>
      <c r="VAJ30" s="105"/>
      <c r="VAK30" s="105"/>
      <c r="VAL30" s="105"/>
      <c r="VAM30" s="105"/>
      <c r="VAN30" s="105"/>
      <c r="VAO30" s="105"/>
      <c r="VAP30" s="105"/>
      <c r="VAQ30" s="105"/>
      <c r="VAR30" s="105"/>
      <c r="VAS30" s="105"/>
      <c r="VAT30" s="105"/>
      <c r="VAU30" s="105"/>
      <c r="VAV30" s="105"/>
      <c r="VAW30" s="105"/>
      <c r="VAX30" s="105"/>
      <c r="VAY30" s="105"/>
      <c r="VAZ30" s="105"/>
      <c r="VBA30" s="105"/>
      <c r="VBB30" s="105"/>
      <c r="VBC30" s="105"/>
      <c r="VBD30" s="105"/>
      <c r="VBE30" s="105"/>
      <c r="VBF30" s="105"/>
      <c r="VBG30" s="105"/>
      <c r="VBH30" s="105"/>
      <c r="VBI30" s="105"/>
      <c r="VBJ30" s="105"/>
      <c r="VBK30" s="105"/>
      <c r="VBL30" s="105"/>
      <c r="VBM30" s="105"/>
      <c r="VBN30" s="105"/>
      <c r="VBO30" s="105"/>
      <c r="VBP30" s="105"/>
      <c r="VBQ30" s="105"/>
      <c r="VBR30" s="105"/>
      <c r="VBS30" s="105"/>
      <c r="VBT30" s="105"/>
      <c r="VBU30" s="105"/>
      <c r="VBV30" s="105"/>
      <c r="VBW30" s="105"/>
      <c r="VBX30" s="105"/>
      <c r="VBY30" s="105"/>
      <c r="VBZ30" s="105"/>
      <c r="VCA30" s="105"/>
      <c r="VCB30" s="105"/>
      <c r="VCC30" s="105"/>
      <c r="VCD30" s="105"/>
      <c r="VCE30" s="105"/>
      <c r="VCF30" s="105"/>
      <c r="VCG30" s="105"/>
      <c r="VCH30" s="105"/>
      <c r="VCI30" s="105"/>
      <c r="VCJ30" s="105"/>
      <c r="VCK30" s="105"/>
      <c r="VCL30" s="105"/>
      <c r="VCM30" s="105"/>
      <c r="VCN30" s="105"/>
      <c r="VCO30" s="105"/>
      <c r="VCP30" s="105"/>
      <c r="VCQ30" s="105"/>
      <c r="VCR30" s="105"/>
      <c r="VCS30" s="105"/>
      <c r="VCT30" s="105"/>
      <c r="VCU30" s="105"/>
      <c r="VCV30" s="105"/>
      <c r="VCW30" s="105"/>
      <c r="VCX30" s="105"/>
      <c r="VCY30" s="105"/>
      <c r="VCZ30" s="105"/>
      <c r="VDA30" s="105"/>
      <c r="VDB30" s="105"/>
      <c r="VDC30" s="105"/>
      <c r="VDD30" s="105"/>
      <c r="VDE30" s="105"/>
      <c r="VDF30" s="105"/>
      <c r="VDG30" s="105"/>
      <c r="VDH30" s="105"/>
      <c r="VDI30" s="105"/>
      <c r="VDJ30" s="105"/>
      <c r="VDK30" s="105"/>
      <c r="VDL30" s="105"/>
      <c r="VDM30" s="105"/>
      <c r="VDN30" s="105"/>
      <c r="VDO30" s="105"/>
      <c r="VDP30" s="105"/>
      <c r="VDQ30" s="105"/>
      <c r="VDR30" s="105"/>
      <c r="VDS30" s="105"/>
      <c r="VDT30" s="105"/>
      <c r="VDU30" s="105"/>
      <c r="VDV30" s="105"/>
      <c r="VDW30" s="105"/>
      <c r="VDX30" s="105"/>
      <c r="VDY30" s="105"/>
      <c r="VDZ30" s="105"/>
      <c r="VEA30" s="105"/>
      <c r="VEB30" s="105"/>
      <c r="VEC30" s="105"/>
      <c r="VED30" s="105"/>
      <c r="VEE30" s="105"/>
      <c r="VEF30" s="105"/>
      <c r="VEG30" s="105"/>
      <c r="VEH30" s="105"/>
      <c r="VEI30" s="105"/>
      <c r="VEJ30" s="105"/>
      <c r="VEK30" s="105"/>
      <c r="VEL30" s="105"/>
      <c r="VEM30" s="105"/>
      <c r="VEN30" s="105"/>
      <c r="VEO30" s="105"/>
      <c r="VEP30" s="105"/>
      <c r="VEQ30" s="105"/>
      <c r="VER30" s="105"/>
      <c r="VES30" s="105"/>
      <c r="VET30" s="105"/>
      <c r="VEU30" s="105"/>
      <c r="VEV30" s="105"/>
      <c r="VEW30" s="105"/>
      <c r="VEX30" s="105"/>
      <c r="VEY30" s="105"/>
      <c r="VEZ30" s="105"/>
      <c r="VFA30" s="105"/>
      <c r="VFB30" s="105"/>
      <c r="VFC30" s="105"/>
      <c r="VFD30" s="105"/>
      <c r="VFE30" s="105"/>
      <c r="VFF30" s="105"/>
      <c r="VFG30" s="105"/>
      <c r="VFH30" s="105"/>
      <c r="VFI30" s="105"/>
      <c r="VFJ30" s="105"/>
      <c r="VFK30" s="105"/>
      <c r="VFL30" s="105"/>
      <c r="VFM30" s="105"/>
      <c r="VFN30" s="105"/>
      <c r="VFO30" s="105"/>
      <c r="VFP30" s="105"/>
      <c r="VFQ30" s="105"/>
      <c r="VFR30" s="105"/>
      <c r="VFS30" s="105"/>
      <c r="VFT30" s="105"/>
      <c r="VFU30" s="105"/>
      <c r="VFV30" s="105"/>
      <c r="VFW30" s="105"/>
      <c r="VFX30" s="105"/>
      <c r="VFY30" s="105"/>
      <c r="VFZ30" s="105"/>
      <c r="VGA30" s="105"/>
      <c r="VGB30" s="105"/>
      <c r="VGC30" s="105"/>
      <c r="VGD30" s="105"/>
      <c r="VGE30" s="105"/>
      <c r="VGF30" s="105"/>
      <c r="VGG30" s="105"/>
      <c r="VGH30" s="105"/>
      <c r="VGI30" s="105"/>
      <c r="VGJ30" s="105"/>
      <c r="VGK30" s="105"/>
      <c r="VGL30" s="105"/>
      <c r="VGM30" s="105"/>
      <c r="VGN30" s="105"/>
      <c r="VGO30" s="105"/>
      <c r="VGP30" s="105"/>
      <c r="VGQ30" s="105"/>
      <c r="VGR30" s="105"/>
      <c r="VGS30" s="105"/>
      <c r="VGT30" s="105"/>
      <c r="VGU30" s="105"/>
      <c r="VGV30" s="105"/>
      <c r="VGW30" s="105"/>
      <c r="VGX30" s="105"/>
      <c r="VGY30" s="105"/>
      <c r="VGZ30" s="105"/>
      <c r="VHA30" s="105"/>
      <c r="VHB30" s="105"/>
      <c r="VHC30" s="105"/>
      <c r="VHD30" s="105"/>
      <c r="VHE30" s="105"/>
      <c r="VHF30" s="105"/>
      <c r="VHG30" s="105"/>
      <c r="VHH30" s="105"/>
      <c r="VHI30" s="105"/>
      <c r="VHJ30" s="105"/>
      <c r="VHK30" s="105"/>
      <c r="VHL30" s="105"/>
      <c r="VHM30" s="105"/>
      <c r="VHN30" s="105"/>
      <c r="VHO30" s="105"/>
      <c r="VHP30" s="105"/>
      <c r="VHQ30" s="105"/>
      <c r="VHR30" s="105"/>
      <c r="VHS30" s="105"/>
      <c r="VHT30" s="105"/>
      <c r="VHU30" s="105"/>
      <c r="VHV30" s="105"/>
      <c r="VHW30" s="105"/>
      <c r="VHX30" s="105"/>
      <c r="VHY30" s="105"/>
      <c r="VHZ30" s="105"/>
      <c r="VIA30" s="105"/>
      <c r="VIB30" s="105"/>
      <c r="VIC30" s="105"/>
      <c r="VID30" s="105"/>
      <c r="VIE30" s="105"/>
      <c r="VIF30" s="105"/>
      <c r="VIG30" s="105"/>
      <c r="VIH30" s="105"/>
      <c r="VII30" s="105"/>
      <c r="VIJ30" s="105"/>
      <c r="VIK30" s="105"/>
      <c r="VIL30" s="105"/>
      <c r="VIM30" s="105"/>
      <c r="VIN30" s="105"/>
      <c r="VIO30" s="105"/>
      <c r="VIP30" s="105"/>
      <c r="VIQ30" s="105"/>
      <c r="VIR30" s="105"/>
      <c r="VIS30" s="105"/>
      <c r="VIT30" s="105"/>
      <c r="VIU30" s="105"/>
      <c r="VIV30" s="105"/>
      <c r="VIW30" s="105"/>
      <c r="VIX30" s="105"/>
      <c r="VIY30" s="105"/>
      <c r="VIZ30" s="105"/>
      <c r="VJA30" s="105"/>
      <c r="VJB30" s="105"/>
      <c r="VJC30" s="105"/>
      <c r="VJD30" s="105"/>
      <c r="VJE30" s="105"/>
      <c r="VJF30" s="105"/>
      <c r="VJG30" s="105"/>
      <c r="VJH30" s="105"/>
      <c r="VJI30" s="105"/>
      <c r="VJJ30" s="105"/>
      <c r="VJK30" s="105"/>
      <c r="VJL30" s="105"/>
      <c r="VJM30" s="105"/>
      <c r="VJN30" s="105"/>
      <c r="VJO30" s="105"/>
      <c r="VJP30" s="105"/>
      <c r="VJQ30" s="105"/>
      <c r="VJR30" s="105"/>
      <c r="VJS30" s="105"/>
      <c r="VJT30" s="105"/>
      <c r="VJU30" s="105"/>
      <c r="VJV30" s="105"/>
      <c r="VJW30" s="105"/>
      <c r="VJX30" s="105"/>
      <c r="VJY30" s="105"/>
      <c r="VJZ30" s="105"/>
      <c r="VKA30" s="105"/>
      <c r="VKB30" s="105"/>
      <c r="VKC30" s="105"/>
      <c r="VKD30" s="105"/>
      <c r="VKE30" s="105"/>
      <c r="VKF30" s="105"/>
      <c r="VKG30" s="105"/>
      <c r="VKH30" s="105"/>
      <c r="VKI30" s="105"/>
      <c r="VKJ30" s="105"/>
      <c r="VKK30" s="105"/>
      <c r="VKL30" s="105"/>
      <c r="VKM30" s="105"/>
      <c r="VKN30" s="105"/>
      <c r="VKO30" s="105"/>
      <c r="VKP30" s="105"/>
      <c r="VKQ30" s="105"/>
      <c r="VKR30" s="105"/>
      <c r="VKS30" s="105"/>
      <c r="VKT30" s="105"/>
      <c r="VKU30" s="105"/>
      <c r="VKV30" s="105"/>
      <c r="VKW30" s="105"/>
      <c r="VKX30" s="105"/>
      <c r="VKY30" s="105"/>
      <c r="VKZ30" s="105"/>
      <c r="VLA30" s="105"/>
      <c r="VLB30" s="105"/>
      <c r="VLC30" s="105"/>
      <c r="VLD30" s="105"/>
      <c r="VLE30" s="105"/>
      <c r="VLF30" s="105"/>
      <c r="VLG30" s="105"/>
      <c r="VLH30" s="105"/>
      <c r="VLI30" s="105"/>
      <c r="VLJ30" s="105"/>
      <c r="VLK30" s="105"/>
      <c r="VLL30" s="105"/>
      <c r="VLM30" s="105"/>
      <c r="VLN30" s="105"/>
      <c r="VLO30" s="105"/>
      <c r="VLP30" s="105"/>
      <c r="VLQ30" s="105"/>
      <c r="VLR30" s="105"/>
      <c r="VLS30" s="105"/>
      <c r="VLT30" s="105"/>
      <c r="VLU30" s="105"/>
      <c r="VLV30" s="105"/>
      <c r="VLW30" s="105"/>
      <c r="VLX30" s="105"/>
      <c r="VLY30" s="105"/>
      <c r="VLZ30" s="105"/>
      <c r="VMA30" s="105"/>
      <c r="VMB30" s="105"/>
      <c r="VMC30" s="105"/>
      <c r="VMD30" s="105"/>
      <c r="VME30" s="105"/>
      <c r="VMF30" s="105"/>
      <c r="VMG30" s="105"/>
      <c r="VMH30" s="105"/>
      <c r="VMI30" s="105"/>
      <c r="VMJ30" s="105"/>
      <c r="VMK30" s="105"/>
      <c r="VML30" s="105"/>
      <c r="VMM30" s="105"/>
      <c r="VMN30" s="105"/>
      <c r="VMO30" s="105"/>
      <c r="VMP30" s="105"/>
      <c r="VMQ30" s="105"/>
      <c r="VMR30" s="105"/>
      <c r="VMS30" s="105"/>
      <c r="VMT30" s="105"/>
      <c r="VMU30" s="105"/>
      <c r="VMV30" s="105"/>
      <c r="VMW30" s="105"/>
      <c r="VMX30" s="105"/>
      <c r="VMY30" s="105"/>
      <c r="VMZ30" s="105"/>
      <c r="VNA30" s="105"/>
      <c r="VNB30" s="105"/>
      <c r="VNC30" s="105"/>
      <c r="VND30" s="105"/>
      <c r="VNE30" s="105"/>
      <c r="VNF30" s="105"/>
      <c r="VNG30" s="105"/>
      <c r="VNH30" s="105"/>
      <c r="VNI30" s="105"/>
      <c r="VNJ30" s="105"/>
      <c r="VNK30" s="105"/>
      <c r="VNL30" s="105"/>
      <c r="VNM30" s="105"/>
      <c r="VNN30" s="105"/>
      <c r="VNO30" s="105"/>
      <c r="VNP30" s="105"/>
      <c r="VNQ30" s="105"/>
      <c r="VNR30" s="105"/>
      <c r="VNS30" s="105"/>
      <c r="VNT30" s="105"/>
      <c r="VNU30" s="105"/>
      <c r="VNV30" s="105"/>
      <c r="VNW30" s="105"/>
      <c r="VNX30" s="105"/>
      <c r="VNY30" s="105"/>
      <c r="VNZ30" s="105"/>
      <c r="VOA30" s="105"/>
      <c r="VOB30" s="105"/>
      <c r="VOC30" s="105"/>
      <c r="VOD30" s="105"/>
      <c r="VOE30" s="105"/>
      <c r="VOF30" s="105"/>
      <c r="VOG30" s="105"/>
      <c r="VOH30" s="105"/>
      <c r="VOI30" s="105"/>
      <c r="VOJ30" s="105"/>
      <c r="VOK30" s="105"/>
      <c r="VOL30" s="105"/>
      <c r="VOM30" s="105"/>
      <c r="VON30" s="105"/>
      <c r="VOO30" s="105"/>
      <c r="VOP30" s="105"/>
      <c r="VOQ30" s="105"/>
      <c r="VOR30" s="105"/>
      <c r="VOS30" s="105"/>
      <c r="VOT30" s="105"/>
      <c r="VOU30" s="105"/>
      <c r="VOV30" s="105"/>
      <c r="VOW30" s="105"/>
      <c r="VOX30" s="105"/>
      <c r="VOY30" s="105"/>
      <c r="VOZ30" s="105"/>
      <c r="VPA30" s="105"/>
      <c r="VPB30" s="105"/>
      <c r="VPC30" s="105"/>
      <c r="VPD30" s="105"/>
      <c r="VPE30" s="105"/>
      <c r="VPF30" s="105"/>
      <c r="VPG30" s="105"/>
      <c r="VPH30" s="105"/>
      <c r="VPI30" s="105"/>
      <c r="VPJ30" s="105"/>
      <c r="VPK30" s="105"/>
      <c r="VPL30" s="105"/>
      <c r="VPM30" s="105"/>
      <c r="VPN30" s="105"/>
      <c r="VPO30" s="105"/>
      <c r="VPP30" s="105"/>
      <c r="VPQ30" s="105"/>
      <c r="VPR30" s="105"/>
      <c r="VPS30" s="105"/>
      <c r="VPT30" s="105"/>
      <c r="VPU30" s="105"/>
      <c r="VPV30" s="105"/>
      <c r="VPW30" s="105"/>
      <c r="VPX30" s="105"/>
      <c r="VPY30" s="105"/>
      <c r="VPZ30" s="105"/>
      <c r="VQA30" s="105"/>
      <c r="VQB30" s="105"/>
      <c r="VQC30" s="105"/>
      <c r="VQD30" s="105"/>
      <c r="VQE30" s="105"/>
      <c r="VQF30" s="105"/>
      <c r="VQG30" s="105"/>
      <c r="VQH30" s="105"/>
      <c r="VQI30" s="105"/>
      <c r="VQJ30" s="105"/>
      <c r="VQK30" s="105"/>
      <c r="VQL30" s="105"/>
      <c r="VQM30" s="105"/>
      <c r="VQN30" s="105"/>
      <c r="VQO30" s="105"/>
      <c r="VQP30" s="105"/>
      <c r="VQQ30" s="105"/>
      <c r="VQR30" s="105"/>
      <c r="VQS30" s="105"/>
      <c r="VQT30" s="105"/>
      <c r="VQU30" s="105"/>
      <c r="VQV30" s="105"/>
      <c r="VQW30" s="105"/>
      <c r="VQX30" s="105"/>
      <c r="VQY30" s="105"/>
      <c r="VQZ30" s="105"/>
      <c r="VRA30" s="105"/>
      <c r="VRB30" s="105"/>
      <c r="VRC30" s="105"/>
      <c r="VRD30" s="105"/>
      <c r="VRE30" s="105"/>
      <c r="VRF30" s="105"/>
      <c r="VRG30" s="105"/>
      <c r="VRH30" s="105"/>
      <c r="VRI30" s="105"/>
      <c r="VRJ30" s="105"/>
      <c r="VRK30" s="105"/>
      <c r="VRL30" s="105"/>
      <c r="VRM30" s="105"/>
      <c r="VRN30" s="105"/>
      <c r="VRO30" s="105"/>
      <c r="VRP30" s="105"/>
      <c r="VRQ30" s="105"/>
      <c r="VRR30" s="105"/>
      <c r="VRS30" s="105"/>
      <c r="VRT30" s="105"/>
      <c r="VRU30" s="105"/>
      <c r="VRV30" s="105"/>
      <c r="VRW30" s="105"/>
      <c r="VRX30" s="105"/>
      <c r="VRY30" s="105"/>
      <c r="VRZ30" s="105"/>
      <c r="VSA30" s="105"/>
      <c r="VSB30" s="105"/>
      <c r="VSC30" s="105"/>
      <c r="VSD30" s="105"/>
      <c r="VSE30" s="105"/>
      <c r="VSF30" s="105"/>
      <c r="VSG30" s="105"/>
      <c r="VSH30" s="105"/>
      <c r="VSI30" s="105"/>
      <c r="VSJ30" s="105"/>
      <c r="VSK30" s="105"/>
      <c r="VSL30" s="105"/>
      <c r="VSM30" s="105"/>
      <c r="VSN30" s="105"/>
      <c r="VSO30" s="105"/>
      <c r="VSP30" s="105"/>
      <c r="VSQ30" s="105"/>
      <c r="VSR30" s="105"/>
      <c r="VSS30" s="105"/>
      <c r="VST30" s="105"/>
      <c r="VSU30" s="105"/>
      <c r="VSV30" s="105"/>
      <c r="VSW30" s="105"/>
      <c r="VSX30" s="105"/>
      <c r="VSY30" s="105"/>
      <c r="VSZ30" s="105"/>
      <c r="VTA30" s="105"/>
      <c r="VTB30" s="105"/>
      <c r="VTC30" s="105"/>
      <c r="VTD30" s="105"/>
      <c r="VTE30" s="105"/>
      <c r="VTF30" s="105"/>
      <c r="VTG30" s="105"/>
      <c r="VTH30" s="105"/>
      <c r="VTI30" s="105"/>
      <c r="VTJ30" s="105"/>
      <c r="VTK30" s="105"/>
      <c r="VTL30" s="105"/>
      <c r="VTM30" s="105"/>
      <c r="VTN30" s="105"/>
      <c r="VTO30" s="105"/>
      <c r="VTP30" s="105"/>
      <c r="VTQ30" s="105"/>
      <c r="VTR30" s="105"/>
      <c r="VTS30" s="105"/>
      <c r="VTT30" s="105"/>
      <c r="VTU30" s="105"/>
      <c r="VTV30" s="105"/>
      <c r="VTW30" s="105"/>
      <c r="VTX30" s="105"/>
      <c r="VTY30" s="105"/>
      <c r="VTZ30" s="105"/>
      <c r="VUA30" s="105"/>
      <c r="VUB30" s="105"/>
      <c r="VUC30" s="105"/>
      <c r="VUD30" s="105"/>
      <c r="VUE30" s="105"/>
      <c r="VUF30" s="105"/>
      <c r="VUG30" s="105"/>
      <c r="VUH30" s="105"/>
      <c r="VUI30" s="105"/>
      <c r="VUJ30" s="105"/>
      <c r="VUK30" s="105"/>
      <c r="VUL30" s="105"/>
      <c r="VUM30" s="105"/>
      <c r="VUN30" s="105"/>
      <c r="VUO30" s="105"/>
      <c r="VUP30" s="105"/>
      <c r="VUQ30" s="105"/>
      <c r="VUR30" s="105"/>
      <c r="VUS30" s="105"/>
      <c r="VUT30" s="105"/>
      <c r="VUU30" s="105"/>
      <c r="VUV30" s="105"/>
      <c r="VUW30" s="105"/>
      <c r="VUX30" s="105"/>
      <c r="VUY30" s="105"/>
      <c r="VUZ30" s="105"/>
      <c r="VVA30" s="105"/>
      <c r="VVB30" s="105"/>
      <c r="VVC30" s="105"/>
      <c r="VVD30" s="105"/>
      <c r="VVE30" s="105"/>
      <c r="VVF30" s="105"/>
      <c r="VVG30" s="105"/>
      <c r="VVH30" s="105"/>
      <c r="VVI30" s="105"/>
      <c r="VVJ30" s="105"/>
      <c r="VVK30" s="105"/>
      <c r="VVL30" s="105"/>
      <c r="VVM30" s="105"/>
      <c r="VVN30" s="105"/>
      <c r="VVO30" s="105"/>
      <c r="VVP30" s="105"/>
      <c r="VVQ30" s="105"/>
      <c r="VVR30" s="105"/>
      <c r="VVS30" s="105"/>
      <c r="VVT30" s="105"/>
      <c r="VVU30" s="105"/>
      <c r="VVV30" s="105"/>
      <c r="VVW30" s="105"/>
      <c r="VVX30" s="105"/>
      <c r="VVY30" s="105"/>
      <c r="VVZ30" s="105"/>
      <c r="VWA30" s="105"/>
      <c r="VWB30" s="105"/>
      <c r="VWC30" s="105"/>
      <c r="VWD30" s="105"/>
      <c r="VWE30" s="105"/>
      <c r="VWF30" s="105"/>
      <c r="VWG30" s="105"/>
      <c r="VWH30" s="105"/>
      <c r="VWI30" s="105"/>
      <c r="VWJ30" s="105"/>
      <c r="VWK30" s="105"/>
      <c r="VWL30" s="105"/>
      <c r="VWM30" s="105"/>
      <c r="VWN30" s="105"/>
      <c r="VWO30" s="105"/>
      <c r="VWP30" s="105"/>
      <c r="VWQ30" s="105"/>
      <c r="VWR30" s="105"/>
      <c r="VWS30" s="105"/>
      <c r="VWT30" s="105"/>
      <c r="VWU30" s="105"/>
      <c r="VWV30" s="105"/>
      <c r="VWW30" s="105"/>
      <c r="VWX30" s="105"/>
      <c r="VWY30" s="105"/>
      <c r="VWZ30" s="105"/>
      <c r="VXA30" s="105"/>
      <c r="VXB30" s="105"/>
      <c r="VXC30" s="105"/>
      <c r="VXD30" s="105"/>
      <c r="VXE30" s="105"/>
      <c r="VXF30" s="105"/>
      <c r="VXG30" s="105"/>
      <c r="VXH30" s="105"/>
      <c r="VXI30" s="105"/>
      <c r="VXJ30" s="105"/>
      <c r="VXK30" s="105"/>
      <c r="VXL30" s="105"/>
      <c r="VXM30" s="105"/>
      <c r="VXN30" s="105"/>
      <c r="VXO30" s="105"/>
      <c r="VXP30" s="105"/>
      <c r="VXQ30" s="105"/>
      <c r="VXR30" s="105"/>
      <c r="VXS30" s="105"/>
      <c r="VXT30" s="105"/>
      <c r="VXU30" s="105"/>
      <c r="VXV30" s="105"/>
      <c r="VXW30" s="105"/>
      <c r="VXX30" s="105"/>
      <c r="VXY30" s="105"/>
      <c r="VXZ30" s="105"/>
      <c r="VYA30" s="105"/>
      <c r="VYB30" s="105"/>
      <c r="VYC30" s="105"/>
      <c r="VYD30" s="105"/>
      <c r="VYE30" s="105"/>
      <c r="VYF30" s="105"/>
      <c r="VYG30" s="105"/>
      <c r="VYH30" s="105"/>
      <c r="VYI30" s="105"/>
      <c r="VYJ30" s="105"/>
      <c r="VYK30" s="105"/>
      <c r="VYL30" s="105"/>
      <c r="VYM30" s="105"/>
      <c r="VYN30" s="105"/>
      <c r="VYO30" s="105"/>
      <c r="VYP30" s="105"/>
      <c r="VYQ30" s="105"/>
      <c r="VYR30" s="105"/>
      <c r="VYS30" s="105"/>
      <c r="VYT30" s="105"/>
      <c r="VYU30" s="105"/>
      <c r="VYV30" s="105"/>
      <c r="VYW30" s="105"/>
      <c r="VYX30" s="105"/>
      <c r="VYY30" s="105"/>
      <c r="VYZ30" s="105"/>
      <c r="VZA30" s="105"/>
      <c r="VZB30" s="105"/>
      <c r="VZC30" s="105"/>
      <c r="VZD30" s="105"/>
      <c r="VZE30" s="105"/>
      <c r="VZF30" s="105"/>
      <c r="VZG30" s="105"/>
      <c r="VZH30" s="105"/>
      <c r="VZI30" s="105"/>
      <c r="VZJ30" s="105"/>
      <c r="VZK30" s="105"/>
      <c r="VZL30" s="105"/>
      <c r="VZM30" s="105"/>
      <c r="VZN30" s="105"/>
      <c r="VZO30" s="105"/>
      <c r="VZP30" s="105"/>
      <c r="VZQ30" s="105"/>
      <c r="VZR30" s="105"/>
      <c r="VZS30" s="105"/>
      <c r="VZT30" s="105"/>
      <c r="VZU30" s="105"/>
      <c r="VZV30" s="105"/>
      <c r="VZW30" s="105"/>
      <c r="VZX30" s="105"/>
      <c r="VZY30" s="105"/>
      <c r="VZZ30" s="105"/>
      <c r="WAA30" s="105"/>
      <c r="WAB30" s="105"/>
      <c r="WAC30" s="105"/>
      <c r="WAD30" s="105"/>
      <c r="WAE30" s="105"/>
      <c r="WAF30" s="105"/>
      <c r="WAG30" s="105"/>
      <c r="WAH30" s="105"/>
      <c r="WAI30" s="105"/>
      <c r="WAJ30" s="105"/>
      <c r="WAK30" s="105"/>
      <c r="WAL30" s="105"/>
      <c r="WAM30" s="105"/>
      <c r="WAN30" s="105"/>
      <c r="WAO30" s="105"/>
      <c r="WAP30" s="105"/>
      <c r="WAQ30" s="105"/>
      <c r="WAR30" s="105"/>
      <c r="WAS30" s="105"/>
      <c r="WAT30" s="105"/>
      <c r="WAU30" s="105"/>
      <c r="WAV30" s="105"/>
      <c r="WAW30" s="105"/>
      <c r="WAX30" s="105"/>
      <c r="WAY30" s="105"/>
      <c r="WAZ30" s="105"/>
      <c r="WBA30" s="105"/>
      <c r="WBB30" s="105"/>
      <c r="WBC30" s="105"/>
      <c r="WBD30" s="105"/>
      <c r="WBE30" s="105"/>
      <c r="WBF30" s="105"/>
      <c r="WBG30" s="105"/>
      <c r="WBH30" s="105"/>
      <c r="WBI30" s="105"/>
      <c r="WBJ30" s="105"/>
      <c r="WBK30" s="105"/>
      <c r="WBL30" s="105"/>
      <c r="WBM30" s="105"/>
      <c r="WBN30" s="105"/>
      <c r="WBO30" s="105"/>
      <c r="WBP30" s="105"/>
      <c r="WBQ30" s="105"/>
      <c r="WBR30" s="105"/>
      <c r="WBS30" s="105"/>
      <c r="WBT30" s="105"/>
      <c r="WBU30" s="105"/>
      <c r="WBV30" s="105"/>
      <c r="WBW30" s="105"/>
      <c r="WBX30" s="105"/>
      <c r="WBY30" s="105"/>
      <c r="WBZ30" s="105"/>
      <c r="WCA30" s="105"/>
      <c r="WCB30" s="105"/>
      <c r="WCC30" s="105"/>
      <c r="WCD30" s="105"/>
      <c r="WCE30" s="105"/>
      <c r="WCF30" s="105"/>
      <c r="WCG30" s="105"/>
      <c r="WCH30" s="105"/>
      <c r="WCI30" s="105"/>
      <c r="WCJ30" s="105"/>
      <c r="WCK30" s="105"/>
      <c r="WCL30" s="105"/>
      <c r="WCM30" s="105"/>
      <c r="WCN30" s="105"/>
      <c r="WCO30" s="105"/>
      <c r="WCP30" s="105"/>
      <c r="WCQ30" s="105"/>
      <c r="WCR30" s="105"/>
      <c r="WCS30" s="105"/>
      <c r="WCT30" s="105"/>
      <c r="WCU30" s="105"/>
      <c r="WCV30" s="105"/>
      <c r="WCW30" s="105"/>
      <c r="WCX30" s="105"/>
      <c r="WCY30" s="105"/>
      <c r="WCZ30" s="105"/>
      <c r="WDA30" s="105"/>
      <c r="WDB30" s="105"/>
      <c r="WDC30" s="105"/>
      <c r="WDD30" s="105"/>
      <c r="WDE30" s="105"/>
      <c r="WDF30" s="105"/>
      <c r="WDG30" s="105"/>
      <c r="WDH30" s="105"/>
      <c r="WDI30" s="105"/>
      <c r="WDJ30" s="105"/>
      <c r="WDK30" s="105"/>
      <c r="WDL30" s="105"/>
      <c r="WDM30" s="105"/>
      <c r="WDN30" s="105"/>
      <c r="WDO30" s="105"/>
      <c r="WDP30" s="105"/>
      <c r="WDQ30" s="105"/>
      <c r="WDR30" s="105"/>
      <c r="WDS30" s="105"/>
      <c r="WDT30" s="105"/>
      <c r="WDU30" s="105"/>
      <c r="WDV30" s="105"/>
      <c r="WDW30" s="105"/>
      <c r="WDX30" s="105"/>
      <c r="WDY30" s="105"/>
      <c r="WDZ30" s="105"/>
      <c r="WEA30" s="105"/>
      <c r="WEB30" s="105"/>
      <c r="WEC30" s="105"/>
      <c r="WED30" s="105"/>
      <c r="WEE30" s="105"/>
      <c r="WEF30" s="105"/>
      <c r="WEG30" s="105"/>
      <c r="WEH30" s="105"/>
      <c r="WEI30" s="105"/>
      <c r="WEJ30" s="105"/>
      <c r="WEK30" s="105"/>
      <c r="WEL30" s="105"/>
      <c r="WEM30" s="105"/>
      <c r="WEN30" s="105"/>
      <c r="WEO30" s="105"/>
      <c r="WEP30" s="105"/>
      <c r="WEQ30" s="105"/>
      <c r="WER30" s="105"/>
      <c r="WES30" s="105"/>
      <c r="WET30" s="105"/>
      <c r="WEU30" s="105"/>
      <c r="WEV30" s="105"/>
      <c r="WEW30" s="105"/>
      <c r="WEX30" s="105"/>
      <c r="WEY30" s="105"/>
      <c r="WEZ30" s="105"/>
      <c r="WFA30" s="105"/>
      <c r="WFB30" s="105"/>
      <c r="WFC30" s="105"/>
      <c r="WFD30" s="105"/>
      <c r="WFE30" s="105"/>
      <c r="WFF30" s="105"/>
      <c r="WFG30" s="105"/>
      <c r="WFH30" s="105"/>
      <c r="WFI30" s="105"/>
      <c r="WFJ30" s="105"/>
      <c r="WFK30" s="105"/>
      <c r="WFL30" s="105"/>
      <c r="WFM30" s="105"/>
      <c r="WFN30" s="105"/>
      <c r="WFO30" s="105"/>
      <c r="WFP30" s="105"/>
      <c r="WFQ30" s="105"/>
      <c r="WFR30" s="105"/>
      <c r="WFS30" s="105"/>
      <c r="WFT30" s="105"/>
      <c r="WFU30" s="105"/>
      <c r="WFV30" s="105"/>
      <c r="WFW30" s="105"/>
      <c r="WFX30" s="105"/>
      <c r="WFY30" s="105"/>
      <c r="WFZ30" s="105"/>
      <c r="WGA30" s="105"/>
      <c r="WGB30" s="105"/>
      <c r="WGC30" s="105"/>
      <c r="WGD30" s="105"/>
      <c r="WGE30" s="105"/>
      <c r="WGF30" s="105"/>
      <c r="WGG30" s="105"/>
      <c r="WGH30" s="105"/>
      <c r="WGI30" s="105"/>
      <c r="WGJ30" s="105"/>
      <c r="WGK30" s="105"/>
      <c r="WGL30" s="105"/>
      <c r="WGM30" s="105"/>
      <c r="WGN30" s="105"/>
      <c r="WGO30" s="105"/>
      <c r="WGP30" s="105"/>
      <c r="WGQ30" s="105"/>
      <c r="WGR30" s="105"/>
      <c r="WGS30" s="105"/>
      <c r="WGT30" s="105"/>
      <c r="WGU30" s="105"/>
      <c r="WGV30" s="105"/>
      <c r="WGW30" s="105"/>
      <c r="WGX30" s="105"/>
      <c r="WGY30" s="105"/>
      <c r="WGZ30" s="105"/>
      <c r="WHA30" s="105"/>
      <c r="WHB30" s="105"/>
      <c r="WHC30" s="105"/>
      <c r="WHD30" s="105"/>
      <c r="WHE30" s="105"/>
      <c r="WHF30" s="105"/>
      <c r="WHG30" s="105"/>
      <c r="WHH30" s="105"/>
      <c r="WHI30" s="105"/>
      <c r="WHJ30" s="105"/>
      <c r="WHK30" s="105"/>
      <c r="WHL30" s="105"/>
      <c r="WHM30" s="105"/>
      <c r="WHN30" s="105"/>
      <c r="WHO30" s="105"/>
      <c r="WHP30" s="105"/>
      <c r="WHQ30" s="105"/>
      <c r="WHR30" s="105"/>
      <c r="WHS30" s="105"/>
      <c r="WHT30" s="105"/>
      <c r="WHU30" s="105"/>
      <c r="WHV30" s="105"/>
      <c r="WHW30" s="105"/>
      <c r="WHX30" s="105"/>
      <c r="WHY30" s="105"/>
      <c r="WHZ30" s="105"/>
      <c r="WIA30" s="105"/>
      <c r="WIB30" s="105"/>
      <c r="WIC30" s="105"/>
      <c r="WID30" s="105"/>
      <c r="WIE30" s="105"/>
      <c r="WIF30" s="105"/>
      <c r="WIG30" s="105"/>
      <c r="WIH30" s="105"/>
      <c r="WII30" s="105"/>
      <c r="WIJ30" s="105"/>
      <c r="WIK30" s="105"/>
      <c r="WIL30" s="105"/>
      <c r="WIM30" s="105"/>
      <c r="WIN30" s="105"/>
      <c r="WIO30" s="105"/>
      <c r="WIP30" s="105"/>
      <c r="WIQ30" s="105"/>
      <c r="WIR30" s="105"/>
      <c r="WIS30" s="105"/>
      <c r="WIT30" s="105"/>
      <c r="WIU30" s="105"/>
      <c r="WIV30" s="105"/>
      <c r="WIW30" s="105"/>
      <c r="WIX30" s="105"/>
      <c r="WIY30" s="105"/>
      <c r="WIZ30" s="105"/>
      <c r="WJA30" s="105"/>
      <c r="WJB30" s="105"/>
      <c r="WJC30" s="105"/>
      <c r="WJD30" s="105"/>
      <c r="WJE30" s="105"/>
      <c r="WJF30" s="105"/>
      <c r="WJG30" s="105"/>
      <c r="WJH30" s="105"/>
      <c r="WJI30" s="105"/>
      <c r="WJJ30" s="105"/>
      <c r="WJK30" s="105"/>
      <c r="WJL30" s="105"/>
      <c r="WJM30" s="105"/>
      <c r="WJN30" s="105"/>
      <c r="WJO30" s="105"/>
      <c r="WJP30" s="105"/>
      <c r="WJQ30" s="105"/>
      <c r="WJR30" s="105"/>
      <c r="WJS30" s="105"/>
      <c r="WJT30" s="105"/>
      <c r="WJU30" s="105"/>
      <c r="WJV30" s="105"/>
      <c r="WJW30" s="105"/>
      <c r="WJX30" s="105"/>
      <c r="WJY30" s="105"/>
      <c r="WJZ30" s="105"/>
      <c r="WKA30" s="105"/>
      <c r="WKB30" s="105"/>
      <c r="WKC30" s="105"/>
      <c r="WKD30" s="105"/>
      <c r="WKE30" s="105"/>
      <c r="WKF30" s="105"/>
      <c r="WKG30" s="105"/>
      <c r="WKH30" s="105"/>
      <c r="WKI30" s="105"/>
      <c r="WKJ30" s="105"/>
      <c r="WKK30" s="105"/>
      <c r="WKL30" s="105"/>
      <c r="WKM30" s="105"/>
      <c r="WKN30" s="105"/>
      <c r="WKO30" s="105"/>
      <c r="WKP30" s="105"/>
      <c r="WKQ30" s="105"/>
      <c r="WKR30" s="105"/>
      <c r="WKS30" s="105"/>
      <c r="WKT30" s="105"/>
      <c r="WKU30" s="105"/>
      <c r="WKV30" s="105"/>
      <c r="WKW30" s="105"/>
      <c r="WKX30" s="105"/>
      <c r="WKY30" s="105"/>
      <c r="WKZ30" s="105"/>
      <c r="WLA30" s="105"/>
      <c r="WLB30" s="105"/>
      <c r="WLC30" s="105"/>
      <c r="WLD30" s="105"/>
      <c r="WLE30" s="105"/>
      <c r="WLF30" s="105"/>
      <c r="WLG30" s="105"/>
      <c r="WLH30" s="105"/>
      <c r="WLI30" s="105"/>
      <c r="WLJ30" s="105"/>
      <c r="WLK30" s="105"/>
      <c r="WLL30" s="105"/>
      <c r="WLM30" s="105"/>
      <c r="WLN30" s="105"/>
      <c r="WLO30" s="105"/>
      <c r="WLP30" s="105"/>
      <c r="WLQ30" s="105"/>
      <c r="WLR30" s="105"/>
      <c r="WLS30" s="105"/>
      <c r="WLT30" s="105"/>
      <c r="WLU30" s="105"/>
      <c r="WLV30" s="105"/>
      <c r="WLW30" s="105"/>
      <c r="WLX30" s="105"/>
      <c r="WLY30" s="105"/>
      <c r="WLZ30" s="105"/>
      <c r="WMA30" s="105"/>
      <c r="WMB30" s="105"/>
      <c r="WMC30" s="105"/>
      <c r="WMD30" s="105"/>
      <c r="WME30" s="105"/>
      <c r="WMF30" s="105"/>
      <c r="WMG30" s="105"/>
      <c r="WMH30" s="105"/>
      <c r="WMI30" s="105"/>
      <c r="WMJ30" s="105"/>
      <c r="WMK30" s="105"/>
      <c r="WML30" s="105"/>
      <c r="WMM30" s="105"/>
      <c r="WMN30" s="105"/>
      <c r="WMO30" s="105"/>
      <c r="WMP30" s="105"/>
      <c r="WMQ30" s="105"/>
      <c r="WMR30" s="105"/>
      <c r="WMS30" s="105"/>
      <c r="WMT30" s="105"/>
      <c r="WMU30" s="105"/>
      <c r="WMV30" s="105"/>
      <c r="WMW30" s="105"/>
      <c r="WMX30" s="105"/>
      <c r="WMY30" s="105"/>
      <c r="WMZ30" s="105"/>
      <c r="WNA30" s="105"/>
      <c r="WNB30" s="105"/>
      <c r="WNC30" s="105"/>
      <c r="WND30" s="105"/>
      <c r="WNE30" s="105"/>
      <c r="WNF30" s="105"/>
      <c r="WNG30" s="105"/>
      <c r="WNH30" s="105"/>
      <c r="WNI30" s="105"/>
      <c r="WNJ30" s="105"/>
      <c r="WNK30" s="105"/>
      <c r="WNL30" s="105"/>
      <c r="WNM30" s="105"/>
      <c r="WNN30" s="105"/>
      <c r="WNO30" s="105"/>
      <c r="WNP30" s="105"/>
      <c r="WNQ30" s="105"/>
      <c r="WNR30" s="105"/>
      <c r="WNS30" s="105"/>
      <c r="WNT30" s="105"/>
      <c r="WNU30" s="105"/>
      <c r="WNV30" s="105"/>
      <c r="WNW30" s="105"/>
      <c r="WNX30" s="105"/>
      <c r="WNY30" s="105"/>
      <c r="WNZ30" s="105"/>
      <c r="WOA30" s="105"/>
      <c r="WOB30" s="105"/>
      <c r="WOC30" s="105"/>
      <c r="WOD30" s="105"/>
      <c r="WOE30" s="105"/>
      <c r="WOF30" s="105"/>
      <c r="WOG30" s="105"/>
      <c r="WOH30" s="105"/>
      <c r="WOI30" s="105"/>
      <c r="WOJ30" s="105"/>
      <c r="WOK30" s="105"/>
      <c r="WOL30" s="105"/>
      <c r="WOM30" s="105"/>
      <c r="WON30" s="105"/>
      <c r="WOO30" s="105"/>
      <c r="WOP30" s="105"/>
      <c r="WOQ30" s="105"/>
      <c r="WOR30" s="105"/>
      <c r="WOS30" s="105"/>
      <c r="WOT30" s="105"/>
      <c r="WOU30" s="105"/>
      <c r="WOV30" s="105"/>
      <c r="WOW30" s="105"/>
      <c r="WOX30" s="105"/>
      <c r="WOY30" s="105"/>
      <c r="WOZ30" s="105"/>
      <c r="WPA30" s="105"/>
      <c r="WPB30" s="105"/>
      <c r="WPC30" s="105"/>
      <c r="WPD30" s="105"/>
      <c r="WPE30" s="105"/>
      <c r="WPF30" s="105"/>
      <c r="WPG30" s="105"/>
      <c r="WPH30" s="105"/>
      <c r="WPI30" s="105"/>
      <c r="WPJ30" s="105"/>
      <c r="WPK30" s="105"/>
      <c r="WPL30" s="105"/>
      <c r="WPM30" s="105"/>
      <c r="WPN30" s="105"/>
      <c r="WPO30" s="105"/>
      <c r="WPP30" s="105"/>
      <c r="WPQ30" s="105"/>
      <c r="WPR30" s="105"/>
      <c r="WPS30" s="105"/>
      <c r="WPT30" s="105"/>
      <c r="WPU30" s="105"/>
      <c r="WPV30" s="105"/>
      <c r="WPW30" s="105"/>
      <c r="WPX30" s="105"/>
      <c r="WPY30" s="105"/>
      <c r="WPZ30" s="105"/>
      <c r="WQA30" s="105"/>
      <c r="WQB30" s="105"/>
      <c r="WQC30" s="105"/>
      <c r="WQD30" s="105"/>
      <c r="WQE30" s="105"/>
      <c r="WQF30" s="105"/>
      <c r="WQG30" s="105"/>
      <c r="WQH30" s="105"/>
      <c r="WQI30" s="105"/>
      <c r="WQJ30" s="105"/>
      <c r="WQK30" s="105"/>
      <c r="WQL30" s="105"/>
      <c r="WQM30" s="105"/>
      <c r="WQN30" s="105"/>
      <c r="WQO30" s="105"/>
      <c r="WQP30" s="105"/>
      <c r="WQQ30" s="105"/>
      <c r="WQR30" s="105"/>
      <c r="WQS30" s="105"/>
      <c r="WQT30" s="105"/>
      <c r="WQU30" s="105"/>
      <c r="WQV30" s="105"/>
      <c r="WQW30" s="105"/>
      <c r="WQX30" s="105"/>
      <c r="WQY30" s="105"/>
      <c r="WQZ30" s="105"/>
      <c r="WRA30" s="105"/>
      <c r="WRB30" s="105"/>
      <c r="WRC30" s="105"/>
      <c r="WRD30" s="105"/>
      <c r="WRE30" s="105"/>
      <c r="WRF30" s="105"/>
      <c r="WRG30" s="105"/>
      <c r="WRH30" s="105"/>
      <c r="WRI30" s="105"/>
      <c r="WRJ30" s="105"/>
      <c r="WRK30" s="105"/>
      <c r="WRL30" s="105"/>
      <c r="WRM30" s="105"/>
      <c r="WRN30" s="105"/>
      <c r="WRO30" s="105"/>
      <c r="WRP30" s="105"/>
      <c r="WRQ30" s="105"/>
      <c r="WRR30" s="105"/>
      <c r="WRS30" s="105"/>
      <c r="WRT30" s="105"/>
      <c r="WRU30" s="105"/>
      <c r="WRV30" s="105"/>
      <c r="WRW30" s="105"/>
      <c r="WRX30" s="105"/>
      <c r="WRY30" s="105"/>
      <c r="WRZ30" s="105"/>
      <c r="WSA30" s="105"/>
      <c r="WSB30" s="105"/>
      <c r="WSC30" s="105"/>
      <c r="WSD30" s="105"/>
      <c r="WSE30" s="105"/>
      <c r="WSF30" s="105"/>
      <c r="WSG30" s="105"/>
      <c r="WSH30" s="105"/>
      <c r="WSI30" s="105"/>
      <c r="WSJ30" s="105"/>
      <c r="WSK30" s="105"/>
      <c r="WSL30" s="105"/>
      <c r="WSM30" s="105"/>
      <c r="WSN30" s="105"/>
      <c r="WSO30" s="105"/>
      <c r="WSP30" s="105"/>
      <c r="WSQ30" s="105"/>
      <c r="WSR30" s="105"/>
      <c r="WSS30" s="105"/>
      <c r="WST30" s="105"/>
      <c r="WSU30" s="105"/>
      <c r="WSV30" s="105"/>
      <c r="WSW30" s="105"/>
      <c r="WSX30" s="105"/>
      <c r="WSY30" s="105"/>
      <c r="WSZ30" s="105"/>
      <c r="WTA30" s="105"/>
      <c r="WTB30" s="105"/>
      <c r="WTC30" s="105"/>
      <c r="WTD30" s="105"/>
      <c r="WTE30" s="105"/>
      <c r="WTF30" s="105"/>
      <c r="WTG30" s="105"/>
      <c r="WTH30" s="105"/>
      <c r="WTI30" s="105"/>
      <c r="WTJ30" s="105"/>
      <c r="WTK30" s="105"/>
      <c r="WTL30" s="105"/>
      <c r="WTM30" s="105"/>
      <c r="WTN30" s="105"/>
      <c r="WTO30" s="105"/>
      <c r="WTP30" s="105"/>
      <c r="WTQ30" s="105"/>
      <c r="WTR30" s="105"/>
      <c r="WTS30" s="105"/>
      <c r="WTT30" s="105"/>
      <c r="WTU30" s="105"/>
      <c r="WTV30" s="105"/>
      <c r="WTW30" s="105"/>
      <c r="WTX30" s="105"/>
      <c r="WTY30" s="105"/>
      <c r="WTZ30" s="105"/>
      <c r="WUA30" s="105"/>
      <c r="WUB30" s="105"/>
      <c r="WUC30" s="105"/>
      <c r="WUD30" s="105"/>
      <c r="WUE30" s="105"/>
      <c r="WUF30" s="105"/>
      <c r="WUG30" s="105"/>
      <c r="WUH30" s="105"/>
      <c r="WUI30" s="105"/>
      <c r="WUJ30" s="105"/>
      <c r="WUK30" s="105"/>
      <c r="WUL30" s="105"/>
      <c r="WUM30" s="105"/>
      <c r="WUN30" s="105"/>
      <c r="WUO30" s="105"/>
      <c r="WUP30" s="105"/>
      <c r="WUQ30" s="105"/>
      <c r="WUR30" s="105"/>
      <c r="WUS30" s="105"/>
      <c r="WUT30" s="105"/>
      <c r="WUU30" s="105"/>
      <c r="WUV30" s="105"/>
      <c r="WUW30" s="105"/>
      <c r="WUX30" s="105"/>
      <c r="WUY30" s="105"/>
      <c r="WUZ30" s="105"/>
      <c r="WVA30" s="105"/>
      <c r="WVB30" s="105"/>
      <c r="WVC30" s="105"/>
      <c r="WVD30" s="105"/>
      <c r="WVE30" s="105"/>
      <c r="WVF30" s="105"/>
      <c r="WVG30" s="105"/>
      <c r="WVH30" s="105"/>
      <c r="WVI30" s="105"/>
      <c r="WVJ30" s="105"/>
      <c r="WVK30" s="105"/>
      <c r="WVL30" s="105"/>
      <c r="WVM30" s="105"/>
      <c r="WVN30" s="105"/>
      <c r="WVO30" s="105"/>
      <c r="WVP30" s="105"/>
      <c r="WVQ30" s="105"/>
      <c r="WVR30" s="105"/>
      <c r="WVS30" s="105"/>
      <c r="WVT30" s="105"/>
      <c r="WVU30" s="105"/>
      <c r="WVV30" s="105"/>
      <c r="WVW30" s="105"/>
      <c r="WVX30" s="105"/>
      <c r="WVY30" s="105"/>
      <c r="WVZ30" s="105"/>
      <c r="WWA30" s="105"/>
      <c r="WWB30" s="105"/>
      <c r="WWC30" s="105"/>
      <c r="WWD30" s="105"/>
      <c r="WWE30" s="105"/>
      <c r="WWF30" s="105"/>
      <c r="WWG30" s="105"/>
      <c r="WWH30" s="105"/>
      <c r="WWI30" s="105"/>
      <c r="WWJ30" s="105"/>
      <c r="WWK30" s="105"/>
      <c r="WWL30" s="105"/>
      <c r="WWM30" s="105"/>
      <c r="WWN30" s="105"/>
      <c r="WWO30" s="105"/>
      <c r="WWP30" s="105"/>
      <c r="WWQ30" s="105"/>
      <c r="WWR30" s="105"/>
      <c r="WWS30" s="105"/>
      <c r="WWT30" s="105"/>
      <c r="WWU30" s="105"/>
      <c r="WWV30" s="105"/>
      <c r="WWW30" s="105"/>
      <c r="WWX30" s="105"/>
      <c r="WWY30" s="105"/>
      <c r="WWZ30" s="105"/>
      <c r="WXA30" s="105"/>
    </row>
    <row r="31" spans="1:16173" ht="12.75" thickBot="1" x14ac:dyDescent="0.25">
      <c r="A31" s="163" t="s">
        <v>12</v>
      </c>
    </row>
    <row r="32" spans="1:16173" x14ac:dyDescent="0.2">
      <c r="A32" s="22" t="s">
        <v>13</v>
      </c>
    </row>
    <row r="33" spans="1:1" x14ac:dyDescent="0.2">
      <c r="A33" s="22" t="s">
        <v>14</v>
      </c>
    </row>
    <row r="34" spans="1:1" ht="11.45" customHeight="1" x14ac:dyDescent="0.2">
      <c r="A34" s="23" t="s">
        <v>18</v>
      </c>
    </row>
    <row r="35" spans="1:1" x14ac:dyDescent="0.2">
      <c r="A35" s="156" t="s">
        <v>126</v>
      </c>
    </row>
    <row r="36" spans="1:1" ht="12.75" thickBot="1" x14ac:dyDescent="0.25">
      <c r="A36" s="22"/>
    </row>
    <row r="37" spans="1:1" ht="12.75" thickBot="1" x14ac:dyDescent="0.25">
      <c r="A37" s="163" t="s">
        <v>16</v>
      </c>
    </row>
    <row r="38" spans="1:1" ht="60" x14ac:dyDescent="0.2">
      <c r="A38" s="36" t="s">
        <v>39</v>
      </c>
    </row>
    <row r="39" spans="1:1" ht="38.25" customHeight="1" x14ac:dyDescent="0.2"/>
  </sheetData>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A38"/>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4.140625" style="14" customWidth="1"/>
    <col min="2" max="16384" width="9" style="14"/>
  </cols>
  <sheetData>
    <row r="1" spans="1:16199" x14ac:dyDescent="0.2">
      <c r="A1" s="13" t="s">
        <v>7</v>
      </c>
    </row>
    <row r="2" spans="1:16199" x14ac:dyDescent="0.2">
      <c r="A2" s="15" t="s">
        <v>26</v>
      </c>
    </row>
    <row r="3" spans="1:16199" x14ac:dyDescent="0.2">
      <c r="A3" s="13"/>
    </row>
    <row r="4" spans="1:16199" x14ac:dyDescent="0.2">
      <c r="A4" s="49" t="s">
        <v>9</v>
      </c>
      <c r="B4" s="59" t="e">
        <f>'C завтраками| Bed and breakfast'!#REF!</f>
        <v>#REF!</v>
      </c>
    </row>
    <row r="5" spans="1:16199" s="16" customFormat="1" ht="22.35" customHeight="1" x14ac:dyDescent="0.2">
      <c r="A5" s="20"/>
      <c r="B5" s="59" t="e">
        <f>'C завтраками| Bed and breakfast'!#REF!</f>
        <v>#REF!</v>
      </c>
    </row>
    <row r="6" spans="1:16199" s="18" customFormat="1" ht="10.35" customHeight="1" x14ac:dyDescent="0.2">
      <c r="A6" s="17" t="s">
        <v>149</v>
      </c>
    </row>
    <row r="7" spans="1:16199" s="18" customFormat="1" ht="10.35" customHeight="1" x14ac:dyDescent="0.2">
      <c r="A7" s="19">
        <v>1</v>
      </c>
      <c r="B7" s="17" t="e">
        <f>'C завтраками| Bed and breakfast'!#REF!-2000</f>
        <v>#REF!</v>
      </c>
    </row>
    <row r="8" spans="1:16199" s="18" customFormat="1" ht="10.35" customHeight="1" x14ac:dyDescent="0.2">
      <c r="A8" s="17" t="s">
        <v>150</v>
      </c>
      <c r="B8" s="17"/>
    </row>
    <row r="9" spans="1:16199" s="18" customFormat="1" ht="10.35" customHeight="1" x14ac:dyDescent="0.2">
      <c r="A9" s="19">
        <v>1</v>
      </c>
      <c r="B9" s="17" t="e">
        <f>'C завтраками| Bed and breakfast'!#REF!-2000</f>
        <v>#REF!</v>
      </c>
    </row>
    <row r="10" spans="1:16199" s="18" customFormat="1" ht="10.35" customHeight="1" x14ac:dyDescent="0.2">
      <c r="A10" s="17" t="s">
        <v>151</v>
      </c>
      <c r="B10" s="17"/>
    </row>
    <row r="11" spans="1:16199" s="18" customFormat="1" ht="10.35" customHeight="1" x14ac:dyDescent="0.2">
      <c r="A11" s="19">
        <v>1</v>
      </c>
      <c r="B11" s="17" t="e">
        <f>'C завтраками| Bed and breakfast'!#REF!-2000</f>
        <v>#REF!</v>
      </c>
    </row>
    <row r="12" spans="1:16199" s="18" customFormat="1" ht="10.35" customHeight="1" x14ac:dyDescent="0.2">
      <c r="A12" s="17" t="s">
        <v>4</v>
      </c>
      <c r="B12" s="17"/>
    </row>
    <row r="13" spans="1:16199" s="18" customFormat="1" ht="10.35" customHeight="1" x14ac:dyDescent="0.2">
      <c r="A13" s="19">
        <v>1</v>
      </c>
      <c r="B13" s="17" t="e">
        <f>'C завтраками| Bed and breakfast'!#REF!-2000</f>
        <v>#REF!</v>
      </c>
    </row>
    <row r="14" spans="1:16199" s="18" customFormat="1" ht="10.35" customHeight="1" x14ac:dyDescent="0.2">
      <c r="A14" s="17" t="s">
        <v>152</v>
      </c>
      <c r="B14" s="17"/>
    </row>
    <row r="15" spans="1:16199" s="18" customFormat="1" ht="10.35" customHeight="1" x14ac:dyDescent="0.2">
      <c r="A15" s="19">
        <v>1</v>
      </c>
      <c r="B15" s="17" t="e">
        <f>'C завтраками| Bed and breakfast'!#REF!-2000</f>
        <v>#REF!</v>
      </c>
    </row>
    <row r="16" spans="1:16199" s="18" customFormat="1" ht="10.35" customHeight="1" x14ac:dyDescent="0.2">
      <c r="A16" s="41"/>
      <c r="B16" s="161"/>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5"/>
      <c r="DQ16" s="105"/>
      <c r="DR16" s="105"/>
      <c r="DS16" s="105"/>
      <c r="DT16" s="105"/>
      <c r="DU16" s="105"/>
      <c r="DV16" s="105"/>
      <c r="DW16" s="105"/>
      <c r="DX16" s="105"/>
      <c r="DY16" s="105"/>
      <c r="DZ16" s="105"/>
      <c r="EA16" s="105"/>
      <c r="EB16" s="105"/>
      <c r="EC16" s="105"/>
      <c r="ED16" s="105"/>
      <c r="EE16" s="105"/>
      <c r="EF16" s="105"/>
      <c r="EG16" s="105"/>
      <c r="EH16" s="105"/>
      <c r="EI16" s="105"/>
      <c r="EJ16" s="105"/>
      <c r="EK16" s="105"/>
      <c r="EL16" s="105"/>
      <c r="EM16" s="105"/>
      <c r="EN16" s="105"/>
      <c r="EO16" s="105"/>
      <c r="EP16" s="105"/>
      <c r="EQ16" s="105"/>
      <c r="ER16" s="105"/>
      <c r="ES16" s="105"/>
      <c r="ET16" s="105"/>
      <c r="EU16" s="105"/>
      <c r="EV16" s="105"/>
      <c r="EW16" s="105"/>
      <c r="EX16" s="105"/>
      <c r="EY16" s="105"/>
      <c r="EZ16" s="105"/>
      <c r="FA16" s="105"/>
      <c r="FB16" s="105"/>
      <c r="FC16" s="105"/>
      <c r="FD16" s="105"/>
      <c r="FE16" s="105"/>
      <c r="FF16" s="105"/>
      <c r="FG16" s="105"/>
      <c r="FH16" s="105"/>
      <c r="FI16" s="105"/>
      <c r="FJ16" s="105"/>
      <c r="FK16" s="105"/>
      <c r="FL16" s="105"/>
      <c r="FM16" s="105"/>
      <c r="FN16" s="105"/>
      <c r="FO16" s="105"/>
      <c r="FP16" s="105"/>
      <c r="FQ16" s="105"/>
      <c r="FR16" s="105"/>
      <c r="FS16" s="105"/>
      <c r="FT16" s="105"/>
      <c r="FU16" s="105"/>
      <c r="FV16" s="105"/>
      <c r="FW16" s="105"/>
      <c r="FX16" s="105"/>
      <c r="FY16" s="105"/>
      <c r="FZ16" s="105"/>
      <c r="GA16" s="105"/>
      <c r="GB16" s="105"/>
      <c r="GC16" s="105"/>
      <c r="GD16" s="105"/>
      <c r="GE16" s="105"/>
      <c r="GF16" s="105"/>
      <c r="GG16" s="105"/>
      <c r="GH16" s="105"/>
      <c r="GI16" s="105"/>
      <c r="GJ16" s="105"/>
      <c r="GK16" s="105"/>
      <c r="GL16" s="105"/>
      <c r="GM16" s="105"/>
      <c r="GN16" s="105"/>
      <c r="GO16" s="105"/>
      <c r="GP16" s="105"/>
      <c r="GQ16" s="105"/>
      <c r="GR16" s="105"/>
      <c r="GS16" s="105"/>
      <c r="GT16" s="105"/>
      <c r="GU16" s="105"/>
      <c r="GV16" s="105"/>
      <c r="GW16" s="105"/>
      <c r="GX16" s="105"/>
      <c r="GY16" s="105"/>
      <c r="GZ16" s="105"/>
      <c r="HA16" s="105"/>
      <c r="HB16" s="105"/>
      <c r="HC16" s="105"/>
      <c r="HD16" s="105"/>
      <c r="HE16" s="105"/>
      <c r="HF16" s="105"/>
      <c r="HG16" s="105"/>
      <c r="HH16" s="105"/>
      <c r="HI16" s="105"/>
      <c r="HJ16" s="105"/>
      <c r="HK16" s="105"/>
      <c r="HL16" s="105"/>
      <c r="HM16" s="105"/>
      <c r="HN16" s="105"/>
      <c r="HO16" s="105"/>
      <c r="HP16" s="105"/>
      <c r="HQ16" s="105"/>
      <c r="HR16" s="105"/>
      <c r="HS16" s="105"/>
      <c r="HT16" s="105"/>
      <c r="HU16" s="105"/>
      <c r="HV16" s="105"/>
      <c r="HW16" s="105"/>
      <c r="HX16" s="105"/>
      <c r="HY16" s="105"/>
      <c r="HZ16" s="105"/>
      <c r="IA16" s="105"/>
      <c r="IB16" s="105"/>
      <c r="IC16" s="105"/>
      <c r="ID16" s="105"/>
      <c r="IE16" s="105"/>
      <c r="IF16" s="105"/>
      <c r="IG16" s="105"/>
      <c r="IH16" s="105"/>
      <c r="II16" s="105"/>
      <c r="IJ16" s="105"/>
      <c r="IK16" s="105"/>
      <c r="IL16" s="105"/>
      <c r="IM16" s="105"/>
      <c r="IN16" s="105"/>
      <c r="IO16" s="105"/>
      <c r="IP16" s="105"/>
      <c r="IQ16" s="105"/>
      <c r="IR16" s="105"/>
      <c r="IS16" s="105"/>
      <c r="IT16" s="105"/>
      <c r="IU16" s="105"/>
      <c r="IV16" s="105"/>
      <c r="IW16" s="105"/>
      <c r="IX16" s="105"/>
      <c r="IY16" s="105"/>
      <c r="IZ16" s="105"/>
      <c r="JA16" s="105"/>
      <c r="JB16" s="105"/>
      <c r="JC16" s="105"/>
      <c r="JD16" s="105"/>
      <c r="JE16" s="105"/>
      <c r="JF16" s="105"/>
      <c r="JG16" s="105"/>
      <c r="JH16" s="105"/>
      <c r="JI16" s="105"/>
      <c r="JJ16" s="105"/>
      <c r="JK16" s="105"/>
      <c r="JL16" s="105"/>
      <c r="JM16" s="105"/>
      <c r="JN16" s="105"/>
      <c r="JO16" s="105"/>
      <c r="JP16" s="105"/>
      <c r="JQ16" s="105"/>
      <c r="JR16" s="105"/>
      <c r="JS16" s="105"/>
      <c r="JT16" s="105"/>
      <c r="JU16" s="105"/>
      <c r="JV16" s="105"/>
      <c r="JW16" s="105"/>
      <c r="JX16" s="105"/>
      <c r="JY16" s="105"/>
      <c r="JZ16" s="105"/>
      <c r="KA16" s="105"/>
      <c r="KB16" s="105"/>
      <c r="KC16" s="105"/>
      <c r="KD16" s="105"/>
      <c r="KE16" s="105"/>
      <c r="KF16" s="105"/>
      <c r="KG16" s="105"/>
      <c r="KH16" s="105"/>
      <c r="KI16" s="105"/>
      <c r="KJ16" s="105"/>
      <c r="KK16" s="105"/>
      <c r="KL16" s="105"/>
      <c r="KM16" s="105"/>
      <c r="KN16" s="105"/>
      <c r="KO16" s="105"/>
      <c r="KP16" s="105"/>
      <c r="KQ16" s="105"/>
      <c r="KR16" s="105"/>
      <c r="KS16" s="105"/>
      <c r="KT16" s="105"/>
      <c r="KU16" s="105"/>
      <c r="KV16" s="105"/>
      <c r="KW16" s="105"/>
      <c r="KX16" s="105"/>
      <c r="KY16" s="105"/>
      <c r="KZ16" s="105"/>
      <c r="LA16" s="105"/>
      <c r="LB16" s="105"/>
      <c r="LC16" s="105"/>
      <c r="LD16" s="105"/>
      <c r="LE16" s="105"/>
      <c r="LF16" s="105"/>
      <c r="LG16" s="105"/>
      <c r="LH16" s="105"/>
      <c r="LI16" s="105"/>
      <c r="LJ16" s="105"/>
      <c r="LK16" s="105"/>
      <c r="LL16" s="105"/>
      <c r="LM16" s="105"/>
      <c r="LN16" s="105"/>
      <c r="LO16" s="105"/>
      <c r="LP16" s="105"/>
      <c r="LQ16" s="105"/>
      <c r="LR16" s="105"/>
      <c r="LS16" s="105"/>
      <c r="LT16" s="105"/>
      <c r="LU16" s="105"/>
      <c r="LV16" s="105"/>
      <c r="LW16" s="105"/>
      <c r="LX16" s="105"/>
      <c r="LY16" s="105"/>
      <c r="LZ16" s="105"/>
      <c r="MA16" s="105"/>
      <c r="MB16" s="105"/>
      <c r="MC16" s="105"/>
      <c r="MD16" s="105"/>
      <c r="ME16" s="105"/>
      <c r="MF16" s="105"/>
      <c r="MG16" s="105"/>
      <c r="MH16" s="105"/>
      <c r="MI16" s="105"/>
      <c r="MJ16" s="105"/>
      <c r="MK16" s="105"/>
      <c r="ML16" s="105"/>
      <c r="MM16" s="105"/>
      <c r="MN16" s="105"/>
      <c r="MO16" s="105"/>
      <c r="MP16" s="105"/>
      <c r="MQ16" s="105"/>
      <c r="MR16" s="105"/>
      <c r="MS16" s="105"/>
      <c r="MT16" s="105"/>
      <c r="MU16" s="105"/>
      <c r="MV16" s="105"/>
      <c r="MW16" s="105"/>
      <c r="MX16" s="105"/>
      <c r="MY16" s="105"/>
      <c r="MZ16" s="105"/>
      <c r="NA16" s="105"/>
      <c r="NB16" s="105"/>
      <c r="NC16" s="105"/>
      <c r="ND16" s="105"/>
      <c r="NE16" s="105"/>
      <c r="NF16" s="105"/>
      <c r="NG16" s="105"/>
      <c r="NH16" s="105"/>
      <c r="NI16" s="105"/>
      <c r="NJ16" s="105"/>
      <c r="NK16" s="105"/>
      <c r="NL16" s="105"/>
      <c r="NM16" s="105"/>
      <c r="NN16" s="105"/>
      <c r="NO16" s="105"/>
      <c r="NP16" s="105"/>
      <c r="NQ16" s="105"/>
      <c r="NR16" s="105"/>
      <c r="NS16" s="105"/>
      <c r="NT16" s="105"/>
      <c r="NU16" s="105"/>
      <c r="NV16" s="105"/>
      <c r="NW16" s="105"/>
      <c r="NX16" s="105"/>
      <c r="NY16" s="105"/>
      <c r="NZ16" s="105"/>
      <c r="OA16" s="105"/>
      <c r="OB16" s="105"/>
      <c r="OC16" s="105"/>
      <c r="OD16" s="105"/>
      <c r="OE16" s="105"/>
      <c r="OF16" s="105"/>
      <c r="OG16" s="105"/>
      <c r="OH16" s="105"/>
      <c r="OI16" s="105"/>
      <c r="OJ16" s="105"/>
      <c r="OK16" s="105"/>
      <c r="OL16" s="105"/>
      <c r="OM16" s="105"/>
      <c r="ON16" s="105"/>
      <c r="OO16" s="105"/>
      <c r="OP16" s="105"/>
      <c r="OQ16" s="105"/>
      <c r="OR16" s="105"/>
      <c r="OS16" s="105"/>
      <c r="OT16" s="105"/>
      <c r="OU16" s="105"/>
      <c r="OV16" s="105"/>
      <c r="OW16" s="105"/>
      <c r="OX16" s="105"/>
      <c r="OY16" s="105"/>
      <c r="OZ16" s="105"/>
      <c r="PA16" s="105"/>
      <c r="PB16" s="105"/>
      <c r="PC16" s="105"/>
      <c r="PD16" s="105"/>
      <c r="PE16" s="105"/>
      <c r="PF16" s="105"/>
      <c r="PG16" s="105"/>
      <c r="PH16" s="105"/>
      <c r="PI16" s="105"/>
      <c r="PJ16" s="105"/>
      <c r="PK16" s="105"/>
      <c r="PL16" s="105"/>
      <c r="PM16" s="105"/>
      <c r="PN16" s="105"/>
      <c r="PO16" s="105"/>
      <c r="PP16" s="105"/>
      <c r="PQ16" s="105"/>
      <c r="PR16" s="105"/>
      <c r="PS16" s="105"/>
      <c r="PT16" s="105"/>
      <c r="PU16" s="105"/>
      <c r="PV16" s="105"/>
      <c r="PW16" s="105"/>
      <c r="PX16" s="105"/>
      <c r="PY16" s="105"/>
      <c r="PZ16" s="105"/>
      <c r="QA16" s="105"/>
      <c r="QB16" s="105"/>
      <c r="QC16" s="105"/>
      <c r="QD16" s="105"/>
      <c r="QE16" s="105"/>
      <c r="QF16" s="105"/>
      <c r="QG16" s="105"/>
      <c r="QH16" s="105"/>
      <c r="QI16" s="105"/>
      <c r="QJ16" s="105"/>
      <c r="QK16" s="105"/>
      <c r="QL16" s="105"/>
      <c r="QM16" s="105"/>
      <c r="QN16" s="105"/>
      <c r="QO16" s="105"/>
      <c r="QP16" s="105"/>
      <c r="QQ16" s="105"/>
      <c r="QR16" s="105"/>
      <c r="QS16" s="105"/>
      <c r="QT16" s="105"/>
      <c r="QU16" s="105"/>
      <c r="QV16" s="105"/>
      <c r="QW16" s="105"/>
      <c r="QX16" s="105"/>
      <c r="QY16" s="105"/>
      <c r="QZ16" s="105"/>
      <c r="RA16" s="105"/>
      <c r="RB16" s="105"/>
      <c r="RC16" s="105"/>
      <c r="RD16" s="105"/>
      <c r="RE16" s="105"/>
      <c r="RF16" s="105"/>
      <c r="RG16" s="105"/>
      <c r="RH16" s="105"/>
      <c r="RI16" s="105"/>
      <c r="RJ16" s="105"/>
      <c r="RK16" s="105"/>
      <c r="RL16" s="105"/>
      <c r="RM16" s="105"/>
      <c r="RN16" s="105"/>
      <c r="RO16" s="105"/>
      <c r="RP16" s="105"/>
      <c r="RQ16" s="105"/>
      <c r="RR16" s="105"/>
      <c r="RS16" s="105"/>
      <c r="RT16" s="105"/>
      <c r="RU16" s="105"/>
      <c r="RV16" s="105"/>
      <c r="RW16" s="105"/>
      <c r="RX16" s="105"/>
      <c r="RY16" s="105"/>
      <c r="RZ16" s="105"/>
      <c r="SA16" s="105"/>
      <c r="SB16" s="105"/>
      <c r="SC16" s="105"/>
      <c r="SD16" s="105"/>
      <c r="SE16" s="105"/>
      <c r="SF16" s="105"/>
      <c r="SG16" s="105"/>
      <c r="SH16" s="105"/>
      <c r="SI16" s="105"/>
      <c r="SJ16" s="105"/>
      <c r="SK16" s="105"/>
      <c r="SL16" s="105"/>
      <c r="SM16" s="105"/>
      <c r="SN16" s="105"/>
      <c r="SO16" s="105"/>
      <c r="SP16" s="105"/>
      <c r="SQ16" s="105"/>
      <c r="SR16" s="105"/>
      <c r="SS16" s="105"/>
      <c r="ST16" s="105"/>
      <c r="SU16" s="105"/>
      <c r="SV16" s="105"/>
      <c r="SW16" s="105"/>
      <c r="SX16" s="105"/>
      <c r="SY16" s="105"/>
      <c r="SZ16" s="105"/>
      <c r="TA16" s="105"/>
      <c r="TB16" s="105"/>
      <c r="TC16" s="105"/>
      <c r="TD16" s="105"/>
      <c r="TE16" s="105"/>
      <c r="TF16" s="105"/>
      <c r="TG16" s="105"/>
      <c r="TH16" s="105"/>
      <c r="TI16" s="105"/>
      <c r="TJ16" s="105"/>
      <c r="TK16" s="105"/>
      <c r="TL16" s="105"/>
      <c r="TM16" s="105"/>
      <c r="TN16" s="105"/>
      <c r="TO16" s="105"/>
      <c r="TP16" s="105"/>
      <c r="TQ16" s="105"/>
      <c r="TR16" s="105"/>
      <c r="TS16" s="105"/>
      <c r="TT16" s="105"/>
      <c r="TU16" s="105"/>
      <c r="TV16" s="105"/>
      <c r="TW16" s="105"/>
      <c r="TX16" s="105"/>
      <c r="TY16" s="105"/>
      <c r="TZ16" s="105"/>
      <c r="UA16" s="105"/>
      <c r="UB16" s="105"/>
      <c r="UC16" s="105"/>
      <c r="UD16" s="105"/>
      <c r="UE16" s="105"/>
      <c r="UF16" s="105"/>
      <c r="UG16" s="105"/>
      <c r="UH16" s="105"/>
      <c r="UI16" s="105"/>
      <c r="UJ16" s="105"/>
      <c r="UK16" s="105"/>
      <c r="UL16" s="105"/>
      <c r="UM16" s="105"/>
      <c r="UN16" s="105"/>
      <c r="UO16" s="105"/>
      <c r="UP16" s="105"/>
      <c r="UQ16" s="105"/>
      <c r="UR16" s="105"/>
      <c r="US16" s="105"/>
      <c r="UT16" s="105"/>
      <c r="UU16" s="105"/>
      <c r="UV16" s="105"/>
      <c r="UW16" s="105"/>
      <c r="UX16" s="105"/>
      <c r="UY16" s="105"/>
      <c r="UZ16" s="105"/>
      <c r="VA16" s="105"/>
      <c r="VB16" s="105"/>
      <c r="VC16" s="105"/>
      <c r="VD16" s="105"/>
      <c r="VE16" s="105"/>
      <c r="VF16" s="105"/>
      <c r="VG16" s="105"/>
      <c r="VH16" s="105"/>
      <c r="VI16" s="105"/>
      <c r="VJ16" s="105"/>
      <c r="VK16" s="105"/>
      <c r="VL16" s="105"/>
      <c r="VM16" s="105"/>
      <c r="VN16" s="105"/>
      <c r="VO16" s="105"/>
      <c r="VP16" s="105"/>
      <c r="VQ16" s="105"/>
      <c r="VR16" s="105"/>
      <c r="VS16" s="105"/>
      <c r="VT16" s="105"/>
      <c r="VU16" s="105"/>
      <c r="VV16" s="105"/>
      <c r="VW16" s="105"/>
      <c r="VX16" s="105"/>
      <c r="VY16" s="105"/>
      <c r="VZ16" s="105"/>
      <c r="WA16" s="105"/>
      <c r="WB16" s="105"/>
      <c r="WC16" s="105"/>
      <c r="WD16" s="105"/>
      <c r="WE16" s="105"/>
      <c r="WF16" s="105"/>
      <c r="WG16" s="105"/>
      <c r="WH16" s="105"/>
      <c r="WI16" s="105"/>
      <c r="WJ16" s="105"/>
      <c r="WK16" s="105"/>
      <c r="WL16" s="105"/>
      <c r="WM16" s="105"/>
      <c r="WN16" s="105"/>
      <c r="WO16" s="105"/>
      <c r="WP16" s="105"/>
      <c r="WQ16" s="105"/>
      <c r="WR16" s="105"/>
      <c r="WS16" s="105"/>
      <c r="WT16" s="105"/>
      <c r="WU16" s="105"/>
      <c r="WV16" s="105"/>
      <c r="WW16" s="105"/>
      <c r="WX16" s="105"/>
      <c r="WY16" s="105"/>
      <c r="WZ16" s="105"/>
      <c r="XA16" s="105"/>
      <c r="XB16" s="105"/>
      <c r="XC16" s="105"/>
      <c r="XD16" s="105"/>
      <c r="XE16" s="105"/>
      <c r="XF16" s="105"/>
      <c r="XG16" s="105"/>
      <c r="XH16" s="105"/>
      <c r="XI16" s="105"/>
      <c r="XJ16" s="105"/>
      <c r="XK16" s="105"/>
      <c r="XL16" s="105"/>
      <c r="XM16" s="105"/>
      <c r="XN16" s="105"/>
      <c r="XO16" s="105"/>
      <c r="XP16" s="105"/>
      <c r="XQ16" s="105"/>
      <c r="XR16" s="105"/>
      <c r="XS16" s="105"/>
      <c r="XT16" s="105"/>
      <c r="XU16" s="105"/>
      <c r="XV16" s="105"/>
      <c r="XW16" s="105"/>
      <c r="XX16" s="105"/>
      <c r="XY16" s="105"/>
      <c r="XZ16" s="105"/>
      <c r="YA16" s="105"/>
      <c r="YB16" s="105"/>
      <c r="YC16" s="105"/>
      <c r="YD16" s="105"/>
      <c r="YE16" s="105"/>
      <c r="YF16" s="105"/>
      <c r="YG16" s="105"/>
      <c r="YH16" s="105"/>
      <c r="YI16" s="105"/>
      <c r="YJ16" s="105"/>
      <c r="YK16" s="105"/>
      <c r="YL16" s="105"/>
      <c r="YM16" s="105"/>
      <c r="YN16" s="105"/>
      <c r="YO16" s="105"/>
      <c r="YP16" s="105"/>
      <c r="YQ16" s="105"/>
      <c r="YR16" s="105"/>
      <c r="YS16" s="105"/>
      <c r="YT16" s="105"/>
      <c r="YU16" s="105"/>
      <c r="YV16" s="105"/>
      <c r="YW16" s="105"/>
      <c r="YX16" s="105"/>
      <c r="YY16" s="105"/>
      <c r="YZ16" s="105"/>
      <c r="ZA16" s="105"/>
      <c r="ZB16" s="105"/>
      <c r="ZC16" s="105"/>
      <c r="ZD16" s="105"/>
      <c r="ZE16" s="105"/>
      <c r="ZF16" s="105"/>
      <c r="ZG16" s="105"/>
      <c r="ZH16" s="105"/>
      <c r="ZI16" s="105"/>
      <c r="ZJ16" s="105"/>
      <c r="ZK16" s="105"/>
      <c r="ZL16" s="105"/>
      <c r="ZM16" s="105"/>
      <c r="ZN16" s="105"/>
      <c r="ZO16" s="105"/>
      <c r="ZP16" s="105"/>
      <c r="ZQ16" s="105"/>
      <c r="ZR16" s="105"/>
      <c r="ZS16" s="105"/>
      <c r="ZT16" s="105"/>
      <c r="ZU16" s="105"/>
      <c r="ZV16" s="105"/>
      <c r="ZW16" s="105"/>
      <c r="ZX16" s="105"/>
      <c r="ZY16" s="105"/>
      <c r="ZZ16" s="105"/>
      <c r="AAA16" s="105"/>
      <c r="AAB16" s="105"/>
      <c r="AAC16" s="105"/>
      <c r="AAD16" s="105"/>
      <c r="AAE16" s="105"/>
      <c r="AAF16" s="105"/>
      <c r="AAG16" s="105"/>
      <c r="AAH16" s="105"/>
      <c r="AAI16" s="105"/>
      <c r="AAJ16" s="105"/>
      <c r="AAK16" s="105"/>
      <c r="AAL16" s="105"/>
      <c r="AAM16" s="105"/>
      <c r="AAN16" s="105"/>
      <c r="AAO16" s="105"/>
      <c r="AAP16" s="105"/>
      <c r="AAQ16" s="105"/>
      <c r="AAR16" s="105"/>
      <c r="AAS16" s="105"/>
      <c r="AAT16" s="105"/>
      <c r="AAU16" s="105"/>
      <c r="AAV16" s="105"/>
      <c r="AAW16" s="105"/>
      <c r="AAX16" s="105"/>
      <c r="AAY16" s="105"/>
      <c r="AAZ16" s="105"/>
      <c r="ABA16" s="105"/>
      <c r="ABB16" s="105"/>
      <c r="ABC16" s="105"/>
      <c r="ABD16" s="105"/>
      <c r="ABE16" s="105"/>
      <c r="ABF16" s="105"/>
      <c r="ABG16" s="105"/>
      <c r="ABH16" s="105"/>
      <c r="ABI16" s="105"/>
      <c r="ABJ16" s="105"/>
      <c r="ABK16" s="105"/>
      <c r="ABL16" s="105"/>
      <c r="ABM16" s="105"/>
      <c r="ABN16" s="105"/>
      <c r="ABO16" s="105"/>
      <c r="ABP16" s="105"/>
      <c r="ABQ16" s="105"/>
      <c r="ABR16" s="105"/>
      <c r="ABS16" s="105"/>
      <c r="ABT16" s="105"/>
      <c r="ABU16" s="105"/>
      <c r="ABV16" s="105"/>
      <c r="ABW16" s="105"/>
      <c r="ABX16" s="105"/>
      <c r="ABY16" s="105"/>
      <c r="ABZ16" s="105"/>
      <c r="ACA16" s="105"/>
      <c r="ACB16" s="105"/>
      <c r="ACC16" s="105"/>
      <c r="ACD16" s="105"/>
      <c r="ACE16" s="105"/>
      <c r="ACF16" s="105"/>
      <c r="ACG16" s="105"/>
      <c r="ACH16" s="105"/>
      <c r="ACI16" s="105"/>
      <c r="ACJ16" s="105"/>
      <c r="ACK16" s="105"/>
      <c r="ACL16" s="105"/>
      <c r="ACM16" s="105"/>
      <c r="ACN16" s="105"/>
      <c r="ACO16" s="105"/>
      <c r="ACP16" s="105"/>
      <c r="ACQ16" s="105"/>
      <c r="ACR16" s="105"/>
      <c r="ACS16" s="105"/>
      <c r="ACT16" s="105"/>
      <c r="ACU16" s="105"/>
      <c r="ACV16" s="105"/>
      <c r="ACW16" s="105"/>
      <c r="ACX16" s="105"/>
      <c r="ACY16" s="105"/>
      <c r="ACZ16" s="105"/>
      <c r="ADA16" s="105"/>
      <c r="ADB16" s="105"/>
      <c r="ADC16" s="105"/>
      <c r="ADD16" s="105"/>
      <c r="ADE16" s="105"/>
      <c r="ADF16" s="105"/>
      <c r="ADG16" s="105"/>
      <c r="ADH16" s="105"/>
      <c r="ADI16" s="105"/>
      <c r="ADJ16" s="105"/>
      <c r="ADK16" s="105"/>
      <c r="ADL16" s="105"/>
      <c r="ADM16" s="105"/>
      <c r="ADN16" s="105"/>
      <c r="ADO16" s="105"/>
      <c r="ADP16" s="105"/>
      <c r="ADQ16" s="105"/>
      <c r="ADR16" s="105"/>
      <c r="ADS16" s="105"/>
      <c r="ADT16" s="105"/>
      <c r="ADU16" s="105"/>
      <c r="ADV16" s="105"/>
      <c r="ADW16" s="105"/>
      <c r="ADX16" s="105"/>
      <c r="ADY16" s="105"/>
      <c r="ADZ16" s="105"/>
      <c r="AEA16" s="105"/>
      <c r="AEB16" s="105"/>
      <c r="AEC16" s="105"/>
      <c r="AED16" s="105"/>
      <c r="AEE16" s="105"/>
      <c r="AEF16" s="105"/>
      <c r="AEG16" s="105"/>
      <c r="AEH16" s="105"/>
      <c r="AEI16" s="105"/>
      <c r="AEJ16" s="105"/>
      <c r="AEK16" s="105"/>
      <c r="AEL16" s="105"/>
      <c r="AEM16" s="105"/>
      <c r="AEN16" s="105"/>
      <c r="AEO16" s="105"/>
      <c r="AEP16" s="105"/>
      <c r="AEQ16" s="105"/>
      <c r="AER16" s="105"/>
      <c r="AES16" s="105"/>
      <c r="AET16" s="105"/>
      <c r="AEU16" s="105"/>
      <c r="AEV16" s="105"/>
      <c r="AEW16" s="105"/>
      <c r="AEX16" s="105"/>
      <c r="AEY16" s="105"/>
      <c r="AEZ16" s="105"/>
      <c r="AFA16" s="105"/>
      <c r="AFB16" s="105"/>
      <c r="AFC16" s="105"/>
      <c r="AFD16" s="105"/>
      <c r="AFE16" s="105"/>
      <c r="AFF16" s="105"/>
      <c r="AFG16" s="105"/>
      <c r="AFH16" s="105"/>
      <c r="AFI16" s="105"/>
      <c r="AFJ16" s="105"/>
      <c r="AFK16" s="105"/>
      <c r="AFL16" s="105"/>
      <c r="AFM16" s="105"/>
      <c r="AFN16" s="105"/>
      <c r="AFO16" s="105"/>
      <c r="AFP16" s="105"/>
      <c r="AFQ16" s="105"/>
      <c r="AFR16" s="105"/>
      <c r="AFS16" s="105"/>
      <c r="AFT16" s="105"/>
      <c r="AFU16" s="105"/>
      <c r="AFV16" s="105"/>
      <c r="AFW16" s="105"/>
      <c r="AFX16" s="105"/>
      <c r="AFY16" s="105"/>
      <c r="AFZ16" s="105"/>
      <c r="AGA16" s="105"/>
      <c r="AGB16" s="105"/>
      <c r="AGC16" s="105"/>
      <c r="AGD16" s="105"/>
      <c r="AGE16" s="105"/>
      <c r="AGF16" s="105"/>
      <c r="AGG16" s="105"/>
      <c r="AGH16" s="105"/>
      <c r="AGI16" s="105"/>
      <c r="AGJ16" s="105"/>
      <c r="AGK16" s="105"/>
      <c r="AGL16" s="105"/>
      <c r="AGM16" s="105"/>
      <c r="AGN16" s="105"/>
      <c r="AGO16" s="105"/>
      <c r="AGP16" s="105"/>
      <c r="AGQ16" s="105"/>
      <c r="AGR16" s="105"/>
      <c r="AGS16" s="105"/>
      <c r="AGT16" s="105"/>
      <c r="AGU16" s="105"/>
      <c r="AGV16" s="105"/>
      <c r="AGW16" s="105"/>
      <c r="AGX16" s="105"/>
      <c r="AGY16" s="105"/>
      <c r="AGZ16" s="105"/>
      <c r="AHA16" s="105"/>
      <c r="AHB16" s="105"/>
      <c r="AHC16" s="105"/>
      <c r="AHD16" s="105"/>
      <c r="AHE16" s="105"/>
      <c r="AHF16" s="105"/>
      <c r="AHG16" s="105"/>
      <c r="AHH16" s="105"/>
      <c r="AHI16" s="105"/>
      <c r="AHJ16" s="105"/>
      <c r="AHK16" s="105"/>
      <c r="AHL16" s="105"/>
      <c r="AHM16" s="105"/>
      <c r="AHN16" s="105"/>
      <c r="AHO16" s="105"/>
      <c r="AHP16" s="105"/>
      <c r="AHQ16" s="105"/>
      <c r="AHR16" s="105"/>
      <c r="AHS16" s="105"/>
      <c r="AHT16" s="105"/>
      <c r="AHU16" s="105"/>
      <c r="AHV16" s="105"/>
      <c r="AHW16" s="105"/>
      <c r="AHX16" s="105"/>
      <c r="AHY16" s="105"/>
      <c r="AHZ16" s="105"/>
      <c r="AIA16" s="105"/>
      <c r="AIB16" s="105"/>
      <c r="AIC16" s="105"/>
      <c r="AID16" s="105"/>
      <c r="AIE16" s="105"/>
      <c r="AIF16" s="105"/>
      <c r="AIG16" s="105"/>
      <c r="AIH16" s="105"/>
      <c r="AII16" s="105"/>
      <c r="AIJ16" s="105"/>
      <c r="AIK16" s="105"/>
      <c r="AIL16" s="105"/>
      <c r="AIM16" s="105"/>
      <c r="AIN16" s="105"/>
      <c r="AIO16" s="105"/>
      <c r="AIP16" s="105"/>
      <c r="AIQ16" s="105"/>
      <c r="AIR16" s="105"/>
      <c r="AIS16" s="105"/>
      <c r="AIT16" s="105"/>
      <c r="AIU16" s="105"/>
      <c r="AIV16" s="105"/>
      <c r="AIW16" s="105"/>
      <c r="AIX16" s="105"/>
      <c r="AIY16" s="105"/>
      <c r="AIZ16" s="105"/>
      <c r="AJA16" s="105"/>
      <c r="AJB16" s="105"/>
      <c r="AJC16" s="105"/>
      <c r="AJD16" s="105"/>
      <c r="AJE16" s="105"/>
      <c r="AJF16" s="105"/>
      <c r="AJG16" s="105"/>
      <c r="AJH16" s="105"/>
      <c r="AJI16" s="105"/>
      <c r="AJJ16" s="105"/>
      <c r="AJK16" s="105"/>
      <c r="AJL16" s="105"/>
      <c r="AJM16" s="105"/>
      <c r="AJN16" s="105"/>
      <c r="AJO16" s="105"/>
      <c r="AJP16" s="105"/>
      <c r="AJQ16" s="105"/>
      <c r="AJR16" s="105"/>
      <c r="AJS16" s="105"/>
      <c r="AJT16" s="105"/>
      <c r="AJU16" s="105"/>
      <c r="AJV16" s="105"/>
      <c r="AJW16" s="105"/>
      <c r="AJX16" s="105"/>
      <c r="AJY16" s="105"/>
      <c r="AJZ16" s="105"/>
      <c r="AKA16" s="105"/>
      <c r="AKB16" s="105"/>
      <c r="AKC16" s="105"/>
      <c r="AKD16" s="105"/>
      <c r="AKE16" s="105"/>
      <c r="AKF16" s="105"/>
      <c r="AKG16" s="105"/>
      <c r="AKH16" s="105"/>
      <c r="AKI16" s="105"/>
      <c r="AKJ16" s="105"/>
      <c r="AKK16" s="105"/>
      <c r="AKL16" s="105"/>
      <c r="AKM16" s="105"/>
      <c r="AKN16" s="105"/>
      <c r="AKO16" s="105"/>
      <c r="AKP16" s="105"/>
      <c r="AKQ16" s="105"/>
      <c r="AKR16" s="105"/>
      <c r="AKS16" s="105"/>
      <c r="AKT16" s="105"/>
      <c r="AKU16" s="105"/>
      <c r="AKV16" s="105"/>
      <c r="AKW16" s="105"/>
      <c r="AKX16" s="105"/>
      <c r="AKY16" s="105"/>
      <c r="AKZ16" s="105"/>
      <c r="ALA16" s="105"/>
      <c r="ALB16" s="105"/>
      <c r="ALC16" s="105"/>
      <c r="ALD16" s="105"/>
      <c r="ALE16" s="105"/>
      <c r="ALF16" s="105"/>
      <c r="ALG16" s="105"/>
      <c r="ALH16" s="105"/>
      <c r="ALI16" s="105"/>
      <c r="ALJ16" s="105"/>
      <c r="ALK16" s="105"/>
      <c r="ALL16" s="105"/>
      <c r="ALM16" s="105"/>
      <c r="ALN16" s="105"/>
      <c r="ALO16" s="105"/>
      <c r="ALP16" s="105"/>
      <c r="ALQ16" s="105"/>
      <c r="ALR16" s="105"/>
      <c r="ALS16" s="105"/>
      <c r="ALT16" s="105"/>
      <c r="ALU16" s="105"/>
      <c r="ALV16" s="105"/>
      <c r="ALW16" s="105"/>
      <c r="ALX16" s="105"/>
      <c r="ALY16" s="105"/>
      <c r="ALZ16" s="105"/>
      <c r="AMA16" s="105"/>
      <c r="AMB16" s="105"/>
      <c r="AMC16" s="105"/>
      <c r="AMD16" s="105"/>
      <c r="AME16" s="105"/>
      <c r="AMF16" s="105"/>
      <c r="AMG16" s="105"/>
      <c r="AMH16" s="105"/>
      <c r="AMI16" s="105"/>
      <c r="AMJ16" s="105"/>
      <c r="AMK16" s="105"/>
      <c r="AML16" s="105"/>
      <c r="AMM16" s="105"/>
      <c r="AMN16" s="105"/>
      <c r="AMO16" s="105"/>
      <c r="AMP16" s="105"/>
      <c r="AMQ16" s="105"/>
      <c r="AMR16" s="105"/>
      <c r="AMS16" s="105"/>
      <c r="AMT16" s="105"/>
      <c r="AMU16" s="105"/>
      <c r="AMV16" s="105"/>
      <c r="AMW16" s="105"/>
      <c r="AMX16" s="105"/>
      <c r="AMY16" s="105"/>
      <c r="AMZ16" s="105"/>
      <c r="ANA16" s="105"/>
      <c r="ANB16" s="105"/>
      <c r="ANC16" s="105"/>
      <c r="AND16" s="105"/>
      <c r="ANE16" s="105"/>
      <c r="ANF16" s="105"/>
      <c r="ANG16" s="105"/>
      <c r="ANH16" s="105"/>
      <c r="ANI16" s="105"/>
      <c r="ANJ16" s="105"/>
      <c r="ANK16" s="105"/>
      <c r="ANL16" s="105"/>
      <c r="ANM16" s="105"/>
      <c r="ANN16" s="105"/>
      <c r="ANO16" s="105"/>
      <c r="ANP16" s="105"/>
      <c r="ANQ16" s="105"/>
      <c r="ANR16" s="105"/>
      <c r="ANS16" s="105"/>
      <c r="ANT16" s="105"/>
      <c r="ANU16" s="105"/>
      <c r="ANV16" s="105"/>
      <c r="ANW16" s="105"/>
      <c r="ANX16" s="105"/>
      <c r="ANY16" s="105"/>
      <c r="ANZ16" s="105"/>
      <c r="AOA16" s="105"/>
      <c r="AOB16" s="105"/>
      <c r="AOC16" s="105"/>
      <c r="AOD16" s="105"/>
      <c r="AOE16" s="105"/>
      <c r="AOF16" s="105"/>
      <c r="AOG16" s="105"/>
      <c r="AOH16" s="105"/>
      <c r="AOI16" s="105"/>
      <c r="AOJ16" s="105"/>
      <c r="AOK16" s="105"/>
      <c r="AOL16" s="105"/>
      <c r="AOM16" s="105"/>
      <c r="AON16" s="105"/>
      <c r="AOO16" s="105"/>
      <c r="AOP16" s="105"/>
      <c r="AOQ16" s="105"/>
      <c r="AOR16" s="105"/>
      <c r="AOS16" s="105"/>
      <c r="AOT16" s="105"/>
      <c r="AOU16" s="105"/>
      <c r="AOV16" s="105"/>
      <c r="AOW16" s="105"/>
      <c r="AOX16" s="105"/>
      <c r="AOY16" s="105"/>
      <c r="AOZ16" s="105"/>
      <c r="APA16" s="105"/>
      <c r="APB16" s="105"/>
      <c r="APC16" s="105"/>
      <c r="APD16" s="105"/>
      <c r="APE16" s="105"/>
      <c r="APF16" s="105"/>
      <c r="APG16" s="105"/>
      <c r="APH16" s="105"/>
      <c r="API16" s="105"/>
      <c r="APJ16" s="105"/>
      <c r="APK16" s="105"/>
      <c r="APL16" s="105"/>
      <c r="APM16" s="105"/>
      <c r="APN16" s="105"/>
      <c r="APO16" s="105"/>
      <c r="APP16" s="105"/>
      <c r="APQ16" s="105"/>
      <c r="APR16" s="105"/>
      <c r="APS16" s="105"/>
      <c r="APT16" s="105"/>
      <c r="APU16" s="105"/>
      <c r="APV16" s="105"/>
      <c r="APW16" s="105"/>
      <c r="APX16" s="105"/>
      <c r="APY16" s="105"/>
      <c r="APZ16" s="105"/>
      <c r="AQA16" s="105"/>
      <c r="AQB16" s="105"/>
      <c r="AQC16" s="105"/>
      <c r="AQD16" s="105"/>
      <c r="AQE16" s="105"/>
      <c r="AQF16" s="105"/>
      <c r="AQG16" s="105"/>
      <c r="AQH16" s="105"/>
      <c r="AQI16" s="105"/>
      <c r="AQJ16" s="105"/>
      <c r="AQK16" s="105"/>
      <c r="AQL16" s="105"/>
      <c r="AQM16" s="105"/>
      <c r="AQN16" s="105"/>
      <c r="AQO16" s="105"/>
      <c r="AQP16" s="105"/>
      <c r="AQQ16" s="105"/>
      <c r="AQR16" s="105"/>
      <c r="AQS16" s="105"/>
      <c r="AQT16" s="105"/>
      <c r="AQU16" s="105"/>
      <c r="AQV16" s="105"/>
      <c r="AQW16" s="105"/>
      <c r="AQX16" s="105"/>
      <c r="AQY16" s="105"/>
      <c r="AQZ16" s="105"/>
      <c r="ARA16" s="105"/>
      <c r="ARB16" s="105"/>
      <c r="ARC16" s="105"/>
      <c r="ARD16" s="105"/>
      <c r="ARE16" s="105"/>
      <c r="ARF16" s="105"/>
      <c r="ARG16" s="105"/>
      <c r="ARH16" s="105"/>
      <c r="ARI16" s="105"/>
      <c r="ARJ16" s="105"/>
      <c r="ARK16" s="105"/>
      <c r="ARL16" s="105"/>
      <c r="ARM16" s="105"/>
      <c r="ARN16" s="105"/>
      <c r="ARO16" s="105"/>
      <c r="ARP16" s="105"/>
      <c r="ARQ16" s="105"/>
      <c r="ARR16" s="105"/>
      <c r="ARS16" s="105"/>
      <c r="ART16" s="105"/>
      <c r="ARU16" s="105"/>
      <c r="ARV16" s="105"/>
      <c r="ARW16" s="105"/>
      <c r="ARX16" s="105"/>
      <c r="ARY16" s="105"/>
      <c r="ARZ16" s="105"/>
      <c r="ASA16" s="105"/>
      <c r="ASB16" s="105"/>
      <c r="ASC16" s="105"/>
      <c r="ASD16" s="105"/>
      <c r="ASE16" s="105"/>
      <c r="ASF16" s="105"/>
      <c r="ASG16" s="105"/>
      <c r="ASH16" s="105"/>
      <c r="ASI16" s="105"/>
      <c r="ASJ16" s="105"/>
      <c r="ASK16" s="105"/>
      <c r="ASL16" s="105"/>
      <c r="ASM16" s="105"/>
      <c r="ASN16" s="105"/>
      <c r="ASO16" s="105"/>
      <c r="ASP16" s="105"/>
      <c r="ASQ16" s="105"/>
      <c r="ASR16" s="105"/>
      <c r="ASS16" s="105"/>
      <c r="AST16" s="105"/>
      <c r="ASU16" s="105"/>
      <c r="ASV16" s="105"/>
      <c r="ASW16" s="105"/>
      <c r="ASX16" s="105"/>
      <c r="ASY16" s="105"/>
      <c r="ASZ16" s="105"/>
      <c r="ATA16" s="105"/>
      <c r="ATB16" s="105"/>
      <c r="ATC16" s="105"/>
      <c r="ATD16" s="105"/>
      <c r="ATE16" s="105"/>
      <c r="ATF16" s="105"/>
      <c r="ATG16" s="105"/>
      <c r="ATH16" s="105"/>
      <c r="ATI16" s="105"/>
      <c r="ATJ16" s="105"/>
      <c r="ATK16" s="105"/>
      <c r="ATL16" s="105"/>
      <c r="ATM16" s="105"/>
      <c r="ATN16" s="105"/>
      <c r="ATO16" s="105"/>
      <c r="ATP16" s="105"/>
      <c r="ATQ16" s="105"/>
      <c r="ATR16" s="105"/>
      <c r="ATS16" s="105"/>
      <c r="ATT16" s="105"/>
      <c r="ATU16" s="105"/>
      <c r="ATV16" s="105"/>
      <c r="ATW16" s="105"/>
      <c r="ATX16" s="105"/>
      <c r="ATY16" s="105"/>
      <c r="ATZ16" s="105"/>
      <c r="AUA16" s="105"/>
      <c r="AUB16" s="105"/>
      <c r="AUC16" s="105"/>
      <c r="AUD16" s="105"/>
      <c r="AUE16" s="105"/>
      <c r="AUF16" s="105"/>
      <c r="AUG16" s="105"/>
      <c r="AUH16" s="105"/>
      <c r="AUI16" s="105"/>
      <c r="AUJ16" s="105"/>
      <c r="AUK16" s="105"/>
      <c r="AUL16" s="105"/>
      <c r="AUM16" s="105"/>
      <c r="AUN16" s="105"/>
      <c r="AUO16" s="105"/>
      <c r="AUP16" s="105"/>
      <c r="AUQ16" s="105"/>
      <c r="AUR16" s="105"/>
      <c r="AUS16" s="105"/>
      <c r="AUT16" s="105"/>
      <c r="AUU16" s="105"/>
      <c r="AUV16" s="105"/>
      <c r="AUW16" s="105"/>
      <c r="AUX16" s="105"/>
      <c r="AUY16" s="105"/>
      <c r="AUZ16" s="105"/>
      <c r="AVA16" s="105"/>
      <c r="AVB16" s="105"/>
      <c r="AVC16" s="105"/>
      <c r="AVD16" s="105"/>
      <c r="AVE16" s="105"/>
      <c r="AVF16" s="105"/>
      <c r="AVG16" s="105"/>
      <c r="AVH16" s="105"/>
      <c r="AVI16" s="105"/>
      <c r="AVJ16" s="105"/>
      <c r="AVK16" s="105"/>
      <c r="AVL16" s="105"/>
      <c r="AVM16" s="105"/>
      <c r="AVN16" s="105"/>
      <c r="AVO16" s="105"/>
      <c r="AVP16" s="105"/>
      <c r="AVQ16" s="105"/>
      <c r="AVR16" s="105"/>
      <c r="AVS16" s="105"/>
      <c r="AVT16" s="105"/>
      <c r="AVU16" s="105"/>
      <c r="AVV16" s="105"/>
      <c r="AVW16" s="105"/>
      <c r="AVX16" s="105"/>
      <c r="AVY16" s="105"/>
      <c r="AVZ16" s="105"/>
      <c r="AWA16" s="105"/>
      <c r="AWB16" s="105"/>
      <c r="AWC16" s="105"/>
      <c r="AWD16" s="105"/>
      <c r="AWE16" s="105"/>
      <c r="AWF16" s="105"/>
      <c r="AWG16" s="105"/>
      <c r="AWH16" s="105"/>
      <c r="AWI16" s="105"/>
      <c r="AWJ16" s="105"/>
      <c r="AWK16" s="105"/>
      <c r="AWL16" s="105"/>
      <c r="AWM16" s="105"/>
      <c r="AWN16" s="105"/>
      <c r="AWO16" s="105"/>
      <c r="AWP16" s="105"/>
      <c r="AWQ16" s="105"/>
      <c r="AWR16" s="105"/>
      <c r="AWS16" s="105"/>
      <c r="AWT16" s="105"/>
      <c r="AWU16" s="105"/>
      <c r="AWV16" s="105"/>
      <c r="AWW16" s="105"/>
      <c r="AWX16" s="105"/>
      <c r="AWY16" s="105"/>
      <c r="AWZ16" s="105"/>
      <c r="AXA16" s="105"/>
      <c r="AXB16" s="105"/>
      <c r="AXC16" s="105"/>
      <c r="AXD16" s="105"/>
      <c r="AXE16" s="105"/>
      <c r="AXF16" s="105"/>
      <c r="AXG16" s="105"/>
      <c r="AXH16" s="105"/>
      <c r="AXI16" s="105"/>
      <c r="AXJ16" s="105"/>
      <c r="AXK16" s="105"/>
      <c r="AXL16" s="105"/>
      <c r="AXM16" s="105"/>
      <c r="AXN16" s="105"/>
      <c r="AXO16" s="105"/>
      <c r="AXP16" s="105"/>
      <c r="AXQ16" s="105"/>
      <c r="AXR16" s="105"/>
      <c r="AXS16" s="105"/>
      <c r="AXT16" s="105"/>
      <c r="AXU16" s="105"/>
      <c r="AXV16" s="105"/>
      <c r="AXW16" s="105"/>
      <c r="AXX16" s="105"/>
      <c r="AXY16" s="105"/>
      <c r="AXZ16" s="105"/>
      <c r="AYA16" s="105"/>
      <c r="AYB16" s="105"/>
      <c r="AYC16" s="105"/>
      <c r="AYD16" s="105"/>
      <c r="AYE16" s="105"/>
      <c r="AYF16" s="105"/>
      <c r="AYG16" s="105"/>
      <c r="AYH16" s="105"/>
      <c r="AYI16" s="105"/>
      <c r="AYJ16" s="105"/>
      <c r="AYK16" s="105"/>
      <c r="AYL16" s="105"/>
      <c r="AYM16" s="105"/>
      <c r="AYN16" s="105"/>
      <c r="AYO16" s="105"/>
      <c r="AYP16" s="105"/>
      <c r="AYQ16" s="105"/>
      <c r="AYR16" s="105"/>
      <c r="AYS16" s="105"/>
      <c r="AYT16" s="105"/>
      <c r="AYU16" s="105"/>
      <c r="AYV16" s="105"/>
      <c r="AYW16" s="105"/>
      <c r="AYX16" s="105"/>
      <c r="AYY16" s="105"/>
      <c r="AYZ16" s="105"/>
      <c r="AZA16" s="105"/>
      <c r="AZB16" s="105"/>
      <c r="AZC16" s="105"/>
      <c r="AZD16" s="105"/>
      <c r="AZE16" s="105"/>
      <c r="AZF16" s="105"/>
      <c r="AZG16" s="105"/>
      <c r="AZH16" s="105"/>
      <c r="AZI16" s="105"/>
      <c r="AZJ16" s="105"/>
      <c r="AZK16" s="105"/>
      <c r="AZL16" s="105"/>
      <c r="AZM16" s="105"/>
      <c r="AZN16" s="105"/>
      <c r="AZO16" s="105"/>
      <c r="AZP16" s="105"/>
      <c r="AZQ16" s="105"/>
      <c r="AZR16" s="105"/>
      <c r="AZS16" s="105"/>
      <c r="AZT16" s="105"/>
      <c r="AZU16" s="105"/>
      <c r="AZV16" s="105"/>
      <c r="AZW16" s="105"/>
      <c r="AZX16" s="105"/>
      <c r="AZY16" s="105"/>
      <c r="AZZ16" s="105"/>
      <c r="BAA16" s="105"/>
      <c r="BAB16" s="105"/>
      <c r="BAC16" s="105"/>
      <c r="BAD16" s="105"/>
      <c r="BAE16" s="105"/>
      <c r="BAF16" s="105"/>
      <c r="BAG16" s="105"/>
      <c r="BAH16" s="105"/>
      <c r="BAI16" s="105"/>
      <c r="BAJ16" s="105"/>
      <c r="BAK16" s="105"/>
      <c r="BAL16" s="105"/>
      <c r="BAM16" s="105"/>
      <c r="BAN16" s="105"/>
      <c r="BAO16" s="105"/>
      <c r="BAP16" s="105"/>
      <c r="BAQ16" s="105"/>
      <c r="BAR16" s="105"/>
      <c r="BAS16" s="105"/>
      <c r="BAT16" s="105"/>
      <c r="BAU16" s="105"/>
      <c r="BAV16" s="105"/>
      <c r="BAW16" s="105"/>
      <c r="BAX16" s="105"/>
      <c r="BAY16" s="105"/>
      <c r="BAZ16" s="105"/>
      <c r="BBA16" s="105"/>
      <c r="BBB16" s="105"/>
      <c r="BBC16" s="105"/>
      <c r="BBD16" s="105"/>
      <c r="BBE16" s="105"/>
      <c r="BBF16" s="105"/>
      <c r="BBG16" s="105"/>
      <c r="BBH16" s="105"/>
      <c r="BBI16" s="105"/>
      <c r="BBJ16" s="105"/>
      <c r="BBK16" s="105"/>
      <c r="BBL16" s="105"/>
      <c r="BBM16" s="105"/>
      <c r="BBN16" s="105"/>
      <c r="BBO16" s="105"/>
      <c r="BBP16" s="105"/>
      <c r="BBQ16" s="105"/>
      <c r="BBR16" s="105"/>
      <c r="BBS16" s="105"/>
      <c r="BBT16" s="105"/>
      <c r="BBU16" s="105"/>
      <c r="BBV16" s="105"/>
      <c r="BBW16" s="105"/>
      <c r="BBX16" s="105"/>
      <c r="BBY16" s="105"/>
      <c r="BBZ16" s="105"/>
      <c r="BCA16" s="105"/>
      <c r="BCB16" s="105"/>
      <c r="BCC16" s="105"/>
      <c r="BCD16" s="105"/>
      <c r="BCE16" s="105"/>
      <c r="BCF16" s="105"/>
      <c r="BCG16" s="105"/>
      <c r="BCH16" s="105"/>
      <c r="BCI16" s="105"/>
      <c r="BCJ16" s="105"/>
      <c r="BCK16" s="105"/>
      <c r="BCL16" s="105"/>
      <c r="BCM16" s="105"/>
      <c r="BCN16" s="105"/>
      <c r="BCO16" s="105"/>
      <c r="BCP16" s="105"/>
      <c r="BCQ16" s="105"/>
      <c r="BCR16" s="105"/>
      <c r="BCS16" s="105"/>
      <c r="BCT16" s="105"/>
      <c r="BCU16" s="105"/>
      <c r="BCV16" s="105"/>
      <c r="BCW16" s="105"/>
      <c r="BCX16" s="105"/>
      <c r="BCY16" s="105"/>
      <c r="BCZ16" s="105"/>
      <c r="BDA16" s="105"/>
      <c r="BDB16" s="105"/>
      <c r="BDC16" s="105"/>
      <c r="BDD16" s="105"/>
      <c r="BDE16" s="105"/>
      <c r="BDF16" s="105"/>
      <c r="BDG16" s="105"/>
      <c r="BDH16" s="105"/>
      <c r="BDI16" s="105"/>
      <c r="BDJ16" s="105"/>
      <c r="BDK16" s="105"/>
      <c r="BDL16" s="105"/>
      <c r="BDM16" s="105"/>
      <c r="BDN16" s="105"/>
      <c r="BDO16" s="105"/>
      <c r="BDP16" s="105"/>
      <c r="BDQ16" s="105"/>
      <c r="BDR16" s="105"/>
      <c r="BDS16" s="105"/>
      <c r="BDT16" s="105"/>
      <c r="BDU16" s="105"/>
      <c r="BDV16" s="105"/>
      <c r="BDW16" s="105"/>
      <c r="BDX16" s="105"/>
      <c r="BDY16" s="105"/>
      <c r="BDZ16" s="105"/>
      <c r="BEA16" s="105"/>
      <c r="BEB16" s="105"/>
      <c r="BEC16" s="105"/>
      <c r="BED16" s="105"/>
      <c r="BEE16" s="105"/>
      <c r="BEF16" s="105"/>
      <c r="BEG16" s="105"/>
      <c r="BEH16" s="105"/>
      <c r="BEI16" s="105"/>
      <c r="BEJ16" s="105"/>
      <c r="BEK16" s="105"/>
      <c r="BEL16" s="105"/>
      <c r="BEM16" s="105"/>
      <c r="BEN16" s="105"/>
      <c r="BEO16" s="105"/>
      <c r="BEP16" s="105"/>
      <c r="BEQ16" s="105"/>
      <c r="BER16" s="105"/>
      <c r="BES16" s="105"/>
      <c r="BET16" s="105"/>
      <c r="BEU16" s="105"/>
      <c r="BEV16" s="105"/>
      <c r="BEW16" s="105"/>
      <c r="BEX16" s="105"/>
      <c r="BEY16" s="105"/>
      <c r="BEZ16" s="105"/>
      <c r="BFA16" s="105"/>
      <c r="BFB16" s="105"/>
      <c r="BFC16" s="105"/>
      <c r="BFD16" s="105"/>
      <c r="BFE16" s="105"/>
      <c r="BFF16" s="105"/>
      <c r="BFG16" s="105"/>
      <c r="BFH16" s="105"/>
      <c r="BFI16" s="105"/>
      <c r="BFJ16" s="105"/>
      <c r="BFK16" s="105"/>
      <c r="BFL16" s="105"/>
      <c r="BFM16" s="105"/>
      <c r="BFN16" s="105"/>
      <c r="BFO16" s="105"/>
      <c r="BFP16" s="105"/>
      <c r="BFQ16" s="105"/>
      <c r="BFR16" s="105"/>
      <c r="BFS16" s="105"/>
      <c r="BFT16" s="105"/>
      <c r="BFU16" s="105"/>
      <c r="BFV16" s="105"/>
      <c r="BFW16" s="105"/>
      <c r="BFX16" s="105"/>
      <c r="BFY16" s="105"/>
      <c r="BFZ16" s="105"/>
      <c r="BGA16" s="105"/>
      <c r="BGB16" s="105"/>
      <c r="BGC16" s="105"/>
      <c r="BGD16" s="105"/>
      <c r="BGE16" s="105"/>
      <c r="BGF16" s="105"/>
      <c r="BGG16" s="105"/>
      <c r="BGH16" s="105"/>
      <c r="BGI16" s="105"/>
      <c r="BGJ16" s="105"/>
      <c r="BGK16" s="105"/>
      <c r="BGL16" s="105"/>
      <c r="BGM16" s="105"/>
      <c r="BGN16" s="105"/>
      <c r="BGO16" s="105"/>
      <c r="BGP16" s="105"/>
      <c r="BGQ16" s="105"/>
      <c r="BGR16" s="105"/>
      <c r="BGS16" s="105"/>
      <c r="BGT16" s="105"/>
      <c r="BGU16" s="105"/>
      <c r="BGV16" s="105"/>
      <c r="BGW16" s="105"/>
      <c r="BGX16" s="105"/>
      <c r="BGY16" s="105"/>
      <c r="BGZ16" s="105"/>
      <c r="BHA16" s="105"/>
      <c r="BHB16" s="105"/>
      <c r="BHC16" s="105"/>
      <c r="BHD16" s="105"/>
      <c r="BHE16" s="105"/>
      <c r="BHF16" s="105"/>
      <c r="BHG16" s="105"/>
      <c r="BHH16" s="105"/>
      <c r="BHI16" s="105"/>
      <c r="BHJ16" s="105"/>
      <c r="BHK16" s="105"/>
      <c r="BHL16" s="105"/>
      <c r="BHM16" s="105"/>
      <c r="BHN16" s="105"/>
      <c r="BHO16" s="105"/>
      <c r="BHP16" s="105"/>
      <c r="BHQ16" s="105"/>
      <c r="BHR16" s="105"/>
      <c r="BHS16" s="105"/>
      <c r="BHT16" s="105"/>
      <c r="BHU16" s="105"/>
      <c r="BHV16" s="105"/>
      <c r="BHW16" s="105"/>
      <c r="BHX16" s="105"/>
      <c r="BHY16" s="105"/>
      <c r="BHZ16" s="105"/>
      <c r="BIA16" s="105"/>
      <c r="BIB16" s="105"/>
      <c r="BIC16" s="105"/>
      <c r="BID16" s="105"/>
      <c r="BIE16" s="105"/>
      <c r="BIF16" s="105"/>
      <c r="BIG16" s="105"/>
      <c r="BIH16" s="105"/>
      <c r="BII16" s="105"/>
      <c r="BIJ16" s="105"/>
      <c r="BIK16" s="105"/>
      <c r="BIL16" s="105"/>
      <c r="BIM16" s="105"/>
      <c r="BIN16" s="105"/>
      <c r="BIO16" s="105"/>
      <c r="BIP16" s="105"/>
      <c r="BIQ16" s="105"/>
      <c r="BIR16" s="105"/>
      <c r="BIS16" s="105"/>
      <c r="BIT16" s="105"/>
      <c r="BIU16" s="105"/>
      <c r="BIV16" s="105"/>
      <c r="BIW16" s="105"/>
      <c r="BIX16" s="105"/>
      <c r="BIY16" s="105"/>
      <c r="BIZ16" s="105"/>
      <c r="BJA16" s="105"/>
      <c r="BJB16" s="105"/>
      <c r="BJC16" s="105"/>
      <c r="BJD16" s="105"/>
      <c r="BJE16" s="105"/>
      <c r="BJF16" s="105"/>
      <c r="BJG16" s="105"/>
      <c r="BJH16" s="105"/>
      <c r="BJI16" s="105"/>
      <c r="BJJ16" s="105"/>
      <c r="BJK16" s="105"/>
      <c r="BJL16" s="105"/>
      <c r="BJM16" s="105"/>
      <c r="BJN16" s="105"/>
      <c r="BJO16" s="105"/>
      <c r="BJP16" s="105"/>
      <c r="BJQ16" s="105"/>
      <c r="BJR16" s="105"/>
      <c r="BJS16" s="105"/>
      <c r="BJT16" s="105"/>
      <c r="BJU16" s="105"/>
      <c r="BJV16" s="105"/>
      <c r="BJW16" s="105"/>
      <c r="BJX16" s="105"/>
      <c r="BJY16" s="105"/>
      <c r="BJZ16" s="105"/>
      <c r="BKA16" s="105"/>
      <c r="BKB16" s="105"/>
      <c r="BKC16" s="105"/>
      <c r="BKD16" s="105"/>
      <c r="BKE16" s="105"/>
      <c r="BKF16" s="105"/>
      <c r="BKG16" s="105"/>
      <c r="BKH16" s="105"/>
      <c r="BKI16" s="105"/>
      <c r="BKJ16" s="105"/>
      <c r="BKK16" s="105"/>
      <c r="BKL16" s="105"/>
      <c r="BKM16" s="105"/>
      <c r="BKN16" s="105"/>
      <c r="BKO16" s="105"/>
      <c r="BKP16" s="105"/>
      <c r="BKQ16" s="105"/>
      <c r="BKR16" s="105"/>
      <c r="BKS16" s="105"/>
      <c r="BKT16" s="105"/>
      <c r="BKU16" s="105"/>
      <c r="BKV16" s="105"/>
      <c r="BKW16" s="105"/>
      <c r="BKX16" s="105"/>
      <c r="BKY16" s="105"/>
      <c r="BKZ16" s="105"/>
      <c r="BLA16" s="105"/>
      <c r="BLB16" s="105"/>
      <c r="BLC16" s="105"/>
      <c r="BLD16" s="105"/>
      <c r="BLE16" s="105"/>
      <c r="BLF16" s="105"/>
      <c r="BLG16" s="105"/>
      <c r="BLH16" s="105"/>
      <c r="BLI16" s="105"/>
      <c r="BLJ16" s="105"/>
      <c r="BLK16" s="105"/>
      <c r="BLL16" s="105"/>
      <c r="BLM16" s="105"/>
      <c r="BLN16" s="105"/>
      <c r="BLO16" s="105"/>
      <c r="BLP16" s="105"/>
      <c r="BLQ16" s="105"/>
      <c r="BLR16" s="105"/>
      <c r="BLS16" s="105"/>
      <c r="BLT16" s="105"/>
      <c r="BLU16" s="105"/>
      <c r="BLV16" s="105"/>
      <c r="BLW16" s="105"/>
      <c r="BLX16" s="105"/>
      <c r="BLY16" s="105"/>
      <c r="BLZ16" s="105"/>
      <c r="BMA16" s="105"/>
      <c r="BMB16" s="105"/>
      <c r="BMC16" s="105"/>
      <c r="BMD16" s="105"/>
      <c r="BME16" s="105"/>
      <c r="BMF16" s="105"/>
      <c r="BMG16" s="105"/>
      <c r="BMH16" s="105"/>
      <c r="BMI16" s="105"/>
      <c r="BMJ16" s="105"/>
      <c r="BMK16" s="105"/>
      <c r="BML16" s="105"/>
      <c r="BMM16" s="105"/>
      <c r="BMN16" s="105"/>
      <c r="BMO16" s="105"/>
      <c r="BMP16" s="105"/>
      <c r="BMQ16" s="105"/>
      <c r="BMR16" s="105"/>
      <c r="BMS16" s="105"/>
      <c r="BMT16" s="105"/>
      <c r="BMU16" s="105"/>
      <c r="BMV16" s="105"/>
      <c r="BMW16" s="105"/>
      <c r="BMX16" s="105"/>
      <c r="BMY16" s="105"/>
      <c r="BMZ16" s="105"/>
      <c r="BNA16" s="105"/>
      <c r="BNB16" s="105"/>
      <c r="BNC16" s="105"/>
      <c r="BND16" s="105"/>
      <c r="BNE16" s="105"/>
      <c r="BNF16" s="105"/>
      <c r="BNG16" s="105"/>
      <c r="BNH16" s="105"/>
      <c r="BNI16" s="105"/>
      <c r="BNJ16" s="105"/>
      <c r="BNK16" s="105"/>
      <c r="BNL16" s="105"/>
      <c r="BNM16" s="105"/>
      <c r="BNN16" s="105"/>
      <c r="BNO16" s="105"/>
      <c r="BNP16" s="105"/>
      <c r="BNQ16" s="105"/>
      <c r="BNR16" s="105"/>
      <c r="BNS16" s="105"/>
      <c r="BNT16" s="105"/>
      <c r="BNU16" s="105"/>
      <c r="BNV16" s="105"/>
      <c r="BNW16" s="105"/>
      <c r="BNX16" s="105"/>
      <c r="BNY16" s="105"/>
      <c r="BNZ16" s="105"/>
      <c r="BOA16" s="105"/>
      <c r="BOB16" s="105"/>
      <c r="BOC16" s="105"/>
      <c r="BOD16" s="105"/>
      <c r="BOE16" s="105"/>
      <c r="BOF16" s="105"/>
      <c r="BOG16" s="105"/>
      <c r="BOH16" s="105"/>
      <c r="BOI16" s="105"/>
      <c r="BOJ16" s="105"/>
      <c r="BOK16" s="105"/>
      <c r="BOL16" s="105"/>
      <c r="BOM16" s="105"/>
      <c r="BON16" s="105"/>
      <c r="BOO16" s="105"/>
      <c r="BOP16" s="105"/>
      <c r="BOQ16" s="105"/>
      <c r="BOR16" s="105"/>
      <c r="BOS16" s="105"/>
      <c r="BOT16" s="105"/>
      <c r="BOU16" s="105"/>
      <c r="BOV16" s="105"/>
      <c r="BOW16" s="105"/>
      <c r="BOX16" s="105"/>
      <c r="BOY16" s="105"/>
      <c r="BOZ16" s="105"/>
      <c r="BPA16" s="105"/>
      <c r="BPB16" s="105"/>
      <c r="BPC16" s="105"/>
      <c r="BPD16" s="105"/>
      <c r="BPE16" s="105"/>
      <c r="BPF16" s="105"/>
      <c r="BPG16" s="105"/>
      <c r="BPH16" s="105"/>
      <c r="BPI16" s="105"/>
      <c r="BPJ16" s="105"/>
      <c r="BPK16" s="105"/>
      <c r="BPL16" s="105"/>
      <c r="BPM16" s="105"/>
      <c r="BPN16" s="105"/>
      <c r="BPO16" s="105"/>
      <c r="BPP16" s="105"/>
      <c r="BPQ16" s="105"/>
      <c r="BPR16" s="105"/>
      <c r="BPS16" s="105"/>
      <c r="BPT16" s="105"/>
      <c r="BPU16" s="105"/>
      <c r="BPV16" s="105"/>
      <c r="BPW16" s="105"/>
      <c r="BPX16" s="105"/>
      <c r="BPY16" s="105"/>
      <c r="BPZ16" s="105"/>
      <c r="BQA16" s="105"/>
      <c r="BQB16" s="105"/>
      <c r="BQC16" s="105"/>
      <c r="BQD16" s="105"/>
      <c r="BQE16" s="105"/>
      <c r="BQF16" s="105"/>
      <c r="BQG16" s="105"/>
      <c r="BQH16" s="105"/>
      <c r="BQI16" s="105"/>
      <c r="BQJ16" s="105"/>
      <c r="BQK16" s="105"/>
      <c r="BQL16" s="105"/>
      <c r="BQM16" s="105"/>
      <c r="BQN16" s="105"/>
      <c r="BQO16" s="105"/>
      <c r="BQP16" s="105"/>
      <c r="BQQ16" s="105"/>
      <c r="BQR16" s="105"/>
      <c r="BQS16" s="105"/>
      <c r="BQT16" s="105"/>
      <c r="BQU16" s="105"/>
      <c r="BQV16" s="105"/>
      <c r="BQW16" s="105"/>
      <c r="BQX16" s="105"/>
      <c r="BQY16" s="105"/>
      <c r="BQZ16" s="105"/>
      <c r="BRA16" s="105"/>
      <c r="BRB16" s="105"/>
      <c r="BRC16" s="105"/>
      <c r="BRD16" s="105"/>
      <c r="BRE16" s="105"/>
      <c r="BRF16" s="105"/>
      <c r="BRG16" s="105"/>
      <c r="BRH16" s="105"/>
      <c r="BRI16" s="105"/>
      <c r="BRJ16" s="105"/>
      <c r="BRK16" s="105"/>
      <c r="BRL16" s="105"/>
      <c r="BRM16" s="105"/>
      <c r="BRN16" s="105"/>
      <c r="BRO16" s="105"/>
      <c r="BRP16" s="105"/>
      <c r="BRQ16" s="105"/>
      <c r="BRR16" s="105"/>
      <c r="BRS16" s="105"/>
      <c r="BRT16" s="105"/>
      <c r="BRU16" s="105"/>
      <c r="BRV16" s="105"/>
      <c r="BRW16" s="105"/>
      <c r="BRX16" s="105"/>
      <c r="BRY16" s="105"/>
      <c r="BRZ16" s="105"/>
      <c r="BSA16" s="105"/>
      <c r="BSB16" s="105"/>
      <c r="BSC16" s="105"/>
      <c r="BSD16" s="105"/>
      <c r="BSE16" s="105"/>
      <c r="BSF16" s="105"/>
      <c r="BSG16" s="105"/>
      <c r="BSH16" s="105"/>
      <c r="BSI16" s="105"/>
      <c r="BSJ16" s="105"/>
      <c r="BSK16" s="105"/>
      <c r="BSL16" s="105"/>
      <c r="BSM16" s="105"/>
      <c r="BSN16" s="105"/>
      <c r="BSO16" s="105"/>
      <c r="BSP16" s="105"/>
      <c r="BSQ16" s="105"/>
      <c r="BSR16" s="105"/>
      <c r="BSS16" s="105"/>
      <c r="BST16" s="105"/>
      <c r="BSU16" s="105"/>
      <c r="BSV16" s="105"/>
      <c r="BSW16" s="105"/>
      <c r="BSX16" s="105"/>
      <c r="BSY16" s="105"/>
      <c r="BSZ16" s="105"/>
      <c r="BTA16" s="105"/>
      <c r="BTB16" s="105"/>
      <c r="BTC16" s="105"/>
      <c r="BTD16" s="105"/>
      <c r="BTE16" s="105"/>
      <c r="BTF16" s="105"/>
      <c r="BTG16" s="105"/>
      <c r="BTH16" s="105"/>
      <c r="BTI16" s="105"/>
      <c r="BTJ16" s="105"/>
      <c r="BTK16" s="105"/>
      <c r="BTL16" s="105"/>
      <c r="BTM16" s="105"/>
      <c r="BTN16" s="105"/>
      <c r="BTO16" s="105"/>
      <c r="BTP16" s="105"/>
      <c r="BTQ16" s="105"/>
      <c r="BTR16" s="105"/>
      <c r="BTS16" s="105"/>
      <c r="BTT16" s="105"/>
      <c r="BTU16" s="105"/>
      <c r="BTV16" s="105"/>
      <c r="BTW16" s="105"/>
      <c r="BTX16" s="105"/>
      <c r="BTY16" s="105"/>
      <c r="BTZ16" s="105"/>
      <c r="BUA16" s="105"/>
      <c r="BUB16" s="105"/>
      <c r="BUC16" s="105"/>
      <c r="BUD16" s="105"/>
      <c r="BUE16" s="105"/>
      <c r="BUF16" s="105"/>
      <c r="BUG16" s="105"/>
      <c r="BUH16" s="105"/>
      <c r="BUI16" s="105"/>
      <c r="BUJ16" s="105"/>
      <c r="BUK16" s="105"/>
      <c r="BUL16" s="105"/>
      <c r="BUM16" s="105"/>
      <c r="BUN16" s="105"/>
      <c r="BUO16" s="105"/>
      <c r="BUP16" s="105"/>
      <c r="BUQ16" s="105"/>
      <c r="BUR16" s="105"/>
      <c r="BUS16" s="105"/>
      <c r="BUT16" s="105"/>
      <c r="BUU16" s="105"/>
      <c r="BUV16" s="105"/>
      <c r="BUW16" s="105"/>
      <c r="BUX16" s="105"/>
      <c r="BUY16" s="105"/>
      <c r="BUZ16" s="105"/>
      <c r="BVA16" s="105"/>
      <c r="BVB16" s="105"/>
      <c r="BVC16" s="105"/>
      <c r="BVD16" s="105"/>
      <c r="BVE16" s="105"/>
      <c r="BVF16" s="105"/>
      <c r="BVG16" s="105"/>
      <c r="BVH16" s="105"/>
      <c r="BVI16" s="105"/>
      <c r="BVJ16" s="105"/>
      <c r="BVK16" s="105"/>
      <c r="BVL16" s="105"/>
      <c r="BVM16" s="105"/>
      <c r="BVN16" s="105"/>
      <c r="BVO16" s="105"/>
      <c r="BVP16" s="105"/>
      <c r="BVQ16" s="105"/>
      <c r="BVR16" s="105"/>
      <c r="BVS16" s="105"/>
      <c r="BVT16" s="105"/>
      <c r="BVU16" s="105"/>
      <c r="BVV16" s="105"/>
      <c r="BVW16" s="105"/>
      <c r="BVX16" s="105"/>
      <c r="BVY16" s="105"/>
      <c r="BVZ16" s="105"/>
      <c r="BWA16" s="105"/>
      <c r="BWB16" s="105"/>
      <c r="BWC16" s="105"/>
      <c r="BWD16" s="105"/>
      <c r="BWE16" s="105"/>
      <c r="BWF16" s="105"/>
      <c r="BWG16" s="105"/>
      <c r="BWH16" s="105"/>
      <c r="BWI16" s="105"/>
      <c r="BWJ16" s="105"/>
      <c r="BWK16" s="105"/>
      <c r="BWL16" s="105"/>
      <c r="BWM16" s="105"/>
      <c r="BWN16" s="105"/>
      <c r="BWO16" s="105"/>
      <c r="BWP16" s="105"/>
      <c r="BWQ16" s="105"/>
      <c r="BWR16" s="105"/>
      <c r="BWS16" s="105"/>
      <c r="BWT16" s="105"/>
      <c r="BWU16" s="105"/>
      <c r="BWV16" s="105"/>
      <c r="BWW16" s="105"/>
      <c r="BWX16" s="105"/>
      <c r="BWY16" s="105"/>
      <c r="BWZ16" s="105"/>
      <c r="BXA16" s="105"/>
      <c r="BXB16" s="105"/>
      <c r="BXC16" s="105"/>
      <c r="BXD16" s="105"/>
      <c r="BXE16" s="105"/>
      <c r="BXF16" s="105"/>
      <c r="BXG16" s="105"/>
      <c r="BXH16" s="105"/>
      <c r="BXI16" s="105"/>
      <c r="BXJ16" s="105"/>
      <c r="BXK16" s="105"/>
      <c r="BXL16" s="105"/>
      <c r="BXM16" s="105"/>
      <c r="BXN16" s="105"/>
      <c r="BXO16" s="105"/>
      <c r="BXP16" s="105"/>
      <c r="BXQ16" s="105"/>
      <c r="BXR16" s="105"/>
      <c r="BXS16" s="105"/>
      <c r="BXT16" s="105"/>
      <c r="BXU16" s="105"/>
      <c r="BXV16" s="105"/>
      <c r="BXW16" s="105"/>
      <c r="BXX16" s="105"/>
      <c r="BXY16" s="105"/>
      <c r="BXZ16" s="105"/>
      <c r="BYA16" s="105"/>
      <c r="BYB16" s="105"/>
      <c r="BYC16" s="105"/>
      <c r="BYD16" s="105"/>
      <c r="BYE16" s="105"/>
      <c r="BYF16" s="105"/>
      <c r="BYG16" s="105"/>
      <c r="BYH16" s="105"/>
      <c r="BYI16" s="105"/>
      <c r="BYJ16" s="105"/>
      <c r="BYK16" s="105"/>
      <c r="BYL16" s="105"/>
      <c r="BYM16" s="105"/>
      <c r="BYN16" s="105"/>
      <c r="BYO16" s="105"/>
      <c r="BYP16" s="105"/>
      <c r="BYQ16" s="105"/>
      <c r="BYR16" s="105"/>
      <c r="BYS16" s="105"/>
      <c r="BYT16" s="105"/>
      <c r="BYU16" s="105"/>
      <c r="BYV16" s="105"/>
      <c r="BYW16" s="105"/>
      <c r="BYX16" s="105"/>
      <c r="BYY16" s="105"/>
      <c r="BYZ16" s="105"/>
      <c r="BZA16" s="105"/>
      <c r="BZB16" s="105"/>
      <c r="BZC16" s="105"/>
      <c r="BZD16" s="105"/>
      <c r="BZE16" s="105"/>
      <c r="BZF16" s="105"/>
      <c r="BZG16" s="105"/>
      <c r="BZH16" s="105"/>
      <c r="BZI16" s="105"/>
      <c r="BZJ16" s="105"/>
      <c r="BZK16" s="105"/>
      <c r="BZL16" s="105"/>
      <c r="BZM16" s="105"/>
      <c r="BZN16" s="105"/>
      <c r="BZO16" s="105"/>
      <c r="BZP16" s="105"/>
      <c r="BZQ16" s="105"/>
      <c r="BZR16" s="105"/>
      <c r="BZS16" s="105"/>
      <c r="BZT16" s="105"/>
      <c r="BZU16" s="105"/>
      <c r="BZV16" s="105"/>
      <c r="BZW16" s="105"/>
      <c r="BZX16" s="105"/>
      <c r="BZY16" s="105"/>
      <c r="BZZ16" s="105"/>
      <c r="CAA16" s="105"/>
      <c r="CAB16" s="105"/>
      <c r="CAC16" s="105"/>
      <c r="CAD16" s="105"/>
      <c r="CAE16" s="105"/>
      <c r="CAF16" s="105"/>
      <c r="CAG16" s="105"/>
      <c r="CAH16" s="105"/>
      <c r="CAI16" s="105"/>
      <c r="CAJ16" s="105"/>
      <c r="CAK16" s="105"/>
      <c r="CAL16" s="105"/>
      <c r="CAM16" s="105"/>
      <c r="CAN16" s="105"/>
      <c r="CAO16" s="105"/>
      <c r="CAP16" s="105"/>
      <c r="CAQ16" s="105"/>
      <c r="CAR16" s="105"/>
      <c r="CAS16" s="105"/>
      <c r="CAT16" s="105"/>
      <c r="CAU16" s="105"/>
      <c r="CAV16" s="105"/>
      <c r="CAW16" s="105"/>
      <c r="CAX16" s="105"/>
      <c r="CAY16" s="105"/>
      <c r="CAZ16" s="105"/>
      <c r="CBA16" s="105"/>
      <c r="CBB16" s="105"/>
      <c r="CBC16" s="105"/>
      <c r="CBD16" s="105"/>
      <c r="CBE16" s="105"/>
      <c r="CBF16" s="105"/>
      <c r="CBG16" s="105"/>
      <c r="CBH16" s="105"/>
      <c r="CBI16" s="105"/>
      <c r="CBJ16" s="105"/>
      <c r="CBK16" s="105"/>
      <c r="CBL16" s="105"/>
      <c r="CBM16" s="105"/>
      <c r="CBN16" s="105"/>
      <c r="CBO16" s="105"/>
      <c r="CBP16" s="105"/>
      <c r="CBQ16" s="105"/>
      <c r="CBR16" s="105"/>
      <c r="CBS16" s="105"/>
      <c r="CBT16" s="105"/>
      <c r="CBU16" s="105"/>
      <c r="CBV16" s="105"/>
      <c r="CBW16" s="105"/>
      <c r="CBX16" s="105"/>
      <c r="CBY16" s="105"/>
      <c r="CBZ16" s="105"/>
      <c r="CCA16" s="105"/>
      <c r="CCB16" s="105"/>
      <c r="CCC16" s="105"/>
      <c r="CCD16" s="105"/>
      <c r="CCE16" s="105"/>
      <c r="CCF16" s="105"/>
      <c r="CCG16" s="105"/>
      <c r="CCH16" s="105"/>
      <c r="CCI16" s="105"/>
      <c r="CCJ16" s="105"/>
      <c r="CCK16" s="105"/>
      <c r="CCL16" s="105"/>
      <c r="CCM16" s="105"/>
      <c r="CCN16" s="105"/>
      <c r="CCO16" s="105"/>
      <c r="CCP16" s="105"/>
      <c r="CCQ16" s="105"/>
      <c r="CCR16" s="105"/>
      <c r="CCS16" s="105"/>
      <c r="CCT16" s="105"/>
      <c r="CCU16" s="105"/>
      <c r="CCV16" s="105"/>
      <c r="CCW16" s="105"/>
      <c r="CCX16" s="105"/>
      <c r="CCY16" s="105"/>
      <c r="CCZ16" s="105"/>
      <c r="CDA16" s="105"/>
      <c r="CDB16" s="105"/>
      <c r="CDC16" s="105"/>
      <c r="CDD16" s="105"/>
      <c r="CDE16" s="105"/>
      <c r="CDF16" s="105"/>
      <c r="CDG16" s="105"/>
      <c r="CDH16" s="105"/>
      <c r="CDI16" s="105"/>
      <c r="CDJ16" s="105"/>
      <c r="CDK16" s="105"/>
      <c r="CDL16" s="105"/>
      <c r="CDM16" s="105"/>
      <c r="CDN16" s="105"/>
      <c r="CDO16" s="105"/>
      <c r="CDP16" s="105"/>
      <c r="CDQ16" s="105"/>
      <c r="CDR16" s="105"/>
      <c r="CDS16" s="105"/>
      <c r="CDT16" s="105"/>
      <c r="CDU16" s="105"/>
      <c r="CDV16" s="105"/>
      <c r="CDW16" s="105"/>
      <c r="CDX16" s="105"/>
      <c r="CDY16" s="105"/>
      <c r="CDZ16" s="105"/>
      <c r="CEA16" s="105"/>
      <c r="CEB16" s="105"/>
      <c r="CEC16" s="105"/>
      <c r="CED16" s="105"/>
      <c r="CEE16" s="105"/>
      <c r="CEF16" s="105"/>
      <c r="CEG16" s="105"/>
      <c r="CEH16" s="105"/>
      <c r="CEI16" s="105"/>
      <c r="CEJ16" s="105"/>
      <c r="CEK16" s="105"/>
      <c r="CEL16" s="105"/>
      <c r="CEM16" s="105"/>
      <c r="CEN16" s="105"/>
      <c r="CEO16" s="105"/>
      <c r="CEP16" s="105"/>
      <c r="CEQ16" s="105"/>
      <c r="CER16" s="105"/>
      <c r="CES16" s="105"/>
      <c r="CET16" s="105"/>
      <c r="CEU16" s="105"/>
      <c r="CEV16" s="105"/>
      <c r="CEW16" s="105"/>
      <c r="CEX16" s="105"/>
      <c r="CEY16" s="105"/>
      <c r="CEZ16" s="105"/>
      <c r="CFA16" s="105"/>
      <c r="CFB16" s="105"/>
      <c r="CFC16" s="105"/>
      <c r="CFD16" s="105"/>
      <c r="CFE16" s="105"/>
      <c r="CFF16" s="105"/>
      <c r="CFG16" s="105"/>
      <c r="CFH16" s="105"/>
      <c r="CFI16" s="105"/>
      <c r="CFJ16" s="105"/>
      <c r="CFK16" s="105"/>
      <c r="CFL16" s="105"/>
      <c r="CFM16" s="105"/>
      <c r="CFN16" s="105"/>
      <c r="CFO16" s="105"/>
      <c r="CFP16" s="105"/>
      <c r="CFQ16" s="105"/>
      <c r="CFR16" s="105"/>
      <c r="CFS16" s="105"/>
      <c r="CFT16" s="105"/>
      <c r="CFU16" s="105"/>
      <c r="CFV16" s="105"/>
      <c r="CFW16" s="105"/>
      <c r="CFX16" s="105"/>
      <c r="CFY16" s="105"/>
      <c r="CFZ16" s="105"/>
      <c r="CGA16" s="105"/>
      <c r="CGB16" s="105"/>
      <c r="CGC16" s="105"/>
      <c r="CGD16" s="105"/>
      <c r="CGE16" s="105"/>
      <c r="CGF16" s="105"/>
      <c r="CGG16" s="105"/>
      <c r="CGH16" s="105"/>
      <c r="CGI16" s="105"/>
      <c r="CGJ16" s="105"/>
      <c r="CGK16" s="105"/>
      <c r="CGL16" s="105"/>
      <c r="CGM16" s="105"/>
      <c r="CGN16" s="105"/>
      <c r="CGO16" s="105"/>
      <c r="CGP16" s="105"/>
      <c r="CGQ16" s="105"/>
      <c r="CGR16" s="105"/>
      <c r="CGS16" s="105"/>
      <c r="CGT16" s="105"/>
      <c r="CGU16" s="105"/>
      <c r="CGV16" s="105"/>
      <c r="CGW16" s="105"/>
      <c r="CGX16" s="105"/>
      <c r="CGY16" s="105"/>
      <c r="CGZ16" s="105"/>
      <c r="CHA16" s="105"/>
      <c r="CHB16" s="105"/>
      <c r="CHC16" s="105"/>
      <c r="CHD16" s="105"/>
      <c r="CHE16" s="105"/>
      <c r="CHF16" s="105"/>
      <c r="CHG16" s="105"/>
      <c r="CHH16" s="105"/>
      <c r="CHI16" s="105"/>
      <c r="CHJ16" s="105"/>
      <c r="CHK16" s="105"/>
      <c r="CHL16" s="105"/>
      <c r="CHM16" s="105"/>
      <c r="CHN16" s="105"/>
      <c r="CHO16" s="105"/>
      <c r="CHP16" s="105"/>
      <c r="CHQ16" s="105"/>
      <c r="CHR16" s="105"/>
      <c r="CHS16" s="105"/>
      <c r="CHT16" s="105"/>
      <c r="CHU16" s="105"/>
      <c r="CHV16" s="105"/>
      <c r="CHW16" s="105"/>
      <c r="CHX16" s="105"/>
      <c r="CHY16" s="105"/>
      <c r="CHZ16" s="105"/>
      <c r="CIA16" s="105"/>
      <c r="CIB16" s="105"/>
      <c r="CIC16" s="105"/>
      <c r="CID16" s="105"/>
      <c r="CIE16" s="105"/>
      <c r="CIF16" s="105"/>
      <c r="CIG16" s="105"/>
      <c r="CIH16" s="105"/>
      <c r="CII16" s="105"/>
      <c r="CIJ16" s="105"/>
      <c r="CIK16" s="105"/>
      <c r="CIL16" s="105"/>
      <c r="CIM16" s="105"/>
      <c r="CIN16" s="105"/>
      <c r="CIO16" s="105"/>
      <c r="CIP16" s="105"/>
      <c r="CIQ16" s="105"/>
      <c r="CIR16" s="105"/>
      <c r="CIS16" s="105"/>
      <c r="CIT16" s="105"/>
      <c r="CIU16" s="105"/>
      <c r="CIV16" s="105"/>
      <c r="CIW16" s="105"/>
      <c r="CIX16" s="105"/>
      <c r="CIY16" s="105"/>
      <c r="CIZ16" s="105"/>
      <c r="CJA16" s="105"/>
      <c r="CJB16" s="105"/>
      <c r="CJC16" s="105"/>
      <c r="CJD16" s="105"/>
      <c r="CJE16" s="105"/>
      <c r="CJF16" s="105"/>
      <c r="CJG16" s="105"/>
      <c r="CJH16" s="105"/>
      <c r="CJI16" s="105"/>
      <c r="CJJ16" s="105"/>
      <c r="CJK16" s="105"/>
      <c r="CJL16" s="105"/>
      <c r="CJM16" s="105"/>
      <c r="CJN16" s="105"/>
      <c r="CJO16" s="105"/>
      <c r="CJP16" s="105"/>
      <c r="CJQ16" s="105"/>
      <c r="CJR16" s="105"/>
      <c r="CJS16" s="105"/>
      <c r="CJT16" s="105"/>
      <c r="CJU16" s="105"/>
      <c r="CJV16" s="105"/>
      <c r="CJW16" s="105"/>
      <c r="CJX16" s="105"/>
      <c r="CJY16" s="105"/>
      <c r="CJZ16" s="105"/>
      <c r="CKA16" s="105"/>
      <c r="CKB16" s="105"/>
      <c r="CKC16" s="105"/>
      <c r="CKD16" s="105"/>
      <c r="CKE16" s="105"/>
      <c r="CKF16" s="105"/>
      <c r="CKG16" s="105"/>
      <c r="CKH16" s="105"/>
      <c r="CKI16" s="105"/>
      <c r="CKJ16" s="105"/>
      <c r="CKK16" s="105"/>
      <c r="CKL16" s="105"/>
      <c r="CKM16" s="105"/>
      <c r="CKN16" s="105"/>
      <c r="CKO16" s="105"/>
      <c r="CKP16" s="105"/>
      <c r="CKQ16" s="105"/>
      <c r="CKR16" s="105"/>
      <c r="CKS16" s="105"/>
      <c r="CKT16" s="105"/>
      <c r="CKU16" s="105"/>
      <c r="CKV16" s="105"/>
      <c r="CKW16" s="105"/>
      <c r="CKX16" s="105"/>
      <c r="CKY16" s="105"/>
      <c r="CKZ16" s="105"/>
      <c r="CLA16" s="105"/>
      <c r="CLB16" s="105"/>
      <c r="CLC16" s="105"/>
      <c r="CLD16" s="105"/>
      <c r="CLE16" s="105"/>
      <c r="CLF16" s="105"/>
      <c r="CLG16" s="105"/>
      <c r="CLH16" s="105"/>
      <c r="CLI16" s="105"/>
      <c r="CLJ16" s="105"/>
      <c r="CLK16" s="105"/>
      <c r="CLL16" s="105"/>
      <c r="CLM16" s="105"/>
      <c r="CLN16" s="105"/>
      <c r="CLO16" s="105"/>
      <c r="CLP16" s="105"/>
      <c r="CLQ16" s="105"/>
      <c r="CLR16" s="105"/>
      <c r="CLS16" s="105"/>
      <c r="CLT16" s="105"/>
      <c r="CLU16" s="105"/>
      <c r="CLV16" s="105"/>
      <c r="CLW16" s="105"/>
      <c r="CLX16" s="105"/>
      <c r="CLY16" s="105"/>
      <c r="CLZ16" s="105"/>
      <c r="CMA16" s="105"/>
      <c r="CMB16" s="105"/>
      <c r="CMC16" s="105"/>
      <c r="CMD16" s="105"/>
      <c r="CME16" s="105"/>
      <c r="CMF16" s="105"/>
      <c r="CMG16" s="105"/>
      <c r="CMH16" s="105"/>
      <c r="CMI16" s="105"/>
      <c r="CMJ16" s="105"/>
      <c r="CMK16" s="105"/>
      <c r="CML16" s="105"/>
      <c r="CMM16" s="105"/>
      <c r="CMN16" s="105"/>
      <c r="CMO16" s="105"/>
      <c r="CMP16" s="105"/>
      <c r="CMQ16" s="105"/>
      <c r="CMR16" s="105"/>
      <c r="CMS16" s="105"/>
      <c r="CMT16" s="105"/>
      <c r="CMU16" s="105"/>
      <c r="CMV16" s="105"/>
      <c r="CMW16" s="105"/>
      <c r="CMX16" s="105"/>
      <c r="CMY16" s="105"/>
      <c r="CMZ16" s="105"/>
      <c r="CNA16" s="105"/>
      <c r="CNB16" s="105"/>
      <c r="CNC16" s="105"/>
      <c r="CND16" s="105"/>
      <c r="CNE16" s="105"/>
      <c r="CNF16" s="105"/>
      <c r="CNG16" s="105"/>
      <c r="CNH16" s="105"/>
      <c r="CNI16" s="105"/>
      <c r="CNJ16" s="105"/>
      <c r="CNK16" s="105"/>
      <c r="CNL16" s="105"/>
      <c r="CNM16" s="105"/>
      <c r="CNN16" s="105"/>
      <c r="CNO16" s="105"/>
      <c r="CNP16" s="105"/>
      <c r="CNQ16" s="105"/>
      <c r="CNR16" s="105"/>
      <c r="CNS16" s="105"/>
      <c r="CNT16" s="105"/>
      <c r="CNU16" s="105"/>
      <c r="CNV16" s="105"/>
      <c r="CNW16" s="105"/>
      <c r="CNX16" s="105"/>
      <c r="CNY16" s="105"/>
      <c r="CNZ16" s="105"/>
      <c r="COA16" s="105"/>
      <c r="COB16" s="105"/>
      <c r="COC16" s="105"/>
      <c r="COD16" s="105"/>
      <c r="COE16" s="105"/>
      <c r="COF16" s="105"/>
      <c r="COG16" s="105"/>
      <c r="COH16" s="105"/>
      <c r="COI16" s="105"/>
      <c r="COJ16" s="105"/>
      <c r="COK16" s="105"/>
      <c r="COL16" s="105"/>
      <c r="COM16" s="105"/>
      <c r="CON16" s="105"/>
      <c r="COO16" s="105"/>
      <c r="COP16" s="105"/>
      <c r="COQ16" s="105"/>
      <c r="COR16" s="105"/>
      <c r="COS16" s="105"/>
      <c r="COT16" s="105"/>
      <c r="COU16" s="105"/>
      <c r="COV16" s="105"/>
      <c r="COW16" s="105"/>
      <c r="COX16" s="105"/>
      <c r="COY16" s="105"/>
      <c r="COZ16" s="105"/>
      <c r="CPA16" s="105"/>
      <c r="CPB16" s="105"/>
      <c r="CPC16" s="105"/>
      <c r="CPD16" s="105"/>
      <c r="CPE16" s="105"/>
      <c r="CPF16" s="105"/>
      <c r="CPG16" s="105"/>
      <c r="CPH16" s="105"/>
      <c r="CPI16" s="105"/>
      <c r="CPJ16" s="105"/>
      <c r="CPK16" s="105"/>
      <c r="CPL16" s="105"/>
      <c r="CPM16" s="105"/>
      <c r="CPN16" s="105"/>
      <c r="CPO16" s="105"/>
      <c r="CPP16" s="105"/>
      <c r="CPQ16" s="105"/>
      <c r="CPR16" s="105"/>
      <c r="CPS16" s="105"/>
      <c r="CPT16" s="105"/>
      <c r="CPU16" s="105"/>
      <c r="CPV16" s="105"/>
      <c r="CPW16" s="105"/>
      <c r="CPX16" s="105"/>
      <c r="CPY16" s="105"/>
      <c r="CPZ16" s="105"/>
      <c r="CQA16" s="105"/>
      <c r="CQB16" s="105"/>
      <c r="CQC16" s="105"/>
      <c r="CQD16" s="105"/>
      <c r="CQE16" s="105"/>
      <c r="CQF16" s="105"/>
      <c r="CQG16" s="105"/>
      <c r="CQH16" s="105"/>
      <c r="CQI16" s="105"/>
      <c r="CQJ16" s="105"/>
      <c r="CQK16" s="105"/>
      <c r="CQL16" s="105"/>
      <c r="CQM16" s="105"/>
      <c r="CQN16" s="105"/>
      <c r="CQO16" s="105"/>
      <c r="CQP16" s="105"/>
      <c r="CQQ16" s="105"/>
      <c r="CQR16" s="105"/>
      <c r="CQS16" s="105"/>
      <c r="CQT16" s="105"/>
      <c r="CQU16" s="105"/>
      <c r="CQV16" s="105"/>
      <c r="CQW16" s="105"/>
      <c r="CQX16" s="105"/>
      <c r="CQY16" s="105"/>
      <c r="CQZ16" s="105"/>
      <c r="CRA16" s="105"/>
      <c r="CRB16" s="105"/>
      <c r="CRC16" s="105"/>
      <c r="CRD16" s="105"/>
      <c r="CRE16" s="105"/>
      <c r="CRF16" s="105"/>
      <c r="CRG16" s="105"/>
      <c r="CRH16" s="105"/>
      <c r="CRI16" s="105"/>
      <c r="CRJ16" s="105"/>
      <c r="CRK16" s="105"/>
      <c r="CRL16" s="105"/>
      <c r="CRM16" s="105"/>
      <c r="CRN16" s="105"/>
      <c r="CRO16" s="105"/>
      <c r="CRP16" s="105"/>
      <c r="CRQ16" s="105"/>
      <c r="CRR16" s="105"/>
      <c r="CRS16" s="105"/>
      <c r="CRT16" s="105"/>
      <c r="CRU16" s="105"/>
      <c r="CRV16" s="105"/>
      <c r="CRW16" s="105"/>
      <c r="CRX16" s="105"/>
      <c r="CRY16" s="105"/>
      <c r="CRZ16" s="105"/>
      <c r="CSA16" s="105"/>
      <c r="CSB16" s="105"/>
      <c r="CSC16" s="105"/>
      <c r="CSD16" s="105"/>
      <c r="CSE16" s="105"/>
      <c r="CSF16" s="105"/>
      <c r="CSG16" s="105"/>
      <c r="CSH16" s="105"/>
      <c r="CSI16" s="105"/>
      <c r="CSJ16" s="105"/>
      <c r="CSK16" s="105"/>
      <c r="CSL16" s="105"/>
      <c r="CSM16" s="105"/>
      <c r="CSN16" s="105"/>
      <c r="CSO16" s="105"/>
      <c r="CSP16" s="105"/>
      <c r="CSQ16" s="105"/>
      <c r="CSR16" s="105"/>
      <c r="CSS16" s="105"/>
      <c r="CST16" s="105"/>
      <c r="CSU16" s="105"/>
      <c r="CSV16" s="105"/>
      <c r="CSW16" s="105"/>
      <c r="CSX16" s="105"/>
      <c r="CSY16" s="105"/>
      <c r="CSZ16" s="105"/>
      <c r="CTA16" s="105"/>
      <c r="CTB16" s="105"/>
      <c r="CTC16" s="105"/>
      <c r="CTD16" s="105"/>
      <c r="CTE16" s="105"/>
      <c r="CTF16" s="105"/>
      <c r="CTG16" s="105"/>
      <c r="CTH16" s="105"/>
      <c r="CTI16" s="105"/>
      <c r="CTJ16" s="105"/>
      <c r="CTK16" s="105"/>
      <c r="CTL16" s="105"/>
      <c r="CTM16" s="105"/>
      <c r="CTN16" s="105"/>
      <c r="CTO16" s="105"/>
      <c r="CTP16" s="105"/>
      <c r="CTQ16" s="105"/>
      <c r="CTR16" s="105"/>
      <c r="CTS16" s="105"/>
      <c r="CTT16" s="105"/>
      <c r="CTU16" s="105"/>
      <c r="CTV16" s="105"/>
      <c r="CTW16" s="105"/>
      <c r="CTX16" s="105"/>
      <c r="CTY16" s="105"/>
      <c r="CTZ16" s="105"/>
      <c r="CUA16" s="105"/>
      <c r="CUB16" s="105"/>
      <c r="CUC16" s="105"/>
      <c r="CUD16" s="105"/>
      <c r="CUE16" s="105"/>
      <c r="CUF16" s="105"/>
      <c r="CUG16" s="105"/>
      <c r="CUH16" s="105"/>
      <c r="CUI16" s="105"/>
      <c r="CUJ16" s="105"/>
      <c r="CUK16" s="105"/>
      <c r="CUL16" s="105"/>
      <c r="CUM16" s="105"/>
      <c r="CUN16" s="105"/>
      <c r="CUO16" s="105"/>
      <c r="CUP16" s="105"/>
      <c r="CUQ16" s="105"/>
      <c r="CUR16" s="105"/>
      <c r="CUS16" s="105"/>
      <c r="CUT16" s="105"/>
      <c r="CUU16" s="105"/>
      <c r="CUV16" s="105"/>
      <c r="CUW16" s="105"/>
      <c r="CUX16" s="105"/>
      <c r="CUY16" s="105"/>
      <c r="CUZ16" s="105"/>
      <c r="CVA16" s="105"/>
      <c r="CVB16" s="105"/>
      <c r="CVC16" s="105"/>
      <c r="CVD16" s="105"/>
      <c r="CVE16" s="105"/>
      <c r="CVF16" s="105"/>
      <c r="CVG16" s="105"/>
      <c r="CVH16" s="105"/>
      <c r="CVI16" s="105"/>
      <c r="CVJ16" s="105"/>
      <c r="CVK16" s="105"/>
      <c r="CVL16" s="105"/>
      <c r="CVM16" s="105"/>
      <c r="CVN16" s="105"/>
      <c r="CVO16" s="105"/>
      <c r="CVP16" s="105"/>
      <c r="CVQ16" s="105"/>
      <c r="CVR16" s="105"/>
      <c r="CVS16" s="105"/>
      <c r="CVT16" s="105"/>
      <c r="CVU16" s="105"/>
      <c r="CVV16" s="105"/>
      <c r="CVW16" s="105"/>
      <c r="CVX16" s="105"/>
      <c r="CVY16" s="105"/>
      <c r="CVZ16" s="105"/>
      <c r="CWA16" s="105"/>
      <c r="CWB16" s="105"/>
      <c r="CWC16" s="105"/>
      <c r="CWD16" s="105"/>
      <c r="CWE16" s="105"/>
      <c r="CWF16" s="105"/>
      <c r="CWG16" s="105"/>
      <c r="CWH16" s="105"/>
      <c r="CWI16" s="105"/>
      <c r="CWJ16" s="105"/>
      <c r="CWK16" s="105"/>
      <c r="CWL16" s="105"/>
      <c r="CWM16" s="105"/>
      <c r="CWN16" s="105"/>
      <c r="CWO16" s="105"/>
      <c r="CWP16" s="105"/>
      <c r="CWQ16" s="105"/>
      <c r="CWR16" s="105"/>
      <c r="CWS16" s="105"/>
      <c r="CWT16" s="105"/>
      <c r="CWU16" s="105"/>
      <c r="CWV16" s="105"/>
      <c r="CWW16" s="105"/>
      <c r="CWX16" s="105"/>
      <c r="CWY16" s="105"/>
      <c r="CWZ16" s="105"/>
      <c r="CXA16" s="105"/>
      <c r="CXB16" s="105"/>
      <c r="CXC16" s="105"/>
      <c r="CXD16" s="105"/>
      <c r="CXE16" s="105"/>
      <c r="CXF16" s="105"/>
      <c r="CXG16" s="105"/>
      <c r="CXH16" s="105"/>
      <c r="CXI16" s="105"/>
      <c r="CXJ16" s="105"/>
      <c r="CXK16" s="105"/>
      <c r="CXL16" s="105"/>
      <c r="CXM16" s="105"/>
      <c r="CXN16" s="105"/>
      <c r="CXO16" s="105"/>
      <c r="CXP16" s="105"/>
      <c r="CXQ16" s="105"/>
      <c r="CXR16" s="105"/>
      <c r="CXS16" s="105"/>
      <c r="CXT16" s="105"/>
      <c r="CXU16" s="105"/>
      <c r="CXV16" s="105"/>
      <c r="CXW16" s="105"/>
      <c r="CXX16" s="105"/>
      <c r="CXY16" s="105"/>
      <c r="CXZ16" s="105"/>
      <c r="CYA16" s="105"/>
      <c r="CYB16" s="105"/>
      <c r="CYC16" s="105"/>
      <c r="CYD16" s="105"/>
      <c r="CYE16" s="105"/>
      <c r="CYF16" s="105"/>
      <c r="CYG16" s="105"/>
      <c r="CYH16" s="105"/>
      <c r="CYI16" s="105"/>
      <c r="CYJ16" s="105"/>
      <c r="CYK16" s="105"/>
      <c r="CYL16" s="105"/>
      <c r="CYM16" s="105"/>
      <c r="CYN16" s="105"/>
      <c r="CYO16" s="105"/>
      <c r="CYP16" s="105"/>
      <c r="CYQ16" s="105"/>
      <c r="CYR16" s="105"/>
      <c r="CYS16" s="105"/>
      <c r="CYT16" s="105"/>
      <c r="CYU16" s="105"/>
      <c r="CYV16" s="105"/>
      <c r="CYW16" s="105"/>
      <c r="CYX16" s="105"/>
      <c r="CYY16" s="105"/>
      <c r="CYZ16" s="105"/>
      <c r="CZA16" s="105"/>
      <c r="CZB16" s="105"/>
      <c r="CZC16" s="105"/>
      <c r="CZD16" s="105"/>
      <c r="CZE16" s="105"/>
      <c r="CZF16" s="105"/>
      <c r="CZG16" s="105"/>
      <c r="CZH16" s="105"/>
      <c r="CZI16" s="105"/>
      <c r="CZJ16" s="105"/>
      <c r="CZK16" s="105"/>
      <c r="CZL16" s="105"/>
      <c r="CZM16" s="105"/>
      <c r="CZN16" s="105"/>
      <c r="CZO16" s="105"/>
      <c r="CZP16" s="105"/>
      <c r="CZQ16" s="105"/>
      <c r="CZR16" s="105"/>
      <c r="CZS16" s="105"/>
      <c r="CZT16" s="105"/>
      <c r="CZU16" s="105"/>
      <c r="CZV16" s="105"/>
      <c r="CZW16" s="105"/>
      <c r="CZX16" s="105"/>
      <c r="CZY16" s="105"/>
      <c r="CZZ16" s="105"/>
      <c r="DAA16" s="105"/>
      <c r="DAB16" s="105"/>
      <c r="DAC16" s="105"/>
      <c r="DAD16" s="105"/>
      <c r="DAE16" s="105"/>
      <c r="DAF16" s="105"/>
      <c r="DAG16" s="105"/>
      <c r="DAH16" s="105"/>
      <c r="DAI16" s="105"/>
      <c r="DAJ16" s="105"/>
      <c r="DAK16" s="105"/>
      <c r="DAL16" s="105"/>
      <c r="DAM16" s="105"/>
      <c r="DAN16" s="105"/>
      <c r="DAO16" s="105"/>
      <c r="DAP16" s="105"/>
      <c r="DAQ16" s="105"/>
      <c r="DAR16" s="105"/>
      <c r="DAS16" s="105"/>
      <c r="DAT16" s="105"/>
      <c r="DAU16" s="105"/>
      <c r="DAV16" s="105"/>
      <c r="DAW16" s="105"/>
      <c r="DAX16" s="105"/>
      <c r="DAY16" s="105"/>
      <c r="DAZ16" s="105"/>
      <c r="DBA16" s="105"/>
      <c r="DBB16" s="105"/>
      <c r="DBC16" s="105"/>
      <c r="DBD16" s="105"/>
      <c r="DBE16" s="105"/>
      <c r="DBF16" s="105"/>
      <c r="DBG16" s="105"/>
      <c r="DBH16" s="105"/>
      <c r="DBI16" s="105"/>
      <c r="DBJ16" s="105"/>
      <c r="DBK16" s="105"/>
      <c r="DBL16" s="105"/>
      <c r="DBM16" s="105"/>
      <c r="DBN16" s="105"/>
      <c r="DBO16" s="105"/>
      <c r="DBP16" s="105"/>
      <c r="DBQ16" s="105"/>
      <c r="DBR16" s="105"/>
      <c r="DBS16" s="105"/>
      <c r="DBT16" s="105"/>
      <c r="DBU16" s="105"/>
      <c r="DBV16" s="105"/>
      <c r="DBW16" s="105"/>
      <c r="DBX16" s="105"/>
      <c r="DBY16" s="105"/>
      <c r="DBZ16" s="105"/>
      <c r="DCA16" s="105"/>
      <c r="DCB16" s="105"/>
      <c r="DCC16" s="105"/>
      <c r="DCD16" s="105"/>
      <c r="DCE16" s="105"/>
      <c r="DCF16" s="105"/>
      <c r="DCG16" s="105"/>
      <c r="DCH16" s="105"/>
      <c r="DCI16" s="105"/>
      <c r="DCJ16" s="105"/>
      <c r="DCK16" s="105"/>
      <c r="DCL16" s="105"/>
      <c r="DCM16" s="105"/>
      <c r="DCN16" s="105"/>
      <c r="DCO16" s="105"/>
      <c r="DCP16" s="105"/>
      <c r="DCQ16" s="105"/>
      <c r="DCR16" s="105"/>
      <c r="DCS16" s="105"/>
      <c r="DCT16" s="105"/>
      <c r="DCU16" s="105"/>
      <c r="DCV16" s="105"/>
      <c r="DCW16" s="105"/>
      <c r="DCX16" s="105"/>
      <c r="DCY16" s="105"/>
      <c r="DCZ16" s="105"/>
      <c r="DDA16" s="105"/>
      <c r="DDB16" s="105"/>
      <c r="DDC16" s="105"/>
      <c r="DDD16" s="105"/>
      <c r="DDE16" s="105"/>
      <c r="DDF16" s="105"/>
      <c r="DDG16" s="105"/>
      <c r="DDH16" s="105"/>
      <c r="DDI16" s="105"/>
      <c r="DDJ16" s="105"/>
      <c r="DDK16" s="105"/>
      <c r="DDL16" s="105"/>
      <c r="DDM16" s="105"/>
      <c r="DDN16" s="105"/>
      <c r="DDO16" s="105"/>
      <c r="DDP16" s="105"/>
      <c r="DDQ16" s="105"/>
      <c r="DDR16" s="105"/>
      <c r="DDS16" s="105"/>
      <c r="DDT16" s="105"/>
      <c r="DDU16" s="105"/>
      <c r="DDV16" s="105"/>
      <c r="DDW16" s="105"/>
      <c r="DDX16" s="105"/>
      <c r="DDY16" s="105"/>
      <c r="DDZ16" s="105"/>
      <c r="DEA16" s="105"/>
      <c r="DEB16" s="105"/>
      <c r="DEC16" s="105"/>
      <c r="DED16" s="105"/>
      <c r="DEE16" s="105"/>
      <c r="DEF16" s="105"/>
      <c r="DEG16" s="105"/>
      <c r="DEH16" s="105"/>
      <c r="DEI16" s="105"/>
      <c r="DEJ16" s="105"/>
      <c r="DEK16" s="105"/>
      <c r="DEL16" s="105"/>
      <c r="DEM16" s="105"/>
      <c r="DEN16" s="105"/>
      <c r="DEO16" s="105"/>
      <c r="DEP16" s="105"/>
      <c r="DEQ16" s="105"/>
      <c r="DER16" s="105"/>
      <c r="DES16" s="105"/>
      <c r="DET16" s="105"/>
      <c r="DEU16" s="105"/>
      <c r="DEV16" s="105"/>
      <c r="DEW16" s="105"/>
      <c r="DEX16" s="105"/>
      <c r="DEY16" s="105"/>
      <c r="DEZ16" s="105"/>
      <c r="DFA16" s="105"/>
      <c r="DFB16" s="105"/>
      <c r="DFC16" s="105"/>
      <c r="DFD16" s="105"/>
      <c r="DFE16" s="105"/>
      <c r="DFF16" s="105"/>
      <c r="DFG16" s="105"/>
      <c r="DFH16" s="105"/>
      <c r="DFI16" s="105"/>
      <c r="DFJ16" s="105"/>
      <c r="DFK16" s="105"/>
      <c r="DFL16" s="105"/>
      <c r="DFM16" s="105"/>
      <c r="DFN16" s="105"/>
      <c r="DFO16" s="105"/>
      <c r="DFP16" s="105"/>
      <c r="DFQ16" s="105"/>
      <c r="DFR16" s="105"/>
      <c r="DFS16" s="105"/>
      <c r="DFT16" s="105"/>
      <c r="DFU16" s="105"/>
      <c r="DFV16" s="105"/>
      <c r="DFW16" s="105"/>
      <c r="DFX16" s="105"/>
      <c r="DFY16" s="105"/>
      <c r="DFZ16" s="105"/>
      <c r="DGA16" s="105"/>
      <c r="DGB16" s="105"/>
      <c r="DGC16" s="105"/>
      <c r="DGD16" s="105"/>
      <c r="DGE16" s="105"/>
      <c r="DGF16" s="105"/>
      <c r="DGG16" s="105"/>
      <c r="DGH16" s="105"/>
      <c r="DGI16" s="105"/>
      <c r="DGJ16" s="105"/>
      <c r="DGK16" s="105"/>
      <c r="DGL16" s="105"/>
      <c r="DGM16" s="105"/>
      <c r="DGN16" s="105"/>
      <c r="DGO16" s="105"/>
      <c r="DGP16" s="105"/>
      <c r="DGQ16" s="105"/>
      <c r="DGR16" s="105"/>
      <c r="DGS16" s="105"/>
      <c r="DGT16" s="105"/>
      <c r="DGU16" s="105"/>
      <c r="DGV16" s="105"/>
      <c r="DGW16" s="105"/>
      <c r="DGX16" s="105"/>
      <c r="DGY16" s="105"/>
      <c r="DGZ16" s="105"/>
      <c r="DHA16" s="105"/>
      <c r="DHB16" s="105"/>
      <c r="DHC16" s="105"/>
      <c r="DHD16" s="105"/>
      <c r="DHE16" s="105"/>
      <c r="DHF16" s="105"/>
      <c r="DHG16" s="105"/>
      <c r="DHH16" s="105"/>
      <c r="DHI16" s="105"/>
      <c r="DHJ16" s="105"/>
      <c r="DHK16" s="105"/>
      <c r="DHL16" s="105"/>
      <c r="DHM16" s="105"/>
      <c r="DHN16" s="105"/>
      <c r="DHO16" s="105"/>
      <c r="DHP16" s="105"/>
      <c r="DHQ16" s="105"/>
      <c r="DHR16" s="105"/>
      <c r="DHS16" s="105"/>
      <c r="DHT16" s="105"/>
      <c r="DHU16" s="105"/>
      <c r="DHV16" s="105"/>
      <c r="DHW16" s="105"/>
      <c r="DHX16" s="105"/>
      <c r="DHY16" s="105"/>
      <c r="DHZ16" s="105"/>
      <c r="DIA16" s="105"/>
      <c r="DIB16" s="105"/>
      <c r="DIC16" s="105"/>
      <c r="DID16" s="105"/>
      <c r="DIE16" s="105"/>
      <c r="DIF16" s="105"/>
      <c r="DIG16" s="105"/>
      <c r="DIH16" s="105"/>
      <c r="DII16" s="105"/>
      <c r="DIJ16" s="105"/>
      <c r="DIK16" s="105"/>
      <c r="DIL16" s="105"/>
      <c r="DIM16" s="105"/>
      <c r="DIN16" s="105"/>
      <c r="DIO16" s="105"/>
      <c r="DIP16" s="105"/>
      <c r="DIQ16" s="105"/>
      <c r="DIR16" s="105"/>
      <c r="DIS16" s="105"/>
      <c r="DIT16" s="105"/>
      <c r="DIU16" s="105"/>
      <c r="DIV16" s="105"/>
      <c r="DIW16" s="105"/>
      <c r="DIX16" s="105"/>
      <c r="DIY16" s="105"/>
      <c r="DIZ16" s="105"/>
      <c r="DJA16" s="105"/>
      <c r="DJB16" s="105"/>
      <c r="DJC16" s="105"/>
      <c r="DJD16" s="105"/>
      <c r="DJE16" s="105"/>
      <c r="DJF16" s="105"/>
      <c r="DJG16" s="105"/>
      <c r="DJH16" s="105"/>
      <c r="DJI16" s="105"/>
      <c r="DJJ16" s="105"/>
      <c r="DJK16" s="105"/>
      <c r="DJL16" s="105"/>
      <c r="DJM16" s="105"/>
      <c r="DJN16" s="105"/>
      <c r="DJO16" s="105"/>
      <c r="DJP16" s="105"/>
      <c r="DJQ16" s="105"/>
      <c r="DJR16" s="105"/>
      <c r="DJS16" s="105"/>
      <c r="DJT16" s="105"/>
      <c r="DJU16" s="105"/>
      <c r="DJV16" s="105"/>
      <c r="DJW16" s="105"/>
      <c r="DJX16" s="105"/>
      <c r="DJY16" s="105"/>
      <c r="DJZ16" s="105"/>
      <c r="DKA16" s="105"/>
      <c r="DKB16" s="105"/>
      <c r="DKC16" s="105"/>
      <c r="DKD16" s="105"/>
      <c r="DKE16" s="105"/>
      <c r="DKF16" s="105"/>
      <c r="DKG16" s="105"/>
      <c r="DKH16" s="105"/>
      <c r="DKI16" s="105"/>
      <c r="DKJ16" s="105"/>
      <c r="DKK16" s="105"/>
      <c r="DKL16" s="105"/>
      <c r="DKM16" s="105"/>
      <c r="DKN16" s="105"/>
      <c r="DKO16" s="105"/>
      <c r="DKP16" s="105"/>
      <c r="DKQ16" s="105"/>
      <c r="DKR16" s="105"/>
      <c r="DKS16" s="105"/>
      <c r="DKT16" s="105"/>
      <c r="DKU16" s="105"/>
      <c r="DKV16" s="105"/>
      <c r="DKW16" s="105"/>
      <c r="DKX16" s="105"/>
      <c r="DKY16" s="105"/>
      <c r="DKZ16" s="105"/>
      <c r="DLA16" s="105"/>
      <c r="DLB16" s="105"/>
      <c r="DLC16" s="105"/>
      <c r="DLD16" s="105"/>
      <c r="DLE16" s="105"/>
      <c r="DLF16" s="105"/>
      <c r="DLG16" s="105"/>
      <c r="DLH16" s="105"/>
      <c r="DLI16" s="105"/>
      <c r="DLJ16" s="105"/>
      <c r="DLK16" s="105"/>
      <c r="DLL16" s="105"/>
      <c r="DLM16" s="105"/>
      <c r="DLN16" s="105"/>
      <c r="DLO16" s="105"/>
      <c r="DLP16" s="105"/>
      <c r="DLQ16" s="105"/>
      <c r="DLR16" s="105"/>
      <c r="DLS16" s="105"/>
      <c r="DLT16" s="105"/>
      <c r="DLU16" s="105"/>
      <c r="DLV16" s="105"/>
      <c r="DLW16" s="105"/>
      <c r="DLX16" s="105"/>
      <c r="DLY16" s="105"/>
      <c r="DLZ16" s="105"/>
      <c r="DMA16" s="105"/>
      <c r="DMB16" s="105"/>
      <c r="DMC16" s="105"/>
      <c r="DMD16" s="105"/>
      <c r="DME16" s="105"/>
      <c r="DMF16" s="105"/>
      <c r="DMG16" s="105"/>
      <c r="DMH16" s="105"/>
      <c r="DMI16" s="105"/>
      <c r="DMJ16" s="105"/>
      <c r="DMK16" s="105"/>
      <c r="DML16" s="105"/>
      <c r="DMM16" s="105"/>
      <c r="DMN16" s="105"/>
      <c r="DMO16" s="105"/>
      <c r="DMP16" s="105"/>
      <c r="DMQ16" s="105"/>
      <c r="DMR16" s="105"/>
      <c r="DMS16" s="105"/>
      <c r="DMT16" s="105"/>
      <c r="DMU16" s="105"/>
      <c r="DMV16" s="105"/>
      <c r="DMW16" s="105"/>
      <c r="DMX16" s="105"/>
      <c r="DMY16" s="105"/>
      <c r="DMZ16" s="105"/>
      <c r="DNA16" s="105"/>
      <c r="DNB16" s="105"/>
      <c r="DNC16" s="105"/>
      <c r="DND16" s="105"/>
      <c r="DNE16" s="105"/>
      <c r="DNF16" s="105"/>
      <c r="DNG16" s="105"/>
      <c r="DNH16" s="105"/>
      <c r="DNI16" s="105"/>
      <c r="DNJ16" s="105"/>
      <c r="DNK16" s="105"/>
      <c r="DNL16" s="105"/>
      <c r="DNM16" s="105"/>
      <c r="DNN16" s="105"/>
      <c r="DNO16" s="105"/>
      <c r="DNP16" s="105"/>
      <c r="DNQ16" s="105"/>
      <c r="DNR16" s="105"/>
      <c r="DNS16" s="105"/>
      <c r="DNT16" s="105"/>
      <c r="DNU16" s="105"/>
      <c r="DNV16" s="105"/>
      <c r="DNW16" s="105"/>
      <c r="DNX16" s="105"/>
      <c r="DNY16" s="105"/>
      <c r="DNZ16" s="105"/>
      <c r="DOA16" s="105"/>
      <c r="DOB16" s="105"/>
      <c r="DOC16" s="105"/>
      <c r="DOD16" s="105"/>
      <c r="DOE16" s="105"/>
      <c r="DOF16" s="105"/>
      <c r="DOG16" s="105"/>
      <c r="DOH16" s="105"/>
      <c r="DOI16" s="105"/>
      <c r="DOJ16" s="105"/>
      <c r="DOK16" s="105"/>
      <c r="DOL16" s="105"/>
      <c r="DOM16" s="105"/>
      <c r="DON16" s="105"/>
      <c r="DOO16" s="105"/>
      <c r="DOP16" s="105"/>
      <c r="DOQ16" s="105"/>
      <c r="DOR16" s="105"/>
      <c r="DOS16" s="105"/>
      <c r="DOT16" s="105"/>
      <c r="DOU16" s="105"/>
      <c r="DOV16" s="105"/>
      <c r="DOW16" s="105"/>
      <c r="DOX16" s="105"/>
      <c r="DOY16" s="105"/>
      <c r="DOZ16" s="105"/>
      <c r="DPA16" s="105"/>
      <c r="DPB16" s="105"/>
      <c r="DPC16" s="105"/>
      <c r="DPD16" s="105"/>
      <c r="DPE16" s="105"/>
      <c r="DPF16" s="105"/>
      <c r="DPG16" s="105"/>
      <c r="DPH16" s="105"/>
      <c r="DPI16" s="105"/>
      <c r="DPJ16" s="105"/>
      <c r="DPK16" s="105"/>
      <c r="DPL16" s="105"/>
      <c r="DPM16" s="105"/>
      <c r="DPN16" s="105"/>
      <c r="DPO16" s="105"/>
      <c r="DPP16" s="105"/>
      <c r="DPQ16" s="105"/>
      <c r="DPR16" s="105"/>
      <c r="DPS16" s="105"/>
      <c r="DPT16" s="105"/>
      <c r="DPU16" s="105"/>
      <c r="DPV16" s="105"/>
      <c r="DPW16" s="105"/>
      <c r="DPX16" s="105"/>
      <c r="DPY16" s="105"/>
      <c r="DPZ16" s="105"/>
      <c r="DQA16" s="105"/>
      <c r="DQB16" s="105"/>
      <c r="DQC16" s="105"/>
      <c r="DQD16" s="105"/>
      <c r="DQE16" s="105"/>
      <c r="DQF16" s="105"/>
      <c r="DQG16" s="105"/>
      <c r="DQH16" s="105"/>
      <c r="DQI16" s="105"/>
      <c r="DQJ16" s="105"/>
      <c r="DQK16" s="105"/>
      <c r="DQL16" s="105"/>
      <c r="DQM16" s="105"/>
      <c r="DQN16" s="105"/>
      <c r="DQO16" s="105"/>
      <c r="DQP16" s="105"/>
      <c r="DQQ16" s="105"/>
      <c r="DQR16" s="105"/>
      <c r="DQS16" s="105"/>
      <c r="DQT16" s="105"/>
      <c r="DQU16" s="105"/>
      <c r="DQV16" s="105"/>
      <c r="DQW16" s="105"/>
      <c r="DQX16" s="105"/>
      <c r="DQY16" s="105"/>
      <c r="DQZ16" s="105"/>
      <c r="DRA16" s="105"/>
      <c r="DRB16" s="105"/>
      <c r="DRC16" s="105"/>
      <c r="DRD16" s="105"/>
      <c r="DRE16" s="105"/>
      <c r="DRF16" s="105"/>
      <c r="DRG16" s="105"/>
      <c r="DRH16" s="105"/>
      <c r="DRI16" s="105"/>
      <c r="DRJ16" s="105"/>
      <c r="DRK16" s="105"/>
      <c r="DRL16" s="105"/>
      <c r="DRM16" s="105"/>
      <c r="DRN16" s="105"/>
      <c r="DRO16" s="105"/>
      <c r="DRP16" s="105"/>
      <c r="DRQ16" s="105"/>
      <c r="DRR16" s="105"/>
      <c r="DRS16" s="105"/>
      <c r="DRT16" s="105"/>
      <c r="DRU16" s="105"/>
      <c r="DRV16" s="105"/>
      <c r="DRW16" s="105"/>
      <c r="DRX16" s="105"/>
      <c r="DRY16" s="105"/>
      <c r="DRZ16" s="105"/>
      <c r="DSA16" s="105"/>
      <c r="DSB16" s="105"/>
      <c r="DSC16" s="105"/>
      <c r="DSD16" s="105"/>
      <c r="DSE16" s="105"/>
      <c r="DSF16" s="105"/>
      <c r="DSG16" s="105"/>
      <c r="DSH16" s="105"/>
      <c r="DSI16" s="105"/>
      <c r="DSJ16" s="105"/>
      <c r="DSK16" s="105"/>
      <c r="DSL16" s="105"/>
      <c r="DSM16" s="105"/>
      <c r="DSN16" s="105"/>
      <c r="DSO16" s="105"/>
      <c r="DSP16" s="105"/>
      <c r="DSQ16" s="105"/>
      <c r="DSR16" s="105"/>
      <c r="DSS16" s="105"/>
      <c r="DST16" s="105"/>
      <c r="DSU16" s="105"/>
      <c r="DSV16" s="105"/>
      <c r="DSW16" s="105"/>
      <c r="DSX16" s="105"/>
      <c r="DSY16" s="105"/>
      <c r="DSZ16" s="105"/>
      <c r="DTA16" s="105"/>
      <c r="DTB16" s="105"/>
      <c r="DTC16" s="105"/>
      <c r="DTD16" s="105"/>
      <c r="DTE16" s="105"/>
      <c r="DTF16" s="105"/>
      <c r="DTG16" s="105"/>
      <c r="DTH16" s="105"/>
      <c r="DTI16" s="105"/>
      <c r="DTJ16" s="105"/>
      <c r="DTK16" s="105"/>
      <c r="DTL16" s="105"/>
      <c r="DTM16" s="105"/>
      <c r="DTN16" s="105"/>
      <c r="DTO16" s="105"/>
      <c r="DTP16" s="105"/>
      <c r="DTQ16" s="105"/>
      <c r="DTR16" s="105"/>
      <c r="DTS16" s="105"/>
      <c r="DTT16" s="105"/>
      <c r="DTU16" s="105"/>
      <c r="DTV16" s="105"/>
      <c r="DTW16" s="105"/>
      <c r="DTX16" s="105"/>
      <c r="DTY16" s="105"/>
      <c r="DTZ16" s="105"/>
      <c r="DUA16" s="105"/>
      <c r="DUB16" s="105"/>
      <c r="DUC16" s="105"/>
      <c r="DUD16" s="105"/>
      <c r="DUE16" s="105"/>
      <c r="DUF16" s="105"/>
      <c r="DUG16" s="105"/>
      <c r="DUH16" s="105"/>
      <c r="DUI16" s="105"/>
      <c r="DUJ16" s="105"/>
      <c r="DUK16" s="105"/>
      <c r="DUL16" s="105"/>
      <c r="DUM16" s="105"/>
      <c r="DUN16" s="105"/>
      <c r="DUO16" s="105"/>
      <c r="DUP16" s="105"/>
      <c r="DUQ16" s="105"/>
      <c r="DUR16" s="105"/>
      <c r="DUS16" s="105"/>
      <c r="DUT16" s="105"/>
      <c r="DUU16" s="105"/>
      <c r="DUV16" s="105"/>
      <c r="DUW16" s="105"/>
      <c r="DUX16" s="105"/>
      <c r="DUY16" s="105"/>
      <c r="DUZ16" s="105"/>
      <c r="DVA16" s="105"/>
      <c r="DVB16" s="105"/>
      <c r="DVC16" s="105"/>
      <c r="DVD16" s="105"/>
      <c r="DVE16" s="105"/>
      <c r="DVF16" s="105"/>
      <c r="DVG16" s="105"/>
      <c r="DVH16" s="105"/>
      <c r="DVI16" s="105"/>
      <c r="DVJ16" s="105"/>
      <c r="DVK16" s="105"/>
      <c r="DVL16" s="105"/>
      <c r="DVM16" s="105"/>
      <c r="DVN16" s="105"/>
      <c r="DVO16" s="105"/>
      <c r="DVP16" s="105"/>
      <c r="DVQ16" s="105"/>
      <c r="DVR16" s="105"/>
      <c r="DVS16" s="105"/>
      <c r="DVT16" s="105"/>
      <c r="DVU16" s="105"/>
      <c r="DVV16" s="105"/>
      <c r="DVW16" s="105"/>
      <c r="DVX16" s="105"/>
      <c r="DVY16" s="105"/>
      <c r="DVZ16" s="105"/>
      <c r="DWA16" s="105"/>
      <c r="DWB16" s="105"/>
      <c r="DWC16" s="105"/>
      <c r="DWD16" s="105"/>
      <c r="DWE16" s="105"/>
      <c r="DWF16" s="105"/>
      <c r="DWG16" s="105"/>
      <c r="DWH16" s="105"/>
      <c r="DWI16" s="105"/>
      <c r="DWJ16" s="105"/>
      <c r="DWK16" s="105"/>
      <c r="DWL16" s="105"/>
      <c r="DWM16" s="105"/>
      <c r="DWN16" s="105"/>
      <c r="DWO16" s="105"/>
      <c r="DWP16" s="105"/>
      <c r="DWQ16" s="105"/>
      <c r="DWR16" s="105"/>
      <c r="DWS16" s="105"/>
      <c r="DWT16" s="105"/>
      <c r="DWU16" s="105"/>
      <c r="DWV16" s="105"/>
      <c r="DWW16" s="105"/>
      <c r="DWX16" s="105"/>
      <c r="DWY16" s="105"/>
      <c r="DWZ16" s="105"/>
      <c r="DXA16" s="105"/>
      <c r="DXB16" s="105"/>
      <c r="DXC16" s="105"/>
      <c r="DXD16" s="105"/>
      <c r="DXE16" s="105"/>
      <c r="DXF16" s="105"/>
      <c r="DXG16" s="105"/>
      <c r="DXH16" s="105"/>
      <c r="DXI16" s="105"/>
      <c r="DXJ16" s="105"/>
      <c r="DXK16" s="105"/>
      <c r="DXL16" s="105"/>
      <c r="DXM16" s="105"/>
      <c r="DXN16" s="105"/>
      <c r="DXO16" s="105"/>
      <c r="DXP16" s="105"/>
      <c r="DXQ16" s="105"/>
      <c r="DXR16" s="105"/>
      <c r="DXS16" s="105"/>
      <c r="DXT16" s="105"/>
      <c r="DXU16" s="105"/>
      <c r="DXV16" s="105"/>
      <c r="DXW16" s="105"/>
      <c r="DXX16" s="105"/>
      <c r="DXY16" s="105"/>
      <c r="DXZ16" s="105"/>
      <c r="DYA16" s="105"/>
      <c r="DYB16" s="105"/>
      <c r="DYC16" s="105"/>
      <c r="DYD16" s="105"/>
      <c r="DYE16" s="105"/>
      <c r="DYF16" s="105"/>
      <c r="DYG16" s="105"/>
      <c r="DYH16" s="105"/>
      <c r="DYI16" s="105"/>
      <c r="DYJ16" s="105"/>
      <c r="DYK16" s="105"/>
      <c r="DYL16" s="105"/>
      <c r="DYM16" s="105"/>
      <c r="DYN16" s="105"/>
      <c r="DYO16" s="105"/>
      <c r="DYP16" s="105"/>
      <c r="DYQ16" s="105"/>
      <c r="DYR16" s="105"/>
      <c r="DYS16" s="105"/>
      <c r="DYT16" s="105"/>
      <c r="DYU16" s="105"/>
      <c r="DYV16" s="105"/>
      <c r="DYW16" s="105"/>
      <c r="DYX16" s="105"/>
      <c r="DYY16" s="105"/>
      <c r="DYZ16" s="105"/>
      <c r="DZA16" s="105"/>
      <c r="DZB16" s="105"/>
      <c r="DZC16" s="105"/>
      <c r="DZD16" s="105"/>
      <c r="DZE16" s="105"/>
      <c r="DZF16" s="105"/>
      <c r="DZG16" s="105"/>
      <c r="DZH16" s="105"/>
      <c r="DZI16" s="105"/>
      <c r="DZJ16" s="105"/>
      <c r="DZK16" s="105"/>
      <c r="DZL16" s="105"/>
      <c r="DZM16" s="105"/>
      <c r="DZN16" s="105"/>
      <c r="DZO16" s="105"/>
      <c r="DZP16" s="105"/>
      <c r="DZQ16" s="105"/>
      <c r="DZR16" s="105"/>
      <c r="DZS16" s="105"/>
      <c r="DZT16" s="105"/>
      <c r="DZU16" s="105"/>
      <c r="DZV16" s="105"/>
      <c r="DZW16" s="105"/>
      <c r="DZX16" s="105"/>
      <c r="DZY16" s="105"/>
      <c r="DZZ16" s="105"/>
      <c r="EAA16" s="105"/>
      <c r="EAB16" s="105"/>
      <c r="EAC16" s="105"/>
      <c r="EAD16" s="105"/>
      <c r="EAE16" s="105"/>
      <c r="EAF16" s="105"/>
      <c r="EAG16" s="105"/>
      <c r="EAH16" s="105"/>
      <c r="EAI16" s="105"/>
      <c r="EAJ16" s="105"/>
      <c r="EAK16" s="105"/>
      <c r="EAL16" s="105"/>
      <c r="EAM16" s="105"/>
      <c r="EAN16" s="105"/>
      <c r="EAO16" s="105"/>
      <c r="EAP16" s="105"/>
      <c r="EAQ16" s="105"/>
      <c r="EAR16" s="105"/>
      <c r="EAS16" s="105"/>
      <c r="EAT16" s="105"/>
      <c r="EAU16" s="105"/>
      <c r="EAV16" s="105"/>
      <c r="EAW16" s="105"/>
      <c r="EAX16" s="105"/>
      <c r="EAY16" s="105"/>
      <c r="EAZ16" s="105"/>
      <c r="EBA16" s="105"/>
      <c r="EBB16" s="105"/>
      <c r="EBC16" s="105"/>
      <c r="EBD16" s="105"/>
      <c r="EBE16" s="105"/>
      <c r="EBF16" s="105"/>
      <c r="EBG16" s="105"/>
      <c r="EBH16" s="105"/>
      <c r="EBI16" s="105"/>
      <c r="EBJ16" s="105"/>
      <c r="EBK16" s="105"/>
      <c r="EBL16" s="105"/>
      <c r="EBM16" s="105"/>
      <c r="EBN16" s="105"/>
      <c r="EBO16" s="105"/>
      <c r="EBP16" s="105"/>
      <c r="EBQ16" s="105"/>
      <c r="EBR16" s="105"/>
      <c r="EBS16" s="105"/>
      <c r="EBT16" s="105"/>
      <c r="EBU16" s="105"/>
      <c r="EBV16" s="105"/>
      <c r="EBW16" s="105"/>
      <c r="EBX16" s="105"/>
      <c r="EBY16" s="105"/>
      <c r="EBZ16" s="105"/>
      <c r="ECA16" s="105"/>
      <c r="ECB16" s="105"/>
      <c r="ECC16" s="105"/>
      <c r="ECD16" s="105"/>
      <c r="ECE16" s="105"/>
      <c r="ECF16" s="105"/>
      <c r="ECG16" s="105"/>
      <c r="ECH16" s="105"/>
      <c r="ECI16" s="105"/>
      <c r="ECJ16" s="105"/>
      <c r="ECK16" s="105"/>
      <c r="ECL16" s="105"/>
      <c r="ECM16" s="105"/>
      <c r="ECN16" s="105"/>
      <c r="ECO16" s="105"/>
      <c r="ECP16" s="105"/>
      <c r="ECQ16" s="105"/>
      <c r="ECR16" s="105"/>
      <c r="ECS16" s="105"/>
      <c r="ECT16" s="105"/>
      <c r="ECU16" s="105"/>
      <c r="ECV16" s="105"/>
      <c r="ECW16" s="105"/>
      <c r="ECX16" s="105"/>
      <c r="ECY16" s="105"/>
      <c r="ECZ16" s="105"/>
      <c r="EDA16" s="105"/>
      <c r="EDB16" s="105"/>
      <c r="EDC16" s="105"/>
      <c r="EDD16" s="105"/>
      <c r="EDE16" s="105"/>
      <c r="EDF16" s="105"/>
      <c r="EDG16" s="105"/>
      <c r="EDH16" s="105"/>
      <c r="EDI16" s="105"/>
      <c r="EDJ16" s="105"/>
      <c r="EDK16" s="105"/>
      <c r="EDL16" s="105"/>
      <c r="EDM16" s="105"/>
      <c r="EDN16" s="105"/>
      <c r="EDO16" s="105"/>
      <c r="EDP16" s="105"/>
      <c r="EDQ16" s="105"/>
      <c r="EDR16" s="105"/>
      <c r="EDS16" s="105"/>
      <c r="EDT16" s="105"/>
      <c r="EDU16" s="105"/>
      <c r="EDV16" s="105"/>
      <c r="EDW16" s="105"/>
      <c r="EDX16" s="105"/>
      <c r="EDY16" s="105"/>
      <c r="EDZ16" s="105"/>
      <c r="EEA16" s="105"/>
      <c r="EEB16" s="105"/>
      <c r="EEC16" s="105"/>
      <c r="EED16" s="105"/>
      <c r="EEE16" s="105"/>
      <c r="EEF16" s="105"/>
      <c r="EEG16" s="105"/>
      <c r="EEH16" s="105"/>
      <c r="EEI16" s="105"/>
      <c r="EEJ16" s="105"/>
      <c r="EEK16" s="105"/>
      <c r="EEL16" s="105"/>
      <c r="EEM16" s="105"/>
      <c r="EEN16" s="105"/>
      <c r="EEO16" s="105"/>
      <c r="EEP16" s="105"/>
      <c r="EEQ16" s="105"/>
      <c r="EER16" s="105"/>
      <c r="EES16" s="105"/>
      <c r="EET16" s="105"/>
      <c r="EEU16" s="105"/>
      <c r="EEV16" s="105"/>
      <c r="EEW16" s="105"/>
      <c r="EEX16" s="105"/>
      <c r="EEY16" s="105"/>
      <c r="EEZ16" s="105"/>
      <c r="EFA16" s="105"/>
      <c r="EFB16" s="105"/>
      <c r="EFC16" s="105"/>
      <c r="EFD16" s="105"/>
      <c r="EFE16" s="105"/>
      <c r="EFF16" s="105"/>
      <c r="EFG16" s="105"/>
      <c r="EFH16" s="105"/>
      <c r="EFI16" s="105"/>
      <c r="EFJ16" s="105"/>
      <c r="EFK16" s="105"/>
      <c r="EFL16" s="105"/>
      <c r="EFM16" s="105"/>
      <c r="EFN16" s="105"/>
      <c r="EFO16" s="105"/>
      <c r="EFP16" s="105"/>
      <c r="EFQ16" s="105"/>
      <c r="EFR16" s="105"/>
      <c r="EFS16" s="105"/>
      <c r="EFT16" s="105"/>
      <c r="EFU16" s="105"/>
      <c r="EFV16" s="105"/>
      <c r="EFW16" s="105"/>
      <c r="EFX16" s="105"/>
      <c r="EFY16" s="105"/>
      <c r="EFZ16" s="105"/>
      <c r="EGA16" s="105"/>
      <c r="EGB16" s="105"/>
      <c r="EGC16" s="105"/>
      <c r="EGD16" s="105"/>
      <c r="EGE16" s="105"/>
      <c r="EGF16" s="105"/>
      <c r="EGG16" s="105"/>
      <c r="EGH16" s="105"/>
      <c r="EGI16" s="105"/>
      <c r="EGJ16" s="105"/>
      <c r="EGK16" s="105"/>
      <c r="EGL16" s="105"/>
      <c r="EGM16" s="105"/>
      <c r="EGN16" s="105"/>
      <c r="EGO16" s="105"/>
      <c r="EGP16" s="105"/>
      <c r="EGQ16" s="105"/>
      <c r="EGR16" s="105"/>
      <c r="EGS16" s="105"/>
      <c r="EGT16" s="105"/>
      <c r="EGU16" s="105"/>
      <c r="EGV16" s="105"/>
      <c r="EGW16" s="105"/>
      <c r="EGX16" s="105"/>
      <c r="EGY16" s="105"/>
      <c r="EGZ16" s="105"/>
      <c r="EHA16" s="105"/>
      <c r="EHB16" s="105"/>
      <c r="EHC16" s="105"/>
      <c r="EHD16" s="105"/>
      <c r="EHE16" s="105"/>
      <c r="EHF16" s="105"/>
      <c r="EHG16" s="105"/>
      <c r="EHH16" s="105"/>
      <c r="EHI16" s="105"/>
      <c r="EHJ16" s="105"/>
      <c r="EHK16" s="105"/>
      <c r="EHL16" s="105"/>
      <c r="EHM16" s="105"/>
      <c r="EHN16" s="105"/>
      <c r="EHO16" s="105"/>
      <c r="EHP16" s="105"/>
      <c r="EHQ16" s="105"/>
      <c r="EHR16" s="105"/>
      <c r="EHS16" s="105"/>
      <c r="EHT16" s="105"/>
      <c r="EHU16" s="105"/>
      <c r="EHV16" s="105"/>
      <c r="EHW16" s="105"/>
      <c r="EHX16" s="105"/>
      <c r="EHY16" s="105"/>
      <c r="EHZ16" s="105"/>
      <c r="EIA16" s="105"/>
      <c r="EIB16" s="105"/>
      <c r="EIC16" s="105"/>
      <c r="EID16" s="105"/>
      <c r="EIE16" s="105"/>
      <c r="EIF16" s="105"/>
      <c r="EIG16" s="105"/>
      <c r="EIH16" s="105"/>
      <c r="EII16" s="105"/>
      <c r="EIJ16" s="105"/>
      <c r="EIK16" s="105"/>
      <c r="EIL16" s="105"/>
      <c r="EIM16" s="105"/>
      <c r="EIN16" s="105"/>
      <c r="EIO16" s="105"/>
      <c r="EIP16" s="105"/>
      <c r="EIQ16" s="105"/>
      <c r="EIR16" s="105"/>
      <c r="EIS16" s="105"/>
      <c r="EIT16" s="105"/>
      <c r="EIU16" s="105"/>
      <c r="EIV16" s="105"/>
      <c r="EIW16" s="105"/>
      <c r="EIX16" s="105"/>
      <c r="EIY16" s="105"/>
      <c r="EIZ16" s="105"/>
      <c r="EJA16" s="105"/>
      <c r="EJB16" s="105"/>
      <c r="EJC16" s="105"/>
      <c r="EJD16" s="105"/>
      <c r="EJE16" s="105"/>
      <c r="EJF16" s="105"/>
      <c r="EJG16" s="105"/>
      <c r="EJH16" s="105"/>
      <c r="EJI16" s="105"/>
      <c r="EJJ16" s="105"/>
      <c r="EJK16" s="105"/>
      <c r="EJL16" s="105"/>
      <c r="EJM16" s="105"/>
      <c r="EJN16" s="105"/>
      <c r="EJO16" s="105"/>
      <c r="EJP16" s="105"/>
      <c r="EJQ16" s="105"/>
      <c r="EJR16" s="105"/>
      <c r="EJS16" s="105"/>
      <c r="EJT16" s="105"/>
      <c r="EJU16" s="105"/>
      <c r="EJV16" s="105"/>
      <c r="EJW16" s="105"/>
      <c r="EJX16" s="105"/>
      <c r="EJY16" s="105"/>
      <c r="EJZ16" s="105"/>
      <c r="EKA16" s="105"/>
      <c r="EKB16" s="105"/>
      <c r="EKC16" s="105"/>
      <c r="EKD16" s="105"/>
      <c r="EKE16" s="105"/>
      <c r="EKF16" s="105"/>
      <c r="EKG16" s="105"/>
      <c r="EKH16" s="105"/>
      <c r="EKI16" s="105"/>
      <c r="EKJ16" s="105"/>
      <c r="EKK16" s="105"/>
      <c r="EKL16" s="105"/>
      <c r="EKM16" s="105"/>
      <c r="EKN16" s="105"/>
      <c r="EKO16" s="105"/>
      <c r="EKP16" s="105"/>
      <c r="EKQ16" s="105"/>
      <c r="EKR16" s="105"/>
      <c r="EKS16" s="105"/>
      <c r="EKT16" s="105"/>
      <c r="EKU16" s="105"/>
      <c r="EKV16" s="105"/>
      <c r="EKW16" s="105"/>
      <c r="EKX16" s="105"/>
      <c r="EKY16" s="105"/>
      <c r="EKZ16" s="105"/>
      <c r="ELA16" s="105"/>
      <c r="ELB16" s="105"/>
      <c r="ELC16" s="105"/>
      <c r="ELD16" s="105"/>
      <c r="ELE16" s="105"/>
      <c r="ELF16" s="105"/>
      <c r="ELG16" s="105"/>
      <c r="ELH16" s="105"/>
      <c r="ELI16" s="105"/>
      <c r="ELJ16" s="105"/>
      <c r="ELK16" s="105"/>
      <c r="ELL16" s="105"/>
      <c r="ELM16" s="105"/>
      <c r="ELN16" s="105"/>
      <c r="ELO16" s="105"/>
      <c r="ELP16" s="105"/>
      <c r="ELQ16" s="105"/>
      <c r="ELR16" s="105"/>
      <c r="ELS16" s="105"/>
      <c r="ELT16" s="105"/>
      <c r="ELU16" s="105"/>
      <c r="ELV16" s="105"/>
      <c r="ELW16" s="105"/>
      <c r="ELX16" s="105"/>
      <c r="ELY16" s="105"/>
      <c r="ELZ16" s="105"/>
      <c r="EMA16" s="105"/>
      <c r="EMB16" s="105"/>
      <c r="EMC16" s="105"/>
      <c r="EMD16" s="105"/>
      <c r="EME16" s="105"/>
      <c r="EMF16" s="105"/>
      <c r="EMG16" s="105"/>
      <c r="EMH16" s="105"/>
      <c r="EMI16" s="105"/>
      <c r="EMJ16" s="105"/>
      <c r="EMK16" s="105"/>
      <c r="EML16" s="105"/>
      <c r="EMM16" s="105"/>
      <c r="EMN16" s="105"/>
      <c r="EMO16" s="105"/>
      <c r="EMP16" s="105"/>
      <c r="EMQ16" s="105"/>
      <c r="EMR16" s="105"/>
      <c r="EMS16" s="105"/>
      <c r="EMT16" s="105"/>
      <c r="EMU16" s="105"/>
      <c r="EMV16" s="105"/>
      <c r="EMW16" s="105"/>
      <c r="EMX16" s="105"/>
      <c r="EMY16" s="105"/>
      <c r="EMZ16" s="105"/>
      <c r="ENA16" s="105"/>
      <c r="ENB16" s="105"/>
      <c r="ENC16" s="105"/>
      <c r="END16" s="105"/>
      <c r="ENE16" s="105"/>
      <c r="ENF16" s="105"/>
      <c r="ENG16" s="105"/>
      <c r="ENH16" s="105"/>
      <c r="ENI16" s="105"/>
      <c r="ENJ16" s="105"/>
      <c r="ENK16" s="105"/>
      <c r="ENL16" s="105"/>
      <c r="ENM16" s="105"/>
      <c r="ENN16" s="105"/>
      <c r="ENO16" s="105"/>
      <c r="ENP16" s="105"/>
      <c r="ENQ16" s="105"/>
      <c r="ENR16" s="105"/>
      <c r="ENS16" s="105"/>
      <c r="ENT16" s="105"/>
      <c r="ENU16" s="105"/>
      <c r="ENV16" s="105"/>
      <c r="ENW16" s="105"/>
      <c r="ENX16" s="105"/>
      <c r="ENY16" s="105"/>
      <c r="ENZ16" s="105"/>
      <c r="EOA16" s="105"/>
      <c r="EOB16" s="105"/>
      <c r="EOC16" s="105"/>
      <c r="EOD16" s="105"/>
      <c r="EOE16" s="105"/>
      <c r="EOF16" s="105"/>
      <c r="EOG16" s="105"/>
      <c r="EOH16" s="105"/>
      <c r="EOI16" s="105"/>
      <c r="EOJ16" s="105"/>
      <c r="EOK16" s="105"/>
      <c r="EOL16" s="105"/>
      <c r="EOM16" s="105"/>
      <c r="EON16" s="105"/>
      <c r="EOO16" s="105"/>
      <c r="EOP16" s="105"/>
      <c r="EOQ16" s="105"/>
      <c r="EOR16" s="105"/>
      <c r="EOS16" s="105"/>
      <c r="EOT16" s="105"/>
      <c r="EOU16" s="105"/>
      <c r="EOV16" s="105"/>
      <c r="EOW16" s="105"/>
      <c r="EOX16" s="105"/>
      <c r="EOY16" s="105"/>
      <c r="EOZ16" s="105"/>
      <c r="EPA16" s="105"/>
      <c r="EPB16" s="105"/>
      <c r="EPC16" s="105"/>
      <c r="EPD16" s="105"/>
      <c r="EPE16" s="105"/>
      <c r="EPF16" s="105"/>
      <c r="EPG16" s="105"/>
      <c r="EPH16" s="105"/>
      <c r="EPI16" s="105"/>
      <c r="EPJ16" s="105"/>
      <c r="EPK16" s="105"/>
      <c r="EPL16" s="105"/>
      <c r="EPM16" s="105"/>
      <c r="EPN16" s="105"/>
      <c r="EPO16" s="105"/>
      <c r="EPP16" s="105"/>
      <c r="EPQ16" s="105"/>
      <c r="EPR16" s="105"/>
      <c r="EPS16" s="105"/>
      <c r="EPT16" s="105"/>
      <c r="EPU16" s="105"/>
      <c r="EPV16" s="105"/>
      <c r="EPW16" s="105"/>
      <c r="EPX16" s="105"/>
      <c r="EPY16" s="105"/>
      <c r="EPZ16" s="105"/>
      <c r="EQA16" s="105"/>
      <c r="EQB16" s="105"/>
      <c r="EQC16" s="105"/>
      <c r="EQD16" s="105"/>
      <c r="EQE16" s="105"/>
      <c r="EQF16" s="105"/>
      <c r="EQG16" s="105"/>
      <c r="EQH16" s="105"/>
      <c r="EQI16" s="105"/>
      <c r="EQJ16" s="105"/>
      <c r="EQK16" s="105"/>
      <c r="EQL16" s="105"/>
      <c r="EQM16" s="105"/>
      <c r="EQN16" s="105"/>
      <c r="EQO16" s="105"/>
      <c r="EQP16" s="105"/>
      <c r="EQQ16" s="105"/>
      <c r="EQR16" s="105"/>
      <c r="EQS16" s="105"/>
      <c r="EQT16" s="105"/>
      <c r="EQU16" s="105"/>
      <c r="EQV16" s="105"/>
      <c r="EQW16" s="105"/>
      <c r="EQX16" s="105"/>
      <c r="EQY16" s="105"/>
      <c r="EQZ16" s="105"/>
      <c r="ERA16" s="105"/>
      <c r="ERB16" s="105"/>
      <c r="ERC16" s="105"/>
      <c r="ERD16" s="105"/>
      <c r="ERE16" s="105"/>
      <c r="ERF16" s="105"/>
      <c r="ERG16" s="105"/>
      <c r="ERH16" s="105"/>
      <c r="ERI16" s="105"/>
      <c r="ERJ16" s="105"/>
      <c r="ERK16" s="105"/>
      <c r="ERL16" s="105"/>
      <c r="ERM16" s="105"/>
      <c r="ERN16" s="105"/>
      <c r="ERO16" s="105"/>
      <c r="ERP16" s="105"/>
      <c r="ERQ16" s="105"/>
      <c r="ERR16" s="105"/>
      <c r="ERS16" s="105"/>
      <c r="ERT16" s="105"/>
      <c r="ERU16" s="105"/>
      <c r="ERV16" s="105"/>
      <c r="ERW16" s="105"/>
      <c r="ERX16" s="105"/>
      <c r="ERY16" s="105"/>
      <c r="ERZ16" s="105"/>
      <c r="ESA16" s="105"/>
      <c r="ESB16" s="105"/>
      <c r="ESC16" s="105"/>
      <c r="ESD16" s="105"/>
      <c r="ESE16" s="105"/>
      <c r="ESF16" s="105"/>
      <c r="ESG16" s="105"/>
      <c r="ESH16" s="105"/>
      <c r="ESI16" s="105"/>
      <c r="ESJ16" s="105"/>
      <c r="ESK16" s="105"/>
      <c r="ESL16" s="105"/>
      <c r="ESM16" s="105"/>
      <c r="ESN16" s="105"/>
      <c r="ESO16" s="105"/>
      <c r="ESP16" s="105"/>
      <c r="ESQ16" s="105"/>
      <c r="ESR16" s="105"/>
      <c r="ESS16" s="105"/>
      <c r="EST16" s="105"/>
      <c r="ESU16" s="105"/>
      <c r="ESV16" s="105"/>
      <c r="ESW16" s="105"/>
      <c r="ESX16" s="105"/>
      <c r="ESY16" s="105"/>
      <c r="ESZ16" s="105"/>
      <c r="ETA16" s="105"/>
      <c r="ETB16" s="105"/>
      <c r="ETC16" s="105"/>
      <c r="ETD16" s="105"/>
      <c r="ETE16" s="105"/>
      <c r="ETF16" s="105"/>
      <c r="ETG16" s="105"/>
      <c r="ETH16" s="105"/>
      <c r="ETI16" s="105"/>
      <c r="ETJ16" s="105"/>
      <c r="ETK16" s="105"/>
      <c r="ETL16" s="105"/>
      <c r="ETM16" s="105"/>
      <c r="ETN16" s="105"/>
      <c r="ETO16" s="105"/>
      <c r="ETP16" s="105"/>
      <c r="ETQ16" s="105"/>
      <c r="ETR16" s="105"/>
      <c r="ETS16" s="105"/>
      <c r="ETT16" s="105"/>
      <c r="ETU16" s="105"/>
      <c r="ETV16" s="105"/>
      <c r="ETW16" s="105"/>
      <c r="ETX16" s="105"/>
      <c r="ETY16" s="105"/>
      <c r="ETZ16" s="105"/>
      <c r="EUA16" s="105"/>
      <c r="EUB16" s="105"/>
      <c r="EUC16" s="105"/>
      <c r="EUD16" s="105"/>
      <c r="EUE16" s="105"/>
      <c r="EUF16" s="105"/>
      <c r="EUG16" s="105"/>
      <c r="EUH16" s="105"/>
      <c r="EUI16" s="105"/>
      <c r="EUJ16" s="105"/>
      <c r="EUK16" s="105"/>
      <c r="EUL16" s="105"/>
      <c r="EUM16" s="105"/>
      <c r="EUN16" s="105"/>
      <c r="EUO16" s="105"/>
      <c r="EUP16" s="105"/>
      <c r="EUQ16" s="105"/>
      <c r="EUR16" s="105"/>
      <c r="EUS16" s="105"/>
      <c r="EUT16" s="105"/>
      <c r="EUU16" s="105"/>
      <c r="EUV16" s="105"/>
      <c r="EUW16" s="105"/>
      <c r="EUX16" s="105"/>
      <c r="EUY16" s="105"/>
      <c r="EUZ16" s="105"/>
      <c r="EVA16" s="105"/>
      <c r="EVB16" s="105"/>
      <c r="EVC16" s="105"/>
      <c r="EVD16" s="105"/>
      <c r="EVE16" s="105"/>
      <c r="EVF16" s="105"/>
      <c r="EVG16" s="105"/>
      <c r="EVH16" s="105"/>
      <c r="EVI16" s="105"/>
      <c r="EVJ16" s="105"/>
      <c r="EVK16" s="105"/>
      <c r="EVL16" s="105"/>
      <c r="EVM16" s="105"/>
      <c r="EVN16" s="105"/>
      <c r="EVO16" s="105"/>
      <c r="EVP16" s="105"/>
      <c r="EVQ16" s="105"/>
      <c r="EVR16" s="105"/>
      <c r="EVS16" s="105"/>
      <c r="EVT16" s="105"/>
      <c r="EVU16" s="105"/>
      <c r="EVV16" s="105"/>
      <c r="EVW16" s="105"/>
      <c r="EVX16" s="105"/>
      <c r="EVY16" s="105"/>
      <c r="EVZ16" s="105"/>
      <c r="EWA16" s="105"/>
      <c r="EWB16" s="105"/>
      <c r="EWC16" s="105"/>
      <c r="EWD16" s="105"/>
      <c r="EWE16" s="105"/>
      <c r="EWF16" s="105"/>
      <c r="EWG16" s="105"/>
      <c r="EWH16" s="105"/>
      <c r="EWI16" s="105"/>
      <c r="EWJ16" s="105"/>
      <c r="EWK16" s="105"/>
      <c r="EWL16" s="105"/>
      <c r="EWM16" s="105"/>
      <c r="EWN16" s="105"/>
      <c r="EWO16" s="105"/>
      <c r="EWP16" s="105"/>
      <c r="EWQ16" s="105"/>
      <c r="EWR16" s="105"/>
      <c r="EWS16" s="105"/>
      <c r="EWT16" s="105"/>
      <c r="EWU16" s="105"/>
      <c r="EWV16" s="105"/>
      <c r="EWW16" s="105"/>
      <c r="EWX16" s="105"/>
      <c r="EWY16" s="105"/>
      <c r="EWZ16" s="105"/>
      <c r="EXA16" s="105"/>
      <c r="EXB16" s="105"/>
      <c r="EXC16" s="105"/>
      <c r="EXD16" s="105"/>
      <c r="EXE16" s="105"/>
      <c r="EXF16" s="105"/>
      <c r="EXG16" s="105"/>
      <c r="EXH16" s="105"/>
      <c r="EXI16" s="105"/>
      <c r="EXJ16" s="105"/>
      <c r="EXK16" s="105"/>
      <c r="EXL16" s="105"/>
      <c r="EXM16" s="105"/>
      <c r="EXN16" s="105"/>
      <c r="EXO16" s="105"/>
      <c r="EXP16" s="105"/>
      <c r="EXQ16" s="105"/>
      <c r="EXR16" s="105"/>
      <c r="EXS16" s="105"/>
      <c r="EXT16" s="105"/>
      <c r="EXU16" s="105"/>
      <c r="EXV16" s="105"/>
      <c r="EXW16" s="105"/>
      <c r="EXX16" s="105"/>
      <c r="EXY16" s="105"/>
      <c r="EXZ16" s="105"/>
      <c r="EYA16" s="105"/>
      <c r="EYB16" s="105"/>
      <c r="EYC16" s="105"/>
      <c r="EYD16" s="105"/>
      <c r="EYE16" s="105"/>
      <c r="EYF16" s="105"/>
      <c r="EYG16" s="105"/>
      <c r="EYH16" s="105"/>
      <c r="EYI16" s="105"/>
      <c r="EYJ16" s="105"/>
      <c r="EYK16" s="105"/>
      <c r="EYL16" s="105"/>
      <c r="EYM16" s="105"/>
      <c r="EYN16" s="105"/>
      <c r="EYO16" s="105"/>
      <c r="EYP16" s="105"/>
      <c r="EYQ16" s="105"/>
      <c r="EYR16" s="105"/>
      <c r="EYS16" s="105"/>
      <c r="EYT16" s="105"/>
      <c r="EYU16" s="105"/>
      <c r="EYV16" s="105"/>
      <c r="EYW16" s="105"/>
      <c r="EYX16" s="105"/>
      <c r="EYY16" s="105"/>
      <c r="EYZ16" s="105"/>
      <c r="EZA16" s="105"/>
      <c r="EZB16" s="105"/>
      <c r="EZC16" s="105"/>
      <c r="EZD16" s="105"/>
      <c r="EZE16" s="105"/>
      <c r="EZF16" s="105"/>
      <c r="EZG16" s="105"/>
      <c r="EZH16" s="105"/>
      <c r="EZI16" s="105"/>
      <c r="EZJ16" s="105"/>
      <c r="EZK16" s="105"/>
      <c r="EZL16" s="105"/>
      <c r="EZM16" s="105"/>
      <c r="EZN16" s="105"/>
      <c r="EZO16" s="105"/>
      <c r="EZP16" s="105"/>
      <c r="EZQ16" s="105"/>
      <c r="EZR16" s="105"/>
      <c r="EZS16" s="105"/>
      <c r="EZT16" s="105"/>
      <c r="EZU16" s="105"/>
      <c r="EZV16" s="105"/>
      <c r="EZW16" s="105"/>
      <c r="EZX16" s="105"/>
      <c r="EZY16" s="105"/>
      <c r="EZZ16" s="105"/>
      <c r="FAA16" s="105"/>
      <c r="FAB16" s="105"/>
      <c r="FAC16" s="105"/>
      <c r="FAD16" s="105"/>
      <c r="FAE16" s="105"/>
      <c r="FAF16" s="105"/>
      <c r="FAG16" s="105"/>
      <c r="FAH16" s="105"/>
      <c r="FAI16" s="105"/>
      <c r="FAJ16" s="105"/>
      <c r="FAK16" s="105"/>
      <c r="FAL16" s="105"/>
      <c r="FAM16" s="105"/>
      <c r="FAN16" s="105"/>
      <c r="FAO16" s="105"/>
      <c r="FAP16" s="105"/>
      <c r="FAQ16" s="105"/>
      <c r="FAR16" s="105"/>
      <c r="FAS16" s="105"/>
      <c r="FAT16" s="105"/>
      <c r="FAU16" s="105"/>
      <c r="FAV16" s="105"/>
      <c r="FAW16" s="105"/>
      <c r="FAX16" s="105"/>
      <c r="FAY16" s="105"/>
      <c r="FAZ16" s="105"/>
      <c r="FBA16" s="105"/>
      <c r="FBB16" s="105"/>
      <c r="FBC16" s="105"/>
      <c r="FBD16" s="105"/>
      <c r="FBE16" s="105"/>
      <c r="FBF16" s="105"/>
      <c r="FBG16" s="105"/>
      <c r="FBH16" s="105"/>
      <c r="FBI16" s="105"/>
      <c r="FBJ16" s="105"/>
      <c r="FBK16" s="105"/>
      <c r="FBL16" s="105"/>
      <c r="FBM16" s="105"/>
      <c r="FBN16" s="105"/>
      <c r="FBO16" s="105"/>
      <c r="FBP16" s="105"/>
      <c r="FBQ16" s="105"/>
      <c r="FBR16" s="105"/>
      <c r="FBS16" s="105"/>
      <c r="FBT16" s="105"/>
      <c r="FBU16" s="105"/>
      <c r="FBV16" s="105"/>
      <c r="FBW16" s="105"/>
      <c r="FBX16" s="105"/>
      <c r="FBY16" s="105"/>
      <c r="FBZ16" s="105"/>
      <c r="FCA16" s="105"/>
      <c r="FCB16" s="105"/>
      <c r="FCC16" s="105"/>
      <c r="FCD16" s="105"/>
      <c r="FCE16" s="105"/>
      <c r="FCF16" s="105"/>
      <c r="FCG16" s="105"/>
      <c r="FCH16" s="105"/>
      <c r="FCI16" s="105"/>
      <c r="FCJ16" s="105"/>
      <c r="FCK16" s="105"/>
      <c r="FCL16" s="105"/>
      <c r="FCM16" s="105"/>
      <c r="FCN16" s="105"/>
      <c r="FCO16" s="105"/>
      <c r="FCP16" s="105"/>
      <c r="FCQ16" s="105"/>
      <c r="FCR16" s="105"/>
      <c r="FCS16" s="105"/>
      <c r="FCT16" s="105"/>
      <c r="FCU16" s="105"/>
      <c r="FCV16" s="105"/>
      <c r="FCW16" s="105"/>
      <c r="FCX16" s="105"/>
      <c r="FCY16" s="105"/>
      <c r="FCZ16" s="105"/>
      <c r="FDA16" s="105"/>
      <c r="FDB16" s="105"/>
      <c r="FDC16" s="105"/>
      <c r="FDD16" s="105"/>
      <c r="FDE16" s="105"/>
      <c r="FDF16" s="105"/>
      <c r="FDG16" s="105"/>
      <c r="FDH16" s="105"/>
      <c r="FDI16" s="105"/>
      <c r="FDJ16" s="105"/>
      <c r="FDK16" s="105"/>
      <c r="FDL16" s="105"/>
      <c r="FDM16" s="105"/>
      <c r="FDN16" s="105"/>
      <c r="FDO16" s="105"/>
      <c r="FDP16" s="105"/>
      <c r="FDQ16" s="105"/>
      <c r="FDR16" s="105"/>
      <c r="FDS16" s="105"/>
      <c r="FDT16" s="105"/>
      <c r="FDU16" s="105"/>
      <c r="FDV16" s="105"/>
      <c r="FDW16" s="105"/>
      <c r="FDX16" s="105"/>
      <c r="FDY16" s="105"/>
      <c r="FDZ16" s="105"/>
      <c r="FEA16" s="105"/>
      <c r="FEB16" s="105"/>
      <c r="FEC16" s="105"/>
      <c r="FED16" s="105"/>
      <c r="FEE16" s="105"/>
      <c r="FEF16" s="105"/>
      <c r="FEG16" s="105"/>
      <c r="FEH16" s="105"/>
      <c r="FEI16" s="105"/>
      <c r="FEJ16" s="105"/>
      <c r="FEK16" s="105"/>
      <c r="FEL16" s="105"/>
      <c r="FEM16" s="105"/>
      <c r="FEN16" s="105"/>
      <c r="FEO16" s="105"/>
      <c r="FEP16" s="105"/>
      <c r="FEQ16" s="105"/>
      <c r="FER16" s="105"/>
      <c r="FES16" s="105"/>
      <c r="FET16" s="105"/>
      <c r="FEU16" s="105"/>
      <c r="FEV16" s="105"/>
      <c r="FEW16" s="105"/>
      <c r="FEX16" s="105"/>
      <c r="FEY16" s="105"/>
      <c r="FEZ16" s="105"/>
      <c r="FFA16" s="105"/>
      <c r="FFB16" s="105"/>
      <c r="FFC16" s="105"/>
      <c r="FFD16" s="105"/>
      <c r="FFE16" s="105"/>
      <c r="FFF16" s="105"/>
      <c r="FFG16" s="105"/>
      <c r="FFH16" s="105"/>
      <c r="FFI16" s="105"/>
      <c r="FFJ16" s="105"/>
      <c r="FFK16" s="105"/>
      <c r="FFL16" s="105"/>
      <c r="FFM16" s="105"/>
      <c r="FFN16" s="105"/>
      <c r="FFO16" s="105"/>
      <c r="FFP16" s="105"/>
      <c r="FFQ16" s="105"/>
      <c r="FFR16" s="105"/>
      <c r="FFS16" s="105"/>
      <c r="FFT16" s="105"/>
      <c r="FFU16" s="105"/>
      <c r="FFV16" s="105"/>
      <c r="FFW16" s="105"/>
      <c r="FFX16" s="105"/>
      <c r="FFY16" s="105"/>
      <c r="FFZ16" s="105"/>
      <c r="FGA16" s="105"/>
      <c r="FGB16" s="105"/>
      <c r="FGC16" s="105"/>
      <c r="FGD16" s="105"/>
      <c r="FGE16" s="105"/>
      <c r="FGF16" s="105"/>
      <c r="FGG16" s="105"/>
      <c r="FGH16" s="105"/>
      <c r="FGI16" s="105"/>
      <c r="FGJ16" s="105"/>
      <c r="FGK16" s="105"/>
      <c r="FGL16" s="105"/>
      <c r="FGM16" s="105"/>
      <c r="FGN16" s="105"/>
      <c r="FGO16" s="105"/>
      <c r="FGP16" s="105"/>
      <c r="FGQ16" s="105"/>
      <c r="FGR16" s="105"/>
      <c r="FGS16" s="105"/>
      <c r="FGT16" s="105"/>
      <c r="FGU16" s="105"/>
      <c r="FGV16" s="105"/>
      <c r="FGW16" s="105"/>
      <c r="FGX16" s="105"/>
      <c r="FGY16" s="105"/>
      <c r="FGZ16" s="105"/>
      <c r="FHA16" s="105"/>
      <c r="FHB16" s="105"/>
      <c r="FHC16" s="105"/>
      <c r="FHD16" s="105"/>
      <c r="FHE16" s="105"/>
      <c r="FHF16" s="105"/>
      <c r="FHG16" s="105"/>
      <c r="FHH16" s="105"/>
      <c r="FHI16" s="105"/>
      <c r="FHJ16" s="105"/>
      <c r="FHK16" s="105"/>
      <c r="FHL16" s="105"/>
      <c r="FHM16" s="105"/>
      <c r="FHN16" s="105"/>
      <c r="FHO16" s="105"/>
      <c r="FHP16" s="105"/>
      <c r="FHQ16" s="105"/>
      <c r="FHR16" s="105"/>
      <c r="FHS16" s="105"/>
      <c r="FHT16" s="105"/>
      <c r="FHU16" s="105"/>
      <c r="FHV16" s="105"/>
      <c r="FHW16" s="105"/>
      <c r="FHX16" s="105"/>
      <c r="FHY16" s="105"/>
      <c r="FHZ16" s="105"/>
      <c r="FIA16" s="105"/>
      <c r="FIB16" s="105"/>
      <c r="FIC16" s="105"/>
      <c r="FID16" s="105"/>
      <c r="FIE16" s="105"/>
      <c r="FIF16" s="105"/>
      <c r="FIG16" s="105"/>
      <c r="FIH16" s="105"/>
      <c r="FII16" s="105"/>
      <c r="FIJ16" s="105"/>
      <c r="FIK16" s="105"/>
      <c r="FIL16" s="105"/>
      <c r="FIM16" s="105"/>
      <c r="FIN16" s="105"/>
      <c r="FIO16" s="105"/>
      <c r="FIP16" s="105"/>
      <c r="FIQ16" s="105"/>
      <c r="FIR16" s="105"/>
      <c r="FIS16" s="105"/>
      <c r="FIT16" s="105"/>
      <c r="FIU16" s="105"/>
      <c r="FIV16" s="105"/>
      <c r="FIW16" s="105"/>
      <c r="FIX16" s="105"/>
      <c r="FIY16" s="105"/>
      <c r="FIZ16" s="105"/>
      <c r="FJA16" s="105"/>
      <c r="FJB16" s="105"/>
      <c r="FJC16" s="105"/>
      <c r="FJD16" s="105"/>
      <c r="FJE16" s="105"/>
      <c r="FJF16" s="105"/>
      <c r="FJG16" s="105"/>
      <c r="FJH16" s="105"/>
      <c r="FJI16" s="105"/>
      <c r="FJJ16" s="105"/>
      <c r="FJK16" s="105"/>
      <c r="FJL16" s="105"/>
      <c r="FJM16" s="105"/>
      <c r="FJN16" s="105"/>
      <c r="FJO16" s="105"/>
      <c r="FJP16" s="105"/>
      <c r="FJQ16" s="105"/>
      <c r="FJR16" s="105"/>
      <c r="FJS16" s="105"/>
      <c r="FJT16" s="105"/>
      <c r="FJU16" s="105"/>
      <c r="FJV16" s="105"/>
      <c r="FJW16" s="105"/>
      <c r="FJX16" s="105"/>
      <c r="FJY16" s="105"/>
      <c r="FJZ16" s="105"/>
      <c r="FKA16" s="105"/>
      <c r="FKB16" s="105"/>
      <c r="FKC16" s="105"/>
      <c r="FKD16" s="105"/>
      <c r="FKE16" s="105"/>
      <c r="FKF16" s="105"/>
      <c r="FKG16" s="105"/>
      <c r="FKH16" s="105"/>
      <c r="FKI16" s="105"/>
      <c r="FKJ16" s="105"/>
      <c r="FKK16" s="105"/>
      <c r="FKL16" s="105"/>
      <c r="FKM16" s="105"/>
      <c r="FKN16" s="105"/>
      <c r="FKO16" s="105"/>
      <c r="FKP16" s="105"/>
      <c r="FKQ16" s="105"/>
      <c r="FKR16" s="105"/>
      <c r="FKS16" s="105"/>
      <c r="FKT16" s="105"/>
      <c r="FKU16" s="105"/>
      <c r="FKV16" s="105"/>
      <c r="FKW16" s="105"/>
      <c r="FKX16" s="105"/>
      <c r="FKY16" s="105"/>
      <c r="FKZ16" s="105"/>
      <c r="FLA16" s="105"/>
      <c r="FLB16" s="105"/>
      <c r="FLC16" s="105"/>
      <c r="FLD16" s="105"/>
      <c r="FLE16" s="105"/>
      <c r="FLF16" s="105"/>
      <c r="FLG16" s="105"/>
      <c r="FLH16" s="105"/>
      <c r="FLI16" s="105"/>
      <c r="FLJ16" s="105"/>
      <c r="FLK16" s="105"/>
      <c r="FLL16" s="105"/>
      <c r="FLM16" s="105"/>
      <c r="FLN16" s="105"/>
      <c r="FLO16" s="105"/>
      <c r="FLP16" s="105"/>
      <c r="FLQ16" s="105"/>
      <c r="FLR16" s="105"/>
      <c r="FLS16" s="105"/>
      <c r="FLT16" s="105"/>
      <c r="FLU16" s="105"/>
      <c r="FLV16" s="105"/>
      <c r="FLW16" s="105"/>
      <c r="FLX16" s="105"/>
      <c r="FLY16" s="105"/>
      <c r="FLZ16" s="105"/>
      <c r="FMA16" s="105"/>
      <c r="FMB16" s="105"/>
      <c r="FMC16" s="105"/>
      <c r="FMD16" s="105"/>
      <c r="FME16" s="105"/>
      <c r="FMF16" s="105"/>
      <c r="FMG16" s="105"/>
      <c r="FMH16" s="105"/>
      <c r="FMI16" s="105"/>
      <c r="FMJ16" s="105"/>
      <c r="FMK16" s="105"/>
      <c r="FML16" s="105"/>
      <c r="FMM16" s="105"/>
      <c r="FMN16" s="105"/>
      <c r="FMO16" s="105"/>
      <c r="FMP16" s="105"/>
      <c r="FMQ16" s="105"/>
      <c r="FMR16" s="105"/>
      <c r="FMS16" s="105"/>
      <c r="FMT16" s="105"/>
      <c r="FMU16" s="105"/>
      <c r="FMV16" s="105"/>
      <c r="FMW16" s="105"/>
      <c r="FMX16" s="105"/>
      <c r="FMY16" s="105"/>
      <c r="FMZ16" s="105"/>
      <c r="FNA16" s="105"/>
      <c r="FNB16" s="105"/>
      <c r="FNC16" s="105"/>
      <c r="FND16" s="105"/>
      <c r="FNE16" s="105"/>
      <c r="FNF16" s="105"/>
      <c r="FNG16" s="105"/>
      <c r="FNH16" s="105"/>
      <c r="FNI16" s="105"/>
      <c r="FNJ16" s="105"/>
      <c r="FNK16" s="105"/>
      <c r="FNL16" s="105"/>
      <c r="FNM16" s="105"/>
      <c r="FNN16" s="105"/>
      <c r="FNO16" s="105"/>
      <c r="FNP16" s="105"/>
      <c r="FNQ16" s="105"/>
      <c r="FNR16" s="105"/>
      <c r="FNS16" s="105"/>
      <c r="FNT16" s="105"/>
      <c r="FNU16" s="105"/>
      <c r="FNV16" s="105"/>
      <c r="FNW16" s="105"/>
      <c r="FNX16" s="105"/>
      <c r="FNY16" s="105"/>
      <c r="FNZ16" s="105"/>
      <c r="FOA16" s="105"/>
      <c r="FOB16" s="105"/>
      <c r="FOC16" s="105"/>
      <c r="FOD16" s="105"/>
      <c r="FOE16" s="105"/>
      <c r="FOF16" s="105"/>
      <c r="FOG16" s="105"/>
      <c r="FOH16" s="105"/>
      <c r="FOI16" s="105"/>
      <c r="FOJ16" s="105"/>
      <c r="FOK16" s="105"/>
      <c r="FOL16" s="105"/>
      <c r="FOM16" s="105"/>
      <c r="FON16" s="105"/>
      <c r="FOO16" s="105"/>
      <c r="FOP16" s="105"/>
      <c r="FOQ16" s="105"/>
      <c r="FOR16" s="105"/>
      <c r="FOS16" s="105"/>
      <c r="FOT16" s="105"/>
      <c r="FOU16" s="105"/>
      <c r="FOV16" s="105"/>
      <c r="FOW16" s="105"/>
      <c r="FOX16" s="105"/>
      <c r="FOY16" s="105"/>
      <c r="FOZ16" s="105"/>
      <c r="FPA16" s="105"/>
      <c r="FPB16" s="105"/>
      <c r="FPC16" s="105"/>
      <c r="FPD16" s="105"/>
      <c r="FPE16" s="105"/>
      <c r="FPF16" s="105"/>
      <c r="FPG16" s="105"/>
      <c r="FPH16" s="105"/>
      <c r="FPI16" s="105"/>
      <c r="FPJ16" s="105"/>
      <c r="FPK16" s="105"/>
      <c r="FPL16" s="105"/>
      <c r="FPM16" s="105"/>
      <c r="FPN16" s="105"/>
      <c r="FPO16" s="105"/>
      <c r="FPP16" s="105"/>
      <c r="FPQ16" s="105"/>
      <c r="FPR16" s="105"/>
      <c r="FPS16" s="105"/>
      <c r="FPT16" s="105"/>
      <c r="FPU16" s="105"/>
      <c r="FPV16" s="105"/>
      <c r="FPW16" s="105"/>
      <c r="FPX16" s="105"/>
      <c r="FPY16" s="105"/>
      <c r="FPZ16" s="105"/>
      <c r="FQA16" s="105"/>
      <c r="FQB16" s="105"/>
      <c r="FQC16" s="105"/>
      <c r="FQD16" s="105"/>
      <c r="FQE16" s="105"/>
      <c r="FQF16" s="105"/>
      <c r="FQG16" s="105"/>
      <c r="FQH16" s="105"/>
      <c r="FQI16" s="105"/>
      <c r="FQJ16" s="105"/>
      <c r="FQK16" s="105"/>
      <c r="FQL16" s="105"/>
      <c r="FQM16" s="105"/>
      <c r="FQN16" s="105"/>
      <c r="FQO16" s="105"/>
      <c r="FQP16" s="105"/>
      <c r="FQQ16" s="105"/>
      <c r="FQR16" s="105"/>
      <c r="FQS16" s="105"/>
      <c r="FQT16" s="105"/>
      <c r="FQU16" s="105"/>
      <c r="FQV16" s="105"/>
      <c r="FQW16" s="105"/>
      <c r="FQX16" s="105"/>
      <c r="FQY16" s="105"/>
      <c r="FQZ16" s="105"/>
      <c r="FRA16" s="105"/>
      <c r="FRB16" s="105"/>
      <c r="FRC16" s="105"/>
      <c r="FRD16" s="105"/>
      <c r="FRE16" s="105"/>
      <c r="FRF16" s="105"/>
      <c r="FRG16" s="105"/>
      <c r="FRH16" s="105"/>
      <c r="FRI16" s="105"/>
      <c r="FRJ16" s="105"/>
      <c r="FRK16" s="105"/>
      <c r="FRL16" s="105"/>
      <c r="FRM16" s="105"/>
      <c r="FRN16" s="105"/>
      <c r="FRO16" s="105"/>
      <c r="FRP16" s="105"/>
      <c r="FRQ16" s="105"/>
      <c r="FRR16" s="105"/>
      <c r="FRS16" s="105"/>
      <c r="FRT16" s="105"/>
      <c r="FRU16" s="105"/>
      <c r="FRV16" s="105"/>
      <c r="FRW16" s="105"/>
      <c r="FRX16" s="105"/>
      <c r="FRY16" s="105"/>
      <c r="FRZ16" s="105"/>
      <c r="FSA16" s="105"/>
      <c r="FSB16" s="105"/>
      <c r="FSC16" s="105"/>
      <c r="FSD16" s="105"/>
      <c r="FSE16" s="105"/>
      <c r="FSF16" s="105"/>
      <c r="FSG16" s="105"/>
      <c r="FSH16" s="105"/>
      <c r="FSI16" s="105"/>
      <c r="FSJ16" s="105"/>
      <c r="FSK16" s="105"/>
      <c r="FSL16" s="105"/>
      <c r="FSM16" s="105"/>
      <c r="FSN16" s="105"/>
      <c r="FSO16" s="105"/>
      <c r="FSP16" s="105"/>
      <c r="FSQ16" s="105"/>
      <c r="FSR16" s="105"/>
      <c r="FSS16" s="105"/>
      <c r="FST16" s="105"/>
      <c r="FSU16" s="105"/>
      <c r="FSV16" s="105"/>
      <c r="FSW16" s="105"/>
      <c r="FSX16" s="105"/>
      <c r="FSY16" s="105"/>
      <c r="FSZ16" s="105"/>
      <c r="FTA16" s="105"/>
      <c r="FTB16" s="105"/>
      <c r="FTC16" s="105"/>
      <c r="FTD16" s="105"/>
      <c r="FTE16" s="105"/>
      <c r="FTF16" s="105"/>
      <c r="FTG16" s="105"/>
      <c r="FTH16" s="105"/>
      <c r="FTI16" s="105"/>
      <c r="FTJ16" s="105"/>
      <c r="FTK16" s="105"/>
      <c r="FTL16" s="105"/>
      <c r="FTM16" s="105"/>
      <c r="FTN16" s="105"/>
      <c r="FTO16" s="105"/>
      <c r="FTP16" s="105"/>
      <c r="FTQ16" s="105"/>
      <c r="FTR16" s="105"/>
      <c r="FTS16" s="105"/>
      <c r="FTT16" s="105"/>
      <c r="FTU16" s="105"/>
      <c r="FTV16" s="105"/>
      <c r="FTW16" s="105"/>
      <c r="FTX16" s="105"/>
      <c r="FTY16" s="105"/>
      <c r="FTZ16" s="105"/>
      <c r="FUA16" s="105"/>
      <c r="FUB16" s="105"/>
      <c r="FUC16" s="105"/>
      <c r="FUD16" s="105"/>
      <c r="FUE16" s="105"/>
      <c r="FUF16" s="105"/>
      <c r="FUG16" s="105"/>
      <c r="FUH16" s="105"/>
      <c r="FUI16" s="105"/>
      <c r="FUJ16" s="105"/>
      <c r="FUK16" s="105"/>
      <c r="FUL16" s="105"/>
      <c r="FUM16" s="105"/>
      <c r="FUN16" s="105"/>
      <c r="FUO16" s="105"/>
      <c r="FUP16" s="105"/>
      <c r="FUQ16" s="105"/>
      <c r="FUR16" s="105"/>
      <c r="FUS16" s="105"/>
      <c r="FUT16" s="105"/>
      <c r="FUU16" s="105"/>
      <c r="FUV16" s="105"/>
      <c r="FUW16" s="105"/>
      <c r="FUX16" s="105"/>
      <c r="FUY16" s="105"/>
      <c r="FUZ16" s="105"/>
      <c r="FVA16" s="105"/>
      <c r="FVB16" s="105"/>
      <c r="FVC16" s="105"/>
      <c r="FVD16" s="105"/>
      <c r="FVE16" s="105"/>
      <c r="FVF16" s="105"/>
      <c r="FVG16" s="105"/>
      <c r="FVH16" s="105"/>
      <c r="FVI16" s="105"/>
      <c r="FVJ16" s="105"/>
      <c r="FVK16" s="105"/>
      <c r="FVL16" s="105"/>
      <c r="FVM16" s="105"/>
      <c r="FVN16" s="105"/>
      <c r="FVO16" s="105"/>
      <c r="FVP16" s="105"/>
      <c r="FVQ16" s="105"/>
      <c r="FVR16" s="105"/>
      <c r="FVS16" s="105"/>
      <c r="FVT16" s="105"/>
      <c r="FVU16" s="105"/>
      <c r="FVV16" s="105"/>
      <c r="FVW16" s="105"/>
      <c r="FVX16" s="105"/>
      <c r="FVY16" s="105"/>
      <c r="FVZ16" s="105"/>
      <c r="FWA16" s="105"/>
      <c r="FWB16" s="105"/>
      <c r="FWC16" s="105"/>
      <c r="FWD16" s="105"/>
      <c r="FWE16" s="105"/>
      <c r="FWF16" s="105"/>
      <c r="FWG16" s="105"/>
      <c r="FWH16" s="105"/>
      <c r="FWI16" s="105"/>
      <c r="FWJ16" s="105"/>
      <c r="FWK16" s="105"/>
      <c r="FWL16" s="105"/>
      <c r="FWM16" s="105"/>
      <c r="FWN16" s="105"/>
      <c r="FWO16" s="105"/>
      <c r="FWP16" s="105"/>
      <c r="FWQ16" s="105"/>
      <c r="FWR16" s="105"/>
      <c r="FWS16" s="105"/>
      <c r="FWT16" s="105"/>
      <c r="FWU16" s="105"/>
      <c r="FWV16" s="105"/>
      <c r="FWW16" s="105"/>
      <c r="FWX16" s="105"/>
      <c r="FWY16" s="105"/>
      <c r="FWZ16" s="105"/>
      <c r="FXA16" s="105"/>
      <c r="FXB16" s="105"/>
      <c r="FXC16" s="105"/>
      <c r="FXD16" s="105"/>
      <c r="FXE16" s="105"/>
      <c r="FXF16" s="105"/>
      <c r="FXG16" s="105"/>
      <c r="FXH16" s="105"/>
      <c r="FXI16" s="105"/>
      <c r="FXJ16" s="105"/>
      <c r="FXK16" s="105"/>
      <c r="FXL16" s="105"/>
      <c r="FXM16" s="105"/>
      <c r="FXN16" s="105"/>
      <c r="FXO16" s="105"/>
      <c r="FXP16" s="105"/>
      <c r="FXQ16" s="105"/>
      <c r="FXR16" s="105"/>
      <c r="FXS16" s="105"/>
      <c r="FXT16" s="105"/>
      <c r="FXU16" s="105"/>
      <c r="FXV16" s="105"/>
      <c r="FXW16" s="105"/>
      <c r="FXX16" s="105"/>
      <c r="FXY16" s="105"/>
      <c r="FXZ16" s="105"/>
      <c r="FYA16" s="105"/>
      <c r="FYB16" s="105"/>
      <c r="FYC16" s="105"/>
      <c r="FYD16" s="105"/>
      <c r="FYE16" s="105"/>
      <c r="FYF16" s="105"/>
      <c r="FYG16" s="105"/>
      <c r="FYH16" s="105"/>
      <c r="FYI16" s="105"/>
      <c r="FYJ16" s="105"/>
      <c r="FYK16" s="105"/>
      <c r="FYL16" s="105"/>
      <c r="FYM16" s="105"/>
      <c r="FYN16" s="105"/>
      <c r="FYO16" s="105"/>
      <c r="FYP16" s="105"/>
      <c r="FYQ16" s="105"/>
      <c r="FYR16" s="105"/>
      <c r="FYS16" s="105"/>
      <c r="FYT16" s="105"/>
      <c r="FYU16" s="105"/>
      <c r="FYV16" s="105"/>
      <c r="FYW16" s="105"/>
      <c r="FYX16" s="105"/>
      <c r="FYY16" s="105"/>
      <c r="FYZ16" s="105"/>
      <c r="FZA16" s="105"/>
      <c r="FZB16" s="105"/>
      <c r="FZC16" s="105"/>
      <c r="FZD16" s="105"/>
      <c r="FZE16" s="105"/>
      <c r="FZF16" s="105"/>
      <c r="FZG16" s="105"/>
      <c r="FZH16" s="105"/>
      <c r="FZI16" s="105"/>
      <c r="FZJ16" s="105"/>
      <c r="FZK16" s="105"/>
      <c r="FZL16" s="105"/>
      <c r="FZM16" s="105"/>
      <c r="FZN16" s="105"/>
      <c r="FZO16" s="105"/>
      <c r="FZP16" s="105"/>
      <c r="FZQ16" s="105"/>
      <c r="FZR16" s="105"/>
      <c r="FZS16" s="105"/>
      <c r="FZT16" s="105"/>
      <c r="FZU16" s="105"/>
      <c r="FZV16" s="105"/>
      <c r="FZW16" s="105"/>
      <c r="FZX16" s="105"/>
      <c r="FZY16" s="105"/>
      <c r="FZZ16" s="105"/>
      <c r="GAA16" s="105"/>
      <c r="GAB16" s="105"/>
      <c r="GAC16" s="105"/>
      <c r="GAD16" s="105"/>
      <c r="GAE16" s="105"/>
      <c r="GAF16" s="105"/>
      <c r="GAG16" s="105"/>
      <c r="GAH16" s="105"/>
      <c r="GAI16" s="105"/>
      <c r="GAJ16" s="105"/>
      <c r="GAK16" s="105"/>
      <c r="GAL16" s="105"/>
      <c r="GAM16" s="105"/>
      <c r="GAN16" s="105"/>
      <c r="GAO16" s="105"/>
      <c r="GAP16" s="105"/>
      <c r="GAQ16" s="105"/>
      <c r="GAR16" s="105"/>
      <c r="GAS16" s="105"/>
      <c r="GAT16" s="105"/>
      <c r="GAU16" s="105"/>
      <c r="GAV16" s="105"/>
      <c r="GAW16" s="105"/>
      <c r="GAX16" s="105"/>
      <c r="GAY16" s="105"/>
      <c r="GAZ16" s="105"/>
      <c r="GBA16" s="105"/>
      <c r="GBB16" s="105"/>
      <c r="GBC16" s="105"/>
      <c r="GBD16" s="105"/>
      <c r="GBE16" s="105"/>
      <c r="GBF16" s="105"/>
      <c r="GBG16" s="105"/>
      <c r="GBH16" s="105"/>
      <c r="GBI16" s="105"/>
      <c r="GBJ16" s="105"/>
      <c r="GBK16" s="105"/>
      <c r="GBL16" s="105"/>
      <c r="GBM16" s="105"/>
      <c r="GBN16" s="105"/>
      <c r="GBO16" s="105"/>
      <c r="GBP16" s="105"/>
      <c r="GBQ16" s="105"/>
      <c r="GBR16" s="105"/>
      <c r="GBS16" s="105"/>
      <c r="GBT16" s="105"/>
      <c r="GBU16" s="105"/>
      <c r="GBV16" s="105"/>
      <c r="GBW16" s="105"/>
      <c r="GBX16" s="105"/>
      <c r="GBY16" s="105"/>
      <c r="GBZ16" s="105"/>
      <c r="GCA16" s="105"/>
      <c r="GCB16" s="105"/>
      <c r="GCC16" s="105"/>
      <c r="GCD16" s="105"/>
      <c r="GCE16" s="105"/>
      <c r="GCF16" s="105"/>
      <c r="GCG16" s="105"/>
      <c r="GCH16" s="105"/>
      <c r="GCI16" s="105"/>
      <c r="GCJ16" s="105"/>
      <c r="GCK16" s="105"/>
      <c r="GCL16" s="105"/>
      <c r="GCM16" s="105"/>
      <c r="GCN16" s="105"/>
      <c r="GCO16" s="105"/>
      <c r="GCP16" s="105"/>
      <c r="GCQ16" s="105"/>
      <c r="GCR16" s="105"/>
      <c r="GCS16" s="105"/>
      <c r="GCT16" s="105"/>
      <c r="GCU16" s="105"/>
      <c r="GCV16" s="105"/>
      <c r="GCW16" s="105"/>
      <c r="GCX16" s="105"/>
      <c r="GCY16" s="105"/>
      <c r="GCZ16" s="105"/>
      <c r="GDA16" s="105"/>
      <c r="GDB16" s="105"/>
      <c r="GDC16" s="105"/>
      <c r="GDD16" s="105"/>
      <c r="GDE16" s="105"/>
      <c r="GDF16" s="105"/>
      <c r="GDG16" s="105"/>
      <c r="GDH16" s="105"/>
      <c r="GDI16" s="105"/>
      <c r="GDJ16" s="105"/>
      <c r="GDK16" s="105"/>
      <c r="GDL16" s="105"/>
      <c r="GDM16" s="105"/>
      <c r="GDN16" s="105"/>
      <c r="GDO16" s="105"/>
      <c r="GDP16" s="105"/>
      <c r="GDQ16" s="105"/>
      <c r="GDR16" s="105"/>
      <c r="GDS16" s="105"/>
      <c r="GDT16" s="105"/>
      <c r="GDU16" s="105"/>
      <c r="GDV16" s="105"/>
      <c r="GDW16" s="105"/>
      <c r="GDX16" s="105"/>
      <c r="GDY16" s="105"/>
      <c r="GDZ16" s="105"/>
      <c r="GEA16" s="105"/>
      <c r="GEB16" s="105"/>
      <c r="GEC16" s="105"/>
      <c r="GED16" s="105"/>
      <c r="GEE16" s="105"/>
      <c r="GEF16" s="105"/>
      <c r="GEG16" s="105"/>
      <c r="GEH16" s="105"/>
      <c r="GEI16" s="105"/>
      <c r="GEJ16" s="105"/>
      <c r="GEK16" s="105"/>
      <c r="GEL16" s="105"/>
      <c r="GEM16" s="105"/>
      <c r="GEN16" s="105"/>
      <c r="GEO16" s="105"/>
      <c r="GEP16" s="105"/>
      <c r="GEQ16" s="105"/>
      <c r="GER16" s="105"/>
      <c r="GES16" s="105"/>
      <c r="GET16" s="105"/>
      <c r="GEU16" s="105"/>
      <c r="GEV16" s="105"/>
      <c r="GEW16" s="105"/>
      <c r="GEX16" s="105"/>
      <c r="GEY16" s="105"/>
      <c r="GEZ16" s="105"/>
      <c r="GFA16" s="105"/>
      <c r="GFB16" s="105"/>
      <c r="GFC16" s="105"/>
      <c r="GFD16" s="105"/>
      <c r="GFE16" s="105"/>
      <c r="GFF16" s="105"/>
      <c r="GFG16" s="105"/>
      <c r="GFH16" s="105"/>
      <c r="GFI16" s="105"/>
      <c r="GFJ16" s="105"/>
      <c r="GFK16" s="105"/>
      <c r="GFL16" s="105"/>
      <c r="GFM16" s="105"/>
      <c r="GFN16" s="105"/>
      <c r="GFO16" s="105"/>
      <c r="GFP16" s="105"/>
      <c r="GFQ16" s="105"/>
      <c r="GFR16" s="105"/>
      <c r="GFS16" s="105"/>
      <c r="GFT16" s="105"/>
      <c r="GFU16" s="105"/>
      <c r="GFV16" s="105"/>
      <c r="GFW16" s="105"/>
      <c r="GFX16" s="105"/>
      <c r="GFY16" s="105"/>
      <c r="GFZ16" s="105"/>
      <c r="GGA16" s="105"/>
      <c r="GGB16" s="105"/>
      <c r="GGC16" s="105"/>
      <c r="GGD16" s="105"/>
      <c r="GGE16" s="105"/>
      <c r="GGF16" s="105"/>
      <c r="GGG16" s="105"/>
      <c r="GGH16" s="105"/>
      <c r="GGI16" s="105"/>
      <c r="GGJ16" s="105"/>
      <c r="GGK16" s="105"/>
      <c r="GGL16" s="105"/>
      <c r="GGM16" s="105"/>
      <c r="GGN16" s="105"/>
      <c r="GGO16" s="105"/>
      <c r="GGP16" s="105"/>
      <c r="GGQ16" s="105"/>
      <c r="GGR16" s="105"/>
      <c r="GGS16" s="105"/>
      <c r="GGT16" s="105"/>
      <c r="GGU16" s="105"/>
      <c r="GGV16" s="105"/>
      <c r="GGW16" s="105"/>
      <c r="GGX16" s="105"/>
      <c r="GGY16" s="105"/>
      <c r="GGZ16" s="105"/>
      <c r="GHA16" s="105"/>
      <c r="GHB16" s="105"/>
      <c r="GHC16" s="105"/>
      <c r="GHD16" s="105"/>
      <c r="GHE16" s="105"/>
      <c r="GHF16" s="105"/>
      <c r="GHG16" s="105"/>
      <c r="GHH16" s="105"/>
      <c r="GHI16" s="105"/>
      <c r="GHJ16" s="105"/>
      <c r="GHK16" s="105"/>
      <c r="GHL16" s="105"/>
      <c r="GHM16" s="105"/>
      <c r="GHN16" s="105"/>
      <c r="GHO16" s="105"/>
      <c r="GHP16" s="105"/>
      <c r="GHQ16" s="105"/>
      <c r="GHR16" s="105"/>
      <c r="GHS16" s="105"/>
      <c r="GHT16" s="105"/>
      <c r="GHU16" s="105"/>
      <c r="GHV16" s="105"/>
      <c r="GHW16" s="105"/>
      <c r="GHX16" s="105"/>
      <c r="GHY16" s="105"/>
      <c r="GHZ16" s="105"/>
      <c r="GIA16" s="105"/>
      <c r="GIB16" s="105"/>
      <c r="GIC16" s="105"/>
      <c r="GID16" s="105"/>
      <c r="GIE16" s="105"/>
      <c r="GIF16" s="105"/>
      <c r="GIG16" s="105"/>
      <c r="GIH16" s="105"/>
      <c r="GII16" s="105"/>
      <c r="GIJ16" s="105"/>
      <c r="GIK16" s="105"/>
      <c r="GIL16" s="105"/>
      <c r="GIM16" s="105"/>
      <c r="GIN16" s="105"/>
      <c r="GIO16" s="105"/>
      <c r="GIP16" s="105"/>
      <c r="GIQ16" s="105"/>
      <c r="GIR16" s="105"/>
      <c r="GIS16" s="105"/>
      <c r="GIT16" s="105"/>
      <c r="GIU16" s="105"/>
      <c r="GIV16" s="105"/>
      <c r="GIW16" s="105"/>
      <c r="GIX16" s="105"/>
      <c r="GIY16" s="105"/>
      <c r="GIZ16" s="105"/>
      <c r="GJA16" s="105"/>
      <c r="GJB16" s="105"/>
      <c r="GJC16" s="105"/>
      <c r="GJD16" s="105"/>
      <c r="GJE16" s="105"/>
      <c r="GJF16" s="105"/>
      <c r="GJG16" s="105"/>
      <c r="GJH16" s="105"/>
      <c r="GJI16" s="105"/>
      <c r="GJJ16" s="105"/>
      <c r="GJK16" s="105"/>
      <c r="GJL16" s="105"/>
      <c r="GJM16" s="105"/>
      <c r="GJN16" s="105"/>
      <c r="GJO16" s="105"/>
      <c r="GJP16" s="105"/>
      <c r="GJQ16" s="105"/>
      <c r="GJR16" s="105"/>
      <c r="GJS16" s="105"/>
      <c r="GJT16" s="105"/>
      <c r="GJU16" s="105"/>
      <c r="GJV16" s="105"/>
      <c r="GJW16" s="105"/>
      <c r="GJX16" s="105"/>
      <c r="GJY16" s="105"/>
      <c r="GJZ16" s="105"/>
      <c r="GKA16" s="105"/>
      <c r="GKB16" s="105"/>
      <c r="GKC16" s="105"/>
      <c r="GKD16" s="105"/>
      <c r="GKE16" s="105"/>
      <c r="GKF16" s="105"/>
      <c r="GKG16" s="105"/>
      <c r="GKH16" s="105"/>
      <c r="GKI16" s="105"/>
      <c r="GKJ16" s="105"/>
      <c r="GKK16" s="105"/>
      <c r="GKL16" s="105"/>
      <c r="GKM16" s="105"/>
      <c r="GKN16" s="105"/>
      <c r="GKO16" s="105"/>
      <c r="GKP16" s="105"/>
      <c r="GKQ16" s="105"/>
      <c r="GKR16" s="105"/>
      <c r="GKS16" s="105"/>
      <c r="GKT16" s="105"/>
      <c r="GKU16" s="105"/>
      <c r="GKV16" s="105"/>
      <c r="GKW16" s="105"/>
      <c r="GKX16" s="105"/>
      <c r="GKY16" s="105"/>
      <c r="GKZ16" s="105"/>
      <c r="GLA16" s="105"/>
      <c r="GLB16" s="105"/>
      <c r="GLC16" s="105"/>
      <c r="GLD16" s="105"/>
      <c r="GLE16" s="105"/>
      <c r="GLF16" s="105"/>
      <c r="GLG16" s="105"/>
      <c r="GLH16" s="105"/>
      <c r="GLI16" s="105"/>
      <c r="GLJ16" s="105"/>
      <c r="GLK16" s="105"/>
      <c r="GLL16" s="105"/>
      <c r="GLM16" s="105"/>
      <c r="GLN16" s="105"/>
      <c r="GLO16" s="105"/>
      <c r="GLP16" s="105"/>
      <c r="GLQ16" s="105"/>
      <c r="GLR16" s="105"/>
      <c r="GLS16" s="105"/>
      <c r="GLT16" s="105"/>
      <c r="GLU16" s="105"/>
      <c r="GLV16" s="105"/>
      <c r="GLW16" s="105"/>
      <c r="GLX16" s="105"/>
      <c r="GLY16" s="105"/>
      <c r="GLZ16" s="105"/>
      <c r="GMA16" s="105"/>
      <c r="GMB16" s="105"/>
      <c r="GMC16" s="105"/>
      <c r="GMD16" s="105"/>
      <c r="GME16" s="105"/>
      <c r="GMF16" s="105"/>
      <c r="GMG16" s="105"/>
      <c r="GMH16" s="105"/>
      <c r="GMI16" s="105"/>
      <c r="GMJ16" s="105"/>
      <c r="GMK16" s="105"/>
      <c r="GML16" s="105"/>
      <c r="GMM16" s="105"/>
      <c r="GMN16" s="105"/>
      <c r="GMO16" s="105"/>
      <c r="GMP16" s="105"/>
      <c r="GMQ16" s="105"/>
      <c r="GMR16" s="105"/>
      <c r="GMS16" s="105"/>
      <c r="GMT16" s="105"/>
      <c r="GMU16" s="105"/>
      <c r="GMV16" s="105"/>
      <c r="GMW16" s="105"/>
      <c r="GMX16" s="105"/>
      <c r="GMY16" s="105"/>
      <c r="GMZ16" s="105"/>
      <c r="GNA16" s="105"/>
      <c r="GNB16" s="105"/>
      <c r="GNC16" s="105"/>
      <c r="GND16" s="105"/>
      <c r="GNE16" s="105"/>
      <c r="GNF16" s="105"/>
      <c r="GNG16" s="105"/>
      <c r="GNH16" s="105"/>
      <c r="GNI16" s="105"/>
      <c r="GNJ16" s="105"/>
      <c r="GNK16" s="105"/>
      <c r="GNL16" s="105"/>
      <c r="GNM16" s="105"/>
      <c r="GNN16" s="105"/>
      <c r="GNO16" s="105"/>
      <c r="GNP16" s="105"/>
      <c r="GNQ16" s="105"/>
      <c r="GNR16" s="105"/>
      <c r="GNS16" s="105"/>
      <c r="GNT16" s="105"/>
      <c r="GNU16" s="105"/>
      <c r="GNV16" s="105"/>
      <c r="GNW16" s="105"/>
      <c r="GNX16" s="105"/>
      <c r="GNY16" s="105"/>
      <c r="GNZ16" s="105"/>
      <c r="GOA16" s="105"/>
      <c r="GOB16" s="105"/>
      <c r="GOC16" s="105"/>
      <c r="GOD16" s="105"/>
      <c r="GOE16" s="105"/>
      <c r="GOF16" s="105"/>
      <c r="GOG16" s="105"/>
      <c r="GOH16" s="105"/>
      <c r="GOI16" s="105"/>
      <c r="GOJ16" s="105"/>
      <c r="GOK16" s="105"/>
      <c r="GOL16" s="105"/>
      <c r="GOM16" s="105"/>
      <c r="GON16" s="105"/>
      <c r="GOO16" s="105"/>
      <c r="GOP16" s="105"/>
      <c r="GOQ16" s="105"/>
      <c r="GOR16" s="105"/>
      <c r="GOS16" s="105"/>
      <c r="GOT16" s="105"/>
      <c r="GOU16" s="105"/>
      <c r="GOV16" s="105"/>
      <c r="GOW16" s="105"/>
      <c r="GOX16" s="105"/>
      <c r="GOY16" s="105"/>
      <c r="GOZ16" s="105"/>
      <c r="GPA16" s="105"/>
      <c r="GPB16" s="105"/>
      <c r="GPC16" s="105"/>
      <c r="GPD16" s="105"/>
      <c r="GPE16" s="105"/>
      <c r="GPF16" s="105"/>
      <c r="GPG16" s="105"/>
      <c r="GPH16" s="105"/>
      <c r="GPI16" s="105"/>
      <c r="GPJ16" s="105"/>
      <c r="GPK16" s="105"/>
      <c r="GPL16" s="105"/>
      <c r="GPM16" s="105"/>
      <c r="GPN16" s="105"/>
      <c r="GPO16" s="105"/>
      <c r="GPP16" s="105"/>
      <c r="GPQ16" s="105"/>
      <c r="GPR16" s="105"/>
      <c r="GPS16" s="105"/>
      <c r="GPT16" s="105"/>
      <c r="GPU16" s="105"/>
      <c r="GPV16" s="105"/>
      <c r="GPW16" s="105"/>
      <c r="GPX16" s="105"/>
      <c r="GPY16" s="105"/>
      <c r="GPZ16" s="105"/>
      <c r="GQA16" s="105"/>
      <c r="GQB16" s="105"/>
      <c r="GQC16" s="105"/>
      <c r="GQD16" s="105"/>
      <c r="GQE16" s="105"/>
      <c r="GQF16" s="105"/>
      <c r="GQG16" s="105"/>
      <c r="GQH16" s="105"/>
      <c r="GQI16" s="105"/>
      <c r="GQJ16" s="105"/>
      <c r="GQK16" s="105"/>
      <c r="GQL16" s="105"/>
      <c r="GQM16" s="105"/>
      <c r="GQN16" s="105"/>
      <c r="GQO16" s="105"/>
      <c r="GQP16" s="105"/>
      <c r="GQQ16" s="105"/>
      <c r="GQR16" s="105"/>
      <c r="GQS16" s="105"/>
      <c r="GQT16" s="105"/>
      <c r="GQU16" s="105"/>
      <c r="GQV16" s="105"/>
      <c r="GQW16" s="105"/>
      <c r="GQX16" s="105"/>
      <c r="GQY16" s="105"/>
      <c r="GQZ16" s="105"/>
      <c r="GRA16" s="105"/>
      <c r="GRB16" s="105"/>
      <c r="GRC16" s="105"/>
      <c r="GRD16" s="105"/>
      <c r="GRE16" s="105"/>
      <c r="GRF16" s="105"/>
      <c r="GRG16" s="105"/>
      <c r="GRH16" s="105"/>
      <c r="GRI16" s="105"/>
      <c r="GRJ16" s="105"/>
      <c r="GRK16" s="105"/>
      <c r="GRL16" s="105"/>
      <c r="GRM16" s="105"/>
      <c r="GRN16" s="105"/>
      <c r="GRO16" s="105"/>
      <c r="GRP16" s="105"/>
      <c r="GRQ16" s="105"/>
      <c r="GRR16" s="105"/>
      <c r="GRS16" s="105"/>
      <c r="GRT16" s="105"/>
      <c r="GRU16" s="105"/>
      <c r="GRV16" s="105"/>
      <c r="GRW16" s="105"/>
      <c r="GRX16" s="105"/>
      <c r="GRY16" s="105"/>
      <c r="GRZ16" s="105"/>
      <c r="GSA16" s="105"/>
      <c r="GSB16" s="105"/>
      <c r="GSC16" s="105"/>
      <c r="GSD16" s="105"/>
      <c r="GSE16" s="105"/>
      <c r="GSF16" s="105"/>
      <c r="GSG16" s="105"/>
      <c r="GSH16" s="105"/>
      <c r="GSI16" s="105"/>
      <c r="GSJ16" s="105"/>
      <c r="GSK16" s="105"/>
      <c r="GSL16" s="105"/>
      <c r="GSM16" s="105"/>
      <c r="GSN16" s="105"/>
      <c r="GSO16" s="105"/>
      <c r="GSP16" s="105"/>
      <c r="GSQ16" s="105"/>
      <c r="GSR16" s="105"/>
      <c r="GSS16" s="105"/>
      <c r="GST16" s="105"/>
      <c r="GSU16" s="105"/>
      <c r="GSV16" s="105"/>
      <c r="GSW16" s="105"/>
      <c r="GSX16" s="105"/>
      <c r="GSY16" s="105"/>
      <c r="GSZ16" s="105"/>
      <c r="GTA16" s="105"/>
      <c r="GTB16" s="105"/>
      <c r="GTC16" s="105"/>
      <c r="GTD16" s="105"/>
      <c r="GTE16" s="105"/>
      <c r="GTF16" s="105"/>
      <c r="GTG16" s="105"/>
      <c r="GTH16" s="105"/>
      <c r="GTI16" s="105"/>
      <c r="GTJ16" s="105"/>
      <c r="GTK16" s="105"/>
      <c r="GTL16" s="105"/>
      <c r="GTM16" s="105"/>
      <c r="GTN16" s="105"/>
      <c r="GTO16" s="105"/>
      <c r="GTP16" s="105"/>
      <c r="GTQ16" s="105"/>
      <c r="GTR16" s="105"/>
      <c r="GTS16" s="105"/>
      <c r="GTT16" s="105"/>
      <c r="GTU16" s="105"/>
      <c r="GTV16" s="105"/>
      <c r="GTW16" s="105"/>
      <c r="GTX16" s="105"/>
      <c r="GTY16" s="105"/>
      <c r="GTZ16" s="105"/>
      <c r="GUA16" s="105"/>
      <c r="GUB16" s="105"/>
      <c r="GUC16" s="105"/>
      <c r="GUD16" s="105"/>
      <c r="GUE16" s="105"/>
      <c r="GUF16" s="105"/>
      <c r="GUG16" s="105"/>
      <c r="GUH16" s="105"/>
      <c r="GUI16" s="105"/>
      <c r="GUJ16" s="105"/>
      <c r="GUK16" s="105"/>
      <c r="GUL16" s="105"/>
      <c r="GUM16" s="105"/>
      <c r="GUN16" s="105"/>
      <c r="GUO16" s="105"/>
      <c r="GUP16" s="105"/>
      <c r="GUQ16" s="105"/>
      <c r="GUR16" s="105"/>
      <c r="GUS16" s="105"/>
      <c r="GUT16" s="105"/>
      <c r="GUU16" s="105"/>
      <c r="GUV16" s="105"/>
      <c r="GUW16" s="105"/>
      <c r="GUX16" s="105"/>
      <c r="GUY16" s="105"/>
      <c r="GUZ16" s="105"/>
      <c r="GVA16" s="105"/>
      <c r="GVB16" s="105"/>
      <c r="GVC16" s="105"/>
      <c r="GVD16" s="105"/>
      <c r="GVE16" s="105"/>
      <c r="GVF16" s="105"/>
      <c r="GVG16" s="105"/>
      <c r="GVH16" s="105"/>
      <c r="GVI16" s="105"/>
      <c r="GVJ16" s="105"/>
      <c r="GVK16" s="105"/>
      <c r="GVL16" s="105"/>
      <c r="GVM16" s="105"/>
      <c r="GVN16" s="105"/>
      <c r="GVO16" s="105"/>
      <c r="GVP16" s="105"/>
      <c r="GVQ16" s="105"/>
      <c r="GVR16" s="105"/>
      <c r="GVS16" s="105"/>
      <c r="GVT16" s="105"/>
      <c r="GVU16" s="105"/>
      <c r="GVV16" s="105"/>
      <c r="GVW16" s="105"/>
      <c r="GVX16" s="105"/>
      <c r="GVY16" s="105"/>
      <c r="GVZ16" s="105"/>
      <c r="GWA16" s="105"/>
      <c r="GWB16" s="105"/>
      <c r="GWC16" s="105"/>
      <c r="GWD16" s="105"/>
      <c r="GWE16" s="105"/>
      <c r="GWF16" s="105"/>
      <c r="GWG16" s="105"/>
      <c r="GWH16" s="105"/>
      <c r="GWI16" s="105"/>
      <c r="GWJ16" s="105"/>
      <c r="GWK16" s="105"/>
      <c r="GWL16" s="105"/>
      <c r="GWM16" s="105"/>
      <c r="GWN16" s="105"/>
      <c r="GWO16" s="105"/>
      <c r="GWP16" s="105"/>
      <c r="GWQ16" s="105"/>
      <c r="GWR16" s="105"/>
      <c r="GWS16" s="105"/>
      <c r="GWT16" s="105"/>
      <c r="GWU16" s="105"/>
      <c r="GWV16" s="105"/>
      <c r="GWW16" s="105"/>
      <c r="GWX16" s="105"/>
      <c r="GWY16" s="105"/>
      <c r="GWZ16" s="105"/>
      <c r="GXA16" s="105"/>
      <c r="GXB16" s="105"/>
      <c r="GXC16" s="105"/>
      <c r="GXD16" s="105"/>
      <c r="GXE16" s="105"/>
      <c r="GXF16" s="105"/>
      <c r="GXG16" s="105"/>
      <c r="GXH16" s="105"/>
      <c r="GXI16" s="105"/>
      <c r="GXJ16" s="105"/>
      <c r="GXK16" s="105"/>
      <c r="GXL16" s="105"/>
      <c r="GXM16" s="105"/>
      <c r="GXN16" s="105"/>
      <c r="GXO16" s="105"/>
      <c r="GXP16" s="105"/>
      <c r="GXQ16" s="105"/>
      <c r="GXR16" s="105"/>
      <c r="GXS16" s="105"/>
      <c r="GXT16" s="105"/>
      <c r="GXU16" s="105"/>
      <c r="GXV16" s="105"/>
      <c r="GXW16" s="105"/>
      <c r="GXX16" s="105"/>
      <c r="GXY16" s="105"/>
      <c r="GXZ16" s="105"/>
      <c r="GYA16" s="105"/>
      <c r="GYB16" s="105"/>
      <c r="GYC16" s="105"/>
      <c r="GYD16" s="105"/>
      <c r="GYE16" s="105"/>
      <c r="GYF16" s="105"/>
      <c r="GYG16" s="105"/>
      <c r="GYH16" s="105"/>
      <c r="GYI16" s="105"/>
      <c r="GYJ16" s="105"/>
      <c r="GYK16" s="105"/>
      <c r="GYL16" s="105"/>
      <c r="GYM16" s="105"/>
      <c r="GYN16" s="105"/>
      <c r="GYO16" s="105"/>
      <c r="GYP16" s="105"/>
      <c r="GYQ16" s="105"/>
      <c r="GYR16" s="105"/>
      <c r="GYS16" s="105"/>
      <c r="GYT16" s="105"/>
      <c r="GYU16" s="105"/>
      <c r="GYV16" s="105"/>
      <c r="GYW16" s="105"/>
      <c r="GYX16" s="105"/>
      <c r="GYY16" s="105"/>
      <c r="GYZ16" s="105"/>
      <c r="GZA16" s="105"/>
      <c r="GZB16" s="105"/>
      <c r="GZC16" s="105"/>
      <c r="GZD16" s="105"/>
      <c r="GZE16" s="105"/>
      <c r="GZF16" s="105"/>
      <c r="GZG16" s="105"/>
      <c r="GZH16" s="105"/>
      <c r="GZI16" s="105"/>
      <c r="GZJ16" s="105"/>
      <c r="GZK16" s="105"/>
      <c r="GZL16" s="105"/>
      <c r="GZM16" s="105"/>
      <c r="GZN16" s="105"/>
      <c r="GZO16" s="105"/>
      <c r="GZP16" s="105"/>
      <c r="GZQ16" s="105"/>
      <c r="GZR16" s="105"/>
      <c r="GZS16" s="105"/>
      <c r="GZT16" s="105"/>
      <c r="GZU16" s="105"/>
      <c r="GZV16" s="105"/>
      <c r="GZW16" s="105"/>
      <c r="GZX16" s="105"/>
      <c r="GZY16" s="105"/>
      <c r="GZZ16" s="105"/>
      <c r="HAA16" s="105"/>
      <c r="HAB16" s="105"/>
      <c r="HAC16" s="105"/>
      <c r="HAD16" s="105"/>
      <c r="HAE16" s="105"/>
      <c r="HAF16" s="105"/>
      <c r="HAG16" s="105"/>
      <c r="HAH16" s="105"/>
      <c r="HAI16" s="105"/>
      <c r="HAJ16" s="105"/>
      <c r="HAK16" s="105"/>
      <c r="HAL16" s="105"/>
      <c r="HAM16" s="105"/>
      <c r="HAN16" s="105"/>
      <c r="HAO16" s="105"/>
      <c r="HAP16" s="105"/>
      <c r="HAQ16" s="105"/>
      <c r="HAR16" s="105"/>
      <c r="HAS16" s="105"/>
      <c r="HAT16" s="105"/>
      <c r="HAU16" s="105"/>
      <c r="HAV16" s="105"/>
      <c r="HAW16" s="105"/>
      <c r="HAX16" s="105"/>
      <c r="HAY16" s="105"/>
      <c r="HAZ16" s="105"/>
      <c r="HBA16" s="105"/>
      <c r="HBB16" s="105"/>
      <c r="HBC16" s="105"/>
      <c r="HBD16" s="105"/>
      <c r="HBE16" s="105"/>
      <c r="HBF16" s="105"/>
      <c r="HBG16" s="105"/>
      <c r="HBH16" s="105"/>
      <c r="HBI16" s="105"/>
      <c r="HBJ16" s="105"/>
      <c r="HBK16" s="105"/>
      <c r="HBL16" s="105"/>
      <c r="HBM16" s="105"/>
      <c r="HBN16" s="105"/>
      <c r="HBO16" s="105"/>
      <c r="HBP16" s="105"/>
      <c r="HBQ16" s="105"/>
      <c r="HBR16" s="105"/>
      <c r="HBS16" s="105"/>
      <c r="HBT16" s="105"/>
      <c r="HBU16" s="105"/>
      <c r="HBV16" s="105"/>
      <c r="HBW16" s="105"/>
      <c r="HBX16" s="105"/>
      <c r="HBY16" s="105"/>
      <c r="HBZ16" s="105"/>
      <c r="HCA16" s="105"/>
      <c r="HCB16" s="105"/>
      <c r="HCC16" s="105"/>
      <c r="HCD16" s="105"/>
      <c r="HCE16" s="105"/>
      <c r="HCF16" s="105"/>
      <c r="HCG16" s="105"/>
      <c r="HCH16" s="105"/>
      <c r="HCI16" s="105"/>
      <c r="HCJ16" s="105"/>
      <c r="HCK16" s="105"/>
      <c r="HCL16" s="105"/>
      <c r="HCM16" s="105"/>
      <c r="HCN16" s="105"/>
      <c r="HCO16" s="105"/>
      <c r="HCP16" s="105"/>
      <c r="HCQ16" s="105"/>
      <c r="HCR16" s="105"/>
      <c r="HCS16" s="105"/>
      <c r="HCT16" s="105"/>
      <c r="HCU16" s="105"/>
      <c r="HCV16" s="105"/>
      <c r="HCW16" s="105"/>
      <c r="HCX16" s="105"/>
      <c r="HCY16" s="105"/>
      <c r="HCZ16" s="105"/>
      <c r="HDA16" s="105"/>
      <c r="HDB16" s="105"/>
      <c r="HDC16" s="105"/>
      <c r="HDD16" s="105"/>
      <c r="HDE16" s="105"/>
      <c r="HDF16" s="105"/>
      <c r="HDG16" s="105"/>
      <c r="HDH16" s="105"/>
      <c r="HDI16" s="105"/>
      <c r="HDJ16" s="105"/>
      <c r="HDK16" s="105"/>
      <c r="HDL16" s="105"/>
      <c r="HDM16" s="105"/>
      <c r="HDN16" s="105"/>
      <c r="HDO16" s="105"/>
      <c r="HDP16" s="105"/>
      <c r="HDQ16" s="105"/>
      <c r="HDR16" s="105"/>
      <c r="HDS16" s="105"/>
      <c r="HDT16" s="105"/>
      <c r="HDU16" s="105"/>
      <c r="HDV16" s="105"/>
      <c r="HDW16" s="105"/>
      <c r="HDX16" s="105"/>
      <c r="HDY16" s="105"/>
      <c r="HDZ16" s="105"/>
      <c r="HEA16" s="105"/>
      <c r="HEB16" s="105"/>
      <c r="HEC16" s="105"/>
      <c r="HED16" s="105"/>
      <c r="HEE16" s="105"/>
      <c r="HEF16" s="105"/>
      <c r="HEG16" s="105"/>
      <c r="HEH16" s="105"/>
      <c r="HEI16" s="105"/>
      <c r="HEJ16" s="105"/>
      <c r="HEK16" s="105"/>
      <c r="HEL16" s="105"/>
      <c r="HEM16" s="105"/>
      <c r="HEN16" s="105"/>
      <c r="HEO16" s="105"/>
      <c r="HEP16" s="105"/>
      <c r="HEQ16" s="105"/>
      <c r="HER16" s="105"/>
      <c r="HES16" s="105"/>
      <c r="HET16" s="105"/>
      <c r="HEU16" s="105"/>
      <c r="HEV16" s="105"/>
      <c r="HEW16" s="105"/>
      <c r="HEX16" s="105"/>
      <c r="HEY16" s="105"/>
      <c r="HEZ16" s="105"/>
      <c r="HFA16" s="105"/>
      <c r="HFB16" s="105"/>
      <c r="HFC16" s="105"/>
      <c r="HFD16" s="105"/>
      <c r="HFE16" s="105"/>
      <c r="HFF16" s="105"/>
      <c r="HFG16" s="105"/>
      <c r="HFH16" s="105"/>
      <c r="HFI16" s="105"/>
      <c r="HFJ16" s="105"/>
      <c r="HFK16" s="105"/>
      <c r="HFL16" s="105"/>
      <c r="HFM16" s="105"/>
      <c r="HFN16" s="105"/>
      <c r="HFO16" s="105"/>
      <c r="HFP16" s="105"/>
      <c r="HFQ16" s="105"/>
      <c r="HFR16" s="105"/>
      <c r="HFS16" s="105"/>
      <c r="HFT16" s="105"/>
      <c r="HFU16" s="105"/>
      <c r="HFV16" s="105"/>
      <c r="HFW16" s="105"/>
      <c r="HFX16" s="105"/>
      <c r="HFY16" s="105"/>
      <c r="HFZ16" s="105"/>
      <c r="HGA16" s="105"/>
      <c r="HGB16" s="105"/>
      <c r="HGC16" s="105"/>
      <c r="HGD16" s="105"/>
      <c r="HGE16" s="105"/>
      <c r="HGF16" s="105"/>
      <c r="HGG16" s="105"/>
      <c r="HGH16" s="105"/>
      <c r="HGI16" s="105"/>
      <c r="HGJ16" s="105"/>
      <c r="HGK16" s="105"/>
      <c r="HGL16" s="105"/>
      <c r="HGM16" s="105"/>
      <c r="HGN16" s="105"/>
      <c r="HGO16" s="105"/>
      <c r="HGP16" s="105"/>
      <c r="HGQ16" s="105"/>
      <c r="HGR16" s="105"/>
      <c r="HGS16" s="105"/>
      <c r="HGT16" s="105"/>
      <c r="HGU16" s="105"/>
      <c r="HGV16" s="105"/>
      <c r="HGW16" s="105"/>
      <c r="HGX16" s="105"/>
      <c r="HGY16" s="105"/>
      <c r="HGZ16" s="105"/>
      <c r="HHA16" s="105"/>
      <c r="HHB16" s="105"/>
      <c r="HHC16" s="105"/>
      <c r="HHD16" s="105"/>
      <c r="HHE16" s="105"/>
      <c r="HHF16" s="105"/>
      <c r="HHG16" s="105"/>
      <c r="HHH16" s="105"/>
      <c r="HHI16" s="105"/>
      <c r="HHJ16" s="105"/>
      <c r="HHK16" s="105"/>
      <c r="HHL16" s="105"/>
      <c r="HHM16" s="105"/>
      <c r="HHN16" s="105"/>
      <c r="HHO16" s="105"/>
      <c r="HHP16" s="105"/>
      <c r="HHQ16" s="105"/>
      <c r="HHR16" s="105"/>
      <c r="HHS16" s="105"/>
      <c r="HHT16" s="105"/>
      <c r="HHU16" s="105"/>
      <c r="HHV16" s="105"/>
      <c r="HHW16" s="105"/>
      <c r="HHX16" s="105"/>
      <c r="HHY16" s="105"/>
      <c r="HHZ16" s="105"/>
      <c r="HIA16" s="105"/>
      <c r="HIB16" s="105"/>
      <c r="HIC16" s="105"/>
      <c r="HID16" s="105"/>
      <c r="HIE16" s="105"/>
      <c r="HIF16" s="105"/>
      <c r="HIG16" s="105"/>
      <c r="HIH16" s="105"/>
      <c r="HII16" s="105"/>
      <c r="HIJ16" s="105"/>
      <c r="HIK16" s="105"/>
      <c r="HIL16" s="105"/>
      <c r="HIM16" s="105"/>
      <c r="HIN16" s="105"/>
      <c r="HIO16" s="105"/>
      <c r="HIP16" s="105"/>
      <c r="HIQ16" s="105"/>
      <c r="HIR16" s="105"/>
      <c r="HIS16" s="105"/>
      <c r="HIT16" s="105"/>
      <c r="HIU16" s="105"/>
      <c r="HIV16" s="105"/>
      <c r="HIW16" s="105"/>
      <c r="HIX16" s="105"/>
      <c r="HIY16" s="105"/>
      <c r="HIZ16" s="105"/>
      <c r="HJA16" s="105"/>
      <c r="HJB16" s="105"/>
      <c r="HJC16" s="105"/>
      <c r="HJD16" s="105"/>
      <c r="HJE16" s="105"/>
      <c r="HJF16" s="105"/>
      <c r="HJG16" s="105"/>
      <c r="HJH16" s="105"/>
      <c r="HJI16" s="105"/>
      <c r="HJJ16" s="105"/>
      <c r="HJK16" s="105"/>
      <c r="HJL16" s="105"/>
      <c r="HJM16" s="105"/>
      <c r="HJN16" s="105"/>
      <c r="HJO16" s="105"/>
      <c r="HJP16" s="105"/>
      <c r="HJQ16" s="105"/>
      <c r="HJR16" s="105"/>
      <c r="HJS16" s="105"/>
      <c r="HJT16" s="105"/>
      <c r="HJU16" s="105"/>
      <c r="HJV16" s="105"/>
      <c r="HJW16" s="105"/>
      <c r="HJX16" s="105"/>
      <c r="HJY16" s="105"/>
      <c r="HJZ16" s="105"/>
      <c r="HKA16" s="105"/>
      <c r="HKB16" s="105"/>
      <c r="HKC16" s="105"/>
      <c r="HKD16" s="105"/>
      <c r="HKE16" s="105"/>
      <c r="HKF16" s="105"/>
      <c r="HKG16" s="105"/>
      <c r="HKH16" s="105"/>
      <c r="HKI16" s="105"/>
      <c r="HKJ16" s="105"/>
      <c r="HKK16" s="105"/>
      <c r="HKL16" s="105"/>
      <c r="HKM16" s="105"/>
      <c r="HKN16" s="105"/>
      <c r="HKO16" s="105"/>
      <c r="HKP16" s="105"/>
      <c r="HKQ16" s="105"/>
      <c r="HKR16" s="105"/>
      <c r="HKS16" s="105"/>
      <c r="HKT16" s="105"/>
      <c r="HKU16" s="105"/>
      <c r="HKV16" s="105"/>
      <c r="HKW16" s="105"/>
      <c r="HKX16" s="105"/>
      <c r="HKY16" s="105"/>
      <c r="HKZ16" s="105"/>
      <c r="HLA16" s="105"/>
      <c r="HLB16" s="105"/>
      <c r="HLC16" s="105"/>
      <c r="HLD16" s="105"/>
      <c r="HLE16" s="105"/>
      <c r="HLF16" s="105"/>
      <c r="HLG16" s="105"/>
      <c r="HLH16" s="105"/>
      <c r="HLI16" s="105"/>
      <c r="HLJ16" s="105"/>
      <c r="HLK16" s="105"/>
      <c r="HLL16" s="105"/>
      <c r="HLM16" s="105"/>
      <c r="HLN16" s="105"/>
      <c r="HLO16" s="105"/>
      <c r="HLP16" s="105"/>
      <c r="HLQ16" s="105"/>
      <c r="HLR16" s="105"/>
      <c r="HLS16" s="105"/>
      <c r="HLT16" s="105"/>
      <c r="HLU16" s="105"/>
      <c r="HLV16" s="105"/>
      <c r="HLW16" s="105"/>
      <c r="HLX16" s="105"/>
      <c r="HLY16" s="105"/>
      <c r="HLZ16" s="105"/>
      <c r="HMA16" s="105"/>
      <c r="HMB16" s="105"/>
      <c r="HMC16" s="105"/>
      <c r="HMD16" s="105"/>
      <c r="HME16" s="105"/>
      <c r="HMF16" s="105"/>
      <c r="HMG16" s="105"/>
      <c r="HMH16" s="105"/>
      <c r="HMI16" s="105"/>
      <c r="HMJ16" s="105"/>
      <c r="HMK16" s="105"/>
      <c r="HML16" s="105"/>
      <c r="HMM16" s="105"/>
      <c r="HMN16" s="105"/>
      <c r="HMO16" s="105"/>
      <c r="HMP16" s="105"/>
      <c r="HMQ16" s="105"/>
      <c r="HMR16" s="105"/>
      <c r="HMS16" s="105"/>
      <c r="HMT16" s="105"/>
      <c r="HMU16" s="105"/>
      <c r="HMV16" s="105"/>
      <c r="HMW16" s="105"/>
      <c r="HMX16" s="105"/>
      <c r="HMY16" s="105"/>
      <c r="HMZ16" s="105"/>
      <c r="HNA16" s="105"/>
      <c r="HNB16" s="105"/>
      <c r="HNC16" s="105"/>
      <c r="HND16" s="105"/>
      <c r="HNE16" s="105"/>
      <c r="HNF16" s="105"/>
      <c r="HNG16" s="105"/>
      <c r="HNH16" s="105"/>
      <c r="HNI16" s="105"/>
      <c r="HNJ16" s="105"/>
      <c r="HNK16" s="105"/>
      <c r="HNL16" s="105"/>
      <c r="HNM16" s="105"/>
      <c r="HNN16" s="105"/>
      <c r="HNO16" s="105"/>
      <c r="HNP16" s="105"/>
      <c r="HNQ16" s="105"/>
      <c r="HNR16" s="105"/>
      <c r="HNS16" s="105"/>
      <c r="HNT16" s="105"/>
      <c r="HNU16" s="105"/>
      <c r="HNV16" s="105"/>
      <c r="HNW16" s="105"/>
      <c r="HNX16" s="105"/>
      <c r="HNY16" s="105"/>
      <c r="HNZ16" s="105"/>
      <c r="HOA16" s="105"/>
      <c r="HOB16" s="105"/>
      <c r="HOC16" s="105"/>
      <c r="HOD16" s="105"/>
      <c r="HOE16" s="105"/>
      <c r="HOF16" s="105"/>
      <c r="HOG16" s="105"/>
      <c r="HOH16" s="105"/>
      <c r="HOI16" s="105"/>
      <c r="HOJ16" s="105"/>
      <c r="HOK16" s="105"/>
      <c r="HOL16" s="105"/>
      <c r="HOM16" s="105"/>
      <c r="HON16" s="105"/>
      <c r="HOO16" s="105"/>
      <c r="HOP16" s="105"/>
      <c r="HOQ16" s="105"/>
      <c r="HOR16" s="105"/>
      <c r="HOS16" s="105"/>
      <c r="HOT16" s="105"/>
      <c r="HOU16" s="105"/>
      <c r="HOV16" s="105"/>
      <c r="HOW16" s="105"/>
      <c r="HOX16" s="105"/>
      <c r="HOY16" s="105"/>
      <c r="HOZ16" s="105"/>
      <c r="HPA16" s="105"/>
      <c r="HPB16" s="105"/>
      <c r="HPC16" s="105"/>
      <c r="HPD16" s="105"/>
      <c r="HPE16" s="105"/>
      <c r="HPF16" s="105"/>
      <c r="HPG16" s="105"/>
      <c r="HPH16" s="105"/>
      <c r="HPI16" s="105"/>
      <c r="HPJ16" s="105"/>
      <c r="HPK16" s="105"/>
      <c r="HPL16" s="105"/>
      <c r="HPM16" s="105"/>
      <c r="HPN16" s="105"/>
      <c r="HPO16" s="105"/>
      <c r="HPP16" s="105"/>
      <c r="HPQ16" s="105"/>
      <c r="HPR16" s="105"/>
      <c r="HPS16" s="105"/>
      <c r="HPT16" s="105"/>
      <c r="HPU16" s="105"/>
      <c r="HPV16" s="105"/>
      <c r="HPW16" s="105"/>
      <c r="HPX16" s="105"/>
      <c r="HPY16" s="105"/>
      <c r="HPZ16" s="105"/>
      <c r="HQA16" s="105"/>
      <c r="HQB16" s="105"/>
      <c r="HQC16" s="105"/>
      <c r="HQD16" s="105"/>
      <c r="HQE16" s="105"/>
      <c r="HQF16" s="105"/>
      <c r="HQG16" s="105"/>
      <c r="HQH16" s="105"/>
      <c r="HQI16" s="105"/>
      <c r="HQJ16" s="105"/>
      <c r="HQK16" s="105"/>
      <c r="HQL16" s="105"/>
      <c r="HQM16" s="105"/>
      <c r="HQN16" s="105"/>
      <c r="HQO16" s="105"/>
      <c r="HQP16" s="105"/>
      <c r="HQQ16" s="105"/>
      <c r="HQR16" s="105"/>
      <c r="HQS16" s="105"/>
      <c r="HQT16" s="105"/>
      <c r="HQU16" s="105"/>
      <c r="HQV16" s="105"/>
      <c r="HQW16" s="105"/>
      <c r="HQX16" s="105"/>
      <c r="HQY16" s="105"/>
      <c r="HQZ16" s="105"/>
      <c r="HRA16" s="105"/>
      <c r="HRB16" s="105"/>
      <c r="HRC16" s="105"/>
      <c r="HRD16" s="105"/>
      <c r="HRE16" s="105"/>
      <c r="HRF16" s="105"/>
      <c r="HRG16" s="105"/>
      <c r="HRH16" s="105"/>
      <c r="HRI16" s="105"/>
      <c r="HRJ16" s="105"/>
      <c r="HRK16" s="105"/>
      <c r="HRL16" s="105"/>
      <c r="HRM16" s="105"/>
      <c r="HRN16" s="105"/>
      <c r="HRO16" s="105"/>
      <c r="HRP16" s="105"/>
      <c r="HRQ16" s="105"/>
      <c r="HRR16" s="105"/>
      <c r="HRS16" s="105"/>
      <c r="HRT16" s="105"/>
      <c r="HRU16" s="105"/>
      <c r="HRV16" s="105"/>
      <c r="HRW16" s="105"/>
      <c r="HRX16" s="105"/>
      <c r="HRY16" s="105"/>
      <c r="HRZ16" s="105"/>
      <c r="HSA16" s="105"/>
      <c r="HSB16" s="105"/>
      <c r="HSC16" s="105"/>
      <c r="HSD16" s="105"/>
      <c r="HSE16" s="105"/>
      <c r="HSF16" s="105"/>
      <c r="HSG16" s="105"/>
      <c r="HSH16" s="105"/>
      <c r="HSI16" s="105"/>
      <c r="HSJ16" s="105"/>
      <c r="HSK16" s="105"/>
      <c r="HSL16" s="105"/>
      <c r="HSM16" s="105"/>
      <c r="HSN16" s="105"/>
      <c r="HSO16" s="105"/>
      <c r="HSP16" s="105"/>
      <c r="HSQ16" s="105"/>
      <c r="HSR16" s="105"/>
      <c r="HSS16" s="105"/>
      <c r="HST16" s="105"/>
      <c r="HSU16" s="105"/>
      <c r="HSV16" s="105"/>
      <c r="HSW16" s="105"/>
      <c r="HSX16" s="105"/>
      <c r="HSY16" s="105"/>
      <c r="HSZ16" s="105"/>
      <c r="HTA16" s="105"/>
      <c r="HTB16" s="105"/>
      <c r="HTC16" s="105"/>
      <c r="HTD16" s="105"/>
      <c r="HTE16" s="105"/>
      <c r="HTF16" s="105"/>
      <c r="HTG16" s="105"/>
      <c r="HTH16" s="105"/>
      <c r="HTI16" s="105"/>
      <c r="HTJ16" s="105"/>
      <c r="HTK16" s="105"/>
      <c r="HTL16" s="105"/>
      <c r="HTM16" s="105"/>
      <c r="HTN16" s="105"/>
      <c r="HTO16" s="105"/>
      <c r="HTP16" s="105"/>
      <c r="HTQ16" s="105"/>
      <c r="HTR16" s="105"/>
      <c r="HTS16" s="105"/>
      <c r="HTT16" s="105"/>
      <c r="HTU16" s="105"/>
      <c r="HTV16" s="105"/>
      <c r="HTW16" s="105"/>
      <c r="HTX16" s="105"/>
      <c r="HTY16" s="105"/>
      <c r="HTZ16" s="105"/>
      <c r="HUA16" s="105"/>
      <c r="HUB16" s="105"/>
      <c r="HUC16" s="105"/>
      <c r="HUD16" s="105"/>
      <c r="HUE16" s="105"/>
      <c r="HUF16" s="105"/>
      <c r="HUG16" s="105"/>
      <c r="HUH16" s="105"/>
      <c r="HUI16" s="105"/>
      <c r="HUJ16" s="105"/>
      <c r="HUK16" s="105"/>
      <c r="HUL16" s="105"/>
      <c r="HUM16" s="105"/>
      <c r="HUN16" s="105"/>
      <c r="HUO16" s="105"/>
      <c r="HUP16" s="105"/>
      <c r="HUQ16" s="105"/>
      <c r="HUR16" s="105"/>
      <c r="HUS16" s="105"/>
      <c r="HUT16" s="105"/>
      <c r="HUU16" s="105"/>
      <c r="HUV16" s="105"/>
      <c r="HUW16" s="105"/>
      <c r="HUX16" s="105"/>
      <c r="HUY16" s="105"/>
      <c r="HUZ16" s="105"/>
      <c r="HVA16" s="105"/>
      <c r="HVB16" s="105"/>
      <c r="HVC16" s="105"/>
      <c r="HVD16" s="105"/>
      <c r="HVE16" s="105"/>
      <c r="HVF16" s="105"/>
      <c r="HVG16" s="105"/>
      <c r="HVH16" s="105"/>
      <c r="HVI16" s="105"/>
      <c r="HVJ16" s="105"/>
      <c r="HVK16" s="105"/>
      <c r="HVL16" s="105"/>
      <c r="HVM16" s="105"/>
      <c r="HVN16" s="105"/>
      <c r="HVO16" s="105"/>
      <c r="HVP16" s="105"/>
      <c r="HVQ16" s="105"/>
      <c r="HVR16" s="105"/>
      <c r="HVS16" s="105"/>
      <c r="HVT16" s="105"/>
      <c r="HVU16" s="105"/>
      <c r="HVV16" s="105"/>
      <c r="HVW16" s="105"/>
      <c r="HVX16" s="105"/>
      <c r="HVY16" s="105"/>
      <c r="HVZ16" s="105"/>
      <c r="HWA16" s="105"/>
      <c r="HWB16" s="105"/>
      <c r="HWC16" s="105"/>
      <c r="HWD16" s="105"/>
      <c r="HWE16" s="105"/>
      <c r="HWF16" s="105"/>
      <c r="HWG16" s="105"/>
      <c r="HWH16" s="105"/>
      <c r="HWI16" s="105"/>
      <c r="HWJ16" s="105"/>
      <c r="HWK16" s="105"/>
      <c r="HWL16" s="105"/>
      <c r="HWM16" s="105"/>
      <c r="HWN16" s="105"/>
      <c r="HWO16" s="105"/>
      <c r="HWP16" s="105"/>
      <c r="HWQ16" s="105"/>
      <c r="HWR16" s="105"/>
      <c r="HWS16" s="105"/>
      <c r="HWT16" s="105"/>
      <c r="HWU16" s="105"/>
      <c r="HWV16" s="105"/>
      <c r="HWW16" s="105"/>
      <c r="HWX16" s="105"/>
      <c r="HWY16" s="105"/>
      <c r="HWZ16" s="105"/>
      <c r="HXA16" s="105"/>
      <c r="HXB16" s="105"/>
      <c r="HXC16" s="105"/>
      <c r="HXD16" s="105"/>
      <c r="HXE16" s="105"/>
      <c r="HXF16" s="105"/>
      <c r="HXG16" s="105"/>
      <c r="HXH16" s="105"/>
      <c r="HXI16" s="105"/>
      <c r="HXJ16" s="105"/>
      <c r="HXK16" s="105"/>
      <c r="HXL16" s="105"/>
      <c r="HXM16" s="105"/>
      <c r="HXN16" s="105"/>
      <c r="HXO16" s="105"/>
      <c r="HXP16" s="105"/>
      <c r="HXQ16" s="105"/>
      <c r="HXR16" s="105"/>
      <c r="HXS16" s="105"/>
      <c r="HXT16" s="105"/>
      <c r="HXU16" s="105"/>
      <c r="HXV16" s="105"/>
      <c r="HXW16" s="105"/>
      <c r="HXX16" s="105"/>
      <c r="HXY16" s="105"/>
      <c r="HXZ16" s="105"/>
      <c r="HYA16" s="105"/>
      <c r="HYB16" s="105"/>
      <c r="HYC16" s="105"/>
      <c r="HYD16" s="105"/>
      <c r="HYE16" s="105"/>
      <c r="HYF16" s="105"/>
      <c r="HYG16" s="105"/>
      <c r="HYH16" s="105"/>
      <c r="HYI16" s="105"/>
      <c r="HYJ16" s="105"/>
      <c r="HYK16" s="105"/>
      <c r="HYL16" s="105"/>
      <c r="HYM16" s="105"/>
      <c r="HYN16" s="105"/>
      <c r="HYO16" s="105"/>
      <c r="HYP16" s="105"/>
      <c r="HYQ16" s="105"/>
      <c r="HYR16" s="105"/>
      <c r="HYS16" s="105"/>
      <c r="HYT16" s="105"/>
      <c r="HYU16" s="105"/>
      <c r="HYV16" s="105"/>
      <c r="HYW16" s="105"/>
      <c r="HYX16" s="105"/>
      <c r="HYY16" s="105"/>
      <c r="HYZ16" s="105"/>
      <c r="HZA16" s="105"/>
      <c r="HZB16" s="105"/>
      <c r="HZC16" s="105"/>
      <c r="HZD16" s="105"/>
      <c r="HZE16" s="105"/>
      <c r="HZF16" s="105"/>
      <c r="HZG16" s="105"/>
      <c r="HZH16" s="105"/>
      <c r="HZI16" s="105"/>
      <c r="HZJ16" s="105"/>
      <c r="HZK16" s="105"/>
      <c r="HZL16" s="105"/>
      <c r="HZM16" s="105"/>
      <c r="HZN16" s="105"/>
      <c r="HZO16" s="105"/>
      <c r="HZP16" s="105"/>
      <c r="HZQ16" s="105"/>
      <c r="HZR16" s="105"/>
      <c r="HZS16" s="105"/>
      <c r="HZT16" s="105"/>
      <c r="HZU16" s="105"/>
      <c r="HZV16" s="105"/>
      <c r="HZW16" s="105"/>
      <c r="HZX16" s="105"/>
      <c r="HZY16" s="105"/>
      <c r="HZZ16" s="105"/>
      <c r="IAA16" s="105"/>
      <c r="IAB16" s="105"/>
      <c r="IAC16" s="105"/>
      <c r="IAD16" s="105"/>
      <c r="IAE16" s="105"/>
      <c r="IAF16" s="105"/>
      <c r="IAG16" s="105"/>
      <c r="IAH16" s="105"/>
      <c r="IAI16" s="105"/>
      <c r="IAJ16" s="105"/>
      <c r="IAK16" s="105"/>
      <c r="IAL16" s="105"/>
      <c r="IAM16" s="105"/>
      <c r="IAN16" s="105"/>
      <c r="IAO16" s="105"/>
      <c r="IAP16" s="105"/>
      <c r="IAQ16" s="105"/>
      <c r="IAR16" s="105"/>
      <c r="IAS16" s="105"/>
      <c r="IAT16" s="105"/>
      <c r="IAU16" s="105"/>
      <c r="IAV16" s="105"/>
      <c r="IAW16" s="105"/>
      <c r="IAX16" s="105"/>
      <c r="IAY16" s="105"/>
      <c r="IAZ16" s="105"/>
      <c r="IBA16" s="105"/>
      <c r="IBB16" s="105"/>
      <c r="IBC16" s="105"/>
      <c r="IBD16" s="105"/>
      <c r="IBE16" s="105"/>
      <c r="IBF16" s="105"/>
      <c r="IBG16" s="105"/>
      <c r="IBH16" s="105"/>
      <c r="IBI16" s="105"/>
      <c r="IBJ16" s="105"/>
      <c r="IBK16" s="105"/>
      <c r="IBL16" s="105"/>
      <c r="IBM16" s="105"/>
      <c r="IBN16" s="105"/>
      <c r="IBO16" s="105"/>
      <c r="IBP16" s="105"/>
      <c r="IBQ16" s="105"/>
      <c r="IBR16" s="105"/>
      <c r="IBS16" s="105"/>
      <c r="IBT16" s="105"/>
      <c r="IBU16" s="105"/>
      <c r="IBV16" s="105"/>
      <c r="IBW16" s="105"/>
      <c r="IBX16" s="105"/>
      <c r="IBY16" s="105"/>
      <c r="IBZ16" s="105"/>
      <c r="ICA16" s="105"/>
      <c r="ICB16" s="105"/>
      <c r="ICC16" s="105"/>
      <c r="ICD16" s="105"/>
      <c r="ICE16" s="105"/>
      <c r="ICF16" s="105"/>
      <c r="ICG16" s="105"/>
      <c r="ICH16" s="105"/>
      <c r="ICI16" s="105"/>
      <c r="ICJ16" s="105"/>
      <c r="ICK16" s="105"/>
      <c r="ICL16" s="105"/>
      <c r="ICM16" s="105"/>
      <c r="ICN16" s="105"/>
      <c r="ICO16" s="105"/>
      <c r="ICP16" s="105"/>
      <c r="ICQ16" s="105"/>
      <c r="ICR16" s="105"/>
      <c r="ICS16" s="105"/>
      <c r="ICT16" s="105"/>
      <c r="ICU16" s="105"/>
      <c r="ICV16" s="105"/>
      <c r="ICW16" s="105"/>
      <c r="ICX16" s="105"/>
      <c r="ICY16" s="105"/>
      <c r="ICZ16" s="105"/>
      <c r="IDA16" s="105"/>
      <c r="IDB16" s="105"/>
      <c r="IDC16" s="105"/>
      <c r="IDD16" s="105"/>
      <c r="IDE16" s="105"/>
      <c r="IDF16" s="105"/>
      <c r="IDG16" s="105"/>
      <c r="IDH16" s="105"/>
      <c r="IDI16" s="105"/>
      <c r="IDJ16" s="105"/>
      <c r="IDK16" s="105"/>
      <c r="IDL16" s="105"/>
      <c r="IDM16" s="105"/>
      <c r="IDN16" s="105"/>
      <c r="IDO16" s="105"/>
      <c r="IDP16" s="105"/>
      <c r="IDQ16" s="105"/>
      <c r="IDR16" s="105"/>
      <c r="IDS16" s="105"/>
      <c r="IDT16" s="105"/>
      <c r="IDU16" s="105"/>
      <c r="IDV16" s="105"/>
      <c r="IDW16" s="105"/>
      <c r="IDX16" s="105"/>
      <c r="IDY16" s="105"/>
      <c r="IDZ16" s="105"/>
      <c r="IEA16" s="105"/>
      <c r="IEB16" s="105"/>
      <c r="IEC16" s="105"/>
      <c r="IED16" s="105"/>
      <c r="IEE16" s="105"/>
      <c r="IEF16" s="105"/>
      <c r="IEG16" s="105"/>
      <c r="IEH16" s="105"/>
      <c r="IEI16" s="105"/>
      <c r="IEJ16" s="105"/>
      <c r="IEK16" s="105"/>
      <c r="IEL16" s="105"/>
      <c r="IEM16" s="105"/>
      <c r="IEN16" s="105"/>
      <c r="IEO16" s="105"/>
      <c r="IEP16" s="105"/>
      <c r="IEQ16" s="105"/>
      <c r="IER16" s="105"/>
      <c r="IES16" s="105"/>
      <c r="IET16" s="105"/>
      <c r="IEU16" s="105"/>
      <c r="IEV16" s="105"/>
      <c r="IEW16" s="105"/>
      <c r="IEX16" s="105"/>
      <c r="IEY16" s="105"/>
      <c r="IEZ16" s="105"/>
      <c r="IFA16" s="105"/>
      <c r="IFB16" s="105"/>
      <c r="IFC16" s="105"/>
      <c r="IFD16" s="105"/>
      <c r="IFE16" s="105"/>
      <c r="IFF16" s="105"/>
      <c r="IFG16" s="105"/>
      <c r="IFH16" s="105"/>
      <c r="IFI16" s="105"/>
      <c r="IFJ16" s="105"/>
      <c r="IFK16" s="105"/>
      <c r="IFL16" s="105"/>
      <c r="IFM16" s="105"/>
      <c r="IFN16" s="105"/>
      <c r="IFO16" s="105"/>
      <c r="IFP16" s="105"/>
      <c r="IFQ16" s="105"/>
      <c r="IFR16" s="105"/>
      <c r="IFS16" s="105"/>
      <c r="IFT16" s="105"/>
      <c r="IFU16" s="105"/>
      <c r="IFV16" s="105"/>
      <c r="IFW16" s="105"/>
      <c r="IFX16" s="105"/>
      <c r="IFY16" s="105"/>
      <c r="IFZ16" s="105"/>
      <c r="IGA16" s="105"/>
      <c r="IGB16" s="105"/>
      <c r="IGC16" s="105"/>
      <c r="IGD16" s="105"/>
      <c r="IGE16" s="105"/>
      <c r="IGF16" s="105"/>
      <c r="IGG16" s="105"/>
      <c r="IGH16" s="105"/>
      <c r="IGI16" s="105"/>
      <c r="IGJ16" s="105"/>
      <c r="IGK16" s="105"/>
      <c r="IGL16" s="105"/>
      <c r="IGM16" s="105"/>
      <c r="IGN16" s="105"/>
      <c r="IGO16" s="105"/>
      <c r="IGP16" s="105"/>
      <c r="IGQ16" s="105"/>
      <c r="IGR16" s="105"/>
      <c r="IGS16" s="105"/>
      <c r="IGT16" s="105"/>
      <c r="IGU16" s="105"/>
      <c r="IGV16" s="105"/>
      <c r="IGW16" s="105"/>
      <c r="IGX16" s="105"/>
      <c r="IGY16" s="105"/>
      <c r="IGZ16" s="105"/>
      <c r="IHA16" s="105"/>
      <c r="IHB16" s="105"/>
      <c r="IHC16" s="105"/>
      <c r="IHD16" s="105"/>
      <c r="IHE16" s="105"/>
      <c r="IHF16" s="105"/>
      <c r="IHG16" s="105"/>
      <c r="IHH16" s="105"/>
      <c r="IHI16" s="105"/>
      <c r="IHJ16" s="105"/>
      <c r="IHK16" s="105"/>
      <c r="IHL16" s="105"/>
      <c r="IHM16" s="105"/>
      <c r="IHN16" s="105"/>
      <c r="IHO16" s="105"/>
      <c r="IHP16" s="105"/>
      <c r="IHQ16" s="105"/>
      <c r="IHR16" s="105"/>
      <c r="IHS16" s="105"/>
      <c r="IHT16" s="105"/>
      <c r="IHU16" s="105"/>
      <c r="IHV16" s="105"/>
      <c r="IHW16" s="105"/>
      <c r="IHX16" s="105"/>
      <c r="IHY16" s="105"/>
      <c r="IHZ16" s="105"/>
      <c r="IIA16" s="105"/>
      <c r="IIB16" s="105"/>
      <c r="IIC16" s="105"/>
      <c r="IID16" s="105"/>
      <c r="IIE16" s="105"/>
      <c r="IIF16" s="105"/>
      <c r="IIG16" s="105"/>
      <c r="IIH16" s="105"/>
      <c r="III16" s="105"/>
      <c r="IIJ16" s="105"/>
      <c r="IIK16" s="105"/>
      <c r="IIL16" s="105"/>
      <c r="IIM16" s="105"/>
      <c r="IIN16" s="105"/>
      <c r="IIO16" s="105"/>
      <c r="IIP16" s="105"/>
      <c r="IIQ16" s="105"/>
      <c r="IIR16" s="105"/>
      <c r="IIS16" s="105"/>
      <c r="IIT16" s="105"/>
      <c r="IIU16" s="105"/>
      <c r="IIV16" s="105"/>
      <c r="IIW16" s="105"/>
      <c r="IIX16" s="105"/>
      <c r="IIY16" s="105"/>
      <c r="IIZ16" s="105"/>
      <c r="IJA16" s="105"/>
      <c r="IJB16" s="105"/>
      <c r="IJC16" s="105"/>
      <c r="IJD16" s="105"/>
      <c r="IJE16" s="105"/>
      <c r="IJF16" s="105"/>
      <c r="IJG16" s="105"/>
      <c r="IJH16" s="105"/>
      <c r="IJI16" s="105"/>
      <c r="IJJ16" s="105"/>
      <c r="IJK16" s="105"/>
      <c r="IJL16" s="105"/>
      <c r="IJM16" s="105"/>
      <c r="IJN16" s="105"/>
      <c r="IJO16" s="105"/>
      <c r="IJP16" s="105"/>
      <c r="IJQ16" s="105"/>
      <c r="IJR16" s="105"/>
      <c r="IJS16" s="105"/>
      <c r="IJT16" s="105"/>
      <c r="IJU16" s="105"/>
      <c r="IJV16" s="105"/>
      <c r="IJW16" s="105"/>
      <c r="IJX16" s="105"/>
      <c r="IJY16" s="105"/>
      <c r="IJZ16" s="105"/>
      <c r="IKA16" s="105"/>
      <c r="IKB16" s="105"/>
      <c r="IKC16" s="105"/>
      <c r="IKD16" s="105"/>
      <c r="IKE16" s="105"/>
      <c r="IKF16" s="105"/>
      <c r="IKG16" s="105"/>
      <c r="IKH16" s="105"/>
      <c r="IKI16" s="105"/>
      <c r="IKJ16" s="105"/>
      <c r="IKK16" s="105"/>
      <c r="IKL16" s="105"/>
      <c r="IKM16" s="105"/>
      <c r="IKN16" s="105"/>
      <c r="IKO16" s="105"/>
      <c r="IKP16" s="105"/>
      <c r="IKQ16" s="105"/>
      <c r="IKR16" s="105"/>
      <c r="IKS16" s="105"/>
      <c r="IKT16" s="105"/>
      <c r="IKU16" s="105"/>
      <c r="IKV16" s="105"/>
      <c r="IKW16" s="105"/>
      <c r="IKX16" s="105"/>
      <c r="IKY16" s="105"/>
      <c r="IKZ16" s="105"/>
      <c r="ILA16" s="105"/>
      <c r="ILB16" s="105"/>
      <c r="ILC16" s="105"/>
      <c r="ILD16" s="105"/>
      <c r="ILE16" s="105"/>
      <c r="ILF16" s="105"/>
      <c r="ILG16" s="105"/>
      <c r="ILH16" s="105"/>
      <c r="ILI16" s="105"/>
      <c r="ILJ16" s="105"/>
      <c r="ILK16" s="105"/>
      <c r="ILL16" s="105"/>
      <c r="ILM16" s="105"/>
      <c r="ILN16" s="105"/>
      <c r="ILO16" s="105"/>
      <c r="ILP16" s="105"/>
      <c r="ILQ16" s="105"/>
      <c r="ILR16" s="105"/>
      <c r="ILS16" s="105"/>
      <c r="ILT16" s="105"/>
      <c r="ILU16" s="105"/>
      <c r="ILV16" s="105"/>
      <c r="ILW16" s="105"/>
      <c r="ILX16" s="105"/>
      <c r="ILY16" s="105"/>
      <c r="ILZ16" s="105"/>
      <c r="IMA16" s="105"/>
      <c r="IMB16" s="105"/>
      <c r="IMC16" s="105"/>
      <c r="IMD16" s="105"/>
      <c r="IME16" s="105"/>
      <c r="IMF16" s="105"/>
      <c r="IMG16" s="105"/>
      <c r="IMH16" s="105"/>
      <c r="IMI16" s="105"/>
      <c r="IMJ16" s="105"/>
      <c r="IMK16" s="105"/>
      <c r="IML16" s="105"/>
      <c r="IMM16" s="105"/>
      <c r="IMN16" s="105"/>
      <c r="IMO16" s="105"/>
      <c r="IMP16" s="105"/>
      <c r="IMQ16" s="105"/>
      <c r="IMR16" s="105"/>
      <c r="IMS16" s="105"/>
      <c r="IMT16" s="105"/>
      <c r="IMU16" s="105"/>
      <c r="IMV16" s="105"/>
      <c r="IMW16" s="105"/>
      <c r="IMX16" s="105"/>
      <c r="IMY16" s="105"/>
      <c r="IMZ16" s="105"/>
      <c r="INA16" s="105"/>
      <c r="INB16" s="105"/>
      <c r="INC16" s="105"/>
      <c r="IND16" s="105"/>
      <c r="INE16" s="105"/>
      <c r="INF16" s="105"/>
      <c r="ING16" s="105"/>
      <c r="INH16" s="105"/>
      <c r="INI16" s="105"/>
      <c r="INJ16" s="105"/>
      <c r="INK16" s="105"/>
      <c r="INL16" s="105"/>
      <c r="INM16" s="105"/>
      <c r="INN16" s="105"/>
      <c r="INO16" s="105"/>
      <c r="INP16" s="105"/>
      <c r="INQ16" s="105"/>
      <c r="INR16" s="105"/>
      <c r="INS16" s="105"/>
      <c r="INT16" s="105"/>
      <c r="INU16" s="105"/>
      <c r="INV16" s="105"/>
      <c r="INW16" s="105"/>
      <c r="INX16" s="105"/>
      <c r="INY16" s="105"/>
      <c r="INZ16" s="105"/>
      <c r="IOA16" s="105"/>
      <c r="IOB16" s="105"/>
      <c r="IOC16" s="105"/>
      <c r="IOD16" s="105"/>
      <c r="IOE16" s="105"/>
      <c r="IOF16" s="105"/>
      <c r="IOG16" s="105"/>
      <c r="IOH16" s="105"/>
      <c r="IOI16" s="105"/>
      <c r="IOJ16" s="105"/>
      <c r="IOK16" s="105"/>
      <c r="IOL16" s="105"/>
      <c r="IOM16" s="105"/>
      <c r="ION16" s="105"/>
      <c r="IOO16" s="105"/>
      <c r="IOP16" s="105"/>
      <c r="IOQ16" s="105"/>
      <c r="IOR16" s="105"/>
      <c r="IOS16" s="105"/>
      <c r="IOT16" s="105"/>
      <c r="IOU16" s="105"/>
      <c r="IOV16" s="105"/>
      <c r="IOW16" s="105"/>
      <c r="IOX16" s="105"/>
      <c r="IOY16" s="105"/>
      <c r="IOZ16" s="105"/>
      <c r="IPA16" s="105"/>
      <c r="IPB16" s="105"/>
      <c r="IPC16" s="105"/>
      <c r="IPD16" s="105"/>
      <c r="IPE16" s="105"/>
      <c r="IPF16" s="105"/>
      <c r="IPG16" s="105"/>
      <c r="IPH16" s="105"/>
      <c r="IPI16" s="105"/>
      <c r="IPJ16" s="105"/>
      <c r="IPK16" s="105"/>
      <c r="IPL16" s="105"/>
      <c r="IPM16" s="105"/>
      <c r="IPN16" s="105"/>
      <c r="IPO16" s="105"/>
      <c r="IPP16" s="105"/>
      <c r="IPQ16" s="105"/>
      <c r="IPR16" s="105"/>
      <c r="IPS16" s="105"/>
      <c r="IPT16" s="105"/>
      <c r="IPU16" s="105"/>
      <c r="IPV16" s="105"/>
      <c r="IPW16" s="105"/>
      <c r="IPX16" s="105"/>
      <c r="IPY16" s="105"/>
      <c r="IPZ16" s="105"/>
      <c r="IQA16" s="105"/>
      <c r="IQB16" s="105"/>
      <c r="IQC16" s="105"/>
      <c r="IQD16" s="105"/>
      <c r="IQE16" s="105"/>
      <c r="IQF16" s="105"/>
      <c r="IQG16" s="105"/>
      <c r="IQH16" s="105"/>
      <c r="IQI16" s="105"/>
      <c r="IQJ16" s="105"/>
      <c r="IQK16" s="105"/>
      <c r="IQL16" s="105"/>
      <c r="IQM16" s="105"/>
      <c r="IQN16" s="105"/>
      <c r="IQO16" s="105"/>
      <c r="IQP16" s="105"/>
      <c r="IQQ16" s="105"/>
      <c r="IQR16" s="105"/>
      <c r="IQS16" s="105"/>
      <c r="IQT16" s="105"/>
      <c r="IQU16" s="105"/>
      <c r="IQV16" s="105"/>
      <c r="IQW16" s="105"/>
      <c r="IQX16" s="105"/>
      <c r="IQY16" s="105"/>
      <c r="IQZ16" s="105"/>
      <c r="IRA16" s="105"/>
      <c r="IRB16" s="105"/>
      <c r="IRC16" s="105"/>
      <c r="IRD16" s="105"/>
      <c r="IRE16" s="105"/>
      <c r="IRF16" s="105"/>
      <c r="IRG16" s="105"/>
      <c r="IRH16" s="105"/>
      <c r="IRI16" s="105"/>
      <c r="IRJ16" s="105"/>
      <c r="IRK16" s="105"/>
      <c r="IRL16" s="105"/>
      <c r="IRM16" s="105"/>
      <c r="IRN16" s="105"/>
      <c r="IRO16" s="105"/>
      <c r="IRP16" s="105"/>
      <c r="IRQ16" s="105"/>
      <c r="IRR16" s="105"/>
      <c r="IRS16" s="105"/>
      <c r="IRT16" s="105"/>
      <c r="IRU16" s="105"/>
      <c r="IRV16" s="105"/>
      <c r="IRW16" s="105"/>
      <c r="IRX16" s="105"/>
      <c r="IRY16" s="105"/>
      <c r="IRZ16" s="105"/>
      <c r="ISA16" s="105"/>
      <c r="ISB16" s="105"/>
      <c r="ISC16" s="105"/>
      <c r="ISD16" s="105"/>
      <c r="ISE16" s="105"/>
      <c r="ISF16" s="105"/>
      <c r="ISG16" s="105"/>
      <c r="ISH16" s="105"/>
      <c r="ISI16" s="105"/>
      <c r="ISJ16" s="105"/>
      <c r="ISK16" s="105"/>
      <c r="ISL16" s="105"/>
      <c r="ISM16" s="105"/>
      <c r="ISN16" s="105"/>
      <c r="ISO16" s="105"/>
      <c r="ISP16" s="105"/>
      <c r="ISQ16" s="105"/>
      <c r="ISR16" s="105"/>
      <c r="ISS16" s="105"/>
      <c r="IST16" s="105"/>
      <c r="ISU16" s="105"/>
      <c r="ISV16" s="105"/>
      <c r="ISW16" s="105"/>
      <c r="ISX16" s="105"/>
      <c r="ISY16" s="105"/>
      <c r="ISZ16" s="105"/>
      <c r="ITA16" s="105"/>
      <c r="ITB16" s="105"/>
      <c r="ITC16" s="105"/>
      <c r="ITD16" s="105"/>
      <c r="ITE16" s="105"/>
      <c r="ITF16" s="105"/>
      <c r="ITG16" s="105"/>
      <c r="ITH16" s="105"/>
      <c r="ITI16" s="105"/>
      <c r="ITJ16" s="105"/>
      <c r="ITK16" s="105"/>
      <c r="ITL16" s="105"/>
      <c r="ITM16" s="105"/>
      <c r="ITN16" s="105"/>
      <c r="ITO16" s="105"/>
      <c r="ITP16" s="105"/>
      <c r="ITQ16" s="105"/>
      <c r="ITR16" s="105"/>
      <c r="ITS16" s="105"/>
      <c r="ITT16" s="105"/>
      <c r="ITU16" s="105"/>
      <c r="ITV16" s="105"/>
      <c r="ITW16" s="105"/>
      <c r="ITX16" s="105"/>
      <c r="ITY16" s="105"/>
      <c r="ITZ16" s="105"/>
      <c r="IUA16" s="105"/>
      <c r="IUB16" s="105"/>
      <c r="IUC16" s="105"/>
      <c r="IUD16" s="105"/>
      <c r="IUE16" s="105"/>
      <c r="IUF16" s="105"/>
      <c r="IUG16" s="105"/>
      <c r="IUH16" s="105"/>
      <c r="IUI16" s="105"/>
      <c r="IUJ16" s="105"/>
      <c r="IUK16" s="105"/>
      <c r="IUL16" s="105"/>
      <c r="IUM16" s="105"/>
      <c r="IUN16" s="105"/>
      <c r="IUO16" s="105"/>
      <c r="IUP16" s="105"/>
      <c r="IUQ16" s="105"/>
      <c r="IUR16" s="105"/>
      <c r="IUS16" s="105"/>
      <c r="IUT16" s="105"/>
      <c r="IUU16" s="105"/>
      <c r="IUV16" s="105"/>
      <c r="IUW16" s="105"/>
      <c r="IUX16" s="105"/>
      <c r="IUY16" s="105"/>
      <c r="IUZ16" s="105"/>
      <c r="IVA16" s="105"/>
      <c r="IVB16" s="105"/>
      <c r="IVC16" s="105"/>
      <c r="IVD16" s="105"/>
      <c r="IVE16" s="105"/>
      <c r="IVF16" s="105"/>
      <c r="IVG16" s="105"/>
      <c r="IVH16" s="105"/>
      <c r="IVI16" s="105"/>
      <c r="IVJ16" s="105"/>
      <c r="IVK16" s="105"/>
      <c r="IVL16" s="105"/>
      <c r="IVM16" s="105"/>
      <c r="IVN16" s="105"/>
      <c r="IVO16" s="105"/>
      <c r="IVP16" s="105"/>
      <c r="IVQ16" s="105"/>
      <c r="IVR16" s="105"/>
      <c r="IVS16" s="105"/>
      <c r="IVT16" s="105"/>
      <c r="IVU16" s="105"/>
      <c r="IVV16" s="105"/>
      <c r="IVW16" s="105"/>
      <c r="IVX16" s="105"/>
      <c r="IVY16" s="105"/>
      <c r="IVZ16" s="105"/>
      <c r="IWA16" s="105"/>
      <c r="IWB16" s="105"/>
      <c r="IWC16" s="105"/>
      <c r="IWD16" s="105"/>
      <c r="IWE16" s="105"/>
      <c r="IWF16" s="105"/>
      <c r="IWG16" s="105"/>
      <c r="IWH16" s="105"/>
      <c r="IWI16" s="105"/>
      <c r="IWJ16" s="105"/>
      <c r="IWK16" s="105"/>
      <c r="IWL16" s="105"/>
      <c r="IWM16" s="105"/>
      <c r="IWN16" s="105"/>
      <c r="IWO16" s="105"/>
      <c r="IWP16" s="105"/>
      <c r="IWQ16" s="105"/>
      <c r="IWR16" s="105"/>
      <c r="IWS16" s="105"/>
      <c r="IWT16" s="105"/>
      <c r="IWU16" s="105"/>
      <c r="IWV16" s="105"/>
      <c r="IWW16" s="105"/>
      <c r="IWX16" s="105"/>
      <c r="IWY16" s="105"/>
      <c r="IWZ16" s="105"/>
      <c r="IXA16" s="105"/>
      <c r="IXB16" s="105"/>
      <c r="IXC16" s="105"/>
      <c r="IXD16" s="105"/>
      <c r="IXE16" s="105"/>
      <c r="IXF16" s="105"/>
      <c r="IXG16" s="105"/>
      <c r="IXH16" s="105"/>
      <c r="IXI16" s="105"/>
      <c r="IXJ16" s="105"/>
      <c r="IXK16" s="105"/>
      <c r="IXL16" s="105"/>
      <c r="IXM16" s="105"/>
      <c r="IXN16" s="105"/>
      <c r="IXO16" s="105"/>
      <c r="IXP16" s="105"/>
      <c r="IXQ16" s="105"/>
      <c r="IXR16" s="105"/>
      <c r="IXS16" s="105"/>
      <c r="IXT16" s="105"/>
      <c r="IXU16" s="105"/>
      <c r="IXV16" s="105"/>
      <c r="IXW16" s="105"/>
      <c r="IXX16" s="105"/>
      <c r="IXY16" s="105"/>
      <c r="IXZ16" s="105"/>
      <c r="IYA16" s="105"/>
      <c r="IYB16" s="105"/>
      <c r="IYC16" s="105"/>
      <c r="IYD16" s="105"/>
      <c r="IYE16" s="105"/>
      <c r="IYF16" s="105"/>
      <c r="IYG16" s="105"/>
      <c r="IYH16" s="105"/>
      <c r="IYI16" s="105"/>
      <c r="IYJ16" s="105"/>
      <c r="IYK16" s="105"/>
      <c r="IYL16" s="105"/>
      <c r="IYM16" s="105"/>
      <c r="IYN16" s="105"/>
      <c r="IYO16" s="105"/>
      <c r="IYP16" s="105"/>
      <c r="IYQ16" s="105"/>
      <c r="IYR16" s="105"/>
      <c r="IYS16" s="105"/>
      <c r="IYT16" s="105"/>
      <c r="IYU16" s="105"/>
      <c r="IYV16" s="105"/>
      <c r="IYW16" s="105"/>
      <c r="IYX16" s="105"/>
      <c r="IYY16" s="105"/>
      <c r="IYZ16" s="105"/>
      <c r="IZA16" s="105"/>
      <c r="IZB16" s="105"/>
      <c r="IZC16" s="105"/>
      <c r="IZD16" s="105"/>
      <c r="IZE16" s="105"/>
      <c r="IZF16" s="105"/>
      <c r="IZG16" s="105"/>
      <c r="IZH16" s="105"/>
      <c r="IZI16" s="105"/>
      <c r="IZJ16" s="105"/>
      <c r="IZK16" s="105"/>
      <c r="IZL16" s="105"/>
      <c r="IZM16" s="105"/>
      <c r="IZN16" s="105"/>
      <c r="IZO16" s="105"/>
      <c r="IZP16" s="105"/>
      <c r="IZQ16" s="105"/>
      <c r="IZR16" s="105"/>
      <c r="IZS16" s="105"/>
      <c r="IZT16" s="105"/>
      <c r="IZU16" s="105"/>
      <c r="IZV16" s="105"/>
      <c r="IZW16" s="105"/>
      <c r="IZX16" s="105"/>
      <c r="IZY16" s="105"/>
      <c r="IZZ16" s="105"/>
      <c r="JAA16" s="105"/>
      <c r="JAB16" s="105"/>
      <c r="JAC16" s="105"/>
      <c r="JAD16" s="105"/>
      <c r="JAE16" s="105"/>
      <c r="JAF16" s="105"/>
      <c r="JAG16" s="105"/>
      <c r="JAH16" s="105"/>
      <c r="JAI16" s="105"/>
      <c r="JAJ16" s="105"/>
      <c r="JAK16" s="105"/>
      <c r="JAL16" s="105"/>
      <c r="JAM16" s="105"/>
      <c r="JAN16" s="105"/>
      <c r="JAO16" s="105"/>
      <c r="JAP16" s="105"/>
      <c r="JAQ16" s="105"/>
      <c r="JAR16" s="105"/>
      <c r="JAS16" s="105"/>
      <c r="JAT16" s="105"/>
      <c r="JAU16" s="105"/>
      <c r="JAV16" s="105"/>
      <c r="JAW16" s="105"/>
      <c r="JAX16" s="105"/>
      <c r="JAY16" s="105"/>
      <c r="JAZ16" s="105"/>
      <c r="JBA16" s="105"/>
      <c r="JBB16" s="105"/>
      <c r="JBC16" s="105"/>
      <c r="JBD16" s="105"/>
      <c r="JBE16" s="105"/>
      <c r="JBF16" s="105"/>
      <c r="JBG16" s="105"/>
      <c r="JBH16" s="105"/>
      <c r="JBI16" s="105"/>
      <c r="JBJ16" s="105"/>
      <c r="JBK16" s="105"/>
      <c r="JBL16" s="105"/>
      <c r="JBM16" s="105"/>
      <c r="JBN16" s="105"/>
      <c r="JBO16" s="105"/>
      <c r="JBP16" s="105"/>
      <c r="JBQ16" s="105"/>
      <c r="JBR16" s="105"/>
      <c r="JBS16" s="105"/>
      <c r="JBT16" s="105"/>
      <c r="JBU16" s="105"/>
      <c r="JBV16" s="105"/>
      <c r="JBW16" s="105"/>
      <c r="JBX16" s="105"/>
      <c r="JBY16" s="105"/>
      <c r="JBZ16" s="105"/>
      <c r="JCA16" s="105"/>
      <c r="JCB16" s="105"/>
      <c r="JCC16" s="105"/>
      <c r="JCD16" s="105"/>
      <c r="JCE16" s="105"/>
      <c r="JCF16" s="105"/>
      <c r="JCG16" s="105"/>
      <c r="JCH16" s="105"/>
      <c r="JCI16" s="105"/>
      <c r="JCJ16" s="105"/>
      <c r="JCK16" s="105"/>
      <c r="JCL16" s="105"/>
      <c r="JCM16" s="105"/>
      <c r="JCN16" s="105"/>
      <c r="JCO16" s="105"/>
      <c r="JCP16" s="105"/>
      <c r="JCQ16" s="105"/>
      <c r="JCR16" s="105"/>
      <c r="JCS16" s="105"/>
      <c r="JCT16" s="105"/>
      <c r="JCU16" s="105"/>
      <c r="JCV16" s="105"/>
      <c r="JCW16" s="105"/>
      <c r="JCX16" s="105"/>
      <c r="JCY16" s="105"/>
      <c r="JCZ16" s="105"/>
      <c r="JDA16" s="105"/>
      <c r="JDB16" s="105"/>
      <c r="JDC16" s="105"/>
      <c r="JDD16" s="105"/>
      <c r="JDE16" s="105"/>
      <c r="JDF16" s="105"/>
      <c r="JDG16" s="105"/>
      <c r="JDH16" s="105"/>
      <c r="JDI16" s="105"/>
      <c r="JDJ16" s="105"/>
      <c r="JDK16" s="105"/>
      <c r="JDL16" s="105"/>
      <c r="JDM16" s="105"/>
      <c r="JDN16" s="105"/>
      <c r="JDO16" s="105"/>
      <c r="JDP16" s="105"/>
      <c r="JDQ16" s="105"/>
      <c r="JDR16" s="105"/>
      <c r="JDS16" s="105"/>
      <c r="JDT16" s="105"/>
      <c r="JDU16" s="105"/>
      <c r="JDV16" s="105"/>
      <c r="JDW16" s="105"/>
      <c r="JDX16" s="105"/>
      <c r="JDY16" s="105"/>
      <c r="JDZ16" s="105"/>
      <c r="JEA16" s="105"/>
      <c r="JEB16" s="105"/>
      <c r="JEC16" s="105"/>
      <c r="JED16" s="105"/>
      <c r="JEE16" s="105"/>
      <c r="JEF16" s="105"/>
      <c r="JEG16" s="105"/>
      <c r="JEH16" s="105"/>
      <c r="JEI16" s="105"/>
      <c r="JEJ16" s="105"/>
      <c r="JEK16" s="105"/>
      <c r="JEL16" s="105"/>
      <c r="JEM16" s="105"/>
      <c r="JEN16" s="105"/>
      <c r="JEO16" s="105"/>
      <c r="JEP16" s="105"/>
      <c r="JEQ16" s="105"/>
      <c r="JER16" s="105"/>
      <c r="JES16" s="105"/>
      <c r="JET16" s="105"/>
      <c r="JEU16" s="105"/>
      <c r="JEV16" s="105"/>
      <c r="JEW16" s="105"/>
      <c r="JEX16" s="105"/>
      <c r="JEY16" s="105"/>
      <c r="JEZ16" s="105"/>
      <c r="JFA16" s="105"/>
      <c r="JFB16" s="105"/>
      <c r="JFC16" s="105"/>
      <c r="JFD16" s="105"/>
      <c r="JFE16" s="105"/>
      <c r="JFF16" s="105"/>
      <c r="JFG16" s="105"/>
      <c r="JFH16" s="105"/>
      <c r="JFI16" s="105"/>
      <c r="JFJ16" s="105"/>
      <c r="JFK16" s="105"/>
      <c r="JFL16" s="105"/>
      <c r="JFM16" s="105"/>
      <c r="JFN16" s="105"/>
      <c r="JFO16" s="105"/>
      <c r="JFP16" s="105"/>
      <c r="JFQ16" s="105"/>
      <c r="JFR16" s="105"/>
      <c r="JFS16" s="105"/>
      <c r="JFT16" s="105"/>
      <c r="JFU16" s="105"/>
      <c r="JFV16" s="105"/>
      <c r="JFW16" s="105"/>
      <c r="JFX16" s="105"/>
      <c r="JFY16" s="105"/>
      <c r="JFZ16" s="105"/>
      <c r="JGA16" s="105"/>
      <c r="JGB16" s="105"/>
      <c r="JGC16" s="105"/>
      <c r="JGD16" s="105"/>
      <c r="JGE16" s="105"/>
      <c r="JGF16" s="105"/>
      <c r="JGG16" s="105"/>
      <c r="JGH16" s="105"/>
      <c r="JGI16" s="105"/>
      <c r="JGJ16" s="105"/>
      <c r="JGK16" s="105"/>
      <c r="JGL16" s="105"/>
      <c r="JGM16" s="105"/>
      <c r="JGN16" s="105"/>
      <c r="JGO16" s="105"/>
      <c r="JGP16" s="105"/>
      <c r="JGQ16" s="105"/>
      <c r="JGR16" s="105"/>
      <c r="JGS16" s="105"/>
      <c r="JGT16" s="105"/>
      <c r="JGU16" s="105"/>
      <c r="JGV16" s="105"/>
      <c r="JGW16" s="105"/>
      <c r="JGX16" s="105"/>
      <c r="JGY16" s="105"/>
      <c r="JGZ16" s="105"/>
      <c r="JHA16" s="105"/>
      <c r="JHB16" s="105"/>
      <c r="JHC16" s="105"/>
      <c r="JHD16" s="105"/>
      <c r="JHE16" s="105"/>
      <c r="JHF16" s="105"/>
      <c r="JHG16" s="105"/>
      <c r="JHH16" s="105"/>
      <c r="JHI16" s="105"/>
      <c r="JHJ16" s="105"/>
      <c r="JHK16" s="105"/>
      <c r="JHL16" s="105"/>
      <c r="JHM16" s="105"/>
      <c r="JHN16" s="105"/>
      <c r="JHO16" s="105"/>
      <c r="JHP16" s="105"/>
      <c r="JHQ16" s="105"/>
      <c r="JHR16" s="105"/>
      <c r="JHS16" s="105"/>
      <c r="JHT16" s="105"/>
      <c r="JHU16" s="105"/>
      <c r="JHV16" s="105"/>
      <c r="JHW16" s="105"/>
      <c r="JHX16" s="105"/>
      <c r="JHY16" s="105"/>
      <c r="JHZ16" s="105"/>
      <c r="JIA16" s="105"/>
      <c r="JIB16" s="105"/>
      <c r="JIC16" s="105"/>
      <c r="JID16" s="105"/>
      <c r="JIE16" s="105"/>
      <c r="JIF16" s="105"/>
      <c r="JIG16" s="105"/>
      <c r="JIH16" s="105"/>
      <c r="JII16" s="105"/>
      <c r="JIJ16" s="105"/>
      <c r="JIK16" s="105"/>
      <c r="JIL16" s="105"/>
      <c r="JIM16" s="105"/>
      <c r="JIN16" s="105"/>
      <c r="JIO16" s="105"/>
      <c r="JIP16" s="105"/>
      <c r="JIQ16" s="105"/>
      <c r="JIR16" s="105"/>
      <c r="JIS16" s="105"/>
      <c r="JIT16" s="105"/>
      <c r="JIU16" s="105"/>
      <c r="JIV16" s="105"/>
      <c r="JIW16" s="105"/>
      <c r="JIX16" s="105"/>
      <c r="JIY16" s="105"/>
      <c r="JIZ16" s="105"/>
      <c r="JJA16" s="105"/>
      <c r="JJB16" s="105"/>
      <c r="JJC16" s="105"/>
      <c r="JJD16" s="105"/>
      <c r="JJE16" s="105"/>
      <c r="JJF16" s="105"/>
      <c r="JJG16" s="105"/>
      <c r="JJH16" s="105"/>
      <c r="JJI16" s="105"/>
      <c r="JJJ16" s="105"/>
      <c r="JJK16" s="105"/>
      <c r="JJL16" s="105"/>
      <c r="JJM16" s="105"/>
      <c r="JJN16" s="105"/>
      <c r="JJO16" s="105"/>
      <c r="JJP16" s="105"/>
      <c r="JJQ16" s="105"/>
      <c r="JJR16" s="105"/>
      <c r="JJS16" s="105"/>
      <c r="JJT16" s="105"/>
      <c r="JJU16" s="105"/>
      <c r="JJV16" s="105"/>
      <c r="JJW16" s="105"/>
      <c r="JJX16" s="105"/>
      <c r="JJY16" s="105"/>
      <c r="JJZ16" s="105"/>
      <c r="JKA16" s="105"/>
      <c r="JKB16" s="105"/>
      <c r="JKC16" s="105"/>
      <c r="JKD16" s="105"/>
      <c r="JKE16" s="105"/>
      <c r="JKF16" s="105"/>
      <c r="JKG16" s="105"/>
      <c r="JKH16" s="105"/>
      <c r="JKI16" s="105"/>
      <c r="JKJ16" s="105"/>
      <c r="JKK16" s="105"/>
      <c r="JKL16" s="105"/>
      <c r="JKM16" s="105"/>
      <c r="JKN16" s="105"/>
      <c r="JKO16" s="105"/>
      <c r="JKP16" s="105"/>
      <c r="JKQ16" s="105"/>
      <c r="JKR16" s="105"/>
      <c r="JKS16" s="105"/>
      <c r="JKT16" s="105"/>
      <c r="JKU16" s="105"/>
      <c r="JKV16" s="105"/>
      <c r="JKW16" s="105"/>
      <c r="JKX16" s="105"/>
      <c r="JKY16" s="105"/>
      <c r="JKZ16" s="105"/>
      <c r="JLA16" s="105"/>
      <c r="JLB16" s="105"/>
      <c r="JLC16" s="105"/>
      <c r="JLD16" s="105"/>
      <c r="JLE16" s="105"/>
      <c r="JLF16" s="105"/>
      <c r="JLG16" s="105"/>
      <c r="JLH16" s="105"/>
      <c r="JLI16" s="105"/>
      <c r="JLJ16" s="105"/>
      <c r="JLK16" s="105"/>
      <c r="JLL16" s="105"/>
      <c r="JLM16" s="105"/>
      <c r="JLN16" s="105"/>
      <c r="JLO16" s="105"/>
      <c r="JLP16" s="105"/>
      <c r="JLQ16" s="105"/>
      <c r="JLR16" s="105"/>
      <c r="JLS16" s="105"/>
      <c r="JLT16" s="105"/>
      <c r="JLU16" s="105"/>
      <c r="JLV16" s="105"/>
      <c r="JLW16" s="105"/>
      <c r="JLX16" s="105"/>
      <c r="JLY16" s="105"/>
      <c r="JLZ16" s="105"/>
      <c r="JMA16" s="105"/>
      <c r="JMB16" s="105"/>
      <c r="JMC16" s="105"/>
      <c r="JMD16" s="105"/>
      <c r="JME16" s="105"/>
      <c r="JMF16" s="105"/>
      <c r="JMG16" s="105"/>
      <c r="JMH16" s="105"/>
      <c r="JMI16" s="105"/>
      <c r="JMJ16" s="105"/>
      <c r="JMK16" s="105"/>
      <c r="JML16" s="105"/>
      <c r="JMM16" s="105"/>
      <c r="JMN16" s="105"/>
      <c r="JMO16" s="105"/>
      <c r="JMP16" s="105"/>
      <c r="JMQ16" s="105"/>
      <c r="JMR16" s="105"/>
      <c r="JMS16" s="105"/>
      <c r="JMT16" s="105"/>
      <c r="JMU16" s="105"/>
      <c r="JMV16" s="105"/>
      <c r="JMW16" s="105"/>
      <c r="JMX16" s="105"/>
      <c r="JMY16" s="105"/>
      <c r="JMZ16" s="105"/>
      <c r="JNA16" s="105"/>
      <c r="JNB16" s="105"/>
      <c r="JNC16" s="105"/>
      <c r="JND16" s="105"/>
      <c r="JNE16" s="105"/>
      <c r="JNF16" s="105"/>
      <c r="JNG16" s="105"/>
      <c r="JNH16" s="105"/>
      <c r="JNI16" s="105"/>
      <c r="JNJ16" s="105"/>
      <c r="JNK16" s="105"/>
      <c r="JNL16" s="105"/>
      <c r="JNM16" s="105"/>
      <c r="JNN16" s="105"/>
      <c r="JNO16" s="105"/>
      <c r="JNP16" s="105"/>
      <c r="JNQ16" s="105"/>
      <c r="JNR16" s="105"/>
      <c r="JNS16" s="105"/>
      <c r="JNT16" s="105"/>
      <c r="JNU16" s="105"/>
      <c r="JNV16" s="105"/>
      <c r="JNW16" s="105"/>
      <c r="JNX16" s="105"/>
      <c r="JNY16" s="105"/>
      <c r="JNZ16" s="105"/>
      <c r="JOA16" s="105"/>
      <c r="JOB16" s="105"/>
      <c r="JOC16" s="105"/>
      <c r="JOD16" s="105"/>
      <c r="JOE16" s="105"/>
      <c r="JOF16" s="105"/>
      <c r="JOG16" s="105"/>
      <c r="JOH16" s="105"/>
      <c r="JOI16" s="105"/>
      <c r="JOJ16" s="105"/>
      <c r="JOK16" s="105"/>
      <c r="JOL16" s="105"/>
      <c r="JOM16" s="105"/>
      <c r="JON16" s="105"/>
      <c r="JOO16" s="105"/>
      <c r="JOP16" s="105"/>
      <c r="JOQ16" s="105"/>
      <c r="JOR16" s="105"/>
      <c r="JOS16" s="105"/>
      <c r="JOT16" s="105"/>
      <c r="JOU16" s="105"/>
      <c r="JOV16" s="105"/>
      <c r="JOW16" s="105"/>
      <c r="JOX16" s="105"/>
      <c r="JOY16" s="105"/>
      <c r="JOZ16" s="105"/>
      <c r="JPA16" s="105"/>
      <c r="JPB16" s="105"/>
      <c r="JPC16" s="105"/>
      <c r="JPD16" s="105"/>
      <c r="JPE16" s="105"/>
      <c r="JPF16" s="105"/>
      <c r="JPG16" s="105"/>
      <c r="JPH16" s="105"/>
      <c r="JPI16" s="105"/>
      <c r="JPJ16" s="105"/>
      <c r="JPK16" s="105"/>
      <c r="JPL16" s="105"/>
      <c r="JPM16" s="105"/>
      <c r="JPN16" s="105"/>
      <c r="JPO16" s="105"/>
      <c r="JPP16" s="105"/>
      <c r="JPQ16" s="105"/>
      <c r="JPR16" s="105"/>
      <c r="JPS16" s="105"/>
      <c r="JPT16" s="105"/>
      <c r="JPU16" s="105"/>
      <c r="JPV16" s="105"/>
      <c r="JPW16" s="105"/>
      <c r="JPX16" s="105"/>
      <c r="JPY16" s="105"/>
      <c r="JPZ16" s="105"/>
      <c r="JQA16" s="105"/>
      <c r="JQB16" s="105"/>
      <c r="JQC16" s="105"/>
      <c r="JQD16" s="105"/>
      <c r="JQE16" s="105"/>
      <c r="JQF16" s="105"/>
      <c r="JQG16" s="105"/>
      <c r="JQH16" s="105"/>
      <c r="JQI16" s="105"/>
      <c r="JQJ16" s="105"/>
      <c r="JQK16" s="105"/>
      <c r="JQL16" s="105"/>
      <c r="JQM16" s="105"/>
      <c r="JQN16" s="105"/>
      <c r="JQO16" s="105"/>
      <c r="JQP16" s="105"/>
      <c r="JQQ16" s="105"/>
      <c r="JQR16" s="105"/>
      <c r="JQS16" s="105"/>
      <c r="JQT16" s="105"/>
      <c r="JQU16" s="105"/>
      <c r="JQV16" s="105"/>
      <c r="JQW16" s="105"/>
      <c r="JQX16" s="105"/>
      <c r="JQY16" s="105"/>
      <c r="JQZ16" s="105"/>
      <c r="JRA16" s="105"/>
      <c r="JRB16" s="105"/>
      <c r="JRC16" s="105"/>
      <c r="JRD16" s="105"/>
      <c r="JRE16" s="105"/>
      <c r="JRF16" s="105"/>
      <c r="JRG16" s="105"/>
      <c r="JRH16" s="105"/>
      <c r="JRI16" s="105"/>
      <c r="JRJ16" s="105"/>
      <c r="JRK16" s="105"/>
      <c r="JRL16" s="105"/>
      <c r="JRM16" s="105"/>
      <c r="JRN16" s="105"/>
      <c r="JRO16" s="105"/>
      <c r="JRP16" s="105"/>
      <c r="JRQ16" s="105"/>
      <c r="JRR16" s="105"/>
      <c r="JRS16" s="105"/>
      <c r="JRT16" s="105"/>
      <c r="JRU16" s="105"/>
      <c r="JRV16" s="105"/>
      <c r="JRW16" s="105"/>
      <c r="JRX16" s="105"/>
      <c r="JRY16" s="105"/>
      <c r="JRZ16" s="105"/>
      <c r="JSA16" s="105"/>
      <c r="JSB16" s="105"/>
      <c r="JSC16" s="105"/>
      <c r="JSD16" s="105"/>
      <c r="JSE16" s="105"/>
      <c r="JSF16" s="105"/>
      <c r="JSG16" s="105"/>
      <c r="JSH16" s="105"/>
      <c r="JSI16" s="105"/>
      <c r="JSJ16" s="105"/>
      <c r="JSK16" s="105"/>
      <c r="JSL16" s="105"/>
      <c r="JSM16" s="105"/>
      <c r="JSN16" s="105"/>
      <c r="JSO16" s="105"/>
      <c r="JSP16" s="105"/>
      <c r="JSQ16" s="105"/>
      <c r="JSR16" s="105"/>
      <c r="JSS16" s="105"/>
      <c r="JST16" s="105"/>
      <c r="JSU16" s="105"/>
      <c r="JSV16" s="105"/>
      <c r="JSW16" s="105"/>
      <c r="JSX16" s="105"/>
      <c r="JSY16" s="105"/>
      <c r="JSZ16" s="105"/>
      <c r="JTA16" s="105"/>
      <c r="JTB16" s="105"/>
      <c r="JTC16" s="105"/>
      <c r="JTD16" s="105"/>
      <c r="JTE16" s="105"/>
      <c r="JTF16" s="105"/>
      <c r="JTG16" s="105"/>
      <c r="JTH16" s="105"/>
      <c r="JTI16" s="105"/>
      <c r="JTJ16" s="105"/>
      <c r="JTK16" s="105"/>
      <c r="JTL16" s="105"/>
      <c r="JTM16" s="105"/>
      <c r="JTN16" s="105"/>
      <c r="JTO16" s="105"/>
      <c r="JTP16" s="105"/>
      <c r="JTQ16" s="105"/>
      <c r="JTR16" s="105"/>
      <c r="JTS16" s="105"/>
      <c r="JTT16" s="105"/>
      <c r="JTU16" s="105"/>
      <c r="JTV16" s="105"/>
      <c r="JTW16" s="105"/>
      <c r="JTX16" s="105"/>
      <c r="JTY16" s="105"/>
      <c r="JTZ16" s="105"/>
      <c r="JUA16" s="105"/>
      <c r="JUB16" s="105"/>
      <c r="JUC16" s="105"/>
      <c r="JUD16" s="105"/>
      <c r="JUE16" s="105"/>
      <c r="JUF16" s="105"/>
      <c r="JUG16" s="105"/>
      <c r="JUH16" s="105"/>
      <c r="JUI16" s="105"/>
      <c r="JUJ16" s="105"/>
      <c r="JUK16" s="105"/>
      <c r="JUL16" s="105"/>
      <c r="JUM16" s="105"/>
      <c r="JUN16" s="105"/>
      <c r="JUO16" s="105"/>
      <c r="JUP16" s="105"/>
      <c r="JUQ16" s="105"/>
      <c r="JUR16" s="105"/>
      <c r="JUS16" s="105"/>
      <c r="JUT16" s="105"/>
      <c r="JUU16" s="105"/>
      <c r="JUV16" s="105"/>
      <c r="JUW16" s="105"/>
      <c r="JUX16" s="105"/>
      <c r="JUY16" s="105"/>
      <c r="JUZ16" s="105"/>
      <c r="JVA16" s="105"/>
      <c r="JVB16" s="105"/>
      <c r="JVC16" s="105"/>
      <c r="JVD16" s="105"/>
      <c r="JVE16" s="105"/>
      <c r="JVF16" s="105"/>
      <c r="JVG16" s="105"/>
      <c r="JVH16" s="105"/>
      <c r="JVI16" s="105"/>
      <c r="JVJ16" s="105"/>
      <c r="JVK16" s="105"/>
      <c r="JVL16" s="105"/>
      <c r="JVM16" s="105"/>
      <c r="JVN16" s="105"/>
      <c r="JVO16" s="105"/>
      <c r="JVP16" s="105"/>
      <c r="JVQ16" s="105"/>
      <c r="JVR16" s="105"/>
      <c r="JVS16" s="105"/>
      <c r="JVT16" s="105"/>
      <c r="JVU16" s="105"/>
      <c r="JVV16" s="105"/>
      <c r="JVW16" s="105"/>
      <c r="JVX16" s="105"/>
      <c r="JVY16" s="105"/>
      <c r="JVZ16" s="105"/>
      <c r="JWA16" s="105"/>
      <c r="JWB16" s="105"/>
      <c r="JWC16" s="105"/>
      <c r="JWD16" s="105"/>
      <c r="JWE16" s="105"/>
      <c r="JWF16" s="105"/>
      <c r="JWG16" s="105"/>
      <c r="JWH16" s="105"/>
      <c r="JWI16" s="105"/>
      <c r="JWJ16" s="105"/>
      <c r="JWK16" s="105"/>
      <c r="JWL16" s="105"/>
      <c r="JWM16" s="105"/>
      <c r="JWN16" s="105"/>
      <c r="JWO16" s="105"/>
      <c r="JWP16" s="105"/>
      <c r="JWQ16" s="105"/>
      <c r="JWR16" s="105"/>
      <c r="JWS16" s="105"/>
      <c r="JWT16" s="105"/>
      <c r="JWU16" s="105"/>
      <c r="JWV16" s="105"/>
      <c r="JWW16" s="105"/>
      <c r="JWX16" s="105"/>
      <c r="JWY16" s="105"/>
      <c r="JWZ16" s="105"/>
      <c r="JXA16" s="105"/>
      <c r="JXB16" s="105"/>
      <c r="JXC16" s="105"/>
      <c r="JXD16" s="105"/>
      <c r="JXE16" s="105"/>
      <c r="JXF16" s="105"/>
      <c r="JXG16" s="105"/>
      <c r="JXH16" s="105"/>
      <c r="JXI16" s="105"/>
      <c r="JXJ16" s="105"/>
      <c r="JXK16" s="105"/>
      <c r="JXL16" s="105"/>
      <c r="JXM16" s="105"/>
      <c r="JXN16" s="105"/>
      <c r="JXO16" s="105"/>
      <c r="JXP16" s="105"/>
      <c r="JXQ16" s="105"/>
      <c r="JXR16" s="105"/>
      <c r="JXS16" s="105"/>
      <c r="JXT16" s="105"/>
      <c r="JXU16" s="105"/>
      <c r="JXV16" s="105"/>
      <c r="JXW16" s="105"/>
      <c r="JXX16" s="105"/>
      <c r="JXY16" s="105"/>
      <c r="JXZ16" s="105"/>
      <c r="JYA16" s="105"/>
      <c r="JYB16" s="105"/>
      <c r="JYC16" s="105"/>
      <c r="JYD16" s="105"/>
      <c r="JYE16" s="105"/>
      <c r="JYF16" s="105"/>
      <c r="JYG16" s="105"/>
      <c r="JYH16" s="105"/>
      <c r="JYI16" s="105"/>
      <c r="JYJ16" s="105"/>
      <c r="JYK16" s="105"/>
      <c r="JYL16" s="105"/>
      <c r="JYM16" s="105"/>
      <c r="JYN16" s="105"/>
      <c r="JYO16" s="105"/>
      <c r="JYP16" s="105"/>
      <c r="JYQ16" s="105"/>
      <c r="JYR16" s="105"/>
      <c r="JYS16" s="105"/>
      <c r="JYT16" s="105"/>
      <c r="JYU16" s="105"/>
      <c r="JYV16" s="105"/>
      <c r="JYW16" s="105"/>
      <c r="JYX16" s="105"/>
      <c r="JYY16" s="105"/>
      <c r="JYZ16" s="105"/>
      <c r="JZA16" s="105"/>
      <c r="JZB16" s="105"/>
      <c r="JZC16" s="105"/>
      <c r="JZD16" s="105"/>
      <c r="JZE16" s="105"/>
      <c r="JZF16" s="105"/>
      <c r="JZG16" s="105"/>
      <c r="JZH16" s="105"/>
      <c r="JZI16" s="105"/>
      <c r="JZJ16" s="105"/>
      <c r="JZK16" s="105"/>
      <c r="JZL16" s="105"/>
      <c r="JZM16" s="105"/>
      <c r="JZN16" s="105"/>
      <c r="JZO16" s="105"/>
      <c r="JZP16" s="105"/>
      <c r="JZQ16" s="105"/>
      <c r="JZR16" s="105"/>
      <c r="JZS16" s="105"/>
      <c r="JZT16" s="105"/>
      <c r="JZU16" s="105"/>
      <c r="JZV16" s="105"/>
      <c r="JZW16" s="105"/>
      <c r="JZX16" s="105"/>
      <c r="JZY16" s="105"/>
      <c r="JZZ16" s="105"/>
      <c r="KAA16" s="105"/>
      <c r="KAB16" s="105"/>
      <c r="KAC16" s="105"/>
      <c r="KAD16" s="105"/>
      <c r="KAE16" s="105"/>
      <c r="KAF16" s="105"/>
      <c r="KAG16" s="105"/>
      <c r="KAH16" s="105"/>
      <c r="KAI16" s="105"/>
      <c r="KAJ16" s="105"/>
      <c r="KAK16" s="105"/>
      <c r="KAL16" s="105"/>
      <c r="KAM16" s="105"/>
      <c r="KAN16" s="105"/>
      <c r="KAO16" s="105"/>
      <c r="KAP16" s="105"/>
      <c r="KAQ16" s="105"/>
      <c r="KAR16" s="105"/>
      <c r="KAS16" s="105"/>
      <c r="KAT16" s="105"/>
      <c r="KAU16" s="105"/>
      <c r="KAV16" s="105"/>
      <c r="KAW16" s="105"/>
      <c r="KAX16" s="105"/>
      <c r="KAY16" s="105"/>
      <c r="KAZ16" s="105"/>
      <c r="KBA16" s="105"/>
      <c r="KBB16" s="105"/>
      <c r="KBC16" s="105"/>
      <c r="KBD16" s="105"/>
      <c r="KBE16" s="105"/>
      <c r="KBF16" s="105"/>
      <c r="KBG16" s="105"/>
      <c r="KBH16" s="105"/>
      <c r="KBI16" s="105"/>
      <c r="KBJ16" s="105"/>
      <c r="KBK16" s="105"/>
      <c r="KBL16" s="105"/>
      <c r="KBM16" s="105"/>
      <c r="KBN16" s="105"/>
      <c r="KBO16" s="105"/>
      <c r="KBP16" s="105"/>
      <c r="KBQ16" s="105"/>
      <c r="KBR16" s="105"/>
      <c r="KBS16" s="105"/>
      <c r="KBT16" s="105"/>
      <c r="KBU16" s="105"/>
      <c r="KBV16" s="105"/>
      <c r="KBW16" s="105"/>
      <c r="KBX16" s="105"/>
      <c r="KBY16" s="105"/>
      <c r="KBZ16" s="105"/>
      <c r="KCA16" s="105"/>
      <c r="KCB16" s="105"/>
      <c r="KCC16" s="105"/>
      <c r="KCD16" s="105"/>
      <c r="KCE16" s="105"/>
      <c r="KCF16" s="105"/>
      <c r="KCG16" s="105"/>
      <c r="KCH16" s="105"/>
      <c r="KCI16" s="105"/>
      <c r="KCJ16" s="105"/>
      <c r="KCK16" s="105"/>
      <c r="KCL16" s="105"/>
      <c r="KCM16" s="105"/>
      <c r="KCN16" s="105"/>
      <c r="KCO16" s="105"/>
      <c r="KCP16" s="105"/>
      <c r="KCQ16" s="105"/>
      <c r="KCR16" s="105"/>
      <c r="KCS16" s="105"/>
      <c r="KCT16" s="105"/>
      <c r="KCU16" s="105"/>
      <c r="KCV16" s="105"/>
      <c r="KCW16" s="105"/>
      <c r="KCX16" s="105"/>
      <c r="KCY16" s="105"/>
      <c r="KCZ16" s="105"/>
      <c r="KDA16" s="105"/>
      <c r="KDB16" s="105"/>
      <c r="KDC16" s="105"/>
      <c r="KDD16" s="105"/>
      <c r="KDE16" s="105"/>
      <c r="KDF16" s="105"/>
      <c r="KDG16" s="105"/>
      <c r="KDH16" s="105"/>
      <c r="KDI16" s="105"/>
      <c r="KDJ16" s="105"/>
      <c r="KDK16" s="105"/>
      <c r="KDL16" s="105"/>
      <c r="KDM16" s="105"/>
      <c r="KDN16" s="105"/>
      <c r="KDO16" s="105"/>
      <c r="KDP16" s="105"/>
      <c r="KDQ16" s="105"/>
      <c r="KDR16" s="105"/>
      <c r="KDS16" s="105"/>
      <c r="KDT16" s="105"/>
      <c r="KDU16" s="105"/>
      <c r="KDV16" s="105"/>
      <c r="KDW16" s="105"/>
      <c r="KDX16" s="105"/>
      <c r="KDY16" s="105"/>
      <c r="KDZ16" s="105"/>
      <c r="KEA16" s="105"/>
      <c r="KEB16" s="105"/>
      <c r="KEC16" s="105"/>
      <c r="KED16" s="105"/>
      <c r="KEE16" s="105"/>
      <c r="KEF16" s="105"/>
      <c r="KEG16" s="105"/>
      <c r="KEH16" s="105"/>
      <c r="KEI16" s="105"/>
      <c r="KEJ16" s="105"/>
      <c r="KEK16" s="105"/>
      <c r="KEL16" s="105"/>
      <c r="KEM16" s="105"/>
      <c r="KEN16" s="105"/>
      <c r="KEO16" s="105"/>
      <c r="KEP16" s="105"/>
      <c r="KEQ16" s="105"/>
      <c r="KER16" s="105"/>
      <c r="KES16" s="105"/>
      <c r="KET16" s="105"/>
      <c r="KEU16" s="105"/>
      <c r="KEV16" s="105"/>
      <c r="KEW16" s="105"/>
      <c r="KEX16" s="105"/>
      <c r="KEY16" s="105"/>
      <c r="KEZ16" s="105"/>
      <c r="KFA16" s="105"/>
      <c r="KFB16" s="105"/>
      <c r="KFC16" s="105"/>
      <c r="KFD16" s="105"/>
      <c r="KFE16" s="105"/>
      <c r="KFF16" s="105"/>
      <c r="KFG16" s="105"/>
      <c r="KFH16" s="105"/>
      <c r="KFI16" s="105"/>
      <c r="KFJ16" s="105"/>
      <c r="KFK16" s="105"/>
      <c r="KFL16" s="105"/>
      <c r="KFM16" s="105"/>
      <c r="KFN16" s="105"/>
      <c r="KFO16" s="105"/>
      <c r="KFP16" s="105"/>
      <c r="KFQ16" s="105"/>
      <c r="KFR16" s="105"/>
      <c r="KFS16" s="105"/>
      <c r="KFT16" s="105"/>
      <c r="KFU16" s="105"/>
      <c r="KFV16" s="105"/>
      <c r="KFW16" s="105"/>
      <c r="KFX16" s="105"/>
      <c r="KFY16" s="105"/>
      <c r="KFZ16" s="105"/>
      <c r="KGA16" s="105"/>
      <c r="KGB16" s="105"/>
      <c r="KGC16" s="105"/>
      <c r="KGD16" s="105"/>
      <c r="KGE16" s="105"/>
      <c r="KGF16" s="105"/>
      <c r="KGG16" s="105"/>
      <c r="KGH16" s="105"/>
      <c r="KGI16" s="105"/>
      <c r="KGJ16" s="105"/>
      <c r="KGK16" s="105"/>
      <c r="KGL16" s="105"/>
      <c r="KGM16" s="105"/>
      <c r="KGN16" s="105"/>
      <c r="KGO16" s="105"/>
      <c r="KGP16" s="105"/>
      <c r="KGQ16" s="105"/>
      <c r="KGR16" s="105"/>
      <c r="KGS16" s="105"/>
      <c r="KGT16" s="105"/>
      <c r="KGU16" s="105"/>
      <c r="KGV16" s="105"/>
      <c r="KGW16" s="105"/>
      <c r="KGX16" s="105"/>
      <c r="KGY16" s="105"/>
      <c r="KGZ16" s="105"/>
      <c r="KHA16" s="105"/>
      <c r="KHB16" s="105"/>
      <c r="KHC16" s="105"/>
      <c r="KHD16" s="105"/>
      <c r="KHE16" s="105"/>
      <c r="KHF16" s="105"/>
      <c r="KHG16" s="105"/>
      <c r="KHH16" s="105"/>
      <c r="KHI16" s="105"/>
      <c r="KHJ16" s="105"/>
      <c r="KHK16" s="105"/>
      <c r="KHL16" s="105"/>
      <c r="KHM16" s="105"/>
      <c r="KHN16" s="105"/>
      <c r="KHO16" s="105"/>
      <c r="KHP16" s="105"/>
      <c r="KHQ16" s="105"/>
      <c r="KHR16" s="105"/>
      <c r="KHS16" s="105"/>
      <c r="KHT16" s="105"/>
      <c r="KHU16" s="105"/>
      <c r="KHV16" s="105"/>
      <c r="KHW16" s="105"/>
      <c r="KHX16" s="105"/>
      <c r="KHY16" s="105"/>
      <c r="KHZ16" s="105"/>
      <c r="KIA16" s="105"/>
      <c r="KIB16" s="105"/>
      <c r="KIC16" s="105"/>
      <c r="KID16" s="105"/>
      <c r="KIE16" s="105"/>
      <c r="KIF16" s="105"/>
      <c r="KIG16" s="105"/>
      <c r="KIH16" s="105"/>
      <c r="KII16" s="105"/>
      <c r="KIJ16" s="105"/>
      <c r="KIK16" s="105"/>
      <c r="KIL16" s="105"/>
      <c r="KIM16" s="105"/>
      <c r="KIN16" s="105"/>
      <c r="KIO16" s="105"/>
      <c r="KIP16" s="105"/>
      <c r="KIQ16" s="105"/>
      <c r="KIR16" s="105"/>
      <c r="KIS16" s="105"/>
      <c r="KIT16" s="105"/>
      <c r="KIU16" s="105"/>
      <c r="KIV16" s="105"/>
      <c r="KIW16" s="105"/>
      <c r="KIX16" s="105"/>
      <c r="KIY16" s="105"/>
      <c r="KIZ16" s="105"/>
      <c r="KJA16" s="105"/>
      <c r="KJB16" s="105"/>
      <c r="KJC16" s="105"/>
      <c r="KJD16" s="105"/>
      <c r="KJE16" s="105"/>
      <c r="KJF16" s="105"/>
      <c r="KJG16" s="105"/>
      <c r="KJH16" s="105"/>
      <c r="KJI16" s="105"/>
      <c r="KJJ16" s="105"/>
      <c r="KJK16" s="105"/>
      <c r="KJL16" s="105"/>
      <c r="KJM16" s="105"/>
      <c r="KJN16" s="105"/>
      <c r="KJO16" s="105"/>
      <c r="KJP16" s="105"/>
      <c r="KJQ16" s="105"/>
      <c r="KJR16" s="105"/>
      <c r="KJS16" s="105"/>
      <c r="KJT16" s="105"/>
      <c r="KJU16" s="105"/>
      <c r="KJV16" s="105"/>
      <c r="KJW16" s="105"/>
      <c r="KJX16" s="105"/>
      <c r="KJY16" s="105"/>
      <c r="KJZ16" s="105"/>
      <c r="KKA16" s="105"/>
      <c r="KKB16" s="105"/>
      <c r="KKC16" s="105"/>
      <c r="KKD16" s="105"/>
      <c r="KKE16" s="105"/>
      <c r="KKF16" s="105"/>
      <c r="KKG16" s="105"/>
      <c r="KKH16" s="105"/>
      <c r="KKI16" s="105"/>
      <c r="KKJ16" s="105"/>
      <c r="KKK16" s="105"/>
      <c r="KKL16" s="105"/>
      <c r="KKM16" s="105"/>
      <c r="KKN16" s="105"/>
      <c r="KKO16" s="105"/>
      <c r="KKP16" s="105"/>
      <c r="KKQ16" s="105"/>
      <c r="KKR16" s="105"/>
      <c r="KKS16" s="105"/>
      <c r="KKT16" s="105"/>
      <c r="KKU16" s="105"/>
      <c r="KKV16" s="105"/>
      <c r="KKW16" s="105"/>
      <c r="KKX16" s="105"/>
      <c r="KKY16" s="105"/>
      <c r="KKZ16" s="105"/>
      <c r="KLA16" s="105"/>
      <c r="KLB16" s="105"/>
      <c r="KLC16" s="105"/>
      <c r="KLD16" s="105"/>
      <c r="KLE16" s="105"/>
      <c r="KLF16" s="105"/>
      <c r="KLG16" s="105"/>
      <c r="KLH16" s="105"/>
      <c r="KLI16" s="105"/>
      <c r="KLJ16" s="105"/>
      <c r="KLK16" s="105"/>
      <c r="KLL16" s="105"/>
      <c r="KLM16" s="105"/>
      <c r="KLN16" s="105"/>
      <c r="KLO16" s="105"/>
      <c r="KLP16" s="105"/>
      <c r="KLQ16" s="105"/>
      <c r="KLR16" s="105"/>
      <c r="KLS16" s="105"/>
      <c r="KLT16" s="105"/>
      <c r="KLU16" s="105"/>
      <c r="KLV16" s="105"/>
      <c r="KLW16" s="105"/>
      <c r="KLX16" s="105"/>
      <c r="KLY16" s="105"/>
      <c r="KLZ16" s="105"/>
      <c r="KMA16" s="105"/>
      <c r="KMB16" s="105"/>
      <c r="KMC16" s="105"/>
      <c r="KMD16" s="105"/>
      <c r="KME16" s="105"/>
      <c r="KMF16" s="105"/>
      <c r="KMG16" s="105"/>
      <c r="KMH16" s="105"/>
      <c r="KMI16" s="105"/>
      <c r="KMJ16" s="105"/>
      <c r="KMK16" s="105"/>
      <c r="KML16" s="105"/>
      <c r="KMM16" s="105"/>
      <c r="KMN16" s="105"/>
      <c r="KMO16" s="105"/>
      <c r="KMP16" s="105"/>
      <c r="KMQ16" s="105"/>
      <c r="KMR16" s="105"/>
      <c r="KMS16" s="105"/>
      <c r="KMT16" s="105"/>
      <c r="KMU16" s="105"/>
      <c r="KMV16" s="105"/>
      <c r="KMW16" s="105"/>
      <c r="KMX16" s="105"/>
      <c r="KMY16" s="105"/>
      <c r="KMZ16" s="105"/>
      <c r="KNA16" s="105"/>
      <c r="KNB16" s="105"/>
      <c r="KNC16" s="105"/>
      <c r="KND16" s="105"/>
      <c r="KNE16" s="105"/>
      <c r="KNF16" s="105"/>
      <c r="KNG16" s="105"/>
      <c r="KNH16" s="105"/>
      <c r="KNI16" s="105"/>
      <c r="KNJ16" s="105"/>
      <c r="KNK16" s="105"/>
      <c r="KNL16" s="105"/>
      <c r="KNM16" s="105"/>
      <c r="KNN16" s="105"/>
      <c r="KNO16" s="105"/>
      <c r="KNP16" s="105"/>
      <c r="KNQ16" s="105"/>
      <c r="KNR16" s="105"/>
      <c r="KNS16" s="105"/>
      <c r="KNT16" s="105"/>
      <c r="KNU16" s="105"/>
      <c r="KNV16" s="105"/>
      <c r="KNW16" s="105"/>
      <c r="KNX16" s="105"/>
      <c r="KNY16" s="105"/>
      <c r="KNZ16" s="105"/>
      <c r="KOA16" s="105"/>
      <c r="KOB16" s="105"/>
      <c r="KOC16" s="105"/>
      <c r="KOD16" s="105"/>
      <c r="KOE16" s="105"/>
      <c r="KOF16" s="105"/>
      <c r="KOG16" s="105"/>
      <c r="KOH16" s="105"/>
      <c r="KOI16" s="105"/>
      <c r="KOJ16" s="105"/>
      <c r="KOK16" s="105"/>
      <c r="KOL16" s="105"/>
      <c r="KOM16" s="105"/>
      <c r="KON16" s="105"/>
      <c r="KOO16" s="105"/>
      <c r="KOP16" s="105"/>
      <c r="KOQ16" s="105"/>
      <c r="KOR16" s="105"/>
      <c r="KOS16" s="105"/>
      <c r="KOT16" s="105"/>
      <c r="KOU16" s="105"/>
      <c r="KOV16" s="105"/>
      <c r="KOW16" s="105"/>
      <c r="KOX16" s="105"/>
      <c r="KOY16" s="105"/>
      <c r="KOZ16" s="105"/>
      <c r="KPA16" s="105"/>
      <c r="KPB16" s="105"/>
      <c r="KPC16" s="105"/>
      <c r="KPD16" s="105"/>
      <c r="KPE16" s="105"/>
      <c r="KPF16" s="105"/>
      <c r="KPG16" s="105"/>
      <c r="KPH16" s="105"/>
      <c r="KPI16" s="105"/>
      <c r="KPJ16" s="105"/>
      <c r="KPK16" s="105"/>
      <c r="KPL16" s="105"/>
      <c r="KPM16" s="105"/>
      <c r="KPN16" s="105"/>
      <c r="KPO16" s="105"/>
      <c r="KPP16" s="105"/>
      <c r="KPQ16" s="105"/>
      <c r="KPR16" s="105"/>
      <c r="KPS16" s="105"/>
      <c r="KPT16" s="105"/>
      <c r="KPU16" s="105"/>
      <c r="KPV16" s="105"/>
      <c r="KPW16" s="105"/>
      <c r="KPX16" s="105"/>
      <c r="KPY16" s="105"/>
      <c r="KPZ16" s="105"/>
      <c r="KQA16" s="105"/>
      <c r="KQB16" s="105"/>
      <c r="KQC16" s="105"/>
      <c r="KQD16" s="105"/>
      <c r="KQE16" s="105"/>
      <c r="KQF16" s="105"/>
      <c r="KQG16" s="105"/>
      <c r="KQH16" s="105"/>
      <c r="KQI16" s="105"/>
      <c r="KQJ16" s="105"/>
      <c r="KQK16" s="105"/>
      <c r="KQL16" s="105"/>
      <c r="KQM16" s="105"/>
      <c r="KQN16" s="105"/>
      <c r="KQO16" s="105"/>
      <c r="KQP16" s="105"/>
      <c r="KQQ16" s="105"/>
      <c r="KQR16" s="105"/>
      <c r="KQS16" s="105"/>
      <c r="KQT16" s="105"/>
      <c r="KQU16" s="105"/>
      <c r="KQV16" s="105"/>
      <c r="KQW16" s="105"/>
      <c r="KQX16" s="105"/>
      <c r="KQY16" s="105"/>
      <c r="KQZ16" s="105"/>
      <c r="KRA16" s="105"/>
      <c r="KRB16" s="105"/>
      <c r="KRC16" s="105"/>
      <c r="KRD16" s="105"/>
      <c r="KRE16" s="105"/>
      <c r="KRF16" s="105"/>
      <c r="KRG16" s="105"/>
      <c r="KRH16" s="105"/>
      <c r="KRI16" s="105"/>
      <c r="KRJ16" s="105"/>
      <c r="KRK16" s="105"/>
      <c r="KRL16" s="105"/>
      <c r="KRM16" s="105"/>
      <c r="KRN16" s="105"/>
      <c r="KRO16" s="105"/>
      <c r="KRP16" s="105"/>
      <c r="KRQ16" s="105"/>
      <c r="KRR16" s="105"/>
      <c r="KRS16" s="105"/>
      <c r="KRT16" s="105"/>
      <c r="KRU16" s="105"/>
      <c r="KRV16" s="105"/>
      <c r="KRW16" s="105"/>
      <c r="KRX16" s="105"/>
      <c r="KRY16" s="105"/>
      <c r="KRZ16" s="105"/>
      <c r="KSA16" s="105"/>
      <c r="KSB16" s="105"/>
      <c r="KSC16" s="105"/>
      <c r="KSD16" s="105"/>
      <c r="KSE16" s="105"/>
      <c r="KSF16" s="105"/>
      <c r="KSG16" s="105"/>
      <c r="KSH16" s="105"/>
      <c r="KSI16" s="105"/>
      <c r="KSJ16" s="105"/>
      <c r="KSK16" s="105"/>
      <c r="KSL16" s="105"/>
      <c r="KSM16" s="105"/>
      <c r="KSN16" s="105"/>
      <c r="KSO16" s="105"/>
      <c r="KSP16" s="105"/>
      <c r="KSQ16" s="105"/>
      <c r="KSR16" s="105"/>
      <c r="KSS16" s="105"/>
      <c r="KST16" s="105"/>
      <c r="KSU16" s="105"/>
      <c r="KSV16" s="105"/>
      <c r="KSW16" s="105"/>
      <c r="KSX16" s="105"/>
      <c r="KSY16" s="105"/>
      <c r="KSZ16" s="105"/>
      <c r="KTA16" s="105"/>
      <c r="KTB16" s="105"/>
      <c r="KTC16" s="105"/>
      <c r="KTD16" s="105"/>
      <c r="KTE16" s="105"/>
      <c r="KTF16" s="105"/>
      <c r="KTG16" s="105"/>
      <c r="KTH16" s="105"/>
      <c r="KTI16" s="105"/>
      <c r="KTJ16" s="105"/>
      <c r="KTK16" s="105"/>
      <c r="KTL16" s="105"/>
      <c r="KTM16" s="105"/>
      <c r="KTN16" s="105"/>
      <c r="KTO16" s="105"/>
      <c r="KTP16" s="105"/>
      <c r="KTQ16" s="105"/>
      <c r="KTR16" s="105"/>
      <c r="KTS16" s="105"/>
      <c r="KTT16" s="105"/>
      <c r="KTU16" s="105"/>
      <c r="KTV16" s="105"/>
      <c r="KTW16" s="105"/>
      <c r="KTX16" s="105"/>
      <c r="KTY16" s="105"/>
      <c r="KTZ16" s="105"/>
      <c r="KUA16" s="105"/>
      <c r="KUB16" s="105"/>
      <c r="KUC16" s="105"/>
      <c r="KUD16" s="105"/>
      <c r="KUE16" s="105"/>
      <c r="KUF16" s="105"/>
      <c r="KUG16" s="105"/>
      <c r="KUH16" s="105"/>
      <c r="KUI16" s="105"/>
      <c r="KUJ16" s="105"/>
      <c r="KUK16" s="105"/>
      <c r="KUL16" s="105"/>
      <c r="KUM16" s="105"/>
      <c r="KUN16" s="105"/>
      <c r="KUO16" s="105"/>
      <c r="KUP16" s="105"/>
      <c r="KUQ16" s="105"/>
      <c r="KUR16" s="105"/>
      <c r="KUS16" s="105"/>
      <c r="KUT16" s="105"/>
      <c r="KUU16" s="105"/>
      <c r="KUV16" s="105"/>
      <c r="KUW16" s="105"/>
      <c r="KUX16" s="105"/>
      <c r="KUY16" s="105"/>
      <c r="KUZ16" s="105"/>
      <c r="KVA16" s="105"/>
      <c r="KVB16" s="105"/>
      <c r="KVC16" s="105"/>
      <c r="KVD16" s="105"/>
      <c r="KVE16" s="105"/>
      <c r="KVF16" s="105"/>
      <c r="KVG16" s="105"/>
      <c r="KVH16" s="105"/>
      <c r="KVI16" s="105"/>
      <c r="KVJ16" s="105"/>
      <c r="KVK16" s="105"/>
      <c r="KVL16" s="105"/>
      <c r="KVM16" s="105"/>
      <c r="KVN16" s="105"/>
      <c r="KVO16" s="105"/>
      <c r="KVP16" s="105"/>
      <c r="KVQ16" s="105"/>
      <c r="KVR16" s="105"/>
      <c r="KVS16" s="105"/>
      <c r="KVT16" s="105"/>
      <c r="KVU16" s="105"/>
      <c r="KVV16" s="105"/>
      <c r="KVW16" s="105"/>
      <c r="KVX16" s="105"/>
      <c r="KVY16" s="105"/>
      <c r="KVZ16" s="105"/>
      <c r="KWA16" s="105"/>
      <c r="KWB16" s="105"/>
      <c r="KWC16" s="105"/>
      <c r="KWD16" s="105"/>
      <c r="KWE16" s="105"/>
      <c r="KWF16" s="105"/>
      <c r="KWG16" s="105"/>
      <c r="KWH16" s="105"/>
      <c r="KWI16" s="105"/>
      <c r="KWJ16" s="105"/>
      <c r="KWK16" s="105"/>
      <c r="KWL16" s="105"/>
      <c r="KWM16" s="105"/>
      <c r="KWN16" s="105"/>
      <c r="KWO16" s="105"/>
      <c r="KWP16" s="105"/>
      <c r="KWQ16" s="105"/>
      <c r="KWR16" s="105"/>
      <c r="KWS16" s="105"/>
      <c r="KWT16" s="105"/>
      <c r="KWU16" s="105"/>
      <c r="KWV16" s="105"/>
      <c r="KWW16" s="105"/>
      <c r="KWX16" s="105"/>
      <c r="KWY16" s="105"/>
      <c r="KWZ16" s="105"/>
      <c r="KXA16" s="105"/>
      <c r="KXB16" s="105"/>
      <c r="KXC16" s="105"/>
      <c r="KXD16" s="105"/>
      <c r="KXE16" s="105"/>
      <c r="KXF16" s="105"/>
      <c r="KXG16" s="105"/>
      <c r="KXH16" s="105"/>
      <c r="KXI16" s="105"/>
      <c r="KXJ16" s="105"/>
      <c r="KXK16" s="105"/>
      <c r="KXL16" s="105"/>
      <c r="KXM16" s="105"/>
      <c r="KXN16" s="105"/>
      <c r="KXO16" s="105"/>
      <c r="KXP16" s="105"/>
      <c r="KXQ16" s="105"/>
      <c r="KXR16" s="105"/>
      <c r="KXS16" s="105"/>
      <c r="KXT16" s="105"/>
      <c r="KXU16" s="105"/>
      <c r="KXV16" s="105"/>
      <c r="KXW16" s="105"/>
      <c r="KXX16" s="105"/>
      <c r="KXY16" s="105"/>
      <c r="KXZ16" s="105"/>
      <c r="KYA16" s="105"/>
      <c r="KYB16" s="105"/>
      <c r="KYC16" s="105"/>
      <c r="KYD16" s="105"/>
      <c r="KYE16" s="105"/>
      <c r="KYF16" s="105"/>
      <c r="KYG16" s="105"/>
      <c r="KYH16" s="105"/>
      <c r="KYI16" s="105"/>
      <c r="KYJ16" s="105"/>
      <c r="KYK16" s="105"/>
      <c r="KYL16" s="105"/>
      <c r="KYM16" s="105"/>
      <c r="KYN16" s="105"/>
      <c r="KYO16" s="105"/>
      <c r="KYP16" s="105"/>
      <c r="KYQ16" s="105"/>
      <c r="KYR16" s="105"/>
      <c r="KYS16" s="105"/>
      <c r="KYT16" s="105"/>
      <c r="KYU16" s="105"/>
      <c r="KYV16" s="105"/>
      <c r="KYW16" s="105"/>
      <c r="KYX16" s="105"/>
      <c r="KYY16" s="105"/>
      <c r="KYZ16" s="105"/>
      <c r="KZA16" s="105"/>
      <c r="KZB16" s="105"/>
      <c r="KZC16" s="105"/>
      <c r="KZD16" s="105"/>
      <c r="KZE16" s="105"/>
      <c r="KZF16" s="105"/>
      <c r="KZG16" s="105"/>
      <c r="KZH16" s="105"/>
      <c r="KZI16" s="105"/>
      <c r="KZJ16" s="105"/>
      <c r="KZK16" s="105"/>
      <c r="KZL16" s="105"/>
      <c r="KZM16" s="105"/>
      <c r="KZN16" s="105"/>
      <c r="KZO16" s="105"/>
      <c r="KZP16" s="105"/>
      <c r="KZQ16" s="105"/>
      <c r="KZR16" s="105"/>
      <c r="KZS16" s="105"/>
      <c r="KZT16" s="105"/>
      <c r="KZU16" s="105"/>
      <c r="KZV16" s="105"/>
      <c r="KZW16" s="105"/>
      <c r="KZX16" s="105"/>
      <c r="KZY16" s="105"/>
      <c r="KZZ16" s="105"/>
      <c r="LAA16" s="105"/>
      <c r="LAB16" s="105"/>
      <c r="LAC16" s="105"/>
      <c r="LAD16" s="105"/>
      <c r="LAE16" s="105"/>
      <c r="LAF16" s="105"/>
      <c r="LAG16" s="105"/>
      <c r="LAH16" s="105"/>
      <c r="LAI16" s="105"/>
      <c r="LAJ16" s="105"/>
      <c r="LAK16" s="105"/>
      <c r="LAL16" s="105"/>
      <c r="LAM16" s="105"/>
      <c r="LAN16" s="105"/>
      <c r="LAO16" s="105"/>
      <c r="LAP16" s="105"/>
      <c r="LAQ16" s="105"/>
      <c r="LAR16" s="105"/>
      <c r="LAS16" s="105"/>
      <c r="LAT16" s="105"/>
      <c r="LAU16" s="105"/>
      <c r="LAV16" s="105"/>
      <c r="LAW16" s="105"/>
      <c r="LAX16" s="105"/>
      <c r="LAY16" s="105"/>
      <c r="LAZ16" s="105"/>
      <c r="LBA16" s="105"/>
      <c r="LBB16" s="105"/>
      <c r="LBC16" s="105"/>
      <c r="LBD16" s="105"/>
      <c r="LBE16" s="105"/>
      <c r="LBF16" s="105"/>
      <c r="LBG16" s="105"/>
      <c r="LBH16" s="105"/>
      <c r="LBI16" s="105"/>
      <c r="LBJ16" s="105"/>
      <c r="LBK16" s="105"/>
      <c r="LBL16" s="105"/>
      <c r="LBM16" s="105"/>
      <c r="LBN16" s="105"/>
      <c r="LBO16" s="105"/>
      <c r="LBP16" s="105"/>
      <c r="LBQ16" s="105"/>
      <c r="LBR16" s="105"/>
      <c r="LBS16" s="105"/>
      <c r="LBT16" s="105"/>
      <c r="LBU16" s="105"/>
      <c r="LBV16" s="105"/>
      <c r="LBW16" s="105"/>
      <c r="LBX16" s="105"/>
      <c r="LBY16" s="105"/>
      <c r="LBZ16" s="105"/>
      <c r="LCA16" s="105"/>
      <c r="LCB16" s="105"/>
      <c r="LCC16" s="105"/>
      <c r="LCD16" s="105"/>
      <c r="LCE16" s="105"/>
      <c r="LCF16" s="105"/>
      <c r="LCG16" s="105"/>
      <c r="LCH16" s="105"/>
      <c r="LCI16" s="105"/>
      <c r="LCJ16" s="105"/>
      <c r="LCK16" s="105"/>
      <c r="LCL16" s="105"/>
      <c r="LCM16" s="105"/>
      <c r="LCN16" s="105"/>
      <c r="LCO16" s="105"/>
      <c r="LCP16" s="105"/>
      <c r="LCQ16" s="105"/>
      <c r="LCR16" s="105"/>
      <c r="LCS16" s="105"/>
      <c r="LCT16" s="105"/>
      <c r="LCU16" s="105"/>
      <c r="LCV16" s="105"/>
      <c r="LCW16" s="105"/>
      <c r="LCX16" s="105"/>
      <c r="LCY16" s="105"/>
      <c r="LCZ16" s="105"/>
      <c r="LDA16" s="105"/>
      <c r="LDB16" s="105"/>
      <c r="LDC16" s="105"/>
      <c r="LDD16" s="105"/>
      <c r="LDE16" s="105"/>
      <c r="LDF16" s="105"/>
      <c r="LDG16" s="105"/>
      <c r="LDH16" s="105"/>
      <c r="LDI16" s="105"/>
      <c r="LDJ16" s="105"/>
      <c r="LDK16" s="105"/>
      <c r="LDL16" s="105"/>
      <c r="LDM16" s="105"/>
      <c r="LDN16" s="105"/>
      <c r="LDO16" s="105"/>
      <c r="LDP16" s="105"/>
      <c r="LDQ16" s="105"/>
      <c r="LDR16" s="105"/>
      <c r="LDS16" s="105"/>
      <c r="LDT16" s="105"/>
      <c r="LDU16" s="105"/>
      <c r="LDV16" s="105"/>
      <c r="LDW16" s="105"/>
      <c r="LDX16" s="105"/>
      <c r="LDY16" s="105"/>
      <c r="LDZ16" s="105"/>
      <c r="LEA16" s="105"/>
      <c r="LEB16" s="105"/>
      <c r="LEC16" s="105"/>
      <c r="LED16" s="105"/>
      <c r="LEE16" s="105"/>
      <c r="LEF16" s="105"/>
      <c r="LEG16" s="105"/>
      <c r="LEH16" s="105"/>
      <c r="LEI16" s="105"/>
      <c r="LEJ16" s="105"/>
      <c r="LEK16" s="105"/>
      <c r="LEL16" s="105"/>
      <c r="LEM16" s="105"/>
      <c r="LEN16" s="105"/>
      <c r="LEO16" s="105"/>
      <c r="LEP16" s="105"/>
      <c r="LEQ16" s="105"/>
      <c r="LER16" s="105"/>
      <c r="LES16" s="105"/>
      <c r="LET16" s="105"/>
      <c r="LEU16" s="105"/>
      <c r="LEV16" s="105"/>
      <c r="LEW16" s="105"/>
      <c r="LEX16" s="105"/>
      <c r="LEY16" s="105"/>
      <c r="LEZ16" s="105"/>
      <c r="LFA16" s="105"/>
      <c r="LFB16" s="105"/>
      <c r="LFC16" s="105"/>
      <c r="LFD16" s="105"/>
      <c r="LFE16" s="105"/>
      <c r="LFF16" s="105"/>
      <c r="LFG16" s="105"/>
      <c r="LFH16" s="105"/>
      <c r="LFI16" s="105"/>
      <c r="LFJ16" s="105"/>
      <c r="LFK16" s="105"/>
      <c r="LFL16" s="105"/>
      <c r="LFM16" s="105"/>
      <c r="LFN16" s="105"/>
      <c r="LFO16" s="105"/>
      <c r="LFP16" s="105"/>
      <c r="LFQ16" s="105"/>
      <c r="LFR16" s="105"/>
      <c r="LFS16" s="105"/>
      <c r="LFT16" s="105"/>
      <c r="LFU16" s="105"/>
      <c r="LFV16" s="105"/>
      <c r="LFW16" s="105"/>
      <c r="LFX16" s="105"/>
      <c r="LFY16" s="105"/>
      <c r="LFZ16" s="105"/>
      <c r="LGA16" s="105"/>
      <c r="LGB16" s="105"/>
      <c r="LGC16" s="105"/>
      <c r="LGD16" s="105"/>
      <c r="LGE16" s="105"/>
      <c r="LGF16" s="105"/>
      <c r="LGG16" s="105"/>
      <c r="LGH16" s="105"/>
      <c r="LGI16" s="105"/>
      <c r="LGJ16" s="105"/>
      <c r="LGK16" s="105"/>
      <c r="LGL16" s="105"/>
      <c r="LGM16" s="105"/>
      <c r="LGN16" s="105"/>
      <c r="LGO16" s="105"/>
      <c r="LGP16" s="105"/>
      <c r="LGQ16" s="105"/>
      <c r="LGR16" s="105"/>
      <c r="LGS16" s="105"/>
      <c r="LGT16" s="105"/>
      <c r="LGU16" s="105"/>
      <c r="LGV16" s="105"/>
      <c r="LGW16" s="105"/>
      <c r="LGX16" s="105"/>
      <c r="LGY16" s="105"/>
      <c r="LGZ16" s="105"/>
      <c r="LHA16" s="105"/>
      <c r="LHB16" s="105"/>
      <c r="LHC16" s="105"/>
      <c r="LHD16" s="105"/>
      <c r="LHE16" s="105"/>
      <c r="LHF16" s="105"/>
      <c r="LHG16" s="105"/>
      <c r="LHH16" s="105"/>
      <c r="LHI16" s="105"/>
      <c r="LHJ16" s="105"/>
      <c r="LHK16" s="105"/>
      <c r="LHL16" s="105"/>
      <c r="LHM16" s="105"/>
      <c r="LHN16" s="105"/>
      <c r="LHO16" s="105"/>
      <c r="LHP16" s="105"/>
      <c r="LHQ16" s="105"/>
      <c r="LHR16" s="105"/>
      <c r="LHS16" s="105"/>
      <c r="LHT16" s="105"/>
      <c r="LHU16" s="105"/>
      <c r="LHV16" s="105"/>
      <c r="LHW16" s="105"/>
      <c r="LHX16" s="105"/>
      <c r="LHY16" s="105"/>
      <c r="LHZ16" s="105"/>
      <c r="LIA16" s="105"/>
      <c r="LIB16" s="105"/>
      <c r="LIC16" s="105"/>
      <c r="LID16" s="105"/>
      <c r="LIE16" s="105"/>
      <c r="LIF16" s="105"/>
      <c r="LIG16" s="105"/>
      <c r="LIH16" s="105"/>
      <c r="LII16" s="105"/>
      <c r="LIJ16" s="105"/>
      <c r="LIK16" s="105"/>
      <c r="LIL16" s="105"/>
      <c r="LIM16" s="105"/>
      <c r="LIN16" s="105"/>
      <c r="LIO16" s="105"/>
      <c r="LIP16" s="105"/>
      <c r="LIQ16" s="105"/>
      <c r="LIR16" s="105"/>
      <c r="LIS16" s="105"/>
      <c r="LIT16" s="105"/>
      <c r="LIU16" s="105"/>
      <c r="LIV16" s="105"/>
      <c r="LIW16" s="105"/>
      <c r="LIX16" s="105"/>
      <c r="LIY16" s="105"/>
      <c r="LIZ16" s="105"/>
      <c r="LJA16" s="105"/>
      <c r="LJB16" s="105"/>
      <c r="LJC16" s="105"/>
      <c r="LJD16" s="105"/>
      <c r="LJE16" s="105"/>
      <c r="LJF16" s="105"/>
      <c r="LJG16" s="105"/>
      <c r="LJH16" s="105"/>
      <c r="LJI16" s="105"/>
      <c r="LJJ16" s="105"/>
      <c r="LJK16" s="105"/>
      <c r="LJL16" s="105"/>
      <c r="LJM16" s="105"/>
      <c r="LJN16" s="105"/>
      <c r="LJO16" s="105"/>
      <c r="LJP16" s="105"/>
      <c r="LJQ16" s="105"/>
      <c r="LJR16" s="105"/>
      <c r="LJS16" s="105"/>
      <c r="LJT16" s="105"/>
      <c r="LJU16" s="105"/>
      <c r="LJV16" s="105"/>
      <c r="LJW16" s="105"/>
      <c r="LJX16" s="105"/>
      <c r="LJY16" s="105"/>
      <c r="LJZ16" s="105"/>
      <c r="LKA16" s="105"/>
      <c r="LKB16" s="105"/>
      <c r="LKC16" s="105"/>
      <c r="LKD16" s="105"/>
      <c r="LKE16" s="105"/>
      <c r="LKF16" s="105"/>
      <c r="LKG16" s="105"/>
      <c r="LKH16" s="105"/>
      <c r="LKI16" s="105"/>
      <c r="LKJ16" s="105"/>
      <c r="LKK16" s="105"/>
      <c r="LKL16" s="105"/>
      <c r="LKM16" s="105"/>
      <c r="LKN16" s="105"/>
      <c r="LKO16" s="105"/>
      <c r="LKP16" s="105"/>
      <c r="LKQ16" s="105"/>
      <c r="LKR16" s="105"/>
      <c r="LKS16" s="105"/>
      <c r="LKT16" s="105"/>
      <c r="LKU16" s="105"/>
      <c r="LKV16" s="105"/>
      <c r="LKW16" s="105"/>
      <c r="LKX16" s="105"/>
      <c r="LKY16" s="105"/>
      <c r="LKZ16" s="105"/>
      <c r="LLA16" s="105"/>
      <c r="LLB16" s="105"/>
      <c r="LLC16" s="105"/>
      <c r="LLD16" s="105"/>
      <c r="LLE16" s="105"/>
      <c r="LLF16" s="105"/>
      <c r="LLG16" s="105"/>
      <c r="LLH16" s="105"/>
      <c r="LLI16" s="105"/>
      <c r="LLJ16" s="105"/>
      <c r="LLK16" s="105"/>
      <c r="LLL16" s="105"/>
      <c r="LLM16" s="105"/>
      <c r="LLN16" s="105"/>
      <c r="LLO16" s="105"/>
      <c r="LLP16" s="105"/>
      <c r="LLQ16" s="105"/>
      <c r="LLR16" s="105"/>
      <c r="LLS16" s="105"/>
      <c r="LLT16" s="105"/>
      <c r="LLU16" s="105"/>
      <c r="LLV16" s="105"/>
      <c r="LLW16" s="105"/>
      <c r="LLX16" s="105"/>
      <c r="LLY16" s="105"/>
      <c r="LLZ16" s="105"/>
      <c r="LMA16" s="105"/>
      <c r="LMB16" s="105"/>
      <c r="LMC16" s="105"/>
      <c r="LMD16" s="105"/>
      <c r="LME16" s="105"/>
      <c r="LMF16" s="105"/>
      <c r="LMG16" s="105"/>
      <c r="LMH16" s="105"/>
      <c r="LMI16" s="105"/>
      <c r="LMJ16" s="105"/>
      <c r="LMK16" s="105"/>
      <c r="LML16" s="105"/>
      <c r="LMM16" s="105"/>
      <c r="LMN16" s="105"/>
      <c r="LMO16" s="105"/>
      <c r="LMP16" s="105"/>
      <c r="LMQ16" s="105"/>
      <c r="LMR16" s="105"/>
      <c r="LMS16" s="105"/>
      <c r="LMT16" s="105"/>
      <c r="LMU16" s="105"/>
      <c r="LMV16" s="105"/>
      <c r="LMW16" s="105"/>
      <c r="LMX16" s="105"/>
      <c r="LMY16" s="105"/>
      <c r="LMZ16" s="105"/>
      <c r="LNA16" s="105"/>
      <c r="LNB16" s="105"/>
      <c r="LNC16" s="105"/>
      <c r="LND16" s="105"/>
      <c r="LNE16" s="105"/>
      <c r="LNF16" s="105"/>
      <c r="LNG16" s="105"/>
      <c r="LNH16" s="105"/>
      <c r="LNI16" s="105"/>
      <c r="LNJ16" s="105"/>
      <c r="LNK16" s="105"/>
      <c r="LNL16" s="105"/>
      <c r="LNM16" s="105"/>
      <c r="LNN16" s="105"/>
      <c r="LNO16" s="105"/>
      <c r="LNP16" s="105"/>
      <c r="LNQ16" s="105"/>
      <c r="LNR16" s="105"/>
      <c r="LNS16" s="105"/>
      <c r="LNT16" s="105"/>
      <c r="LNU16" s="105"/>
      <c r="LNV16" s="105"/>
      <c r="LNW16" s="105"/>
      <c r="LNX16" s="105"/>
      <c r="LNY16" s="105"/>
      <c r="LNZ16" s="105"/>
      <c r="LOA16" s="105"/>
      <c r="LOB16" s="105"/>
      <c r="LOC16" s="105"/>
      <c r="LOD16" s="105"/>
      <c r="LOE16" s="105"/>
      <c r="LOF16" s="105"/>
      <c r="LOG16" s="105"/>
      <c r="LOH16" s="105"/>
      <c r="LOI16" s="105"/>
      <c r="LOJ16" s="105"/>
      <c r="LOK16" s="105"/>
      <c r="LOL16" s="105"/>
      <c r="LOM16" s="105"/>
      <c r="LON16" s="105"/>
      <c r="LOO16" s="105"/>
      <c r="LOP16" s="105"/>
      <c r="LOQ16" s="105"/>
      <c r="LOR16" s="105"/>
      <c r="LOS16" s="105"/>
      <c r="LOT16" s="105"/>
      <c r="LOU16" s="105"/>
      <c r="LOV16" s="105"/>
      <c r="LOW16" s="105"/>
      <c r="LOX16" s="105"/>
      <c r="LOY16" s="105"/>
      <c r="LOZ16" s="105"/>
      <c r="LPA16" s="105"/>
      <c r="LPB16" s="105"/>
      <c r="LPC16" s="105"/>
      <c r="LPD16" s="105"/>
      <c r="LPE16" s="105"/>
      <c r="LPF16" s="105"/>
      <c r="LPG16" s="105"/>
      <c r="LPH16" s="105"/>
      <c r="LPI16" s="105"/>
      <c r="LPJ16" s="105"/>
      <c r="LPK16" s="105"/>
      <c r="LPL16" s="105"/>
      <c r="LPM16" s="105"/>
      <c r="LPN16" s="105"/>
      <c r="LPO16" s="105"/>
      <c r="LPP16" s="105"/>
      <c r="LPQ16" s="105"/>
      <c r="LPR16" s="105"/>
      <c r="LPS16" s="105"/>
      <c r="LPT16" s="105"/>
      <c r="LPU16" s="105"/>
      <c r="LPV16" s="105"/>
      <c r="LPW16" s="105"/>
      <c r="LPX16" s="105"/>
      <c r="LPY16" s="105"/>
      <c r="LPZ16" s="105"/>
      <c r="LQA16" s="105"/>
      <c r="LQB16" s="105"/>
      <c r="LQC16" s="105"/>
      <c r="LQD16" s="105"/>
      <c r="LQE16" s="105"/>
      <c r="LQF16" s="105"/>
      <c r="LQG16" s="105"/>
      <c r="LQH16" s="105"/>
      <c r="LQI16" s="105"/>
      <c r="LQJ16" s="105"/>
      <c r="LQK16" s="105"/>
      <c r="LQL16" s="105"/>
      <c r="LQM16" s="105"/>
      <c r="LQN16" s="105"/>
      <c r="LQO16" s="105"/>
      <c r="LQP16" s="105"/>
      <c r="LQQ16" s="105"/>
      <c r="LQR16" s="105"/>
      <c r="LQS16" s="105"/>
      <c r="LQT16" s="105"/>
      <c r="LQU16" s="105"/>
      <c r="LQV16" s="105"/>
      <c r="LQW16" s="105"/>
      <c r="LQX16" s="105"/>
      <c r="LQY16" s="105"/>
      <c r="LQZ16" s="105"/>
      <c r="LRA16" s="105"/>
      <c r="LRB16" s="105"/>
      <c r="LRC16" s="105"/>
      <c r="LRD16" s="105"/>
      <c r="LRE16" s="105"/>
      <c r="LRF16" s="105"/>
      <c r="LRG16" s="105"/>
      <c r="LRH16" s="105"/>
      <c r="LRI16" s="105"/>
      <c r="LRJ16" s="105"/>
      <c r="LRK16" s="105"/>
      <c r="LRL16" s="105"/>
      <c r="LRM16" s="105"/>
      <c r="LRN16" s="105"/>
      <c r="LRO16" s="105"/>
      <c r="LRP16" s="105"/>
      <c r="LRQ16" s="105"/>
      <c r="LRR16" s="105"/>
      <c r="LRS16" s="105"/>
      <c r="LRT16" s="105"/>
      <c r="LRU16" s="105"/>
      <c r="LRV16" s="105"/>
      <c r="LRW16" s="105"/>
      <c r="LRX16" s="105"/>
      <c r="LRY16" s="105"/>
      <c r="LRZ16" s="105"/>
      <c r="LSA16" s="105"/>
      <c r="LSB16" s="105"/>
      <c r="LSC16" s="105"/>
      <c r="LSD16" s="105"/>
      <c r="LSE16" s="105"/>
      <c r="LSF16" s="105"/>
      <c r="LSG16" s="105"/>
      <c r="LSH16" s="105"/>
      <c r="LSI16" s="105"/>
      <c r="LSJ16" s="105"/>
      <c r="LSK16" s="105"/>
      <c r="LSL16" s="105"/>
      <c r="LSM16" s="105"/>
      <c r="LSN16" s="105"/>
      <c r="LSO16" s="105"/>
      <c r="LSP16" s="105"/>
      <c r="LSQ16" s="105"/>
      <c r="LSR16" s="105"/>
      <c r="LSS16" s="105"/>
      <c r="LST16" s="105"/>
      <c r="LSU16" s="105"/>
      <c r="LSV16" s="105"/>
      <c r="LSW16" s="105"/>
      <c r="LSX16" s="105"/>
      <c r="LSY16" s="105"/>
      <c r="LSZ16" s="105"/>
      <c r="LTA16" s="105"/>
      <c r="LTB16" s="105"/>
      <c r="LTC16" s="105"/>
      <c r="LTD16" s="105"/>
      <c r="LTE16" s="105"/>
      <c r="LTF16" s="105"/>
      <c r="LTG16" s="105"/>
      <c r="LTH16" s="105"/>
      <c r="LTI16" s="105"/>
      <c r="LTJ16" s="105"/>
      <c r="LTK16" s="105"/>
      <c r="LTL16" s="105"/>
      <c r="LTM16" s="105"/>
      <c r="LTN16" s="105"/>
      <c r="LTO16" s="105"/>
      <c r="LTP16" s="105"/>
      <c r="LTQ16" s="105"/>
      <c r="LTR16" s="105"/>
      <c r="LTS16" s="105"/>
      <c r="LTT16" s="105"/>
      <c r="LTU16" s="105"/>
      <c r="LTV16" s="105"/>
      <c r="LTW16" s="105"/>
      <c r="LTX16" s="105"/>
      <c r="LTY16" s="105"/>
      <c r="LTZ16" s="105"/>
      <c r="LUA16" s="105"/>
      <c r="LUB16" s="105"/>
      <c r="LUC16" s="105"/>
      <c r="LUD16" s="105"/>
      <c r="LUE16" s="105"/>
      <c r="LUF16" s="105"/>
      <c r="LUG16" s="105"/>
      <c r="LUH16" s="105"/>
      <c r="LUI16" s="105"/>
      <c r="LUJ16" s="105"/>
      <c r="LUK16" s="105"/>
      <c r="LUL16" s="105"/>
      <c r="LUM16" s="105"/>
      <c r="LUN16" s="105"/>
      <c r="LUO16" s="105"/>
      <c r="LUP16" s="105"/>
      <c r="LUQ16" s="105"/>
      <c r="LUR16" s="105"/>
      <c r="LUS16" s="105"/>
      <c r="LUT16" s="105"/>
      <c r="LUU16" s="105"/>
      <c r="LUV16" s="105"/>
      <c r="LUW16" s="105"/>
      <c r="LUX16" s="105"/>
      <c r="LUY16" s="105"/>
      <c r="LUZ16" s="105"/>
      <c r="LVA16" s="105"/>
      <c r="LVB16" s="105"/>
      <c r="LVC16" s="105"/>
      <c r="LVD16" s="105"/>
      <c r="LVE16" s="105"/>
      <c r="LVF16" s="105"/>
      <c r="LVG16" s="105"/>
      <c r="LVH16" s="105"/>
      <c r="LVI16" s="105"/>
      <c r="LVJ16" s="105"/>
      <c r="LVK16" s="105"/>
      <c r="LVL16" s="105"/>
      <c r="LVM16" s="105"/>
      <c r="LVN16" s="105"/>
      <c r="LVO16" s="105"/>
      <c r="LVP16" s="105"/>
      <c r="LVQ16" s="105"/>
      <c r="LVR16" s="105"/>
      <c r="LVS16" s="105"/>
      <c r="LVT16" s="105"/>
      <c r="LVU16" s="105"/>
      <c r="LVV16" s="105"/>
      <c r="LVW16" s="105"/>
      <c r="LVX16" s="105"/>
      <c r="LVY16" s="105"/>
      <c r="LVZ16" s="105"/>
      <c r="LWA16" s="105"/>
      <c r="LWB16" s="105"/>
      <c r="LWC16" s="105"/>
      <c r="LWD16" s="105"/>
      <c r="LWE16" s="105"/>
      <c r="LWF16" s="105"/>
      <c r="LWG16" s="105"/>
      <c r="LWH16" s="105"/>
      <c r="LWI16" s="105"/>
      <c r="LWJ16" s="105"/>
      <c r="LWK16" s="105"/>
      <c r="LWL16" s="105"/>
      <c r="LWM16" s="105"/>
      <c r="LWN16" s="105"/>
      <c r="LWO16" s="105"/>
      <c r="LWP16" s="105"/>
      <c r="LWQ16" s="105"/>
      <c r="LWR16" s="105"/>
      <c r="LWS16" s="105"/>
      <c r="LWT16" s="105"/>
      <c r="LWU16" s="105"/>
      <c r="LWV16" s="105"/>
      <c r="LWW16" s="105"/>
      <c r="LWX16" s="105"/>
      <c r="LWY16" s="105"/>
      <c r="LWZ16" s="105"/>
      <c r="LXA16" s="105"/>
      <c r="LXB16" s="105"/>
      <c r="LXC16" s="105"/>
      <c r="LXD16" s="105"/>
      <c r="LXE16" s="105"/>
      <c r="LXF16" s="105"/>
      <c r="LXG16" s="105"/>
      <c r="LXH16" s="105"/>
      <c r="LXI16" s="105"/>
      <c r="LXJ16" s="105"/>
      <c r="LXK16" s="105"/>
      <c r="LXL16" s="105"/>
      <c r="LXM16" s="105"/>
      <c r="LXN16" s="105"/>
      <c r="LXO16" s="105"/>
      <c r="LXP16" s="105"/>
      <c r="LXQ16" s="105"/>
      <c r="LXR16" s="105"/>
      <c r="LXS16" s="105"/>
      <c r="LXT16" s="105"/>
      <c r="LXU16" s="105"/>
      <c r="LXV16" s="105"/>
      <c r="LXW16" s="105"/>
      <c r="LXX16" s="105"/>
      <c r="LXY16" s="105"/>
      <c r="LXZ16" s="105"/>
      <c r="LYA16" s="105"/>
      <c r="LYB16" s="105"/>
      <c r="LYC16" s="105"/>
      <c r="LYD16" s="105"/>
      <c r="LYE16" s="105"/>
      <c r="LYF16" s="105"/>
      <c r="LYG16" s="105"/>
      <c r="LYH16" s="105"/>
      <c r="LYI16" s="105"/>
      <c r="LYJ16" s="105"/>
      <c r="LYK16" s="105"/>
      <c r="LYL16" s="105"/>
      <c r="LYM16" s="105"/>
      <c r="LYN16" s="105"/>
      <c r="LYO16" s="105"/>
      <c r="LYP16" s="105"/>
      <c r="LYQ16" s="105"/>
      <c r="LYR16" s="105"/>
      <c r="LYS16" s="105"/>
      <c r="LYT16" s="105"/>
      <c r="LYU16" s="105"/>
      <c r="LYV16" s="105"/>
      <c r="LYW16" s="105"/>
      <c r="LYX16" s="105"/>
      <c r="LYY16" s="105"/>
      <c r="LYZ16" s="105"/>
      <c r="LZA16" s="105"/>
      <c r="LZB16" s="105"/>
      <c r="LZC16" s="105"/>
      <c r="LZD16" s="105"/>
      <c r="LZE16" s="105"/>
      <c r="LZF16" s="105"/>
      <c r="LZG16" s="105"/>
      <c r="LZH16" s="105"/>
      <c r="LZI16" s="105"/>
      <c r="LZJ16" s="105"/>
      <c r="LZK16" s="105"/>
      <c r="LZL16" s="105"/>
      <c r="LZM16" s="105"/>
      <c r="LZN16" s="105"/>
      <c r="LZO16" s="105"/>
      <c r="LZP16" s="105"/>
      <c r="LZQ16" s="105"/>
      <c r="LZR16" s="105"/>
      <c r="LZS16" s="105"/>
      <c r="LZT16" s="105"/>
      <c r="LZU16" s="105"/>
      <c r="LZV16" s="105"/>
      <c r="LZW16" s="105"/>
      <c r="LZX16" s="105"/>
      <c r="LZY16" s="105"/>
      <c r="LZZ16" s="105"/>
      <c r="MAA16" s="105"/>
      <c r="MAB16" s="105"/>
      <c r="MAC16" s="105"/>
      <c r="MAD16" s="105"/>
      <c r="MAE16" s="105"/>
      <c r="MAF16" s="105"/>
      <c r="MAG16" s="105"/>
      <c r="MAH16" s="105"/>
      <c r="MAI16" s="105"/>
      <c r="MAJ16" s="105"/>
      <c r="MAK16" s="105"/>
      <c r="MAL16" s="105"/>
      <c r="MAM16" s="105"/>
      <c r="MAN16" s="105"/>
      <c r="MAO16" s="105"/>
      <c r="MAP16" s="105"/>
      <c r="MAQ16" s="105"/>
      <c r="MAR16" s="105"/>
      <c r="MAS16" s="105"/>
      <c r="MAT16" s="105"/>
      <c r="MAU16" s="105"/>
      <c r="MAV16" s="105"/>
      <c r="MAW16" s="105"/>
      <c r="MAX16" s="105"/>
      <c r="MAY16" s="105"/>
      <c r="MAZ16" s="105"/>
      <c r="MBA16" s="105"/>
      <c r="MBB16" s="105"/>
      <c r="MBC16" s="105"/>
      <c r="MBD16" s="105"/>
      <c r="MBE16" s="105"/>
      <c r="MBF16" s="105"/>
      <c r="MBG16" s="105"/>
      <c r="MBH16" s="105"/>
      <c r="MBI16" s="105"/>
      <c r="MBJ16" s="105"/>
      <c r="MBK16" s="105"/>
      <c r="MBL16" s="105"/>
      <c r="MBM16" s="105"/>
      <c r="MBN16" s="105"/>
      <c r="MBO16" s="105"/>
      <c r="MBP16" s="105"/>
      <c r="MBQ16" s="105"/>
      <c r="MBR16" s="105"/>
      <c r="MBS16" s="105"/>
      <c r="MBT16" s="105"/>
      <c r="MBU16" s="105"/>
      <c r="MBV16" s="105"/>
      <c r="MBW16" s="105"/>
      <c r="MBX16" s="105"/>
      <c r="MBY16" s="105"/>
      <c r="MBZ16" s="105"/>
      <c r="MCA16" s="105"/>
      <c r="MCB16" s="105"/>
      <c r="MCC16" s="105"/>
      <c r="MCD16" s="105"/>
      <c r="MCE16" s="105"/>
      <c r="MCF16" s="105"/>
      <c r="MCG16" s="105"/>
      <c r="MCH16" s="105"/>
      <c r="MCI16" s="105"/>
      <c r="MCJ16" s="105"/>
      <c r="MCK16" s="105"/>
      <c r="MCL16" s="105"/>
      <c r="MCM16" s="105"/>
      <c r="MCN16" s="105"/>
      <c r="MCO16" s="105"/>
      <c r="MCP16" s="105"/>
      <c r="MCQ16" s="105"/>
      <c r="MCR16" s="105"/>
      <c r="MCS16" s="105"/>
      <c r="MCT16" s="105"/>
      <c r="MCU16" s="105"/>
      <c r="MCV16" s="105"/>
      <c r="MCW16" s="105"/>
      <c r="MCX16" s="105"/>
      <c r="MCY16" s="105"/>
      <c r="MCZ16" s="105"/>
      <c r="MDA16" s="105"/>
      <c r="MDB16" s="105"/>
      <c r="MDC16" s="105"/>
      <c r="MDD16" s="105"/>
      <c r="MDE16" s="105"/>
      <c r="MDF16" s="105"/>
      <c r="MDG16" s="105"/>
      <c r="MDH16" s="105"/>
      <c r="MDI16" s="105"/>
      <c r="MDJ16" s="105"/>
      <c r="MDK16" s="105"/>
      <c r="MDL16" s="105"/>
      <c r="MDM16" s="105"/>
      <c r="MDN16" s="105"/>
      <c r="MDO16" s="105"/>
      <c r="MDP16" s="105"/>
      <c r="MDQ16" s="105"/>
      <c r="MDR16" s="105"/>
      <c r="MDS16" s="105"/>
      <c r="MDT16" s="105"/>
      <c r="MDU16" s="105"/>
      <c r="MDV16" s="105"/>
      <c r="MDW16" s="105"/>
      <c r="MDX16" s="105"/>
      <c r="MDY16" s="105"/>
      <c r="MDZ16" s="105"/>
      <c r="MEA16" s="105"/>
      <c r="MEB16" s="105"/>
      <c r="MEC16" s="105"/>
      <c r="MED16" s="105"/>
      <c r="MEE16" s="105"/>
      <c r="MEF16" s="105"/>
      <c r="MEG16" s="105"/>
      <c r="MEH16" s="105"/>
      <c r="MEI16" s="105"/>
      <c r="MEJ16" s="105"/>
      <c r="MEK16" s="105"/>
      <c r="MEL16" s="105"/>
      <c r="MEM16" s="105"/>
      <c r="MEN16" s="105"/>
      <c r="MEO16" s="105"/>
      <c r="MEP16" s="105"/>
      <c r="MEQ16" s="105"/>
      <c r="MER16" s="105"/>
      <c r="MES16" s="105"/>
      <c r="MET16" s="105"/>
      <c r="MEU16" s="105"/>
      <c r="MEV16" s="105"/>
      <c r="MEW16" s="105"/>
      <c r="MEX16" s="105"/>
      <c r="MEY16" s="105"/>
      <c r="MEZ16" s="105"/>
      <c r="MFA16" s="105"/>
      <c r="MFB16" s="105"/>
      <c r="MFC16" s="105"/>
      <c r="MFD16" s="105"/>
      <c r="MFE16" s="105"/>
      <c r="MFF16" s="105"/>
      <c r="MFG16" s="105"/>
      <c r="MFH16" s="105"/>
      <c r="MFI16" s="105"/>
      <c r="MFJ16" s="105"/>
      <c r="MFK16" s="105"/>
      <c r="MFL16" s="105"/>
      <c r="MFM16" s="105"/>
      <c r="MFN16" s="105"/>
      <c r="MFO16" s="105"/>
      <c r="MFP16" s="105"/>
      <c r="MFQ16" s="105"/>
      <c r="MFR16" s="105"/>
      <c r="MFS16" s="105"/>
      <c r="MFT16" s="105"/>
      <c r="MFU16" s="105"/>
      <c r="MFV16" s="105"/>
      <c r="MFW16" s="105"/>
      <c r="MFX16" s="105"/>
      <c r="MFY16" s="105"/>
      <c r="MFZ16" s="105"/>
      <c r="MGA16" s="105"/>
      <c r="MGB16" s="105"/>
      <c r="MGC16" s="105"/>
      <c r="MGD16" s="105"/>
      <c r="MGE16" s="105"/>
      <c r="MGF16" s="105"/>
      <c r="MGG16" s="105"/>
      <c r="MGH16" s="105"/>
      <c r="MGI16" s="105"/>
      <c r="MGJ16" s="105"/>
      <c r="MGK16" s="105"/>
      <c r="MGL16" s="105"/>
      <c r="MGM16" s="105"/>
      <c r="MGN16" s="105"/>
      <c r="MGO16" s="105"/>
      <c r="MGP16" s="105"/>
      <c r="MGQ16" s="105"/>
      <c r="MGR16" s="105"/>
      <c r="MGS16" s="105"/>
      <c r="MGT16" s="105"/>
      <c r="MGU16" s="105"/>
      <c r="MGV16" s="105"/>
      <c r="MGW16" s="105"/>
      <c r="MGX16" s="105"/>
      <c r="MGY16" s="105"/>
      <c r="MGZ16" s="105"/>
      <c r="MHA16" s="105"/>
      <c r="MHB16" s="105"/>
      <c r="MHC16" s="105"/>
      <c r="MHD16" s="105"/>
      <c r="MHE16" s="105"/>
      <c r="MHF16" s="105"/>
      <c r="MHG16" s="105"/>
      <c r="MHH16" s="105"/>
      <c r="MHI16" s="105"/>
      <c r="MHJ16" s="105"/>
      <c r="MHK16" s="105"/>
      <c r="MHL16" s="105"/>
      <c r="MHM16" s="105"/>
      <c r="MHN16" s="105"/>
      <c r="MHO16" s="105"/>
      <c r="MHP16" s="105"/>
      <c r="MHQ16" s="105"/>
      <c r="MHR16" s="105"/>
      <c r="MHS16" s="105"/>
      <c r="MHT16" s="105"/>
      <c r="MHU16" s="105"/>
      <c r="MHV16" s="105"/>
      <c r="MHW16" s="105"/>
      <c r="MHX16" s="105"/>
      <c r="MHY16" s="105"/>
      <c r="MHZ16" s="105"/>
      <c r="MIA16" s="105"/>
      <c r="MIB16" s="105"/>
      <c r="MIC16" s="105"/>
      <c r="MID16" s="105"/>
      <c r="MIE16" s="105"/>
      <c r="MIF16" s="105"/>
      <c r="MIG16" s="105"/>
      <c r="MIH16" s="105"/>
      <c r="MII16" s="105"/>
      <c r="MIJ16" s="105"/>
      <c r="MIK16" s="105"/>
      <c r="MIL16" s="105"/>
      <c r="MIM16" s="105"/>
      <c r="MIN16" s="105"/>
      <c r="MIO16" s="105"/>
      <c r="MIP16" s="105"/>
      <c r="MIQ16" s="105"/>
      <c r="MIR16" s="105"/>
      <c r="MIS16" s="105"/>
      <c r="MIT16" s="105"/>
      <c r="MIU16" s="105"/>
      <c r="MIV16" s="105"/>
      <c r="MIW16" s="105"/>
      <c r="MIX16" s="105"/>
      <c r="MIY16" s="105"/>
      <c r="MIZ16" s="105"/>
      <c r="MJA16" s="105"/>
      <c r="MJB16" s="105"/>
      <c r="MJC16" s="105"/>
      <c r="MJD16" s="105"/>
      <c r="MJE16" s="105"/>
      <c r="MJF16" s="105"/>
      <c r="MJG16" s="105"/>
      <c r="MJH16" s="105"/>
      <c r="MJI16" s="105"/>
      <c r="MJJ16" s="105"/>
      <c r="MJK16" s="105"/>
      <c r="MJL16" s="105"/>
      <c r="MJM16" s="105"/>
      <c r="MJN16" s="105"/>
      <c r="MJO16" s="105"/>
      <c r="MJP16" s="105"/>
      <c r="MJQ16" s="105"/>
      <c r="MJR16" s="105"/>
      <c r="MJS16" s="105"/>
      <c r="MJT16" s="105"/>
      <c r="MJU16" s="105"/>
      <c r="MJV16" s="105"/>
      <c r="MJW16" s="105"/>
      <c r="MJX16" s="105"/>
      <c r="MJY16" s="105"/>
      <c r="MJZ16" s="105"/>
      <c r="MKA16" s="105"/>
      <c r="MKB16" s="105"/>
      <c r="MKC16" s="105"/>
      <c r="MKD16" s="105"/>
      <c r="MKE16" s="105"/>
      <c r="MKF16" s="105"/>
      <c r="MKG16" s="105"/>
      <c r="MKH16" s="105"/>
      <c r="MKI16" s="105"/>
      <c r="MKJ16" s="105"/>
      <c r="MKK16" s="105"/>
      <c r="MKL16" s="105"/>
      <c r="MKM16" s="105"/>
      <c r="MKN16" s="105"/>
      <c r="MKO16" s="105"/>
      <c r="MKP16" s="105"/>
      <c r="MKQ16" s="105"/>
      <c r="MKR16" s="105"/>
      <c r="MKS16" s="105"/>
      <c r="MKT16" s="105"/>
      <c r="MKU16" s="105"/>
      <c r="MKV16" s="105"/>
      <c r="MKW16" s="105"/>
      <c r="MKX16" s="105"/>
      <c r="MKY16" s="105"/>
      <c r="MKZ16" s="105"/>
      <c r="MLA16" s="105"/>
      <c r="MLB16" s="105"/>
      <c r="MLC16" s="105"/>
      <c r="MLD16" s="105"/>
      <c r="MLE16" s="105"/>
      <c r="MLF16" s="105"/>
      <c r="MLG16" s="105"/>
      <c r="MLH16" s="105"/>
      <c r="MLI16" s="105"/>
      <c r="MLJ16" s="105"/>
      <c r="MLK16" s="105"/>
      <c r="MLL16" s="105"/>
      <c r="MLM16" s="105"/>
      <c r="MLN16" s="105"/>
      <c r="MLO16" s="105"/>
      <c r="MLP16" s="105"/>
      <c r="MLQ16" s="105"/>
      <c r="MLR16" s="105"/>
      <c r="MLS16" s="105"/>
      <c r="MLT16" s="105"/>
      <c r="MLU16" s="105"/>
      <c r="MLV16" s="105"/>
      <c r="MLW16" s="105"/>
      <c r="MLX16" s="105"/>
      <c r="MLY16" s="105"/>
      <c r="MLZ16" s="105"/>
      <c r="MMA16" s="105"/>
      <c r="MMB16" s="105"/>
      <c r="MMC16" s="105"/>
      <c r="MMD16" s="105"/>
      <c r="MME16" s="105"/>
      <c r="MMF16" s="105"/>
      <c r="MMG16" s="105"/>
      <c r="MMH16" s="105"/>
      <c r="MMI16" s="105"/>
      <c r="MMJ16" s="105"/>
      <c r="MMK16" s="105"/>
      <c r="MML16" s="105"/>
      <c r="MMM16" s="105"/>
      <c r="MMN16" s="105"/>
      <c r="MMO16" s="105"/>
      <c r="MMP16" s="105"/>
      <c r="MMQ16" s="105"/>
      <c r="MMR16" s="105"/>
      <c r="MMS16" s="105"/>
      <c r="MMT16" s="105"/>
      <c r="MMU16" s="105"/>
      <c r="MMV16" s="105"/>
      <c r="MMW16" s="105"/>
      <c r="MMX16" s="105"/>
      <c r="MMY16" s="105"/>
      <c r="MMZ16" s="105"/>
      <c r="MNA16" s="105"/>
      <c r="MNB16" s="105"/>
      <c r="MNC16" s="105"/>
      <c r="MND16" s="105"/>
      <c r="MNE16" s="105"/>
      <c r="MNF16" s="105"/>
      <c r="MNG16" s="105"/>
      <c r="MNH16" s="105"/>
      <c r="MNI16" s="105"/>
      <c r="MNJ16" s="105"/>
      <c r="MNK16" s="105"/>
      <c r="MNL16" s="105"/>
      <c r="MNM16" s="105"/>
      <c r="MNN16" s="105"/>
      <c r="MNO16" s="105"/>
      <c r="MNP16" s="105"/>
      <c r="MNQ16" s="105"/>
      <c r="MNR16" s="105"/>
      <c r="MNS16" s="105"/>
      <c r="MNT16" s="105"/>
      <c r="MNU16" s="105"/>
      <c r="MNV16" s="105"/>
      <c r="MNW16" s="105"/>
      <c r="MNX16" s="105"/>
      <c r="MNY16" s="105"/>
      <c r="MNZ16" s="105"/>
      <c r="MOA16" s="105"/>
      <c r="MOB16" s="105"/>
      <c r="MOC16" s="105"/>
      <c r="MOD16" s="105"/>
      <c r="MOE16" s="105"/>
      <c r="MOF16" s="105"/>
      <c r="MOG16" s="105"/>
      <c r="MOH16" s="105"/>
      <c r="MOI16" s="105"/>
      <c r="MOJ16" s="105"/>
      <c r="MOK16" s="105"/>
      <c r="MOL16" s="105"/>
      <c r="MOM16" s="105"/>
      <c r="MON16" s="105"/>
      <c r="MOO16" s="105"/>
      <c r="MOP16" s="105"/>
      <c r="MOQ16" s="105"/>
      <c r="MOR16" s="105"/>
      <c r="MOS16" s="105"/>
      <c r="MOT16" s="105"/>
      <c r="MOU16" s="105"/>
      <c r="MOV16" s="105"/>
      <c r="MOW16" s="105"/>
      <c r="MOX16" s="105"/>
      <c r="MOY16" s="105"/>
      <c r="MOZ16" s="105"/>
      <c r="MPA16" s="105"/>
      <c r="MPB16" s="105"/>
      <c r="MPC16" s="105"/>
      <c r="MPD16" s="105"/>
      <c r="MPE16" s="105"/>
      <c r="MPF16" s="105"/>
      <c r="MPG16" s="105"/>
      <c r="MPH16" s="105"/>
      <c r="MPI16" s="105"/>
      <c r="MPJ16" s="105"/>
      <c r="MPK16" s="105"/>
      <c r="MPL16" s="105"/>
      <c r="MPM16" s="105"/>
      <c r="MPN16" s="105"/>
      <c r="MPO16" s="105"/>
      <c r="MPP16" s="105"/>
      <c r="MPQ16" s="105"/>
      <c r="MPR16" s="105"/>
      <c r="MPS16" s="105"/>
      <c r="MPT16" s="105"/>
      <c r="MPU16" s="105"/>
      <c r="MPV16" s="105"/>
      <c r="MPW16" s="105"/>
      <c r="MPX16" s="105"/>
      <c r="MPY16" s="105"/>
      <c r="MPZ16" s="105"/>
      <c r="MQA16" s="105"/>
      <c r="MQB16" s="105"/>
      <c r="MQC16" s="105"/>
      <c r="MQD16" s="105"/>
      <c r="MQE16" s="105"/>
      <c r="MQF16" s="105"/>
      <c r="MQG16" s="105"/>
      <c r="MQH16" s="105"/>
      <c r="MQI16" s="105"/>
      <c r="MQJ16" s="105"/>
      <c r="MQK16" s="105"/>
      <c r="MQL16" s="105"/>
      <c r="MQM16" s="105"/>
      <c r="MQN16" s="105"/>
      <c r="MQO16" s="105"/>
      <c r="MQP16" s="105"/>
      <c r="MQQ16" s="105"/>
      <c r="MQR16" s="105"/>
      <c r="MQS16" s="105"/>
      <c r="MQT16" s="105"/>
      <c r="MQU16" s="105"/>
      <c r="MQV16" s="105"/>
      <c r="MQW16" s="105"/>
      <c r="MQX16" s="105"/>
      <c r="MQY16" s="105"/>
      <c r="MQZ16" s="105"/>
      <c r="MRA16" s="105"/>
      <c r="MRB16" s="105"/>
      <c r="MRC16" s="105"/>
      <c r="MRD16" s="105"/>
      <c r="MRE16" s="105"/>
      <c r="MRF16" s="105"/>
      <c r="MRG16" s="105"/>
      <c r="MRH16" s="105"/>
      <c r="MRI16" s="105"/>
      <c r="MRJ16" s="105"/>
      <c r="MRK16" s="105"/>
      <c r="MRL16" s="105"/>
      <c r="MRM16" s="105"/>
      <c r="MRN16" s="105"/>
      <c r="MRO16" s="105"/>
      <c r="MRP16" s="105"/>
      <c r="MRQ16" s="105"/>
      <c r="MRR16" s="105"/>
      <c r="MRS16" s="105"/>
      <c r="MRT16" s="105"/>
      <c r="MRU16" s="105"/>
      <c r="MRV16" s="105"/>
      <c r="MRW16" s="105"/>
      <c r="MRX16" s="105"/>
      <c r="MRY16" s="105"/>
      <c r="MRZ16" s="105"/>
      <c r="MSA16" s="105"/>
      <c r="MSB16" s="105"/>
      <c r="MSC16" s="105"/>
      <c r="MSD16" s="105"/>
      <c r="MSE16" s="105"/>
      <c r="MSF16" s="105"/>
      <c r="MSG16" s="105"/>
      <c r="MSH16" s="105"/>
      <c r="MSI16" s="105"/>
      <c r="MSJ16" s="105"/>
      <c r="MSK16" s="105"/>
      <c r="MSL16" s="105"/>
      <c r="MSM16" s="105"/>
      <c r="MSN16" s="105"/>
      <c r="MSO16" s="105"/>
      <c r="MSP16" s="105"/>
      <c r="MSQ16" s="105"/>
      <c r="MSR16" s="105"/>
      <c r="MSS16" s="105"/>
      <c r="MST16" s="105"/>
      <c r="MSU16" s="105"/>
      <c r="MSV16" s="105"/>
      <c r="MSW16" s="105"/>
      <c r="MSX16" s="105"/>
      <c r="MSY16" s="105"/>
      <c r="MSZ16" s="105"/>
      <c r="MTA16" s="105"/>
      <c r="MTB16" s="105"/>
      <c r="MTC16" s="105"/>
      <c r="MTD16" s="105"/>
      <c r="MTE16" s="105"/>
      <c r="MTF16" s="105"/>
      <c r="MTG16" s="105"/>
      <c r="MTH16" s="105"/>
      <c r="MTI16" s="105"/>
      <c r="MTJ16" s="105"/>
      <c r="MTK16" s="105"/>
      <c r="MTL16" s="105"/>
      <c r="MTM16" s="105"/>
      <c r="MTN16" s="105"/>
      <c r="MTO16" s="105"/>
      <c r="MTP16" s="105"/>
      <c r="MTQ16" s="105"/>
      <c r="MTR16" s="105"/>
      <c r="MTS16" s="105"/>
      <c r="MTT16" s="105"/>
      <c r="MTU16" s="105"/>
      <c r="MTV16" s="105"/>
      <c r="MTW16" s="105"/>
      <c r="MTX16" s="105"/>
      <c r="MTY16" s="105"/>
      <c r="MTZ16" s="105"/>
      <c r="MUA16" s="105"/>
      <c r="MUB16" s="105"/>
      <c r="MUC16" s="105"/>
      <c r="MUD16" s="105"/>
      <c r="MUE16" s="105"/>
      <c r="MUF16" s="105"/>
      <c r="MUG16" s="105"/>
      <c r="MUH16" s="105"/>
      <c r="MUI16" s="105"/>
      <c r="MUJ16" s="105"/>
      <c r="MUK16" s="105"/>
      <c r="MUL16" s="105"/>
      <c r="MUM16" s="105"/>
      <c r="MUN16" s="105"/>
      <c r="MUO16" s="105"/>
      <c r="MUP16" s="105"/>
      <c r="MUQ16" s="105"/>
      <c r="MUR16" s="105"/>
      <c r="MUS16" s="105"/>
      <c r="MUT16" s="105"/>
      <c r="MUU16" s="105"/>
      <c r="MUV16" s="105"/>
      <c r="MUW16" s="105"/>
      <c r="MUX16" s="105"/>
      <c r="MUY16" s="105"/>
      <c r="MUZ16" s="105"/>
      <c r="MVA16" s="105"/>
      <c r="MVB16" s="105"/>
      <c r="MVC16" s="105"/>
      <c r="MVD16" s="105"/>
      <c r="MVE16" s="105"/>
      <c r="MVF16" s="105"/>
      <c r="MVG16" s="105"/>
      <c r="MVH16" s="105"/>
      <c r="MVI16" s="105"/>
      <c r="MVJ16" s="105"/>
      <c r="MVK16" s="105"/>
      <c r="MVL16" s="105"/>
      <c r="MVM16" s="105"/>
      <c r="MVN16" s="105"/>
      <c r="MVO16" s="105"/>
      <c r="MVP16" s="105"/>
      <c r="MVQ16" s="105"/>
      <c r="MVR16" s="105"/>
      <c r="MVS16" s="105"/>
      <c r="MVT16" s="105"/>
      <c r="MVU16" s="105"/>
      <c r="MVV16" s="105"/>
      <c r="MVW16" s="105"/>
      <c r="MVX16" s="105"/>
      <c r="MVY16" s="105"/>
      <c r="MVZ16" s="105"/>
      <c r="MWA16" s="105"/>
      <c r="MWB16" s="105"/>
      <c r="MWC16" s="105"/>
      <c r="MWD16" s="105"/>
      <c r="MWE16" s="105"/>
      <c r="MWF16" s="105"/>
      <c r="MWG16" s="105"/>
      <c r="MWH16" s="105"/>
      <c r="MWI16" s="105"/>
      <c r="MWJ16" s="105"/>
      <c r="MWK16" s="105"/>
      <c r="MWL16" s="105"/>
      <c r="MWM16" s="105"/>
      <c r="MWN16" s="105"/>
      <c r="MWO16" s="105"/>
      <c r="MWP16" s="105"/>
      <c r="MWQ16" s="105"/>
      <c r="MWR16" s="105"/>
      <c r="MWS16" s="105"/>
      <c r="MWT16" s="105"/>
      <c r="MWU16" s="105"/>
      <c r="MWV16" s="105"/>
      <c r="MWW16" s="105"/>
      <c r="MWX16" s="105"/>
      <c r="MWY16" s="105"/>
      <c r="MWZ16" s="105"/>
      <c r="MXA16" s="105"/>
      <c r="MXB16" s="105"/>
      <c r="MXC16" s="105"/>
      <c r="MXD16" s="105"/>
      <c r="MXE16" s="105"/>
      <c r="MXF16" s="105"/>
      <c r="MXG16" s="105"/>
      <c r="MXH16" s="105"/>
      <c r="MXI16" s="105"/>
      <c r="MXJ16" s="105"/>
      <c r="MXK16" s="105"/>
      <c r="MXL16" s="105"/>
      <c r="MXM16" s="105"/>
      <c r="MXN16" s="105"/>
      <c r="MXO16" s="105"/>
      <c r="MXP16" s="105"/>
      <c r="MXQ16" s="105"/>
      <c r="MXR16" s="105"/>
      <c r="MXS16" s="105"/>
      <c r="MXT16" s="105"/>
      <c r="MXU16" s="105"/>
      <c r="MXV16" s="105"/>
      <c r="MXW16" s="105"/>
      <c r="MXX16" s="105"/>
      <c r="MXY16" s="105"/>
      <c r="MXZ16" s="105"/>
      <c r="MYA16" s="105"/>
      <c r="MYB16" s="105"/>
      <c r="MYC16" s="105"/>
      <c r="MYD16" s="105"/>
      <c r="MYE16" s="105"/>
      <c r="MYF16" s="105"/>
      <c r="MYG16" s="105"/>
      <c r="MYH16" s="105"/>
      <c r="MYI16" s="105"/>
      <c r="MYJ16" s="105"/>
      <c r="MYK16" s="105"/>
      <c r="MYL16" s="105"/>
      <c r="MYM16" s="105"/>
      <c r="MYN16" s="105"/>
      <c r="MYO16" s="105"/>
      <c r="MYP16" s="105"/>
      <c r="MYQ16" s="105"/>
      <c r="MYR16" s="105"/>
      <c r="MYS16" s="105"/>
      <c r="MYT16" s="105"/>
      <c r="MYU16" s="105"/>
      <c r="MYV16" s="105"/>
      <c r="MYW16" s="105"/>
      <c r="MYX16" s="105"/>
      <c r="MYY16" s="105"/>
      <c r="MYZ16" s="105"/>
      <c r="MZA16" s="105"/>
      <c r="MZB16" s="105"/>
      <c r="MZC16" s="105"/>
      <c r="MZD16" s="105"/>
      <c r="MZE16" s="105"/>
      <c r="MZF16" s="105"/>
      <c r="MZG16" s="105"/>
      <c r="MZH16" s="105"/>
      <c r="MZI16" s="105"/>
      <c r="MZJ16" s="105"/>
      <c r="MZK16" s="105"/>
      <c r="MZL16" s="105"/>
      <c r="MZM16" s="105"/>
      <c r="MZN16" s="105"/>
      <c r="MZO16" s="105"/>
      <c r="MZP16" s="105"/>
      <c r="MZQ16" s="105"/>
      <c r="MZR16" s="105"/>
      <c r="MZS16" s="105"/>
      <c r="MZT16" s="105"/>
      <c r="MZU16" s="105"/>
      <c r="MZV16" s="105"/>
      <c r="MZW16" s="105"/>
      <c r="MZX16" s="105"/>
      <c r="MZY16" s="105"/>
      <c r="MZZ16" s="105"/>
      <c r="NAA16" s="105"/>
      <c r="NAB16" s="105"/>
      <c r="NAC16" s="105"/>
      <c r="NAD16" s="105"/>
      <c r="NAE16" s="105"/>
      <c r="NAF16" s="105"/>
      <c r="NAG16" s="105"/>
      <c r="NAH16" s="105"/>
      <c r="NAI16" s="105"/>
      <c r="NAJ16" s="105"/>
      <c r="NAK16" s="105"/>
      <c r="NAL16" s="105"/>
      <c r="NAM16" s="105"/>
      <c r="NAN16" s="105"/>
      <c r="NAO16" s="105"/>
      <c r="NAP16" s="105"/>
      <c r="NAQ16" s="105"/>
      <c r="NAR16" s="105"/>
      <c r="NAS16" s="105"/>
      <c r="NAT16" s="105"/>
      <c r="NAU16" s="105"/>
      <c r="NAV16" s="105"/>
      <c r="NAW16" s="105"/>
      <c r="NAX16" s="105"/>
      <c r="NAY16" s="105"/>
      <c r="NAZ16" s="105"/>
      <c r="NBA16" s="105"/>
      <c r="NBB16" s="105"/>
      <c r="NBC16" s="105"/>
      <c r="NBD16" s="105"/>
      <c r="NBE16" s="105"/>
      <c r="NBF16" s="105"/>
      <c r="NBG16" s="105"/>
      <c r="NBH16" s="105"/>
      <c r="NBI16" s="105"/>
      <c r="NBJ16" s="105"/>
      <c r="NBK16" s="105"/>
      <c r="NBL16" s="105"/>
      <c r="NBM16" s="105"/>
      <c r="NBN16" s="105"/>
      <c r="NBO16" s="105"/>
      <c r="NBP16" s="105"/>
      <c r="NBQ16" s="105"/>
      <c r="NBR16" s="105"/>
      <c r="NBS16" s="105"/>
      <c r="NBT16" s="105"/>
      <c r="NBU16" s="105"/>
      <c r="NBV16" s="105"/>
      <c r="NBW16" s="105"/>
      <c r="NBX16" s="105"/>
      <c r="NBY16" s="105"/>
      <c r="NBZ16" s="105"/>
      <c r="NCA16" s="105"/>
      <c r="NCB16" s="105"/>
      <c r="NCC16" s="105"/>
      <c r="NCD16" s="105"/>
      <c r="NCE16" s="105"/>
      <c r="NCF16" s="105"/>
      <c r="NCG16" s="105"/>
      <c r="NCH16" s="105"/>
      <c r="NCI16" s="105"/>
      <c r="NCJ16" s="105"/>
      <c r="NCK16" s="105"/>
      <c r="NCL16" s="105"/>
      <c r="NCM16" s="105"/>
      <c r="NCN16" s="105"/>
      <c r="NCO16" s="105"/>
      <c r="NCP16" s="105"/>
      <c r="NCQ16" s="105"/>
      <c r="NCR16" s="105"/>
      <c r="NCS16" s="105"/>
      <c r="NCT16" s="105"/>
      <c r="NCU16" s="105"/>
      <c r="NCV16" s="105"/>
      <c r="NCW16" s="105"/>
      <c r="NCX16" s="105"/>
      <c r="NCY16" s="105"/>
      <c r="NCZ16" s="105"/>
      <c r="NDA16" s="105"/>
      <c r="NDB16" s="105"/>
      <c r="NDC16" s="105"/>
      <c r="NDD16" s="105"/>
      <c r="NDE16" s="105"/>
      <c r="NDF16" s="105"/>
      <c r="NDG16" s="105"/>
      <c r="NDH16" s="105"/>
      <c r="NDI16" s="105"/>
      <c r="NDJ16" s="105"/>
      <c r="NDK16" s="105"/>
      <c r="NDL16" s="105"/>
      <c r="NDM16" s="105"/>
      <c r="NDN16" s="105"/>
      <c r="NDO16" s="105"/>
      <c r="NDP16" s="105"/>
      <c r="NDQ16" s="105"/>
      <c r="NDR16" s="105"/>
      <c r="NDS16" s="105"/>
      <c r="NDT16" s="105"/>
      <c r="NDU16" s="105"/>
      <c r="NDV16" s="105"/>
      <c r="NDW16" s="105"/>
      <c r="NDX16" s="105"/>
      <c r="NDY16" s="105"/>
      <c r="NDZ16" s="105"/>
      <c r="NEA16" s="105"/>
      <c r="NEB16" s="105"/>
      <c r="NEC16" s="105"/>
      <c r="NED16" s="105"/>
      <c r="NEE16" s="105"/>
      <c r="NEF16" s="105"/>
      <c r="NEG16" s="105"/>
      <c r="NEH16" s="105"/>
      <c r="NEI16" s="105"/>
      <c r="NEJ16" s="105"/>
      <c r="NEK16" s="105"/>
      <c r="NEL16" s="105"/>
      <c r="NEM16" s="105"/>
      <c r="NEN16" s="105"/>
      <c r="NEO16" s="105"/>
      <c r="NEP16" s="105"/>
      <c r="NEQ16" s="105"/>
      <c r="NER16" s="105"/>
      <c r="NES16" s="105"/>
      <c r="NET16" s="105"/>
      <c r="NEU16" s="105"/>
      <c r="NEV16" s="105"/>
      <c r="NEW16" s="105"/>
      <c r="NEX16" s="105"/>
      <c r="NEY16" s="105"/>
      <c r="NEZ16" s="105"/>
      <c r="NFA16" s="105"/>
      <c r="NFB16" s="105"/>
      <c r="NFC16" s="105"/>
      <c r="NFD16" s="105"/>
      <c r="NFE16" s="105"/>
      <c r="NFF16" s="105"/>
      <c r="NFG16" s="105"/>
      <c r="NFH16" s="105"/>
      <c r="NFI16" s="105"/>
      <c r="NFJ16" s="105"/>
      <c r="NFK16" s="105"/>
      <c r="NFL16" s="105"/>
      <c r="NFM16" s="105"/>
      <c r="NFN16" s="105"/>
      <c r="NFO16" s="105"/>
      <c r="NFP16" s="105"/>
      <c r="NFQ16" s="105"/>
      <c r="NFR16" s="105"/>
      <c r="NFS16" s="105"/>
      <c r="NFT16" s="105"/>
      <c r="NFU16" s="105"/>
      <c r="NFV16" s="105"/>
      <c r="NFW16" s="105"/>
      <c r="NFX16" s="105"/>
      <c r="NFY16" s="105"/>
      <c r="NFZ16" s="105"/>
      <c r="NGA16" s="105"/>
      <c r="NGB16" s="105"/>
      <c r="NGC16" s="105"/>
      <c r="NGD16" s="105"/>
      <c r="NGE16" s="105"/>
      <c r="NGF16" s="105"/>
      <c r="NGG16" s="105"/>
      <c r="NGH16" s="105"/>
      <c r="NGI16" s="105"/>
      <c r="NGJ16" s="105"/>
      <c r="NGK16" s="105"/>
      <c r="NGL16" s="105"/>
      <c r="NGM16" s="105"/>
      <c r="NGN16" s="105"/>
      <c r="NGO16" s="105"/>
      <c r="NGP16" s="105"/>
      <c r="NGQ16" s="105"/>
      <c r="NGR16" s="105"/>
      <c r="NGS16" s="105"/>
      <c r="NGT16" s="105"/>
      <c r="NGU16" s="105"/>
      <c r="NGV16" s="105"/>
      <c r="NGW16" s="105"/>
      <c r="NGX16" s="105"/>
      <c r="NGY16" s="105"/>
      <c r="NGZ16" s="105"/>
      <c r="NHA16" s="105"/>
      <c r="NHB16" s="105"/>
      <c r="NHC16" s="105"/>
      <c r="NHD16" s="105"/>
      <c r="NHE16" s="105"/>
      <c r="NHF16" s="105"/>
      <c r="NHG16" s="105"/>
      <c r="NHH16" s="105"/>
      <c r="NHI16" s="105"/>
      <c r="NHJ16" s="105"/>
      <c r="NHK16" s="105"/>
      <c r="NHL16" s="105"/>
      <c r="NHM16" s="105"/>
      <c r="NHN16" s="105"/>
      <c r="NHO16" s="105"/>
      <c r="NHP16" s="105"/>
      <c r="NHQ16" s="105"/>
      <c r="NHR16" s="105"/>
      <c r="NHS16" s="105"/>
      <c r="NHT16" s="105"/>
      <c r="NHU16" s="105"/>
      <c r="NHV16" s="105"/>
      <c r="NHW16" s="105"/>
      <c r="NHX16" s="105"/>
      <c r="NHY16" s="105"/>
      <c r="NHZ16" s="105"/>
      <c r="NIA16" s="105"/>
      <c r="NIB16" s="105"/>
      <c r="NIC16" s="105"/>
      <c r="NID16" s="105"/>
      <c r="NIE16" s="105"/>
      <c r="NIF16" s="105"/>
      <c r="NIG16" s="105"/>
      <c r="NIH16" s="105"/>
      <c r="NII16" s="105"/>
      <c r="NIJ16" s="105"/>
      <c r="NIK16" s="105"/>
      <c r="NIL16" s="105"/>
      <c r="NIM16" s="105"/>
      <c r="NIN16" s="105"/>
      <c r="NIO16" s="105"/>
      <c r="NIP16" s="105"/>
      <c r="NIQ16" s="105"/>
      <c r="NIR16" s="105"/>
      <c r="NIS16" s="105"/>
      <c r="NIT16" s="105"/>
      <c r="NIU16" s="105"/>
      <c r="NIV16" s="105"/>
      <c r="NIW16" s="105"/>
      <c r="NIX16" s="105"/>
      <c r="NIY16" s="105"/>
      <c r="NIZ16" s="105"/>
      <c r="NJA16" s="105"/>
      <c r="NJB16" s="105"/>
      <c r="NJC16" s="105"/>
      <c r="NJD16" s="105"/>
      <c r="NJE16" s="105"/>
      <c r="NJF16" s="105"/>
      <c r="NJG16" s="105"/>
      <c r="NJH16" s="105"/>
      <c r="NJI16" s="105"/>
      <c r="NJJ16" s="105"/>
      <c r="NJK16" s="105"/>
      <c r="NJL16" s="105"/>
      <c r="NJM16" s="105"/>
      <c r="NJN16" s="105"/>
      <c r="NJO16" s="105"/>
      <c r="NJP16" s="105"/>
      <c r="NJQ16" s="105"/>
      <c r="NJR16" s="105"/>
      <c r="NJS16" s="105"/>
      <c r="NJT16" s="105"/>
      <c r="NJU16" s="105"/>
      <c r="NJV16" s="105"/>
      <c r="NJW16" s="105"/>
      <c r="NJX16" s="105"/>
      <c r="NJY16" s="105"/>
      <c r="NJZ16" s="105"/>
      <c r="NKA16" s="105"/>
      <c r="NKB16" s="105"/>
      <c r="NKC16" s="105"/>
      <c r="NKD16" s="105"/>
      <c r="NKE16" s="105"/>
      <c r="NKF16" s="105"/>
      <c r="NKG16" s="105"/>
      <c r="NKH16" s="105"/>
      <c r="NKI16" s="105"/>
      <c r="NKJ16" s="105"/>
      <c r="NKK16" s="105"/>
      <c r="NKL16" s="105"/>
      <c r="NKM16" s="105"/>
      <c r="NKN16" s="105"/>
      <c r="NKO16" s="105"/>
      <c r="NKP16" s="105"/>
      <c r="NKQ16" s="105"/>
      <c r="NKR16" s="105"/>
      <c r="NKS16" s="105"/>
      <c r="NKT16" s="105"/>
      <c r="NKU16" s="105"/>
      <c r="NKV16" s="105"/>
      <c r="NKW16" s="105"/>
      <c r="NKX16" s="105"/>
      <c r="NKY16" s="105"/>
      <c r="NKZ16" s="105"/>
      <c r="NLA16" s="105"/>
      <c r="NLB16" s="105"/>
      <c r="NLC16" s="105"/>
      <c r="NLD16" s="105"/>
      <c r="NLE16" s="105"/>
      <c r="NLF16" s="105"/>
      <c r="NLG16" s="105"/>
      <c r="NLH16" s="105"/>
      <c r="NLI16" s="105"/>
      <c r="NLJ16" s="105"/>
      <c r="NLK16" s="105"/>
      <c r="NLL16" s="105"/>
      <c r="NLM16" s="105"/>
      <c r="NLN16" s="105"/>
      <c r="NLO16" s="105"/>
      <c r="NLP16" s="105"/>
      <c r="NLQ16" s="105"/>
      <c r="NLR16" s="105"/>
      <c r="NLS16" s="105"/>
      <c r="NLT16" s="105"/>
      <c r="NLU16" s="105"/>
      <c r="NLV16" s="105"/>
      <c r="NLW16" s="105"/>
      <c r="NLX16" s="105"/>
      <c r="NLY16" s="105"/>
      <c r="NLZ16" s="105"/>
      <c r="NMA16" s="105"/>
      <c r="NMB16" s="105"/>
      <c r="NMC16" s="105"/>
      <c r="NMD16" s="105"/>
      <c r="NME16" s="105"/>
      <c r="NMF16" s="105"/>
      <c r="NMG16" s="105"/>
      <c r="NMH16" s="105"/>
      <c r="NMI16" s="105"/>
      <c r="NMJ16" s="105"/>
      <c r="NMK16" s="105"/>
      <c r="NML16" s="105"/>
      <c r="NMM16" s="105"/>
      <c r="NMN16" s="105"/>
      <c r="NMO16" s="105"/>
      <c r="NMP16" s="105"/>
      <c r="NMQ16" s="105"/>
      <c r="NMR16" s="105"/>
      <c r="NMS16" s="105"/>
      <c r="NMT16" s="105"/>
      <c r="NMU16" s="105"/>
      <c r="NMV16" s="105"/>
      <c r="NMW16" s="105"/>
      <c r="NMX16" s="105"/>
      <c r="NMY16" s="105"/>
      <c r="NMZ16" s="105"/>
      <c r="NNA16" s="105"/>
      <c r="NNB16" s="105"/>
      <c r="NNC16" s="105"/>
      <c r="NND16" s="105"/>
      <c r="NNE16" s="105"/>
      <c r="NNF16" s="105"/>
      <c r="NNG16" s="105"/>
      <c r="NNH16" s="105"/>
      <c r="NNI16" s="105"/>
      <c r="NNJ16" s="105"/>
      <c r="NNK16" s="105"/>
      <c r="NNL16" s="105"/>
      <c r="NNM16" s="105"/>
      <c r="NNN16" s="105"/>
      <c r="NNO16" s="105"/>
      <c r="NNP16" s="105"/>
      <c r="NNQ16" s="105"/>
      <c r="NNR16" s="105"/>
      <c r="NNS16" s="105"/>
      <c r="NNT16" s="105"/>
      <c r="NNU16" s="105"/>
      <c r="NNV16" s="105"/>
      <c r="NNW16" s="105"/>
      <c r="NNX16" s="105"/>
      <c r="NNY16" s="105"/>
      <c r="NNZ16" s="105"/>
      <c r="NOA16" s="105"/>
      <c r="NOB16" s="105"/>
      <c r="NOC16" s="105"/>
      <c r="NOD16" s="105"/>
      <c r="NOE16" s="105"/>
      <c r="NOF16" s="105"/>
      <c r="NOG16" s="105"/>
      <c r="NOH16" s="105"/>
      <c r="NOI16" s="105"/>
      <c r="NOJ16" s="105"/>
      <c r="NOK16" s="105"/>
      <c r="NOL16" s="105"/>
      <c r="NOM16" s="105"/>
      <c r="NON16" s="105"/>
      <c r="NOO16" s="105"/>
      <c r="NOP16" s="105"/>
      <c r="NOQ16" s="105"/>
      <c r="NOR16" s="105"/>
      <c r="NOS16" s="105"/>
      <c r="NOT16" s="105"/>
      <c r="NOU16" s="105"/>
      <c r="NOV16" s="105"/>
      <c r="NOW16" s="105"/>
      <c r="NOX16" s="105"/>
      <c r="NOY16" s="105"/>
      <c r="NOZ16" s="105"/>
      <c r="NPA16" s="105"/>
      <c r="NPB16" s="105"/>
      <c r="NPC16" s="105"/>
      <c r="NPD16" s="105"/>
      <c r="NPE16" s="105"/>
      <c r="NPF16" s="105"/>
      <c r="NPG16" s="105"/>
      <c r="NPH16" s="105"/>
      <c r="NPI16" s="105"/>
      <c r="NPJ16" s="105"/>
      <c r="NPK16" s="105"/>
      <c r="NPL16" s="105"/>
      <c r="NPM16" s="105"/>
      <c r="NPN16" s="105"/>
      <c r="NPO16" s="105"/>
      <c r="NPP16" s="105"/>
      <c r="NPQ16" s="105"/>
      <c r="NPR16" s="105"/>
      <c r="NPS16" s="105"/>
      <c r="NPT16" s="105"/>
      <c r="NPU16" s="105"/>
      <c r="NPV16" s="105"/>
      <c r="NPW16" s="105"/>
      <c r="NPX16" s="105"/>
      <c r="NPY16" s="105"/>
      <c r="NPZ16" s="105"/>
      <c r="NQA16" s="105"/>
      <c r="NQB16" s="105"/>
      <c r="NQC16" s="105"/>
      <c r="NQD16" s="105"/>
      <c r="NQE16" s="105"/>
      <c r="NQF16" s="105"/>
      <c r="NQG16" s="105"/>
      <c r="NQH16" s="105"/>
      <c r="NQI16" s="105"/>
      <c r="NQJ16" s="105"/>
      <c r="NQK16" s="105"/>
      <c r="NQL16" s="105"/>
      <c r="NQM16" s="105"/>
      <c r="NQN16" s="105"/>
      <c r="NQO16" s="105"/>
      <c r="NQP16" s="105"/>
      <c r="NQQ16" s="105"/>
      <c r="NQR16" s="105"/>
      <c r="NQS16" s="105"/>
      <c r="NQT16" s="105"/>
      <c r="NQU16" s="105"/>
      <c r="NQV16" s="105"/>
      <c r="NQW16" s="105"/>
      <c r="NQX16" s="105"/>
      <c r="NQY16" s="105"/>
      <c r="NQZ16" s="105"/>
      <c r="NRA16" s="105"/>
      <c r="NRB16" s="105"/>
      <c r="NRC16" s="105"/>
      <c r="NRD16" s="105"/>
      <c r="NRE16" s="105"/>
      <c r="NRF16" s="105"/>
      <c r="NRG16" s="105"/>
      <c r="NRH16" s="105"/>
      <c r="NRI16" s="105"/>
      <c r="NRJ16" s="105"/>
      <c r="NRK16" s="105"/>
      <c r="NRL16" s="105"/>
      <c r="NRM16" s="105"/>
      <c r="NRN16" s="105"/>
      <c r="NRO16" s="105"/>
      <c r="NRP16" s="105"/>
      <c r="NRQ16" s="105"/>
      <c r="NRR16" s="105"/>
      <c r="NRS16" s="105"/>
      <c r="NRT16" s="105"/>
      <c r="NRU16" s="105"/>
      <c r="NRV16" s="105"/>
      <c r="NRW16" s="105"/>
      <c r="NRX16" s="105"/>
      <c r="NRY16" s="105"/>
      <c r="NRZ16" s="105"/>
      <c r="NSA16" s="105"/>
      <c r="NSB16" s="105"/>
      <c r="NSC16" s="105"/>
      <c r="NSD16" s="105"/>
      <c r="NSE16" s="105"/>
      <c r="NSF16" s="105"/>
      <c r="NSG16" s="105"/>
      <c r="NSH16" s="105"/>
      <c r="NSI16" s="105"/>
      <c r="NSJ16" s="105"/>
      <c r="NSK16" s="105"/>
      <c r="NSL16" s="105"/>
      <c r="NSM16" s="105"/>
      <c r="NSN16" s="105"/>
      <c r="NSO16" s="105"/>
      <c r="NSP16" s="105"/>
      <c r="NSQ16" s="105"/>
      <c r="NSR16" s="105"/>
      <c r="NSS16" s="105"/>
      <c r="NST16" s="105"/>
      <c r="NSU16" s="105"/>
      <c r="NSV16" s="105"/>
      <c r="NSW16" s="105"/>
      <c r="NSX16" s="105"/>
      <c r="NSY16" s="105"/>
      <c r="NSZ16" s="105"/>
      <c r="NTA16" s="105"/>
      <c r="NTB16" s="105"/>
      <c r="NTC16" s="105"/>
      <c r="NTD16" s="105"/>
      <c r="NTE16" s="105"/>
      <c r="NTF16" s="105"/>
      <c r="NTG16" s="105"/>
      <c r="NTH16" s="105"/>
      <c r="NTI16" s="105"/>
      <c r="NTJ16" s="105"/>
      <c r="NTK16" s="105"/>
      <c r="NTL16" s="105"/>
      <c r="NTM16" s="105"/>
      <c r="NTN16" s="105"/>
      <c r="NTO16" s="105"/>
      <c r="NTP16" s="105"/>
      <c r="NTQ16" s="105"/>
      <c r="NTR16" s="105"/>
      <c r="NTS16" s="105"/>
      <c r="NTT16" s="105"/>
      <c r="NTU16" s="105"/>
      <c r="NTV16" s="105"/>
      <c r="NTW16" s="105"/>
      <c r="NTX16" s="105"/>
      <c r="NTY16" s="105"/>
      <c r="NTZ16" s="105"/>
      <c r="NUA16" s="105"/>
      <c r="NUB16" s="105"/>
      <c r="NUC16" s="105"/>
      <c r="NUD16" s="105"/>
      <c r="NUE16" s="105"/>
      <c r="NUF16" s="105"/>
      <c r="NUG16" s="105"/>
      <c r="NUH16" s="105"/>
      <c r="NUI16" s="105"/>
      <c r="NUJ16" s="105"/>
      <c r="NUK16" s="105"/>
      <c r="NUL16" s="105"/>
      <c r="NUM16" s="105"/>
      <c r="NUN16" s="105"/>
      <c r="NUO16" s="105"/>
      <c r="NUP16" s="105"/>
      <c r="NUQ16" s="105"/>
      <c r="NUR16" s="105"/>
      <c r="NUS16" s="105"/>
      <c r="NUT16" s="105"/>
      <c r="NUU16" s="105"/>
      <c r="NUV16" s="105"/>
      <c r="NUW16" s="105"/>
      <c r="NUX16" s="105"/>
      <c r="NUY16" s="105"/>
      <c r="NUZ16" s="105"/>
      <c r="NVA16" s="105"/>
      <c r="NVB16" s="105"/>
      <c r="NVC16" s="105"/>
      <c r="NVD16" s="105"/>
      <c r="NVE16" s="105"/>
      <c r="NVF16" s="105"/>
      <c r="NVG16" s="105"/>
      <c r="NVH16" s="105"/>
      <c r="NVI16" s="105"/>
      <c r="NVJ16" s="105"/>
      <c r="NVK16" s="105"/>
      <c r="NVL16" s="105"/>
      <c r="NVM16" s="105"/>
      <c r="NVN16" s="105"/>
      <c r="NVO16" s="105"/>
      <c r="NVP16" s="105"/>
      <c r="NVQ16" s="105"/>
      <c r="NVR16" s="105"/>
      <c r="NVS16" s="105"/>
      <c r="NVT16" s="105"/>
      <c r="NVU16" s="105"/>
      <c r="NVV16" s="105"/>
      <c r="NVW16" s="105"/>
      <c r="NVX16" s="105"/>
      <c r="NVY16" s="105"/>
      <c r="NVZ16" s="105"/>
      <c r="NWA16" s="105"/>
      <c r="NWB16" s="105"/>
      <c r="NWC16" s="105"/>
      <c r="NWD16" s="105"/>
      <c r="NWE16" s="105"/>
      <c r="NWF16" s="105"/>
      <c r="NWG16" s="105"/>
      <c r="NWH16" s="105"/>
      <c r="NWI16" s="105"/>
      <c r="NWJ16" s="105"/>
      <c r="NWK16" s="105"/>
      <c r="NWL16" s="105"/>
      <c r="NWM16" s="105"/>
      <c r="NWN16" s="105"/>
      <c r="NWO16" s="105"/>
      <c r="NWP16" s="105"/>
      <c r="NWQ16" s="105"/>
      <c r="NWR16" s="105"/>
      <c r="NWS16" s="105"/>
      <c r="NWT16" s="105"/>
      <c r="NWU16" s="105"/>
      <c r="NWV16" s="105"/>
      <c r="NWW16" s="105"/>
      <c r="NWX16" s="105"/>
      <c r="NWY16" s="105"/>
      <c r="NWZ16" s="105"/>
      <c r="NXA16" s="105"/>
      <c r="NXB16" s="105"/>
      <c r="NXC16" s="105"/>
      <c r="NXD16" s="105"/>
      <c r="NXE16" s="105"/>
      <c r="NXF16" s="105"/>
      <c r="NXG16" s="105"/>
      <c r="NXH16" s="105"/>
      <c r="NXI16" s="105"/>
      <c r="NXJ16" s="105"/>
      <c r="NXK16" s="105"/>
      <c r="NXL16" s="105"/>
      <c r="NXM16" s="105"/>
      <c r="NXN16" s="105"/>
      <c r="NXO16" s="105"/>
      <c r="NXP16" s="105"/>
      <c r="NXQ16" s="105"/>
      <c r="NXR16" s="105"/>
      <c r="NXS16" s="105"/>
      <c r="NXT16" s="105"/>
      <c r="NXU16" s="105"/>
      <c r="NXV16" s="105"/>
      <c r="NXW16" s="105"/>
      <c r="NXX16" s="105"/>
      <c r="NXY16" s="105"/>
      <c r="NXZ16" s="105"/>
      <c r="NYA16" s="105"/>
      <c r="NYB16" s="105"/>
      <c r="NYC16" s="105"/>
      <c r="NYD16" s="105"/>
      <c r="NYE16" s="105"/>
      <c r="NYF16" s="105"/>
      <c r="NYG16" s="105"/>
      <c r="NYH16" s="105"/>
      <c r="NYI16" s="105"/>
      <c r="NYJ16" s="105"/>
      <c r="NYK16" s="105"/>
      <c r="NYL16" s="105"/>
      <c r="NYM16" s="105"/>
      <c r="NYN16" s="105"/>
      <c r="NYO16" s="105"/>
      <c r="NYP16" s="105"/>
      <c r="NYQ16" s="105"/>
      <c r="NYR16" s="105"/>
      <c r="NYS16" s="105"/>
      <c r="NYT16" s="105"/>
      <c r="NYU16" s="105"/>
      <c r="NYV16" s="105"/>
      <c r="NYW16" s="105"/>
      <c r="NYX16" s="105"/>
      <c r="NYY16" s="105"/>
      <c r="NYZ16" s="105"/>
      <c r="NZA16" s="105"/>
      <c r="NZB16" s="105"/>
      <c r="NZC16" s="105"/>
      <c r="NZD16" s="105"/>
      <c r="NZE16" s="105"/>
      <c r="NZF16" s="105"/>
      <c r="NZG16" s="105"/>
      <c r="NZH16" s="105"/>
      <c r="NZI16" s="105"/>
      <c r="NZJ16" s="105"/>
      <c r="NZK16" s="105"/>
      <c r="NZL16" s="105"/>
      <c r="NZM16" s="105"/>
      <c r="NZN16" s="105"/>
      <c r="NZO16" s="105"/>
      <c r="NZP16" s="105"/>
      <c r="NZQ16" s="105"/>
      <c r="NZR16" s="105"/>
      <c r="NZS16" s="105"/>
      <c r="NZT16" s="105"/>
      <c r="NZU16" s="105"/>
      <c r="NZV16" s="105"/>
      <c r="NZW16" s="105"/>
      <c r="NZX16" s="105"/>
      <c r="NZY16" s="105"/>
      <c r="NZZ16" s="105"/>
      <c r="OAA16" s="105"/>
      <c r="OAB16" s="105"/>
      <c r="OAC16" s="105"/>
      <c r="OAD16" s="105"/>
      <c r="OAE16" s="105"/>
      <c r="OAF16" s="105"/>
      <c r="OAG16" s="105"/>
      <c r="OAH16" s="105"/>
      <c r="OAI16" s="105"/>
      <c r="OAJ16" s="105"/>
      <c r="OAK16" s="105"/>
      <c r="OAL16" s="105"/>
      <c r="OAM16" s="105"/>
      <c r="OAN16" s="105"/>
      <c r="OAO16" s="105"/>
      <c r="OAP16" s="105"/>
      <c r="OAQ16" s="105"/>
      <c r="OAR16" s="105"/>
      <c r="OAS16" s="105"/>
      <c r="OAT16" s="105"/>
      <c r="OAU16" s="105"/>
      <c r="OAV16" s="105"/>
      <c r="OAW16" s="105"/>
      <c r="OAX16" s="105"/>
      <c r="OAY16" s="105"/>
      <c r="OAZ16" s="105"/>
      <c r="OBA16" s="105"/>
      <c r="OBB16" s="105"/>
      <c r="OBC16" s="105"/>
      <c r="OBD16" s="105"/>
      <c r="OBE16" s="105"/>
      <c r="OBF16" s="105"/>
      <c r="OBG16" s="105"/>
      <c r="OBH16" s="105"/>
      <c r="OBI16" s="105"/>
      <c r="OBJ16" s="105"/>
      <c r="OBK16" s="105"/>
      <c r="OBL16" s="105"/>
      <c r="OBM16" s="105"/>
      <c r="OBN16" s="105"/>
      <c r="OBO16" s="105"/>
      <c r="OBP16" s="105"/>
      <c r="OBQ16" s="105"/>
      <c r="OBR16" s="105"/>
      <c r="OBS16" s="105"/>
      <c r="OBT16" s="105"/>
      <c r="OBU16" s="105"/>
      <c r="OBV16" s="105"/>
      <c r="OBW16" s="105"/>
      <c r="OBX16" s="105"/>
      <c r="OBY16" s="105"/>
      <c r="OBZ16" s="105"/>
      <c r="OCA16" s="105"/>
      <c r="OCB16" s="105"/>
      <c r="OCC16" s="105"/>
      <c r="OCD16" s="105"/>
      <c r="OCE16" s="105"/>
      <c r="OCF16" s="105"/>
      <c r="OCG16" s="105"/>
      <c r="OCH16" s="105"/>
      <c r="OCI16" s="105"/>
      <c r="OCJ16" s="105"/>
      <c r="OCK16" s="105"/>
      <c r="OCL16" s="105"/>
      <c r="OCM16" s="105"/>
      <c r="OCN16" s="105"/>
      <c r="OCO16" s="105"/>
      <c r="OCP16" s="105"/>
      <c r="OCQ16" s="105"/>
      <c r="OCR16" s="105"/>
      <c r="OCS16" s="105"/>
      <c r="OCT16" s="105"/>
      <c r="OCU16" s="105"/>
      <c r="OCV16" s="105"/>
      <c r="OCW16" s="105"/>
      <c r="OCX16" s="105"/>
      <c r="OCY16" s="105"/>
      <c r="OCZ16" s="105"/>
      <c r="ODA16" s="105"/>
      <c r="ODB16" s="105"/>
      <c r="ODC16" s="105"/>
      <c r="ODD16" s="105"/>
      <c r="ODE16" s="105"/>
      <c r="ODF16" s="105"/>
      <c r="ODG16" s="105"/>
      <c r="ODH16" s="105"/>
      <c r="ODI16" s="105"/>
      <c r="ODJ16" s="105"/>
      <c r="ODK16" s="105"/>
      <c r="ODL16" s="105"/>
      <c r="ODM16" s="105"/>
      <c r="ODN16" s="105"/>
      <c r="ODO16" s="105"/>
      <c r="ODP16" s="105"/>
      <c r="ODQ16" s="105"/>
      <c r="ODR16" s="105"/>
      <c r="ODS16" s="105"/>
      <c r="ODT16" s="105"/>
      <c r="ODU16" s="105"/>
      <c r="ODV16" s="105"/>
      <c r="ODW16" s="105"/>
      <c r="ODX16" s="105"/>
      <c r="ODY16" s="105"/>
      <c r="ODZ16" s="105"/>
      <c r="OEA16" s="105"/>
      <c r="OEB16" s="105"/>
      <c r="OEC16" s="105"/>
      <c r="OED16" s="105"/>
      <c r="OEE16" s="105"/>
      <c r="OEF16" s="105"/>
      <c r="OEG16" s="105"/>
      <c r="OEH16" s="105"/>
      <c r="OEI16" s="105"/>
      <c r="OEJ16" s="105"/>
      <c r="OEK16" s="105"/>
      <c r="OEL16" s="105"/>
      <c r="OEM16" s="105"/>
      <c r="OEN16" s="105"/>
      <c r="OEO16" s="105"/>
      <c r="OEP16" s="105"/>
      <c r="OEQ16" s="105"/>
      <c r="OER16" s="105"/>
      <c r="OES16" s="105"/>
      <c r="OET16" s="105"/>
      <c r="OEU16" s="105"/>
      <c r="OEV16" s="105"/>
      <c r="OEW16" s="105"/>
      <c r="OEX16" s="105"/>
      <c r="OEY16" s="105"/>
      <c r="OEZ16" s="105"/>
      <c r="OFA16" s="105"/>
      <c r="OFB16" s="105"/>
      <c r="OFC16" s="105"/>
      <c r="OFD16" s="105"/>
      <c r="OFE16" s="105"/>
      <c r="OFF16" s="105"/>
      <c r="OFG16" s="105"/>
      <c r="OFH16" s="105"/>
      <c r="OFI16" s="105"/>
      <c r="OFJ16" s="105"/>
      <c r="OFK16" s="105"/>
      <c r="OFL16" s="105"/>
      <c r="OFM16" s="105"/>
      <c r="OFN16" s="105"/>
      <c r="OFO16" s="105"/>
      <c r="OFP16" s="105"/>
      <c r="OFQ16" s="105"/>
      <c r="OFR16" s="105"/>
      <c r="OFS16" s="105"/>
      <c r="OFT16" s="105"/>
      <c r="OFU16" s="105"/>
      <c r="OFV16" s="105"/>
      <c r="OFW16" s="105"/>
      <c r="OFX16" s="105"/>
      <c r="OFY16" s="105"/>
      <c r="OFZ16" s="105"/>
      <c r="OGA16" s="105"/>
      <c r="OGB16" s="105"/>
      <c r="OGC16" s="105"/>
      <c r="OGD16" s="105"/>
      <c r="OGE16" s="105"/>
      <c r="OGF16" s="105"/>
      <c r="OGG16" s="105"/>
      <c r="OGH16" s="105"/>
      <c r="OGI16" s="105"/>
      <c r="OGJ16" s="105"/>
      <c r="OGK16" s="105"/>
      <c r="OGL16" s="105"/>
      <c r="OGM16" s="105"/>
      <c r="OGN16" s="105"/>
      <c r="OGO16" s="105"/>
      <c r="OGP16" s="105"/>
      <c r="OGQ16" s="105"/>
      <c r="OGR16" s="105"/>
      <c r="OGS16" s="105"/>
      <c r="OGT16" s="105"/>
      <c r="OGU16" s="105"/>
      <c r="OGV16" s="105"/>
      <c r="OGW16" s="105"/>
      <c r="OGX16" s="105"/>
      <c r="OGY16" s="105"/>
      <c r="OGZ16" s="105"/>
      <c r="OHA16" s="105"/>
      <c r="OHB16" s="105"/>
      <c r="OHC16" s="105"/>
      <c r="OHD16" s="105"/>
      <c r="OHE16" s="105"/>
      <c r="OHF16" s="105"/>
      <c r="OHG16" s="105"/>
      <c r="OHH16" s="105"/>
      <c r="OHI16" s="105"/>
      <c r="OHJ16" s="105"/>
      <c r="OHK16" s="105"/>
      <c r="OHL16" s="105"/>
      <c r="OHM16" s="105"/>
      <c r="OHN16" s="105"/>
      <c r="OHO16" s="105"/>
      <c r="OHP16" s="105"/>
      <c r="OHQ16" s="105"/>
      <c r="OHR16" s="105"/>
      <c r="OHS16" s="105"/>
      <c r="OHT16" s="105"/>
      <c r="OHU16" s="105"/>
      <c r="OHV16" s="105"/>
      <c r="OHW16" s="105"/>
      <c r="OHX16" s="105"/>
      <c r="OHY16" s="105"/>
      <c r="OHZ16" s="105"/>
      <c r="OIA16" s="105"/>
      <c r="OIB16" s="105"/>
      <c r="OIC16" s="105"/>
      <c r="OID16" s="105"/>
      <c r="OIE16" s="105"/>
      <c r="OIF16" s="105"/>
      <c r="OIG16" s="105"/>
      <c r="OIH16" s="105"/>
      <c r="OII16" s="105"/>
      <c r="OIJ16" s="105"/>
      <c r="OIK16" s="105"/>
      <c r="OIL16" s="105"/>
      <c r="OIM16" s="105"/>
      <c r="OIN16" s="105"/>
      <c r="OIO16" s="105"/>
      <c r="OIP16" s="105"/>
      <c r="OIQ16" s="105"/>
      <c r="OIR16" s="105"/>
      <c r="OIS16" s="105"/>
      <c r="OIT16" s="105"/>
      <c r="OIU16" s="105"/>
      <c r="OIV16" s="105"/>
      <c r="OIW16" s="105"/>
      <c r="OIX16" s="105"/>
      <c r="OIY16" s="105"/>
      <c r="OIZ16" s="105"/>
      <c r="OJA16" s="105"/>
      <c r="OJB16" s="105"/>
      <c r="OJC16" s="105"/>
      <c r="OJD16" s="105"/>
      <c r="OJE16" s="105"/>
      <c r="OJF16" s="105"/>
      <c r="OJG16" s="105"/>
      <c r="OJH16" s="105"/>
      <c r="OJI16" s="105"/>
      <c r="OJJ16" s="105"/>
      <c r="OJK16" s="105"/>
      <c r="OJL16" s="105"/>
      <c r="OJM16" s="105"/>
      <c r="OJN16" s="105"/>
      <c r="OJO16" s="105"/>
      <c r="OJP16" s="105"/>
      <c r="OJQ16" s="105"/>
      <c r="OJR16" s="105"/>
      <c r="OJS16" s="105"/>
      <c r="OJT16" s="105"/>
      <c r="OJU16" s="105"/>
      <c r="OJV16" s="105"/>
      <c r="OJW16" s="105"/>
      <c r="OJX16" s="105"/>
      <c r="OJY16" s="105"/>
      <c r="OJZ16" s="105"/>
      <c r="OKA16" s="105"/>
      <c r="OKB16" s="105"/>
      <c r="OKC16" s="105"/>
      <c r="OKD16" s="105"/>
      <c r="OKE16" s="105"/>
      <c r="OKF16" s="105"/>
      <c r="OKG16" s="105"/>
      <c r="OKH16" s="105"/>
      <c r="OKI16" s="105"/>
      <c r="OKJ16" s="105"/>
      <c r="OKK16" s="105"/>
      <c r="OKL16" s="105"/>
      <c r="OKM16" s="105"/>
      <c r="OKN16" s="105"/>
      <c r="OKO16" s="105"/>
      <c r="OKP16" s="105"/>
      <c r="OKQ16" s="105"/>
      <c r="OKR16" s="105"/>
      <c r="OKS16" s="105"/>
      <c r="OKT16" s="105"/>
      <c r="OKU16" s="105"/>
      <c r="OKV16" s="105"/>
      <c r="OKW16" s="105"/>
      <c r="OKX16" s="105"/>
      <c r="OKY16" s="105"/>
      <c r="OKZ16" s="105"/>
      <c r="OLA16" s="105"/>
      <c r="OLB16" s="105"/>
      <c r="OLC16" s="105"/>
      <c r="OLD16" s="105"/>
      <c r="OLE16" s="105"/>
      <c r="OLF16" s="105"/>
      <c r="OLG16" s="105"/>
      <c r="OLH16" s="105"/>
      <c r="OLI16" s="105"/>
      <c r="OLJ16" s="105"/>
      <c r="OLK16" s="105"/>
      <c r="OLL16" s="105"/>
      <c r="OLM16" s="105"/>
      <c r="OLN16" s="105"/>
      <c r="OLO16" s="105"/>
      <c r="OLP16" s="105"/>
      <c r="OLQ16" s="105"/>
      <c r="OLR16" s="105"/>
      <c r="OLS16" s="105"/>
      <c r="OLT16" s="105"/>
      <c r="OLU16" s="105"/>
      <c r="OLV16" s="105"/>
      <c r="OLW16" s="105"/>
      <c r="OLX16" s="105"/>
      <c r="OLY16" s="105"/>
      <c r="OLZ16" s="105"/>
      <c r="OMA16" s="105"/>
      <c r="OMB16" s="105"/>
      <c r="OMC16" s="105"/>
      <c r="OMD16" s="105"/>
      <c r="OME16" s="105"/>
      <c r="OMF16" s="105"/>
      <c r="OMG16" s="105"/>
      <c r="OMH16" s="105"/>
      <c r="OMI16" s="105"/>
      <c r="OMJ16" s="105"/>
      <c r="OMK16" s="105"/>
      <c r="OML16" s="105"/>
      <c r="OMM16" s="105"/>
      <c r="OMN16" s="105"/>
      <c r="OMO16" s="105"/>
      <c r="OMP16" s="105"/>
      <c r="OMQ16" s="105"/>
      <c r="OMR16" s="105"/>
      <c r="OMS16" s="105"/>
      <c r="OMT16" s="105"/>
      <c r="OMU16" s="105"/>
      <c r="OMV16" s="105"/>
      <c r="OMW16" s="105"/>
      <c r="OMX16" s="105"/>
      <c r="OMY16" s="105"/>
      <c r="OMZ16" s="105"/>
      <c r="ONA16" s="105"/>
      <c r="ONB16" s="105"/>
      <c r="ONC16" s="105"/>
      <c r="OND16" s="105"/>
      <c r="ONE16" s="105"/>
      <c r="ONF16" s="105"/>
      <c r="ONG16" s="105"/>
      <c r="ONH16" s="105"/>
      <c r="ONI16" s="105"/>
      <c r="ONJ16" s="105"/>
      <c r="ONK16" s="105"/>
      <c r="ONL16" s="105"/>
      <c r="ONM16" s="105"/>
      <c r="ONN16" s="105"/>
      <c r="ONO16" s="105"/>
      <c r="ONP16" s="105"/>
      <c r="ONQ16" s="105"/>
      <c r="ONR16" s="105"/>
      <c r="ONS16" s="105"/>
      <c r="ONT16" s="105"/>
      <c r="ONU16" s="105"/>
      <c r="ONV16" s="105"/>
      <c r="ONW16" s="105"/>
      <c r="ONX16" s="105"/>
      <c r="ONY16" s="105"/>
      <c r="ONZ16" s="105"/>
      <c r="OOA16" s="105"/>
      <c r="OOB16" s="105"/>
      <c r="OOC16" s="105"/>
      <c r="OOD16" s="105"/>
      <c r="OOE16" s="105"/>
      <c r="OOF16" s="105"/>
      <c r="OOG16" s="105"/>
      <c r="OOH16" s="105"/>
      <c r="OOI16" s="105"/>
      <c r="OOJ16" s="105"/>
      <c r="OOK16" s="105"/>
      <c r="OOL16" s="105"/>
      <c r="OOM16" s="105"/>
      <c r="OON16" s="105"/>
      <c r="OOO16" s="105"/>
      <c r="OOP16" s="105"/>
      <c r="OOQ16" s="105"/>
      <c r="OOR16" s="105"/>
      <c r="OOS16" s="105"/>
      <c r="OOT16" s="105"/>
      <c r="OOU16" s="105"/>
      <c r="OOV16" s="105"/>
      <c r="OOW16" s="105"/>
      <c r="OOX16" s="105"/>
      <c r="OOY16" s="105"/>
      <c r="OOZ16" s="105"/>
      <c r="OPA16" s="105"/>
      <c r="OPB16" s="105"/>
      <c r="OPC16" s="105"/>
      <c r="OPD16" s="105"/>
      <c r="OPE16" s="105"/>
      <c r="OPF16" s="105"/>
      <c r="OPG16" s="105"/>
      <c r="OPH16" s="105"/>
      <c r="OPI16" s="105"/>
      <c r="OPJ16" s="105"/>
      <c r="OPK16" s="105"/>
      <c r="OPL16" s="105"/>
      <c r="OPM16" s="105"/>
      <c r="OPN16" s="105"/>
      <c r="OPO16" s="105"/>
      <c r="OPP16" s="105"/>
      <c r="OPQ16" s="105"/>
      <c r="OPR16" s="105"/>
      <c r="OPS16" s="105"/>
      <c r="OPT16" s="105"/>
      <c r="OPU16" s="105"/>
      <c r="OPV16" s="105"/>
      <c r="OPW16" s="105"/>
      <c r="OPX16" s="105"/>
      <c r="OPY16" s="105"/>
      <c r="OPZ16" s="105"/>
      <c r="OQA16" s="105"/>
      <c r="OQB16" s="105"/>
      <c r="OQC16" s="105"/>
      <c r="OQD16" s="105"/>
      <c r="OQE16" s="105"/>
      <c r="OQF16" s="105"/>
      <c r="OQG16" s="105"/>
      <c r="OQH16" s="105"/>
      <c r="OQI16" s="105"/>
      <c r="OQJ16" s="105"/>
      <c r="OQK16" s="105"/>
      <c r="OQL16" s="105"/>
      <c r="OQM16" s="105"/>
      <c r="OQN16" s="105"/>
      <c r="OQO16" s="105"/>
      <c r="OQP16" s="105"/>
      <c r="OQQ16" s="105"/>
      <c r="OQR16" s="105"/>
      <c r="OQS16" s="105"/>
      <c r="OQT16" s="105"/>
      <c r="OQU16" s="105"/>
      <c r="OQV16" s="105"/>
      <c r="OQW16" s="105"/>
      <c r="OQX16" s="105"/>
      <c r="OQY16" s="105"/>
      <c r="OQZ16" s="105"/>
      <c r="ORA16" s="105"/>
      <c r="ORB16" s="105"/>
      <c r="ORC16" s="105"/>
      <c r="ORD16" s="105"/>
      <c r="ORE16" s="105"/>
      <c r="ORF16" s="105"/>
      <c r="ORG16" s="105"/>
      <c r="ORH16" s="105"/>
      <c r="ORI16" s="105"/>
      <c r="ORJ16" s="105"/>
      <c r="ORK16" s="105"/>
      <c r="ORL16" s="105"/>
      <c r="ORM16" s="105"/>
      <c r="ORN16" s="105"/>
      <c r="ORO16" s="105"/>
      <c r="ORP16" s="105"/>
      <c r="ORQ16" s="105"/>
      <c r="ORR16" s="105"/>
      <c r="ORS16" s="105"/>
      <c r="ORT16" s="105"/>
      <c r="ORU16" s="105"/>
      <c r="ORV16" s="105"/>
      <c r="ORW16" s="105"/>
      <c r="ORX16" s="105"/>
      <c r="ORY16" s="105"/>
      <c r="ORZ16" s="105"/>
      <c r="OSA16" s="105"/>
      <c r="OSB16" s="105"/>
      <c r="OSC16" s="105"/>
      <c r="OSD16" s="105"/>
      <c r="OSE16" s="105"/>
      <c r="OSF16" s="105"/>
      <c r="OSG16" s="105"/>
      <c r="OSH16" s="105"/>
      <c r="OSI16" s="105"/>
      <c r="OSJ16" s="105"/>
      <c r="OSK16" s="105"/>
      <c r="OSL16" s="105"/>
      <c r="OSM16" s="105"/>
      <c r="OSN16" s="105"/>
      <c r="OSO16" s="105"/>
      <c r="OSP16" s="105"/>
      <c r="OSQ16" s="105"/>
      <c r="OSR16" s="105"/>
      <c r="OSS16" s="105"/>
      <c r="OST16" s="105"/>
      <c r="OSU16" s="105"/>
      <c r="OSV16" s="105"/>
      <c r="OSW16" s="105"/>
      <c r="OSX16" s="105"/>
      <c r="OSY16" s="105"/>
      <c r="OSZ16" s="105"/>
      <c r="OTA16" s="105"/>
      <c r="OTB16" s="105"/>
      <c r="OTC16" s="105"/>
      <c r="OTD16" s="105"/>
      <c r="OTE16" s="105"/>
      <c r="OTF16" s="105"/>
      <c r="OTG16" s="105"/>
      <c r="OTH16" s="105"/>
      <c r="OTI16" s="105"/>
      <c r="OTJ16" s="105"/>
      <c r="OTK16" s="105"/>
      <c r="OTL16" s="105"/>
      <c r="OTM16" s="105"/>
      <c r="OTN16" s="105"/>
      <c r="OTO16" s="105"/>
      <c r="OTP16" s="105"/>
      <c r="OTQ16" s="105"/>
      <c r="OTR16" s="105"/>
      <c r="OTS16" s="105"/>
      <c r="OTT16" s="105"/>
      <c r="OTU16" s="105"/>
      <c r="OTV16" s="105"/>
      <c r="OTW16" s="105"/>
      <c r="OTX16" s="105"/>
      <c r="OTY16" s="105"/>
      <c r="OTZ16" s="105"/>
      <c r="OUA16" s="105"/>
      <c r="OUB16" s="105"/>
      <c r="OUC16" s="105"/>
      <c r="OUD16" s="105"/>
      <c r="OUE16" s="105"/>
      <c r="OUF16" s="105"/>
      <c r="OUG16" s="105"/>
      <c r="OUH16" s="105"/>
      <c r="OUI16" s="105"/>
      <c r="OUJ16" s="105"/>
      <c r="OUK16" s="105"/>
      <c r="OUL16" s="105"/>
      <c r="OUM16" s="105"/>
      <c r="OUN16" s="105"/>
      <c r="OUO16" s="105"/>
      <c r="OUP16" s="105"/>
      <c r="OUQ16" s="105"/>
      <c r="OUR16" s="105"/>
      <c r="OUS16" s="105"/>
      <c r="OUT16" s="105"/>
      <c r="OUU16" s="105"/>
      <c r="OUV16" s="105"/>
      <c r="OUW16" s="105"/>
      <c r="OUX16" s="105"/>
      <c r="OUY16" s="105"/>
      <c r="OUZ16" s="105"/>
      <c r="OVA16" s="105"/>
      <c r="OVB16" s="105"/>
      <c r="OVC16" s="105"/>
      <c r="OVD16" s="105"/>
      <c r="OVE16" s="105"/>
      <c r="OVF16" s="105"/>
      <c r="OVG16" s="105"/>
      <c r="OVH16" s="105"/>
      <c r="OVI16" s="105"/>
      <c r="OVJ16" s="105"/>
      <c r="OVK16" s="105"/>
      <c r="OVL16" s="105"/>
      <c r="OVM16" s="105"/>
      <c r="OVN16" s="105"/>
      <c r="OVO16" s="105"/>
      <c r="OVP16" s="105"/>
      <c r="OVQ16" s="105"/>
      <c r="OVR16" s="105"/>
      <c r="OVS16" s="105"/>
      <c r="OVT16" s="105"/>
      <c r="OVU16" s="105"/>
      <c r="OVV16" s="105"/>
      <c r="OVW16" s="105"/>
      <c r="OVX16" s="105"/>
      <c r="OVY16" s="105"/>
      <c r="OVZ16" s="105"/>
      <c r="OWA16" s="105"/>
      <c r="OWB16" s="105"/>
      <c r="OWC16" s="105"/>
      <c r="OWD16" s="105"/>
      <c r="OWE16" s="105"/>
      <c r="OWF16" s="105"/>
      <c r="OWG16" s="105"/>
      <c r="OWH16" s="105"/>
      <c r="OWI16" s="105"/>
      <c r="OWJ16" s="105"/>
      <c r="OWK16" s="105"/>
      <c r="OWL16" s="105"/>
      <c r="OWM16" s="105"/>
      <c r="OWN16" s="105"/>
      <c r="OWO16" s="105"/>
      <c r="OWP16" s="105"/>
      <c r="OWQ16" s="105"/>
      <c r="OWR16" s="105"/>
      <c r="OWS16" s="105"/>
      <c r="OWT16" s="105"/>
      <c r="OWU16" s="105"/>
      <c r="OWV16" s="105"/>
      <c r="OWW16" s="105"/>
      <c r="OWX16" s="105"/>
      <c r="OWY16" s="105"/>
      <c r="OWZ16" s="105"/>
      <c r="OXA16" s="105"/>
      <c r="OXB16" s="105"/>
      <c r="OXC16" s="105"/>
      <c r="OXD16" s="105"/>
      <c r="OXE16" s="105"/>
      <c r="OXF16" s="105"/>
      <c r="OXG16" s="105"/>
      <c r="OXH16" s="105"/>
      <c r="OXI16" s="105"/>
      <c r="OXJ16" s="105"/>
      <c r="OXK16" s="105"/>
      <c r="OXL16" s="105"/>
      <c r="OXM16" s="105"/>
      <c r="OXN16" s="105"/>
      <c r="OXO16" s="105"/>
      <c r="OXP16" s="105"/>
      <c r="OXQ16" s="105"/>
      <c r="OXR16" s="105"/>
      <c r="OXS16" s="105"/>
      <c r="OXT16" s="105"/>
      <c r="OXU16" s="105"/>
      <c r="OXV16" s="105"/>
      <c r="OXW16" s="105"/>
      <c r="OXX16" s="105"/>
      <c r="OXY16" s="105"/>
      <c r="OXZ16" s="105"/>
      <c r="OYA16" s="105"/>
      <c r="OYB16" s="105"/>
      <c r="OYC16" s="105"/>
      <c r="OYD16" s="105"/>
      <c r="OYE16" s="105"/>
      <c r="OYF16" s="105"/>
      <c r="OYG16" s="105"/>
      <c r="OYH16" s="105"/>
      <c r="OYI16" s="105"/>
      <c r="OYJ16" s="105"/>
      <c r="OYK16" s="105"/>
      <c r="OYL16" s="105"/>
      <c r="OYM16" s="105"/>
      <c r="OYN16" s="105"/>
      <c r="OYO16" s="105"/>
      <c r="OYP16" s="105"/>
      <c r="OYQ16" s="105"/>
      <c r="OYR16" s="105"/>
      <c r="OYS16" s="105"/>
      <c r="OYT16" s="105"/>
      <c r="OYU16" s="105"/>
      <c r="OYV16" s="105"/>
      <c r="OYW16" s="105"/>
      <c r="OYX16" s="105"/>
      <c r="OYY16" s="105"/>
      <c r="OYZ16" s="105"/>
      <c r="OZA16" s="105"/>
      <c r="OZB16" s="105"/>
      <c r="OZC16" s="105"/>
      <c r="OZD16" s="105"/>
      <c r="OZE16" s="105"/>
      <c r="OZF16" s="105"/>
      <c r="OZG16" s="105"/>
      <c r="OZH16" s="105"/>
      <c r="OZI16" s="105"/>
      <c r="OZJ16" s="105"/>
      <c r="OZK16" s="105"/>
      <c r="OZL16" s="105"/>
      <c r="OZM16" s="105"/>
      <c r="OZN16" s="105"/>
      <c r="OZO16" s="105"/>
      <c r="OZP16" s="105"/>
      <c r="OZQ16" s="105"/>
      <c r="OZR16" s="105"/>
      <c r="OZS16" s="105"/>
      <c r="OZT16" s="105"/>
      <c r="OZU16" s="105"/>
      <c r="OZV16" s="105"/>
      <c r="OZW16" s="105"/>
      <c r="OZX16" s="105"/>
      <c r="OZY16" s="105"/>
      <c r="OZZ16" s="105"/>
      <c r="PAA16" s="105"/>
      <c r="PAB16" s="105"/>
      <c r="PAC16" s="105"/>
      <c r="PAD16" s="105"/>
      <c r="PAE16" s="105"/>
      <c r="PAF16" s="105"/>
      <c r="PAG16" s="105"/>
      <c r="PAH16" s="105"/>
      <c r="PAI16" s="105"/>
      <c r="PAJ16" s="105"/>
      <c r="PAK16" s="105"/>
      <c r="PAL16" s="105"/>
      <c r="PAM16" s="105"/>
      <c r="PAN16" s="105"/>
      <c r="PAO16" s="105"/>
      <c r="PAP16" s="105"/>
      <c r="PAQ16" s="105"/>
      <c r="PAR16" s="105"/>
      <c r="PAS16" s="105"/>
      <c r="PAT16" s="105"/>
      <c r="PAU16" s="105"/>
      <c r="PAV16" s="105"/>
      <c r="PAW16" s="105"/>
      <c r="PAX16" s="105"/>
      <c r="PAY16" s="105"/>
      <c r="PAZ16" s="105"/>
      <c r="PBA16" s="105"/>
      <c r="PBB16" s="105"/>
      <c r="PBC16" s="105"/>
      <c r="PBD16" s="105"/>
      <c r="PBE16" s="105"/>
      <c r="PBF16" s="105"/>
      <c r="PBG16" s="105"/>
      <c r="PBH16" s="105"/>
      <c r="PBI16" s="105"/>
      <c r="PBJ16" s="105"/>
      <c r="PBK16" s="105"/>
      <c r="PBL16" s="105"/>
      <c r="PBM16" s="105"/>
      <c r="PBN16" s="105"/>
      <c r="PBO16" s="105"/>
      <c r="PBP16" s="105"/>
      <c r="PBQ16" s="105"/>
      <c r="PBR16" s="105"/>
      <c r="PBS16" s="105"/>
      <c r="PBT16" s="105"/>
      <c r="PBU16" s="105"/>
      <c r="PBV16" s="105"/>
      <c r="PBW16" s="105"/>
      <c r="PBX16" s="105"/>
      <c r="PBY16" s="105"/>
      <c r="PBZ16" s="105"/>
      <c r="PCA16" s="105"/>
      <c r="PCB16" s="105"/>
      <c r="PCC16" s="105"/>
      <c r="PCD16" s="105"/>
      <c r="PCE16" s="105"/>
      <c r="PCF16" s="105"/>
      <c r="PCG16" s="105"/>
      <c r="PCH16" s="105"/>
      <c r="PCI16" s="105"/>
      <c r="PCJ16" s="105"/>
      <c r="PCK16" s="105"/>
      <c r="PCL16" s="105"/>
      <c r="PCM16" s="105"/>
      <c r="PCN16" s="105"/>
      <c r="PCO16" s="105"/>
      <c r="PCP16" s="105"/>
      <c r="PCQ16" s="105"/>
      <c r="PCR16" s="105"/>
      <c r="PCS16" s="105"/>
      <c r="PCT16" s="105"/>
      <c r="PCU16" s="105"/>
      <c r="PCV16" s="105"/>
      <c r="PCW16" s="105"/>
      <c r="PCX16" s="105"/>
      <c r="PCY16" s="105"/>
      <c r="PCZ16" s="105"/>
      <c r="PDA16" s="105"/>
      <c r="PDB16" s="105"/>
      <c r="PDC16" s="105"/>
      <c r="PDD16" s="105"/>
      <c r="PDE16" s="105"/>
      <c r="PDF16" s="105"/>
      <c r="PDG16" s="105"/>
      <c r="PDH16" s="105"/>
      <c r="PDI16" s="105"/>
      <c r="PDJ16" s="105"/>
      <c r="PDK16" s="105"/>
      <c r="PDL16" s="105"/>
      <c r="PDM16" s="105"/>
      <c r="PDN16" s="105"/>
      <c r="PDO16" s="105"/>
      <c r="PDP16" s="105"/>
      <c r="PDQ16" s="105"/>
      <c r="PDR16" s="105"/>
      <c r="PDS16" s="105"/>
      <c r="PDT16" s="105"/>
      <c r="PDU16" s="105"/>
      <c r="PDV16" s="105"/>
      <c r="PDW16" s="105"/>
      <c r="PDX16" s="105"/>
      <c r="PDY16" s="105"/>
      <c r="PDZ16" s="105"/>
      <c r="PEA16" s="105"/>
      <c r="PEB16" s="105"/>
      <c r="PEC16" s="105"/>
      <c r="PED16" s="105"/>
      <c r="PEE16" s="105"/>
      <c r="PEF16" s="105"/>
      <c r="PEG16" s="105"/>
      <c r="PEH16" s="105"/>
      <c r="PEI16" s="105"/>
      <c r="PEJ16" s="105"/>
      <c r="PEK16" s="105"/>
      <c r="PEL16" s="105"/>
      <c r="PEM16" s="105"/>
      <c r="PEN16" s="105"/>
      <c r="PEO16" s="105"/>
      <c r="PEP16" s="105"/>
      <c r="PEQ16" s="105"/>
      <c r="PER16" s="105"/>
      <c r="PES16" s="105"/>
      <c r="PET16" s="105"/>
      <c r="PEU16" s="105"/>
      <c r="PEV16" s="105"/>
      <c r="PEW16" s="105"/>
      <c r="PEX16" s="105"/>
      <c r="PEY16" s="105"/>
      <c r="PEZ16" s="105"/>
      <c r="PFA16" s="105"/>
      <c r="PFB16" s="105"/>
      <c r="PFC16" s="105"/>
      <c r="PFD16" s="105"/>
      <c r="PFE16" s="105"/>
      <c r="PFF16" s="105"/>
      <c r="PFG16" s="105"/>
      <c r="PFH16" s="105"/>
      <c r="PFI16" s="105"/>
      <c r="PFJ16" s="105"/>
      <c r="PFK16" s="105"/>
      <c r="PFL16" s="105"/>
      <c r="PFM16" s="105"/>
      <c r="PFN16" s="105"/>
      <c r="PFO16" s="105"/>
      <c r="PFP16" s="105"/>
      <c r="PFQ16" s="105"/>
      <c r="PFR16" s="105"/>
      <c r="PFS16" s="105"/>
      <c r="PFT16" s="105"/>
      <c r="PFU16" s="105"/>
      <c r="PFV16" s="105"/>
      <c r="PFW16" s="105"/>
      <c r="PFX16" s="105"/>
      <c r="PFY16" s="105"/>
      <c r="PFZ16" s="105"/>
      <c r="PGA16" s="105"/>
      <c r="PGB16" s="105"/>
      <c r="PGC16" s="105"/>
      <c r="PGD16" s="105"/>
      <c r="PGE16" s="105"/>
      <c r="PGF16" s="105"/>
      <c r="PGG16" s="105"/>
      <c r="PGH16" s="105"/>
      <c r="PGI16" s="105"/>
      <c r="PGJ16" s="105"/>
      <c r="PGK16" s="105"/>
      <c r="PGL16" s="105"/>
      <c r="PGM16" s="105"/>
      <c r="PGN16" s="105"/>
      <c r="PGO16" s="105"/>
      <c r="PGP16" s="105"/>
      <c r="PGQ16" s="105"/>
      <c r="PGR16" s="105"/>
      <c r="PGS16" s="105"/>
      <c r="PGT16" s="105"/>
      <c r="PGU16" s="105"/>
      <c r="PGV16" s="105"/>
      <c r="PGW16" s="105"/>
      <c r="PGX16" s="105"/>
      <c r="PGY16" s="105"/>
      <c r="PGZ16" s="105"/>
      <c r="PHA16" s="105"/>
      <c r="PHB16" s="105"/>
      <c r="PHC16" s="105"/>
      <c r="PHD16" s="105"/>
      <c r="PHE16" s="105"/>
      <c r="PHF16" s="105"/>
      <c r="PHG16" s="105"/>
      <c r="PHH16" s="105"/>
      <c r="PHI16" s="105"/>
      <c r="PHJ16" s="105"/>
      <c r="PHK16" s="105"/>
      <c r="PHL16" s="105"/>
      <c r="PHM16" s="105"/>
      <c r="PHN16" s="105"/>
      <c r="PHO16" s="105"/>
      <c r="PHP16" s="105"/>
      <c r="PHQ16" s="105"/>
      <c r="PHR16" s="105"/>
      <c r="PHS16" s="105"/>
      <c r="PHT16" s="105"/>
      <c r="PHU16" s="105"/>
      <c r="PHV16" s="105"/>
      <c r="PHW16" s="105"/>
      <c r="PHX16" s="105"/>
      <c r="PHY16" s="105"/>
      <c r="PHZ16" s="105"/>
      <c r="PIA16" s="105"/>
      <c r="PIB16" s="105"/>
      <c r="PIC16" s="105"/>
      <c r="PID16" s="105"/>
      <c r="PIE16" s="105"/>
      <c r="PIF16" s="105"/>
      <c r="PIG16" s="105"/>
      <c r="PIH16" s="105"/>
      <c r="PII16" s="105"/>
      <c r="PIJ16" s="105"/>
      <c r="PIK16" s="105"/>
      <c r="PIL16" s="105"/>
      <c r="PIM16" s="105"/>
      <c r="PIN16" s="105"/>
      <c r="PIO16" s="105"/>
      <c r="PIP16" s="105"/>
      <c r="PIQ16" s="105"/>
      <c r="PIR16" s="105"/>
      <c r="PIS16" s="105"/>
      <c r="PIT16" s="105"/>
      <c r="PIU16" s="105"/>
      <c r="PIV16" s="105"/>
      <c r="PIW16" s="105"/>
      <c r="PIX16" s="105"/>
      <c r="PIY16" s="105"/>
      <c r="PIZ16" s="105"/>
      <c r="PJA16" s="105"/>
      <c r="PJB16" s="105"/>
      <c r="PJC16" s="105"/>
      <c r="PJD16" s="105"/>
      <c r="PJE16" s="105"/>
      <c r="PJF16" s="105"/>
      <c r="PJG16" s="105"/>
      <c r="PJH16" s="105"/>
      <c r="PJI16" s="105"/>
      <c r="PJJ16" s="105"/>
      <c r="PJK16" s="105"/>
      <c r="PJL16" s="105"/>
      <c r="PJM16" s="105"/>
      <c r="PJN16" s="105"/>
      <c r="PJO16" s="105"/>
      <c r="PJP16" s="105"/>
      <c r="PJQ16" s="105"/>
      <c r="PJR16" s="105"/>
      <c r="PJS16" s="105"/>
      <c r="PJT16" s="105"/>
      <c r="PJU16" s="105"/>
      <c r="PJV16" s="105"/>
      <c r="PJW16" s="105"/>
      <c r="PJX16" s="105"/>
      <c r="PJY16" s="105"/>
      <c r="PJZ16" s="105"/>
      <c r="PKA16" s="105"/>
      <c r="PKB16" s="105"/>
      <c r="PKC16" s="105"/>
      <c r="PKD16" s="105"/>
      <c r="PKE16" s="105"/>
      <c r="PKF16" s="105"/>
      <c r="PKG16" s="105"/>
      <c r="PKH16" s="105"/>
      <c r="PKI16" s="105"/>
      <c r="PKJ16" s="105"/>
      <c r="PKK16" s="105"/>
      <c r="PKL16" s="105"/>
      <c r="PKM16" s="105"/>
      <c r="PKN16" s="105"/>
      <c r="PKO16" s="105"/>
      <c r="PKP16" s="105"/>
      <c r="PKQ16" s="105"/>
      <c r="PKR16" s="105"/>
      <c r="PKS16" s="105"/>
      <c r="PKT16" s="105"/>
      <c r="PKU16" s="105"/>
      <c r="PKV16" s="105"/>
      <c r="PKW16" s="105"/>
      <c r="PKX16" s="105"/>
      <c r="PKY16" s="105"/>
      <c r="PKZ16" s="105"/>
      <c r="PLA16" s="105"/>
      <c r="PLB16" s="105"/>
      <c r="PLC16" s="105"/>
      <c r="PLD16" s="105"/>
      <c r="PLE16" s="105"/>
      <c r="PLF16" s="105"/>
      <c r="PLG16" s="105"/>
      <c r="PLH16" s="105"/>
      <c r="PLI16" s="105"/>
      <c r="PLJ16" s="105"/>
      <c r="PLK16" s="105"/>
      <c r="PLL16" s="105"/>
      <c r="PLM16" s="105"/>
      <c r="PLN16" s="105"/>
      <c r="PLO16" s="105"/>
      <c r="PLP16" s="105"/>
      <c r="PLQ16" s="105"/>
      <c r="PLR16" s="105"/>
      <c r="PLS16" s="105"/>
      <c r="PLT16" s="105"/>
      <c r="PLU16" s="105"/>
      <c r="PLV16" s="105"/>
      <c r="PLW16" s="105"/>
      <c r="PLX16" s="105"/>
      <c r="PLY16" s="105"/>
      <c r="PLZ16" s="105"/>
      <c r="PMA16" s="105"/>
      <c r="PMB16" s="105"/>
      <c r="PMC16" s="105"/>
      <c r="PMD16" s="105"/>
      <c r="PME16" s="105"/>
      <c r="PMF16" s="105"/>
      <c r="PMG16" s="105"/>
      <c r="PMH16" s="105"/>
      <c r="PMI16" s="105"/>
      <c r="PMJ16" s="105"/>
      <c r="PMK16" s="105"/>
      <c r="PML16" s="105"/>
      <c r="PMM16" s="105"/>
      <c r="PMN16" s="105"/>
      <c r="PMO16" s="105"/>
      <c r="PMP16" s="105"/>
      <c r="PMQ16" s="105"/>
      <c r="PMR16" s="105"/>
      <c r="PMS16" s="105"/>
      <c r="PMT16" s="105"/>
      <c r="PMU16" s="105"/>
      <c r="PMV16" s="105"/>
      <c r="PMW16" s="105"/>
      <c r="PMX16" s="105"/>
      <c r="PMY16" s="105"/>
      <c r="PMZ16" s="105"/>
      <c r="PNA16" s="105"/>
      <c r="PNB16" s="105"/>
      <c r="PNC16" s="105"/>
      <c r="PND16" s="105"/>
      <c r="PNE16" s="105"/>
      <c r="PNF16" s="105"/>
      <c r="PNG16" s="105"/>
      <c r="PNH16" s="105"/>
      <c r="PNI16" s="105"/>
      <c r="PNJ16" s="105"/>
      <c r="PNK16" s="105"/>
      <c r="PNL16" s="105"/>
      <c r="PNM16" s="105"/>
      <c r="PNN16" s="105"/>
      <c r="PNO16" s="105"/>
      <c r="PNP16" s="105"/>
      <c r="PNQ16" s="105"/>
      <c r="PNR16" s="105"/>
      <c r="PNS16" s="105"/>
      <c r="PNT16" s="105"/>
      <c r="PNU16" s="105"/>
      <c r="PNV16" s="105"/>
      <c r="PNW16" s="105"/>
      <c r="PNX16" s="105"/>
      <c r="PNY16" s="105"/>
      <c r="PNZ16" s="105"/>
      <c r="POA16" s="105"/>
      <c r="POB16" s="105"/>
      <c r="POC16" s="105"/>
      <c r="POD16" s="105"/>
      <c r="POE16" s="105"/>
      <c r="POF16" s="105"/>
      <c r="POG16" s="105"/>
      <c r="POH16" s="105"/>
      <c r="POI16" s="105"/>
      <c r="POJ16" s="105"/>
      <c r="POK16" s="105"/>
      <c r="POL16" s="105"/>
      <c r="POM16" s="105"/>
      <c r="PON16" s="105"/>
      <c r="POO16" s="105"/>
      <c r="POP16" s="105"/>
      <c r="POQ16" s="105"/>
      <c r="POR16" s="105"/>
      <c r="POS16" s="105"/>
      <c r="POT16" s="105"/>
      <c r="POU16" s="105"/>
      <c r="POV16" s="105"/>
      <c r="POW16" s="105"/>
      <c r="POX16" s="105"/>
      <c r="POY16" s="105"/>
      <c r="POZ16" s="105"/>
      <c r="PPA16" s="105"/>
      <c r="PPB16" s="105"/>
      <c r="PPC16" s="105"/>
      <c r="PPD16" s="105"/>
      <c r="PPE16" s="105"/>
      <c r="PPF16" s="105"/>
      <c r="PPG16" s="105"/>
      <c r="PPH16" s="105"/>
      <c r="PPI16" s="105"/>
      <c r="PPJ16" s="105"/>
      <c r="PPK16" s="105"/>
      <c r="PPL16" s="105"/>
      <c r="PPM16" s="105"/>
      <c r="PPN16" s="105"/>
      <c r="PPO16" s="105"/>
      <c r="PPP16" s="105"/>
      <c r="PPQ16" s="105"/>
      <c r="PPR16" s="105"/>
      <c r="PPS16" s="105"/>
      <c r="PPT16" s="105"/>
      <c r="PPU16" s="105"/>
      <c r="PPV16" s="105"/>
      <c r="PPW16" s="105"/>
      <c r="PPX16" s="105"/>
      <c r="PPY16" s="105"/>
      <c r="PPZ16" s="105"/>
      <c r="PQA16" s="105"/>
      <c r="PQB16" s="105"/>
      <c r="PQC16" s="105"/>
      <c r="PQD16" s="105"/>
      <c r="PQE16" s="105"/>
      <c r="PQF16" s="105"/>
      <c r="PQG16" s="105"/>
      <c r="PQH16" s="105"/>
      <c r="PQI16" s="105"/>
      <c r="PQJ16" s="105"/>
      <c r="PQK16" s="105"/>
      <c r="PQL16" s="105"/>
      <c r="PQM16" s="105"/>
      <c r="PQN16" s="105"/>
      <c r="PQO16" s="105"/>
      <c r="PQP16" s="105"/>
      <c r="PQQ16" s="105"/>
      <c r="PQR16" s="105"/>
      <c r="PQS16" s="105"/>
      <c r="PQT16" s="105"/>
      <c r="PQU16" s="105"/>
      <c r="PQV16" s="105"/>
      <c r="PQW16" s="105"/>
      <c r="PQX16" s="105"/>
      <c r="PQY16" s="105"/>
      <c r="PQZ16" s="105"/>
      <c r="PRA16" s="105"/>
      <c r="PRB16" s="105"/>
      <c r="PRC16" s="105"/>
      <c r="PRD16" s="105"/>
      <c r="PRE16" s="105"/>
      <c r="PRF16" s="105"/>
      <c r="PRG16" s="105"/>
      <c r="PRH16" s="105"/>
      <c r="PRI16" s="105"/>
      <c r="PRJ16" s="105"/>
      <c r="PRK16" s="105"/>
      <c r="PRL16" s="105"/>
      <c r="PRM16" s="105"/>
      <c r="PRN16" s="105"/>
      <c r="PRO16" s="105"/>
      <c r="PRP16" s="105"/>
      <c r="PRQ16" s="105"/>
      <c r="PRR16" s="105"/>
      <c r="PRS16" s="105"/>
      <c r="PRT16" s="105"/>
      <c r="PRU16" s="105"/>
      <c r="PRV16" s="105"/>
      <c r="PRW16" s="105"/>
      <c r="PRX16" s="105"/>
      <c r="PRY16" s="105"/>
      <c r="PRZ16" s="105"/>
      <c r="PSA16" s="105"/>
      <c r="PSB16" s="105"/>
      <c r="PSC16" s="105"/>
      <c r="PSD16" s="105"/>
      <c r="PSE16" s="105"/>
      <c r="PSF16" s="105"/>
      <c r="PSG16" s="105"/>
      <c r="PSH16" s="105"/>
      <c r="PSI16" s="105"/>
      <c r="PSJ16" s="105"/>
      <c r="PSK16" s="105"/>
      <c r="PSL16" s="105"/>
      <c r="PSM16" s="105"/>
      <c r="PSN16" s="105"/>
      <c r="PSO16" s="105"/>
      <c r="PSP16" s="105"/>
      <c r="PSQ16" s="105"/>
      <c r="PSR16" s="105"/>
      <c r="PSS16" s="105"/>
      <c r="PST16" s="105"/>
      <c r="PSU16" s="105"/>
      <c r="PSV16" s="105"/>
      <c r="PSW16" s="105"/>
      <c r="PSX16" s="105"/>
      <c r="PSY16" s="105"/>
      <c r="PSZ16" s="105"/>
      <c r="PTA16" s="105"/>
      <c r="PTB16" s="105"/>
      <c r="PTC16" s="105"/>
      <c r="PTD16" s="105"/>
      <c r="PTE16" s="105"/>
      <c r="PTF16" s="105"/>
      <c r="PTG16" s="105"/>
      <c r="PTH16" s="105"/>
      <c r="PTI16" s="105"/>
      <c r="PTJ16" s="105"/>
      <c r="PTK16" s="105"/>
      <c r="PTL16" s="105"/>
      <c r="PTM16" s="105"/>
      <c r="PTN16" s="105"/>
      <c r="PTO16" s="105"/>
      <c r="PTP16" s="105"/>
      <c r="PTQ16" s="105"/>
      <c r="PTR16" s="105"/>
      <c r="PTS16" s="105"/>
      <c r="PTT16" s="105"/>
      <c r="PTU16" s="105"/>
      <c r="PTV16" s="105"/>
      <c r="PTW16" s="105"/>
      <c r="PTX16" s="105"/>
      <c r="PTY16" s="105"/>
      <c r="PTZ16" s="105"/>
      <c r="PUA16" s="105"/>
      <c r="PUB16" s="105"/>
      <c r="PUC16" s="105"/>
      <c r="PUD16" s="105"/>
      <c r="PUE16" s="105"/>
      <c r="PUF16" s="105"/>
      <c r="PUG16" s="105"/>
      <c r="PUH16" s="105"/>
      <c r="PUI16" s="105"/>
      <c r="PUJ16" s="105"/>
      <c r="PUK16" s="105"/>
      <c r="PUL16" s="105"/>
      <c r="PUM16" s="105"/>
      <c r="PUN16" s="105"/>
      <c r="PUO16" s="105"/>
      <c r="PUP16" s="105"/>
      <c r="PUQ16" s="105"/>
      <c r="PUR16" s="105"/>
      <c r="PUS16" s="105"/>
      <c r="PUT16" s="105"/>
      <c r="PUU16" s="105"/>
      <c r="PUV16" s="105"/>
      <c r="PUW16" s="105"/>
      <c r="PUX16" s="105"/>
      <c r="PUY16" s="105"/>
      <c r="PUZ16" s="105"/>
      <c r="PVA16" s="105"/>
      <c r="PVB16" s="105"/>
      <c r="PVC16" s="105"/>
      <c r="PVD16" s="105"/>
      <c r="PVE16" s="105"/>
      <c r="PVF16" s="105"/>
      <c r="PVG16" s="105"/>
      <c r="PVH16" s="105"/>
      <c r="PVI16" s="105"/>
      <c r="PVJ16" s="105"/>
      <c r="PVK16" s="105"/>
      <c r="PVL16" s="105"/>
      <c r="PVM16" s="105"/>
      <c r="PVN16" s="105"/>
      <c r="PVO16" s="105"/>
      <c r="PVP16" s="105"/>
      <c r="PVQ16" s="105"/>
      <c r="PVR16" s="105"/>
      <c r="PVS16" s="105"/>
      <c r="PVT16" s="105"/>
      <c r="PVU16" s="105"/>
      <c r="PVV16" s="105"/>
      <c r="PVW16" s="105"/>
      <c r="PVX16" s="105"/>
      <c r="PVY16" s="105"/>
      <c r="PVZ16" s="105"/>
      <c r="PWA16" s="105"/>
      <c r="PWB16" s="105"/>
      <c r="PWC16" s="105"/>
      <c r="PWD16" s="105"/>
      <c r="PWE16" s="105"/>
      <c r="PWF16" s="105"/>
      <c r="PWG16" s="105"/>
      <c r="PWH16" s="105"/>
      <c r="PWI16" s="105"/>
      <c r="PWJ16" s="105"/>
      <c r="PWK16" s="105"/>
      <c r="PWL16" s="105"/>
      <c r="PWM16" s="105"/>
      <c r="PWN16" s="105"/>
      <c r="PWO16" s="105"/>
      <c r="PWP16" s="105"/>
      <c r="PWQ16" s="105"/>
      <c r="PWR16" s="105"/>
      <c r="PWS16" s="105"/>
      <c r="PWT16" s="105"/>
      <c r="PWU16" s="105"/>
      <c r="PWV16" s="105"/>
      <c r="PWW16" s="105"/>
      <c r="PWX16" s="105"/>
      <c r="PWY16" s="105"/>
      <c r="PWZ16" s="105"/>
      <c r="PXA16" s="105"/>
      <c r="PXB16" s="105"/>
      <c r="PXC16" s="105"/>
      <c r="PXD16" s="105"/>
      <c r="PXE16" s="105"/>
      <c r="PXF16" s="105"/>
      <c r="PXG16" s="105"/>
      <c r="PXH16" s="105"/>
      <c r="PXI16" s="105"/>
      <c r="PXJ16" s="105"/>
      <c r="PXK16" s="105"/>
      <c r="PXL16" s="105"/>
      <c r="PXM16" s="105"/>
      <c r="PXN16" s="105"/>
      <c r="PXO16" s="105"/>
      <c r="PXP16" s="105"/>
      <c r="PXQ16" s="105"/>
      <c r="PXR16" s="105"/>
      <c r="PXS16" s="105"/>
      <c r="PXT16" s="105"/>
      <c r="PXU16" s="105"/>
      <c r="PXV16" s="105"/>
      <c r="PXW16" s="105"/>
      <c r="PXX16" s="105"/>
      <c r="PXY16" s="105"/>
      <c r="PXZ16" s="105"/>
      <c r="PYA16" s="105"/>
      <c r="PYB16" s="105"/>
      <c r="PYC16" s="105"/>
      <c r="PYD16" s="105"/>
      <c r="PYE16" s="105"/>
      <c r="PYF16" s="105"/>
      <c r="PYG16" s="105"/>
      <c r="PYH16" s="105"/>
      <c r="PYI16" s="105"/>
      <c r="PYJ16" s="105"/>
      <c r="PYK16" s="105"/>
      <c r="PYL16" s="105"/>
      <c r="PYM16" s="105"/>
      <c r="PYN16" s="105"/>
      <c r="PYO16" s="105"/>
      <c r="PYP16" s="105"/>
      <c r="PYQ16" s="105"/>
      <c r="PYR16" s="105"/>
      <c r="PYS16" s="105"/>
      <c r="PYT16" s="105"/>
      <c r="PYU16" s="105"/>
      <c r="PYV16" s="105"/>
      <c r="PYW16" s="105"/>
      <c r="PYX16" s="105"/>
      <c r="PYY16" s="105"/>
      <c r="PYZ16" s="105"/>
      <c r="PZA16" s="105"/>
      <c r="PZB16" s="105"/>
      <c r="PZC16" s="105"/>
      <c r="PZD16" s="105"/>
      <c r="PZE16" s="105"/>
      <c r="PZF16" s="105"/>
      <c r="PZG16" s="105"/>
      <c r="PZH16" s="105"/>
      <c r="PZI16" s="105"/>
      <c r="PZJ16" s="105"/>
      <c r="PZK16" s="105"/>
      <c r="PZL16" s="105"/>
      <c r="PZM16" s="105"/>
      <c r="PZN16" s="105"/>
      <c r="PZO16" s="105"/>
      <c r="PZP16" s="105"/>
      <c r="PZQ16" s="105"/>
      <c r="PZR16" s="105"/>
      <c r="PZS16" s="105"/>
      <c r="PZT16" s="105"/>
      <c r="PZU16" s="105"/>
      <c r="PZV16" s="105"/>
      <c r="PZW16" s="105"/>
      <c r="PZX16" s="105"/>
      <c r="PZY16" s="105"/>
      <c r="PZZ16" s="105"/>
      <c r="QAA16" s="105"/>
      <c r="QAB16" s="105"/>
      <c r="QAC16" s="105"/>
      <c r="QAD16" s="105"/>
      <c r="QAE16" s="105"/>
      <c r="QAF16" s="105"/>
      <c r="QAG16" s="105"/>
      <c r="QAH16" s="105"/>
      <c r="QAI16" s="105"/>
      <c r="QAJ16" s="105"/>
      <c r="QAK16" s="105"/>
      <c r="QAL16" s="105"/>
      <c r="QAM16" s="105"/>
      <c r="QAN16" s="105"/>
      <c r="QAO16" s="105"/>
      <c r="QAP16" s="105"/>
      <c r="QAQ16" s="105"/>
      <c r="QAR16" s="105"/>
      <c r="QAS16" s="105"/>
      <c r="QAT16" s="105"/>
      <c r="QAU16" s="105"/>
      <c r="QAV16" s="105"/>
      <c r="QAW16" s="105"/>
      <c r="QAX16" s="105"/>
      <c r="QAY16" s="105"/>
      <c r="QAZ16" s="105"/>
      <c r="QBA16" s="105"/>
      <c r="QBB16" s="105"/>
      <c r="QBC16" s="105"/>
      <c r="QBD16" s="105"/>
      <c r="QBE16" s="105"/>
      <c r="QBF16" s="105"/>
      <c r="QBG16" s="105"/>
      <c r="QBH16" s="105"/>
      <c r="QBI16" s="105"/>
      <c r="QBJ16" s="105"/>
      <c r="QBK16" s="105"/>
      <c r="QBL16" s="105"/>
      <c r="QBM16" s="105"/>
      <c r="QBN16" s="105"/>
      <c r="QBO16" s="105"/>
      <c r="QBP16" s="105"/>
      <c r="QBQ16" s="105"/>
      <c r="QBR16" s="105"/>
      <c r="QBS16" s="105"/>
      <c r="QBT16" s="105"/>
      <c r="QBU16" s="105"/>
      <c r="QBV16" s="105"/>
      <c r="QBW16" s="105"/>
      <c r="QBX16" s="105"/>
      <c r="QBY16" s="105"/>
      <c r="QBZ16" s="105"/>
      <c r="QCA16" s="105"/>
      <c r="QCB16" s="105"/>
      <c r="QCC16" s="105"/>
      <c r="QCD16" s="105"/>
      <c r="QCE16" s="105"/>
      <c r="QCF16" s="105"/>
      <c r="QCG16" s="105"/>
      <c r="QCH16" s="105"/>
      <c r="QCI16" s="105"/>
      <c r="QCJ16" s="105"/>
      <c r="QCK16" s="105"/>
      <c r="QCL16" s="105"/>
      <c r="QCM16" s="105"/>
      <c r="QCN16" s="105"/>
      <c r="QCO16" s="105"/>
      <c r="QCP16" s="105"/>
      <c r="QCQ16" s="105"/>
      <c r="QCR16" s="105"/>
      <c r="QCS16" s="105"/>
      <c r="QCT16" s="105"/>
      <c r="QCU16" s="105"/>
      <c r="QCV16" s="105"/>
      <c r="QCW16" s="105"/>
      <c r="QCX16" s="105"/>
      <c r="QCY16" s="105"/>
      <c r="QCZ16" s="105"/>
      <c r="QDA16" s="105"/>
      <c r="QDB16" s="105"/>
      <c r="QDC16" s="105"/>
      <c r="QDD16" s="105"/>
      <c r="QDE16" s="105"/>
      <c r="QDF16" s="105"/>
      <c r="QDG16" s="105"/>
      <c r="QDH16" s="105"/>
      <c r="QDI16" s="105"/>
      <c r="QDJ16" s="105"/>
      <c r="QDK16" s="105"/>
      <c r="QDL16" s="105"/>
      <c r="QDM16" s="105"/>
      <c r="QDN16" s="105"/>
      <c r="QDO16" s="105"/>
      <c r="QDP16" s="105"/>
      <c r="QDQ16" s="105"/>
      <c r="QDR16" s="105"/>
      <c r="QDS16" s="105"/>
      <c r="QDT16" s="105"/>
      <c r="QDU16" s="105"/>
      <c r="QDV16" s="105"/>
      <c r="QDW16" s="105"/>
      <c r="QDX16" s="105"/>
      <c r="QDY16" s="105"/>
      <c r="QDZ16" s="105"/>
      <c r="QEA16" s="105"/>
      <c r="QEB16" s="105"/>
      <c r="QEC16" s="105"/>
      <c r="QED16" s="105"/>
      <c r="QEE16" s="105"/>
      <c r="QEF16" s="105"/>
      <c r="QEG16" s="105"/>
      <c r="QEH16" s="105"/>
      <c r="QEI16" s="105"/>
      <c r="QEJ16" s="105"/>
      <c r="QEK16" s="105"/>
      <c r="QEL16" s="105"/>
      <c r="QEM16" s="105"/>
      <c r="QEN16" s="105"/>
      <c r="QEO16" s="105"/>
      <c r="QEP16" s="105"/>
      <c r="QEQ16" s="105"/>
      <c r="QER16" s="105"/>
      <c r="QES16" s="105"/>
      <c r="QET16" s="105"/>
      <c r="QEU16" s="105"/>
      <c r="QEV16" s="105"/>
      <c r="QEW16" s="105"/>
      <c r="QEX16" s="105"/>
      <c r="QEY16" s="105"/>
      <c r="QEZ16" s="105"/>
      <c r="QFA16" s="105"/>
      <c r="QFB16" s="105"/>
      <c r="QFC16" s="105"/>
      <c r="QFD16" s="105"/>
      <c r="QFE16" s="105"/>
      <c r="QFF16" s="105"/>
      <c r="QFG16" s="105"/>
      <c r="QFH16" s="105"/>
      <c r="QFI16" s="105"/>
      <c r="QFJ16" s="105"/>
      <c r="QFK16" s="105"/>
      <c r="QFL16" s="105"/>
      <c r="QFM16" s="105"/>
      <c r="QFN16" s="105"/>
      <c r="QFO16" s="105"/>
      <c r="QFP16" s="105"/>
      <c r="QFQ16" s="105"/>
      <c r="QFR16" s="105"/>
      <c r="QFS16" s="105"/>
      <c r="QFT16" s="105"/>
      <c r="QFU16" s="105"/>
      <c r="QFV16" s="105"/>
      <c r="QFW16" s="105"/>
      <c r="QFX16" s="105"/>
      <c r="QFY16" s="105"/>
      <c r="QFZ16" s="105"/>
      <c r="QGA16" s="105"/>
      <c r="QGB16" s="105"/>
      <c r="QGC16" s="105"/>
      <c r="QGD16" s="105"/>
      <c r="QGE16" s="105"/>
      <c r="QGF16" s="105"/>
      <c r="QGG16" s="105"/>
      <c r="QGH16" s="105"/>
      <c r="QGI16" s="105"/>
      <c r="QGJ16" s="105"/>
      <c r="QGK16" s="105"/>
      <c r="QGL16" s="105"/>
      <c r="QGM16" s="105"/>
      <c r="QGN16" s="105"/>
      <c r="QGO16" s="105"/>
      <c r="QGP16" s="105"/>
      <c r="QGQ16" s="105"/>
      <c r="QGR16" s="105"/>
      <c r="QGS16" s="105"/>
      <c r="QGT16" s="105"/>
      <c r="QGU16" s="105"/>
      <c r="QGV16" s="105"/>
      <c r="QGW16" s="105"/>
      <c r="QGX16" s="105"/>
      <c r="QGY16" s="105"/>
      <c r="QGZ16" s="105"/>
      <c r="QHA16" s="105"/>
      <c r="QHB16" s="105"/>
      <c r="QHC16" s="105"/>
      <c r="QHD16" s="105"/>
      <c r="QHE16" s="105"/>
      <c r="QHF16" s="105"/>
      <c r="QHG16" s="105"/>
      <c r="QHH16" s="105"/>
      <c r="QHI16" s="105"/>
      <c r="QHJ16" s="105"/>
      <c r="QHK16" s="105"/>
      <c r="QHL16" s="105"/>
      <c r="QHM16" s="105"/>
      <c r="QHN16" s="105"/>
      <c r="QHO16" s="105"/>
      <c r="QHP16" s="105"/>
      <c r="QHQ16" s="105"/>
      <c r="QHR16" s="105"/>
      <c r="QHS16" s="105"/>
      <c r="QHT16" s="105"/>
      <c r="QHU16" s="105"/>
      <c r="QHV16" s="105"/>
      <c r="QHW16" s="105"/>
      <c r="QHX16" s="105"/>
      <c r="QHY16" s="105"/>
      <c r="QHZ16" s="105"/>
      <c r="QIA16" s="105"/>
      <c r="QIB16" s="105"/>
      <c r="QIC16" s="105"/>
      <c r="QID16" s="105"/>
      <c r="QIE16" s="105"/>
      <c r="QIF16" s="105"/>
      <c r="QIG16" s="105"/>
      <c r="QIH16" s="105"/>
      <c r="QII16" s="105"/>
      <c r="QIJ16" s="105"/>
      <c r="QIK16" s="105"/>
      <c r="QIL16" s="105"/>
      <c r="QIM16" s="105"/>
      <c r="QIN16" s="105"/>
      <c r="QIO16" s="105"/>
      <c r="QIP16" s="105"/>
      <c r="QIQ16" s="105"/>
      <c r="QIR16" s="105"/>
      <c r="QIS16" s="105"/>
      <c r="QIT16" s="105"/>
      <c r="QIU16" s="105"/>
      <c r="QIV16" s="105"/>
      <c r="QIW16" s="105"/>
      <c r="QIX16" s="105"/>
      <c r="QIY16" s="105"/>
      <c r="QIZ16" s="105"/>
      <c r="QJA16" s="105"/>
      <c r="QJB16" s="105"/>
      <c r="QJC16" s="105"/>
      <c r="QJD16" s="105"/>
      <c r="QJE16" s="105"/>
      <c r="QJF16" s="105"/>
      <c r="QJG16" s="105"/>
      <c r="QJH16" s="105"/>
      <c r="QJI16" s="105"/>
      <c r="QJJ16" s="105"/>
      <c r="QJK16" s="105"/>
      <c r="QJL16" s="105"/>
      <c r="QJM16" s="105"/>
      <c r="QJN16" s="105"/>
      <c r="QJO16" s="105"/>
      <c r="QJP16" s="105"/>
      <c r="QJQ16" s="105"/>
      <c r="QJR16" s="105"/>
      <c r="QJS16" s="105"/>
      <c r="QJT16" s="105"/>
      <c r="QJU16" s="105"/>
      <c r="QJV16" s="105"/>
      <c r="QJW16" s="105"/>
      <c r="QJX16" s="105"/>
      <c r="QJY16" s="105"/>
      <c r="QJZ16" s="105"/>
      <c r="QKA16" s="105"/>
      <c r="QKB16" s="105"/>
      <c r="QKC16" s="105"/>
      <c r="QKD16" s="105"/>
      <c r="QKE16" s="105"/>
      <c r="QKF16" s="105"/>
      <c r="QKG16" s="105"/>
      <c r="QKH16" s="105"/>
      <c r="QKI16" s="105"/>
      <c r="QKJ16" s="105"/>
      <c r="QKK16" s="105"/>
      <c r="QKL16" s="105"/>
      <c r="QKM16" s="105"/>
      <c r="QKN16" s="105"/>
      <c r="QKO16" s="105"/>
      <c r="QKP16" s="105"/>
      <c r="QKQ16" s="105"/>
      <c r="QKR16" s="105"/>
      <c r="QKS16" s="105"/>
      <c r="QKT16" s="105"/>
      <c r="QKU16" s="105"/>
      <c r="QKV16" s="105"/>
      <c r="QKW16" s="105"/>
      <c r="QKX16" s="105"/>
      <c r="QKY16" s="105"/>
      <c r="QKZ16" s="105"/>
      <c r="QLA16" s="105"/>
      <c r="QLB16" s="105"/>
      <c r="QLC16" s="105"/>
      <c r="QLD16" s="105"/>
      <c r="QLE16" s="105"/>
      <c r="QLF16" s="105"/>
      <c r="QLG16" s="105"/>
      <c r="QLH16" s="105"/>
      <c r="QLI16" s="105"/>
      <c r="QLJ16" s="105"/>
      <c r="QLK16" s="105"/>
      <c r="QLL16" s="105"/>
      <c r="QLM16" s="105"/>
      <c r="QLN16" s="105"/>
      <c r="QLO16" s="105"/>
      <c r="QLP16" s="105"/>
      <c r="QLQ16" s="105"/>
      <c r="QLR16" s="105"/>
      <c r="QLS16" s="105"/>
      <c r="QLT16" s="105"/>
      <c r="QLU16" s="105"/>
      <c r="QLV16" s="105"/>
      <c r="QLW16" s="105"/>
      <c r="QLX16" s="105"/>
      <c r="QLY16" s="105"/>
      <c r="QLZ16" s="105"/>
      <c r="QMA16" s="105"/>
      <c r="QMB16" s="105"/>
      <c r="QMC16" s="105"/>
      <c r="QMD16" s="105"/>
      <c r="QME16" s="105"/>
      <c r="QMF16" s="105"/>
      <c r="QMG16" s="105"/>
      <c r="QMH16" s="105"/>
      <c r="QMI16" s="105"/>
      <c r="QMJ16" s="105"/>
      <c r="QMK16" s="105"/>
      <c r="QML16" s="105"/>
      <c r="QMM16" s="105"/>
      <c r="QMN16" s="105"/>
      <c r="QMO16" s="105"/>
      <c r="QMP16" s="105"/>
      <c r="QMQ16" s="105"/>
      <c r="QMR16" s="105"/>
      <c r="QMS16" s="105"/>
      <c r="QMT16" s="105"/>
      <c r="QMU16" s="105"/>
      <c r="QMV16" s="105"/>
      <c r="QMW16" s="105"/>
      <c r="QMX16" s="105"/>
      <c r="QMY16" s="105"/>
      <c r="QMZ16" s="105"/>
      <c r="QNA16" s="105"/>
      <c r="QNB16" s="105"/>
      <c r="QNC16" s="105"/>
      <c r="QND16" s="105"/>
      <c r="QNE16" s="105"/>
      <c r="QNF16" s="105"/>
      <c r="QNG16" s="105"/>
      <c r="QNH16" s="105"/>
      <c r="QNI16" s="105"/>
      <c r="QNJ16" s="105"/>
      <c r="QNK16" s="105"/>
      <c r="QNL16" s="105"/>
      <c r="QNM16" s="105"/>
      <c r="QNN16" s="105"/>
      <c r="QNO16" s="105"/>
      <c r="QNP16" s="105"/>
      <c r="QNQ16" s="105"/>
      <c r="QNR16" s="105"/>
      <c r="QNS16" s="105"/>
      <c r="QNT16" s="105"/>
      <c r="QNU16" s="105"/>
      <c r="QNV16" s="105"/>
      <c r="QNW16" s="105"/>
      <c r="QNX16" s="105"/>
      <c r="QNY16" s="105"/>
      <c r="QNZ16" s="105"/>
      <c r="QOA16" s="105"/>
      <c r="QOB16" s="105"/>
      <c r="QOC16" s="105"/>
      <c r="QOD16" s="105"/>
      <c r="QOE16" s="105"/>
      <c r="QOF16" s="105"/>
      <c r="QOG16" s="105"/>
      <c r="QOH16" s="105"/>
      <c r="QOI16" s="105"/>
      <c r="QOJ16" s="105"/>
      <c r="QOK16" s="105"/>
      <c r="QOL16" s="105"/>
      <c r="QOM16" s="105"/>
      <c r="QON16" s="105"/>
      <c r="QOO16" s="105"/>
      <c r="QOP16" s="105"/>
      <c r="QOQ16" s="105"/>
      <c r="QOR16" s="105"/>
      <c r="QOS16" s="105"/>
      <c r="QOT16" s="105"/>
      <c r="QOU16" s="105"/>
      <c r="QOV16" s="105"/>
      <c r="QOW16" s="105"/>
      <c r="QOX16" s="105"/>
      <c r="QOY16" s="105"/>
      <c r="QOZ16" s="105"/>
      <c r="QPA16" s="105"/>
      <c r="QPB16" s="105"/>
      <c r="QPC16" s="105"/>
      <c r="QPD16" s="105"/>
      <c r="QPE16" s="105"/>
      <c r="QPF16" s="105"/>
      <c r="QPG16" s="105"/>
      <c r="QPH16" s="105"/>
      <c r="QPI16" s="105"/>
      <c r="QPJ16" s="105"/>
      <c r="QPK16" s="105"/>
      <c r="QPL16" s="105"/>
      <c r="QPM16" s="105"/>
      <c r="QPN16" s="105"/>
      <c r="QPO16" s="105"/>
      <c r="QPP16" s="105"/>
      <c r="QPQ16" s="105"/>
      <c r="QPR16" s="105"/>
      <c r="QPS16" s="105"/>
      <c r="QPT16" s="105"/>
      <c r="QPU16" s="105"/>
      <c r="QPV16" s="105"/>
      <c r="QPW16" s="105"/>
      <c r="QPX16" s="105"/>
      <c r="QPY16" s="105"/>
      <c r="QPZ16" s="105"/>
      <c r="QQA16" s="105"/>
      <c r="QQB16" s="105"/>
      <c r="QQC16" s="105"/>
      <c r="QQD16" s="105"/>
      <c r="QQE16" s="105"/>
      <c r="QQF16" s="105"/>
      <c r="QQG16" s="105"/>
      <c r="QQH16" s="105"/>
      <c r="QQI16" s="105"/>
      <c r="QQJ16" s="105"/>
      <c r="QQK16" s="105"/>
      <c r="QQL16" s="105"/>
      <c r="QQM16" s="105"/>
      <c r="QQN16" s="105"/>
      <c r="QQO16" s="105"/>
      <c r="QQP16" s="105"/>
      <c r="QQQ16" s="105"/>
      <c r="QQR16" s="105"/>
      <c r="QQS16" s="105"/>
      <c r="QQT16" s="105"/>
      <c r="QQU16" s="105"/>
      <c r="QQV16" s="105"/>
      <c r="QQW16" s="105"/>
      <c r="QQX16" s="105"/>
      <c r="QQY16" s="105"/>
      <c r="QQZ16" s="105"/>
      <c r="QRA16" s="105"/>
      <c r="QRB16" s="105"/>
      <c r="QRC16" s="105"/>
      <c r="QRD16" s="105"/>
      <c r="QRE16" s="105"/>
      <c r="QRF16" s="105"/>
      <c r="QRG16" s="105"/>
      <c r="QRH16" s="105"/>
      <c r="QRI16" s="105"/>
      <c r="QRJ16" s="105"/>
      <c r="QRK16" s="105"/>
      <c r="QRL16" s="105"/>
      <c r="QRM16" s="105"/>
      <c r="QRN16" s="105"/>
      <c r="QRO16" s="105"/>
      <c r="QRP16" s="105"/>
      <c r="QRQ16" s="105"/>
      <c r="QRR16" s="105"/>
      <c r="QRS16" s="105"/>
      <c r="QRT16" s="105"/>
      <c r="QRU16" s="105"/>
      <c r="QRV16" s="105"/>
      <c r="QRW16" s="105"/>
      <c r="QRX16" s="105"/>
      <c r="QRY16" s="105"/>
      <c r="QRZ16" s="105"/>
      <c r="QSA16" s="105"/>
      <c r="QSB16" s="105"/>
      <c r="QSC16" s="105"/>
      <c r="QSD16" s="105"/>
      <c r="QSE16" s="105"/>
      <c r="QSF16" s="105"/>
      <c r="QSG16" s="105"/>
      <c r="QSH16" s="105"/>
      <c r="QSI16" s="105"/>
      <c r="QSJ16" s="105"/>
      <c r="QSK16" s="105"/>
      <c r="QSL16" s="105"/>
      <c r="QSM16" s="105"/>
      <c r="QSN16" s="105"/>
      <c r="QSO16" s="105"/>
      <c r="QSP16" s="105"/>
      <c r="QSQ16" s="105"/>
      <c r="QSR16" s="105"/>
      <c r="QSS16" s="105"/>
      <c r="QST16" s="105"/>
      <c r="QSU16" s="105"/>
      <c r="QSV16" s="105"/>
      <c r="QSW16" s="105"/>
      <c r="QSX16" s="105"/>
      <c r="QSY16" s="105"/>
      <c r="QSZ16" s="105"/>
      <c r="QTA16" s="105"/>
      <c r="QTB16" s="105"/>
      <c r="QTC16" s="105"/>
      <c r="QTD16" s="105"/>
      <c r="QTE16" s="105"/>
      <c r="QTF16" s="105"/>
      <c r="QTG16" s="105"/>
      <c r="QTH16" s="105"/>
      <c r="QTI16" s="105"/>
      <c r="QTJ16" s="105"/>
      <c r="QTK16" s="105"/>
      <c r="QTL16" s="105"/>
      <c r="QTM16" s="105"/>
      <c r="QTN16" s="105"/>
      <c r="QTO16" s="105"/>
      <c r="QTP16" s="105"/>
      <c r="QTQ16" s="105"/>
      <c r="QTR16" s="105"/>
      <c r="QTS16" s="105"/>
      <c r="QTT16" s="105"/>
      <c r="QTU16" s="105"/>
      <c r="QTV16" s="105"/>
      <c r="QTW16" s="105"/>
      <c r="QTX16" s="105"/>
      <c r="QTY16" s="105"/>
      <c r="QTZ16" s="105"/>
      <c r="QUA16" s="105"/>
      <c r="QUB16" s="105"/>
      <c r="QUC16" s="105"/>
      <c r="QUD16" s="105"/>
      <c r="QUE16" s="105"/>
      <c r="QUF16" s="105"/>
      <c r="QUG16" s="105"/>
      <c r="QUH16" s="105"/>
      <c r="QUI16" s="105"/>
      <c r="QUJ16" s="105"/>
      <c r="QUK16" s="105"/>
      <c r="QUL16" s="105"/>
      <c r="QUM16" s="105"/>
      <c r="QUN16" s="105"/>
      <c r="QUO16" s="105"/>
      <c r="QUP16" s="105"/>
      <c r="QUQ16" s="105"/>
      <c r="QUR16" s="105"/>
      <c r="QUS16" s="105"/>
      <c r="QUT16" s="105"/>
      <c r="QUU16" s="105"/>
      <c r="QUV16" s="105"/>
      <c r="QUW16" s="105"/>
      <c r="QUX16" s="105"/>
      <c r="QUY16" s="105"/>
      <c r="QUZ16" s="105"/>
      <c r="QVA16" s="105"/>
      <c r="QVB16" s="105"/>
      <c r="QVC16" s="105"/>
      <c r="QVD16" s="105"/>
      <c r="QVE16" s="105"/>
      <c r="QVF16" s="105"/>
      <c r="QVG16" s="105"/>
      <c r="QVH16" s="105"/>
      <c r="QVI16" s="105"/>
      <c r="QVJ16" s="105"/>
      <c r="QVK16" s="105"/>
      <c r="QVL16" s="105"/>
      <c r="QVM16" s="105"/>
      <c r="QVN16" s="105"/>
      <c r="QVO16" s="105"/>
      <c r="QVP16" s="105"/>
      <c r="QVQ16" s="105"/>
      <c r="QVR16" s="105"/>
      <c r="QVS16" s="105"/>
      <c r="QVT16" s="105"/>
      <c r="QVU16" s="105"/>
      <c r="QVV16" s="105"/>
      <c r="QVW16" s="105"/>
      <c r="QVX16" s="105"/>
      <c r="QVY16" s="105"/>
      <c r="QVZ16" s="105"/>
      <c r="QWA16" s="105"/>
      <c r="QWB16" s="105"/>
      <c r="QWC16" s="105"/>
      <c r="QWD16" s="105"/>
      <c r="QWE16" s="105"/>
      <c r="QWF16" s="105"/>
      <c r="QWG16" s="105"/>
      <c r="QWH16" s="105"/>
      <c r="QWI16" s="105"/>
      <c r="QWJ16" s="105"/>
      <c r="QWK16" s="105"/>
      <c r="QWL16" s="105"/>
      <c r="QWM16" s="105"/>
      <c r="QWN16" s="105"/>
      <c r="QWO16" s="105"/>
      <c r="QWP16" s="105"/>
      <c r="QWQ16" s="105"/>
      <c r="QWR16" s="105"/>
      <c r="QWS16" s="105"/>
      <c r="QWT16" s="105"/>
      <c r="QWU16" s="105"/>
      <c r="QWV16" s="105"/>
      <c r="QWW16" s="105"/>
      <c r="QWX16" s="105"/>
      <c r="QWY16" s="105"/>
      <c r="QWZ16" s="105"/>
      <c r="QXA16" s="105"/>
      <c r="QXB16" s="105"/>
      <c r="QXC16" s="105"/>
      <c r="QXD16" s="105"/>
      <c r="QXE16" s="105"/>
      <c r="QXF16" s="105"/>
      <c r="QXG16" s="105"/>
      <c r="QXH16" s="105"/>
      <c r="QXI16" s="105"/>
      <c r="QXJ16" s="105"/>
      <c r="QXK16" s="105"/>
      <c r="QXL16" s="105"/>
      <c r="QXM16" s="105"/>
      <c r="QXN16" s="105"/>
      <c r="QXO16" s="105"/>
      <c r="QXP16" s="105"/>
      <c r="QXQ16" s="105"/>
      <c r="QXR16" s="105"/>
      <c r="QXS16" s="105"/>
      <c r="QXT16" s="105"/>
      <c r="QXU16" s="105"/>
      <c r="QXV16" s="105"/>
      <c r="QXW16" s="105"/>
      <c r="QXX16" s="105"/>
      <c r="QXY16" s="105"/>
      <c r="QXZ16" s="105"/>
      <c r="QYA16" s="105"/>
      <c r="QYB16" s="105"/>
      <c r="QYC16" s="105"/>
      <c r="QYD16" s="105"/>
      <c r="QYE16" s="105"/>
      <c r="QYF16" s="105"/>
      <c r="QYG16" s="105"/>
      <c r="QYH16" s="105"/>
      <c r="QYI16" s="105"/>
      <c r="QYJ16" s="105"/>
      <c r="QYK16" s="105"/>
      <c r="QYL16" s="105"/>
      <c r="QYM16" s="105"/>
      <c r="QYN16" s="105"/>
      <c r="QYO16" s="105"/>
      <c r="QYP16" s="105"/>
      <c r="QYQ16" s="105"/>
      <c r="QYR16" s="105"/>
      <c r="QYS16" s="105"/>
      <c r="QYT16" s="105"/>
      <c r="QYU16" s="105"/>
      <c r="QYV16" s="105"/>
      <c r="QYW16" s="105"/>
      <c r="QYX16" s="105"/>
      <c r="QYY16" s="105"/>
      <c r="QYZ16" s="105"/>
      <c r="QZA16" s="105"/>
      <c r="QZB16" s="105"/>
      <c r="QZC16" s="105"/>
      <c r="QZD16" s="105"/>
      <c r="QZE16" s="105"/>
      <c r="QZF16" s="105"/>
      <c r="QZG16" s="105"/>
      <c r="QZH16" s="105"/>
      <c r="QZI16" s="105"/>
      <c r="QZJ16" s="105"/>
      <c r="QZK16" s="105"/>
      <c r="QZL16" s="105"/>
      <c r="QZM16" s="105"/>
      <c r="QZN16" s="105"/>
      <c r="QZO16" s="105"/>
      <c r="QZP16" s="105"/>
      <c r="QZQ16" s="105"/>
      <c r="QZR16" s="105"/>
      <c r="QZS16" s="105"/>
      <c r="QZT16" s="105"/>
      <c r="QZU16" s="105"/>
      <c r="QZV16" s="105"/>
      <c r="QZW16" s="105"/>
      <c r="QZX16" s="105"/>
      <c r="QZY16" s="105"/>
      <c r="QZZ16" s="105"/>
      <c r="RAA16" s="105"/>
      <c r="RAB16" s="105"/>
      <c r="RAC16" s="105"/>
      <c r="RAD16" s="105"/>
      <c r="RAE16" s="105"/>
      <c r="RAF16" s="105"/>
      <c r="RAG16" s="105"/>
      <c r="RAH16" s="105"/>
      <c r="RAI16" s="105"/>
      <c r="RAJ16" s="105"/>
      <c r="RAK16" s="105"/>
      <c r="RAL16" s="105"/>
      <c r="RAM16" s="105"/>
      <c r="RAN16" s="105"/>
      <c r="RAO16" s="105"/>
      <c r="RAP16" s="105"/>
      <c r="RAQ16" s="105"/>
      <c r="RAR16" s="105"/>
      <c r="RAS16" s="105"/>
      <c r="RAT16" s="105"/>
      <c r="RAU16" s="105"/>
      <c r="RAV16" s="105"/>
      <c r="RAW16" s="105"/>
      <c r="RAX16" s="105"/>
      <c r="RAY16" s="105"/>
      <c r="RAZ16" s="105"/>
      <c r="RBA16" s="105"/>
      <c r="RBB16" s="105"/>
      <c r="RBC16" s="105"/>
      <c r="RBD16" s="105"/>
      <c r="RBE16" s="105"/>
      <c r="RBF16" s="105"/>
      <c r="RBG16" s="105"/>
      <c r="RBH16" s="105"/>
      <c r="RBI16" s="105"/>
      <c r="RBJ16" s="105"/>
      <c r="RBK16" s="105"/>
      <c r="RBL16" s="105"/>
      <c r="RBM16" s="105"/>
      <c r="RBN16" s="105"/>
      <c r="RBO16" s="105"/>
      <c r="RBP16" s="105"/>
      <c r="RBQ16" s="105"/>
      <c r="RBR16" s="105"/>
      <c r="RBS16" s="105"/>
      <c r="RBT16" s="105"/>
      <c r="RBU16" s="105"/>
      <c r="RBV16" s="105"/>
      <c r="RBW16" s="105"/>
      <c r="RBX16" s="105"/>
      <c r="RBY16" s="105"/>
      <c r="RBZ16" s="105"/>
      <c r="RCA16" s="105"/>
      <c r="RCB16" s="105"/>
      <c r="RCC16" s="105"/>
      <c r="RCD16" s="105"/>
      <c r="RCE16" s="105"/>
      <c r="RCF16" s="105"/>
      <c r="RCG16" s="105"/>
      <c r="RCH16" s="105"/>
      <c r="RCI16" s="105"/>
      <c r="RCJ16" s="105"/>
      <c r="RCK16" s="105"/>
      <c r="RCL16" s="105"/>
      <c r="RCM16" s="105"/>
      <c r="RCN16" s="105"/>
      <c r="RCO16" s="105"/>
      <c r="RCP16" s="105"/>
      <c r="RCQ16" s="105"/>
      <c r="RCR16" s="105"/>
      <c r="RCS16" s="105"/>
      <c r="RCT16" s="105"/>
      <c r="RCU16" s="105"/>
      <c r="RCV16" s="105"/>
      <c r="RCW16" s="105"/>
      <c r="RCX16" s="105"/>
      <c r="RCY16" s="105"/>
      <c r="RCZ16" s="105"/>
      <c r="RDA16" s="105"/>
      <c r="RDB16" s="105"/>
      <c r="RDC16" s="105"/>
      <c r="RDD16" s="105"/>
      <c r="RDE16" s="105"/>
      <c r="RDF16" s="105"/>
      <c r="RDG16" s="105"/>
      <c r="RDH16" s="105"/>
      <c r="RDI16" s="105"/>
      <c r="RDJ16" s="105"/>
      <c r="RDK16" s="105"/>
      <c r="RDL16" s="105"/>
      <c r="RDM16" s="105"/>
      <c r="RDN16" s="105"/>
      <c r="RDO16" s="105"/>
      <c r="RDP16" s="105"/>
      <c r="RDQ16" s="105"/>
      <c r="RDR16" s="105"/>
      <c r="RDS16" s="105"/>
      <c r="RDT16" s="105"/>
      <c r="RDU16" s="105"/>
      <c r="RDV16" s="105"/>
      <c r="RDW16" s="105"/>
      <c r="RDX16" s="105"/>
      <c r="RDY16" s="105"/>
      <c r="RDZ16" s="105"/>
      <c r="REA16" s="105"/>
      <c r="REB16" s="105"/>
      <c r="REC16" s="105"/>
      <c r="RED16" s="105"/>
      <c r="REE16" s="105"/>
      <c r="REF16" s="105"/>
      <c r="REG16" s="105"/>
      <c r="REH16" s="105"/>
      <c r="REI16" s="105"/>
      <c r="REJ16" s="105"/>
      <c r="REK16" s="105"/>
      <c r="REL16" s="105"/>
      <c r="REM16" s="105"/>
      <c r="REN16" s="105"/>
      <c r="REO16" s="105"/>
      <c r="REP16" s="105"/>
      <c r="REQ16" s="105"/>
      <c r="RER16" s="105"/>
      <c r="RES16" s="105"/>
      <c r="RET16" s="105"/>
      <c r="REU16" s="105"/>
      <c r="REV16" s="105"/>
      <c r="REW16" s="105"/>
      <c r="REX16" s="105"/>
      <c r="REY16" s="105"/>
      <c r="REZ16" s="105"/>
      <c r="RFA16" s="105"/>
      <c r="RFB16" s="105"/>
      <c r="RFC16" s="105"/>
      <c r="RFD16" s="105"/>
      <c r="RFE16" s="105"/>
      <c r="RFF16" s="105"/>
      <c r="RFG16" s="105"/>
      <c r="RFH16" s="105"/>
      <c r="RFI16" s="105"/>
      <c r="RFJ16" s="105"/>
      <c r="RFK16" s="105"/>
      <c r="RFL16" s="105"/>
      <c r="RFM16" s="105"/>
      <c r="RFN16" s="105"/>
      <c r="RFO16" s="105"/>
      <c r="RFP16" s="105"/>
      <c r="RFQ16" s="105"/>
      <c r="RFR16" s="105"/>
      <c r="RFS16" s="105"/>
      <c r="RFT16" s="105"/>
      <c r="RFU16" s="105"/>
      <c r="RFV16" s="105"/>
      <c r="RFW16" s="105"/>
      <c r="RFX16" s="105"/>
      <c r="RFY16" s="105"/>
      <c r="RFZ16" s="105"/>
      <c r="RGA16" s="105"/>
      <c r="RGB16" s="105"/>
      <c r="RGC16" s="105"/>
      <c r="RGD16" s="105"/>
      <c r="RGE16" s="105"/>
      <c r="RGF16" s="105"/>
      <c r="RGG16" s="105"/>
      <c r="RGH16" s="105"/>
      <c r="RGI16" s="105"/>
      <c r="RGJ16" s="105"/>
      <c r="RGK16" s="105"/>
      <c r="RGL16" s="105"/>
      <c r="RGM16" s="105"/>
      <c r="RGN16" s="105"/>
      <c r="RGO16" s="105"/>
      <c r="RGP16" s="105"/>
      <c r="RGQ16" s="105"/>
      <c r="RGR16" s="105"/>
      <c r="RGS16" s="105"/>
      <c r="RGT16" s="105"/>
      <c r="RGU16" s="105"/>
      <c r="RGV16" s="105"/>
      <c r="RGW16" s="105"/>
      <c r="RGX16" s="105"/>
      <c r="RGY16" s="105"/>
      <c r="RGZ16" s="105"/>
      <c r="RHA16" s="105"/>
      <c r="RHB16" s="105"/>
      <c r="RHC16" s="105"/>
      <c r="RHD16" s="105"/>
      <c r="RHE16" s="105"/>
      <c r="RHF16" s="105"/>
      <c r="RHG16" s="105"/>
      <c r="RHH16" s="105"/>
      <c r="RHI16" s="105"/>
      <c r="RHJ16" s="105"/>
      <c r="RHK16" s="105"/>
      <c r="RHL16" s="105"/>
      <c r="RHM16" s="105"/>
      <c r="RHN16" s="105"/>
      <c r="RHO16" s="105"/>
      <c r="RHP16" s="105"/>
      <c r="RHQ16" s="105"/>
      <c r="RHR16" s="105"/>
      <c r="RHS16" s="105"/>
      <c r="RHT16" s="105"/>
      <c r="RHU16" s="105"/>
      <c r="RHV16" s="105"/>
      <c r="RHW16" s="105"/>
      <c r="RHX16" s="105"/>
      <c r="RHY16" s="105"/>
      <c r="RHZ16" s="105"/>
      <c r="RIA16" s="105"/>
      <c r="RIB16" s="105"/>
      <c r="RIC16" s="105"/>
      <c r="RID16" s="105"/>
      <c r="RIE16" s="105"/>
      <c r="RIF16" s="105"/>
      <c r="RIG16" s="105"/>
      <c r="RIH16" s="105"/>
      <c r="RII16" s="105"/>
      <c r="RIJ16" s="105"/>
      <c r="RIK16" s="105"/>
      <c r="RIL16" s="105"/>
      <c r="RIM16" s="105"/>
      <c r="RIN16" s="105"/>
      <c r="RIO16" s="105"/>
      <c r="RIP16" s="105"/>
      <c r="RIQ16" s="105"/>
      <c r="RIR16" s="105"/>
      <c r="RIS16" s="105"/>
      <c r="RIT16" s="105"/>
      <c r="RIU16" s="105"/>
      <c r="RIV16" s="105"/>
      <c r="RIW16" s="105"/>
      <c r="RIX16" s="105"/>
      <c r="RIY16" s="105"/>
      <c r="RIZ16" s="105"/>
      <c r="RJA16" s="105"/>
      <c r="RJB16" s="105"/>
      <c r="RJC16" s="105"/>
      <c r="RJD16" s="105"/>
      <c r="RJE16" s="105"/>
      <c r="RJF16" s="105"/>
      <c r="RJG16" s="105"/>
      <c r="RJH16" s="105"/>
      <c r="RJI16" s="105"/>
      <c r="RJJ16" s="105"/>
      <c r="RJK16" s="105"/>
      <c r="RJL16" s="105"/>
      <c r="RJM16" s="105"/>
      <c r="RJN16" s="105"/>
      <c r="RJO16" s="105"/>
      <c r="RJP16" s="105"/>
      <c r="RJQ16" s="105"/>
      <c r="RJR16" s="105"/>
      <c r="RJS16" s="105"/>
      <c r="RJT16" s="105"/>
      <c r="RJU16" s="105"/>
      <c r="RJV16" s="105"/>
      <c r="RJW16" s="105"/>
      <c r="RJX16" s="105"/>
      <c r="RJY16" s="105"/>
      <c r="RJZ16" s="105"/>
      <c r="RKA16" s="105"/>
      <c r="RKB16" s="105"/>
      <c r="RKC16" s="105"/>
      <c r="RKD16" s="105"/>
      <c r="RKE16" s="105"/>
      <c r="RKF16" s="105"/>
      <c r="RKG16" s="105"/>
      <c r="RKH16" s="105"/>
      <c r="RKI16" s="105"/>
      <c r="RKJ16" s="105"/>
      <c r="RKK16" s="105"/>
      <c r="RKL16" s="105"/>
      <c r="RKM16" s="105"/>
      <c r="RKN16" s="105"/>
      <c r="RKO16" s="105"/>
      <c r="RKP16" s="105"/>
      <c r="RKQ16" s="105"/>
      <c r="RKR16" s="105"/>
      <c r="RKS16" s="105"/>
      <c r="RKT16" s="105"/>
      <c r="RKU16" s="105"/>
      <c r="RKV16" s="105"/>
      <c r="RKW16" s="105"/>
      <c r="RKX16" s="105"/>
      <c r="RKY16" s="105"/>
      <c r="RKZ16" s="105"/>
      <c r="RLA16" s="105"/>
      <c r="RLB16" s="105"/>
      <c r="RLC16" s="105"/>
      <c r="RLD16" s="105"/>
      <c r="RLE16" s="105"/>
      <c r="RLF16" s="105"/>
      <c r="RLG16" s="105"/>
      <c r="RLH16" s="105"/>
      <c r="RLI16" s="105"/>
      <c r="RLJ16" s="105"/>
      <c r="RLK16" s="105"/>
      <c r="RLL16" s="105"/>
      <c r="RLM16" s="105"/>
      <c r="RLN16" s="105"/>
      <c r="RLO16" s="105"/>
      <c r="RLP16" s="105"/>
      <c r="RLQ16" s="105"/>
      <c r="RLR16" s="105"/>
      <c r="RLS16" s="105"/>
      <c r="RLT16" s="105"/>
      <c r="RLU16" s="105"/>
      <c r="RLV16" s="105"/>
      <c r="RLW16" s="105"/>
      <c r="RLX16" s="105"/>
      <c r="RLY16" s="105"/>
      <c r="RLZ16" s="105"/>
      <c r="RMA16" s="105"/>
      <c r="RMB16" s="105"/>
      <c r="RMC16" s="105"/>
      <c r="RMD16" s="105"/>
      <c r="RME16" s="105"/>
      <c r="RMF16" s="105"/>
      <c r="RMG16" s="105"/>
      <c r="RMH16" s="105"/>
      <c r="RMI16" s="105"/>
      <c r="RMJ16" s="105"/>
      <c r="RMK16" s="105"/>
      <c r="RML16" s="105"/>
      <c r="RMM16" s="105"/>
      <c r="RMN16" s="105"/>
      <c r="RMO16" s="105"/>
      <c r="RMP16" s="105"/>
      <c r="RMQ16" s="105"/>
      <c r="RMR16" s="105"/>
      <c r="RMS16" s="105"/>
      <c r="RMT16" s="105"/>
      <c r="RMU16" s="105"/>
      <c r="RMV16" s="105"/>
      <c r="RMW16" s="105"/>
      <c r="RMX16" s="105"/>
      <c r="RMY16" s="105"/>
      <c r="RMZ16" s="105"/>
      <c r="RNA16" s="105"/>
      <c r="RNB16" s="105"/>
      <c r="RNC16" s="105"/>
      <c r="RND16" s="105"/>
      <c r="RNE16" s="105"/>
      <c r="RNF16" s="105"/>
      <c r="RNG16" s="105"/>
      <c r="RNH16" s="105"/>
      <c r="RNI16" s="105"/>
      <c r="RNJ16" s="105"/>
      <c r="RNK16" s="105"/>
      <c r="RNL16" s="105"/>
      <c r="RNM16" s="105"/>
      <c r="RNN16" s="105"/>
      <c r="RNO16" s="105"/>
      <c r="RNP16" s="105"/>
      <c r="RNQ16" s="105"/>
      <c r="RNR16" s="105"/>
      <c r="RNS16" s="105"/>
      <c r="RNT16" s="105"/>
      <c r="RNU16" s="105"/>
      <c r="RNV16" s="105"/>
      <c r="RNW16" s="105"/>
      <c r="RNX16" s="105"/>
      <c r="RNY16" s="105"/>
      <c r="RNZ16" s="105"/>
      <c r="ROA16" s="105"/>
      <c r="ROB16" s="105"/>
      <c r="ROC16" s="105"/>
      <c r="ROD16" s="105"/>
      <c r="ROE16" s="105"/>
      <c r="ROF16" s="105"/>
      <c r="ROG16" s="105"/>
      <c r="ROH16" s="105"/>
      <c r="ROI16" s="105"/>
      <c r="ROJ16" s="105"/>
      <c r="ROK16" s="105"/>
      <c r="ROL16" s="105"/>
      <c r="ROM16" s="105"/>
      <c r="RON16" s="105"/>
      <c r="ROO16" s="105"/>
      <c r="ROP16" s="105"/>
      <c r="ROQ16" s="105"/>
      <c r="ROR16" s="105"/>
      <c r="ROS16" s="105"/>
      <c r="ROT16" s="105"/>
      <c r="ROU16" s="105"/>
      <c r="ROV16" s="105"/>
      <c r="ROW16" s="105"/>
      <c r="ROX16" s="105"/>
      <c r="ROY16" s="105"/>
      <c r="ROZ16" s="105"/>
      <c r="RPA16" s="105"/>
      <c r="RPB16" s="105"/>
      <c r="RPC16" s="105"/>
      <c r="RPD16" s="105"/>
      <c r="RPE16" s="105"/>
      <c r="RPF16" s="105"/>
      <c r="RPG16" s="105"/>
      <c r="RPH16" s="105"/>
      <c r="RPI16" s="105"/>
      <c r="RPJ16" s="105"/>
      <c r="RPK16" s="105"/>
      <c r="RPL16" s="105"/>
      <c r="RPM16" s="105"/>
      <c r="RPN16" s="105"/>
      <c r="RPO16" s="105"/>
      <c r="RPP16" s="105"/>
      <c r="RPQ16" s="105"/>
      <c r="RPR16" s="105"/>
      <c r="RPS16" s="105"/>
      <c r="RPT16" s="105"/>
      <c r="RPU16" s="105"/>
      <c r="RPV16" s="105"/>
      <c r="RPW16" s="105"/>
      <c r="RPX16" s="105"/>
      <c r="RPY16" s="105"/>
      <c r="RPZ16" s="105"/>
      <c r="RQA16" s="105"/>
      <c r="RQB16" s="105"/>
      <c r="RQC16" s="105"/>
      <c r="RQD16" s="105"/>
      <c r="RQE16" s="105"/>
      <c r="RQF16" s="105"/>
      <c r="RQG16" s="105"/>
      <c r="RQH16" s="105"/>
      <c r="RQI16" s="105"/>
      <c r="RQJ16" s="105"/>
      <c r="RQK16" s="105"/>
      <c r="RQL16" s="105"/>
      <c r="RQM16" s="105"/>
      <c r="RQN16" s="105"/>
      <c r="RQO16" s="105"/>
      <c r="RQP16" s="105"/>
      <c r="RQQ16" s="105"/>
      <c r="RQR16" s="105"/>
      <c r="RQS16" s="105"/>
      <c r="RQT16" s="105"/>
      <c r="RQU16" s="105"/>
      <c r="RQV16" s="105"/>
      <c r="RQW16" s="105"/>
      <c r="RQX16" s="105"/>
      <c r="RQY16" s="105"/>
      <c r="RQZ16" s="105"/>
      <c r="RRA16" s="105"/>
      <c r="RRB16" s="105"/>
      <c r="RRC16" s="105"/>
      <c r="RRD16" s="105"/>
      <c r="RRE16" s="105"/>
      <c r="RRF16" s="105"/>
      <c r="RRG16" s="105"/>
      <c r="RRH16" s="105"/>
      <c r="RRI16" s="105"/>
      <c r="RRJ16" s="105"/>
      <c r="RRK16" s="105"/>
      <c r="RRL16" s="105"/>
      <c r="RRM16" s="105"/>
      <c r="RRN16" s="105"/>
      <c r="RRO16" s="105"/>
      <c r="RRP16" s="105"/>
      <c r="RRQ16" s="105"/>
      <c r="RRR16" s="105"/>
      <c r="RRS16" s="105"/>
      <c r="RRT16" s="105"/>
      <c r="RRU16" s="105"/>
      <c r="RRV16" s="105"/>
      <c r="RRW16" s="105"/>
      <c r="RRX16" s="105"/>
      <c r="RRY16" s="105"/>
      <c r="RRZ16" s="105"/>
      <c r="RSA16" s="105"/>
      <c r="RSB16" s="105"/>
      <c r="RSC16" s="105"/>
      <c r="RSD16" s="105"/>
      <c r="RSE16" s="105"/>
      <c r="RSF16" s="105"/>
      <c r="RSG16" s="105"/>
      <c r="RSH16" s="105"/>
      <c r="RSI16" s="105"/>
      <c r="RSJ16" s="105"/>
      <c r="RSK16" s="105"/>
      <c r="RSL16" s="105"/>
      <c r="RSM16" s="105"/>
      <c r="RSN16" s="105"/>
      <c r="RSO16" s="105"/>
      <c r="RSP16" s="105"/>
      <c r="RSQ16" s="105"/>
      <c r="RSR16" s="105"/>
      <c r="RSS16" s="105"/>
      <c r="RST16" s="105"/>
      <c r="RSU16" s="105"/>
      <c r="RSV16" s="105"/>
      <c r="RSW16" s="105"/>
      <c r="RSX16" s="105"/>
      <c r="RSY16" s="105"/>
      <c r="RSZ16" s="105"/>
      <c r="RTA16" s="105"/>
      <c r="RTB16" s="105"/>
      <c r="RTC16" s="105"/>
      <c r="RTD16" s="105"/>
      <c r="RTE16" s="105"/>
      <c r="RTF16" s="105"/>
      <c r="RTG16" s="105"/>
      <c r="RTH16" s="105"/>
      <c r="RTI16" s="105"/>
      <c r="RTJ16" s="105"/>
      <c r="RTK16" s="105"/>
      <c r="RTL16" s="105"/>
      <c r="RTM16" s="105"/>
      <c r="RTN16" s="105"/>
      <c r="RTO16" s="105"/>
      <c r="RTP16" s="105"/>
      <c r="RTQ16" s="105"/>
      <c r="RTR16" s="105"/>
      <c r="RTS16" s="105"/>
      <c r="RTT16" s="105"/>
      <c r="RTU16" s="105"/>
      <c r="RTV16" s="105"/>
      <c r="RTW16" s="105"/>
      <c r="RTX16" s="105"/>
      <c r="RTY16" s="105"/>
      <c r="RTZ16" s="105"/>
      <c r="RUA16" s="105"/>
      <c r="RUB16" s="105"/>
      <c r="RUC16" s="105"/>
      <c r="RUD16" s="105"/>
      <c r="RUE16" s="105"/>
      <c r="RUF16" s="105"/>
      <c r="RUG16" s="105"/>
      <c r="RUH16" s="105"/>
      <c r="RUI16" s="105"/>
      <c r="RUJ16" s="105"/>
      <c r="RUK16" s="105"/>
      <c r="RUL16" s="105"/>
      <c r="RUM16" s="105"/>
      <c r="RUN16" s="105"/>
      <c r="RUO16" s="105"/>
      <c r="RUP16" s="105"/>
      <c r="RUQ16" s="105"/>
      <c r="RUR16" s="105"/>
      <c r="RUS16" s="105"/>
      <c r="RUT16" s="105"/>
      <c r="RUU16" s="105"/>
      <c r="RUV16" s="105"/>
      <c r="RUW16" s="105"/>
      <c r="RUX16" s="105"/>
      <c r="RUY16" s="105"/>
      <c r="RUZ16" s="105"/>
      <c r="RVA16" s="105"/>
      <c r="RVB16" s="105"/>
      <c r="RVC16" s="105"/>
      <c r="RVD16" s="105"/>
      <c r="RVE16" s="105"/>
      <c r="RVF16" s="105"/>
      <c r="RVG16" s="105"/>
      <c r="RVH16" s="105"/>
      <c r="RVI16" s="105"/>
      <c r="RVJ16" s="105"/>
      <c r="RVK16" s="105"/>
      <c r="RVL16" s="105"/>
      <c r="RVM16" s="105"/>
      <c r="RVN16" s="105"/>
      <c r="RVO16" s="105"/>
      <c r="RVP16" s="105"/>
      <c r="RVQ16" s="105"/>
      <c r="RVR16" s="105"/>
      <c r="RVS16" s="105"/>
      <c r="RVT16" s="105"/>
      <c r="RVU16" s="105"/>
      <c r="RVV16" s="105"/>
      <c r="RVW16" s="105"/>
      <c r="RVX16" s="105"/>
      <c r="RVY16" s="105"/>
      <c r="RVZ16" s="105"/>
      <c r="RWA16" s="105"/>
      <c r="RWB16" s="105"/>
      <c r="RWC16" s="105"/>
      <c r="RWD16" s="105"/>
      <c r="RWE16" s="105"/>
      <c r="RWF16" s="105"/>
      <c r="RWG16" s="105"/>
      <c r="RWH16" s="105"/>
      <c r="RWI16" s="105"/>
      <c r="RWJ16" s="105"/>
      <c r="RWK16" s="105"/>
      <c r="RWL16" s="105"/>
      <c r="RWM16" s="105"/>
      <c r="RWN16" s="105"/>
      <c r="RWO16" s="105"/>
      <c r="RWP16" s="105"/>
      <c r="RWQ16" s="105"/>
      <c r="RWR16" s="105"/>
      <c r="RWS16" s="105"/>
      <c r="RWT16" s="105"/>
      <c r="RWU16" s="105"/>
      <c r="RWV16" s="105"/>
      <c r="RWW16" s="105"/>
      <c r="RWX16" s="105"/>
      <c r="RWY16" s="105"/>
      <c r="RWZ16" s="105"/>
      <c r="RXA16" s="105"/>
      <c r="RXB16" s="105"/>
      <c r="RXC16" s="105"/>
      <c r="RXD16" s="105"/>
      <c r="RXE16" s="105"/>
      <c r="RXF16" s="105"/>
      <c r="RXG16" s="105"/>
      <c r="RXH16" s="105"/>
      <c r="RXI16" s="105"/>
      <c r="RXJ16" s="105"/>
      <c r="RXK16" s="105"/>
      <c r="RXL16" s="105"/>
      <c r="RXM16" s="105"/>
      <c r="RXN16" s="105"/>
      <c r="RXO16" s="105"/>
      <c r="RXP16" s="105"/>
      <c r="RXQ16" s="105"/>
      <c r="RXR16" s="105"/>
      <c r="RXS16" s="105"/>
      <c r="RXT16" s="105"/>
      <c r="RXU16" s="105"/>
      <c r="RXV16" s="105"/>
      <c r="RXW16" s="105"/>
      <c r="RXX16" s="105"/>
      <c r="RXY16" s="105"/>
      <c r="RXZ16" s="105"/>
      <c r="RYA16" s="105"/>
      <c r="RYB16" s="105"/>
      <c r="RYC16" s="105"/>
      <c r="RYD16" s="105"/>
      <c r="RYE16" s="105"/>
      <c r="RYF16" s="105"/>
      <c r="RYG16" s="105"/>
      <c r="RYH16" s="105"/>
      <c r="RYI16" s="105"/>
      <c r="RYJ16" s="105"/>
      <c r="RYK16" s="105"/>
      <c r="RYL16" s="105"/>
      <c r="RYM16" s="105"/>
      <c r="RYN16" s="105"/>
      <c r="RYO16" s="105"/>
      <c r="RYP16" s="105"/>
      <c r="RYQ16" s="105"/>
      <c r="RYR16" s="105"/>
      <c r="RYS16" s="105"/>
      <c r="RYT16" s="105"/>
      <c r="RYU16" s="105"/>
      <c r="RYV16" s="105"/>
      <c r="RYW16" s="105"/>
      <c r="RYX16" s="105"/>
      <c r="RYY16" s="105"/>
      <c r="RYZ16" s="105"/>
      <c r="RZA16" s="105"/>
      <c r="RZB16" s="105"/>
      <c r="RZC16" s="105"/>
      <c r="RZD16" s="105"/>
      <c r="RZE16" s="105"/>
      <c r="RZF16" s="105"/>
      <c r="RZG16" s="105"/>
      <c r="RZH16" s="105"/>
      <c r="RZI16" s="105"/>
      <c r="RZJ16" s="105"/>
      <c r="RZK16" s="105"/>
      <c r="RZL16" s="105"/>
      <c r="RZM16" s="105"/>
      <c r="RZN16" s="105"/>
      <c r="RZO16" s="105"/>
      <c r="RZP16" s="105"/>
      <c r="RZQ16" s="105"/>
      <c r="RZR16" s="105"/>
      <c r="RZS16" s="105"/>
      <c r="RZT16" s="105"/>
      <c r="RZU16" s="105"/>
      <c r="RZV16" s="105"/>
      <c r="RZW16" s="105"/>
      <c r="RZX16" s="105"/>
      <c r="RZY16" s="105"/>
      <c r="RZZ16" s="105"/>
      <c r="SAA16" s="105"/>
      <c r="SAB16" s="105"/>
      <c r="SAC16" s="105"/>
      <c r="SAD16" s="105"/>
      <c r="SAE16" s="105"/>
      <c r="SAF16" s="105"/>
      <c r="SAG16" s="105"/>
      <c r="SAH16" s="105"/>
      <c r="SAI16" s="105"/>
      <c r="SAJ16" s="105"/>
      <c r="SAK16" s="105"/>
      <c r="SAL16" s="105"/>
      <c r="SAM16" s="105"/>
      <c r="SAN16" s="105"/>
      <c r="SAO16" s="105"/>
      <c r="SAP16" s="105"/>
      <c r="SAQ16" s="105"/>
      <c r="SAR16" s="105"/>
      <c r="SAS16" s="105"/>
      <c r="SAT16" s="105"/>
      <c r="SAU16" s="105"/>
      <c r="SAV16" s="105"/>
      <c r="SAW16" s="105"/>
      <c r="SAX16" s="105"/>
      <c r="SAY16" s="105"/>
      <c r="SAZ16" s="105"/>
      <c r="SBA16" s="105"/>
      <c r="SBB16" s="105"/>
      <c r="SBC16" s="105"/>
      <c r="SBD16" s="105"/>
      <c r="SBE16" s="105"/>
      <c r="SBF16" s="105"/>
      <c r="SBG16" s="105"/>
      <c r="SBH16" s="105"/>
      <c r="SBI16" s="105"/>
      <c r="SBJ16" s="105"/>
      <c r="SBK16" s="105"/>
      <c r="SBL16" s="105"/>
      <c r="SBM16" s="105"/>
      <c r="SBN16" s="105"/>
      <c r="SBO16" s="105"/>
      <c r="SBP16" s="105"/>
      <c r="SBQ16" s="105"/>
      <c r="SBR16" s="105"/>
      <c r="SBS16" s="105"/>
      <c r="SBT16" s="105"/>
      <c r="SBU16" s="105"/>
      <c r="SBV16" s="105"/>
      <c r="SBW16" s="105"/>
      <c r="SBX16" s="105"/>
      <c r="SBY16" s="105"/>
      <c r="SBZ16" s="105"/>
      <c r="SCA16" s="105"/>
      <c r="SCB16" s="105"/>
      <c r="SCC16" s="105"/>
      <c r="SCD16" s="105"/>
      <c r="SCE16" s="105"/>
      <c r="SCF16" s="105"/>
      <c r="SCG16" s="105"/>
      <c r="SCH16" s="105"/>
      <c r="SCI16" s="105"/>
      <c r="SCJ16" s="105"/>
      <c r="SCK16" s="105"/>
      <c r="SCL16" s="105"/>
      <c r="SCM16" s="105"/>
      <c r="SCN16" s="105"/>
      <c r="SCO16" s="105"/>
      <c r="SCP16" s="105"/>
      <c r="SCQ16" s="105"/>
      <c r="SCR16" s="105"/>
      <c r="SCS16" s="105"/>
      <c r="SCT16" s="105"/>
      <c r="SCU16" s="105"/>
      <c r="SCV16" s="105"/>
      <c r="SCW16" s="105"/>
      <c r="SCX16" s="105"/>
      <c r="SCY16" s="105"/>
      <c r="SCZ16" s="105"/>
      <c r="SDA16" s="105"/>
      <c r="SDB16" s="105"/>
      <c r="SDC16" s="105"/>
      <c r="SDD16" s="105"/>
      <c r="SDE16" s="105"/>
      <c r="SDF16" s="105"/>
      <c r="SDG16" s="105"/>
      <c r="SDH16" s="105"/>
      <c r="SDI16" s="105"/>
      <c r="SDJ16" s="105"/>
      <c r="SDK16" s="105"/>
      <c r="SDL16" s="105"/>
      <c r="SDM16" s="105"/>
      <c r="SDN16" s="105"/>
      <c r="SDO16" s="105"/>
      <c r="SDP16" s="105"/>
      <c r="SDQ16" s="105"/>
      <c r="SDR16" s="105"/>
      <c r="SDS16" s="105"/>
      <c r="SDT16" s="105"/>
      <c r="SDU16" s="105"/>
      <c r="SDV16" s="105"/>
      <c r="SDW16" s="105"/>
      <c r="SDX16" s="105"/>
      <c r="SDY16" s="105"/>
      <c r="SDZ16" s="105"/>
      <c r="SEA16" s="105"/>
      <c r="SEB16" s="105"/>
      <c r="SEC16" s="105"/>
      <c r="SED16" s="105"/>
      <c r="SEE16" s="105"/>
      <c r="SEF16" s="105"/>
      <c r="SEG16" s="105"/>
      <c r="SEH16" s="105"/>
      <c r="SEI16" s="105"/>
      <c r="SEJ16" s="105"/>
      <c r="SEK16" s="105"/>
      <c r="SEL16" s="105"/>
      <c r="SEM16" s="105"/>
      <c r="SEN16" s="105"/>
      <c r="SEO16" s="105"/>
      <c r="SEP16" s="105"/>
      <c r="SEQ16" s="105"/>
      <c r="SER16" s="105"/>
      <c r="SES16" s="105"/>
      <c r="SET16" s="105"/>
      <c r="SEU16" s="105"/>
      <c r="SEV16" s="105"/>
      <c r="SEW16" s="105"/>
      <c r="SEX16" s="105"/>
      <c r="SEY16" s="105"/>
      <c r="SEZ16" s="105"/>
      <c r="SFA16" s="105"/>
      <c r="SFB16" s="105"/>
      <c r="SFC16" s="105"/>
      <c r="SFD16" s="105"/>
      <c r="SFE16" s="105"/>
      <c r="SFF16" s="105"/>
      <c r="SFG16" s="105"/>
      <c r="SFH16" s="105"/>
      <c r="SFI16" s="105"/>
      <c r="SFJ16" s="105"/>
      <c r="SFK16" s="105"/>
      <c r="SFL16" s="105"/>
      <c r="SFM16" s="105"/>
      <c r="SFN16" s="105"/>
      <c r="SFO16" s="105"/>
      <c r="SFP16" s="105"/>
      <c r="SFQ16" s="105"/>
      <c r="SFR16" s="105"/>
      <c r="SFS16" s="105"/>
      <c r="SFT16" s="105"/>
      <c r="SFU16" s="105"/>
      <c r="SFV16" s="105"/>
      <c r="SFW16" s="105"/>
      <c r="SFX16" s="105"/>
      <c r="SFY16" s="105"/>
      <c r="SFZ16" s="105"/>
      <c r="SGA16" s="105"/>
      <c r="SGB16" s="105"/>
      <c r="SGC16" s="105"/>
      <c r="SGD16" s="105"/>
      <c r="SGE16" s="105"/>
      <c r="SGF16" s="105"/>
      <c r="SGG16" s="105"/>
      <c r="SGH16" s="105"/>
      <c r="SGI16" s="105"/>
      <c r="SGJ16" s="105"/>
      <c r="SGK16" s="105"/>
      <c r="SGL16" s="105"/>
      <c r="SGM16" s="105"/>
      <c r="SGN16" s="105"/>
      <c r="SGO16" s="105"/>
      <c r="SGP16" s="105"/>
      <c r="SGQ16" s="105"/>
      <c r="SGR16" s="105"/>
      <c r="SGS16" s="105"/>
      <c r="SGT16" s="105"/>
      <c r="SGU16" s="105"/>
      <c r="SGV16" s="105"/>
      <c r="SGW16" s="105"/>
      <c r="SGX16" s="105"/>
      <c r="SGY16" s="105"/>
      <c r="SGZ16" s="105"/>
      <c r="SHA16" s="105"/>
      <c r="SHB16" s="105"/>
      <c r="SHC16" s="105"/>
      <c r="SHD16" s="105"/>
      <c r="SHE16" s="105"/>
      <c r="SHF16" s="105"/>
      <c r="SHG16" s="105"/>
      <c r="SHH16" s="105"/>
      <c r="SHI16" s="105"/>
      <c r="SHJ16" s="105"/>
      <c r="SHK16" s="105"/>
      <c r="SHL16" s="105"/>
      <c r="SHM16" s="105"/>
      <c r="SHN16" s="105"/>
      <c r="SHO16" s="105"/>
      <c r="SHP16" s="105"/>
      <c r="SHQ16" s="105"/>
      <c r="SHR16" s="105"/>
      <c r="SHS16" s="105"/>
      <c r="SHT16" s="105"/>
      <c r="SHU16" s="105"/>
      <c r="SHV16" s="105"/>
      <c r="SHW16" s="105"/>
      <c r="SHX16" s="105"/>
      <c r="SHY16" s="105"/>
      <c r="SHZ16" s="105"/>
      <c r="SIA16" s="105"/>
      <c r="SIB16" s="105"/>
      <c r="SIC16" s="105"/>
      <c r="SID16" s="105"/>
      <c r="SIE16" s="105"/>
      <c r="SIF16" s="105"/>
      <c r="SIG16" s="105"/>
      <c r="SIH16" s="105"/>
      <c r="SII16" s="105"/>
      <c r="SIJ16" s="105"/>
      <c r="SIK16" s="105"/>
      <c r="SIL16" s="105"/>
      <c r="SIM16" s="105"/>
      <c r="SIN16" s="105"/>
      <c r="SIO16" s="105"/>
      <c r="SIP16" s="105"/>
      <c r="SIQ16" s="105"/>
      <c r="SIR16" s="105"/>
      <c r="SIS16" s="105"/>
      <c r="SIT16" s="105"/>
      <c r="SIU16" s="105"/>
      <c r="SIV16" s="105"/>
      <c r="SIW16" s="105"/>
      <c r="SIX16" s="105"/>
      <c r="SIY16" s="105"/>
      <c r="SIZ16" s="105"/>
      <c r="SJA16" s="105"/>
      <c r="SJB16" s="105"/>
      <c r="SJC16" s="105"/>
      <c r="SJD16" s="105"/>
      <c r="SJE16" s="105"/>
      <c r="SJF16" s="105"/>
      <c r="SJG16" s="105"/>
      <c r="SJH16" s="105"/>
      <c r="SJI16" s="105"/>
      <c r="SJJ16" s="105"/>
      <c r="SJK16" s="105"/>
      <c r="SJL16" s="105"/>
      <c r="SJM16" s="105"/>
      <c r="SJN16" s="105"/>
      <c r="SJO16" s="105"/>
      <c r="SJP16" s="105"/>
      <c r="SJQ16" s="105"/>
      <c r="SJR16" s="105"/>
      <c r="SJS16" s="105"/>
      <c r="SJT16" s="105"/>
      <c r="SJU16" s="105"/>
      <c r="SJV16" s="105"/>
      <c r="SJW16" s="105"/>
      <c r="SJX16" s="105"/>
      <c r="SJY16" s="105"/>
      <c r="SJZ16" s="105"/>
      <c r="SKA16" s="105"/>
      <c r="SKB16" s="105"/>
      <c r="SKC16" s="105"/>
      <c r="SKD16" s="105"/>
      <c r="SKE16" s="105"/>
      <c r="SKF16" s="105"/>
      <c r="SKG16" s="105"/>
      <c r="SKH16" s="105"/>
      <c r="SKI16" s="105"/>
      <c r="SKJ16" s="105"/>
      <c r="SKK16" s="105"/>
      <c r="SKL16" s="105"/>
      <c r="SKM16" s="105"/>
      <c r="SKN16" s="105"/>
      <c r="SKO16" s="105"/>
      <c r="SKP16" s="105"/>
      <c r="SKQ16" s="105"/>
      <c r="SKR16" s="105"/>
      <c r="SKS16" s="105"/>
      <c r="SKT16" s="105"/>
      <c r="SKU16" s="105"/>
      <c r="SKV16" s="105"/>
      <c r="SKW16" s="105"/>
      <c r="SKX16" s="105"/>
      <c r="SKY16" s="105"/>
      <c r="SKZ16" s="105"/>
      <c r="SLA16" s="105"/>
      <c r="SLB16" s="105"/>
      <c r="SLC16" s="105"/>
      <c r="SLD16" s="105"/>
      <c r="SLE16" s="105"/>
      <c r="SLF16" s="105"/>
      <c r="SLG16" s="105"/>
      <c r="SLH16" s="105"/>
      <c r="SLI16" s="105"/>
      <c r="SLJ16" s="105"/>
      <c r="SLK16" s="105"/>
      <c r="SLL16" s="105"/>
      <c r="SLM16" s="105"/>
      <c r="SLN16" s="105"/>
      <c r="SLO16" s="105"/>
      <c r="SLP16" s="105"/>
      <c r="SLQ16" s="105"/>
      <c r="SLR16" s="105"/>
      <c r="SLS16" s="105"/>
      <c r="SLT16" s="105"/>
      <c r="SLU16" s="105"/>
      <c r="SLV16" s="105"/>
      <c r="SLW16" s="105"/>
      <c r="SLX16" s="105"/>
      <c r="SLY16" s="105"/>
      <c r="SLZ16" s="105"/>
      <c r="SMA16" s="105"/>
      <c r="SMB16" s="105"/>
      <c r="SMC16" s="105"/>
      <c r="SMD16" s="105"/>
      <c r="SME16" s="105"/>
      <c r="SMF16" s="105"/>
      <c r="SMG16" s="105"/>
      <c r="SMH16" s="105"/>
      <c r="SMI16" s="105"/>
      <c r="SMJ16" s="105"/>
      <c r="SMK16" s="105"/>
      <c r="SML16" s="105"/>
      <c r="SMM16" s="105"/>
      <c r="SMN16" s="105"/>
      <c r="SMO16" s="105"/>
      <c r="SMP16" s="105"/>
      <c r="SMQ16" s="105"/>
      <c r="SMR16" s="105"/>
      <c r="SMS16" s="105"/>
      <c r="SMT16" s="105"/>
      <c r="SMU16" s="105"/>
      <c r="SMV16" s="105"/>
      <c r="SMW16" s="105"/>
      <c r="SMX16" s="105"/>
      <c r="SMY16" s="105"/>
      <c r="SMZ16" s="105"/>
      <c r="SNA16" s="105"/>
      <c r="SNB16" s="105"/>
      <c r="SNC16" s="105"/>
      <c r="SND16" s="105"/>
      <c r="SNE16" s="105"/>
      <c r="SNF16" s="105"/>
      <c r="SNG16" s="105"/>
      <c r="SNH16" s="105"/>
      <c r="SNI16" s="105"/>
      <c r="SNJ16" s="105"/>
      <c r="SNK16" s="105"/>
      <c r="SNL16" s="105"/>
      <c r="SNM16" s="105"/>
      <c r="SNN16" s="105"/>
      <c r="SNO16" s="105"/>
      <c r="SNP16" s="105"/>
      <c r="SNQ16" s="105"/>
      <c r="SNR16" s="105"/>
      <c r="SNS16" s="105"/>
      <c r="SNT16" s="105"/>
      <c r="SNU16" s="105"/>
      <c r="SNV16" s="105"/>
      <c r="SNW16" s="105"/>
      <c r="SNX16" s="105"/>
      <c r="SNY16" s="105"/>
      <c r="SNZ16" s="105"/>
      <c r="SOA16" s="105"/>
      <c r="SOB16" s="105"/>
      <c r="SOC16" s="105"/>
      <c r="SOD16" s="105"/>
      <c r="SOE16" s="105"/>
      <c r="SOF16" s="105"/>
      <c r="SOG16" s="105"/>
      <c r="SOH16" s="105"/>
      <c r="SOI16" s="105"/>
      <c r="SOJ16" s="105"/>
      <c r="SOK16" s="105"/>
      <c r="SOL16" s="105"/>
      <c r="SOM16" s="105"/>
      <c r="SON16" s="105"/>
      <c r="SOO16" s="105"/>
      <c r="SOP16" s="105"/>
      <c r="SOQ16" s="105"/>
      <c r="SOR16" s="105"/>
      <c r="SOS16" s="105"/>
      <c r="SOT16" s="105"/>
      <c r="SOU16" s="105"/>
      <c r="SOV16" s="105"/>
      <c r="SOW16" s="105"/>
      <c r="SOX16" s="105"/>
      <c r="SOY16" s="105"/>
      <c r="SOZ16" s="105"/>
      <c r="SPA16" s="105"/>
      <c r="SPB16" s="105"/>
      <c r="SPC16" s="105"/>
      <c r="SPD16" s="105"/>
      <c r="SPE16" s="105"/>
      <c r="SPF16" s="105"/>
      <c r="SPG16" s="105"/>
      <c r="SPH16" s="105"/>
      <c r="SPI16" s="105"/>
      <c r="SPJ16" s="105"/>
      <c r="SPK16" s="105"/>
      <c r="SPL16" s="105"/>
      <c r="SPM16" s="105"/>
      <c r="SPN16" s="105"/>
      <c r="SPO16" s="105"/>
      <c r="SPP16" s="105"/>
      <c r="SPQ16" s="105"/>
      <c r="SPR16" s="105"/>
      <c r="SPS16" s="105"/>
      <c r="SPT16" s="105"/>
      <c r="SPU16" s="105"/>
      <c r="SPV16" s="105"/>
      <c r="SPW16" s="105"/>
      <c r="SPX16" s="105"/>
      <c r="SPY16" s="105"/>
      <c r="SPZ16" s="105"/>
      <c r="SQA16" s="105"/>
      <c r="SQB16" s="105"/>
      <c r="SQC16" s="105"/>
      <c r="SQD16" s="105"/>
      <c r="SQE16" s="105"/>
      <c r="SQF16" s="105"/>
      <c r="SQG16" s="105"/>
      <c r="SQH16" s="105"/>
      <c r="SQI16" s="105"/>
      <c r="SQJ16" s="105"/>
      <c r="SQK16" s="105"/>
      <c r="SQL16" s="105"/>
      <c r="SQM16" s="105"/>
      <c r="SQN16" s="105"/>
      <c r="SQO16" s="105"/>
      <c r="SQP16" s="105"/>
      <c r="SQQ16" s="105"/>
      <c r="SQR16" s="105"/>
      <c r="SQS16" s="105"/>
      <c r="SQT16" s="105"/>
      <c r="SQU16" s="105"/>
      <c r="SQV16" s="105"/>
      <c r="SQW16" s="105"/>
      <c r="SQX16" s="105"/>
      <c r="SQY16" s="105"/>
      <c r="SQZ16" s="105"/>
      <c r="SRA16" s="105"/>
      <c r="SRB16" s="105"/>
      <c r="SRC16" s="105"/>
      <c r="SRD16" s="105"/>
      <c r="SRE16" s="105"/>
      <c r="SRF16" s="105"/>
      <c r="SRG16" s="105"/>
      <c r="SRH16" s="105"/>
      <c r="SRI16" s="105"/>
      <c r="SRJ16" s="105"/>
      <c r="SRK16" s="105"/>
      <c r="SRL16" s="105"/>
      <c r="SRM16" s="105"/>
      <c r="SRN16" s="105"/>
      <c r="SRO16" s="105"/>
      <c r="SRP16" s="105"/>
      <c r="SRQ16" s="105"/>
      <c r="SRR16" s="105"/>
      <c r="SRS16" s="105"/>
      <c r="SRT16" s="105"/>
      <c r="SRU16" s="105"/>
      <c r="SRV16" s="105"/>
      <c r="SRW16" s="105"/>
      <c r="SRX16" s="105"/>
      <c r="SRY16" s="105"/>
      <c r="SRZ16" s="105"/>
      <c r="SSA16" s="105"/>
      <c r="SSB16" s="105"/>
      <c r="SSC16" s="105"/>
      <c r="SSD16" s="105"/>
      <c r="SSE16" s="105"/>
      <c r="SSF16" s="105"/>
      <c r="SSG16" s="105"/>
      <c r="SSH16" s="105"/>
      <c r="SSI16" s="105"/>
      <c r="SSJ16" s="105"/>
      <c r="SSK16" s="105"/>
      <c r="SSL16" s="105"/>
      <c r="SSM16" s="105"/>
      <c r="SSN16" s="105"/>
      <c r="SSO16" s="105"/>
      <c r="SSP16" s="105"/>
      <c r="SSQ16" s="105"/>
      <c r="SSR16" s="105"/>
      <c r="SSS16" s="105"/>
      <c r="SST16" s="105"/>
      <c r="SSU16" s="105"/>
      <c r="SSV16" s="105"/>
      <c r="SSW16" s="105"/>
      <c r="SSX16" s="105"/>
      <c r="SSY16" s="105"/>
      <c r="SSZ16" s="105"/>
      <c r="STA16" s="105"/>
      <c r="STB16" s="105"/>
      <c r="STC16" s="105"/>
      <c r="STD16" s="105"/>
      <c r="STE16" s="105"/>
      <c r="STF16" s="105"/>
      <c r="STG16" s="105"/>
      <c r="STH16" s="105"/>
      <c r="STI16" s="105"/>
      <c r="STJ16" s="105"/>
      <c r="STK16" s="105"/>
      <c r="STL16" s="105"/>
      <c r="STM16" s="105"/>
      <c r="STN16" s="105"/>
      <c r="STO16" s="105"/>
      <c r="STP16" s="105"/>
      <c r="STQ16" s="105"/>
      <c r="STR16" s="105"/>
      <c r="STS16" s="105"/>
      <c r="STT16" s="105"/>
      <c r="STU16" s="105"/>
      <c r="STV16" s="105"/>
      <c r="STW16" s="105"/>
      <c r="STX16" s="105"/>
      <c r="STY16" s="105"/>
      <c r="STZ16" s="105"/>
      <c r="SUA16" s="105"/>
      <c r="SUB16" s="105"/>
      <c r="SUC16" s="105"/>
      <c r="SUD16" s="105"/>
      <c r="SUE16" s="105"/>
      <c r="SUF16" s="105"/>
      <c r="SUG16" s="105"/>
      <c r="SUH16" s="105"/>
      <c r="SUI16" s="105"/>
      <c r="SUJ16" s="105"/>
      <c r="SUK16" s="105"/>
      <c r="SUL16" s="105"/>
      <c r="SUM16" s="105"/>
      <c r="SUN16" s="105"/>
      <c r="SUO16" s="105"/>
      <c r="SUP16" s="105"/>
      <c r="SUQ16" s="105"/>
      <c r="SUR16" s="105"/>
      <c r="SUS16" s="105"/>
      <c r="SUT16" s="105"/>
      <c r="SUU16" s="105"/>
      <c r="SUV16" s="105"/>
      <c r="SUW16" s="105"/>
      <c r="SUX16" s="105"/>
      <c r="SUY16" s="105"/>
      <c r="SUZ16" s="105"/>
      <c r="SVA16" s="105"/>
      <c r="SVB16" s="105"/>
      <c r="SVC16" s="105"/>
      <c r="SVD16" s="105"/>
      <c r="SVE16" s="105"/>
      <c r="SVF16" s="105"/>
      <c r="SVG16" s="105"/>
      <c r="SVH16" s="105"/>
      <c r="SVI16" s="105"/>
      <c r="SVJ16" s="105"/>
      <c r="SVK16" s="105"/>
      <c r="SVL16" s="105"/>
      <c r="SVM16" s="105"/>
      <c r="SVN16" s="105"/>
      <c r="SVO16" s="105"/>
      <c r="SVP16" s="105"/>
      <c r="SVQ16" s="105"/>
      <c r="SVR16" s="105"/>
      <c r="SVS16" s="105"/>
      <c r="SVT16" s="105"/>
      <c r="SVU16" s="105"/>
      <c r="SVV16" s="105"/>
      <c r="SVW16" s="105"/>
      <c r="SVX16" s="105"/>
      <c r="SVY16" s="105"/>
      <c r="SVZ16" s="105"/>
      <c r="SWA16" s="105"/>
      <c r="SWB16" s="105"/>
      <c r="SWC16" s="105"/>
      <c r="SWD16" s="105"/>
      <c r="SWE16" s="105"/>
      <c r="SWF16" s="105"/>
      <c r="SWG16" s="105"/>
      <c r="SWH16" s="105"/>
      <c r="SWI16" s="105"/>
      <c r="SWJ16" s="105"/>
      <c r="SWK16" s="105"/>
      <c r="SWL16" s="105"/>
      <c r="SWM16" s="105"/>
      <c r="SWN16" s="105"/>
      <c r="SWO16" s="105"/>
      <c r="SWP16" s="105"/>
      <c r="SWQ16" s="105"/>
      <c r="SWR16" s="105"/>
      <c r="SWS16" s="105"/>
      <c r="SWT16" s="105"/>
      <c r="SWU16" s="105"/>
      <c r="SWV16" s="105"/>
      <c r="SWW16" s="105"/>
      <c r="SWX16" s="105"/>
      <c r="SWY16" s="105"/>
      <c r="SWZ16" s="105"/>
      <c r="SXA16" s="105"/>
      <c r="SXB16" s="105"/>
      <c r="SXC16" s="105"/>
      <c r="SXD16" s="105"/>
      <c r="SXE16" s="105"/>
      <c r="SXF16" s="105"/>
      <c r="SXG16" s="105"/>
      <c r="SXH16" s="105"/>
      <c r="SXI16" s="105"/>
      <c r="SXJ16" s="105"/>
      <c r="SXK16" s="105"/>
      <c r="SXL16" s="105"/>
      <c r="SXM16" s="105"/>
      <c r="SXN16" s="105"/>
      <c r="SXO16" s="105"/>
      <c r="SXP16" s="105"/>
      <c r="SXQ16" s="105"/>
      <c r="SXR16" s="105"/>
      <c r="SXS16" s="105"/>
      <c r="SXT16" s="105"/>
      <c r="SXU16" s="105"/>
      <c r="SXV16" s="105"/>
      <c r="SXW16" s="105"/>
      <c r="SXX16" s="105"/>
      <c r="SXY16" s="105"/>
      <c r="SXZ16" s="105"/>
      <c r="SYA16" s="105"/>
      <c r="SYB16" s="105"/>
      <c r="SYC16" s="105"/>
      <c r="SYD16" s="105"/>
      <c r="SYE16" s="105"/>
      <c r="SYF16" s="105"/>
      <c r="SYG16" s="105"/>
      <c r="SYH16" s="105"/>
      <c r="SYI16" s="105"/>
      <c r="SYJ16" s="105"/>
      <c r="SYK16" s="105"/>
      <c r="SYL16" s="105"/>
      <c r="SYM16" s="105"/>
      <c r="SYN16" s="105"/>
      <c r="SYO16" s="105"/>
      <c r="SYP16" s="105"/>
      <c r="SYQ16" s="105"/>
      <c r="SYR16" s="105"/>
      <c r="SYS16" s="105"/>
      <c r="SYT16" s="105"/>
      <c r="SYU16" s="105"/>
      <c r="SYV16" s="105"/>
      <c r="SYW16" s="105"/>
      <c r="SYX16" s="105"/>
      <c r="SYY16" s="105"/>
      <c r="SYZ16" s="105"/>
      <c r="SZA16" s="105"/>
      <c r="SZB16" s="105"/>
      <c r="SZC16" s="105"/>
      <c r="SZD16" s="105"/>
      <c r="SZE16" s="105"/>
      <c r="SZF16" s="105"/>
      <c r="SZG16" s="105"/>
      <c r="SZH16" s="105"/>
      <c r="SZI16" s="105"/>
      <c r="SZJ16" s="105"/>
      <c r="SZK16" s="105"/>
      <c r="SZL16" s="105"/>
      <c r="SZM16" s="105"/>
      <c r="SZN16" s="105"/>
      <c r="SZO16" s="105"/>
      <c r="SZP16" s="105"/>
      <c r="SZQ16" s="105"/>
      <c r="SZR16" s="105"/>
      <c r="SZS16" s="105"/>
      <c r="SZT16" s="105"/>
      <c r="SZU16" s="105"/>
      <c r="SZV16" s="105"/>
      <c r="SZW16" s="105"/>
      <c r="SZX16" s="105"/>
      <c r="SZY16" s="105"/>
      <c r="SZZ16" s="105"/>
      <c r="TAA16" s="105"/>
      <c r="TAB16" s="105"/>
      <c r="TAC16" s="105"/>
      <c r="TAD16" s="105"/>
      <c r="TAE16" s="105"/>
      <c r="TAF16" s="105"/>
      <c r="TAG16" s="105"/>
      <c r="TAH16" s="105"/>
      <c r="TAI16" s="105"/>
      <c r="TAJ16" s="105"/>
      <c r="TAK16" s="105"/>
      <c r="TAL16" s="105"/>
      <c r="TAM16" s="105"/>
      <c r="TAN16" s="105"/>
      <c r="TAO16" s="105"/>
      <c r="TAP16" s="105"/>
      <c r="TAQ16" s="105"/>
      <c r="TAR16" s="105"/>
      <c r="TAS16" s="105"/>
      <c r="TAT16" s="105"/>
      <c r="TAU16" s="105"/>
      <c r="TAV16" s="105"/>
      <c r="TAW16" s="105"/>
      <c r="TAX16" s="105"/>
      <c r="TAY16" s="105"/>
      <c r="TAZ16" s="105"/>
      <c r="TBA16" s="105"/>
      <c r="TBB16" s="105"/>
      <c r="TBC16" s="105"/>
      <c r="TBD16" s="105"/>
      <c r="TBE16" s="105"/>
      <c r="TBF16" s="105"/>
      <c r="TBG16" s="105"/>
      <c r="TBH16" s="105"/>
      <c r="TBI16" s="105"/>
      <c r="TBJ16" s="105"/>
      <c r="TBK16" s="105"/>
      <c r="TBL16" s="105"/>
      <c r="TBM16" s="105"/>
      <c r="TBN16" s="105"/>
      <c r="TBO16" s="105"/>
      <c r="TBP16" s="105"/>
      <c r="TBQ16" s="105"/>
      <c r="TBR16" s="105"/>
      <c r="TBS16" s="105"/>
      <c r="TBT16" s="105"/>
      <c r="TBU16" s="105"/>
      <c r="TBV16" s="105"/>
      <c r="TBW16" s="105"/>
      <c r="TBX16" s="105"/>
      <c r="TBY16" s="105"/>
      <c r="TBZ16" s="105"/>
      <c r="TCA16" s="105"/>
      <c r="TCB16" s="105"/>
      <c r="TCC16" s="105"/>
      <c r="TCD16" s="105"/>
      <c r="TCE16" s="105"/>
      <c r="TCF16" s="105"/>
      <c r="TCG16" s="105"/>
      <c r="TCH16" s="105"/>
      <c r="TCI16" s="105"/>
      <c r="TCJ16" s="105"/>
      <c r="TCK16" s="105"/>
      <c r="TCL16" s="105"/>
      <c r="TCM16" s="105"/>
      <c r="TCN16" s="105"/>
      <c r="TCO16" s="105"/>
      <c r="TCP16" s="105"/>
      <c r="TCQ16" s="105"/>
      <c r="TCR16" s="105"/>
      <c r="TCS16" s="105"/>
      <c r="TCT16" s="105"/>
      <c r="TCU16" s="105"/>
      <c r="TCV16" s="105"/>
      <c r="TCW16" s="105"/>
      <c r="TCX16" s="105"/>
      <c r="TCY16" s="105"/>
      <c r="TCZ16" s="105"/>
      <c r="TDA16" s="105"/>
      <c r="TDB16" s="105"/>
      <c r="TDC16" s="105"/>
      <c r="TDD16" s="105"/>
      <c r="TDE16" s="105"/>
      <c r="TDF16" s="105"/>
      <c r="TDG16" s="105"/>
      <c r="TDH16" s="105"/>
      <c r="TDI16" s="105"/>
      <c r="TDJ16" s="105"/>
      <c r="TDK16" s="105"/>
      <c r="TDL16" s="105"/>
      <c r="TDM16" s="105"/>
      <c r="TDN16" s="105"/>
      <c r="TDO16" s="105"/>
      <c r="TDP16" s="105"/>
      <c r="TDQ16" s="105"/>
      <c r="TDR16" s="105"/>
      <c r="TDS16" s="105"/>
      <c r="TDT16" s="105"/>
      <c r="TDU16" s="105"/>
      <c r="TDV16" s="105"/>
      <c r="TDW16" s="105"/>
      <c r="TDX16" s="105"/>
      <c r="TDY16" s="105"/>
      <c r="TDZ16" s="105"/>
      <c r="TEA16" s="105"/>
      <c r="TEB16" s="105"/>
      <c r="TEC16" s="105"/>
      <c r="TED16" s="105"/>
      <c r="TEE16" s="105"/>
      <c r="TEF16" s="105"/>
      <c r="TEG16" s="105"/>
      <c r="TEH16" s="105"/>
      <c r="TEI16" s="105"/>
      <c r="TEJ16" s="105"/>
      <c r="TEK16" s="105"/>
      <c r="TEL16" s="105"/>
      <c r="TEM16" s="105"/>
      <c r="TEN16" s="105"/>
      <c r="TEO16" s="105"/>
      <c r="TEP16" s="105"/>
      <c r="TEQ16" s="105"/>
      <c r="TER16" s="105"/>
      <c r="TES16" s="105"/>
      <c r="TET16" s="105"/>
      <c r="TEU16" s="105"/>
      <c r="TEV16" s="105"/>
      <c r="TEW16" s="105"/>
      <c r="TEX16" s="105"/>
      <c r="TEY16" s="105"/>
      <c r="TEZ16" s="105"/>
      <c r="TFA16" s="105"/>
      <c r="TFB16" s="105"/>
      <c r="TFC16" s="105"/>
      <c r="TFD16" s="105"/>
      <c r="TFE16" s="105"/>
      <c r="TFF16" s="105"/>
      <c r="TFG16" s="105"/>
      <c r="TFH16" s="105"/>
      <c r="TFI16" s="105"/>
      <c r="TFJ16" s="105"/>
      <c r="TFK16" s="105"/>
      <c r="TFL16" s="105"/>
      <c r="TFM16" s="105"/>
      <c r="TFN16" s="105"/>
      <c r="TFO16" s="105"/>
      <c r="TFP16" s="105"/>
      <c r="TFQ16" s="105"/>
      <c r="TFR16" s="105"/>
      <c r="TFS16" s="105"/>
      <c r="TFT16" s="105"/>
      <c r="TFU16" s="105"/>
      <c r="TFV16" s="105"/>
      <c r="TFW16" s="105"/>
      <c r="TFX16" s="105"/>
      <c r="TFY16" s="105"/>
      <c r="TFZ16" s="105"/>
      <c r="TGA16" s="105"/>
      <c r="TGB16" s="105"/>
      <c r="TGC16" s="105"/>
      <c r="TGD16" s="105"/>
      <c r="TGE16" s="105"/>
      <c r="TGF16" s="105"/>
      <c r="TGG16" s="105"/>
      <c r="TGH16" s="105"/>
      <c r="TGI16" s="105"/>
      <c r="TGJ16" s="105"/>
      <c r="TGK16" s="105"/>
      <c r="TGL16" s="105"/>
      <c r="TGM16" s="105"/>
      <c r="TGN16" s="105"/>
      <c r="TGO16" s="105"/>
      <c r="TGP16" s="105"/>
      <c r="TGQ16" s="105"/>
      <c r="TGR16" s="105"/>
      <c r="TGS16" s="105"/>
      <c r="TGT16" s="105"/>
      <c r="TGU16" s="105"/>
      <c r="TGV16" s="105"/>
      <c r="TGW16" s="105"/>
      <c r="TGX16" s="105"/>
      <c r="TGY16" s="105"/>
      <c r="TGZ16" s="105"/>
      <c r="THA16" s="105"/>
      <c r="THB16" s="105"/>
      <c r="THC16" s="105"/>
      <c r="THD16" s="105"/>
      <c r="THE16" s="105"/>
      <c r="THF16" s="105"/>
      <c r="THG16" s="105"/>
      <c r="THH16" s="105"/>
      <c r="THI16" s="105"/>
      <c r="THJ16" s="105"/>
      <c r="THK16" s="105"/>
      <c r="THL16" s="105"/>
      <c r="THM16" s="105"/>
      <c r="THN16" s="105"/>
      <c r="THO16" s="105"/>
      <c r="THP16" s="105"/>
      <c r="THQ16" s="105"/>
      <c r="THR16" s="105"/>
      <c r="THS16" s="105"/>
      <c r="THT16" s="105"/>
      <c r="THU16" s="105"/>
      <c r="THV16" s="105"/>
      <c r="THW16" s="105"/>
      <c r="THX16" s="105"/>
      <c r="THY16" s="105"/>
      <c r="THZ16" s="105"/>
      <c r="TIA16" s="105"/>
      <c r="TIB16" s="105"/>
      <c r="TIC16" s="105"/>
      <c r="TID16" s="105"/>
      <c r="TIE16" s="105"/>
      <c r="TIF16" s="105"/>
      <c r="TIG16" s="105"/>
      <c r="TIH16" s="105"/>
      <c r="TII16" s="105"/>
      <c r="TIJ16" s="105"/>
      <c r="TIK16" s="105"/>
      <c r="TIL16" s="105"/>
      <c r="TIM16" s="105"/>
      <c r="TIN16" s="105"/>
      <c r="TIO16" s="105"/>
      <c r="TIP16" s="105"/>
      <c r="TIQ16" s="105"/>
      <c r="TIR16" s="105"/>
      <c r="TIS16" s="105"/>
      <c r="TIT16" s="105"/>
      <c r="TIU16" s="105"/>
      <c r="TIV16" s="105"/>
      <c r="TIW16" s="105"/>
      <c r="TIX16" s="105"/>
      <c r="TIY16" s="105"/>
      <c r="TIZ16" s="105"/>
      <c r="TJA16" s="105"/>
      <c r="TJB16" s="105"/>
      <c r="TJC16" s="105"/>
      <c r="TJD16" s="105"/>
      <c r="TJE16" s="105"/>
      <c r="TJF16" s="105"/>
      <c r="TJG16" s="105"/>
      <c r="TJH16" s="105"/>
      <c r="TJI16" s="105"/>
      <c r="TJJ16" s="105"/>
      <c r="TJK16" s="105"/>
      <c r="TJL16" s="105"/>
      <c r="TJM16" s="105"/>
      <c r="TJN16" s="105"/>
      <c r="TJO16" s="105"/>
      <c r="TJP16" s="105"/>
      <c r="TJQ16" s="105"/>
      <c r="TJR16" s="105"/>
      <c r="TJS16" s="105"/>
      <c r="TJT16" s="105"/>
      <c r="TJU16" s="105"/>
      <c r="TJV16" s="105"/>
      <c r="TJW16" s="105"/>
      <c r="TJX16" s="105"/>
      <c r="TJY16" s="105"/>
      <c r="TJZ16" s="105"/>
      <c r="TKA16" s="105"/>
      <c r="TKB16" s="105"/>
      <c r="TKC16" s="105"/>
      <c r="TKD16" s="105"/>
      <c r="TKE16" s="105"/>
      <c r="TKF16" s="105"/>
      <c r="TKG16" s="105"/>
      <c r="TKH16" s="105"/>
      <c r="TKI16" s="105"/>
      <c r="TKJ16" s="105"/>
      <c r="TKK16" s="105"/>
      <c r="TKL16" s="105"/>
      <c r="TKM16" s="105"/>
      <c r="TKN16" s="105"/>
      <c r="TKO16" s="105"/>
      <c r="TKP16" s="105"/>
      <c r="TKQ16" s="105"/>
      <c r="TKR16" s="105"/>
      <c r="TKS16" s="105"/>
      <c r="TKT16" s="105"/>
      <c r="TKU16" s="105"/>
      <c r="TKV16" s="105"/>
      <c r="TKW16" s="105"/>
      <c r="TKX16" s="105"/>
      <c r="TKY16" s="105"/>
      <c r="TKZ16" s="105"/>
      <c r="TLA16" s="105"/>
      <c r="TLB16" s="105"/>
      <c r="TLC16" s="105"/>
      <c r="TLD16" s="105"/>
      <c r="TLE16" s="105"/>
      <c r="TLF16" s="105"/>
      <c r="TLG16" s="105"/>
      <c r="TLH16" s="105"/>
      <c r="TLI16" s="105"/>
      <c r="TLJ16" s="105"/>
      <c r="TLK16" s="105"/>
      <c r="TLL16" s="105"/>
      <c r="TLM16" s="105"/>
      <c r="TLN16" s="105"/>
      <c r="TLO16" s="105"/>
      <c r="TLP16" s="105"/>
      <c r="TLQ16" s="105"/>
      <c r="TLR16" s="105"/>
      <c r="TLS16" s="105"/>
      <c r="TLT16" s="105"/>
      <c r="TLU16" s="105"/>
      <c r="TLV16" s="105"/>
      <c r="TLW16" s="105"/>
      <c r="TLX16" s="105"/>
      <c r="TLY16" s="105"/>
      <c r="TLZ16" s="105"/>
      <c r="TMA16" s="105"/>
      <c r="TMB16" s="105"/>
      <c r="TMC16" s="105"/>
      <c r="TMD16" s="105"/>
      <c r="TME16" s="105"/>
      <c r="TMF16" s="105"/>
      <c r="TMG16" s="105"/>
      <c r="TMH16" s="105"/>
      <c r="TMI16" s="105"/>
      <c r="TMJ16" s="105"/>
      <c r="TMK16" s="105"/>
      <c r="TML16" s="105"/>
      <c r="TMM16" s="105"/>
      <c r="TMN16" s="105"/>
      <c r="TMO16" s="105"/>
      <c r="TMP16" s="105"/>
      <c r="TMQ16" s="105"/>
      <c r="TMR16" s="105"/>
      <c r="TMS16" s="105"/>
      <c r="TMT16" s="105"/>
      <c r="TMU16" s="105"/>
      <c r="TMV16" s="105"/>
      <c r="TMW16" s="105"/>
      <c r="TMX16" s="105"/>
      <c r="TMY16" s="105"/>
      <c r="TMZ16" s="105"/>
      <c r="TNA16" s="105"/>
      <c r="TNB16" s="105"/>
      <c r="TNC16" s="105"/>
      <c r="TND16" s="105"/>
      <c r="TNE16" s="105"/>
      <c r="TNF16" s="105"/>
      <c r="TNG16" s="105"/>
      <c r="TNH16" s="105"/>
      <c r="TNI16" s="105"/>
      <c r="TNJ16" s="105"/>
      <c r="TNK16" s="105"/>
      <c r="TNL16" s="105"/>
      <c r="TNM16" s="105"/>
      <c r="TNN16" s="105"/>
      <c r="TNO16" s="105"/>
      <c r="TNP16" s="105"/>
      <c r="TNQ16" s="105"/>
      <c r="TNR16" s="105"/>
      <c r="TNS16" s="105"/>
      <c r="TNT16" s="105"/>
      <c r="TNU16" s="105"/>
      <c r="TNV16" s="105"/>
      <c r="TNW16" s="105"/>
      <c r="TNX16" s="105"/>
      <c r="TNY16" s="105"/>
      <c r="TNZ16" s="105"/>
      <c r="TOA16" s="105"/>
      <c r="TOB16" s="105"/>
      <c r="TOC16" s="105"/>
      <c r="TOD16" s="105"/>
      <c r="TOE16" s="105"/>
      <c r="TOF16" s="105"/>
      <c r="TOG16" s="105"/>
      <c r="TOH16" s="105"/>
      <c r="TOI16" s="105"/>
      <c r="TOJ16" s="105"/>
      <c r="TOK16" s="105"/>
      <c r="TOL16" s="105"/>
      <c r="TOM16" s="105"/>
      <c r="TON16" s="105"/>
      <c r="TOO16" s="105"/>
      <c r="TOP16" s="105"/>
      <c r="TOQ16" s="105"/>
      <c r="TOR16" s="105"/>
      <c r="TOS16" s="105"/>
      <c r="TOT16" s="105"/>
      <c r="TOU16" s="105"/>
      <c r="TOV16" s="105"/>
      <c r="TOW16" s="105"/>
      <c r="TOX16" s="105"/>
      <c r="TOY16" s="105"/>
      <c r="TOZ16" s="105"/>
      <c r="TPA16" s="105"/>
      <c r="TPB16" s="105"/>
      <c r="TPC16" s="105"/>
      <c r="TPD16" s="105"/>
      <c r="TPE16" s="105"/>
      <c r="TPF16" s="105"/>
      <c r="TPG16" s="105"/>
      <c r="TPH16" s="105"/>
      <c r="TPI16" s="105"/>
      <c r="TPJ16" s="105"/>
      <c r="TPK16" s="105"/>
      <c r="TPL16" s="105"/>
      <c r="TPM16" s="105"/>
      <c r="TPN16" s="105"/>
      <c r="TPO16" s="105"/>
      <c r="TPP16" s="105"/>
      <c r="TPQ16" s="105"/>
      <c r="TPR16" s="105"/>
      <c r="TPS16" s="105"/>
      <c r="TPT16" s="105"/>
      <c r="TPU16" s="105"/>
      <c r="TPV16" s="105"/>
      <c r="TPW16" s="105"/>
      <c r="TPX16" s="105"/>
      <c r="TPY16" s="105"/>
      <c r="TPZ16" s="105"/>
      <c r="TQA16" s="105"/>
      <c r="TQB16" s="105"/>
      <c r="TQC16" s="105"/>
      <c r="TQD16" s="105"/>
      <c r="TQE16" s="105"/>
      <c r="TQF16" s="105"/>
      <c r="TQG16" s="105"/>
      <c r="TQH16" s="105"/>
      <c r="TQI16" s="105"/>
      <c r="TQJ16" s="105"/>
      <c r="TQK16" s="105"/>
      <c r="TQL16" s="105"/>
      <c r="TQM16" s="105"/>
      <c r="TQN16" s="105"/>
      <c r="TQO16" s="105"/>
      <c r="TQP16" s="105"/>
      <c r="TQQ16" s="105"/>
      <c r="TQR16" s="105"/>
      <c r="TQS16" s="105"/>
      <c r="TQT16" s="105"/>
      <c r="TQU16" s="105"/>
      <c r="TQV16" s="105"/>
      <c r="TQW16" s="105"/>
      <c r="TQX16" s="105"/>
      <c r="TQY16" s="105"/>
      <c r="TQZ16" s="105"/>
      <c r="TRA16" s="105"/>
      <c r="TRB16" s="105"/>
      <c r="TRC16" s="105"/>
      <c r="TRD16" s="105"/>
      <c r="TRE16" s="105"/>
      <c r="TRF16" s="105"/>
      <c r="TRG16" s="105"/>
      <c r="TRH16" s="105"/>
      <c r="TRI16" s="105"/>
      <c r="TRJ16" s="105"/>
      <c r="TRK16" s="105"/>
      <c r="TRL16" s="105"/>
      <c r="TRM16" s="105"/>
      <c r="TRN16" s="105"/>
      <c r="TRO16" s="105"/>
      <c r="TRP16" s="105"/>
      <c r="TRQ16" s="105"/>
      <c r="TRR16" s="105"/>
      <c r="TRS16" s="105"/>
      <c r="TRT16" s="105"/>
      <c r="TRU16" s="105"/>
      <c r="TRV16" s="105"/>
      <c r="TRW16" s="105"/>
      <c r="TRX16" s="105"/>
      <c r="TRY16" s="105"/>
      <c r="TRZ16" s="105"/>
      <c r="TSA16" s="105"/>
      <c r="TSB16" s="105"/>
      <c r="TSC16" s="105"/>
      <c r="TSD16" s="105"/>
      <c r="TSE16" s="105"/>
      <c r="TSF16" s="105"/>
      <c r="TSG16" s="105"/>
      <c r="TSH16" s="105"/>
      <c r="TSI16" s="105"/>
      <c r="TSJ16" s="105"/>
      <c r="TSK16" s="105"/>
      <c r="TSL16" s="105"/>
      <c r="TSM16" s="105"/>
      <c r="TSN16" s="105"/>
      <c r="TSO16" s="105"/>
      <c r="TSP16" s="105"/>
      <c r="TSQ16" s="105"/>
      <c r="TSR16" s="105"/>
      <c r="TSS16" s="105"/>
      <c r="TST16" s="105"/>
      <c r="TSU16" s="105"/>
      <c r="TSV16" s="105"/>
      <c r="TSW16" s="105"/>
      <c r="TSX16" s="105"/>
      <c r="TSY16" s="105"/>
      <c r="TSZ16" s="105"/>
      <c r="TTA16" s="105"/>
      <c r="TTB16" s="105"/>
      <c r="TTC16" s="105"/>
      <c r="TTD16" s="105"/>
      <c r="TTE16" s="105"/>
      <c r="TTF16" s="105"/>
      <c r="TTG16" s="105"/>
      <c r="TTH16" s="105"/>
      <c r="TTI16" s="105"/>
      <c r="TTJ16" s="105"/>
      <c r="TTK16" s="105"/>
      <c r="TTL16" s="105"/>
      <c r="TTM16" s="105"/>
      <c r="TTN16" s="105"/>
      <c r="TTO16" s="105"/>
      <c r="TTP16" s="105"/>
      <c r="TTQ16" s="105"/>
      <c r="TTR16" s="105"/>
      <c r="TTS16" s="105"/>
      <c r="TTT16" s="105"/>
      <c r="TTU16" s="105"/>
      <c r="TTV16" s="105"/>
      <c r="TTW16" s="105"/>
      <c r="TTX16" s="105"/>
      <c r="TTY16" s="105"/>
      <c r="TTZ16" s="105"/>
      <c r="TUA16" s="105"/>
      <c r="TUB16" s="105"/>
      <c r="TUC16" s="105"/>
      <c r="TUD16" s="105"/>
      <c r="TUE16" s="105"/>
      <c r="TUF16" s="105"/>
      <c r="TUG16" s="105"/>
      <c r="TUH16" s="105"/>
      <c r="TUI16" s="105"/>
      <c r="TUJ16" s="105"/>
      <c r="TUK16" s="105"/>
      <c r="TUL16" s="105"/>
      <c r="TUM16" s="105"/>
      <c r="TUN16" s="105"/>
      <c r="TUO16" s="105"/>
      <c r="TUP16" s="105"/>
      <c r="TUQ16" s="105"/>
      <c r="TUR16" s="105"/>
      <c r="TUS16" s="105"/>
      <c r="TUT16" s="105"/>
      <c r="TUU16" s="105"/>
      <c r="TUV16" s="105"/>
      <c r="TUW16" s="105"/>
      <c r="TUX16" s="105"/>
      <c r="TUY16" s="105"/>
      <c r="TUZ16" s="105"/>
      <c r="TVA16" s="105"/>
      <c r="TVB16" s="105"/>
      <c r="TVC16" s="105"/>
      <c r="TVD16" s="105"/>
      <c r="TVE16" s="105"/>
      <c r="TVF16" s="105"/>
      <c r="TVG16" s="105"/>
      <c r="TVH16" s="105"/>
      <c r="TVI16" s="105"/>
      <c r="TVJ16" s="105"/>
      <c r="TVK16" s="105"/>
      <c r="TVL16" s="105"/>
      <c r="TVM16" s="105"/>
      <c r="TVN16" s="105"/>
      <c r="TVO16" s="105"/>
      <c r="TVP16" s="105"/>
      <c r="TVQ16" s="105"/>
      <c r="TVR16" s="105"/>
      <c r="TVS16" s="105"/>
      <c r="TVT16" s="105"/>
      <c r="TVU16" s="105"/>
      <c r="TVV16" s="105"/>
      <c r="TVW16" s="105"/>
      <c r="TVX16" s="105"/>
      <c r="TVY16" s="105"/>
      <c r="TVZ16" s="105"/>
      <c r="TWA16" s="105"/>
      <c r="TWB16" s="105"/>
      <c r="TWC16" s="105"/>
      <c r="TWD16" s="105"/>
      <c r="TWE16" s="105"/>
      <c r="TWF16" s="105"/>
      <c r="TWG16" s="105"/>
      <c r="TWH16" s="105"/>
      <c r="TWI16" s="105"/>
      <c r="TWJ16" s="105"/>
      <c r="TWK16" s="105"/>
      <c r="TWL16" s="105"/>
      <c r="TWM16" s="105"/>
      <c r="TWN16" s="105"/>
      <c r="TWO16" s="105"/>
      <c r="TWP16" s="105"/>
      <c r="TWQ16" s="105"/>
      <c r="TWR16" s="105"/>
      <c r="TWS16" s="105"/>
      <c r="TWT16" s="105"/>
      <c r="TWU16" s="105"/>
      <c r="TWV16" s="105"/>
      <c r="TWW16" s="105"/>
      <c r="TWX16" s="105"/>
      <c r="TWY16" s="105"/>
      <c r="TWZ16" s="105"/>
      <c r="TXA16" s="105"/>
      <c r="TXB16" s="105"/>
      <c r="TXC16" s="105"/>
      <c r="TXD16" s="105"/>
      <c r="TXE16" s="105"/>
      <c r="TXF16" s="105"/>
      <c r="TXG16" s="105"/>
      <c r="TXH16" s="105"/>
      <c r="TXI16" s="105"/>
      <c r="TXJ16" s="105"/>
      <c r="TXK16" s="105"/>
      <c r="TXL16" s="105"/>
      <c r="TXM16" s="105"/>
      <c r="TXN16" s="105"/>
      <c r="TXO16" s="105"/>
      <c r="TXP16" s="105"/>
      <c r="TXQ16" s="105"/>
      <c r="TXR16" s="105"/>
      <c r="TXS16" s="105"/>
      <c r="TXT16" s="105"/>
      <c r="TXU16" s="105"/>
      <c r="TXV16" s="105"/>
      <c r="TXW16" s="105"/>
      <c r="TXX16" s="105"/>
      <c r="TXY16" s="105"/>
      <c r="TXZ16" s="105"/>
      <c r="TYA16" s="105"/>
      <c r="TYB16" s="105"/>
      <c r="TYC16" s="105"/>
      <c r="TYD16" s="105"/>
      <c r="TYE16" s="105"/>
      <c r="TYF16" s="105"/>
      <c r="TYG16" s="105"/>
      <c r="TYH16" s="105"/>
      <c r="TYI16" s="105"/>
      <c r="TYJ16" s="105"/>
      <c r="TYK16" s="105"/>
      <c r="TYL16" s="105"/>
      <c r="TYM16" s="105"/>
      <c r="TYN16" s="105"/>
      <c r="TYO16" s="105"/>
      <c r="TYP16" s="105"/>
      <c r="TYQ16" s="105"/>
      <c r="TYR16" s="105"/>
      <c r="TYS16" s="105"/>
      <c r="TYT16" s="105"/>
      <c r="TYU16" s="105"/>
      <c r="TYV16" s="105"/>
      <c r="TYW16" s="105"/>
      <c r="TYX16" s="105"/>
      <c r="TYY16" s="105"/>
      <c r="TYZ16" s="105"/>
      <c r="TZA16" s="105"/>
      <c r="TZB16" s="105"/>
      <c r="TZC16" s="105"/>
      <c r="TZD16" s="105"/>
      <c r="TZE16" s="105"/>
      <c r="TZF16" s="105"/>
      <c r="TZG16" s="105"/>
      <c r="TZH16" s="105"/>
      <c r="TZI16" s="105"/>
      <c r="TZJ16" s="105"/>
      <c r="TZK16" s="105"/>
      <c r="TZL16" s="105"/>
      <c r="TZM16" s="105"/>
      <c r="TZN16" s="105"/>
      <c r="TZO16" s="105"/>
      <c r="TZP16" s="105"/>
      <c r="TZQ16" s="105"/>
      <c r="TZR16" s="105"/>
      <c r="TZS16" s="105"/>
      <c r="TZT16" s="105"/>
      <c r="TZU16" s="105"/>
      <c r="TZV16" s="105"/>
      <c r="TZW16" s="105"/>
      <c r="TZX16" s="105"/>
      <c r="TZY16" s="105"/>
      <c r="TZZ16" s="105"/>
      <c r="UAA16" s="105"/>
      <c r="UAB16" s="105"/>
      <c r="UAC16" s="105"/>
      <c r="UAD16" s="105"/>
      <c r="UAE16" s="105"/>
      <c r="UAF16" s="105"/>
      <c r="UAG16" s="105"/>
      <c r="UAH16" s="105"/>
      <c r="UAI16" s="105"/>
      <c r="UAJ16" s="105"/>
      <c r="UAK16" s="105"/>
      <c r="UAL16" s="105"/>
      <c r="UAM16" s="105"/>
      <c r="UAN16" s="105"/>
      <c r="UAO16" s="105"/>
      <c r="UAP16" s="105"/>
      <c r="UAQ16" s="105"/>
      <c r="UAR16" s="105"/>
      <c r="UAS16" s="105"/>
      <c r="UAT16" s="105"/>
      <c r="UAU16" s="105"/>
      <c r="UAV16" s="105"/>
      <c r="UAW16" s="105"/>
      <c r="UAX16" s="105"/>
      <c r="UAY16" s="105"/>
      <c r="UAZ16" s="105"/>
      <c r="UBA16" s="105"/>
      <c r="UBB16" s="105"/>
      <c r="UBC16" s="105"/>
      <c r="UBD16" s="105"/>
      <c r="UBE16" s="105"/>
      <c r="UBF16" s="105"/>
      <c r="UBG16" s="105"/>
      <c r="UBH16" s="105"/>
      <c r="UBI16" s="105"/>
      <c r="UBJ16" s="105"/>
      <c r="UBK16" s="105"/>
      <c r="UBL16" s="105"/>
      <c r="UBM16" s="105"/>
      <c r="UBN16" s="105"/>
      <c r="UBO16" s="105"/>
      <c r="UBP16" s="105"/>
      <c r="UBQ16" s="105"/>
      <c r="UBR16" s="105"/>
      <c r="UBS16" s="105"/>
      <c r="UBT16" s="105"/>
      <c r="UBU16" s="105"/>
      <c r="UBV16" s="105"/>
      <c r="UBW16" s="105"/>
      <c r="UBX16" s="105"/>
      <c r="UBY16" s="105"/>
      <c r="UBZ16" s="105"/>
      <c r="UCA16" s="105"/>
      <c r="UCB16" s="105"/>
      <c r="UCC16" s="105"/>
      <c r="UCD16" s="105"/>
      <c r="UCE16" s="105"/>
      <c r="UCF16" s="105"/>
      <c r="UCG16" s="105"/>
      <c r="UCH16" s="105"/>
      <c r="UCI16" s="105"/>
      <c r="UCJ16" s="105"/>
      <c r="UCK16" s="105"/>
      <c r="UCL16" s="105"/>
      <c r="UCM16" s="105"/>
      <c r="UCN16" s="105"/>
      <c r="UCO16" s="105"/>
      <c r="UCP16" s="105"/>
      <c r="UCQ16" s="105"/>
      <c r="UCR16" s="105"/>
      <c r="UCS16" s="105"/>
      <c r="UCT16" s="105"/>
      <c r="UCU16" s="105"/>
      <c r="UCV16" s="105"/>
      <c r="UCW16" s="105"/>
      <c r="UCX16" s="105"/>
      <c r="UCY16" s="105"/>
      <c r="UCZ16" s="105"/>
      <c r="UDA16" s="105"/>
      <c r="UDB16" s="105"/>
      <c r="UDC16" s="105"/>
      <c r="UDD16" s="105"/>
      <c r="UDE16" s="105"/>
      <c r="UDF16" s="105"/>
      <c r="UDG16" s="105"/>
      <c r="UDH16" s="105"/>
      <c r="UDI16" s="105"/>
      <c r="UDJ16" s="105"/>
      <c r="UDK16" s="105"/>
      <c r="UDL16" s="105"/>
      <c r="UDM16" s="105"/>
      <c r="UDN16" s="105"/>
      <c r="UDO16" s="105"/>
      <c r="UDP16" s="105"/>
      <c r="UDQ16" s="105"/>
      <c r="UDR16" s="105"/>
      <c r="UDS16" s="105"/>
      <c r="UDT16" s="105"/>
      <c r="UDU16" s="105"/>
      <c r="UDV16" s="105"/>
      <c r="UDW16" s="105"/>
      <c r="UDX16" s="105"/>
      <c r="UDY16" s="105"/>
      <c r="UDZ16" s="105"/>
      <c r="UEA16" s="105"/>
      <c r="UEB16" s="105"/>
      <c r="UEC16" s="105"/>
      <c r="UED16" s="105"/>
      <c r="UEE16" s="105"/>
      <c r="UEF16" s="105"/>
      <c r="UEG16" s="105"/>
      <c r="UEH16" s="105"/>
      <c r="UEI16" s="105"/>
      <c r="UEJ16" s="105"/>
      <c r="UEK16" s="105"/>
      <c r="UEL16" s="105"/>
      <c r="UEM16" s="105"/>
      <c r="UEN16" s="105"/>
      <c r="UEO16" s="105"/>
      <c r="UEP16" s="105"/>
      <c r="UEQ16" s="105"/>
      <c r="UER16" s="105"/>
      <c r="UES16" s="105"/>
      <c r="UET16" s="105"/>
      <c r="UEU16" s="105"/>
      <c r="UEV16" s="105"/>
      <c r="UEW16" s="105"/>
      <c r="UEX16" s="105"/>
      <c r="UEY16" s="105"/>
      <c r="UEZ16" s="105"/>
      <c r="UFA16" s="105"/>
      <c r="UFB16" s="105"/>
      <c r="UFC16" s="105"/>
      <c r="UFD16" s="105"/>
      <c r="UFE16" s="105"/>
      <c r="UFF16" s="105"/>
      <c r="UFG16" s="105"/>
      <c r="UFH16" s="105"/>
      <c r="UFI16" s="105"/>
      <c r="UFJ16" s="105"/>
      <c r="UFK16" s="105"/>
      <c r="UFL16" s="105"/>
      <c r="UFM16" s="105"/>
      <c r="UFN16" s="105"/>
      <c r="UFO16" s="105"/>
      <c r="UFP16" s="105"/>
      <c r="UFQ16" s="105"/>
      <c r="UFR16" s="105"/>
      <c r="UFS16" s="105"/>
      <c r="UFT16" s="105"/>
      <c r="UFU16" s="105"/>
      <c r="UFV16" s="105"/>
      <c r="UFW16" s="105"/>
      <c r="UFX16" s="105"/>
      <c r="UFY16" s="105"/>
      <c r="UFZ16" s="105"/>
      <c r="UGA16" s="105"/>
      <c r="UGB16" s="105"/>
      <c r="UGC16" s="105"/>
      <c r="UGD16" s="105"/>
      <c r="UGE16" s="105"/>
      <c r="UGF16" s="105"/>
      <c r="UGG16" s="105"/>
      <c r="UGH16" s="105"/>
      <c r="UGI16" s="105"/>
      <c r="UGJ16" s="105"/>
      <c r="UGK16" s="105"/>
      <c r="UGL16" s="105"/>
      <c r="UGM16" s="105"/>
      <c r="UGN16" s="105"/>
      <c r="UGO16" s="105"/>
      <c r="UGP16" s="105"/>
      <c r="UGQ16" s="105"/>
      <c r="UGR16" s="105"/>
      <c r="UGS16" s="105"/>
      <c r="UGT16" s="105"/>
      <c r="UGU16" s="105"/>
      <c r="UGV16" s="105"/>
      <c r="UGW16" s="105"/>
      <c r="UGX16" s="105"/>
      <c r="UGY16" s="105"/>
      <c r="UGZ16" s="105"/>
      <c r="UHA16" s="105"/>
      <c r="UHB16" s="105"/>
      <c r="UHC16" s="105"/>
      <c r="UHD16" s="105"/>
      <c r="UHE16" s="105"/>
      <c r="UHF16" s="105"/>
      <c r="UHG16" s="105"/>
      <c r="UHH16" s="105"/>
      <c r="UHI16" s="105"/>
      <c r="UHJ16" s="105"/>
      <c r="UHK16" s="105"/>
      <c r="UHL16" s="105"/>
      <c r="UHM16" s="105"/>
      <c r="UHN16" s="105"/>
      <c r="UHO16" s="105"/>
      <c r="UHP16" s="105"/>
      <c r="UHQ16" s="105"/>
      <c r="UHR16" s="105"/>
      <c r="UHS16" s="105"/>
      <c r="UHT16" s="105"/>
      <c r="UHU16" s="105"/>
      <c r="UHV16" s="105"/>
      <c r="UHW16" s="105"/>
      <c r="UHX16" s="105"/>
      <c r="UHY16" s="105"/>
      <c r="UHZ16" s="105"/>
      <c r="UIA16" s="105"/>
      <c r="UIB16" s="105"/>
      <c r="UIC16" s="105"/>
      <c r="UID16" s="105"/>
      <c r="UIE16" s="105"/>
      <c r="UIF16" s="105"/>
      <c r="UIG16" s="105"/>
      <c r="UIH16" s="105"/>
      <c r="UII16" s="105"/>
      <c r="UIJ16" s="105"/>
      <c r="UIK16" s="105"/>
      <c r="UIL16" s="105"/>
      <c r="UIM16" s="105"/>
      <c r="UIN16" s="105"/>
      <c r="UIO16" s="105"/>
      <c r="UIP16" s="105"/>
      <c r="UIQ16" s="105"/>
      <c r="UIR16" s="105"/>
      <c r="UIS16" s="105"/>
      <c r="UIT16" s="105"/>
      <c r="UIU16" s="105"/>
      <c r="UIV16" s="105"/>
      <c r="UIW16" s="105"/>
      <c r="UIX16" s="105"/>
      <c r="UIY16" s="105"/>
      <c r="UIZ16" s="105"/>
      <c r="UJA16" s="105"/>
      <c r="UJB16" s="105"/>
      <c r="UJC16" s="105"/>
      <c r="UJD16" s="105"/>
      <c r="UJE16" s="105"/>
      <c r="UJF16" s="105"/>
      <c r="UJG16" s="105"/>
      <c r="UJH16" s="105"/>
      <c r="UJI16" s="105"/>
      <c r="UJJ16" s="105"/>
      <c r="UJK16" s="105"/>
      <c r="UJL16" s="105"/>
      <c r="UJM16" s="105"/>
      <c r="UJN16" s="105"/>
      <c r="UJO16" s="105"/>
      <c r="UJP16" s="105"/>
      <c r="UJQ16" s="105"/>
      <c r="UJR16" s="105"/>
      <c r="UJS16" s="105"/>
      <c r="UJT16" s="105"/>
      <c r="UJU16" s="105"/>
      <c r="UJV16" s="105"/>
      <c r="UJW16" s="105"/>
      <c r="UJX16" s="105"/>
      <c r="UJY16" s="105"/>
      <c r="UJZ16" s="105"/>
      <c r="UKA16" s="105"/>
      <c r="UKB16" s="105"/>
      <c r="UKC16" s="105"/>
      <c r="UKD16" s="105"/>
      <c r="UKE16" s="105"/>
      <c r="UKF16" s="105"/>
      <c r="UKG16" s="105"/>
      <c r="UKH16" s="105"/>
      <c r="UKI16" s="105"/>
      <c r="UKJ16" s="105"/>
      <c r="UKK16" s="105"/>
      <c r="UKL16" s="105"/>
      <c r="UKM16" s="105"/>
      <c r="UKN16" s="105"/>
      <c r="UKO16" s="105"/>
      <c r="UKP16" s="105"/>
      <c r="UKQ16" s="105"/>
      <c r="UKR16" s="105"/>
      <c r="UKS16" s="105"/>
      <c r="UKT16" s="105"/>
      <c r="UKU16" s="105"/>
      <c r="UKV16" s="105"/>
      <c r="UKW16" s="105"/>
      <c r="UKX16" s="105"/>
      <c r="UKY16" s="105"/>
      <c r="UKZ16" s="105"/>
      <c r="ULA16" s="105"/>
      <c r="ULB16" s="105"/>
      <c r="ULC16" s="105"/>
      <c r="ULD16" s="105"/>
      <c r="ULE16" s="105"/>
      <c r="ULF16" s="105"/>
      <c r="ULG16" s="105"/>
      <c r="ULH16" s="105"/>
      <c r="ULI16" s="105"/>
      <c r="ULJ16" s="105"/>
      <c r="ULK16" s="105"/>
      <c r="ULL16" s="105"/>
      <c r="ULM16" s="105"/>
      <c r="ULN16" s="105"/>
      <c r="ULO16" s="105"/>
      <c r="ULP16" s="105"/>
      <c r="ULQ16" s="105"/>
      <c r="ULR16" s="105"/>
      <c r="ULS16" s="105"/>
      <c r="ULT16" s="105"/>
      <c r="ULU16" s="105"/>
      <c r="ULV16" s="105"/>
      <c r="ULW16" s="105"/>
      <c r="ULX16" s="105"/>
      <c r="ULY16" s="105"/>
      <c r="ULZ16" s="105"/>
      <c r="UMA16" s="105"/>
      <c r="UMB16" s="105"/>
      <c r="UMC16" s="105"/>
      <c r="UMD16" s="105"/>
      <c r="UME16" s="105"/>
      <c r="UMF16" s="105"/>
      <c r="UMG16" s="105"/>
      <c r="UMH16" s="105"/>
      <c r="UMI16" s="105"/>
      <c r="UMJ16" s="105"/>
      <c r="UMK16" s="105"/>
      <c r="UML16" s="105"/>
      <c r="UMM16" s="105"/>
      <c r="UMN16" s="105"/>
      <c r="UMO16" s="105"/>
      <c r="UMP16" s="105"/>
      <c r="UMQ16" s="105"/>
      <c r="UMR16" s="105"/>
      <c r="UMS16" s="105"/>
      <c r="UMT16" s="105"/>
      <c r="UMU16" s="105"/>
      <c r="UMV16" s="105"/>
      <c r="UMW16" s="105"/>
      <c r="UMX16" s="105"/>
      <c r="UMY16" s="105"/>
      <c r="UMZ16" s="105"/>
      <c r="UNA16" s="105"/>
      <c r="UNB16" s="105"/>
      <c r="UNC16" s="105"/>
      <c r="UND16" s="105"/>
      <c r="UNE16" s="105"/>
      <c r="UNF16" s="105"/>
      <c r="UNG16" s="105"/>
      <c r="UNH16" s="105"/>
      <c r="UNI16" s="105"/>
      <c r="UNJ16" s="105"/>
      <c r="UNK16" s="105"/>
      <c r="UNL16" s="105"/>
      <c r="UNM16" s="105"/>
      <c r="UNN16" s="105"/>
      <c r="UNO16" s="105"/>
      <c r="UNP16" s="105"/>
      <c r="UNQ16" s="105"/>
      <c r="UNR16" s="105"/>
      <c r="UNS16" s="105"/>
      <c r="UNT16" s="105"/>
      <c r="UNU16" s="105"/>
      <c r="UNV16" s="105"/>
      <c r="UNW16" s="105"/>
      <c r="UNX16" s="105"/>
      <c r="UNY16" s="105"/>
      <c r="UNZ16" s="105"/>
      <c r="UOA16" s="105"/>
      <c r="UOB16" s="105"/>
      <c r="UOC16" s="105"/>
      <c r="UOD16" s="105"/>
      <c r="UOE16" s="105"/>
      <c r="UOF16" s="105"/>
      <c r="UOG16" s="105"/>
      <c r="UOH16" s="105"/>
      <c r="UOI16" s="105"/>
      <c r="UOJ16" s="105"/>
      <c r="UOK16" s="105"/>
      <c r="UOL16" s="105"/>
      <c r="UOM16" s="105"/>
      <c r="UON16" s="105"/>
      <c r="UOO16" s="105"/>
      <c r="UOP16" s="105"/>
      <c r="UOQ16" s="105"/>
      <c r="UOR16" s="105"/>
      <c r="UOS16" s="105"/>
      <c r="UOT16" s="105"/>
      <c r="UOU16" s="105"/>
      <c r="UOV16" s="105"/>
      <c r="UOW16" s="105"/>
      <c r="UOX16" s="105"/>
      <c r="UOY16" s="105"/>
      <c r="UOZ16" s="105"/>
      <c r="UPA16" s="105"/>
      <c r="UPB16" s="105"/>
      <c r="UPC16" s="105"/>
      <c r="UPD16" s="105"/>
      <c r="UPE16" s="105"/>
      <c r="UPF16" s="105"/>
      <c r="UPG16" s="105"/>
      <c r="UPH16" s="105"/>
      <c r="UPI16" s="105"/>
      <c r="UPJ16" s="105"/>
      <c r="UPK16" s="105"/>
      <c r="UPL16" s="105"/>
      <c r="UPM16" s="105"/>
      <c r="UPN16" s="105"/>
      <c r="UPO16" s="105"/>
      <c r="UPP16" s="105"/>
      <c r="UPQ16" s="105"/>
      <c r="UPR16" s="105"/>
      <c r="UPS16" s="105"/>
      <c r="UPT16" s="105"/>
      <c r="UPU16" s="105"/>
      <c r="UPV16" s="105"/>
      <c r="UPW16" s="105"/>
      <c r="UPX16" s="105"/>
      <c r="UPY16" s="105"/>
      <c r="UPZ16" s="105"/>
      <c r="UQA16" s="105"/>
      <c r="UQB16" s="105"/>
      <c r="UQC16" s="105"/>
      <c r="UQD16" s="105"/>
      <c r="UQE16" s="105"/>
      <c r="UQF16" s="105"/>
      <c r="UQG16" s="105"/>
      <c r="UQH16" s="105"/>
      <c r="UQI16" s="105"/>
      <c r="UQJ16" s="105"/>
      <c r="UQK16" s="105"/>
      <c r="UQL16" s="105"/>
      <c r="UQM16" s="105"/>
      <c r="UQN16" s="105"/>
      <c r="UQO16" s="105"/>
      <c r="UQP16" s="105"/>
      <c r="UQQ16" s="105"/>
      <c r="UQR16" s="105"/>
      <c r="UQS16" s="105"/>
      <c r="UQT16" s="105"/>
      <c r="UQU16" s="105"/>
      <c r="UQV16" s="105"/>
      <c r="UQW16" s="105"/>
      <c r="UQX16" s="105"/>
      <c r="UQY16" s="105"/>
      <c r="UQZ16" s="105"/>
      <c r="URA16" s="105"/>
      <c r="URB16" s="105"/>
      <c r="URC16" s="105"/>
      <c r="URD16" s="105"/>
      <c r="URE16" s="105"/>
      <c r="URF16" s="105"/>
      <c r="URG16" s="105"/>
      <c r="URH16" s="105"/>
      <c r="URI16" s="105"/>
      <c r="URJ16" s="105"/>
      <c r="URK16" s="105"/>
      <c r="URL16" s="105"/>
      <c r="URM16" s="105"/>
      <c r="URN16" s="105"/>
      <c r="URO16" s="105"/>
      <c r="URP16" s="105"/>
      <c r="URQ16" s="105"/>
      <c r="URR16" s="105"/>
      <c r="URS16" s="105"/>
      <c r="URT16" s="105"/>
      <c r="URU16" s="105"/>
      <c r="URV16" s="105"/>
      <c r="URW16" s="105"/>
      <c r="URX16" s="105"/>
      <c r="URY16" s="105"/>
      <c r="URZ16" s="105"/>
      <c r="USA16" s="105"/>
      <c r="USB16" s="105"/>
      <c r="USC16" s="105"/>
      <c r="USD16" s="105"/>
      <c r="USE16" s="105"/>
      <c r="USF16" s="105"/>
      <c r="USG16" s="105"/>
      <c r="USH16" s="105"/>
      <c r="USI16" s="105"/>
      <c r="USJ16" s="105"/>
      <c r="USK16" s="105"/>
      <c r="USL16" s="105"/>
      <c r="USM16" s="105"/>
      <c r="USN16" s="105"/>
      <c r="USO16" s="105"/>
      <c r="USP16" s="105"/>
      <c r="USQ16" s="105"/>
      <c r="USR16" s="105"/>
      <c r="USS16" s="105"/>
      <c r="UST16" s="105"/>
      <c r="USU16" s="105"/>
      <c r="USV16" s="105"/>
      <c r="USW16" s="105"/>
      <c r="USX16" s="105"/>
      <c r="USY16" s="105"/>
      <c r="USZ16" s="105"/>
      <c r="UTA16" s="105"/>
      <c r="UTB16" s="105"/>
      <c r="UTC16" s="105"/>
      <c r="UTD16" s="105"/>
      <c r="UTE16" s="105"/>
      <c r="UTF16" s="105"/>
      <c r="UTG16" s="105"/>
      <c r="UTH16" s="105"/>
      <c r="UTI16" s="105"/>
      <c r="UTJ16" s="105"/>
      <c r="UTK16" s="105"/>
      <c r="UTL16" s="105"/>
      <c r="UTM16" s="105"/>
      <c r="UTN16" s="105"/>
      <c r="UTO16" s="105"/>
      <c r="UTP16" s="105"/>
      <c r="UTQ16" s="105"/>
      <c r="UTR16" s="105"/>
      <c r="UTS16" s="105"/>
      <c r="UTT16" s="105"/>
      <c r="UTU16" s="105"/>
      <c r="UTV16" s="105"/>
      <c r="UTW16" s="105"/>
      <c r="UTX16" s="105"/>
      <c r="UTY16" s="105"/>
      <c r="UTZ16" s="105"/>
      <c r="UUA16" s="105"/>
      <c r="UUB16" s="105"/>
      <c r="UUC16" s="105"/>
      <c r="UUD16" s="105"/>
      <c r="UUE16" s="105"/>
      <c r="UUF16" s="105"/>
      <c r="UUG16" s="105"/>
      <c r="UUH16" s="105"/>
      <c r="UUI16" s="105"/>
      <c r="UUJ16" s="105"/>
      <c r="UUK16" s="105"/>
      <c r="UUL16" s="105"/>
      <c r="UUM16" s="105"/>
      <c r="UUN16" s="105"/>
      <c r="UUO16" s="105"/>
      <c r="UUP16" s="105"/>
      <c r="UUQ16" s="105"/>
      <c r="UUR16" s="105"/>
      <c r="UUS16" s="105"/>
      <c r="UUT16" s="105"/>
      <c r="UUU16" s="105"/>
      <c r="UUV16" s="105"/>
      <c r="UUW16" s="105"/>
      <c r="UUX16" s="105"/>
      <c r="UUY16" s="105"/>
      <c r="UUZ16" s="105"/>
      <c r="UVA16" s="105"/>
      <c r="UVB16" s="105"/>
      <c r="UVC16" s="105"/>
      <c r="UVD16" s="105"/>
      <c r="UVE16" s="105"/>
      <c r="UVF16" s="105"/>
      <c r="UVG16" s="105"/>
      <c r="UVH16" s="105"/>
      <c r="UVI16" s="105"/>
      <c r="UVJ16" s="105"/>
      <c r="UVK16" s="105"/>
      <c r="UVL16" s="105"/>
      <c r="UVM16" s="105"/>
      <c r="UVN16" s="105"/>
      <c r="UVO16" s="105"/>
      <c r="UVP16" s="105"/>
      <c r="UVQ16" s="105"/>
      <c r="UVR16" s="105"/>
      <c r="UVS16" s="105"/>
      <c r="UVT16" s="105"/>
      <c r="UVU16" s="105"/>
      <c r="UVV16" s="105"/>
      <c r="UVW16" s="105"/>
      <c r="UVX16" s="105"/>
      <c r="UVY16" s="105"/>
      <c r="UVZ16" s="105"/>
      <c r="UWA16" s="105"/>
      <c r="UWB16" s="105"/>
      <c r="UWC16" s="105"/>
      <c r="UWD16" s="105"/>
      <c r="UWE16" s="105"/>
      <c r="UWF16" s="105"/>
      <c r="UWG16" s="105"/>
      <c r="UWH16" s="105"/>
      <c r="UWI16" s="105"/>
      <c r="UWJ16" s="105"/>
      <c r="UWK16" s="105"/>
      <c r="UWL16" s="105"/>
      <c r="UWM16" s="105"/>
      <c r="UWN16" s="105"/>
      <c r="UWO16" s="105"/>
      <c r="UWP16" s="105"/>
      <c r="UWQ16" s="105"/>
      <c r="UWR16" s="105"/>
      <c r="UWS16" s="105"/>
      <c r="UWT16" s="105"/>
      <c r="UWU16" s="105"/>
      <c r="UWV16" s="105"/>
      <c r="UWW16" s="105"/>
      <c r="UWX16" s="105"/>
      <c r="UWY16" s="105"/>
      <c r="UWZ16" s="105"/>
      <c r="UXA16" s="105"/>
      <c r="UXB16" s="105"/>
      <c r="UXC16" s="105"/>
      <c r="UXD16" s="105"/>
      <c r="UXE16" s="105"/>
      <c r="UXF16" s="105"/>
      <c r="UXG16" s="105"/>
      <c r="UXH16" s="105"/>
      <c r="UXI16" s="105"/>
      <c r="UXJ16" s="105"/>
      <c r="UXK16" s="105"/>
      <c r="UXL16" s="105"/>
      <c r="UXM16" s="105"/>
      <c r="UXN16" s="105"/>
      <c r="UXO16" s="105"/>
      <c r="UXP16" s="105"/>
      <c r="UXQ16" s="105"/>
      <c r="UXR16" s="105"/>
      <c r="UXS16" s="105"/>
      <c r="UXT16" s="105"/>
      <c r="UXU16" s="105"/>
      <c r="UXV16" s="105"/>
      <c r="UXW16" s="105"/>
      <c r="UXX16" s="105"/>
      <c r="UXY16" s="105"/>
      <c r="UXZ16" s="105"/>
      <c r="UYA16" s="105"/>
      <c r="UYB16" s="105"/>
      <c r="UYC16" s="105"/>
      <c r="UYD16" s="105"/>
      <c r="UYE16" s="105"/>
      <c r="UYF16" s="105"/>
      <c r="UYG16" s="105"/>
      <c r="UYH16" s="105"/>
      <c r="UYI16" s="105"/>
      <c r="UYJ16" s="105"/>
      <c r="UYK16" s="105"/>
      <c r="UYL16" s="105"/>
      <c r="UYM16" s="105"/>
      <c r="UYN16" s="105"/>
      <c r="UYO16" s="105"/>
      <c r="UYP16" s="105"/>
      <c r="UYQ16" s="105"/>
      <c r="UYR16" s="105"/>
      <c r="UYS16" s="105"/>
      <c r="UYT16" s="105"/>
      <c r="UYU16" s="105"/>
      <c r="UYV16" s="105"/>
      <c r="UYW16" s="105"/>
      <c r="UYX16" s="105"/>
      <c r="UYY16" s="105"/>
      <c r="UYZ16" s="105"/>
      <c r="UZA16" s="105"/>
      <c r="UZB16" s="105"/>
      <c r="UZC16" s="105"/>
      <c r="UZD16" s="105"/>
      <c r="UZE16" s="105"/>
      <c r="UZF16" s="105"/>
      <c r="UZG16" s="105"/>
      <c r="UZH16" s="105"/>
      <c r="UZI16" s="105"/>
      <c r="UZJ16" s="105"/>
      <c r="UZK16" s="105"/>
      <c r="UZL16" s="105"/>
      <c r="UZM16" s="105"/>
      <c r="UZN16" s="105"/>
      <c r="UZO16" s="105"/>
      <c r="UZP16" s="105"/>
      <c r="UZQ16" s="105"/>
      <c r="UZR16" s="105"/>
      <c r="UZS16" s="105"/>
      <c r="UZT16" s="105"/>
      <c r="UZU16" s="105"/>
      <c r="UZV16" s="105"/>
      <c r="UZW16" s="105"/>
      <c r="UZX16" s="105"/>
      <c r="UZY16" s="105"/>
      <c r="UZZ16" s="105"/>
      <c r="VAA16" s="105"/>
      <c r="VAB16" s="105"/>
      <c r="VAC16" s="105"/>
      <c r="VAD16" s="105"/>
      <c r="VAE16" s="105"/>
      <c r="VAF16" s="105"/>
      <c r="VAG16" s="105"/>
      <c r="VAH16" s="105"/>
      <c r="VAI16" s="105"/>
      <c r="VAJ16" s="105"/>
      <c r="VAK16" s="105"/>
      <c r="VAL16" s="105"/>
      <c r="VAM16" s="105"/>
      <c r="VAN16" s="105"/>
      <c r="VAO16" s="105"/>
      <c r="VAP16" s="105"/>
      <c r="VAQ16" s="105"/>
      <c r="VAR16" s="105"/>
      <c r="VAS16" s="105"/>
      <c r="VAT16" s="105"/>
      <c r="VAU16" s="105"/>
      <c r="VAV16" s="105"/>
      <c r="VAW16" s="105"/>
      <c r="VAX16" s="105"/>
      <c r="VAY16" s="105"/>
      <c r="VAZ16" s="105"/>
      <c r="VBA16" s="105"/>
      <c r="VBB16" s="105"/>
      <c r="VBC16" s="105"/>
      <c r="VBD16" s="105"/>
      <c r="VBE16" s="105"/>
      <c r="VBF16" s="105"/>
      <c r="VBG16" s="105"/>
      <c r="VBH16" s="105"/>
      <c r="VBI16" s="105"/>
      <c r="VBJ16" s="105"/>
      <c r="VBK16" s="105"/>
      <c r="VBL16" s="105"/>
      <c r="VBM16" s="105"/>
      <c r="VBN16" s="105"/>
      <c r="VBO16" s="105"/>
      <c r="VBP16" s="105"/>
      <c r="VBQ16" s="105"/>
      <c r="VBR16" s="105"/>
      <c r="VBS16" s="105"/>
      <c r="VBT16" s="105"/>
      <c r="VBU16" s="105"/>
      <c r="VBV16" s="105"/>
      <c r="VBW16" s="105"/>
      <c r="VBX16" s="105"/>
      <c r="VBY16" s="105"/>
      <c r="VBZ16" s="105"/>
      <c r="VCA16" s="105"/>
      <c r="VCB16" s="105"/>
      <c r="VCC16" s="105"/>
      <c r="VCD16" s="105"/>
      <c r="VCE16" s="105"/>
      <c r="VCF16" s="105"/>
      <c r="VCG16" s="105"/>
      <c r="VCH16" s="105"/>
      <c r="VCI16" s="105"/>
      <c r="VCJ16" s="105"/>
      <c r="VCK16" s="105"/>
      <c r="VCL16" s="105"/>
      <c r="VCM16" s="105"/>
      <c r="VCN16" s="105"/>
      <c r="VCO16" s="105"/>
      <c r="VCP16" s="105"/>
      <c r="VCQ16" s="105"/>
      <c r="VCR16" s="105"/>
      <c r="VCS16" s="105"/>
      <c r="VCT16" s="105"/>
      <c r="VCU16" s="105"/>
      <c r="VCV16" s="105"/>
      <c r="VCW16" s="105"/>
      <c r="VCX16" s="105"/>
      <c r="VCY16" s="105"/>
      <c r="VCZ16" s="105"/>
      <c r="VDA16" s="105"/>
      <c r="VDB16" s="105"/>
      <c r="VDC16" s="105"/>
      <c r="VDD16" s="105"/>
      <c r="VDE16" s="105"/>
      <c r="VDF16" s="105"/>
      <c r="VDG16" s="105"/>
      <c r="VDH16" s="105"/>
      <c r="VDI16" s="105"/>
      <c r="VDJ16" s="105"/>
      <c r="VDK16" s="105"/>
      <c r="VDL16" s="105"/>
      <c r="VDM16" s="105"/>
      <c r="VDN16" s="105"/>
      <c r="VDO16" s="105"/>
      <c r="VDP16" s="105"/>
      <c r="VDQ16" s="105"/>
      <c r="VDR16" s="105"/>
      <c r="VDS16" s="105"/>
      <c r="VDT16" s="105"/>
      <c r="VDU16" s="105"/>
      <c r="VDV16" s="105"/>
      <c r="VDW16" s="105"/>
      <c r="VDX16" s="105"/>
      <c r="VDY16" s="105"/>
      <c r="VDZ16" s="105"/>
      <c r="VEA16" s="105"/>
      <c r="VEB16" s="105"/>
      <c r="VEC16" s="105"/>
      <c r="VED16" s="105"/>
      <c r="VEE16" s="105"/>
      <c r="VEF16" s="105"/>
      <c r="VEG16" s="105"/>
      <c r="VEH16" s="105"/>
      <c r="VEI16" s="105"/>
      <c r="VEJ16" s="105"/>
      <c r="VEK16" s="105"/>
      <c r="VEL16" s="105"/>
      <c r="VEM16" s="105"/>
      <c r="VEN16" s="105"/>
      <c r="VEO16" s="105"/>
      <c r="VEP16" s="105"/>
      <c r="VEQ16" s="105"/>
      <c r="VER16" s="105"/>
      <c r="VES16" s="105"/>
      <c r="VET16" s="105"/>
      <c r="VEU16" s="105"/>
      <c r="VEV16" s="105"/>
      <c r="VEW16" s="105"/>
      <c r="VEX16" s="105"/>
      <c r="VEY16" s="105"/>
      <c r="VEZ16" s="105"/>
      <c r="VFA16" s="105"/>
      <c r="VFB16" s="105"/>
      <c r="VFC16" s="105"/>
      <c r="VFD16" s="105"/>
      <c r="VFE16" s="105"/>
      <c r="VFF16" s="105"/>
      <c r="VFG16" s="105"/>
      <c r="VFH16" s="105"/>
      <c r="VFI16" s="105"/>
      <c r="VFJ16" s="105"/>
      <c r="VFK16" s="105"/>
      <c r="VFL16" s="105"/>
      <c r="VFM16" s="105"/>
      <c r="VFN16" s="105"/>
      <c r="VFO16" s="105"/>
      <c r="VFP16" s="105"/>
      <c r="VFQ16" s="105"/>
      <c r="VFR16" s="105"/>
      <c r="VFS16" s="105"/>
      <c r="VFT16" s="105"/>
      <c r="VFU16" s="105"/>
      <c r="VFV16" s="105"/>
      <c r="VFW16" s="105"/>
      <c r="VFX16" s="105"/>
      <c r="VFY16" s="105"/>
      <c r="VFZ16" s="105"/>
      <c r="VGA16" s="105"/>
      <c r="VGB16" s="105"/>
      <c r="VGC16" s="105"/>
      <c r="VGD16" s="105"/>
      <c r="VGE16" s="105"/>
      <c r="VGF16" s="105"/>
      <c r="VGG16" s="105"/>
      <c r="VGH16" s="105"/>
      <c r="VGI16" s="105"/>
      <c r="VGJ16" s="105"/>
      <c r="VGK16" s="105"/>
      <c r="VGL16" s="105"/>
      <c r="VGM16" s="105"/>
      <c r="VGN16" s="105"/>
      <c r="VGO16" s="105"/>
      <c r="VGP16" s="105"/>
      <c r="VGQ16" s="105"/>
      <c r="VGR16" s="105"/>
      <c r="VGS16" s="105"/>
      <c r="VGT16" s="105"/>
      <c r="VGU16" s="105"/>
      <c r="VGV16" s="105"/>
      <c r="VGW16" s="105"/>
      <c r="VGX16" s="105"/>
      <c r="VGY16" s="105"/>
      <c r="VGZ16" s="105"/>
      <c r="VHA16" s="105"/>
      <c r="VHB16" s="105"/>
      <c r="VHC16" s="105"/>
      <c r="VHD16" s="105"/>
      <c r="VHE16" s="105"/>
      <c r="VHF16" s="105"/>
      <c r="VHG16" s="105"/>
      <c r="VHH16" s="105"/>
      <c r="VHI16" s="105"/>
      <c r="VHJ16" s="105"/>
      <c r="VHK16" s="105"/>
      <c r="VHL16" s="105"/>
      <c r="VHM16" s="105"/>
      <c r="VHN16" s="105"/>
      <c r="VHO16" s="105"/>
      <c r="VHP16" s="105"/>
      <c r="VHQ16" s="105"/>
      <c r="VHR16" s="105"/>
      <c r="VHS16" s="105"/>
      <c r="VHT16" s="105"/>
      <c r="VHU16" s="105"/>
      <c r="VHV16" s="105"/>
      <c r="VHW16" s="105"/>
      <c r="VHX16" s="105"/>
      <c r="VHY16" s="105"/>
      <c r="VHZ16" s="105"/>
      <c r="VIA16" s="105"/>
      <c r="VIB16" s="105"/>
      <c r="VIC16" s="105"/>
      <c r="VID16" s="105"/>
      <c r="VIE16" s="105"/>
      <c r="VIF16" s="105"/>
      <c r="VIG16" s="105"/>
      <c r="VIH16" s="105"/>
      <c r="VII16" s="105"/>
      <c r="VIJ16" s="105"/>
      <c r="VIK16" s="105"/>
      <c r="VIL16" s="105"/>
      <c r="VIM16" s="105"/>
      <c r="VIN16" s="105"/>
      <c r="VIO16" s="105"/>
      <c r="VIP16" s="105"/>
      <c r="VIQ16" s="105"/>
      <c r="VIR16" s="105"/>
      <c r="VIS16" s="105"/>
      <c r="VIT16" s="105"/>
      <c r="VIU16" s="105"/>
      <c r="VIV16" s="105"/>
      <c r="VIW16" s="105"/>
      <c r="VIX16" s="105"/>
      <c r="VIY16" s="105"/>
      <c r="VIZ16" s="105"/>
      <c r="VJA16" s="105"/>
      <c r="VJB16" s="105"/>
      <c r="VJC16" s="105"/>
      <c r="VJD16" s="105"/>
      <c r="VJE16" s="105"/>
      <c r="VJF16" s="105"/>
      <c r="VJG16" s="105"/>
      <c r="VJH16" s="105"/>
      <c r="VJI16" s="105"/>
      <c r="VJJ16" s="105"/>
      <c r="VJK16" s="105"/>
      <c r="VJL16" s="105"/>
      <c r="VJM16" s="105"/>
      <c r="VJN16" s="105"/>
      <c r="VJO16" s="105"/>
      <c r="VJP16" s="105"/>
      <c r="VJQ16" s="105"/>
      <c r="VJR16" s="105"/>
      <c r="VJS16" s="105"/>
      <c r="VJT16" s="105"/>
      <c r="VJU16" s="105"/>
      <c r="VJV16" s="105"/>
      <c r="VJW16" s="105"/>
      <c r="VJX16" s="105"/>
      <c r="VJY16" s="105"/>
      <c r="VJZ16" s="105"/>
      <c r="VKA16" s="105"/>
      <c r="VKB16" s="105"/>
      <c r="VKC16" s="105"/>
      <c r="VKD16" s="105"/>
      <c r="VKE16" s="105"/>
      <c r="VKF16" s="105"/>
      <c r="VKG16" s="105"/>
      <c r="VKH16" s="105"/>
      <c r="VKI16" s="105"/>
      <c r="VKJ16" s="105"/>
      <c r="VKK16" s="105"/>
      <c r="VKL16" s="105"/>
      <c r="VKM16" s="105"/>
      <c r="VKN16" s="105"/>
      <c r="VKO16" s="105"/>
      <c r="VKP16" s="105"/>
      <c r="VKQ16" s="105"/>
      <c r="VKR16" s="105"/>
      <c r="VKS16" s="105"/>
      <c r="VKT16" s="105"/>
      <c r="VKU16" s="105"/>
      <c r="VKV16" s="105"/>
      <c r="VKW16" s="105"/>
      <c r="VKX16" s="105"/>
      <c r="VKY16" s="105"/>
      <c r="VKZ16" s="105"/>
      <c r="VLA16" s="105"/>
      <c r="VLB16" s="105"/>
      <c r="VLC16" s="105"/>
      <c r="VLD16" s="105"/>
      <c r="VLE16" s="105"/>
      <c r="VLF16" s="105"/>
      <c r="VLG16" s="105"/>
      <c r="VLH16" s="105"/>
      <c r="VLI16" s="105"/>
      <c r="VLJ16" s="105"/>
      <c r="VLK16" s="105"/>
      <c r="VLL16" s="105"/>
      <c r="VLM16" s="105"/>
      <c r="VLN16" s="105"/>
      <c r="VLO16" s="105"/>
      <c r="VLP16" s="105"/>
      <c r="VLQ16" s="105"/>
      <c r="VLR16" s="105"/>
      <c r="VLS16" s="105"/>
      <c r="VLT16" s="105"/>
      <c r="VLU16" s="105"/>
      <c r="VLV16" s="105"/>
      <c r="VLW16" s="105"/>
      <c r="VLX16" s="105"/>
      <c r="VLY16" s="105"/>
      <c r="VLZ16" s="105"/>
      <c r="VMA16" s="105"/>
      <c r="VMB16" s="105"/>
      <c r="VMC16" s="105"/>
      <c r="VMD16" s="105"/>
      <c r="VME16" s="105"/>
      <c r="VMF16" s="105"/>
      <c r="VMG16" s="105"/>
      <c r="VMH16" s="105"/>
      <c r="VMI16" s="105"/>
      <c r="VMJ16" s="105"/>
      <c r="VMK16" s="105"/>
      <c r="VML16" s="105"/>
      <c r="VMM16" s="105"/>
      <c r="VMN16" s="105"/>
      <c r="VMO16" s="105"/>
      <c r="VMP16" s="105"/>
      <c r="VMQ16" s="105"/>
      <c r="VMR16" s="105"/>
      <c r="VMS16" s="105"/>
      <c r="VMT16" s="105"/>
      <c r="VMU16" s="105"/>
      <c r="VMV16" s="105"/>
      <c r="VMW16" s="105"/>
      <c r="VMX16" s="105"/>
      <c r="VMY16" s="105"/>
      <c r="VMZ16" s="105"/>
      <c r="VNA16" s="105"/>
      <c r="VNB16" s="105"/>
      <c r="VNC16" s="105"/>
      <c r="VND16" s="105"/>
      <c r="VNE16" s="105"/>
      <c r="VNF16" s="105"/>
      <c r="VNG16" s="105"/>
      <c r="VNH16" s="105"/>
      <c r="VNI16" s="105"/>
      <c r="VNJ16" s="105"/>
      <c r="VNK16" s="105"/>
      <c r="VNL16" s="105"/>
      <c r="VNM16" s="105"/>
      <c r="VNN16" s="105"/>
      <c r="VNO16" s="105"/>
      <c r="VNP16" s="105"/>
      <c r="VNQ16" s="105"/>
      <c r="VNR16" s="105"/>
      <c r="VNS16" s="105"/>
      <c r="VNT16" s="105"/>
      <c r="VNU16" s="105"/>
      <c r="VNV16" s="105"/>
      <c r="VNW16" s="105"/>
      <c r="VNX16" s="105"/>
      <c r="VNY16" s="105"/>
      <c r="VNZ16" s="105"/>
      <c r="VOA16" s="105"/>
      <c r="VOB16" s="105"/>
      <c r="VOC16" s="105"/>
      <c r="VOD16" s="105"/>
      <c r="VOE16" s="105"/>
      <c r="VOF16" s="105"/>
      <c r="VOG16" s="105"/>
      <c r="VOH16" s="105"/>
      <c r="VOI16" s="105"/>
      <c r="VOJ16" s="105"/>
      <c r="VOK16" s="105"/>
      <c r="VOL16" s="105"/>
      <c r="VOM16" s="105"/>
      <c r="VON16" s="105"/>
      <c r="VOO16" s="105"/>
      <c r="VOP16" s="105"/>
      <c r="VOQ16" s="105"/>
      <c r="VOR16" s="105"/>
      <c r="VOS16" s="105"/>
      <c r="VOT16" s="105"/>
      <c r="VOU16" s="105"/>
      <c r="VOV16" s="105"/>
      <c r="VOW16" s="105"/>
      <c r="VOX16" s="105"/>
      <c r="VOY16" s="105"/>
      <c r="VOZ16" s="105"/>
      <c r="VPA16" s="105"/>
      <c r="VPB16" s="105"/>
      <c r="VPC16" s="105"/>
      <c r="VPD16" s="105"/>
      <c r="VPE16" s="105"/>
      <c r="VPF16" s="105"/>
      <c r="VPG16" s="105"/>
      <c r="VPH16" s="105"/>
      <c r="VPI16" s="105"/>
      <c r="VPJ16" s="105"/>
      <c r="VPK16" s="105"/>
      <c r="VPL16" s="105"/>
      <c r="VPM16" s="105"/>
      <c r="VPN16" s="105"/>
      <c r="VPO16" s="105"/>
      <c r="VPP16" s="105"/>
      <c r="VPQ16" s="105"/>
      <c r="VPR16" s="105"/>
      <c r="VPS16" s="105"/>
      <c r="VPT16" s="105"/>
      <c r="VPU16" s="105"/>
      <c r="VPV16" s="105"/>
      <c r="VPW16" s="105"/>
      <c r="VPX16" s="105"/>
      <c r="VPY16" s="105"/>
      <c r="VPZ16" s="105"/>
      <c r="VQA16" s="105"/>
      <c r="VQB16" s="105"/>
      <c r="VQC16" s="105"/>
      <c r="VQD16" s="105"/>
      <c r="VQE16" s="105"/>
      <c r="VQF16" s="105"/>
      <c r="VQG16" s="105"/>
      <c r="VQH16" s="105"/>
      <c r="VQI16" s="105"/>
      <c r="VQJ16" s="105"/>
      <c r="VQK16" s="105"/>
      <c r="VQL16" s="105"/>
      <c r="VQM16" s="105"/>
      <c r="VQN16" s="105"/>
      <c r="VQO16" s="105"/>
      <c r="VQP16" s="105"/>
      <c r="VQQ16" s="105"/>
      <c r="VQR16" s="105"/>
      <c r="VQS16" s="105"/>
      <c r="VQT16" s="105"/>
      <c r="VQU16" s="105"/>
      <c r="VQV16" s="105"/>
      <c r="VQW16" s="105"/>
      <c r="VQX16" s="105"/>
      <c r="VQY16" s="105"/>
      <c r="VQZ16" s="105"/>
      <c r="VRA16" s="105"/>
      <c r="VRB16" s="105"/>
      <c r="VRC16" s="105"/>
      <c r="VRD16" s="105"/>
      <c r="VRE16" s="105"/>
      <c r="VRF16" s="105"/>
      <c r="VRG16" s="105"/>
      <c r="VRH16" s="105"/>
      <c r="VRI16" s="105"/>
      <c r="VRJ16" s="105"/>
      <c r="VRK16" s="105"/>
      <c r="VRL16" s="105"/>
      <c r="VRM16" s="105"/>
      <c r="VRN16" s="105"/>
      <c r="VRO16" s="105"/>
      <c r="VRP16" s="105"/>
      <c r="VRQ16" s="105"/>
      <c r="VRR16" s="105"/>
      <c r="VRS16" s="105"/>
      <c r="VRT16" s="105"/>
      <c r="VRU16" s="105"/>
      <c r="VRV16" s="105"/>
      <c r="VRW16" s="105"/>
      <c r="VRX16" s="105"/>
      <c r="VRY16" s="105"/>
      <c r="VRZ16" s="105"/>
      <c r="VSA16" s="105"/>
      <c r="VSB16" s="105"/>
      <c r="VSC16" s="105"/>
      <c r="VSD16" s="105"/>
      <c r="VSE16" s="105"/>
      <c r="VSF16" s="105"/>
      <c r="VSG16" s="105"/>
      <c r="VSH16" s="105"/>
      <c r="VSI16" s="105"/>
      <c r="VSJ16" s="105"/>
      <c r="VSK16" s="105"/>
      <c r="VSL16" s="105"/>
      <c r="VSM16" s="105"/>
      <c r="VSN16" s="105"/>
      <c r="VSO16" s="105"/>
      <c r="VSP16" s="105"/>
      <c r="VSQ16" s="105"/>
      <c r="VSR16" s="105"/>
      <c r="VSS16" s="105"/>
      <c r="VST16" s="105"/>
      <c r="VSU16" s="105"/>
      <c r="VSV16" s="105"/>
      <c r="VSW16" s="105"/>
      <c r="VSX16" s="105"/>
      <c r="VSY16" s="105"/>
      <c r="VSZ16" s="105"/>
      <c r="VTA16" s="105"/>
      <c r="VTB16" s="105"/>
      <c r="VTC16" s="105"/>
      <c r="VTD16" s="105"/>
      <c r="VTE16" s="105"/>
      <c r="VTF16" s="105"/>
      <c r="VTG16" s="105"/>
      <c r="VTH16" s="105"/>
      <c r="VTI16" s="105"/>
      <c r="VTJ16" s="105"/>
      <c r="VTK16" s="105"/>
      <c r="VTL16" s="105"/>
      <c r="VTM16" s="105"/>
      <c r="VTN16" s="105"/>
      <c r="VTO16" s="105"/>
      <c r="VTP16" s="105"/>
      <c r="VTQ16" s="105"/>
      <c r="VTR16" s="105"/>
      <c r="VTS16" s="105"/>
      <c r="VTT16" s="105"/>
      <c r="VTU16" s="105"/>
      <c r="VTV16" s="105"/>
      <c r="VTW16" s="105"/>
      <c r="VTX16" s="105"/>
      <c r="VTY16" s="105"/>
      <c r="VTZ16" s="105"/>
      <c r="VUA16" s="105"/>
      <c r="VUB16" s="105"/>
      <c r="VUC16" s="105"/>
      <c r="VUD16" s="105"/>
      <c r="VUE16" s="105"/>
      <c r="VUF16" s="105"/>
      <c r="VUG16" s="105"/>
      <c r="VUH16" s="105"/>
      <c r="VUI16" s="105"/>
      <c r="VUJ16" s="105"/>
      <c r="VUK16" s="105"/>
      <c r="VUL16" s="105"/>
      <c r="VUM16" s="105"/>
      <c r="VUN16" s="105"/>
      <c r="VUO16" s="105"/>
      <c r="VUP16" s="105"/>
      <c r="VUQ16" s="105"/>
      <c r="VUR16" s="105"/>
      <c r="VUS16" s="105"/>
      <c r="VUT16" s="105"/>
      <c r="VUU16" s="105"/>
      <c r="VUV16" s="105"/>
      <c r="VUW16" s="105"/>
      <c r="VUX16" s="105"/>
      <c r="VUY16" s="105"/>
      <c r="VUZ16" s="105"/>
      <c r="VVA16" s="105"/>
      <c r="VVB16" s="105"/>
      <c r="VVC16" s="105"/>
      <c r="VVD16" s="105"/>
      <c r="VVE16" s="105"/>
      <c r="VVF16" s="105"/>
      <c r="VVG16" s="105"/>
      <c r="VVH16" s="105"/>
      <c r="VVI16" s="105"/>
      <c r="VVJ16" s="105"/>
      <c r="VVK16" s="105"/>
      <c r="VVL16" s="105"/>
      <c r="VVM16" s="105"/>
      <c r="VVN16" s="105"/>
      <c r="VVO16" s="105"/>
      <c r="VVP16" s="105"/>
      <c r="VVQ16" s="105"/>
      <c r="VVR16" s="105"/>
      <c r="VVS16" s="105"/>
      <c r="VVT16" s="105"/>
      <c r="VVU16" s="105"/>
      <c r="VVV16" s="105"/>
      <c r="VVW16" s="105"/>
      <c r="VVX16" s="105"/>
      <c r="VVY16" s="105"/>
      <c r="VVZ16" s="105"/>
      <c r="VWA16" s="105"/>
      <c r="VWB16" s="105"/>
      <c r="VWC16" s="105"/>
      <c r="VWD16" s="105"/>
      <c r="VWE16" s="105"/>
      <c r="VWF16" s="105"/>
      <c r="VWG16" s="105"/>
      <c r="VWH16" s="105"/>
      <c r="VWI16" s="105"/>
      <c r="VWJ16" s="105"/>
      <c r="VWK16" s="105"/>
      <c r="VWL16" s="105"/>
      <c r="VWM16" s="105"/>
      <c r="VWN16" s="105"/>
      <c r="VWO16" s="105"/>
      <c r="VWP16" s="105"/>
      <c r="VWQ16" s="105"/>
      <c r="VWR16" s="105"/>
      <c r="VWS16" s="105"/>
      <c r="VWT16" s="105"/>
      <c r="VWU16" s="105"/>
      <c r="VWV16" s="105"/>
      <c r="VWW16" s="105"/>
      <c r="VWX16" s="105"/>
      <c r="VWY16" s="105"/>
      <c r="VWZ16" s="105"/>
      <c r="VXA16" s="105"/>
      <c r="VXB16" s="105"/>
      <c r="VXC16" s="105"/>
      <c r="VXD16" s="105"/>
      <c r="VXE16" s="105"/>
      <c r="VXF16" s="105"/>
      <c r="VXG16" s="105"/>
      <c r="VXH16" s="105"/>
      <c r="VXI16" s="105"/>
      <c r="VXJ16" s="105"/>
      <c r="VXK16" s="105"/>
      <c r="VXL16" s="105"/>
      <c r="VXM16" s="105"/>
      <c r="VXN16" s="105"/>
      <c r="VXO16" s="105"/>
      <c r="VXP16" s="105"/>
      <c r="VXQ16" s="105"/>
      <c r="VXR16" s="105"/>
      <c r="VXS16" s="105"/>
      <c r="VXT16" s="105"/>
      <c r="VXU16" s="105"/>
      <c r="VXV16" s="105"/>
      <c r="VXW16" s="105"/>
      <c r="VXX16" s="105"/>
      <c r="VXY16" s="105"/>
      <c r="VXZ16" s="105"/>
      <c r="VYA16" s="105"/>
      <c r="VYB16" s="105"/>
      <c r="VYC16" s="105"/>
      <c r="VYD16" s="105"/>
      <c r="VYE16" s="105"/>
      <c r="VYF16" s="105"/>
      <c r="VYG16" s="105"/>
      <c r="VYH16" s="105"/>
      <c r="VYI16" s="105"/>
      <c r="VYJ16" s="105"/>
      <c r="VYK16" s="105"/>
      <c r="VYL16" s="105"/>
      <c r="VYM16" s="105"/>
      <c r="VYN16" s="105"/>
      <c r="VYO16" s="105"/>
      <c r="VYP16" s="105"/>
      <c r="VYQ16" s="105"/>
      <c r="VYR16" s="105"/>
      <c r="VYS16" s="105"/>
      <c r="VYT16" s="105"/>
      <c r="VYU16" s="105"/>
      <c r="VYV16" s="105"/>
      <c r="VYW16" s="105"/>
      <c r="VYX16" s="105"/>
      <c r="VYY16" s="105"/>
      <c r="VYZ16" s="105"/>
      <c r="VZA16" s="105"/>
      <c r="VZB16" s="105"/>
      <c r="VZC16" s="105"/>
      <c r="VZD16" s="105"/>
      <c r="VZE16" s="105"/>
      <c r="VZF16" s="105"/>
      <c r="VZG16" s="105"/>
      <c r="VZH16" s="105"/>
      <c r="VZI16" s="105"/>
      <c r="VZJ16" s="105"/>
      <c r="VZK16" s="105"/>
      <c r="VZL16" s="105"/>
      <c r="VZM16" s="105"/>
      <c r="VZN16" s="105"/>
      <c r="VZO16" s="105"/>
      <c r="VZP16" s="105"/>
      <c r="VZQ16" s="105"/>
      <c r="VZR16" s="105"/>
      <c r="VZS16" s="105"/>
      <c r="VZT16" s="105"/>
      <c r="VZU16" s="105"/>
      <c r="VZV16" s="105"/>
      <c r="VZW16" s="105"/>
      <c r="VZX16" s="105"/>
      <c r="VZY16" s="105"/>
      <c r="VZZ16" s="105"/>
      <c r="WAA16" s="105"/>
      <c r="WAB16" s="105"/>
      <c r="WAC16" s="105"/>
      <c r="WAD16" s="105"/>
      <c r="WAE16" s="105"/>
      <c r="WAF16" s="105"/>
      <c r="WAG16" s="105"/>
      <c r="WAH16" s="105"/>
      <c r="WAI16" s="105"/>
      <c r="WAJ16" s="105"/>
      <c r="WAK16" s="105"/>
      <c r="WAL16" s="105"/>
      <c r="WAM16" s="105"/>
      <c r="WAN16" s="105"/>
      <c r="WAO16" s="105"/>
      <c r="WAP16" s="105"/>
      <c r="WAQ16" s="105"/>
      <c r="WAR16" s="105"/>
      <c r="WAS16" s="105"/>
      <c r="WAT16" s="105"/>
      <c r="WAU16" s="105"/>
      <c r="WAV16" s="105"/>
      <c r="WAW16" s="105"/>
      <c r="WAX16" s="105"/>
      <c r="WAY16" s="105"/>
      <c r="WAZ16" s="105"/>
      <c r="WBA16" s="105"/>
      <c r="WBB16" s="105"/>
      <c r="WBC16" s="105"/>
      <c r="WBD16" s="105"/>
      <c r="WBE16" s="105"/>
      <c r="WBF16" s="105"/>
      <c r="WBG16" s="105"/>
      <c r="WBH16" s="105"/>
      <c r="WBI16" s="105"/>
      <c r="WBJ16" s="105"/>
      <c r="WBK16" s="105"/>
      <c r="WBL16" s="105"/>
      <c r="WBM16" s="105"/>
      <c r="WBN16" s="105"/>
      <c r="WBO16" s="105"/>
      <c r="WBP16" s="105"/>
      <c r="WBQ16" s="105"/>
      <c r="WBR16" s="105"/>
      <c r="WBS16" s="105"/>
      <c r="WBT16" s="105"/>
      <c r="WBU16" s="105"/>
      <c r="WBV16" s="105"/>
      <c r="WBW16" s="105"/>
      <c r="WBX16" s="105"/>
      <c r="WBY16" s="105"/>
      <c r="WBZ16" s="105"/>
      <c r="WCA16" s="105"/>
      <c r="WCB16" s="105"/>
      <c r="WCC16" s="105"/>
      <c r="WCD16" s="105"/>
      <c r="WCE16" s="105"/>
      <c r="WCF16" s="105"/>
      <c r="WCG16" s="105"/>
      <c r="WCH16" s="105"/>
      <c r="WCI16" s="105"/>
      <c r="WCJ16" s="105"/>
      <c r="WCK16" s="105"/>
      <c r="WCL16" s="105"/>
      <c r="WCM16" s="105"/>
      <c r="WCN16" s="105"/>
      <c r="WCO16" s="105"/>
      <c r="WCP16" s="105"/>
      <c r="WCQ16" s="105"/>
      <c r="WCR16" s="105"/>
      <c r="WCS16" s="105"/>
      <c r="WCT16" s="105"/>
      <c r="WCU16" s="105"/>
      <c r="WCV16" s="105"/>
      <c r="WCW16" s="105"/>
      <c r="WCX16" s="105"/>
      <c r="WCY16" s="105"/>
      <c r="WCZ16" s="105"/>
      <c r="WDA16" s="105"/>
      <c r="WDB16" s="105"/>
      <c r="WDC16" s="105"/>
      <c r="WDD16" s="105"/>
      <c r="WDE16" s="105"/>
      <c r="WDF16" s="105"/>
      <c r="WDG16" s="105"/>
      <c r="WDH16" s="105"/>
      <c r="WDI16" s="105"/>
      <c r="WDJ16" s="105"/>
      <c r="WDK16" s="105"/>
      <c r="WDL16" s="105"/>
      <c r="WDM16" s="105"/>
      <c r="WDN16" s="105"/>
      <c r="WDO16" s="105"/>
      <c r="WDP16" s="105"/>
      <c r="WDQ16" s="105"/>
      <c r="WDR16" s="105"/>
      <c r="WDS16" s="105"/>
      <c r="WDT16" s="105"/>
      <c r="WDU16" s="105"/>
      <c r="WDV16" s="105"/>
      <c r="WDW16" s="105"/>
      <c r="WDX16" s="105"/>
      <c r="WDY16" s="105"/>
      <c r="WDZ16" s="105"/>
      <c r="WEA16" s="105"/>
      <c r="WEB16" s="105"/>
      <c r="WEC16" s="105"/>
      <c r="WED16" s="105"/>
      <c r="WEE16" s="105"/>
      <c r="WEF16" s="105"/>
      <c r="WEG16" s="105"/>
      <c r="WEH16" s="105"/>
      <c r="WEI16" s="105"/>
      <c r="WEJ16" s="105"/>
      <c r="WEK16" s="105"/>
      <c r="WEL16" s="105"/>
      <c r="WEM16" s="105"/>
      <c r="WEN16" s="105"/>
      <c r="WEO16" s="105"/>
      <c r="WEP16" s="105"/>
      <c r="WEQ16" s="105"/>
      <c r="WER16" s="105"/>
      <c r="WES16" s="105"/>
      <c r="WET16" s="105"/>
      <c r="WEU16" s="105"/>
      <c r="WEV16" s="105"/>
      <c r="WEW16" s="105"/>
      <c r="WEX16" s="105"/>
      <c r="WEY16" s="105"/>
      <c r="WEZ16" s="105"/>
      <c r="WFA16" s="105"/>
      <c r="WFB16" s="105"/>
      <c r="WFC16" s="105"/>
      <c r="WFD16" s="105"/>
      <c r="WFE16" s="105"/>
      <c r="WFF16" s="105"/>
      <c r="WFG16" s="105"/>
      <c r="WFH16" s="105"/>
      <c r="WFI16" s="105"/>
      <c r="WFJ16" s="105"/>
      <c r="WFK16" s="105"/>
      <c r="WFL16" s="105"/>
      <c r="WFM16" s="105"/>
      <c r="WFN16" s="105"/>
      <c r="WFO16" s="105"/>
      <c r="WFP16" s="105"/>
      <c r="WFQ16" s="105"/>
      <c r="WFR16" s="105"/>
      <c r="WFS16" s="105"/>
      <c r="WFT16" s="105"/>
      <c r="WFU16" s="105"/>
      <c r="WFV16" s="105"/>
      <c r="WFW16" s="105"/>
      <c r="WFX16" s="105"/>
      <c r="WFY16" s="105"/>
      <c r="WFZ16" s="105"/>
      <c r="WGA16" s="105"/>
      <c r="WGB16" s="105"/>
      <c r="WGC16" s="105"/>
      <c r="WGD16" s="105"/>
      <c r="WGE16" s="105"/>
      <c r="WGF16" s="105"/>
      <c r="WGG16" s="105"/>
      <c r="WGH16" s="105"/>
      <c r="WGI16" s="105"/>
      <c r="WGJ16" s="105"/>
      <c r="WGK16" s="105"/>
      <c r="WGL16" s="105"/>
      <c r="WGM16" s="105"/>
      <c r="WGN16" s="105"/>
      <c r="WGO16" s="105"/>
      <c r="WGP16" s="105"/>
      <c r="WGQ16" s="105"/>
      <c r="WGR16" s="105"/>
      <c r="WGS16" s="105"/>
      <c r="WGT16" s="105"/>
      <c r="WGU16" s="105"/>
      <c r="WGV16" s="105"/>
      <c r="WGW16" s="105"/>
      <c r="WGX16" s="105"/>
      <c r="WGY16" s="105"/>
      <c r="WGZ16" s="105"/>
      <c r="WHA16" s="105"/>
      <c r="WHB16" s="105"/>
      <c r="WHC16" s="105"/>
      <c r="WHD16" s="105"/>
      <c r="WHE16" s="105"/>
      <c r="WHF16" s="105"/>
      <c r="WHG16" s="105"/>
      <c r="WHH16" s="105"/>
      <c r="WHI16" s="105"/>
      <c r="WHJ16" s="105"/>
      <c r="WHK16" s="105"/>
      <c r="WHL16" s="105"/>
      <c r="WHM16" s="105"/>
      <c r="WHN16" s="105"/>
      <c r="WHO16" s="105"/>
      <c r="WHP16" s="105"/>
      <c r="WHQ16" s="105"/>
      <c r="WHR16" s="105"/>
      <c r="WHS16" s="105"/>
      <c r="WHT16" s="105"/>
      <c r="WHU16" s="105"/>
      <c r="WHV16" s="105"/>
      <c r="WHW16" s="105"/>
      <c r="WHX16" s="105"/>
      <c r="WHY16" s="105"/>
      <c r="WHZ16" s="105"/>
      <c r="WIA16" s="105"/>
      <c r="WIB16" s="105"/>
      <c r="WIC16" s="105"/>
      <c r="WID16" s="105"/>
      <c r="WIE16" s="105"/>
      <c r="WIF16" s="105"/>
      <c r="WIG16" s="105"/>
      <c r="WIH16" s="105"/>
      <c r="WII16" s="105"/>
      <c r="WIJ16" s="105"/>
      <c r="WIK16" s="105"/>
      <c r="WIL16" s="105"/>
      <c r="WIM16" s="105"/>
      <c r="WIN16" s="105"/>
      <c r="WIO16" s="105"/>
      <c r="WIP16" s="105"/>
      <c r="WIQ16" s="105"/>
      <c r="WIR16" s="105"/>
      <c r="WIS16" s="105"/>
      <c r="WIT16" s="105"/>
      <c r="WIU16" s="105"/>
      <c r="WIV16" s="105"/>
      <c r="WIW16" s="105"/>
      <c r="WIX16" s="105"/>
      <c r="WIY16" s="105"/>
      <c r="WIZ16" s="105"/>
      <c r="WJA16" s="105"/>
      <c r="WJB16" s="105"/>
      <c r="WJC16" s="105"/>
      <c r="WJD16" s="105"/>
      <c r="WJE16" s="105"/>
      <c r="WJF16" s="105"/>
      <c r="WJG16" s="105"/>
      <c r="WJH16" s="105"/>
      <c r="WJI16" s="105"/>
      <c r="WJJ16" s="105"/>
      <c r="WJK16" s="105"/>
      <c r="WJL16" s="105"/>
      <c r="WJM16" s="105"/>
      <c r="WJN16" s="105"/>
      <c r="WJO16" s="105"/>
      <c r="WJP16" s="105"/>
      <c r="WJQ16" s="105"/>
      <c r="WJR16" s="105"/>
      <c r="WJS16" s="105"/>
      <c r="WJT16" s="105"/>
      <c r="WJU16" s="105"/>
      <c r="WJV16" s="105"/>
      <c r="WJW16" s="105"/>
      <c r="WJX16" s="105"/>
      <c r="WJY16" s="105"/>
      <c r="WJZ16" s="105"/>
      <c r="WKA16" s="105"/>
      <c r="WKB16" s="105"/>
      <c r="WKC16" s="105"/>
      <c r="WKD16" s="105"/>
      <c r="WKE16" s="105"/>
      <c r="WKF16" s="105"/>
      <c r="WKG16" s="105"/>
      <c r="WKH16" s="105"/>
      <c r="WKI16" s="105"/>
      <c r="WKJ16" s="105"/>
      <c r="WKK16" s="105"/>
      <c r="WKL16" s="105"/>
      <c r="WKM16" s="105"/>
      <c r="WKN16" s="105"/>
      <c r="WKO16" s="105"/>
      <c r="WKP16" s="105"/>
      <c r="WKQ16" s="105"/>
      <c r="WKR16" s="105"/>
      <c r="WKS16" s="105"/>
      <c r="WKT16" s="105"/>
      <c r="WKU16" s="105"/>
      <c r="WKV16" s="105"/>
      <c r="WKW16" s="105"/>
      <c r="WKX16" s="105"/>
      <c r="WKY16" s="105"/>
      <c r="WKZ16" s="105"/>
      <c r="WLA16" s="105"/>
      <c r="WLB16" s="105"/>
      <c r="WLC16" s="105"/>
      <c r="WLD16" s="105"/>
      <c r="WLE16" s="105"/>
      <c r="WLF16" s="105"/>
      <c r="WLG16" s="105"/>
      <c r="WLH16" s="105"/>
      <c r="WLI16" s="105"/>
      <c r="WLJ16" s="105"/>
      <c r="WLK16" s="105"/>
      <c r="WLL16" s="105"/>
      <c r="WLM16" s="105"/>
      <c r="WLN16" s="105"/>
      <c r="WLO16" s="105"/>
      <c r="WLP16" s="105"/>
      <c r="WLQ16" s="105"/>
      <c r="WLR16" s="105"/>
      <c r="WLS16" s="105"/>
      <c r="WLT16" s="105"/>
      <c r="WLU16" s="105"/>
      <c r="WLV16" s="105"/>
      <c r="WLW16" s="105"/>
      <c r="WLX16" s="105"/>
      <c r="WLY16" s="105"/>
      <c r="WLZ16" s="105"/>
      <c r="WMA16" s="105"/>
      <c r="WMB16" s="105"/>
      <c r="WMC16" s="105"/>
      <c r="WMD16" s="105"/>
      <c r="WME16" s="105"/>
      <c r="WMF16" s="105"/>
      <c r="WMG16" s="105"/>
      <c r="WMH16" s="105"/>
      <c r="WMI16" s="105"/>
      <c r="WMJ16" s="105"/>
      <c r="WMK16" s="105"/>
      <c r="WML16" s="105"/>
      <c r="WMM16" s="105"/>
      <c r="WMN16" s="105"/>
      <c r="WMO16" s="105"/>
      <c r="WMP16" s="105"/>
      <c r="WMQ16" s="105"/>
      <c r="WMR16" s="105"/>
      <c r="WMS16" s="105"/>
      <c r="WMT16" s="105"/>
      <c r="WMU16" s="105"/>
      <c r="WMV16" s="105"/>
      <c r="WMW16" s="105"/>
      <c r="WMX16" s="105"/>
      <c r="WMY16" s="105"/>
      <c r="WMZ16" s="105"/>
      <c r="WNA16" s="105"/>
      <c r="WNB16" s="105"/>
      <c r="WNC16" s="105"/>
      <c r="WND16" s="105"/>
      <c r="WNE16" s="105"/>
      <c r="WNF16" s="105"/>
      <c r="WNG16" s="105"/>
      <c r="WNH16" s="105"/>
      <c r="WNI16" s="105"/>
      <c r="WNJ16" s="105"/>
      <c r="WNK16" s="105"/>
      <c r="WNL16" s="105"/>
      <c r="WNM16" s="105"/>
      <c r="WNN16" s="105"/>
      <c r="WNO16" s="105"/>
      <c r="WNP16" s="105"/>
      <c r="WNQ16" s="105"/>
      <c r="WNR16" s="105"/>
      <c r="WNS16" s="105"/>
      <c r="WNT16" s="105"/>
      <c r="WNU16" s="105"/>
      <c r="WNV16" s="105"/>
      <c r="WNW16" s="105"/>
      <c r="WNX16" s="105"/>
      <c r="WNY16" s="105"/>
      <c r="WNZ16" s="105"/>
      <c r="WOA16" s="105"/>
      <c r="WOB16" s="105"/>
      <c r="WOC16" s="105"/>
      <c r="WOD16" s="105"/>
      <c r="WOE16" s="105"/>
      <c r="WOF16" s="105"/>
      <c r="WOG16" s="105"/>
      <c r="WOH16" s="105"/>
      <c r="WOI16" s="105"/>
      <c r="WOJ16" s="105"/>
      <c r="WOK16" s="105"/>
      <c r="WOL16" s="105"/>
      <c r="WOM16" s="105"/>
      <c r="WON16" s="105"/>
      <c r="WOO16" s="105"/>
      <c r="WOP16" s="105"/>
      <c r="WOQ16" s="105"/>
      <c r="WOR16" s="105"/>
      <c r="WOS16" s="105"/>
      <c r="WOT16" s="105"/>
      <c r="WOU16" s="105"/>
      <c r="WOV16" s="105"/>
      <c r="WOW16" s="105"/>
      <c r="WOX16" s="105"/>
      <c r="WOY16" s="105"/>
      <c r="WOZ16" s="105"/>
      <c r="WPA16" s="105"/>
      <c r="WPB16" s="105"/>
      <c r="WPC16" s="105"/>
      <c r="WPD16" s="105"/>
      <c r="WPE16" s="105"/>
      <c r="WPF16" s="105"/>
      <c r="WPG16" s="105"/>
      <c r="WPH16" s="105"/>
      <c r="WPI16" s="105"/>
      <c r="WPJ16" s="105"/>
      <c r="WPK16" s="105"/>
      <c r="WPL16" s="105"/>
      <c r="WPM16" s="105"/>
      <c r="WPN16" s="105"/>
      <c r="WPO16" s="105"/>
      <c r="WPP16" s="105"/>
      <c r="WPQ16" s="105"/>
      <c r="WPR16" s="105"/>
      <c r="WPS16" s="105"/>
      <c r="WPT16" s="105"/>
      <c r="WPU16" s="105"/>
      <c r="WPV16" s="105"/>
      <c r="WPW16" s="105"/>
      <c r="WPX16" s="105"/>
      <c r="WPY16" s="105"/>
      <c r="WPZ16" s="105"/>
      <c r="WQA16" s="105"/>
      <c r="WQB16" s="105"/>
      <c r="WQC16" s="105"/>
      <c r="WQD16" s="105"/>
      <c r="WQE16" s="105"/>
      <c r="WQF16" s="105"/>
      <c r="WQG16" s="105"/>
      <c r="WQH16" s="105"/>
      <c r="WQI16" s="105"/>
      <c r="WQJ16" s="105"/>
      <c r="WQK16" s="105"/>
      <c r="WQL16" s="105"/>
      <c r="WQM16" s="105"/>
      <c r="WQN16" s="105"/>
      <c r="WQO16" s="105"/>
      <c r="WQP16" s="105"/>
      <c r="WQQ16" s="105"/>
      <c r="WQR16" s="105"/>
      <c r="WQS16" s="105"/>
      <c r="WQT16" s="105"/>
      <c r="WQU16" s="105"/>
      <c r="WQV16" s="105"/>
      <c r="WQW16" s="105"/>
      <c r="WQX16" s="105"/>
      <c r="WQY16" s="105"/>
      <c r="WQZ16" s="105"/>
      <c r="WRA16" s="105"/>
      <c r="WRB16" s="105"/>
      <c r="WRC16" s="105"/>
      <c r="WRD16" s="105"/>
      <c r="WRE16" s="105"/>
      <c r="WRF16" s="105"/>
      <c r="WRG16" s="105"/>
      <c r="WRH16" s="105"/>
      <c r="WRI16" s="105"/>
      <c r="WRJ16" s="105"/>
      <c r="WRK16" s="105"/>
      <c r="WRL16" s="105"/>
      <c r="WRM16" s="105"/>
      <c r="WRN16" s="105"/>
      <c r="WRO16" s="105"/>
      <c r="WRP16" s="105"/>
      <c r="WRQ16" s="105"/>
      <c r="WRR16" s="105"/>
      <c r="WRS16" s="105"/>
      <c r="WRT16" s="105"/>
      <c r="WRU16" s="105"/>
      <c r="WRV16" s="105"/>
      <c r="WRW16" s="105"/>
      <c r="WRX16" s="105"/>
      <c r="WRY16" s="105"/>
      <c r="WRZ16" s="105"/>
      <c r="WSA16" s="105"/>
      <c r="WSB16" s="105"/>
      <c r="WSC16" s="105"/>
      <c r="WSD16" s="105"/>
      <c r="WSE16" s="105"/>
      <c r="WSF16" s="105"/>
      <c r="WSG16" s="105"/>
      <c r="WSH16" s="105"/>
      <c r="WSI16" s="105"/>
      <c r="WSJ16" s="105"/>
      <c r="WSK16" s="105"/>
      <c r="WSL16" s="105"/>
      <c r="WSM16" s="105"/>
      <c r="WSN16" s="105"/>
      <c r="WSO16" s="105"/>
      <c r="WSP16" s="105"/>
      <c r="WSQ16" s="105"/>
      <c r="WSR16" s="105"/>
      <c r="WSS16" s="105"/>
      <c r="WST16" s="105"/>
      <c r="WSU16" s="105"/>
      <c r="WSV16" s="105"/>
      <c r="WSW16" s="105"/>
      <c r="WSX16" s="105"/>
      <c r="WSY16" s="105"/>
      <c r="WSZ16" s="105"/>
      <c r="WTA16" s="105"/>
      <c r="WTB16" s="105"/>
      <c r="WTC16" s="105"/>
      <c r="WTD16" s="105"/>
      <c r="WTE16" s="105"/>
      <c r="WTF16" s="105"/>
      <c r="WTG16" s="105"/>
      <c r="WTH16" s="105"/>
      <c r="WTI16" s="105"/>
      <c r="WTJ16" s="105"/>
      <c r="WTK16" s="105"/>
      <c r="WTL16" s="105"/>
      <c r="WTM16" s="105"/>
      <c r="WTN16" s="105"/>
      <c r="WTO16" s="105"/>
      <c r="WTP16" s="105"/>
      <c r="WTQ16" s="105"/>
      <c r="WTR16" s="105"/>
      <c r="WTS16" s="105"/>
      <c r="WTT16" s="105"/>
      <c r="WTU16" s="105"/>
      <c r="WTV16" s="105"/>
      <c r="WTW16" s="105"/>
      <c r="WTX16" s="105"/>
      <c r="WTY16" s="105"/>
      <c r="WTZ16" s="105"/>
      <c r="WUA16" s="105"/>
      <c r="WUB16" s="105"/>
      <c r="WUC16" s="105"/>
      <c r="WUD16" s="105"/>
      <c r="WUE16" s="105"/>
      <c r="WUF16" s="105"/>
      <c r="WUG16" s="105"/>
      <c r="WUH16" s="105"/>
      <c r="WUI16" s="105"/>
      <c r="WUJ16" s="105"/>
      <c r="WUK16" s="105"/>
      <c r="WUL16" s="105"/>
      <c r="WUM16" s="105"/>
      <c r="WUN16" s="105"/>
      <c r="WUO16" s="105"/>
      <c r="WUP16" s="105"/>
      <c r="WUQ16" s="105"/>
      <c r="WUR16" s="105"/>
      <c r="WUS16" s="105"/>
      <c r="WUT16" s="105"/>
      <c r="WUU16" s="105"/>
      <c r="WUV16" s="105"/>
      <c r="WUW16" s="105"/>
      <c r="WUX16" s="105"/>
      <c r="WUY16" s="105"/>
      <c r="WUZ16" s="105"/>
      <c r="WVA16" s="105"/>
      <c r="WVB16" s="105"/>
      <c r="WVC16" s="105"/>
      <c r="WVD16" s="105"/>
      <c r="WVE16" s="105"/>
      <c r="WVF16" s="105"/>
      <c r="WVG16" s="105"/>
      <c r="WVH16" s="105"/>
      <c r="WVI16" s="105"/>
      <c r="WVJ16" s="105"/>
      <c r="WVK16" s="105"/>
      <c r="WVL16" s="105"/>
      <c r="WVM16" s="105"/>
      <c r="WVN16" s="105"/>
      <c r="WVO16" s="105"/>
      <c r="WVP16" s="105"/>
      <c r="WVQ16" s="105"/>
      <c r="WVR16" s="105"/>
      <c r="WVS16" s="105"/>
      <c r="WVT16" s="105"/>
      <c r="WVU16" s="105"/>
      <c r="WVV16" s="105"/>
      <c r="WVW16" s="105"/>
      <c r="WVX16" s="105"/>
      <c r="WVY16" s="105"/>
      <c r="WVZ16" s="105"/>
      <c r="WWA16" s="105"/>
      <c r="WWB16" s="105"/>
      <c r="WWC16" s="105"/>
      <c r="WWD16" s="105"/>
      <c r="WWE16" s="105"/>
      <c r="WWF16" s="105"/>
      <c r="WWG16" s="105"/>
      <c r="WWH16" s="105"/>
      <c r="WWI16" s="105"/>
      <c r="WWJ16" s="105"/>
      <c r="WWK16" s="105"/>
      <c r="WWL16" s="105"/>
      <c r="WWM16" s="105"/>
      <c r="WWN16" s="105"/>
      <c r="WWO16" s="105"/>
      <c r="WWP16" s="105"/>
      <c r="WWQ16" s="105"/>
      <c r="WWR16" s="105"/>
      <c r="WWS16" s="105"/>
      <c r="WWT16" s="105"/>
      <c r="WWU16" s="105"/>
      <c r="WWV16" s="105"/>
      <c r="WWW16" s="105"/>
      <c r="WWX16" s="105"/>
      <c r="WWY16" s="105"/>
      <c r="WWZ16" s="105"/>
      <c r="WXA16" s="105"/>
      <c r="WXB16" s="105"/>
      <c r="WXC16" s="105"/>
      <c r="WXD16" s="105"/>
      <c r="WXE16" s="105"/>
      <c r="WXF16" s="105"/>
      <c r="WXG16" s="105"/>
      <c r="WXH16" s="105"/>
      <c r="WXI16" s="105"/>
      <c r="WXJ16" s="105"/>
      <c r="WXK16" s="105"/>
      <c r="WXL16" s="105"/>
      <c r="WXM16" s="105"/>
      <c r="WXN16" s="105"/>
      <c r="WXO16" s="105"/>
      <c r="WXP16" s="105"/>
      <c r="WXQ16" s="105"/>
      <c r="WXR16" s="105"/>
      <c r="WXS16" s="105"/>
      <c r="WXT16" s="105"/>
      <c r="WXU16" s="105"/>
      <c r="WXV16" s="105"/>
      <c r="WXW16" s="105"/>
      <c r="WXX16" s="105"/>
      <c r="WXY16" s="105"/>
      <c r="WXZ16" s="105"/>
      <c r="WYA16" s="105"/>
    </row>
    <row r="17" spans="1:16199" s="18" customFormat="1" ht="10.35" customHeight="1" x14ac:dyDescent="0.2">
      <c r="A17" s="40" t="s">
        <v>10</v>
      </c>
      <c r="B17" s="24" t="e">
        <f t="shared" ref="B17" si="0">B4</f>
        <v>#REF!</v>
      </c>
    </row>
    <row r="18" spans="1:16199" s="18" customFormat="1" ht="20.100000000000001" customHeight="1" x14ac:dyDescent="0.2">
      <c r="A18" s="20"/>
      <c r="B18" s="24" t="e">
        <f t="shared" ref="B18" si="1">B5</f>
        <v>#REF!</v>
      </c>
    </row>
    <row r="19" spans="1:16199" s="18" customFormat="1" ht="10.35" customHeight="1" x14ac:dyDescent="0.2">
      <c r="A19" s="17" t="s">
        <v>149</v>
      </c>
    </row>
    <row r="20" spans="1:16199" s="18" customFormat="1" ht="10.35" customHeight="1" x14ac:dyDescent="0.2">
      <c r="A20" s="19">
        <v>1</v>
      </c>
      <c r="B20" s="17" t="e">
        <f t="shared" ref="B20" si="2">ROUNDUP(B7*0.85,)</f>
        <v>#REF!</v>
      </c>
    </row>
    <row r="21" spans="1:16199" s="18" customFormat="1" ht="10.35" customHeight="1" x14ac:dyDescent="0.2">
      <c r="A21" s="17" t="s">
        <v>150</v>
      </c>
    </row>
    <row r="22" spans="1:16199" s="18" customFormat="1" ht="10.35" customHeight="1" x14ac:dyDescent="0.2">
      <c r="A22" s="19">
        <v>1</v>
      </c>
      <c r="B22" s="17" t="e">
        <f t="shared" ref="B22:B28" si="3">ROUNDUP(B9*0.85,)</f>
        <v>#REF!</v>
      </c>
    </row>
    <row r="23" spans="1:16199" s="18" customFormat="1" ht="10.35" customHeight="1" x14ac:dyDescent="0.2">
      <c r="A23" s="17" t="s">
        <v>151</v>
      </c>
      <c r="B23" s="17"/>
    </row>
    <row r="24" spans="1:16199" s="18" customFormat="1" ht="10.35" customHeight="1" x14ac:dyDescent="0.2">
      <c r="A24" s="19">
        <v>1</v>
      </c>
      <c r="B24" s="17" t="e">
        <f t="shared" si="3"/>
        <v>#REF!</v>
      </c>
    </row>
    <row r="25" spans="1:16199" s="18" customFormat="1" ht="10.35" customHeight="1" x14ac:dyDescent="0.2">
      <c r="A25" s="17" t="s">
        <v>4</v>
      </c>
      <c r="B25" s="17"/>
    </row>
    <row r="26" spans="1:16199" s="18" customFormat="1" ht="10.35" customHeight="1" x14ac:dyDescent="0.2">
      <c r="A26" s="19">
        <v>1</v>
      </c>
      <c r="B26" s="17" t="e">
        <f t="shared" si="3"/>
        <v>#REF!</v>
      </c>
    </row>
    <row r="27" spans="1:16199" s="18" customFormat="1" ht="10.35" customHeight="1" x14ac:dyDescent="0.2">
      <c r="A27" s="17" t="s">
        <v>152</v>
      </c>
      <c r="B27" s="17"/>
    </row>
    <row r="28" spans="1:16199" s="18" customFormat="1" ht="10.35" customHeight="1" x14ac:dyDescent="0.2">
      <c r="A28" s="19">
        <v>1</v>
      </c>
      <c r="B28" s="17" t="e">
        <f t="shared" si="3"/>
        <v>#REF!</v>
      </c>
    </row>
    <row r="29" spans="1:16199" s="18" customFormat="1" ht="10.35" customHeight="1" thickBot="1" x14ac:dyDescent="0.25">
      <c r="A29" s="41"/>
      <c r="B29" s="154"/>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105"/>
      <c r="BE29" s="105"/>
      <c r="BF29" s="105"/>
      <c r="BG29" s="105"/>
      <c r="BH29" s="105"/>
      <c r="BI29" s="105"/>
      <c r="BJ29" s="105"/>
      <c r="BK29" s="105"/>
      <c r="BL29" s="105"/>
      <c r="BM29" s="105"/>
      <c r="BN29" s="105"/>
      <c r="BO29" s="105"/>
      <c r="BP29" s="105"/>
      <c r="BQ29" s="105"/>
      <c r="BR29" s="105"/>
      <c r="BS29" s="105"/>
      <c r="BT29" s="105"/>
      <c r="BU29" s="105"/>
      <c r="BV29" s="105"/>
      <c r="BW29" s="105"/>
      <c r="BX29" s="105"/>
      <c r="BY29" s="105"/>
      <c r="BZ29" s="105"/>
      <c r="CA29" s="105"/>
      <c r="CB29" s="105"/>
      <c r="CC29" s="105"/>
      <c r="CD29" s="105"/>
      <c r="CE29" s="105"/>
      <c r="CF29" s="105"/>
      <c r="CG29" s="105"/>
      <c r="CH29" s="105"/>
      <c r="CI29" s="105"/>
      <c r="CJ29" s="105"/>
      <c r="CK29" s="105"/>
      <c r="CL29" s="105"/>
      <c r="CM29" s="105"/>
      <c r="CN29" s="105"/>
      <c r="CO29" s="105"/>
      <c r="CP29" s="105"/>
      <c r="CQ29" s="105"/>
      <c r="CR29" s="105"/>
      <c r="CS29" s="105"/>
      <c r="CT29" s="105"/>
      <c r="CU29" s="105"/>
      <c r="CV29" s="105"/>
      <c r="CW29" s="105"/>
      <c r="CX29" s="105"/>
      <c r="CY29" s="105"/>
      <c r="CZ29" s="105"/>
      <c r="DA29" s="105"/>
      <c r="DB29" s="105"/>
      <c r="DC29" s="105"/>
      <c r="DD29" s="105"/>
      <c r="DE29" s="105"/>
      <c r="DF29" s="105"/>
      <c r="DG29" s="105"/>
      <c r="DH29" s="105"/>
      <c r="DI29" s="105"/>
      <c r="DJ29" s="105"/>
      <c r="DK29" s="105"/>
      <c r="DL29" s="105"/>
      <c r="DM29" s="105"/>
      <c r="DN29" s="105"/>
      <c r="DO29" s="105"/>
      <c r="DP29" s="105"/>
      <c r="DQ29" s="105"/>
      <c r="DR29" s="105"/>
      <c r="DS29" s="105"/>
      <c r="DT29" s="105"/>
      <c r="DU29" s="105"/>
      <c r="DV29" s="105"/>
      <c r="DW29" s="105"/>
      <c r="DX29" s="105"/>
      <c r="DY29" s="105"/>
      <c r="DZ29" s="105"/>
      <c r="EA29" s="105"/>
      <c r="EB29" s="105"/>
      <c r="EC29" s="105"/>
      <c r="ED29" s="105"/>
      <c r="EE29" s="105"/>
      <c r="EF29" s="105"/>
      <c r="EG29" s="105"/>
      <c r="EH29" s="105"/>
      <c r="EI29" s="105"/>
      <c r="EJ29" s="105"/>
      <c r="EK29" s="105"/>
      <c r="EL29" s="105"/>
      <c r="EM29" s="105"/>
      <c r="EN29" s="105"/>
      <c r="EO29" s="105"/>
      <c r="EP29" s="105"/>
      <c r="EQ29" s="105"/>
      <c r="ER29" s="105"/>
      <c r="ES29" s="105"/>
      <c r="ET29" s="105"/>
      <c r="EU29" s="105"/>
      <c r="EV29" s="105"/>
      <c r="EW29" s="105"/>
      <c r="EX29" s="105"/>
      <c r="EY29" s="105"/>
      <c r="EZ29" s="105"/>
      <c r="FA29" s="105"/>
      <c r="FB29" s="105"/>
      <c r="FC29" s="105"/>
      <c r="FD29" s="105"/>
      <c r="FE29" s="105"/>
      <c r="FF29" s="105"/>
      <c r="FG29" s="105"/>
      <c r="FH29" s="105"/>
      <c r="FI29" s="105"/>
      <c r="FJ29" s="105"/>
      <c r="FK29" s="105"/>
      <c r="FL29" s="105"/>
      <c r="FM29" s="105"/>
      <c r="FN29" s="105"/>
      <c r="FO29" s="105"/>
      <c r="FP29" s="105"/>
      <c r="FQ29" s="105"/>
      <c r="FR29" s="105"/>
      <c r="FS29" s="105"/>
      <c r="FT29" s="105"/>
      <c r="FU29" s="105"/>
      <c r="FV29" s="105"/>
      <c r="FW29" s="105"/>
      <c r="FX29" s="105"/>
      <c r="FY29" s="105"/>
      <c r="FZ29" s="105"/>
      <c r="GA29" s="105"/>
      <c r="GB29" s="105"/>
      <c r="GC29" s="105"/>
      <c r="GD29" s="105"/>
      <c r="GE29" s="105"/>
      <c r="GF29" s="105"/>
      <c r="GG29" s="105"/>
      <c r="GH29" s="105"/>
      <c r="GI29" s="105"/>
      <c r="GJ29" s="105"/>
      <c r="GK29" s="105"/>
      <c r="GL29" s="105"/>
      <c r="GM29" s="105"/>
      <c r="GN29" s="105"/>
      <c r="GO29" s="105"/>
      <c r="GP29" s="105"/>
      <c r="GQ29" s="105"/>
      <c r="GR29" s="105"/>
      <c r="GS29" s="105"/>
      <c r="GT29" s="105"/>
      <c r="GU29" s="105"/>
      <c r="GV29" s="105"/>
      <c r="GW29" s="105"/>
      <c r="GX29" s="105"/>
      <c r="GY29" s="105"/>
      <c r="GZ29" s="105"/>
      <c r="HA29" s="105"/>
      <c r="HB29" s="105"/>
      <c r="HC29" s="105"/>
      <c r="HD29" s="105"/>
      <c r="HE29" s="105"/>
      <c r="HF29" s="105"/>
      <c r="HG29" s="105"/>
      <c r="HH29" s="105"/>
      <c r="HI29" s="105"/>
      <c r="HJ29" s="105"/>
      <c r="HK29" s="105"/>
      <c r="HL29" s="105"/>
      <c r="HM29" s="105"/>
      <c r="HN29" s="105"/>
      <c r="HO29" s="105"/>
      <c r="HP29" s="105"/>
      <c r="HQ29" s="105"/>
      <c r="HR29" s="105"/>
      <c r="HS29" s="105"/>
      <c r="HT29" s="105"/>
      <c r="HU29" s="105"/>
      <c r="HV29" s="105"/>
      <c r="HW29" s="105"/>
      <c r="HX29" s="105"/>
      <c r="HY29" s="105"/>
      <c r="HZ29" s="105"/>
      <c r="IA29" s="105"/>
      <c r="IB29" s="105"/>
      <c r="IC29" s="105"/>
      <c r="ID29" s="105"/>
      <c r="IE29" s="105"/>
      <c r="IF29" s="105"/>
      <c r="IG29" s="105"/>
      <c r="IH29" s="105"/>
      <c r="II29" s="105"/>
      <c r="IJ29" s="105"/>
      <c r="IK29" s="105"/>
      <c r="IL29" s="105"/>
      <c r="IM29" s="105"/>
      <c r="IN29" s="105"/>
      <c r="IO29" s="105"/>
      <c r="IP29" s="105"/>
      <c r="IQ29" s="105"/>
      <c r="IR29" s="105"/>
      <c r="IS29" s="105"/>
      <c r="IT29" s="105"/>
      <c r="IU29" s="105"/>
      <c r="IV29" s="105"/>
      <c r="IW29" s="105"/>
      <c r="IX29" s="105"/>
      <c r="IY29" s="105"/>
      <c r="IZ29" s="105"/>
      <c r="JA29" s="105"/>
      <c r="JB29" s="105"/>
      <c r="JC29" s="105"/>
      <c r="JD29" s="105"/>
      <c r="JE29" s="105"/>
      <c r="JF29" s="105"/>
      <c r="JG29" s="105"/>
      <c r="JH29" s="105"/>
      <c r="JI29" s="105"/>
      <c r="JJ29" s="105"/>
      <c r="JK29" s="105"/>
      <c r="JL29" s="105"/>
      <c r="JM29" s="105"/>
      <c r="JN29" s="105"/>
      <c r="JO29" s="105"/>
      <c r="JP29" s="105"/>
      <c r="JQ29" s="105"/>
      <c r="JR29" s="105"/>
      <c r="JS29" s="105"/>
      <c r="JT29" s="105"/>
      <c r="JU29" s="105"/>
      <c r="JV29" s="105"/>
      <c r="JW29" s="105"/>
      <c r="JX29" s="105"/>
      <c r="JY29" s="105"/>
      <c r="JZ29" s="105"/>
      <c r="KA29" s="105"/>
      <c r="KB29" s="105"/>
      <c r="KC29" s="105"/>
      <c r="KD29" s="105"/>
      <c r="KE29" s="105"/>
      <c r="KF29" s="105"/>
      <c r="KG29" s="105"/>
      <c r="KH29" s="105"/>
      <c r="KI29" s="105"/>
      <c r="KJ29" s="105"/>
      <c r="KK29" s="105"/>
      <c r="KL29" s="105"/>
      <c r="KM29" s="105"/>
      <c r="KN29" s="105"/>
      <c r="KO29" s="105"/>
      <c r="KP29" s="105"/>
      <c r="KQ29" s="105"/>
      <c r="KR29" s="105"/>
      <c r="KS29" s="105"/>
      <c r="KT29" s="105"/>
      <c r="KU29" s="105"/>
      <c r="KV29" s="105"/>
      <c r="KW29" s="105"/>
      <c r="KX29" s="105"/>
      <c r="KY29" s="105"/>
      <c r="KZ29" s="105"/>
      <c r="LA29" s="105"/>
      <c r="LB29" s="105"/>
      <c r="LC29" s="105"/>
      <c r="LD29" s="105"/>
      <c r="LE29" s="105"/>
      <c r="LF29" s="105"/>
      <c r="LG29" s="105"/>
      <c r="LH29" s="105"/>
      <c r="LI29" s="105"/>
      <c r="LJ29" s="105"/>
      <c r="LK29" s="105"/>
      <c r="LL29" s="105"/>
      <c r="LM29" s="105"/>
      <c r="LN29" s="105"/>
      <c r="LO29" s="105"/>
      <c r="LP29" s="105"/>
      <c r="LQ29" s="105"/>
      <c r="LR29" s="105"/>
      <c r="LS29" s="105"/>
      <c r="LT29" s="105"/>
      <c r="LU29" s="105"/>
      <c r="LV29" s="105"/>
      <c r="LW29" s="105"/>
      <c r="LX29" s="105"/>
      <c r="LY29" s="105"/>
      <c r="LZ29" s="105"/>
      <c r="MA29" s="105"/>
      <c r="MB29" s="105"/>
      <c r="MC29" s="105"/>
      <c r="MD29" s="105"/>
      <c r="ME29" s="105"/>
      <c r="MF29" s="105"/>
      <c r="MG29" s="105"/>
      <c r="MH29" s="105"/>
      <c r="MI29" s="105"/>
      <c r="MJ29" s="105"/>
      <c r="MK29" s="105"/>
      <c r="ML29" s="105"/>
      <c r="MM29" s="105"/>
      <c r="MN29" s="105"/>
      <c r="MO29" s="105"/>
      <c r="MP29" s="105"/>
      <c r="MQ29" s="105"/>
      <c r="MR29" s="105"/>
      <c r="MS29" s="105"/>
      <c r="MT29" s="105"/>
      <c r="MU29" s="105"/>
      <c r="MV29" s="105"/>
      <c r="MW29" s="105"/>
      <c r="MX29" s="105"/>
      <c r="MY29" s="105"/>
      <c r="MZ29" s="105"/>
      <c r="NA29" s="105"/>
      <c r="NB29" s="105"/>
      <c r="NC29" s="105"/>
      <c r="ND29" s="105"/>
      <c r="NE29" s="105"/>
      <c r="NF29" s="105"/>
      <c r="NG29" s="105"/>
      <c r="NH29" s="105"/>
      <c r="NI29" s="105"/>
      <c r="NJ29" s="105"/>
      <c r="NK29" s="105"/>
      <c r="NL29" s="105"/>
      <c r="NM29" s="105"/>
      <c r="NN29" s="105"/>
      <c r="NO29" s="105"/>
      <c r="NP29" s="105"/>
      <c r="NQ29" s="105"/>
      <c r="NR29" s="105"/>
      <c r="NS29" s="105"/>
      <c r="NT29" s="105"/>
      <c r="NU29" s="105"/>
      <c r="NV29" s="105"/>
      <c r="NW29" s="105"/>
      <c r="NX29" s="105"/>
      <c r="NY29" s="105"/>
      <c r="NZ29" s="105"/>
      <c r="OA29" s="105"/>
      <c r="OB29" s="105"/>
      <c r="OC29" s="105"/>
      <c r="OD29" s="105"/>
      <c r="OE29" s="105"/>
      <c r="OF29" s="105"/>
      <c r="OG29" s="105"/>
      <c r="OH29" s="105"/>
      <c r="OI29" s="105"/>
      <c r="OJ29" s="105"/>
      <c r="OK29" s="105"/>
      <c r="OL29" s="105"/>
      <c r="OM29" s="105"/>
      <c r="ON29" s="105"/>
      <c r="OO29" s="105"/>
      <c r="OP29" s="105"/>
      <c r="OQ29" s="105"/>
      <c r="OR29" s="105"/>
      <c r="OS29" s="105"/>
      <c r="OT29" s="105"/>
      <c r="OU29" s="105"/>
      <c r="OV29" s="105"/>
      <c r="OW29" s="105"/>
      <c r="OX29" s="105"/>
      <c r="OY29" s="105"/>
      <c r="OZ29" s="105"/>
      <c r="PA29" s="105"/>
      <c r="PB29" s="105"/>
      <c r="PC29" s="105"/>
      <c r="PD29" s="105"/>
      <c r="PE29" s="105"/>
      <c r="PF29" s="105"/>
      <c r="PG29" s="105"/>
      <c r="PH29" s="105"/>
      <c r="PI29" s="105"/>
      <c r="PJ29" s="105"/>
      <c r="PK29" s="105"/>
      <c r="PL29" s="105"/>
      <c r="PM29" s="105"/>
      <c r="PN29" s="105"/>
      <c r="PO29" s="105"/>
      <c r="PP29" s="105"/>
      <c r="PQ29" s="105"/>
      <c r="PR29" s="105"/>
      <c r="PS29" s="105"/>
      <c r="PT29" s="105"/>
      <c r="PU29" s="105"/>
      <c r="PV29" s="105"/>
      <c r="PW29" s="105"/>
      <c r="PX29" s="105"/>
      <c r="PY29" s="105"/>
      <c r="PZ29" s="105"/>
      <c r="QA29" s="105"/>
      <c r="QB29" s="105"/>
      <c r="QC29" s="105"/>
      <c r="QD29" s="105"/>
      <c r="QE29" s="105"/>
      <c r="QF29" s="105"/>
      <c r="QG29" s="105"/>
      <c r="QH29" s="105"/>
      <c r="QI29" s="105"/>
      <c r="QJ29" s="105"/>
      <c r="QK29" s="105"/>
      <c r="QL29" s="105"/>
      <c r="QM29" s="105"/>
      <c r="QN29" s="105"/>
      <c r="QO29" s="105"/>
      <c r="QP29" s="105"/>
      <c r="QQ29" s="105"/>
      <c r="QR29" s="105"/>
      <c r="QS29" s="105"/>
      <c r="QT29" s="105"/>
      <c r="QU29" s="105"/>
      <c r="QV29" s="105"/>
      <c r="QW29" s="105"/>
      <c r="QX29" s="105"/>
      <c r="QY29" s="105"/>
      <c r="QZ29" s="105"/>
      <c r="RA29" s="105"/>
      <c r="RB29" s="105"/>
      <c r="RC29" s="105"/>
      <c r="RD29" s="105"/>
      <c r="RE29" s="105"/>
      <c r="RF29" s="105"/>
      <c r="RG29" s="105"/>
      <c r="RH29" s="105"/>
      <c r="RI29" s="105"/>
      <c r="RJ29" s="105"/>
      <c r="RK29" s="105"/>
      <c r="RL29" s="105"/>
      <c r="RM29" s="105"/>
      <c r="RN29" s="105"/>
      <c r="RO29" s="105"/>
      <c r="RP29" s="105"/>
      <c r="RQ29" s="105"/>
      <c r="RR29" s="105"/>
      <c r="RS29" s="105"/>
      <c r="RT29" s="105"/>
      <c r="RU29" s="105"/>
      <c r="RV29" s="105"/>
      <c r="RW29" s="105"/>
      <c r="RX29" s="105"/>
      <c r="RY29" s="105"/>
      <c r="RZ29" s="105"/>
      <c r="SA29" s="105"/>
      <c r="SB29" s="105"/>
      <c r="SC29" s="105"/>
      <c r="SD29" s="105"/>
      <c r="SE29" s="105"/>
      <c r="SF29" s="105"/>
      <c r="SG29" s="105"/>
      <c r="SH29" s="105"/>
      <c r="SI29" s="105"/>
      <c r="SJ29" s="105"/>
      <c r="SK29" s="105"/>
      <c r="SL29" s="105"/>
      <c r="SM29" s="105"/>
      <c r="SN29" s="105"/>
      <c r="SO29" s="105"/>
      <c r="SP29" s="105"/>
      <c r="SQ29" s="105"/>
      <c r="SR29" s="105"/>
      <c r="SS29" s="105"/>
      <c r="ST29" s="105"/>
      <c r="SU29" s="105"/>
      <c r="SV29" s="105"/>
      <c r="SW29" s="105"/>
      <c r="SX29" s="105"/>
      <c r="SY29" s="105"/>
      <c r="SZ29" s="105"/>
      <c r="TA29" s="105"/>
      <c r="TB29" s="105"/>
      <c r="TC29" s="105"/>
      <c r="TD29" s="105"/>
      <c r="TE29" s="105"/>
      <c r="TF29" s="105"/>
      <c r="TG29" s="105"/>
      <c r="TH29" s="105"/>
      <c r="TI29" s="105"/>
      <c r="TJ29" s="105"/>
      <c r="TK29" s="105"/>
      <c r="TL29" s="105"/>
      <c r="TM29" s="105"/>
      <c r="TN29" s="105"/>
      <c r="TO29" s="105"/>
      <c r="TP29" s="105"/>
      <c r="TQ29" s="105"/>
      <c r="TR29" s="105"/>
      <c r="TS29" s="105"/>
      <c r="TT29" s="105"/>
      <c r="TU29" s="105"/>
      <c r="TV29" s="105"/>
      <c r="TW29" s="105"/>
      <c r="TX29" s="105"/>
      <c r="TY29" s="105"/>
      <c r="TZ29" s="105"/>
      <c r="UA29" s="105"/>
      <c r="UB29" s="105"/>
      <c r="UC29" s="105"/>
      <c r="UD29" s="105"/>
      <c r="UE29" s="105"/>
      <c r="UF29" s="105"/>
      <c r="UG29" s="105"/>
      <c r="UH29" s="105"/>
      <c r="UI29" s="105"/>
      <c r="UJ29" s="105"/>
      <c r="UK29" s="105"/>
      <c r="UL29" s="105"/>
      <c r="UM29" s="105"/>
      <c r="UN29" s="105"/>
      <c r="UO29" s="105"/>
      <c r="UP29" s="105"/>
      <c r="UQ29" s="105"/>
      <c r="UR29" s="105"/>
      <c r="US29" s="105"/>
      <c r="UT29" s="105"/>
      <c r="UU29" s="105"/>
      <c r="UV29" s="105"/>
      <c r="UW29" s="105"/>
      <c r="UX29" s="105"/>
      <c r="UY29" s="105"/>
      <c r="UZ29" s="105"/>
      <c r="VA29" s="105"/>
      <c r="VB29" s="105"/>
      <c r="VC29" s="105"/>
      <c r="VD29" s="105"/>
      <c r="VE29" s="105"/>
      <c r="VF29" s="105"/>
      <c r="VG29" s="105"/>
      <c r="VH29" s="105"/>
      <c r="VI29" s="105"/>
      <c r="VJ29" s="105"/>
      <c r="VK29" s="105"/>
      <c r="VL29" s="105"/>
      <c r="VM29" s="105"/>
      <c r="VN29" s="105"/>
      <c r="VO29" s="105"/>
      <c r="VP29" s="105"/>
      <c r="VQ29" s="105"/>
      <c r="VR29" s="105"/>
      <c r="VS29" s="105"/>
      <c r="VT29" s="105"/>
      <c r="VU29" s="105"/>
      <c r="VV29" s="105"/>
      <c r="VW29" s="105"/>
      <c r="VX29" s="105"/>
      <c r="VY29" s="105"/>
      <c r="VZ29" s="105"/>
      <c r="WA29" s="105"/>
      <c r="WB29" s="105"/>
      <c r="WC29" s="105"/>
      <c r="WD29" s="105"/>
      <c r="WE29" s="105"/>
      <c r="WF29" s="105"/>
      <c r="WG29" s="105"/>
      <c r="WH29" s="105"/>
      <c r="WI29" s="105"/>
      <c r="WJ29" s="105"/>
      <c r="WK29" s="105"/>
      <c r="WL29" s="105"/>
      <c r="WM29" s="105"/>
      <c r="WN29" s="105"/>
      <c r="WO29" s="105"/>
      <c r="WP29" s="105"/>
      <c r="WQ29" s="105"/>
      <c r="WR29" s="105"/>
      <c r="WS29" s="105"/>
      <c r="WT29" s="105"/>
      <c r="WU29" s="105"/>
      <c r="WV29" s="105"/>
      <c r="WW29" s="105"/>
      <c r="WX29" s="105"/>
      <c r="WY29" s="105"/>
      <c r="WZ29" s="105"/>
      <c r="XA29" s="105"/>
      <c r="XB29" s="105"/>
      <c r="XC29" s="105"/>
      <c r="XD29" s="105"/>
      <c r="XE29" s="105"/>
      <c r="XF29" s="105"/>
      <c r="XG29" s="105"/>
      <c r="XH29" s="105"/>
      <c r="XI29" s="105"/>
      <c r="XJ29" s="105"/>
      <c r="XK29" s="105"/>
      <c r="XL29" s="105"/>
      <c r="XM29" s="105"/>
      <c r="XN29" s="105"/>
      <c r="XO29" s="105"/>
      <c r="XP29" s="105"/>
      <c r="XQ29" s="105"/>
      <c r="XR29" s="105"/>
      <c r="XS29" s="105"/>
      <c r="XT29" s="105"/>
      <c r="XU29" s="105"/>
      <c r="XV29" s="105"/>
      <c r="XW29" s="105"/>
      <c r="XX29" s="105"/>
      <c r="XY29" s="105"/>
      <c r="XZ29" s="105"/>
      <c r="YA29" s="105"/>
      <c r="YB29" s="105"/>
      <c r="YC29" s="105"/>
      <c r="YD29" s="105"/>
      <c r="YE29" s="105"/>
      <c r="YF29" s="105"/>
      <c r="YG29" s="105"/>
      <c r="YH29" s="105"/>
      <c r="YI29" s="105"/>
      <c r="YJ29" s="105"/>
      <c r="YK29" s="105"/>
      <c r="YL29" s="105"/>
      <c r="YM29" s="105"/>
      <c r="YN29" s="105"/>
      <c r="YO29" s="105"/>
      <c r="YP29" s="105"/>
      <c r="YQ29" s="105"/>
      <c r="YR29" s="105"/>
      <c r="YS29" s="105"/>
      <c r="YT29" s="105"/>
      <c r="YU29" s="105"/>
      <c r="YV29" s="105"/>
      <c r="YW29" s="105"/>
      <c r="YX29" s="105"/>
      <c r="YY29" s="105"/>
      <c r="YZ29" s="105"/>
      <c r="ZA29" s="105"/>
      <c r="ZB29" s="105"/>
      <c r="ZC29" s="105"/>
      <c r="ZD29" s="105"/>
      <c r="ZE29" s="105"/>
      <c r="ZF29" s="105"/>
      <c r="ZG29" s="105"/>
      <c r="ZH29" s="105"/>
      <c r="ZI29" s="105"/>
      <c r="ZJ29" s="105"/>
      <c r="ZK29" s="105"/>
      <c r="ZL29" s="105"/>
      <c r="ZM29" s="105"/>
      <c r="ZN29" s="105"/>
      <c r="ZO29" s="105"/>
      <c r="ZP29" s="105"/>
      <c r="ZQ29" s="105"/>
      <c r="ZR29" s="105"/>
      <c r="ZS29" s="105"/>
      <c r="ZT29" s="105"/>
      <c r="ZU29" s="105"/>
      <c r="ZV29" s="105"/>
      <c r="ZW29" s="105"/>
      <c r="ZX29" s="105"/>
      <c r="ZY29" s="105"/>
      <c r="ZZ29" s="105"/>
      <c r="AAA29" s="105"/>
      <c r="AAB29" s="105"/>
      <c r="AAC29" s="105"/>
      <c r="AAD29" s="105"/>
      <c r="AAE29" s="105"/>
      <c r="AAF29" s="105"/>
      <c r="AAG29" s="105"/>
      <c r="AAH29" s="105"/>
      <c r="AAI29" s="105"/>
      <c r="AAJ29" s="105"/>
      <c r="AAK29" s="105"/>
      <c r="AAL29" s="105"/>
      <c r="AAM29" s="105"/>
      <c r="AAN29" s="105"/>
      <c r="AAO29" s="105"/>
      <c r="AAP29" s="105"/>
      <c r="AAQ29" s="105"/>
      <c r="AAR29" s="105"/>
      <c r="AAS29" s="105"/>
      <c r="AAT29" s="105"/>
      <c r="AAU29" s="105"/>
      <c r="AAV29" s="105"/>
      <c r="AAW29" s="105"/>
      <c r="AAX29" s="105"/>
      <c r="AAY29" s="105"/>
      <c r="AAZ29" s="105"/>
      <c r="ABA29" s="105"/>
      <c r="ABB29" s="105"/>
      <c r="ABC29" s="105"/>
      <c r="ABD29" s="105"/>
      <c r="ABE29" s="105"/>
      <c r="ABF29" s="105"/>
      <c r="ABG29" s="105"/>
      <c r="ABH29" s="105"/>
      <c r="ABI29" s="105"/>
      <c r="ABJ29" s="105"/>
      <c r="ABK29" s="105"/>
      <c r="ABL29" s="105"/>
      <c r="ABM29" s="105"/>
      <c r="ABN29" s="105"/>
      <c r="ABO29" s="105"/>
      <c r="ABP29" s="105"/>
      <c r="ABQ29" s="105"/>
      <c r="ABR29" s="105"/>
      <c r="ABS29" s="105"/>
      <c r="ABT29" s="105"/>
      <c r="ABU29" s="105"/>
      <c r="ABV29" s="105"/>
      <c r="ABW29" s="105"/>
      <c r="ABX29" s="105"/>
      <c r="ABY29" s="105"/>
      <c r="ABZ29" s="105"/>
      <c r="ACA29" s="105"/>
      <c r="ACB29" s="105"/>
      <c r="ACC29" s="105"/>
      <c r="ACD29" s="105"/>
      <c r="ACE29" s="105"/>
      <c r="ACF29" s="105"/>
      <c r="ACG29" s="105"/>
      <c r="ACH29" s="105"/>
      <c r="ACI29" s="105"/>
      <c r="ACJ29" s="105"/>
      <c r="ACK29" s="105"/>
      <c r="ACL29" s="105"/>
      <c r="ACM29" s="105"/>
      <c r="ACN29" s="105"/>
      <c r="ACO29" s="105"/>
      <c r="ACP29" s="105"/>
      <c r="ACQ29" s="105"/>
      <c r="ACR29" s="105"/>
      <c r="ACS29" s="105"/>
      <c r="ACT29" s="105"/>
      <c r="ACU29" s="105"/>
      <c r="ACV29" s="105"/>
      <c r="ACW29" s="105"/>
      <c r="ACX29" s="105"/>
      <c r="ACY29" s="105"/>
      <c r="ACZ29" s="105"/>
      <c r="ADA29" s="105"/>
      <c r="ADB29" s="105"/>
      <c r="ADC29" s="105"/>
      <c r="ADD29" s="105"/>
      <c r="ADE29" s="105"/>
      <c r="ADF29" s="105"/>
      <c r="ADG29" s="105"/>
      <c r="ADH29" s="105"/>
      <c r="ADI29" s="105"/>
      <c r="ADJ29" s="105"/>
      <c r="ADK29" s="105"/>
      <c r="ADL29" s="105"/>
      <c r="ADM29" s="105"/>
      <c r="ADN29" s="105"/>
      <c r="ADO29" s="105"/>
      <c r="ADP29" s="105"/>
      <c r="ADQ29" s="105"/>
      <c r="ADR29" s="105"/>
      <c r="ADS29" s="105"/>
      <c r="ADT29" s="105"/>
      <c r="ADU29" s="105"/>
      <c r="ADV29" s="105"/>
      <c r="ADW29" s="105"/>
      <c r="ADX29" s="105"/>
      <c r="ADY29" s="105"/>
      <c r="ADZ29" s="105"/>
      <c r="AEA29" s="105"/>
      <c r="AEB29" s="105"/>
      <c r="AEC29" s="105"/>
      <c r="AED29" s="105"/>
      <c r="AEE29" s="105"/>
      <c r="AEF29" s="105"/>
      <c r="AEG29" s="105"/>
      <c r="AEH29" s="105"/>
      <c r="AEI29" s="105"/>
      <c r="AEJ29" s="105"/>
      <c r="AEK29" s="105"/>
      <c r="AEL29" s="105"/>
      <c r="AEM29" s="105"/>
      <c r="AEN29" s="105"/>
      <c r="AEO29" s="105"/>
      <c r="AEP29" s="105"/>
      <c r="AEQ29" s="105"/>
      <c r="AER29" s="105"/>
      <c r="AES29" s="105"/>
      <c r="AET29" s="105"/>
      <c r="AEU29" s="105"/>
      <c r="AEV29" s="105"/>
      <c r="AEW29" s="105"/>
      <c r="AEX29" s="105"/>
      <c r="AEY29" s="105"/>
      <c r="AEZ29" s="105"/>
      <c r="AFA29" s="105"/>
      <c r="AFB29" s="105"/>
      <c r="AFC29" s="105"/>
      <c r="AFD29" s="105"/>
      <c r="AFE29" s="105"/>
      <c r="AFF29" s="105"/>
      <c r="AFG29" s="105"/>
      <c r="AFH29" s="105"/>
      <c r="AFI29" s="105"/>
      <c r="AFJ29" s="105"/>
      <c r="AFK29" s="105"/>
      <c r="AFL29" s="105"/>
      <c r="AFM29" s="105"/>
      <c r="AFN29" s="105"/>
      <c r="AFO29" s="105"/>
      <c r="AFP29" s="105"/>
      <c r="AFQ29" s="105"/>
      <c r="AFR29" s="105"/>
      <c r="AFS29" s="105"/>
      <c r="AFT29" s="105"/>
      <c r="AFU29" s="105"/>
      <c r="AFV29" s="105"/>
      <c r="AFW29" s="105"/>
      <c r="AFX29" s="105"/>
      <c r="AFY29" s="105"/>
      <c r="AFZ29" s="105"/>
      <c r="AGA29" s="105"/>
      <c r="AGB29" s="105"/>
      <c r="AGC29" s="105"/>
      <c r="AGD29" s="105"/>
      <c r="AGE29" s="105"/>
      <c r="AGF29" s="105"/>
      <c r="AGG29" s="105"/>
      <c r="AGH29" s="105"/>
      <c r="AGI29" s="105"/>
      <c r="AGJ29" s="105"/>
      <c r="AGK29" s="105"/>
      <c r="AGL29" s="105"/>
      <c r="AGM29" s="105"/>
      <c r="AGN29" s="105"/>
      <c r="AGO29" s="105"/>
      <c r="AGP29" s="105"/>
      <c r="AGQ29" s="105"/>
      <c r="AGR29" s="105"/>
      <c r="AGS29" s="105"/>
      <c r="AGT29" s="105"/>
      <c r="AGU29" s="105"/>
      <c r="AGV29" s="105"/>
      <c r="AGW29" s="105"/>
      <c r="AGX29" s="105"/>
      <c r="AGY29" s="105"/>
      <c r="AGZ29" s="105"/>
      <c r="AHA29" s="105"/>
      <c r="AHB29" s="105"/>
      <c r="AHC29" s="105"/>
      <c r="AHD29" s="105"/>
      <c r="AHE29" s="105"/>
      <c r="AHF29" s="105"/>
      <c r="AHG29" s="105"/>
      <c r="AHH29" s="105"/>
      <c r="AHI29" s="105"/>
      <c r="AHJ29" s="105"/>
      <c r="AHK29" s="105"/>
      <c r="AHL29" s="105"/>
      <c r="AHM29" s="105"/>
      <c r="AHN29" s="105"/>
      <c r="AHO29" s="105"/>
      <c r="AHP29" s="105"/>
      <c r="AHQ29" s="105"/>
      <c r="AHR29" s="105"/>
      <c r="AHS29" s="105"/>
      <c r="AHT29" s="105"/>
      <c r="AHU29" s="105"/>
      <c r="AHV29" s="105"/>
      <c r="AHW29" s="105"/>
      <c r="AHX29" s="105"/>
      <c r="AHY29" s="105"/>
      <c r="AHZ29" s="105"/>
      <c r="AIA29" s="105"/>
      <c r="AIB29" s="105"/>
      <c r="AIC29" s="105"/>
      <c r="AID29" s="105"/>
      <c r="AIE29" s="105"/>
      <c r="AIF29" s="105"/>
      <c r="AIG29" s="105"/>
      <c r="AIH29" s="105"/>
      <c r="AII29" s="105"/>
      <c r="AIJ29" s="105"/>
      <c r="AIK29" s="105"/>
      <c r="AIL29" s="105"/>
      <c r="AIM29" s="105"/>
      <c r="AIN29" s="105"/>
      <c r="AIO29" s="105"/>
      <c r="AIP29" s="105"/>
      <c r="AIQ29" s="105"/>
      <c r="AIR29" s="105"/>
      <c r="AIS29" s="105"/>
      <c r="AIT29" s="105"/>
      <c r="AIU29" s="105"/>
      <c r="AIV29" s="105"/>
      <c r="AIW29" s="105"/>
      <c r="AIX29" s="105"/>
      <c r="AIY29" s="105"/>
      <c r="AIZ29" s="105"/>
      <c r="AJA29" s="105"/>
      <c r="AJB29" s="105"/>
      <c r="AJC29" s="105"/>
      <c r="AJD29" s="105"/>
      <c r="AJE29" s="105"/>
      <c r="AJF29" s="105"/>
      <c r="AJG29" s="105"/>
      <c r="AJH29" s="105"/>
      <c r="AJI29" s="105"/>
      <c r="AJJ29" s="105"/>
      <c r="AJK29" s="105"/>
      <c r="AJL29" s="105"/>
      <c r="AJM29" s="105"/>
      <c r="AJN29" s="105"/>
      <c r="AJO29" s="105"/>
      <c r="AJP29" s="105"/>
      <c r="AJQ29" s="105"/>
      <c r="AJR29" s="105"/>
      <c r="AJS29" s="105"/>
      <c r="AJT29" s="105"/>
      <c r="AJU29" s="105"/>
      <c r="AJV29" s="105"/>
      <c r="AJW29" s="105"/>
      <c r="AJX29" s="105"/>
      <c r="AJY29" s="105"/>
      <c r="AJZ29" s="105"/>
      <c r="AKA29" s="105"/>
      <c r="AKB29" s="105"/>
      <c r="AKC29" s="105"/>
      <c r="AKD29" s="105"/>
      <c r="AKE29" s="105"/>
      <c r="AKF29" s="105"/>
      <c r="AKG29" s="105"/>
      <c r="AKH29" s="105"/>
      <c r="AKI29" s="105"/>
      <c r="AKJ29" s="105"/>
      <c r="AKK29" s="105"/>
      <c r="AKL29" s="105"/>
      <c r="AKM29" s="105"/>
      <c r="AKN29" s="105"/>
      <c r="AKO29" s="105"/>
      <c r="AKP29" s="105"/>
      <c r="AKQ29" s="105"/>
      <c r="AKR29" s="105"/>
      <c r="AKS29" s="105"/>
      <c r="AKT29" s="105"/>
      <c r="AKU29" s="105"/>
      <c r="AKV29" s="105"/>
      <c r="AKW29" s="105"/>
      <c r="AKX29" s="105"/>
      <c r="AKY29" s="105"/>
      <c r="AKZ29" s="105"/>
      <c r="ALA29" s="105"/>
      <c r="ALB29" s="105"/>
      <c r="ALC29" s="105"/>
      <c r="ALD29" s="105"/>
      <c r="ALE29" s="105"/>
      <c r="ALF29" s="105"/>
      <c r="ALG29" s="105"/>
      <c r="ALH29" s="105"/>
      <c r="ALI29" s="105"/>
      <c r="ALJ29" s="105"/>
      <c r="ALK29" s="105"/>
      <c r="ALL29" s="105"/>
      <c r="ALM29" s="105"/>
      <c r="ALN29" s="105"/>
      <c r="ALO29" s="105"/>
      <c r="ALP29" s="105"/>
      <c r="ALQ29" s="105"/>
      <c r="ALR29" s="105"/>
      <c r="ALS29" s="105"/>
      <c r="ALT29" s="105"/>
      <c r="ALU29" s="105"/>
      <c r="ALV29" s="105"/>
      <c r="ALW29" s="105"/>
      <c r="ALX29" s="105"/>
      <c r="ALY29" s="105"/>
      <c r="ALZ29" s="105"/>
      <c r="AMA29" s="105"/>
      <c r="AMB29" s="105"/>
      <c r="AMC29" s="105"/>
      <c r="AMD29" s="105"/>
      <c r="AME29" s="105"/>
      <c r="AMF29" s="105"/>
      <c r="AMG29" s="105"/>
      <c r="AMH29" s="105"/>
      <c r="AMI29" s="105"/>
      <c r="AMJ29" s="105"/>
      <c r="AMK29" s="105"/>
      <c r="AML29" s="105"/>
      <c r="AMM29" s="105"/>
      <c r="AMN29" s="105"/>
      <c r="AMO29" s="105"/>
      <c r="AMP29" s="105"/>
      <c r="AMQ29" s="105"/>
      <c r="AMR29" s="105"/>
      <c r="AMS29" s="105"/>
      <c r="AMT29" s="105"/>
      <c r="AMU29" s="105"/>
      <c r="AMV29" s="105"/>
      <c r="AMW29" s="105"/>
      <c r="AMX29" s="105"/>
      <c r="AMY29" s="105"/>
      <c r="AMZ29" s="105"/>
      <c r="ANA29" s="105"/>
      <c r="ANB29" s="105"/>
      <c r="ANC29" s="105"/>
      <c r="AND29" s="105"/>
      <c r="ANE29" s="105"/>
      <c r="ANF29" s="105"/>
      <c r="ANG29" s="105"/>
      <c r="ANH29" s="105"/>
      <c r="ANI29" s="105"/>
      <c r="ANJ29" s="105"/>
      <c r="ANK29" s="105"/>
      <c r="ANL29" s="105"/>
      <c r="ANM29" s="105"/>
      <c r="ANN29" s="105"/>
      <c r="ANO29" s="105"/>
      <c r="ANP29" s="105"/>
      <c r="ANQ29" s="105"/>
      <c r="ANR29" s="105"/>
      <c r="ANS29" s="105"/>
      <c r="ANT29" s="105"/>
      <c r="ANU29" s="105"/>
      <c r="ANV29" s="105"/>
      <c r="ANW29" s="105"/>
      <c r="ANX29" s="105"/>
      <c r="ANY29" s="105"/>
      <c r="ANZ29" s="105"/>
      <c r="AOA29" s="105"/>
      <c r="AOB29" s="105"/>
      <c r="AOC29" s="105"/>
      <c r="AOD29" s="105"/>
      <c r="AOE29" s="105"/>
      <c r="AOF29" s="105"/>
      <c r="AOG29" s="105"/>
      <c r="AOH29" s="105"/>
      <c r="AOI29" s="105"/>
      <c r="AOJ29" s="105"/>
      <c r="AOK29" s="105"/>
      <c r="AOL29" s="105"/>
      <c r="AOM29" s="105"/>
      <c r="AON29" s="105"/>
      <c r="AOO29" s="105"/>
      <c r="AOP29" s="105"/>
      <c r="AOQ29" s="105"/>
      <c r="AOR29" s="105"/>
      <c r="AOS29" s="105"/>
      <c r="AOT29" s="105"/>
      <c r="AOU29" s="105"/>
      <c r="AOV29" s="105"/>
      <c r="AOW29" s="105"/>
      <c r="AOX29" s="105"/>
      <c r="AOY29" s="105"/>
      <c r="AOZ29" s="105"/>
      <c r="APA29" s="105"/>
      <c r="APB29" s="105"/>
      <c r="APC29" s="105"/>
      <c r="APD29" s="105"/>
      <c r="APE29" s="105"/>
      <c r="APF29" s="105"/>
      <c r="APG29" s="105"/>
      <c r="APH29" s="105"/>
      <c r="API29" s="105"/>
      <c r="APJ29" s="105"/>
      <c r="APK29" s="105"/>
      <c r="APL29" s="105"/>
      <c r="APM29" s="105"/>
      <c r="APN29" s="105"/>
      <c r="APO29" s="105"/>
      <c r="APP29" s="105"/>
      <c r="APQ29" s="105"/>
      <c r="APR29" s="105"/>
      <c r="APS29" s="105"/>
      <c r="APT29" s="105"/>
      <c r="APU29" s="105"/>
      <c r="APV29" s="105"/>
      <c r="APW29" s="105"/>
      <c r="APX29" s="105"/>
      <c r="APY29" s="105"/>
      <c r="APZ29" s="105"/>
      <c r="AQA29" s="105"/>
      <c r="AQB29" s="105"/>
      <c r="AQC29" s="105"/>
      <c r="AQD29" s="105"/>
      <c r="AQE29" s="105"/>
      <c r="AQF29" s="105"/>
      <c r="AQG29" s="105"/>
      <c r="AQH29" s="105"/>
      <c r="AQI29" s="105"/>
      <c r="AQJ29" s="105"/>
      <c r="AQK29" s="105"/>
      <c r="AQL29" s="105"/>
      <c r="AQM29" s="105"/>
      <c r="AQN29" s="105"/>
      <c r="AQO29" s="105"/>
      <c r="AQP29" s="105"/>
      <c r="AQQ29" s="105"/>
      <c r="AQR29" s="105"/>
      <c r="AQS29" s="105"/>
      <c r="AQT29" s="105"/>
      <c r="AQU29" s="105"/>
      <c r="AQV29" s="105"/>
      <c r="AQW29" s="105"/>
      <c r="AQX29" s="105"/>
      <c r="AQY29" s="105"/>
      <c r="AQZ29" s="105"/>
      <c r="ARA29" s="105"/>
      <c r="ARB29" s="105"/>
      <c r="ARC29" s="105"/>
      <c r="ARD29" s="105"/>
      <c r="ARE29" s="105"/>
      <c r="ARF29" s="105"/>
      <c r="ARG29" s="105"/>
      <c r="ARH29" s="105"/>
      <c r="ARI29" s="105"/>
      <c r="ARJ29" s="105"/>
      <c r="ARK29" s="105"/>
      <c r="ARL29" s="105"/>
      <c r="ARM29" s="105"/>
      <c r="ARN29" s="105"/>
      <c r="ARO29" s="105"/>
      <c r="ARP29" s="105"/>
      <c r="ARQ29" s="105"/>
      <c r="ARR29" s="105"/>
      <c r="ARS29" s="105"/>
      <c r="ART29" s="105"/>
      <c r="ARU29" s="105"/>
      <c r="ARV29" s="105"/>
      <c r="ARW29" s="105"/>
      <c r="ARX29" s="105"/>
      <c r="ARY29" s="105"/>
      <c r="ARZ29" s="105"/>
      <c r="ASA29" s="105"/>
      <c r="ASB29" s="105"/>
      <c r="ASC29" s="105"/>
      <c r="ASD29" s="105"/>
      <c r="ASE29" s="105"/>
      <c r="ASF29" s="105"/>
      <c r="ASG29" s="105"/>
      <c r="ASH29" s="105"/>
      <c r="ASI29" s="105"/>
      <c r="ASJ29" s="105"/>
      <c r="ASK29" s="105"/>
      <c r="ASL29" s="105"/>
      <c r="ASM29" s="105"/>
      <c r="ASN29" s="105"/>
      <c r="ASO29" s="105"/>
      <c r="ASP29" s="105"/>
      <c r="ASQ29" s="105"/>
      <c r="ASR29" s="105"/>
      <c r="ASS29" s="105"/>
      <c r="AST29" s="105"/>
      <c r="ASU29" s="105"/>
      <c r="ASV29" s="105"/>
      <c r="ASW29" s="105"/>
      <c r="ASX29" s="105"/>
      <c r="ASY29" s="105"/>
      <c r="ASZ29" s="105"/>
      <c r="ATA29" s="105"/>
      <c r="ATB29" s="105"/>
      <c r="ATC29" s="105"/>
      <c r="ATD29" s="105"/>
      <c r="ATE29" s="105"/>
      <c r="ATF29" s="105"/>
      <c r="ATG29" s="105"/>
      <c r="ATH29" s="105"/>
      <c r="ATI29" s="105"/>
      <c r="ATJ29" s="105"/>
      <c r="ATK29" s="105"/>
      <c r="ATL29" s="105"/>
      <c r="ATM29" s="105"/>
      <c r="ATN29" s="105"/>
      <c r="ATO29" s="105"/>
      <c r="ATP29" s="105"/>
      <c r="ATQ29" s="105"/>
      <c r="ATR29" s="105"/>
      <c r="ATS29" s="105"/>
      <c r="ATT29" s="105"/>
      <c r="ATU29" s="105"/>
      <c r="ATV29" s="105"/>
      <c r="ATW29" s="105"/>
      <c r="ATX29" s="105"/>
      <c r="ATY29" s="105"/>
      <c r="ATZ29" s="105"/>
      <c r="AUA29" s="105"/>
      <c r="AUB29" s="105"/>
      <c r="AUC29" s="105"/>
      <c r="AUD29" s="105"/>
      <c r="AUE29" s="105"/>
      <c r="AUF29" s="105"/>
      <c r="AUG29" s="105"/>
      <c r="AUH29" s="105"/>
      <c r="AUI29" s="105"/>
      <c r="AUJ29" s="105"/>
      <c r="AUK29" s="105"/>
      <c r="AUL29" s="105"/>
      <c r="AUM29" s="105"/>
      <c r="AUN29" s="105"/>
      <c r="AUO29" s="105"/>
      <c r="AUP29" s="105"/>
      <c r="AUQ29" s="105"/>
      <c r="AUR29" s="105"/>
      <c r="AUS29" s="105"/>
      <c r="AUT29" s="105"/>
      <c r="AUU29" s="105"/>
      <c r="AUV29" s="105"/>
      <c r="AUW29" s="105"/>
      <c r="AUX29" s="105"/>
      <c r="AUY29" s="105"/>
      <c r="AUZ29" s="105"/>
      <c r="AVA29" s="105"/>
      <c r="AVB29" s="105"/>
      <c r="AVC29" s="105"/>
      <c r="AVD29" s="105"/>
      <c r="AVE29" s="105"/>
      <c r="AVF29" s="105"/>
      <c r="AVG29" s="105"/>
      <c r="AVH29" s="105"/>
      <c r="AVI29" s="105"/>
      <c r="AVJ29" s="105"/>
      <c r="AVK29" s="105"/>
      <c r="AVL29" s="105"/>
      <c r="AVM29" s="105"/>
      <c r="AVN29" s="105"/>
      <c r="AVO29" s="105"/>
      <c r="AVP29" s="105"/>
      <c r="AVQ29" s="105"/>
      <c r="AVR29" s="105"/>
      <c r="AVS29" s="105"/>
      <c r="AVT29" s="105"/>
      <c r="AVU29" s="105"/>
      <c r="AVV29" s="105"/>
      <c r="AVW29" s="105"/>
      <c r="AVX29" s="105"/>
      <c r="AVY29" s="105"/>
      <c r="AVZ29" s="105"/>
      <c r="AWA29" s="105"/>
      <c r="AWB29" s="105"/>
      <c r="AWC29" s="105"/>
      <c r="AWD29" s="105"/>
      <c r="AWE29" s="105"/>
      <c r="AWF29" s="105"/>
      <c r="AWG29" s="105"/>
      <c r="AWH29" s="105"/>
      <c r="AWI29" s="105"/>
      <c r="AWJ29" s="105"/>
      <c r="AWK29" s="105"/>
      <c r="AWL29" s="105"/>
      <c r="AWM29" s="105"/>
      <c r="AWN29" s="105"/>
      <c r="AWO29" s="105"/>
      <c r="AWP29" s="105"/>
      <c r="AWQ29" s="105"/>
      <c r="AWR29" s="105"/>
      <c r="AWS29" s="105"/>
      <c r="AWT29" s="105"/>
      <c r="AWU29" s="105"/>
      <c r="AWV29" s="105"/>
      <c r="AWW29" s="105"/>
      <c r="AWX29" s="105"/>
      <c r="AWY29" s="105"/>
      <c r="AWZ29" s="105"/>
      <c r="AXA29" s="105"/>
      <c r="AXB29" s="105"/>
      <c r="AXC29" s="105"/>
      <c r="AXD29" s="105"/>
      <c r="AXE29" s="105"/>
      <c r="AXF29" s="105"/>
      <c r="AXG29" s="105"/>
      <c r="AXH29" s="105"/>
      <c r="AXI29" s="105"/>
      <c r="AXJ29" s="105"/>
      <c r="AXK29" s="105"/>
      <c r="AXL29" s="105"/>
      <c r="AXM29" s="105"/>
      <c r="AXN29" s="105"/>
      <c r="AXO29" s="105"/>
      <c r="AXP29" s="105"/>
      <c r="AXQ29" s="105"/>
      <c r="AXR29" s="105"/>
      <c r="AXS29" s="105"/>
      <c r="AXT29" s="105"/>
      <c r="AXU29" s="105"/>
      <c r="AXV29" s="105"/>
      <c r="AXW29" s="105"/>
      <c r="AXX29" s="105"/>
      <c r="AXY29" s="105"/>
      <c r="AXZ29" s="105"/>
      <c r="AYA29" s="105"/>
      <c r="AYB29" s="105"/>
      <c r="AYC29" s="105"/>
      <c r="AYD29" s="105"/>
      <c r="AYE29" s="105"/>
      <c r="AYF29" s="105"/>
      <c r="AYG29" s="105"/>
      <c r="AYH29" s="105"/>
      <c r="AYI29" s="105"/>
      <c r="AYJ29" s="105"/>
      <c r="AYK29" s="105"/>
      <c r="AYL29" s="105"/>
      <c r="AYM29" s="105"/>
      <c r="AYN29" s="105"/>
      <c r="AYO29" s="105"/>
      <c r="AYP29" s="105"/>
      <c r="AYQ29" s="105"/>
      <c r="AYR29" s="105"/>
      <c r="AYS29" s="105"/>
      <c r="AYT29" s="105"/>
      <c r="AYU29" s="105"/>
      <c r="AYV29" s="105"/>
      <c r="AYW29" s="105"/>
      <c r="AYX29" s="105"/>
      <c r="AYY29" s="105"/>
      <c r="AYZ29" s="105"/>
      <c r="AZA29" s="105"/>
      <c r="AZB29" s="105"/>
      <c r="AZC29" s="105"/>
      <c r="AZD29" s="105"/>
      <c r="AZE29" s="105"/>
      <c r="AZF29" s="105"/>
      <c r="AZG29" s="105"/>
      <c r="AZH29" s="105"/>
      <c r="AZI29" s="105"/>
      <c r="AZJ29" s="105"/>
      <c r="AZK29" s="105"/>
      <c r="AZL29" s="105"/>
      <c r="AZM29" s="105"/>
      <c r="AZN29" s="105"/>
      <c r="AZO29" s="105"/>
      <c r="AZP29" s="105"/>
      <c r="AZQ29" s="105"/>
      <c r="AZR29" s="105"/>
      <c r="AZS29" s="105"/>
      <c r="AZT29" s="105"/>
      <c r="AZU29" s="105"/>
      <c r="AZV29" s="105"/>
      <c r="AZW29" s="105"/>
      <c r="AZX29" s="105"/>
      <c r="AZY29" s="105"/>
      <c r="AZZ29" s="105"/>
      <c r="BAA29" s="105"/>
      <c r="BAB29" s="105"/>
      <c r="BAC29" s="105"/>
      <c r="BAD29" s="105"/>
      <c r="BAE29" s="105"/>
      <c r="BAF29" s="105"/>
      <c r="BAG29" s="105"/>
      <c r="BAH29" s="105"/>
      <c r="BAI29" s="105"/>
      <c r="BAJ29" s="105"/>
      <c r="BAK29" s="105"/>
      <c r="BAL29" s="105"/>
      <c r="BAM29" s="105"/>
      <c r="BAN29" s="105"/>
      <c r="BAO29" s="105"/>
      <c r="BAP29" s="105"/>
      <c r="BAQ29" s="105"/>
      <c r="BAR29" s="105"/>
      <c r="BAS29" s="105"/>
      <c r="BAT29" s="105"/>
      <c r="BAU29" s="105"/>
      <c r="BAV29" s="105"/>
      <c r="BAW29" s="105"/>
      <c r="BAX29" s="105"/>
      <c r="BAY29" s="105"/>
      <c r="BAZ29" s="105"/>
      <c r="BBA29" s="105"/>
      <c r="BBB29" s="105"/>
      <c r="BBC29" s="105"/>
      <c r="BBD29" s="105"/>
      <c r="BBE29" s="105"/>
      <c r="BBF29" s="105"/>
      <c r="BBG29" s="105"/>
      <c r="BBH29" s="105"/>
      <c r="BBI29" s="105"/>
      <c r="BBJ29" s="105"/>
      <c r="BBK29" s="105"/>
      <c r="BBL29" s="105"/>
      <c r="BBM29" s="105"/>
      <c r="BBN29" s="105"/>
      <c r="BBO29" s="105"/>
      <c r="BBP29" s="105"/>
      <c r="BBQ29" s="105"/>
      <c r="BBR29" s="105"/>
      <c r="BBS29" s="105"/>
      <c r="BBT29" s="105"/>
      <c r="BBU29" s="105"/>
      <c r="BBV29" s="105"/>
      <c r="BBW29" s="105"/>
      <c r="BBX29" s="105"/>
      <c r="BBY29" s="105"/>
      <c r="BBZ29" s="105"/>
      <c r="BCA29" s="105"/>
      <c r="BCB29" s="105"/>
      <c r="BCC29" s="105"/>
      <c r="BCD29" s="105"/>
      <c r="BCE29" s="105"/>
      <c r="BCF29" s="105"/>
      <c r="BCG29" s="105"/>
      <c r="BCH29" s="105"/>
      <c r="BCI29" s="105"/>
      <c r="BCJ29" s="105"/>
      <c r="BCK29" s="105"/>
      <c r="BCL29" s="105"/>
      <c r="BCM29" s="105"/>
      <c r="BCN29" s="105"/>
      <c r="BCO29" s="105"/>
      <c r="BCP29" s="105"/>
      <c r="BCQ29" s="105"/>
      <c r="BCR29" s="105"/>
      <c r="BCS29" s="105"/>
      <c r="BCT29" s="105"/>
      <c r="BCU29" s="105"/>
      <c r="BCV29" s="105"/>
      <c r="BCW29" s="105"/>
      <c r="BCX29" s="105"/>
      <c r="BCY29" s="105"/>
      <c r="BCZ29" s="105"/>
      <c r="BDA29" s="105"/>
      <c r="BDB29" s="105"/>
      <c r="BDC29" s="105"/>
      <c r="BDD29" s="105"/>
      <c r="BDE29" s="105"/>
      <c r="BDF29" s="105"/>
      <c r="BDG29" s="105"/>
      <c r="BDH29" s="105"/>
      <c r="BDI29" s="105"/>
      <c r="BDJ29" s="105"/>
      <c r="BDK29" s="105"/>
      <c r="BDL29" s="105"/>
      <c r="BDM29" s="105"/>
      <c r="BDN29" s="105"/>
      <c r="BDO29" s="105"/>
      <c r="BDP29" s="105"/>
      <c r="BDQ29" s="105"/>
      <c r="BDR29" s="105"/>
      <c r="BDS29" s="105"/>
      <c r="BDT29" s="105"/>
      <c r="BDU29" s="105"/>
      <c r="BDV29" s="105"/>
      <c r="BDW29" s="105"/>
      <c r="BDX29" s="105"/>
      <c r="BDY29" s="105"/>
      <c r="BDZ29" s="105"/>
      <c r="BEA29" s="105"/>
      <c r="BEB29" s="105"/>
      <c r="BEC29" s="105"/>
      <c r="BED29" s="105"/>
      <c r="BEE29" s="105"/>
      <c r="BEF29" s="105"/>
      <c r="BEG29" s="105"/>
      <c r="BEH29" s="105"/>
      <c r="BEI29" s="105"/>
      <c r="BEJ29" s="105"/>
      <c r="BEK29" s="105"/>
      <c r="BEL29" s="105"/>
      <c r="BEM29" s="105"/>
      <c r="BEN29" s="105"/>
      <c r="BEO29" s="105"/>
      <c r="BEP29" s="105"/>
      <c r="BEQ29" s="105"/>
      <c r="BER29" s="105"/>
      <c r="BES29" s="105"/>
      <c r="BET29" s="105"/>
      <c r="BEU29" s="105"/>
      <c r="BEV29" s="105"/>
      <c r="BEW29" s="105"/>
      <c r="BEX29" s="105"/>
      <c r="BEY29" s="105"/>
      <c r="BEZ29" s="105"/>
      <c r="BFA29" s="105"/>
      <c r="BFB29" s="105"/>
      <c r="BFC29" s="105"/>
      <c r="BFD29" s="105"/>
      <c r="BFE29" s="105"/>
      <c r="BFF29" s="105"/>
      <c r="BFG29" s="105"/>
      <c r="BFH29" s="105"/>
      <c r="BFI29" s="105"/>
      <c r="BFJ29" s="105"/>
      <c r="BFK29" s="105"/>
      <c r="BFL29" s="105"/>
      <c r="BFM29" s="105"/>
      <c r="BFN29" s="105"/>
      <c r="BFO29" s="105"/>
      <c r="BFP29" s="105"/>
      <c r="BFQ29" s="105"/>
      <c r="BFR29" s="105"/>
      <c r="BFS29" s="105"/>
      <c r="BFT29" s="105"/>
      <c r="BFU29" s="105"/>
      <c r="BFV29" s="105"/>
      <c r="BFW29" s="105"/>
      <c r="BFX29" s="105"/>
      <c r="BFY29" s="105"/>
      <c r="BFZ29" s="105"/>
      <c r="BGA29" s="105"/>
      <c r="BGB29" s="105"/>
      <c r="BGC29" s="105"/>
      <c r="BGD29" s="105"/>
      <c r="BGE29" s="105"/>
      <c r="BGF29" s="105"/>
      <c r="BGG29" s="105"/>
      <c r="BGH29" s="105"/>
      <c r="BGI29" s="105"/>
      <c r="BGJ29" s="105"/>
      <c r="BGK29" s="105"/>
      <c r="BGL29" s="105"/>
      <c r="BGM29" s="105"/>
      <c r="BGN29" s="105"/>
      <c r="BGO29" s="105"/>
      <c r="BGP29" s="105"/>
      <c r="BGQ29" s="105"/>
      <c r="BGR29" s="105"/>
      <c r="BGS29" s="105"/>
      <c r="BGT29" s="105"/>
      <c r="BGU29" s="105"/>
      <c r="BGV29" s="105"/>
      <c r="BGW29" s="105"/>
      <c r="BGX29" s="105"/>
      <c r="BGY29" s="105"/>
      <c r="BGZ29" s="105"/>
      <c r="BHA29" s="105"/>
      <c r="BHB29" s="105"/>
      <c r="BHC29" s="105"/>
      <c r="BHD29" s="105"/>
      <c r="BHE29" s="105"/>
      <c r="BHF29" s="105"/>
      <c r="BHG29" s="105"/>
      <c r="BHH29" s="105"/>
      <c r="BHI29" s="105"/>
      <c r="BHJ29" s="105"/>
      <c r="BHK29" s="105"/>
      <c r="BHL29" s="105"/>
      <c r="BHM29" s="105"/>
      <c r="BHN29" s="105"/>
      <c r="BHO29" s="105"/>
      <c r="BHP29" s="105"/>
      <c r="BHQ29" s="105"/>
      <c r="BHR29" s="105"/>
      <c r="BHS29" s="105"/>
      <c r="BHT29" s="105"/>
      <c r="BHU29" s="105"/>
      <c r="BHV29" s="105"/>
      <c r="BHW29" s="105"/>
      <c r="BHX29" s="105"/>
      <c r="BHY29" s="105"/>
      <c r="BHZ29" s="105"/>
      <c r="BIA29" s="105"/>
      <c r="BIB29" s="105"/>
      <c r="BIC29" s="105"/>
      <c r="BID29" s="105"/>
      <c r="BIE29" s="105"/>
      <c r="BIF29" s="105"/>
      <c r="BIG29" s="105"/>
      <c r="BIH29" s="105"/>
      <c r="BII29" s="105"/>
      <c r="BIJ29" s="105"/>
      <c r="BIK29" s="105"/>
      <c r="BIL29" s="105"/>
      <c r="BIM29" s="105"/>
      <c r="BIN29" s="105"/>
      <c r="BIO29" s="105"/>
      <c r="BIP29" s="105"/>
      <c r="BIQ29" s="105"/>
      <c r="BIR29" s="105"/>
      <c r="BIS29" s="105"/>
      <c r="BIT29" s="105"/>
      <c r="BIU29" s="105"/>
      <c r="BIV29" s="105"/>
      <c r="BIW29" s="105"/>
      <c r="BIX29" s="105"/>
      <c r="BIY29" s="105"/>
      <c r="BIZ29" s="105"/>
      <c r="BJA29" s="105"/>
      <c r="BJB29" s="105"/>
      <c r="BJC29" s="105"/>
      <c r="BJD29" s="105"/>
      <c r="BJE29" s="105"/>
      <c r="BJF29" s="105"/>
      <c r="BJG29" s="105"/>
      <c r="BJH29" s="105"/>
      <c r="BJI29" s="105"/>
      <c r="BJJ29" s="105"/>
      <c r="BJK29" s="105"/>
      <c r="BJL29" s="105"/>
      <c r="BJM29" s="105"/>
      <c r="BJN29" s="105"/>
      <c r="BJO29" s="105"/>
      <c r="BJP29" s="105"/>
      <c r="BJQ29" s="105"/>
      <c r="BJR29" s="105"/>
      <c r="BJS29" s="105"/>
      <c r="BJT29" s="105"/>
      <c r="BJU29" s="105"/>
      <c r="BJV29" s="105"/>
      <c r="BJW29" s="105"/>
      <c r="BJX29" s="105"/>
      <c r="BJY29" s="105"/>
      <c r="BJZ29" s="105"/>
      <c r="BKA29" s="105"/>
      <c r="BKB29" s="105"/>
      <c r="BKC29" s="105"/>
      <c r="BKD29" s="105"/>
      <c r="BKE29" s="105"/>
      <c r="BKF29" s="105"/>
      <c r="BKG29" s="105"/>
      <c r="BKH29" s="105"/>
      <c r="BKI29" s="105"/>
      <c r="BKJ29" s="105"/>
      <c r="BKK29" s="105"/>
      <c r="BKL29" s="105"/>
      <c r="BKM29" s="105"/>
      <c r="BKN29" s="105"/>
      <c r="BKO29" s="105"/>
      <c r="BKP29" s="105"/>
      <c r="BKQ29" s="105"/>
      <c r="BKR29" s="105"/>
      <c r="BKS29" s="105"/>
      <c r="BKT29" s="105"/>
      <c r="BKU29" s="105"/>
      <c r="BKV29" s="105"/>
      <c r="BKW29" s="105"/>
      <c r="BKX29" s="105"/>
      <c r="BKY29" s="105"/>
      <c r="BKZ29" s="105"/>
      <c r="BLA29" s="105"/>
      <c r="BLB29" s="105"/>
      <c r="BLC29" s="105"/>
      <c r="BLD29" s="105"/>
      <c r="BLE29" s="105"/>
      <c r="BLF29" s="105"/>
      <c r="BLG29" s="105"/>
      <c r="BLH29" s="105"/>
      <c r="BLI29" s="105"/>
      <c r="BLJ29" s="105"/>
      <c r="BLK29" s="105"/>
      <c r="BLL29" s="105"/>
      <c r="BLM29" s="105"/>
      <c r="BLN29" s="105"/>
      <c r="BLO29" s="105"/>
      <c r="BLP29" s="105"/>
      <c r="BLQ29" s="105"/>
      <c r="BLR29" s="105"/>
      <c r="BLS29" s="105"/>
      <c r="BLT29" s="105"/>
      <c r="BLU29" s="105"/>
      <c r="BLV29" s="105"/>
      <c r="BLW29" s="105"/>
      <c r="BLX29" s="105"/>
      <c r="BLY29" s="105"/>
      <c r="BLZ29" s="105"/>
      <c r="BMA29" s="105"/>
      <c r="BMB29" s="105"/>
      <c r="BMC29" s="105"/>
      <c r="BMD29" s="105"/>
      <c r="BME29" s="105"/>
      <c r="BMF29" s="105"/>
      <c r="BMG29" s="105"/>
      <c r="BMH29" s="105"/>
      <c r="BMI29" s="105"/>
      <c r="BMJ29" s="105"/>
      <c r="BMK29" s="105"/>
      <c r="BML29" s="105"/>
      <c r="BMM29" s="105"/>
      <c r="BMN29" s="105"/>
      <c r="BMO29" s="105"/>
      <c r="BMP29" s="105"/>
      <c r="BMQ29" s="105"/>
      <c r="BMR29" s="105"/>
      <c r="BMS29" s="105"/>
      <c r="BMT29" s="105"/>
      <c r="BMU29" s="105"/>
      <c r="BMV29" s="105"/>
      <c r="BMW29" s="105"/>
      <c r="BMX29" s="105"/>
      <c r="BMY29" s="105"/>
      <c r="BMZ29" s="105"/>
      <c r="BNA29" s="105"/>
      <c r="BNB29" s="105"/>
      <c r="BNC29" s="105"/>
      <c r="BND29" s="105"/>
      <c r="BNE29" s="105"/>
      <c r="BNF29" s="105"/>
      <c r="BNG29" s="105"/>
      <c r="BNH29" s="105"/>
      <c r="BNI29" s="105"/>
      <c r="BNJ29" s="105"/>
      <c r="BNK29" s="105"/>
      <c r="BNL29" s="105"/>
      <c r="BNM29" s="105"/>
      <c r="BNN29" s="105"/>
      <c r="BNO29" s="105"/>
      <c r="BNP29" s="105"/>
      <c r="BNQ29" s="105"/>
      <c r="BNR29" s="105"/>
      <c r="BNS29" s="105"/>
      <c r="BNT29" s="105"/>
      <c r="BNU29" s="105"/>
      <c r="BNV29" s="105"/>
      <c r="BNW29" s="105"/>
      <c r="BNX29" s="105"/>
      <c r="BNY29" s="105"/>
      <c r="BNZ29" s="105"/>
      <c r="BOA29" s="105"/>
      <c r="BOB29" s="105"/>
      <c r="BOC29" s="105"/>
      <c r="BOD29" s="105"/>
      <c r="BOE29" s="105"/>
      <c r="BOF29" s="105"/>
      <c r="BOG29" s="105"/>
      <c r="BOH29" s="105"/>
      <c r="BOI29" s="105"/>
      <c r="BOJ29" s="105"/>
      <c r="BOK29" s="105"/>
      <c r="BOL29" s="105"/>
      <c r="BOM29" s="105"/>
      <c r="BON29" s="105"/>
      <c r="BOO29" s="105"/>
      <c r="BOP29" s="105"/>
      <c r="BOQ29" s="105"/>
      <c r="BOR29" s="105"/>
      <c r="BOS29" s="105"/>
      <c r="BOT29" s="105"/>
      <c r="BOU29" s="105"/>
      <c r="BOV29" s="105"/>
      <c r="BOW29" s="105"/>
      <c r="BOX29" s="105"/>
      <c r="BOY29" s="105"/>
      <c r="BOZ29" s="105"/>
      <c r="BPA29" s="105"/>
      <c r="BPB29" s="105"/>
      <c r="BPC29" s="105"/>
      <c r="BPD29" s="105"/>
      <c r="BPE29" s="105"/>
      <c r="BPF29" s="105"/>
      <c r="BPG29" s="105"/>
      <c r="BPH29" s="105"/>
      <c r="BPI29" s="105"/>
      <c r="BPJ29" s="105"/>
      <c r="BPK29" s="105"/>
      <c r="BPL29" s="105"/>
      <c r="BPM29" s="105"/>
      <c r="BPN29" s="105"/>
      <c r="BPO29" s="105"/>
      <c r="BPP29" s="105"/>
      <c r="BPQ29" s="105"/>
      <c r="BPR29" s="105"/>
      <c r="BPS29" s="105"/>
      <c r="BPT29" s="105"/>
      <c r="BPU29" s="105"/>
      <c r="BPV29" s="105"/>
      <c r="BPW29" s="105"/>
      <c r="BPX29" s="105"/>
      <c r="BPY29" s="105"/>
      <c r="BPZ29" s="105"/>
      <c r="BQA29" s="105"/>
      <c r="BQB29" s="105"/>
      <c r="BQC29" s="105"/>
      <c r="BQD29" s="105"/>
      <c r="BQE29" s="105"/>
      <c r="BQF29" s="105"/>
      <c r="BQG29" s="105"/>
      <c r="BQH29" s="105"/>
      <c r="BQI29" s="105"/>
      <c r="BQJ29" s="105"/>
      <c r="BQK29" s="105"/>
      <c r="BQL29" s="105"/>
      <c r="BQM29" s="105"/>
      <c r="BQN29" s="105"/>
      <c r="BQO29" s="105"/>
      <c r="BQP29" s="105"/>
      <c r="BQQ29" s="105"/>
      <c r="BQR29" s="105"/>
      <c r="BQS29" s="105"/>
      <c r="BQT29" s="105"/>
      <c r="BQU29" s="105"/>
      <c r="BQV29" s="105"/>
      <c r="BQW29" s="105"/>
      <c r="BQX29" s="105"/>
      <c r="BQY29" s="105"/>
      <c r="BQZ29" s="105"/>
      <c r="BRA29" s="105"/>
      <c r="BRB29" s="105"/>
      <c r="BRC29" s="105"/>
      <c r="BRD29" s="105"/>
      <c r="BRE29" s="105"/>
      <c r="BRF29" s="105"/>
      <c r="BRG29" s="105"/>
      <c r="BRH29" s="105"/>
      <c r="BRI29" s="105"/>
      <c r="BRJ29" s="105"/>
      <c r="BRK29" s="105"/>
      <c r="BRL29" s="105"/>
      <c r="BRM29" s="105"/>
      <c r="BRN29" s="105"/>
      <c r="BRO29" s="105"/>
      <c r="BRP29" s="105"/>
      <c r="BRQ29" s="105"/>
      <c r="BRR29" s="105"/>
      <c r="BRS29" s="105"/>
      <c r="BRT29" s="105"/>
      <c r="BRU29" s="105"/>
      <c r="BRV29" s="105"/>
      <c r="BRW29" s="105"/>
      <c r="BRX29" s="105"/>
      <c r="BRY29" s="105"/>
      <c r="BRZ29" s="105"/>
      <c r="BSA29" s="105"/>
      <c r="BSB29" s="105"/>
      <c r="BSC29" s="105"/>
      <c r="BSD29" s="105"/>
      <c r="BSE29" s="105"/>
      <c r="BSF29" s="105"/>
      <c r="BSG29" s="105"/>
      <c r="BSH29" s="105"/>
      <c r="BSI29" s="105"/>
      <c r="BSJ29" s="105"/>
      <c r="BSK29" s="105"/>
      <c r="BSL29" s="105"/>
      <c r="BSM29" s="105"/>
      <c r="BSN29" s="105"/>
      <c r="BSO29" s="105"/>
      <c r="BSP29" s="105"/>
      <c r="BSQ29" s="105"/>
      <c r="BSR29" s="105"/>
      <c r="BSS29" s="105"/>
      <c r="BST29" s="105"/>
      <c r="BSU29" s="105"/>
      <c r="BSV29" s="105"/>
      <c r="BSW29" s="105"/>
      <c r="BSX29" s="105"/>
      <c r="BSY29" s="105"/>
      <c r="BSZ29" s="105"/>
      <c r="BTA29" s="105"/>
      <c r="BTB29" s="105"/>
      <c r="BTC29" s="105"/>
      <c r="BTD29" s="105"/>
      <c r="BTE29" s="105"/>
      <c r="BTF29" s="105"/>
      <c r="BTG29" s="105"/>
      <c r="BTH29" s="105"/>
      <c r="BTI29" s="105"/>
      <c r="BTJ29" s="105"/>
      <c r="BTK29" s="105"/>
      <c r="BTL29" s="105"/>
      <c r="BTM29" s="105"/>
      <c r="BTN29" s="105"/>
      <c r="BTO29" s="105"/>
      <c r="BTP29" s="105"/>
      <c r="BTQ29" s="105"/>
      <c r="BTR29" s="105"/>
      <c r="BTS29" s="105"/>
      <c r="BTT29" s="105"/>
      <c r="BTU29" s="105"/>
      <c r="BTV29" s="105"/>
      <c r="BTW29" s="105"/>
      <c r="BTX29" s="105"/>
      <c r="BTY29" s="105"/>
      <c r="BTZ29" s="105"/>
      <c r="BUA29" s="105"/>
      <c r="BUB29" s="105"/>
      <c r="BUC29" s="105"/>
      <c r="BUD29" s="105"/>
      <c r="BUE29" s="105"/>
      <c r="BUF29" s="105"/>
      <c r="BUG29" s="105"/>
      <c r="BUH29" s="105"/>
      <c r="BUI29" s="105"/>
      <c r="BUJ29" s="105"/>
      <c r="BUK29" s="105"/>
      <c r="BUL29" s="105"/>
      <c r="BUM29" s="105"/>
      <c r="BUN29" s="105"/>
      <c r="BUO29" s="105"/>
      <c r="BUP29" s="105"/>
      <c r="BUQ29" s="105"/>
      <c r="BUR29" s="105"/>
      <c r="BUS29" s="105"/>
      <c r="BUT29" s="105"/>
      <c r="BUU29" s="105"/>
      <c r="BUV29" s="105"/>
      <c r="BUW29" s="105"/>
      <c r="BUX29" s="105"/>
      <c r="BUY29" s="105"/>
      <c r="BUZ29" s="105"/>
      <c r="BVA29" s="105"/>
      <c r="BVB29" s="105"/>
      <c r="BVC29" s="105"/>
      <c r="BVD29" s="105"/>
      <c r="BVE29" s="105"/>
      <c r="BVF29" s="105"/>
      <c r="BVG29" s="105"/>
      <c r="BVH29" s="105"/>
      <c r="BVI29" s="105"/>
      <c r="BVJ29" s="105"/>
      <c r="BVK29" s="105"/>
      <c r="BVL29" s="105"/>
      <c r="BVM29" s="105"/>
      <c r="BVN29" s="105"/>
      <c r="BVO29" s="105"/>
      <c r="BVP29" s="105"/>
      <c r="BVQ29" s="105"/>
      <c r="BVR29" s="105"/>
      <c r="BVS29" s="105"/>
      <c r="BVT29" s="105"/>
      <c r="BVU29" s="105"/>
      <c r="BVV29" s="105"/>
      <c r="BVW29" s="105"/>
      <c r="BVX29" s="105"/>
      <c r="BVY29" s="105"/>
      <c r="BVZ29" s="105"/>
      <c r="BWA29" s="105"/>
      <c r="BWB29" s="105"/>
      <c r="BWC29" s="105"/>
      <c r="BWD29" s="105"/>
      <c r="BWE29" s="105"/>
      <c r="BWF29" s="105"/>
      <c r="BWG29" s="105"/>
      <c r="BWH29" s="105"/>
      <c r="BWI29" s="105"/>
      <c r="BWJ29" s="105"/>
      <c r="BWK29" s="105"/>
      <c r="BWL29" s="105"/>
      <c r="BWM29" s="105"/>
      <c r="BWN29" s="105"/>
      <c r="BWO29" s="105"/>
      <c r="BWP29" s="105"/>
      <c r="BWQ29" s="105"/>
      <c r="BWR29" s="105"/>
      <c r="BWS29" s="105"/>
      <c r="BWT29" s="105"/>
      <c r="BWU29" s="105"/>
      <c r="BWV29" s="105"/>
      <c r="BWW29" s="105"/>
      <c r="BWX29" s="105"/>
      <c r="BWY29" s="105"/>
      <c r="BWZ29" s="105"/>
      <c r="BXA29" s="105"/>
      <c r="BXB29" s="105"/>
      <c r="BXC29" s="105"/>
      <c r="BXD29" s="105"/>
      <c r="BXE29" s="105"/>
      <c r="BXF29" s="105"/>
      <c r="BXG29" s="105"/>
      <c r="BXH29" s="105"/>
      <c r="BXI29" s="105"/>
      <c r="BXJ29" s="105"/>
      <c r="BXK29" s="105"/>
      <c r="BXL29" s="105"/>
      <c r="BXM29" s="105"/>
      <c r="BXN29" s="105"/>
      <c r="BXO29" s="105"/>
      <c r="BXP29" s="105"/>
      <c r="BXQ29" s="105"/>
      <c r="BXR29" s="105"/>
      <c r="BXS29" s="105"/>
      <c r="BXT29" s="105"/>
      <c r="BXU29" s="105"/>
      <c r="BXV29" s="105"/>
      <c r="BXW29" s="105"/>
      <c r="BXX29" s="105"/>
      <c r="BXY29" s="105"/>
      <c r="BXZ29" s="105"/>
      <c r="BYA29" s="105"/>
      <c r="BYB29" s="105"/>
      <c r="BYC29" s="105"/>
      <c r="BYD29" s="105"/>
      <c r="BYE29" s="105"/>
      <c r="BYF29" s="105"/>
      <c r="BYG29" s="105"/>
      <c r="BYH29" s="105"/>
      <c r="BYI29" s="105"/>
      <c r="BYJ29" s="105"/>
      <c r="BYK29" s="105"/>
      <c r="BYL29" s="105"/>
      <c r="BYM29" s="105"/>
      <c r="BYN29" s="105"/>
      <c r="BYO29" s="105"/>
      <c r="BYP29" s="105"/>
      <c r="BYQ29" s="105"/>
      <c r="BYR29" s="105"/>
      <c r="BYS29" s="105"/>
      <c r="BYT29" s="105"/>
      <c r="BYU29" s="105"/>
      <c r="BYV29" s="105"/>
      <c r="BYW29" s="105"/>
      <c r="BYX29" s="105"/>
      <c r="BYY29" s="105"/>
      <c r="BYZ29" s="105"/>
      <c r="BZA29" s="105"/>
      <c r="BZB29" s="105"/>
      <c r="BZC29" s="105"/>
      <c r="BZD29" s="105"/>
      <c r="BZE29" s="105"/>
      <c r="BZF29" s="105"/>
      <c r="BZG29" s="105"/>
      <c r="BZH29" s="105"/>
      <c r="BZI29" s="105"/>
      <c r="BZJ29" s="105"/>
      <c r="BZK29" s="105"/>
      <c r="BZL29" s="105"/>
      <c r="BZM29" s="105"/>
      <c r="BZN29" s="105"/>
      <c r="BZO29" s="105"/>
      <c r="BZP29" s="105"/>
      <c r="BZQ29" s="105"/>
      <c r="BZR29" s="105"/>
      <c r="BZS29" s="105"/>
      <c r="BZT29" s="105"/>
      <c r="BZU29" s="105"/>
      <c r="BZV29" s="105"/>
      <c r="BZW29" s="105"/>
      <c r="BZX29" s="105"/>
      <c r="BZY29" s="105"/>
      <c r="BZZ29" s="105"/>
      <c r="CAA29" s="105"/>
      <c r="CAB29" s="105"/>
      <c r="CAC29" s="105"/>
      <c r="CAD29" s="105"/>
      <c r="CAE29" s="105"/>
      <c r="CAF29" s="105"/>
      <c r="CAG29" s="105"/>
      <c r="CAH29" s="105"/>
      <c r="CAI29" s="105"/>
      <c r="CAJ29" s="105"/>
      <c r="CAK29" s="105"/>
      <c r="CAL29" s="105"/>
      <c r="CAM29" s="105"/>
      <c r="CAN29" s="105"/>
      <c r="CAO29" s="105"/>
      <c r="CAP29" s="105"/>
      <c r="CAQ29" s="105"/>
      <c r="CAR29" s="105"/>
      <c r="CAS29" s="105"/>
      <c r="CAT29" s="105"/>
      <c r="CAU29" s="105"/>
      <c r="CAV29" s="105"/>
      <c r="CAW29" s="105"/>
      <c r="CAX29" s="105"/>
      <c r="CAY29" s="105"/>
      <c r="CAZ29" s="105"/>
      <c r="CBA29" s="105"/>
      <c r="CBB29" s="105"/>
      <c r="CBC29" s="105"/>
      <c r="CBD29" s="105"/>
      <c r="CBE29" s="105"/>
      <c r="CBF29" s="105"/>
      <c r="CBG29" s="105"/>
      <c r="CBH29" s="105"/>
      <c r="CBI29" s="105"/>
      <c r="CBJ29" s="105"/>
      <c r="CBK29" s="105"/>
      <c r="CBL29" s="105"/>
      <c r="CBM29" s="105"/>
      <c r="CBN29" s="105"/>
      <c r="CBO29" s="105"/>
      <c r="CBP29" s="105"/>
      <c r="CBQ29" s="105"/>
      <c r="CBR29" s="105"/>
      <c r="CBS29" s="105"/>
      <c r="CBT29" s="105"/>
      <c r="CBU29" s="105"/>
      <c r="CBV29" s="105"/>
      <c r="CBW29" s="105"/>
      <c r="CBX29" s="105"/>
      <c r="CBY29" s="105"/>
      <c r="CBZ29" s="105"/>
      <c r="CCA29" s="105"/>
      <c r="CCB29" s="105"/>
      <c r="CCC29" s="105"/>
      <c r="CCD29" s="105"/>
      <c r="CCE29" s="105"/>
      <c r="CCF29" s="105"/>
      <c r="CCG29" s="105"/>
      <c r="CCH29" s="105"/>
      <c r="CCI29" s="105"/>
      <c r="CCJ29" s="105"/>
      <c r="CCK29" s="105"/>
      <c r="CCL29" s="105"/>
      <c r="CCM29" s="105"/>
      <c r="CCN29" s="105"/>
      <c r="CCO29" s="105"/>
      <c r="CCP29" s="105"/>
      <c r="CCQ29" s="105"/>
      <c r="CCR29" s="105"/>
      <c r="CCS29" s="105"/>
      <c r="CCT29" s="105"/>
      <c r="CCU29" s="105"/>
      <c r="CCV29" s="105"/>
      <c r="CCW29" s="105"/>
      <c r="CCX29" s="105"/>
      <c r="CCY29" s="105"/>
      <c r="CCZ29" s="105"/>
      <c r="CDA29" s="105"/>
      <c r="CDB29" s="105"/>
      <c r="CDC29" s="105"/>
      <c r="CDD29" s="105"/>
      <c r="CDE29" s="105"/>
      <c r="CDF29" s="105"/>
      <c r="CDG29" s="105"/>
      <c r="CDH29" s="105"/>
      <c r="CDI29" s="105"/>
      <c r="CDJ29" s="105"/>
      <c r="CDK29" s="105"/>
      <c r="CDL29" s="105"/>
      <c r="CDM29" s="105"/>
      <c r="CDN29" s="105"/>
      <c r="CDO29" s="105"/>
      <c r="CDP29" s="105"/>
      <c r="CDQ29" s="105"/>
      <c r="CDR29" s="105"/>
      <c r="CDS29" s="105"/>
      <c r="CDT29" s="105"/>
      <c r="CDU29" s="105"/>
      <c r="CDV29" s="105"/>
      <c r="CDW29" s="105"/>
      <c r="CDX29" s="105"/>
      <c r="CDY29" s="105"/>
      <c r="CDZ29" s="105"/>
      <c r="CEA29" s="105"/>
      <c r="CEB29" s="105"/>
      <c r="CEC29" s="105"/>
      <c r="CED29" s="105"/>
      <c r="CEE29" s="105"/>
      <c r="CEF29" s="105"/>
      <c r="CEG29" s="105"/>
      <c r="CEH29" s="105"/>
      <c r="CEI29" s="105"/>
      <c r="CEJ29" s="105"/>
      <c r="CEK29" s="105"/>
      <c r="CEL29" s="105"/>
      <c r="CEM29" s="105"/>
      <c r="CEN29" s="105"/>
      <c r="CEO29" s="105"/>
      <c r="CEP29" s="105"/>
      <c r="CEQ29" s="105"/>
      <c r="CER29" s="105"/>
      <c r="CES29" s="105"/>
      <c r="CET29" s="105"/>
      <c r="CEU29" s="105"/>
      <c r="CEV29" s="105"/>
      <c r="CEW29" s="105"/>
      <c r="CEX29" s="105"/>
      <c r="CEY29" s="105"/>
      <c r="CEZ29" s="105"/>
      <c r="CFA29" s="105"/>
      <c r="CFB29" s="105"/>
      <c r="CFC29" s="105"/>
      <c r="CFD29" s="105"/>
      <c r="CFE29" s="105"/>
      <c r="CFF29" s="105"/>
      <c r="CFG29" s="105"/>
      <c r="CFH29" s="105"/>
      <c r="CFI29" s="105"/>
      <c r="CFJ29" s="105"/>
      <c r="CFK29" s="105"/>
      <c r="CFL29" s="105"/>
      <c r="CFM29" s="105"/>
      <c r="CFN29" s="105"/>
      <c r="CFO29" s="105"/>
      <c r="CFP29" s="105"/>
      <c r="CFQ29" s="105"/>
      <c r="CFR29" s="105"/>
      <c r="CFS29" s="105"/>
      <c r="CFT29" s="105"/>
      <c r="CFU29" s="105"/>
      <c r="CFV29" s="105"/>
      <c r="CFW29" s="105"/>
      <c r="CFX29" s="105"/>
      <c r="CFY29" s="105"/>
      <c r="CFZ29" s="105"/>
      <c r="CGA29" s="105"/>
      <c r="CGB29" s="105"/>
      <c r="CGC29" s="105"/>
      <c r="CGD29" s="105"/>
      <c r="CGE29" s="105"/>
      <c r="CGF29" s="105"/>
      <c r="CGG29" s="105"/>
      <c r="CGH29" s="105"/>
      <c r="CGI29" s="105"/>
      <c r="CGJ29" s="105"/>
      <c r="CGK29" s="105"/>
      <c r="CGL29" s="105"/>
      <c r="CGM29" s="105"/>
      <c r="CGN29" s="105"/>
      <c r="CGO29" s="105"/>
      <c r="CGP29" s="105"/>
      <c r="CGQ29" s="105"/>
      <c r="CGR29" s="105"/>
      <c r="CGS29" s="105"/>
      <c r="CGT29" s="105"/>
      <c r="CGU29" s="105"/>
      <c r="CGV29" s="105"/>
      <c r="CGW29" s="105"/>
      <c r="CGX29" s="105"/>
      <c r="CGY29" s="105"/>
      <c r="CGZ29" s="105"/>
      <c r="CHA29" s="105"/>
      <c r="CHB29" s="105"/>
      <c r="CHC29" s="105"/>
      <c r="CHD29" s="105"/>
      <c r="CHE29" s="105"/>
      <c r="CHF29" s="105"/>
      <c r="CHG29" s="105"/>
      <c r="CHH29" s="105"/>
      <c r="CHI29" s="105"/>
      <c r="CHJ29" s="105"/>
      <c r="CHK29" s="105"/>
      <c r="CHL29" s="105"/>
      <c r="CHM29" s="105"/>
      <c r="CHN29" s="105"/>
      <c r="CHO29" s="105"/>
      <c r="CHP29" s="105"/>
      <c r="CHQ29" s="105"/>
      <c r="CHR29" s="105"/>
      <c r="CHS29" s="105"/>
      <c r="CHT29" s="105"/>
      <c r="CHU29" s="105"/>
      <c r="CHV29" s="105"/>
      <c r="CHW29" s="105"/>
      <c r="CHX29" s="105"/>
      <c r="CHY29" s="105"/>
      <c r="CHZ29" s="105"/>
      <c r="CIA29" s="105"/>
      <c r="CIB29" s="105"/>
      <c r="CIC29" s="105"/>
      <c r="CID29" s="105"/>
      <c r="CIE29" s="105"/>
      <c r="CIF29" s="105"/>
      <c r="CIG29" s="105"/>
      <c r="CIH29" s="105"/>
      <c r="CII29" s="105"/>
      <c r="CIJ29" s="105"/>
      <c r="CIK29" s="105"/>
      <c r="CIL29" s="105"/>
      <c r="CIM29" s="105"/>
      <c r="CIN29" s="105"/>
      <c r="CIO29" s="105"/>
      <c r="CIP29" s="105"/>
      <c r="CIQ29" s="105"/>
      <c r="CIR29" s="105"/>
      <c r="CIS29" s="105"/>
      <c r="CIT29" s="105"/>
      <c r="CIU29" s="105"/>
      <c r="CIV29" s="105"/>
      <c r="CIW29" s="105"/>
      <c r="CIX29" s="105"/>
      <c r="CIY29" s="105"/>
      <c r="CIZ29" s="105"/>
      <c r="CJA29" s="105"/>
      <c r="CJB29" s="105"/>
      <c r="CJC29" s="105"/>
      <c r="CJD29" s="105"/>
      <c r="CJE29" s="105"/>
      <c r="CJF29" s="105"/>
      <c r="CJG29" s="105"/>
      <c r="CJH29" s="105"/>
      <c r="CJI29" s="105"/>
      <c r="CJJ29" s="105"/>
      <c r="CJK29" s="105"/>
      <c r="CJL29" s="105"/>
      <c r="CJM29" s="105"/>
      <c r="CJN29" s="105"/>
      <c r="CJO29" s="105"/>
      <c r="CJP29" s="105"/>
      <c r="CJQ29" s="105"/>
      <c r="CJR29" s="105"/>
      <c r="CJS29" s="105"/>
      <c r="CJT29" s="105"/>
      <c r="CJU29" s="105"/>
      <c r="CJV29" s="105"/>
      <c r="CJW29" s="105"/>
      <c r="CJX29" s="105"/>
      <c r="CJY29" s="105"/>
      <c r="CJZ29" s="105"/>
      <c r="CKA29" s="105"/>
      <c r="CKB29" s="105"/>
      <c r="CKC29" s="105"/>
      <c r="CKD29" s="105"/>
      <c r="CKE29" s="105"/>
      <c r="CKF29" s="105"/>
      <c r="CKG29" s="105"/>
      <c r="CKH29" s="105"/>
      <c r="CKI29" s="105"/>
      <c r="CKJ29" s="105"/>
      <c r="CKK29" s="105"/>
      <c r="CKL29" s="105"/>
      <c r="CKM29" s="105"/>
      <c r="CKN29" s="105"/>
      <c r="CKO29" s="105"/>
      <c r="CKP29" s="105"/>
      <c r="CKQ29" s="105"/>
      <c r="CKR29" s="105"/>
      <c r="CKS29" s="105"/>
      <c r="CKT29" s="105"/>
      <c r="CKU29" s="105"/>
      <c r="CKV29" s="105"/>
      <c r="CKW29" s="105"/>
      <c r="CKX29" s="105"/>
      <c r="CKY29" s="105"/>
      <c r="CKZ29" s="105"/>
      <c r="CLA29" s="105"/>
      <c r="CLB29" s="105"/>
      <c r="CLC29" s="105"/>
      <c r="CLD29" s="105"/>
      <c r="CLE29" s="105"/>
      <c r="CLF29" s="105"/>
      <c r="CLG29" s="105"/>
      <c r="CLH29" s="105"/>
      <c r="CLI29" s="105"/>
      <c r="CLJ29" s="105"/>
      <c r="CLK29" s="105"/>
      <c r="CLL29" s="105"/>
      <c r="CLM29" s="105"/>
      <c r="CLN29" s="105"/>
      <c r="CLO29" s="105"/>
      <c r="CLP29" s="105"/>
      <c r="CLQ29" s="105"/>
      <c r="CLR29" s="105"/>
      <c r="CLS29" s="105"/>
      <c r="CLT29" s="105"/>
      <c r="CLU29" s="105"/>
      <c r="CLV29" s="105"/>
      <c r="CLW29" s="105"/>
      <c r="CLX29" s="105"/>
      <c r="CLY29" s="105"/>
      <c r="CLZ29" s="105"/>
      <c r="CMA29" s="105"/>
      <c r="CMB29" s="105"/>
      <c r="CMC29" s="105"/>
      <c r="CMD29" s="105"/>
      <c r="CME29" s="105"/>
      <c r="CMF29" s="105"/>
      <c r="CMG29" s="105"/>
      <c r="CMH29" s="105"/>
      <c r="CMI29" s="105"/>
      <c r="CMJ29" s="105"/>
      <c r="CMK29" s="105"/>
      <c r="CML29" s="105"/>
      <c r="CMM29" s="105"/>
      <c r="CMN29" s="105"/>
      <c r="CMO29" s="105"/>
      <c r="CMP29" s="105"/>
      <c r="CMQ29" s="105"/>
      <c r="CMR29" s="105"/>
      <c r="CMS29" s="105"/>
      <c r="CMT29" s="105"/>
      <c r="CMU29" s="105"/>
      <c r="CMV29" s="105"/>
      <c r="CMW29" s="105"/>
      <c r="CMX29" s="105"/>
      <c r="CMY29" s="105"/>
      <c r="CMZ29" s="105"/>
      <c r="CNA29" s="105"/>
      <c r="CNB29" s="105"/>
      <c r="CNC29" s="105"/>
      <c r="CND29" s="105"/>
      <c r="CNE29" s="105"/>
      <c r="CNF29" s="105"/>
      <c r="CNG29" s="105"/>
      <c r="CNH29" s="105"/>
      <c r="CNI29" s="105"/>
      <c r="CNJ29" s="105"/>
      <c r="CNK29" s="105"/>
      <c r="CNL29" s="105"/>
      <c r="CNM29" s="105"/>
      <c r="CNN29" s="105"/>
      <c r="CNO29" s="105"/>
      <c r="CNP29" s="105"/>
      <c r="CNQ29" s="105"/>
      <c r="CNR29" s="105"/>
      <c r="CNS29" s="105"/>
      <c r="CNT29" s="105"/>
      <c r="CNU29" s="105"/>
      <c r="CNV29" s="105"/>
      <c r="CNW29" s="105"/>
      <c r="CNX29" s="105"/>
      <c r="CNY29" s="105"/>
      <c r="CNZ29" s="105"/>
      <c r="COA29" s="105"/>
      <c r="COB29" s="105"/>
      <c r="COC29" s="105"/>
      <c r="COD29" s="105"/>
      <c r="COE29" s="105"/>
      <c r="COF29" s="105"/>
      <c r="COG29" s="105"/>
      <c r="COH29" s="105"/>
      <c r="COI29" s="105"/>
      <c r="COJ29" s="105"/>
      <c r="COK29" s="105"/>
      <c r="COL29" s="105"/>
      <c r="COM29" s="105"/>
      <c r="CON29" s="105"/>
      <c r="COO29" s="105"/>
      <c r="COP29" s="105"/>
      <c r="COQ29" s="105"/>
      <c r="COR29" s="105"/>
      <c r="COS29" s="105"/>
      <c r="COT29" s="105"/>
      <c r="COU29" s="105"/>
      <c r="COV29" s="105"/>
      <c r="COW29" s="105"/>
      <c r="COX29" s="105"/>
      <c r="COY29" s="105"/>
      <c r="COZ29" s="105"/>
      <c r="CPA29" s="105"/>
      <c r="CPB29" s="105"/>
      <c r="CPC29" s="105"/>
      <c r="CPD29" s="105"/>
      <c r="CPE29" s="105"/>
      <c r="CPF29" s="105"/>
      <c r="CPG29" s="105"/>
      <c r="CPH29" s="105"/>
      <c r="CPI29" s="105"/>
      <c r="CPJ29" s="105"/>
      <c r="CPK29" s="105"/>
      <c r="CPL29" s="105"/>
      <c r="CPM29" s="105"/>
      <c r="CPN29" s="105"/>
      <c r="CPO29" s="105"/>
      <c r="CPP29" s="105"/>
      <c r="CPQ29" s="105"/>
      <c r="CPR29" s="105"/>
      <c r="CPS29" s="105"/>
      <c r="CPT29" s="105"/>
      <c r="CPU29" s="105"/>
      <c r="CPV29" s="105"/>
      <c r="CPW29" s="105"/>
      <c r="CPX29" s="105"/>
      <c r="CPY29" s="105"/>
      <c r="CPZ29" s="105"/>
      <c r="CQA29" s="105"/>
      <c r="CQB29" s="105"/>
      <c r="CQC29" s="105"/>
      <c r="CQD29" s="105"/>
      <c r="CQE29" s="105"/>
      <c r="CQF29" s="105"/>
      <c r="CQG29" s="105"/>
      <c r="CQH29" s="105"/>
      <c r="CQI29" s="105"/>
      <c r="CQJ29" s="105"/>
      <c r="CQK29" s="105"/>
      <c r="CQL29" s="105"/>
      <c r="CQM29" s="105"/>
      <c r="CQN29" s="105"/>
      <c r="CQO29" s="105"/>
      <c r="CQP29" s="105"/>
      <c r="CQQ29" s="105"/>
      <c r="CQR29" s="105"/>
      <c r="CQS29" s="105"/>
      <c r="CQT29" s="105"/>
      <c r="CQU29" s="105"/>
      <c r="CQV29" s="105"/>
      <c r="CQW29" s="105"/>
      <c r="CQX29" s="105"/>
      <c r="CQY29" s="105"/>
      <c r="CQZ29" s="105"/>
      <c r="CRA29" s="105"/>
      <c r="CRB29" s="105"/>
      <c r="CRC29" s="105"/>
      <c r="CRD29" s="105"/>
      <c r="CRE29" s="105"/>
      <c r="CRF29" s="105"/>
      <c r="CRG29" s="105"/>
      <c r="CRH29" s="105"/>
      <c r="CRI29" s="105"/>
      <c r="CRJ29" s="105"/>
      <c r="CRK29" s="105"/>
      <c r="CRL29" s="105"/>
      <c r="CRM29" s="105"/>
      <c r="CRN29" s="105"/>
      <c r="CRO29" s="105"/>
      <c r="CRP29" s="105"/>
      <c r="CRQ29" s="105"/>
      <c r="CRR29" s="105"/>
      <c r="CRS29" s="105"/>
      <c r="CRT29" s="105"/>
      <c r="CRU29" s="105"/>
      <c r="CRV29" s="105"/>
      <c r="CRW29" s="105"/>
      <c r="CRX29" s="105"/>
      <c r="CRY29" s="105"/>
      <c r="CRZ29" s="105"/>
      <c r="CSA29" s="105"/>
      <c r="CSB29" s="105"/>
      <c r="CSC29" s="105"/>
      <c r="CSD29" s="105"/>
      <c r="CSE29" s="105"/>
      <c r="CSF29" s="105"/>
      <c r="CSG29" s="105"/>
      <c r="CSH29" s="105"/>
      <c r="CSI29" s="105"/>
      <c r="CSJ29" s="105"/>
      <c r="CSK29" s="105"/>
      <c r="CSL29" s="105"/>
      <c r="CSM29" s="105"/>
      <c r="CSN29" s="105"/>
      <c r="CSO29" s="105"/>
      <c r="CSP29" s="105"/>
      <c r="CSQ29" s="105"/>
      <c r="CSR29" s="105"/>
      <c r="CSS29" s="105"/>
      <c r="CST29" s="105"/>
      <c r="CSU29" s="105"/>
      <c r="CSV29" s="105"/>
      <c r="CSW29" s="105"/>
      <c r="CSX29" s="105"/>
      <c r="CSY29" s="105"/>
      <c r="CSZ29" s="105"/>
      <c r="CTA29" s="105"/>
      <c r="CTB29" s="105"/>
      <c r="CTC29" s="105"/>
      <c r="CTD29" s="105"/>
      <c r="CTE29" s="105"/>
      <c r="CTF29" s="105"/>
      <c r="CTG29" s="105"/>
      <c r="CTH29" s="105"/>
      <c r="CTI29" s="105"/>
      <c r="CTJ29" s="105"/>
      <c r="CTK29" s="105"/>
      <c r="CTL29" s="105"/>
      <c r="CTM29" s="105"/>
      <c r="CTN29" s="105"/>
      <c r="CTO29" s="105"/>
      <c r="CTP29" s="105"/>
      <c r="CTQ29" s="105"/>
      <c r="CTR29" s="105"/>
      <c r="CTS29" s="105"/>
      <c r="CTT29" s="105"/>
      <c r="CTU29" s="105"/>
      <c r="CTV29" s="105"/>
      <c r="CTW29" s="105"/>
      <c r="CTX29" s="105"/>
      <c r="CTY29" s="105"/>
      <c r="CTZ29" s="105"/>
      <c r="CUA29" s="105"/>
      <c r="CUB29" s="105"/>
      <c r="CUC29" s="105"/>
      <c r="CUD29" s="105"/>
      <c r="CUE29" s="105"/>
      <c r="CUF29" s="105"/>
      <c r="CUG29" s="105"/>
      <c r="CUH29" s="105"/>
      <c r="CUI29" s="105"/>
      <c r="CUJ29" s="105"/>
      <c r="CUK29" s="105"/>
      <c r="CUL29" s="105"/>
      <c r="CUM29" s="105"/>
      <c r="CUN29" s="105"/>
      <c r="CUO29" s="105"/>
      <c r="CUP29" s="105"/>
      <c r="CUQ29" s="105"/>
      <c r="CUR29" s="105"/>
      <c r="CUS29" s="105"/>
      <c r="CUT29" s="105"/>
      <c r="CUU29" s="105"/>
      <c r="CUV29" s="105"/>
      <c r="CUW29" s="105"/>
      <c r="CUX29" s="105"/>
      <c r="CUY29" s="105"/>
      <c r="CUZ29" s="105"/>
      <c r="CVA29" s="105"/>
      <c r="CVB29" s="105"/>
      <c r="CVC29" s="105"/>
      <c r="CVD29" s="105"/>
      <c r="CVE29" s="105"/>
      <c r="CVF29" s="105"/>
      <c r="CVG29" s="105"/>
      <c r="CVH29" s="105"/>
      <c r="CVI29" s="105"/>
      <c r="CVJ29" s="105"/>
      <c r="CVK29" s="105"/>
      <c r="CVL29" s="105"/>
      <c r="CVM29" s="105"/>
      <c r="CVN29" s="105"/>
      <c r="CVO29" s="105"/>
      <c r="CVP29" s="105"/>
      <c r="CVQ29" s="105"/>
      <c r="CVR29" s="105"/>
      <c r="CVS29" s="105"/>
      <c r="CVT29" s="105"/>
      <c r="CVU29" s="105"/>
      <c r="CVV29" s="105"/>
      <c r="CVW29" s="105"/>
      <c r="CVX29" s="105"/>
      <c r="CVY29" s="105"/>
      <c r="CVZ29" s="105"/>
      <c r="CWA29" s="105"/>
      <c r="CWB29" s="105"/>
      <c r="CWC29" s="105"/>
      <c r="CWD29" s="105"/>
      <c r="CWE29" s="105"/>
      <c r="CWF29" s="105"/>
      <c r="CWG29" s="105"/>
      <c r="CWH29" s="105"/>
      <c r="CWI29" s="105"/>
      <c r="CWJ29" s="105"/>
      <c r="CWK29" s="105"/>
      <c r="CWL29" s="105"/>
      <c r="CWM29" s="105"/>
      <c r="CWN29" s="105"/>
      <c r="CWO29" s="105"/>
      <c r="CWP29" s="105"/>
      <c r="CWQ29" s="105"/>
      <c r="CWR29" s="105"/>
      <c r="CWS29" s="105"/>
      <c r="CWT29" s="105"/>
      <c r="CWU29" s="105"/>
      <c r="CWV29" s="105"/>
      <c r="CWW29" s="105"/>
      <c r="CWX29" s="105"/>
      <c r="CWY29" s="105"/>
      <c r="CWZ29" s="105"/>
      <c r="CXA29" s="105"/>
      <c r="CXB29" s="105"/>
      <c r="CXC29" s="105"/>
      <c r="CXD29" s="105"/>
      <c r="CXE29" s="105"/>
      <c r="CXF29" s="105"/>
      <c r="CXG29" s="105"/>
      <c r="CXH29" s="105"/>
      <c r="CXI29" s="105"/>
      <c r="CXJ29" s="105"/>
      <c r="CXK29" s="105"/>
      <c r="CXL29" s="105"/>
      <c r="CXM29" s="105"/>
      <c r="CXN29" s="105"/>
      <c r="CXO29" s="105"/>
      <c r="CXP29" s="105"/>
      <c r="CXQ29" s="105"/>
      <c r="CXR29" s="105"/>
      <c r="CXS29" s="105"/>
      <c r="CXT29" s="105"/>
      <c r="CXU29" s="105"/>
      <c r="CXV29" s="105"/>
      <c r="CXW29" s="105"/>
      <c r="CXX29" s="105"/>
      <c r="CXY29" s="105"/>
      <c r="CXZ29" s="105"/>
      <c r="CYA29" s="105"/>
      <c r="CYB29" s="105"/>
      <c r="CYC29" s="105"/>
      <c r="CYD29" s="105"/>
      <c r="CYE29" s="105"/>
      <c r="CYF29" s="105"/>
      <c r="CYG29" s="105"/>
      <c r="CYH29" s="105"/>
      <c r="CYI29" s="105"/>
      <c r="CYJ29" s="105"/>
      <c r="CYK29" s="105"/>
      <c r="CYL29" s="105"/>
      <c r="CYM29" s="105"/>
      <c r="CYN29" s="105"/>
      <c r="CYO29" s="105"/>
      <c r="CYP29" s="105"/>
      <c r="CYQ29" s="105"/>
      <c r="CYR29" s="105"/>
      <c r="CYS29" s="105"/>
      <c r="CYT29" s="105"/>
      <c r="CYU29" s="105"/>
      <c r="CYV29" s="105"/>
      <c r="CYW29" s="105"/>
      <c r="CYX29" s="105"/>
      <c r="CYY29" s="105"/>
      <c r="CYZ29" s="105"/>
      <c r="CZA29" s="105"/>
      <c r="CZB29" s="105"/>
      <c r="CZC29" s="105"/>
      <c r="CZD29" s="105"/>
      <c r="CZE29" s="105"/>
      <c r="CZF29" s="105"/>
      <c r="CZG29" s="105"/>
      <c r="CZH29" s="105"/>
      <c r="CZI29" s="105"/>
      <c r="CZJ29" s="105"/>
      <c r="CZK29" s="105"/>
      <c r="CZL29" s="105"/>
      <c r="CZM29" s="105"/>
      <c r="CZN29" s="105"/>
      <c r="CZO29" s="105"/>
      <c r="CZP29" s="105"/>
      <c r="CZQ29" s="105"/>
      <c r="CZR29" s="105"/>
      <c r="CZS29" s="105"/>
      <c r="CZT29" s="105"/>
      <c r="CZU29" s="105"/>
      <c r="CZV29" s="105"/>
      <c r="CZW29" s="105"/>
      <c r="CZX29" s="105"/>
      <c r="CZY29" s="105"/>
      <c r="CZZ29" s="105"/>
      <c r="DAA29" s="105"/>
      <c r="DAB29" s="105"/>
      <c r="DAC29" s="105"/>
      <c r="DAD29" s="105"/>
      <c r="DAE29" s="105"/>
      <c r="DAF29" s="105"/>
      <c r="DAG29" s="105"/>
      <c r="DAH29" s="105"/>
      <c r="DAI29" s="105"/>
      <c r="DAJ29" s="105"/>
      <c r="DAK29" s="105"/>
      <c r="DAL29" s="105"/>
      <c r="DAM29" s="105"/>
      <c r="DAN29" s="105"/>
      <c r="DAO29" s="105"/>
      <c r="DAP29" s="105"/>
      <c r="DAQ29" s="105"/>
      <c r="DAR29" s="105"/>
      <c r="DAS29" s="105"/>
      <c r="DAT29" s="105"/>
      <c r="DAU29" s="105"/>
      <c r="DAV29" s="105"/>
      <c r="DAW29" s="105"/>
      <c r="DAX29" s="105"/>
      <c r="DAY29" s="105"/>
      <c r="DAZ29" s="105"/>
      <c r="DBA29" s="105"/>
      <c r="DBB29" s="105"/>
      <c r="DBC29" s="105"/>
      <c r="DBD29" s="105"/>
      <c r="DBE29" s="105"/>
      <c r="DBF29" s="105"/>
      <c r="DBG29" s="105"/>
      <c r="DBH29" s="105"/>
      <c r="DBI29" s="105"/>
      <c r="DBJ29" s="105"/>
      <c r="DBK29" s="105"/>
      <c r="DBL29" s="105"/>
      <c r="DBM29" s="105"/>
      <c r="DBN29" s="105"/>
      <c r="DBO29" s="105"/>
      <c r="DBP29" s="105"/>
      <c r="DBQ29" s="105"/>
      <c r="DBR29" s="105"/>
      <c r="DBS29" s="105"/>
      <c r="DBT29" s="105"/>
      <c r="DBU29" s="105"/>
      <c r="DBV29" s="105"/>
      <c r="DBW29" s="105"/>
      <c r="DBX29" s="105"/>
      <c r="DBY29" s="105"/>
      <c r="DBZ29" s="105"/>
      <c r="DCA29" s="105"/>
      <c r="DCB29" s="105"/>
      <c r="DCC29" s="105"/>
      <c r="DCD29" s="105"/>
      <c r="DCE29" s="105"/>
      <c r="DCF29" s="105"/>
      <c r="DCG29" s="105"/>
      <c r="DCH29" s="105"/>
      <c r="DCI29" s="105"/>
      <c r="DCJ29" s="105"/>
      <c r="DCK29" s="105"/>
      <c r="DCL29" s="105"/>
      <c r="DCM29" s="105"/>
      <c r="DCN29" s="105"/>
      <c r="DCO29" s="105"/>
      <c r="DCP29" s="105"/>
      <c r="DCQ29" s="105"/>
      <c r="DCR29" s="105"/>
      <c r="DCS29" s="105"/>
      <c r="DCT29" s="105"/>
      <c r="DCU29" s="105"/>
      <c r="DCV29" s="105"/>
      <c r="DCW29" s="105"/>
      <c r="DCX29" s="105"/>
      <c r="DCY29" s="105"/>
      <c r="DCZ29" s="105"/>
      <c r="DDA29" s="105"/>
      <c r="DDB29" s="105"/>
      <c r="DDC29" s="105"/>
      <c r="DDD29" s="105"/>
      <c r="DDE29" s="105"/>
      <c r="DDF29" s="105"/>
      <c r="DDG29" s="105"/>
      <c r="DDH29" s="105"/>
      <c r="DDI29" s="105"/>
      <c r="DDJ29" s="105"/>
      <c r="DDK29" s="105"/>
      <c r="DDL29" s="105"/>
      <c r="DDM29" s="105"/>
      <c r="DDN29" s="105"/>
      <c r="DDO29" s="105"/>
      <c r="DDP29" s="105"/>
      <c r="DDQ29" s="105"/>
      <c r="DDR29" s="105"/>
      <c r="DDS29" s="105"/>
      <c r="DDT29" s="105"/>
      <c r="DDU29" s="105"/>
      <c r="DDV29" s="105"/>
      <c r="DDW29" s="105"/>
      <c r="DDX29" s="105"/>
      <c r="DDY29" s="105"/>
      <c r="DDZ29" s="105"/>
      <c r="DEA29" s="105"/>
      <c r="DEB29" s="105"/>
      <c r="DEC29" s="105"/>
      <c r="DED29" s="105"/>
      <c r="DEE29" s="105"/>
      <c r="DEF29" s="105"/>
      <c r="DEG29" s="105"/>
      <c r="DEH29" s="105"/>
      <c r="DEI29" s="105"/>
      <c r="DEJ29" s="105"/>
      <c r="DEK29" s="105"/>
      <c r="DEL29" s="105"/>
      <c r="DEM29" s="105"/>
      <c r="DEN29" s="105"/>
      <c r="DEO29" s="105"/>
      <c r="DEP29" s="105"/>
      <c r="DEQ29" s="105"/>
      <c r="DER29" s="105"/>
      <c r="DES29" s="105"/>
      <c r="DET29" s="105"/>
      <c r="DEU29" s="105"/>
      <c r="DEV29" s="105"/>
      <c r="DEW29" s="105"/>
      <c r="DEX29" s="105"/>
      <c r="DEY29" s="105"/>
      <c r="DEZ29" s="105"/>
      <c r="DFA29" s="105"/>
      <c r="DFB29" s="105"/>
      <c r="DFC29" s="105"/>
      <c r="DFD29" s="105"/>
      <c r="DFE29" s="105"/>
      <c r="DFF29" s="105"/>
      <c r="DFG29" s="105"/>
      <c r="DFH29" s="105"/>
      <c r="DFI29" s="105"/>
      <c r="DFJ29" s="105"/>
      <c r="DFK29" s="105"/>
      <c r="DFL29" s="105"/>
      <c r="DFM29" s="105"/>
      <c r="DFN29" s="105"/>
      <c r="DFO29" s="105"/>
      <c r="DFP29" s="105"/>
      <c r="DFQ29" s="105"/>
      <c r="DFR29" s="105"/>
      <c r="DFS29" s="105"/>
      <c r="DFT29" s="105"/>
      <c r="DFU29" s="105"/>
      <c r="DFV29" s="105"/>
      <c r="DFW29" s="105"/>
      <c r="DFX29" s="105"/>
      <c r="DFY29" s="105"/>
      <c r="DFZ29" s="105"/>
      <c r="DGA29" s="105"/>
      <c r="DGB29" s="105"/>
      <c r="DGC29" s="105"/>
      <c r="DGD29" s="105"/>
      <c r="DGE29" s="105"/>
      <c r="DGF29" s="105"/>
      <c r="DGG29" s="105"/>
      <c r="DGH29" s="105"/>
      <c r="DGI29" s="105"/>
      <c r="DGJ29" s="105"/>
      <c r="DGK29" s="105"/>
      <c r="DGL29" s="105"/>
      <c r="DGM29" s="105"/>
      <c r="DGN29" s="105"/>
      <c r="DGO29" s="105"/>
      <c r="DGP29" s="105"/>
      <c r="DGQ29" s="105"/>
      <c r="DGR29" s="105"/>
      <c r="DGS29" s="105"/>
      <c r="DGT29" s="105"/>
      <c r="DGU29" s="105"/>
      <c r="DGV29" s="105"/>
      <c r="DGW29" s="105"/>
      <c r="DGX29" s="105"/>
      <c r="DGY29" s="105"/>
      <c r="DGZ29" s="105"/>
      <c r="DHA29" s="105"/>
      <c r="DHB29" s="105"/>
      <c r="DHC29" s="105"/>
      <c r="DHD29" s="105"/>
      <c r="DHE29" s="105"/>
      <c r="DHF29" s="105"/>
      <c r="DHG29" s="105"/>
      <c r="DHH29" s="105"/>
      <c r="DHI29" s="105"/>
      <c r="DHJ29" s="105"/>
      <c r="DHK29" s="105"/>
      <c r="DHL29" s="105"/>
      <c r="DHM29" s="105"/>
      <c r="DHN29" s="105"/>
      <c r="DHO29" s="105"/>
      <c r="DHP29" s="105"/>
      <c r="DHQ29" s="105"/>
      <c r="DHR29" s="105"/>
      <c r="DHS29" s="105"/>
      <c r="DHT29" s="105"/>
      <c r="DHU29" s="105"/>
      <c r="DHV29" s="105"/>
      <c r="DHW29" s="105"/>
      <c r="DHX29" s="105"/>
      <c r="DHY29" s="105"/>
      <c r="DHZ29" s="105"/>
      <c r="DIA29" s="105"/>
      <c r="DIB29" s="105"/>
      <c r="DIC29" s="105"/>
      <c r="DID29" s="105"/>
      <c r="DIE29" s="105"/>
      <c r="DIF29" s="105"/>
      <c r="DIG29" s="105"/>
      <c r="DIH29" s="105"/>
      <c r="DII29" s="105"/>
      <c r="DIJ29" s="105"/>
      <c r="DIK29" s="105"/>
      <c r="DIL29" s="105"/>
      <c r="DIM29" s="105"/>
      <c r="DIN29" s="105"/>
      <c r="DIO29" s="105"/>
      <c r="DIP29" s="105"/>
      <c r="DIQ29" s="105"/>
      <c r="DIR29" s="105"/>
      <c r="DIS29" s="105"/>
      <c r="DIT29" s="105"/>
      <c r="DIU29" s="105"/>
      <c r="DIV29" s="105"/>
      <c r="DIW29" s="105"/>
      <c r="DIX29" s="105"/>
      <c r="DIY29" s="105"/>
      <c r="DIZ29" s="105"/>
      <c r="DJA29" s="105"/>
      <c r="DJB29" s="105"/>
      <c r="DJC29" s="105"/>
      <c r="DJD29" s="105"/>
      <c r="DJE29" s="105"/>
      <c r="DJF29" s="105"/>
      <c r="DJG29" s="105"/>
      <c r="DJH29" s="105"/>
      <c r="DJI29" s="105"/>
      <c r="DJJ29" s="105"/>
      <c r="DJK29" s="105"/>
      <c r="DJL29" s="105"/>
      <c r="DJM29" s="105"/>
      <c r="DJN29" s="105"/>
      <c r="DJO29" s="105"/>
      <c r="DJP29" s="105"/>
      <c r="DJQ29" s="105"/>
      <c r="DJR29" s="105"/>
      <c r="DJS29" s="105"/>
      <c r="DJT29" s="105"/>
      <c r="DJU29" s="105"/>
      <c r="DJV29" s="105"/>
      <c r="DJW29" s="105"/>
      <c r="DJX29" s="105"/>
      <c r="DJY29" s="105"/>
      <c r="DJZ29" s="105"/>
      <c r="DKA29" s="105"/>
      <c r="DKB29" s="105"/>
      <c r="DKC29" s="105"/>
      <c r="DKD29" s="105"/>
      <c r="DKE29" s="105"/>
      <c r="DKF29" s="105"/>
      <c r="DKG29" s="105"/>
      <c r="DKH29" s="105"/>
      <c r="DKI29" s="105"/>
      <c r="DKJ29" s="105"/>
      <c r="DKK29" s="105"/>
      <c r="DKL29" s="105"/>
      <c r="DKM29" s="105"/>
      <c r="DKN29" s="105"/>
      <c r="DKO29" s="105"/>
      <c r="DKP29" s="105"/>
      <c r="DKQ29" s="105"/>
      <c r="DKR29" s="105"/>
      <c r="DKS29" s="105"/>
      <c r="DKT29" s="105"/>
      <c r="DKU29" s="105"/>
      <c r="DKV29" s="105"/>
      <c r="DKW29" s="105"/>
      <c r="DKX29" s="105"/>
      <c r="DKY29" s="105"/>
      <c r="DKZ29" s="105"/>
      <c r="DLA29" s="105"/>
      <c r="DLB29" s="105"/>
      <c r="DLC29" s="105"/>
      <c r="DLD29" s="105"/>
      <c r="DLE29" s="105"/>
      <c r="DLF29" s="105"/>
      <c r="DLG29" s="105"/>
      <c r="DLH29" s="105"/>
      <c r="DLI29" s="105"/>
      <c r="DLJ29" s="105"/>
      <c r="DLK29" s="105"/>
      <c r="DLL29" s="105"/>
      <c r="DLM29" s="105"/>
      <c r="DLN29" s="105"/>
      <c r="DLO29" s="105"/>
      <c r="DLP29" s="105"/>
      <c r="DLQ29" s="105"/>
      <c r="DLR29" s="105"/>
      <c r="DLS29" s="105"/>
      <c r="DLT29" s="105"/>
      <c r="DLU29" s="105"/>
      <c r="DLV29" s="105"/>
      <c r="DLW29" s="105"/>
      <c r="DLX29" s="105"/>
      <c r="DLY29" s="105"/>
      <c r="DLZ29" s="105"/>
      <c r="DMA29" s="105"/>
      <c r="DMB29" s="105"/>
      <c r="DMC29" s="105"/>
      <c r="DMD29" s="105"/>
      <c r="DME29" s="105"/>
      <c r="DMF29" s="105"/>
      <c r="DMG29" s="105"/>
      <c r="DMH29" s="105"/>
      <c r="DMI29" s="105"/>
      <c r="DMJ29" s="105"/>
      <c r="DMK29" s="105"/>
      <c r="DML29" s="105"/>
      <c r="DMM29" s="105"/>
      <c r="DMN29" s="105"/>
      <c r="DMO29" s="105"/>
      <c r="DMP29" s="105"/>
      <c r="DMQ29" s="105"/>
      <c r="DMR29" s="105"/>
      <c r="DMS29" s="105"/>
      <c r="DMT29" s="105"/>
      <c r="DMU29" s="105"/>
      <c r="DMV29" s="105"/>
      <c r="DMW29" s="105"/>
      <c r="DMX29" s="105"/>
      <c r="DMY29" s="105"/>
      <c r="DMZ29" s="105"/>
      <c r="DNA29" s="105"/>
      <c r="DNB29" s="105"/>
      <c r="DNC29" s="105"/>
      <c r="DND29" s="105"/>
      <c r="DNE29" s="105"/>
      <c r="DNF29" s="105"/>
      <c r="DNG29" s="105"/>
      <c r="DNH29" s="105"/>
      <c r="DNI29" s="105"/>
      <c r="DNJ29" s="105"/>
      <c r="DNK29" s="105"/>
      <c r="DNL29" s="105"/>
      <c r="DNM29" s="105"/>
      <c r="DNN29" s="105"/>
      <c r="DNO29" s="105"/>
      <c r="DNP29" s="105"/>
      <c r="DNQ29" s="105"/>
      <c r="DNR29" s="105"/>
      <c r="DNS29" s="105"/>
      <c r="DNT29" s="105"/>
      <c r="DNU29" s="105"/>
      <c r="DNV29" s="105"/>
      <c r="DNW29" s="105"/>
      <c r="DNX29" s="105"/>
      <c r="DNY29" s="105"/>
      <c r="DNZ29" s="105"/>
      <c r="DOA29" s="105"/>
      <c r="DOB29" s="105"/>
      <c r="DOC29" s="105"/>
      <c r="DOD29" s="105"/>
      <c r="DOE29" s="105"/>
      <c r="DOF29" s="105"/>
      <c r="DOG29" s="105"/>
      <c r="DOH29" s="105"/>
      <c r="DOI29" s="105"/>
      <c r="DOJ29" s="105"/>
      <c r="DOK29" s="105"/>
      <c r="DOL29" s="105"/>
      <c r="DOM29" s="105"/>
      <c r="DON29" s="105"/>
      <c r="DOO29" s="105"/>
      <c r="DOP29" s="105"/>
      <c r="DOQ29" s="105"/>
      <c r="DOR29" s="105"/>
      <c r="DOS29" s="105"/>
      <c r="DOT29" s="105"/>
      <c r="DOU29" s="105"/>
      <c r="DOV29" s="105"/>
      <c r="DOW29" s="105"/>
      <c r="DOX29" s="105"/>
      <c r="DOY29" s="105"/>
      <c r="DOZ29" s="105"/>
      <c r="DPA29" s="105"/>
      <c r="DPB29" s="105"/>
      <c r="DPC29" s="105"/>
      <c r="DPD29" s="105"/>
      <c r="DPE29" s="105"/>
      <c r="DPF29" s="105"/>
      <c r="DPG29" s="105"/>
      <c r="DPH29" s="105"/>
      <c r="DPI29" s="105"/>
      <c r="DPJ29" s="105"/>
      <c r="DPK29" s="105"/>
      <c r="DPL29" s="105"/>
      <c r="DPM29" s="105"/>
      <c r="DPN29" s="105"/>
      <c r="DPO29" s="105"/>
      <c r="DPP29" s="105"/>
      <c r="DPQ29" s="105"/>
      <c r="DPR29" s="105"/>
      <c r="DPS29" s="105"/>
      <c r="DPT29" s="105"/>
      <c r="DPU29" s="105"/>
      <c r="DPV29" s="105"/>
      <c r="DPW29" s="105"/>
      <c r="DPX29" s="105"/>
      <c r="DPY29" s="105"/>
      <c r="DPZ29" s="105"/>
      <c r="DQA29" s="105"/>
      <c r="DQB29" s="105"/>
      <c r="DQC29" s="105"/>
      <c r="DQD29" s="105"/>
      <c r="DQE29" s="105"/>
      <c r="DQF29" s="105"/>
      <c r="DQG29" s="105"/>
      <c r="DQH29" s="105"/>
      <c r="DQI29" s="105"/>
      <c r="DQJ29" s="105"/>
      <c r="DQK29" s="105"/>
      <c r="DQL29" s="105"/>
      <c r="DQM29" s="105"/>
      <c r="DQN29" s="105"/>
      <c r="DQO29" s="105"/>
      <c r="DQP29" s="105"/>
      <c r="DQQ29" s="105"/>
      <c r="DQR29" s="105"/>
      <c r="DQS29" s="105"/>
      <c r="DQT29" s="105"/>
      <c r="DQU29" s="105"/>
      <c r="DQV29" s="105"/>
      <c r="DQW29" s="105"/>
      <c r="DQX29" s="105"/>
      <c r="DQY29" s="105"/>
      <c r="DQZ29" s="105"/>
      <c r="DRA29" s="105"/>
      <c r="DRB29" s="105"/>
      <c r="DRC29" s="105"/>
      <c r="DRD29" s="105"/>
      <c r="DRE29" s="105"/>
      <c r="DRF29" s="105"/>
      <c r="DRG29" s="105"/>
      <c r="DRH29" s="105"/>
      <c r="DRI29" s="105"/>
      <c r="DRJ29" s="105"/>
      <c r="DRK29" s="105"/>
      <c r="DRL29" s="105"/>
      <c r="DRM29" s="105"/>
      <c r="DRN29" s="105"/>
      <c r="DRO29" s="105"/>
      <c r="DRP29" s="105"/>
      <c r="DRQ29" s="105"/>
      <c r="DRR29" s="105"/>
      <c r="DRS29" s="105"/>
      <c r="DRT29" s="105"/>
      <c r="DRU29" s="105"/>
      <c r="DRV29" s="105"/>
      <c r="DRW29" s="105"/>
      <c r="DRX29" s="105"/>
      <c r="DRY29" s="105"/>
      <c r="DRZ29" s="105"/>
      <c r="DSA29" s="105"/>
      <c r="DSB29" s="105"/>
      <c r="DSC29" s="105"/>
      <c r="DSD29" s="105"/>
      <c r="DSE29" s="105"/>
      <c r="DSF29" s="105"/>
      <c r="DSG29" s="105"/>
      <c r="DSH29" s="105"/>
      <c r="DSI29" s="105"/>
      <c r="DSJ29" s="105"/>
      <c r="DSK29" s="105"/>
      <c r="DSL29" s="105"/>
      <c r="DSM29" s="105"/>
      <c r="DSN29" s="105"/>
      <c r="DSO29" s="105"/>
      <c r="DSP29" s="105"/>
      <c r="DSQ29" s="105"/>
      <c r="DSR29" s="105"/>
      <c r="DSS29" s="105"/>
      <c r="DST29" s="105"/>
      <c r="DSU29" s="105"/>
      <c r="DSV29" s="105"/>
      <c r="DSW29" s="105"/>
      <c r="DSX29" s="105"/>
      <c r="DSY29" s="105"/>
      <c r="DSZ29" s="105"/>
      <c r="DTA29" s="105"/>
      <c r="DTB29" s="105"/>
      <c r="DTC29" s="105"/>
      <c r="DTD29" s="105"/>
      <c r="DTE29" s="105"/>
      <c r="DTF29" s="105"/>
      <c r="DTG29" s="105"/>
      <c r="DTH29" s="105"/>
      <c r="DTI29" s="105"/>
      <c r="DTJ29" s="105"/>
      <c r="DTK29" s="105"/>
      <c r="DTL29" s="105"/>
      <c r="DTM29" s="105"/>
      <c r="DTN29" s="105"/>
      <c r="DTO29" s="105"/>
      <c r="DTP29" s="105"/>
      <c r="DTQ29" s="105"/>
      <c r="DTR29" s="105"/>
      <c r="DTS29" s="105"/>
      <c r="DTT29" s="105"/>
      <c r="DTU29" s="105"/>
      <c r="DTV29" s="105"/>
      <c r="DTW29" s="105"/>
      <c r="DTX29" s="105"/>
      <c r="DTY29" s="105"/>
      <c r="DTZ29" s="105"/>
      <c r="DUA29" s="105"/>
      <c r="DUB29" s="105"/>
      <c r="DUC29" s="105"/>
      <c r="DUD29" s="105"/>
      <c r="DUE29" s="105"/>
      <c r="DUF29" s="105"/>
      <c r="DUG29" s="105"/>
      <c r="DUH29" s="105"/>
      <c r="DUI29" s="105"/>
      <c r="DUJ29" s="105"/>
      <c r="DUK29" s="105"/>
      <c r="DUL29" s="105"/>
      <c r="DUM29" s="105"/>
      <c r="DUN29" s="105"/>
      <c r="DUO29" s="105"/>
      <c r="DUP29" s="105"/>
      <c r="DUQ29" s="105"/>
      <c r="DUR29" s="105"/>
      <c r="DUS29" s="105"/>
      <c r="DUT29" s="105"/>
      <c r="DUU29" s="105"/>
      <c r="DUV29" s="105"/>
      <c r="DUW29" s="105"/>
      <c r="DUX29" s="105"/>
      <c r="DUY29" s="105"/>
      <c r="DUZ29" s="105"/>
      <c r="DVA29" s="105"/>
      <c r="DVB29" s="105"/>
      <c r="DVC29" s="105"/>
      <c r="DVD29" s="105"/>
      <c r="DVE29" s="105"/>
      <c r="DVF29" s="105"/>
      <c r="DVG29" s="105"/>
      <c r="DVH29" s="105"/>
      <c r="DVI29" s="105"/>
      <c r="DVJ29" s="105"/>
      <c r="DVK29" s="105"/>
      <c r="DVL29" s="105"/>
      <c r="DVM29" s="105"/>
      <c r="DVN29" s="105"/>
      <c r="DVO29" s="105"/>
      <c r="DVP29" s="105"/>
      <c r="DVQ29" s="105"/>
      <c r="DVR29" s="105"/>
      <c r="DVS29" s="105"/>
      <c r="DVT29" s="105"/>
      <c r="DVU29" s="105"/>
      <c r="DVV29" s="105"/>
      <c r="DVW29" s="105"/>
      <c r="DVX29" s="105"/>
      <c r="DVY29" s="105"/>
      <c r="DVZ29" s="105"/>
      <c r="DWA29" s="105"/>
      <c r="DWB29" s="105"/>
      <c r="DWC29" s="105"/>
      <c r="DWD29" s="105"/>
      <c r="DWE29" s="105"/>
      <c r="DWF29" s="105"/>
      <c r="DWG29" s="105"/>
      <c r="DWH29" s="105"/>
      <c r="DWI29" s="105"/>
      <c r="DWJ29" s="105"/>
      <c r="DWK29" s="105"/>
      <c r="DWL29" s="105"/>
      <c r="DWM29" s="105"/>
      <c r="DWN29" s="105"/>
      <c r="DWO29" s="105"/>
      <c r="DWP29" s="105"/>
      <c r="DWQ29" s="105"/>
      <c r="DWR29" s="105"/>
      <c r="DWS29" s="105"/>
      <c r="DWT29" s="105"/>
      <c r="DWU29" s="105"/>
      <c r="DWV29" s="105"/>
      <c r="DWW29" s="105"/>
      <c r="DWX29" s="105"/>
      <c r="DWY29" s="105"/>
      <c r="DWZ29" s="105"/>
      <c r="DXA29" s="105"/>
      <c r="DXB29" s="105"/>
      <c r="DXC29" s="105"/>
      <c r="DXD29" s="105"/>
      <c r="DXE29" s="105"/>
      <c r="DXF29" s="105"/>
      <c r="DXG29" s="105"/>
      <c r="DXH29" s="105"/>
      <c r="DXI29" s="105"/>
      <c r="DXJ29" s="105"/>
      <c r="DXK29" s="105"/>
      <c r="DXL29" s="105"/>
      <c r="DXM29" s="105"/>
      <c r="DXN29" s="105"/>
      <c r="DXO29" s="105"/>
      <c r="DXP29" s="105"/>
      <c r="DXQ29" s="105"/>
      <c r="DXR29" s="105"/>
      <c r="DXS29" s="105"/>
      <c r="DXT29" s="105"/>
      <c r="DXU29" s="105"/>
      <c r="DXV29" s="105"/>
      <c r="DXW29" s="105"/>
      <c r="DXX29" s="105"/>
      <c r="DXY29" s="105"/>
      <c r="DXZ29" s="105"/>
      <c r="DYA29" s="105"/>
      <c r="DYB29" s="105"/>
      <c r="DYC29" s="105"/>
      <c r="DYD29" s="105"/>
      <c r="DYE29" s="105"/>
      <c r="DYF29" s="105"/>
      <c r="DYG29" s="105"/>
      <c r="DYH29" s="105"/>
      <c r="DYI29" s="105"/>
      <c r="DYJ29" s="105"/>
      <c r="DYK29" s="105"/>
      <c r="DYL29" s="105"/>
      <c r="DYM29" s="105"/>
      <c r="DYN29" s="105"/>
      <c r="DYO29" s="105"/>
      <c r="DYP29" s="105"/>
      <c r="DYQ29" s="105"/>
      <c r="DYR29" s="105"/>
      <c r="DYS29" s="105"/>
      <c r="DYT29" s="105"/>
      <c r="DYU29" s="105"/>
      <c r="DYV29" s="105"/>
      <c r="DYW29" s="105"/>
      <c r="DYX29" s="105"/>
      <c r="DYY29" s="105"/>
      <c r="DYZ29" s="105"/>
      <c r="DZA29" s="105"/>
      <c r="DZB29" s="105"/>
      <c r="DZC29" s="105"/>
      <c r="DZD29" s="105"/>
      <c r="DZE29" s="105"/>
      <c r="DZF29" s="105"/>
      <c r="DZG29" s="105"/>
      <c r="DZH29" s="105"/>
      <c r="DZI29" s="105"/>
      <c r="DZJ29" s="105"/>
      <c r="DZK29" s="105"/>
      <c r="DZL29" s="105"/>
      <c r="DZM29" s="105"/>
      <c r="DZN29" s="105"/>
      <c r="DZO29" s="105"/>
      <c r="DZP29" s="105"/>
      <c r="DZQ29" s="105"/>
      <c r="DZR29" s="105"/>
      <c r="DZS29" s="105"/>
      <c r="DZT29" s="105"/>
      <c r="DZU29" s="105"/>
      <c r="DZV29" s="105"/>
      <c r="DZW29" s="105"/>
      <c r="DZX29" s="105"/>
      <c r="DZY29" s="105"/>
      <c r="DZZ29" s="105"/>
      <c r="EAA29" s="105"/>
      <c r="EAB29" s="105"/>
      <c r="EAC29" s="105"/>
      <c r="EAD29" s="105"/>
      <c r="EAE29" s="105"/>
      <c r="EAF29" s="105"/>
      <c r="EAG29" s="105"/>
      <c r="EAH29" s="105"/>
      <c r="EAI29" s="105"/>
      <c r="EAJ29" s="105"/>
      <c r="EAK29" s="105"/>
      <c r="EAL29" s="105"/>
      <c r="EAM29" s="105"/>
      <c r="EAN29" s="105"/>
      <c r="EAO29" s="105"/>
      <c r="EAP29" s="105"/>
      <c r="EAQ29" s="105"/>
      <c r="EAR29" s="105"/>
      <c r="EAS29" s="105"/>
      <c r="EAT29" s="105"/>
      <c r="EAU29" s="105"/>
      <c r="EAV29" s="105"/>
      <c r="EAW29" s="105"/>
      <c r="EAX29" s="105"/>
      <c r="EAY29" s="105"/>
      <c r="EAZ29" s="105"/>
      <c r="EBA29" s="105"/>
      <c r="EBB29" s="105"/>
      <c r="EBC29" s="105"/>
      <c r="EBD29" s="105"/>
      <c r="EBE29" s="105"/>
      <c r="EBF29" s="105"/>
      <c r="EBG29" s="105"/>
      <c r="EBH29" s="105"/>
      <c r="EBI29" s="105"/>
      <c r="EBJ29" s="105"/>
      <c r="EBK29" s="105"/>
      <c r="EBL29" s="105"/>
      <c r="EBM29" s="105"/>
      <c r="EBN29" s="105"/>
      <c r="EBO29" s="105"/>
      <c r="EBP29" s="105"/>
      <c r="EBQ29" s="105"/>
      <c r="EBR29" s="105"/>
      <c r="EBS29" s="105"/>
      <c r="EBT29" s="105"/>
      <c r="EBU29" s="105"/>
      <c r="EBV29" s="105"/>
      <c r="EBW29" s="105"/>
      <c r="EBX29" s="105"/>
      <c r="EBY29" s="105"/>
      <c r="EBZ29" s="105"/>
      <c r="ECA29" s="105"/>
      <c r="ECB29" s="105"/>
      <c r="ECC29" s="105"/>
      <c r="ECD29" s="105"/>
      <c r="ECE29" s="105"/>
      <c r="ECF29" s="105"/>
      <c r="ECG29" s="105"/>
      <c r="ECH29" s="105"/>
      <c r="ECI29" s="105"/>
      <c r="ECJ29" s="105"/>
      <c r="ECK29" s="105"/>
      <c r="ECL29" s="105"/>
      <c r="ECM29" s="105"/>
      <c r="ECN29" s="105"/>
      <c r="ECO29" s="105"/>
      <c r="ECP29" s="105"/>
      <c r="ECQ29" s="105"/>
      <c r="ECR29" s="105"/>
      <c r="ECS29" s="105"/>
      <c r="ECT29" s="105"/>
      <c r="ECU29" s="105"/>
      <c r="ECV29" s="105"/>
      <c r="ECW29" s="105"/>
      <c r="ECX29" s="105"/>
      <c r="ECY29" s="105"/>
      <c r="ECZ29" s="105"/>
      <c r="EDA29" s="105"/>
      <c r="EDB29" s="105"/>
      <c r="EDC29" s="105"/>
      <c r="EDD29" s="105"/>
      <c r="EDE29" s="105"/>
      <c r="EDF29" s="105"/>
      <c r="EDG29" s="105"/>
      <c r="EDH29" s="105"/>
      <c r="EDI29" s="105"/>
      <c r="EDJ29" s="105"/>
      <c r="EDK29" s="105"/>
      <c r="EDL29" s="105"/>
      <c r="EDM29" s="105"/>
      <c r="EDN29" s="105"/>
      <c r="EDO29" s="105"/>
      <c r="EDP29" s="105"/>
      <c r="EDQ29" s="105"/>
      <c r="EDR29" s="105"/>
      <c r="EDS29" s="105"/>
      <c r="EDT29" s="105"/>
      <c r="EDU29" s="105"/>
      <c r="EDV29" s="105"/>
      <c r="EDW29" s="105"/>
      <c r="EDX29" s="105"/>
      <c r="EDY29" s="105"/>
      <c r="EDZ29" s="105"/>
      <c r="EEA29" s="105"/>
      <c r="EEB29" s="105"/>
      <c r="EEC29" s="105"/>
      <c r="EED29" s="105"/>
      <c r="EEE29" s="105"/>
      <c r="EEF29" s="105"/>
      <c r="EEG29" s="105"/>
      <c r="EEH29" s="105"/>
      <c r="EEI29" s="105"/>
      <c r="EEJ29" s="105"/>
      <c r="EEK29" s="105"/>
      <c r="EEL29" s="105"/>
      <c r="EEM29" s="105"/>
      <c r="EEN29" s="105"/>
      <c r="EEO29" s="105"/>
      <c r="EEP29" s="105"/>
      <c r="EEQ29" s="105"/>
      <c r="EER29" s="105"/>
      <c r="EES29" s="105"/>
      <c r="EET29" s="105"/>
      <c r="EEU29" s="105"/>
      <c r="EEV29" s="105"/>
      <c r="EEW29" s="105"/>
      <c r="EEX29" s="105"/>
      <c r="EEY29" s="105"/>
      <c r="EEZ29" s="105"/>
      <c r="EFA29" s="105"/>
      <c r="EFB29" s="105"/>
      <c r="EFC29" s="105"/>
      <c r="EFD29" s="105"/>
      <c r="EFE29" s="105"/>
      <c r="EFF29" s="105"/>
      <c r="EFG29" s="105"/>
      <c r="EFH29" s="105"/>
      <c r="EFI29" s="105"/>
      <c r="EFJ29" s="105"/>
      <c r="EFK29" s="105"/>
      <c r="EFL29" s="105"/>
      <c r="EFM29" s="105"/>
      <c r="EFN29" s="105"/>
      <c r="EFO29" s="105"/>
      <c r="EFP29" s="105"/>
      <c r="EFQ29" s="105"/>
      <c r="EFR29" s="105"/>
      <c r="EFS29" s="105"/>
      <c r="EFT29" s="105"/>
      <c r="EFU29" s="105"/>
      <c r="EFV29" s="105"/>
      <c r="EFW29" s="105"/>
      <c r="EFX29" s="105"/>
      <c r="EFY29" s="105"/>
      <c r="EFZ29" s="105"/>
      <c r="EGA29" s="105"/>
      <c r="EGB29" s="105"/>
      <c r="EGC29" s="105"/>
      <c r="EGD29" s="105"/>
      <c r="EGE29" s="105"/>
      <c r="EGF29" s="105"/>
      <c r="EGG29" s="105"/>
      <c r="EGH29" s="105"/>
      <c r="EGI29" s="105"/>
      <c r="EGJ29" s="105"/>
      <c r="EGK29" s="105"/>
      <c r="EGL29" s="105"/>
      <c r="EGM29" s="105"/>
      <c r="EGN29" s="105"/>
      <c r="EGO29" s="105"/>
      <c r="EGP29" s="105"/>
      <c r="EGQ29" s="105"/>
      <c r="EGR29" s="105"/>
      <c r="EGS29" s="105"/>
      <c r="EGT29" s="105"/>
      <c r="EGU29" s="105"/>
      <c r="EGV29" s="105"/>
      <c r="EGW29" s="105"/>
      <c r="EGX29" s="105"/>
      <c r="EGY29" s="105"/>
      <c r="EGZ29" s="105"/>
      <c r="EHA29" s="105"/>
      <c r="EHB29" s="105"/>
      <c r="EHC29" s="105"/>
      <c r="EHD29" s="105"/>
      <c r="EHE29" s="105"/>
      <c r="EHF29" s="105"/>
      <c r="EHG29" s="105"/>
      <c r="EHH29" s="105"/>
      <c r="EHI29" s="105"/>
      <c r="EHJ29" s="105"/>
      <c r="EHK29" s="105"/>
      <c r="EHL29" s="105"/>
      <c r="EHM29" s="105"/>
      <c r="EHN29" s="105"/>
      <c r="EHO29" s="105"/>
      <c r="EHP29" s="105"/>
      <c r="EHQ29" s="105"/>
      <c r="EHR29" s="105"/>
      <c r="EHS29" s="105"/>
      <c r="EHT29" s="105"/>
      <c r="EHU29" s="105"/>
      <c r="EHV29" s="105"/>
      <c r="EHW29" s="105"/>
      <c r="EHX29" s="105"/>
      <c r="EHY29" s="105"/>
      <c r="EHZ29" s="105"/>
      <c r="EIA29" s="105"/>
      <c r="EIB29" s="105"/>
      <c r="EIC29" s="105"/>
      <c r="EID29" s="105"/>
      <c r="EIE29" s="105"/>
      <c r="EIF29" s="105"/>
      <c r="EIG29" s="105"/>
      <c r="EIH29" s="105"/>
      <c r="EII29" s="105"/>
      <c r="EIJ29" s="105"/>
      <c r="EIK29" s="105"/>
      <c r="EIL29" s="105"/>
      <c r="EIM29" s="105"/>
      <c r="EIN29" s="105"/>
      <c r="EIO29" s="105"/>
      <c r="EIP29" s="105"/>
      <c r="EIQ29" s="105"/>
      <c r="EIR29" s="105"/>
      <c r="EIS29" s="105"/>
      <c r="EIT29" s="105"/>
      <c r="EIU29" s="105"/>
      <c r="EIV29" s="105"/>
      <c r="EIW29" s="105"/>
      <c r="EIX29" s="105"/>
      <c r="EIY29" s="105"/>
      <c r="EIZ29" s="105"/>
      <c r="EJA29" s="105"/>
      <c r="EJB29" s="105"/>
      <c r="EJC29" s="105"/>
      <c r="EJD29" s="105"/>
      <c r="EJE29" s="105"/>
      <c r="EJF29" s="105"/>
      <c r="EJG29" s="105"/>
      <c r="EJH29" s="105"/>
      <c r="EJI29" s="105"/>
      <c r="EJJ29" s="105"/>
      <c r="EJK29" s="105"/>
      <c r="EJL29" s="105"/>
      <c r="EJM29" s="105"/>
      <c r="EJN29" s="105"/>
      <c r="EJO29" s="105"/>
      <c r="EJP29" s="105"/>
      <c r="EJQ29" s="105"/>
      <c r="EJR29" s="105"/>
      <c r="EJS29" s="105"/>
      <c r="EJT29" s="105"/>
      <c r="EJU29" s="105"/>
      <c r="EJV29" s="105"/>
      <c r="EJW29" s="105"/>
      <c r="EJX29" s="105"/>
      <c r="EJY29" s="105"/>
      <c r="EJZ29" s="105"/>
      <c r="EKA29" s="105"/>
      <c r="EKB29" s="105"/>
      <c r="EKC29" s="105"/>
      <c r="EKD29" s="105"/>
      <c r="EKE29" s="105"/>
      <c r="EKF29" s="105"/>
      <c r="EKG29" s="105"/>
      <c r="EKH29" s="105"/>
      <c r="EKI29" s="105"/>
      <c r="EKJ29" s="105"/>
      <c r="EKK29" s="105"/>
      <c r="EKL29" s="105"/>
      <c r="EKM29" s="105"/>
      <c r="EKN29" s="105"/>
      <c r="EKO29" s="105"/>
      <c r="EKP29" s="105"/>
      <c r="EKQ29" s="105"/>
      <c r="EKR29" s="105"/>
      <c r="EKS29" s="105"/>
      <c r="EKT29" s="105"/>
      <c r="EKU29" s="105"/>
      <c r="EKV29" s="105"/>
      <c r="EKW29" s="105"/>
      <c r="EKX29" s="105"/>
      <c r="EKY29" s="105"/>
      <c r="EKZ29" s="105"/>
      <c r="ELA29" s="105"/>
      <c r="ELB29" s="105"/>
      <c r="ELC29" s="105"/>
      <c r="ELD29" s="105"/>
      <c r="ELE29" s="105"/>
      <c r="ELF29" s="105"/>
      <c r="ELG29" s="105"/>
      <c r="ELH29" s="105"/>
      <c r="ELI29" s="105"/>
      <c r="ELJ29" s="105"/>
      <c r="ELK29" s="105"/>
      <c r="ELL29" s="105"/>
      <c r="ELM29" s="105"/>
      <c r="ELN29" s="105"/>
      <c r="ELO29" s="105"/>
      <c r="ELP29" s="105"/>
      <c r="ELQ29" s="105"/>
      <c r="ELR29" s="105"/>
      <c r="ELS29" s="105"/>
      <c r="ELT29" s="105"/>
      <c r="ELU29" s="105"/>
      <c r="ELV29" s="105"/>
      <c r="ELW29" s="105"/>
      <c r="ELX29" s="105"/>
      <c r="ELY29" s="105"/>
      <c r="ELZ29" s="105"/>
      <c r="EMA29" s="105"/>
      <c r="EMB29" s="105"/>
      <c r="EMC29" s="105"/>
      <c r="EMD29" s="105"/>
      <c r="EME29" s="105"/>
      <c r="EMF29" s="105"/>
      <c r="EMG29" s="105"/>
      <c r="EMH29" s="105"/>
      <c r="EMI29" s="105"/>
      <c r="EMJ29" s="105"/>
      <c r="EMK29" s="105"/>
      <c r="EML29" s="105"/>
      <c r="EMM29" s="105"/>
      <c r="EMN29" s="105"/>
      <c r="EMO29" s="105"/>
      <c r="EMP29" s="105"/>
      <c r="EMQ29" s="105"/>
      <c r="EMR29" s="105"/>
      <c r="EMS29" s="105"/>
      <c r="EMT29" s="105"/>
      <c r="EMU29" s="105"/>
      <c r="EMV29" s="105"/>
      <c r="EMW29" s="105"/>
      <c r="EMX29" s="105"/>
      <c r="EMY29" s="105"/>
      <c r="EMZ29" s="105"/>
      <c r="ENA29" s="105"/>
      <c r="ENB29" s="105"/>
      <c r="ENC29" s="105"/>
      <c r="END29" s="105"/>
      <c r="ENE29" s="105"/>
      <c r="ENF29" s="105"/>
      <c r="ENG29" s="105"/>
      <c r="ENH29" s="105"/>
      <c r="ENI29" s="105"/>
      <c r="ENJ29" s="105"/>
      <c r="ENK29" s="105"/>
      <c r="ENL29" s="105"/>
      <c r="ENM29" s="105"/>
      <c r="ENN29" s="105"/>
      <c r="ENO29" s="105"/>
      <c r="ENP29" s="105"/>
      <c r="ENQ29" s="105"/>
      <c r="ENR29" s="105"/>
      <c r="ENS29" s="105"/>
      <c r="ENT29" s="105"/>
      <c r="ENU29" s="105"/>
      <c r="ENV29" s="105"/>
      <c r="ENW29" s="105"/>
      <c r="ENX29" s="105"/>
      <c r="ENY29" s="105"/>
      <c r="ENZ29" s="105"/>
      <c r="EOA29" s="105"/>
      <c r="EOB29" s="105"/>
      <c r="EOC29" s="105"/>
      <c r="EOD29" s="105"/>
      <c r="EOE29" s="105"/>
      <c r="EOF29" s="105"/>
      <c r="EOG29" s="105"/>
      <c r="EOH29" s="105"/>
      <c r="EOI29" s="105"/>
      <c r="EOJ29" s="105"/>
      <c r="EOK29" s="105"/>
      <c r="EOL29" s="105"/>
      <c r="EOM29" s="105"/>
      <c r="EON29" s="105"/>
      <c r="EOO29" s="105"/>
      <c r="EOP29" s="105"/>
      <c r="EOQ29" s="105"/>
      <c r="EOR29" s="105"/>
      <c r="EOS29" s="105"/>
      <c r="EOT29" s="105"/>
      <c r="EOU29" s="105"/>
      <c r="EOV29" s="105"/>
      <c r="EOW29" s="105"/>
      <c r="EOX29" s="105"/>
      <c r="EOY29" s="105"/>
      <c r="EOZ29" s="105"/>
      <c r="EPA29" s="105"/>
      <c r="EPB29" s="105"/>
      <c r="EPC29" s="105"/>
      <c r="EPD29" s="105"/>
      <c r="EPE29" s="105"/>
      <c r="EPF29" s="105"/>
      <c r="EPG29" s="105"/>
      <c r="EPH29" s="105"/>
      <c r="EPI29" s="105"/>
      <c r="EPJ29" s="105"/>
      <c r="EPK29" s="105"/>
      <c r="EPL29" s="105"/>
      <c r="EPM29" s="105"/>
      <c r="EPN29" s="105"/>
      <c r="EPO29" s="105"/>
      <c r="EPP29" s="105"/>
      <c r="EPQ29" s="105"/>
      <c r="EPR29" s="105"/>
      <c r="EPS29" s="105"/>
      <c r="EPT29" s="105"/>
      <c r="EPU29" s="105"/>
      <c r="EPV29" s="105"/>
      <c r="EPW29" s="105"/>
      <c r="EPX29" s="105"/>
      <c r="EPY29" s="105"/>
      <c r="EPZ29" s="105"/>
      <c r="EQA29" s="105"/>
      <c r="EQB29" s="105"/>
      <c r="EQC29" s="105"/>
      <c r="EQD29" s="105"/>
      <c r="EQE29" s="105"/>
      <c r="EQF29" s="105"/>
      <c r="EQG29" s="105"/>
      <c r="EQH29" s="105"/>
      <c r="EQI29" s="105"/>
      <c r="EQJ29" s="105"/>
      <c r="EQK29" s="105"/>
      <c r="EQL29" s="105"/>
      <c r="EQM29" s="105"/>
      <c r="EQN29" s="105"/>
      <c r="EQO29" s="105"/>
      <c r="EQP29" s="105"/>
      <c r="EQQ29" s="105"/>
      <c r="EQR29" s="105"/>
      <c r="EQS29" s="105"/>
      <c r="EQT29" s="105"/>
      <c r="EQU29" s="105"/>
      <c r="EQV29" s="105"/>
      <c r="EQW29" s="105"/>
      <c r="EQX29" s="105"/>
      <c r="EQY29" s="105"/>
      <c r="EQZ29" s="105"/>
      <c r="ERA29" s="105"/>
      <c r="ERB29" s="105"/>
      <c r="ERC29" s="105"/>
      <c r="ERD29" s="105"/>
      <c r="ERE29" s="105"/>
      <c r="ERF29" s="105"/>
      <c r="ERG29" s="105"/>
      <c r="ERH29" s="105"/>
      <c r="ERI29" s="105"/>
      <c r="ERJ29" s="105"/>
      <c r="ERK29" s="105"/>
      <c r="ERL29" s="105"/>
      <c r="ERM29" s="105"/>
      <c r="ERN29" s="105"/>
      <c r="ERO29" s="105"/>
      <c r="ERP29" s="105"/>
      <c r="ERQ29" s="105"/>
      <c r="ERR29" s="105"/>
      <c r="ERS29" s="105"/>
      <c r="ERT29" s="105"/>
      <c r="ERU29" s="105"/>
      <c r="ERV29" s="105"/>
      <c r="ERW29" s="105"/>
      <c r="ERX29" s="105"/>
      <c r="ERY29" s="105"/>
      <c r="ERZ29" s="105"/>
      <c r="ESA29" s="105"/>
      <c r="ESB29" s="105"/>
      <c r="ESC29" s="105"/>
      <c r="ESD29" s="105"/>
      <c r="ESE29" s="105"/>
      <c r="ESF29" s="105"/>
      <c r="ESG29" s="105"/>
      <c r="ESH29" s="105"/>
      <c r="ESI29" s="105"/>
      <c r="ESJ29" s="105"/>
      <c r="ESK29" s="105"/>
      <c r="ESL29" s="105"/>
      <c r="ESM29" s="105"/>
      <c r="ESN29" s="105"/>
      <c r="ESO29" s="105"/>
      <c r="ESP29" s="105"/>
      <c r="ESQ29" s="105"/>
      <c r="ESR29" s="105"/>
      <c r="ESS29" s="105"/>
      <c r="EST29" s="105"/>
      <c r="ESU29" s="105"/>
      <c r="ESV29" s="105"/>
      <c r="ESW29" s="105"/>
      <c r="ESX29" s="105"/>
      <c r="ESY29" s="105"/>
      <c r="ESZ29" s="105"/>
      <c r="ETA29" s="105"/>
      <c r="ETB29" s="105"/>
      <c r="ETC29" s="105"/>
      <c r="ETD29" s="105"/>
      <c r="ETE29" s="105"/>
      <c r="ETF29" s="105"/>
      <c r="ETG29" s="105"/>
      <c r="ETH29" s="105"/>
      <c r="ETI29" s="105"/>
      <c r="ETJ29" s="105"/>
      <c r="ETK29" s="105"/>
      <c r="ETL29" s="105"/>
      <c r="ETM29" s="105"/>
      <c r="ETN29" s="105"/>
      <c r="ETO29" s="105"/>
      <c r="ETP29" s="105"/>
      <c r="ETQ29" s="105"/>
      <c r="ETR29" s="105"/>
      <c r="ETS29" s="105"/>
      <c r="ETT29" s="105"/>
      <c r="ETU29" s="105"/>
      <c r="ETV29" s="105"/>
      <c r="ETW29" s="105"/>
      <c r="ETX29" s="105"/>
      <c r="ETY29" s="105"/>
      <c r="ETZ29" s="105"/>
      <c r="EUA29" s="105"/>
      <c r="EUB29" s="105"/>
      <c r="EUC29" s="105"/>
      <c r="EUD29" s="105"/>
      <c r="EUE29" s="105"/>
      <c r="EUF29" s="105"/>
      <c r="EUG29" s="105"/>
      <c r="EUH29" s="105"/>
      <c r="EUI29" s="105"/>
      <c r="EUJ29" s="105"/>
      <c r="EUK29" s="105"/>
      <c r="EUL29" s="105"/>
      <c r="EUM29" s="105"/>
      <c r="EUN29" s="105"/>
      <c r="EUO29" s="105"/>
      <c r="EUP29" s="105"/>
      <c r="EUQ29" s="105"/>
      <c r="EUR29" s="105"/>
      <c r="EUS29" s="105"/>
      <c r="EUT29" s="105"/>
      <c r="EUU29" s="105"/>
      <c r="EUV29" s="105"/>
      <c r="EUW29" s="105"/>
      <c r="EUX29" s="105"/>
      <c r="EUY29" s="105"/>
      <c r="EUZ29" s="105"/>
      <c r="EVA29" s="105"/>
      <c r="EVB29" s="105"/>
      <c r="EVC29" s="105"/>
      <c r="EVD29" s="105"/>
      <c r="EVE29" s="105"/>
      <c r="EVF29" s="105"/>
      <c r="EVG29" s="105"/>
      <c r="EVH29" s="105"/>
      <c r="EVI29" s="105"/>
      <c r="EVJ29" s="105"/>
      <c r="EVK29" s="105"/>
      <c r="EVL29" s="105"/>
      <c r="EVM29" s="105"/>
      <c r="EVN29" s="105"/>
      <c r="EVO29" s="105"/>
      <c r="EVP29" s="105"/>
      <c r="EVQ29" s="105"/>
      <c r="EVR29" s="105"/>
      <c r="EVS29" s="105"/>
      <c r="EVT29" s="105"/>
      <c r="EVU29" s="105"/>
      <c r="EVV29" s="105"/>
      <c r="EVW29" s="105"/>
      <c r="EVX29" s="105"/>
      <c r="EVY29" s="105"/>
      <c r="EVZ29" s="105"/>
      <c r="EWA29" s="105"/>
      <c r="EWB29" s="105"/>
      <c r="EWC29" s="105"/>
      <c r="EWD29" s="105"/>
      <c r="EWE29" s="105"/>
      <c r="EWF29" s="105"/>
      <c r="EWG29" s="105"/>
      <c r="EWH29" s="105"/>
      <c r="EWI29" s="105"/>
      <c r="EWJ29" s="105"/>
      <c r="EWK29" s="105"/>
      <c r="EWL29" s="105"/>
      <c r="EWM29" s="105"/>
      <c r="EWN29" s="105"/>
      <c r="EWO29" s="105"/>
      <c r="EWP29" s="105"/>
      <c r="EWQ29" s="105"/>
      <c r="EWR29" s="105"/>
      <c r="EWS29" s="105"/>
      <c r="EWT29" s="105"/>
      <c r="EWU29" s="105"/>
      <c r="EWV29" s="105"/>
      <c r="EWW29" s="105"/>
      <c r="EWX29" s="105"/>
      <c r="EWY29" s="105"/>
      <c r="EWZ29" s="105"/>
      <c r="EXA29" s="105"/>
      <c r="EXB29" s="105"/>
      <c r="EXC29" s="105"/>
      <c r="EXD29" s="105"/>
      <c r="EXE29" s="105"/>
      <c r="EXF29" s="105"/>
      <c r="EXG29" s="105"/>
      <c r="EXH29" s="105"/>
      <c r="EXI29" s="105"/>
      <c r="EXJ29" s="105"/>
      <c r="EXK29" s="105"/>
      <c r="EXL29" s="105"/>
      <c r="EXM29" s="105"/>
      <c r="EXN29" s="105"/>
      <c r="EXO29" s="105"/>
      <c r="EXP29" s="105"/>
      <c r="EXQ29" s="105"/>
      <c r="EXR29" s="105"/>
      <c r="EXS29" s="105"/>
      <c r="EXT29" s="105"/>
      <c r="EXU29" s="105"/>
      <c r="EXV29" s="105"/>
      <c r="EXW29" s="105"/>
      <c r="EXX29" s="105"/>
      <c r="EXY29" s="105"/>
      <c r="EXZ29" s="105"/>
      <c r="EYA29" s="105"/>
      <c r="EYB29" s="105"/>
      <c r="EYC29" s="105"/>
      <c r="EYD29" s="105"/>
      <c r="EYE29" s="105"/>
      <c r="EYF29" s="105"/>
      <c r="EYG29" s="105"/>
      <c r="EYH29" s="105"/>
      <c r="EYI29" s="105"/>
      <c r="EYJ29" s="105"/>
      <c r="EYK29" s="105"/>
      <c r="EYL29" s="105"/>
      <c r="EYM29" s="105"/>
      <c r="EYN29" s="105"/>
      <c r="EYO29" s="105"/>
      <c r="EYP29" s="105"/>
      <c r="EYQ29" s="105"/>
      <c r="EYR29" s="105"/>
      <c r="EYS29" s="105"/>
      <c r="EYT29" s="105"/>
      <c r="EYU29" s="105"/>
      <c r="EYV29" s="105"/>
      <c r="EYW29" s="105"/>
      <c r="EYX29" s="105"/>
      <c r="EYY29" s="105"/>
      <c r="EYZ29" s="105"/>
      <c r="EZA29" s="105"/>
      <c r="EZB29" s="105"/>
      <c r="EZC29" s="105"/>
      <c r="EZD29" s="105"/>
      <c r="EZE29" s="105"/>
      <c r="EZF29" s="105"/>
      <c r="EZG29" s="105"/>
      <c r="EZH29" s="105"/>
      <c r="EZI29" s="105"/>
      <c r="EZJ29" s="105"/>
      <c r="EZK29" s="105"/>
      <c r="EZL29" s="105"/>
      <c r="EZM29" s="105"/>
      <c r="EZN29" s="105"/>
      <c r="EZO29" s="105"/>
      <c r="EZP29" s="105"/>
      <c r="EZQ29" s="105"/>
      <c r="EZR29" s="105"/>
      <c r="EZS29" s="105"/>
      <c r="EZT29" s="105"/>
      <c r="EZU29" s="105"/>
      <c r="EZV29" s="105"/>
      <c r="EZW29" s="105"/>
      <c r="EZX29" s="105"/>
      <c r="EZY29" s="105"/>
      <c r="EZZ29" s="105"/>
      <c r="FAA29" s="105"/>
      <c r="FAB29" s="105"/>
      <c r="FAC29" s="105"/>
      <c r="FAD29" s="105"/>
      <c r="FAE29" s="105"/>
      <c r="FAF29" s="105"/>
      <c r="FAG29" s="105"/>
      <c r="FAH29" s="105"/>
      <c r="FAI29" s="105"/>
      <c r="FAJ29" s="105"/>
      <c r="FAK29" s="105"/>
      <c r="FAL29" s="105"/>
      <c r="FAM29" s="105"/>
      <c r="FAN29" s="105"/>
      <c r="FAO29" s="105"/>
      <c r="FAP29" s="105"/>
      <c r="FAQ29" s="105"/>
      <c r="FAR29" s="105"/>
      <c r="FAS29" s="105"/>
      <c r="FAT29" s="105"/>
      <c r="FAU29" s="105"/>
      <c r="FAV29" s="105"/>
      <c r="FAW29" s="105"/>
      <c r="FAX29" s="105"/>
      <c r="FAY29" s="105"/>
      <c r="FAZ29" s="105"/>
      <c r="FBA29" s="105"/>
      <c r="FBB29" s="105"/>
      <c r="FBC29" s="105"/>
      <c r="FBD29" s="105"/>
      <c r="FBE29" s="105"/>
      <c r="FBF29" s="105"/>
      <c r="FBG29" s="105"/>
      <c r="FBH29" s="105"/>
      <c r="FBI29" s="105"/>
      <c r="FBJ29" s="105"/>
      <c r="FBK29" s="105"/>
      <c r="FBL29" s="105"/>
      <c r="FBM29" s="105"/>
      <c r="FBN29" s="105"/>
      <c r="FBO29" s="105"/>
      <c r="FBP29" s="105"/>
      <c r="FBQ29" s="105"/>
      <c r="FBR29" s="105"/>
      <c r="FBS29" s="105"/>
      <c r="FBT29" s="105"/>
      <c r="FBU29" s="105"/>
      <c r="FBV29" s="105"/>
      <c r="FBW29" s="105"/>
      <c r="FBX29" s="105"/>
      <c r="FBY29" s="105"/>
      <c r="FBZ29" s="105"/>
      <c r="FCA29" s="105"/>
      <c r="FCB29" s="105"/>
      <c r="FCC29" s="105"/>
      <c r="FCD29" s="105"/>
      <c r="FCE29" s="105"/>
      <c r="FCF29" s="105"/>
      <c r="FCG29" s="105"/>
      <c r="FCH29" s="105"/>
      <c r="FCI29" s="105"/>
      <c r="FCJ29" s="105"/>
      <c r="FCK29" s="105"/>
      <c r="FCL29" s="105"/>
      <c r="FCM29" s="105"/>
      <c r="FCN29" s="105"/>
      <c r="FCO29" s="105"/>
      <c r="FCP29" s="105"/>
      <c r="FCQ29" s="105"/>
      <c r="FCR29" s="105"/>
      <c r="FCS29" s="105"/>
      <c r="FCT29" s="105"/>
      <c r="FCU29" s="105"/>
      <c r="FCV29" s="105"/>
      <c r="FCW29" s="105"/>
      <c r="FCX29" s="105"/>
      <c r="FCY29" s="105"/>
      <c r="FCZ29" s="105"/>
      <c r="FDA29" s="105"/>
      <c r="FDB29" s="105"/>
      <c r="FDC29" s="105"/>
      <c r="FDD29" s="105"/>
      <c r="FDE29" s="105"/>
      <c r="FDF29" s="105"/>
      <c r="FDG29" s="105"/>
      <c r="FDH29" s="105"/>
      <c r="FDI29" s="105"/>
      <c r="FDJ29" s="105"/>
      <c r="FDK29" s="105"/>
      <c r="FDL29" s="105"/>
      <c r="FDM29" s="105"/>
      <c r="FDN29" s="105"/>
      <c r="FDO29" s="105"/>
      <c r="FDP29" s="105"/>
      <c r="FDQ29" s="105"/>
      <c r="FDR29" s="105"/>
      <c r="FDS29" s="105"/>
      <c r="FDT29" s="105"/>
      <c r="FDU29" s="105"/>
      <c r="FDV29" s="105"/>
      <c r="FDW29" s="105"/>
      <c r="FDX29" s="105"/>
      <c r="FDY29" s="105"/>
      <c r="FDZ29" s="105"/>
      <c r="FEA29" s="105"/>
      <c r="FEB29" s="105"/>
      <c r="FEC29" s="105"/>
      <c r="FED29" s="105"/>
      <c r="FEE29" s="105"/>
      <c r="FEF29" s="105"/>
      <c r="FEG29" s="105"/>
      <c r="FEH29" s="105"/>
      <c r="FEI29" s="105"/>
      <c r="FEJ29" s="105"/>
      <c r="FEK29" s="105"/>
      <c r="FEL29" s="105"/>
      <c r="FEM29" s="105"/>
      <c r="FEN29" s="105"/>
      <c r="FEO29" s="105"/>
      <c r="FEP29" s="105"/>
      <c r="FEQ29" s="105"/>
      <c r="FER29" s="105"/>
      <c r="FES29" s="105"/>
      <c r="FET29" s="105"/>
      <c r="FEU29" s="105"/>
      <c r="FEV29" s="105"/>
      <c r="FEW29" s="105"/>
      <c r="FEX29" s="105"/>
      <c r="FEY29" s="105"/>
      <c r="FEZ29" s="105"/>
      <c r="FFA29" s="105"/>
      <c r="FFB29" s="105"/>
      <c r="FFC29" s="105"/>
      <c r="FFD29" s="105"/>
      <c r="FFE29" s="105"/>
      <c r="FFF29" s="105"/>
      <c r="FFG29" s="105"/>
      <c r="FFH29" s="105"/>
      <c r="FFI29" s="105"/>
      <c r="FFJ29" s="105"/>
      <c r="FFK29" s="105"/>
      <c r="FFL29" s="105"/>
      <c r="FFM29" s="105"/>
      <c r="FFN29" s="105"/>
      <c r="FFO29" s="105"/>
      <c r="FFP29" s="105"/>
      <c r="FFQ29" s="105"/>
      <c r="FFR29" s="105"/>
      <c r="FFS29" s="105"/>
      <c r="FFT29" s="105"/>
      <c r="FFU29" s="105"/>
      <c r="FFV29" s="105"/>
      <c r="FFW29" s="105"/>
      <c r="FFX29" s="105"/>
      <c r="FFY29" s="105"/>
      <c r="FFZ29" s="105"/>
      <c r="FGA29" s="105"/>
      <c r="FGB29" s="105"/>
      <c r="FGC29" s="105"/>
      <c r="FGD29" s="105"/>
      <c r="FGE29" s="105"/>
      <c r="FGF29" s="105"/>
      <c r="FGG29" s="105"/>
      <c r="FGH29" s="105"/>
      <c r="FGI29" s="105"/>
      <c r="FGJ29" s="105"/>
      <c r="FGK29" s="105"/>
      <c r="FGL29" s="105"/>
      <c r="FGM29" s="105"/>
      <c r="FGN29" s="105"/>
      <c r="FGO29" s="105"/>
      <c r="FGP29" s="105"/>
      <c r="FGQ29" s="105"/>
      <c r="FGR29" s="105"/>
      <c r="FGS29" s="105"/>
      <c r="FGT29" s="105"/>
      <c r="FGU29" s="105"/>
      <c r="FGV29" s="105"/>
      <c r="FGW29" s="105"/>
      <c r="FGX29" s="105"/>
      <c r="FGY29" s="105"/>
      <c r="FGZ29" s="105"/>
      <c r="FHA29" s="105"/>
      <c r="FHB29" s="105"/>
      <c r="FHC29" s="105"/>
      <c r="FHD29" s="105"/>
      <c r="FHE29" s="105"/>
      <c r="FHF29" s="105"/>
      <c r="FHG29" s="105"/>
      <c r="FHH29" s="105"/>
      <c r="FHI29" s="105"/>
      <c r="FHJ29" s="105"/>
      <c r="FHK29" s="105"/>
      <c r="FHL29" s="105"/>
      <c r="FHM29" s="105"/>
      <c r="FHN29" s="105"/>
      <c r="FHO29" s="105"/>
      <c r="FHP29" s="105"/>
      <c r="FHQ29" s="105"/>
      <c r="FHR29" s="105"/>
      <c r="FHS29" s="105"/>
      <c r="FHT29" s="105"/>
      <c r="FHU29" s="105"/>
      <c r="FHV29" s="105"/>
      <c r="FHW29" s="105"/>
      <c r="FHX29" s="105"/>
      <c r="FHY29" s="105"/>
      <c r="FHZ29" s="105"/>
      <c r="FIA29" s="105"/>
      <c r="FIB29" s="105"/>
      <c r="FIC29" s="105"/>
      <c r="FID29" s="105"/>
      <c r="FIE29" s="105"/>
      <c r="FIF29" s="105"/>
      <c r="FIG29" s="105"/>
      <c r="FIH29" s="105"/>
      <c r="FII29" s="105"/>
      <c r="FIJ29" s="105"/>
      <c r="FIK29" s="105"/>
      <c r="FIL29" s="105"/>
      <c r="FIM29" s="105"/>
      <c r="FIN29" s="105"/>
      <c r="FIO29" s="105"/>
      <c r="FIP29" s="105"/>
      <c r="FIQ29" s="105"/>
      <c r="FIR29" s="105"/>
      <c r="FIS29" s="105"/>
      <c r="FIT29" s="105"/>
      <c r="FIU29" s="105"/>
      <c r="FIV29" s="105"/>
      <c r="FIW29" s="105"/>
      <c r="FIX29" s="105"/>
      <c r="FIY29" s="105"/>
      <c r="FIZ29" s="105"/>
      <c r="FJA29" s="105"/>
      <c r="FJB29" s="105"/>
      <c r="FJC29" s="105"/>
      <c r="FJD29" s="105"/>
      <c r="FJE29" s="105"/>
      <c r="FJF29" s="105"/>
      <c r="FJG29" s="105"/>
      <c r="FJH29" s="105"/>
      <c r="FJI29" s="105"/>
      <c r="FJJ29" s="105"/>
      <c r="FJK29" s="105"/>
      <c r="FJL29" s="105"/>
      <c r="FJM29" s="105"/>
      <c r="FJN29" s="105"/>
      <c r="FJO29" s="105"/>
      <c r="FJP29" s="105"/>
      <c r="FJQ29" s="105"/>
      <c r="FJR29" s="105"/>
      <c r="FJS29" s="105"/>
      <c r="FJT29" s="105"/>
      <c r="FJU29" s="105"/>
      <c r="FJV29" s="105"/>
      <c r="FJW29" s="105"/>
      <c r="FJX29" s="105"/>
      <c r="FJY29" s="105"/>
      <c r="FJZ29" s="105"/>
      <c r="FKA29" s="105"/>
      <c r="FKB29" s="105"/>
      <c r="FKC29" s="105"/>
      <c r="FKD29" s="105"/>
      <c r="FKE29" s="105"/>
      <c r="FKF29" s="105"/>
      <c r="FKG29" s="105"/>
      <c r="FKH29" s="105"/>
      <c r="FKI29" s="105"/>
      <c r="FKJ29" s="105"/>
      <c r="FKK29" s="105"/>
      <c r="FKL29" s="105"/>
      <c r="FKM29" s="105"/>
      <c r="FKN29" s="105"/>
      <c r="FKO29" s="105"/>
      <c r="FKP29" s="105"/>
      <c r="FKQ29" s="105"/>
      <c r="FKR29" s="105"/>
      <c r="FKS29" s="105"/>
      <c r="FKT29" s="105"/>
      <c r="FKU29" s="105"/>
      <c r="FKV29" s="105"/>
      <c r="FKW29" s="105"/>
      <c r="FKX29" s="105"/>
      <c r="FKY29" s="105"/>
      <c r="FKZ29" s="105"/>
      <c r="FLA29" s="105"/>
      <c r="FLB29" s="105"/>
      <c r="FLC29" s="105"/>
      <c r="FLD29" s="105"/>
      <c r="FLE29" s="105"/>
      <c r="FLF29" s="105"/>
      <c r="FLG29" s="105"/>
      <c r="FLH29" s="105"/>
      <c r="FLI29" s="105"/>
      <c r="FLJ29" s="105"/>
      <c r="FLK29" s="105"/>
      <c r="FLL29" s="105"/>
      <c r="FLM29" s="105"/>
      <c r="FLN29" s="105"/>
      <c r="FLO29" s="105"/>
      <c r="FLP29" s="105"/>
      <c r="FLQ29" s="105"/>
      <c r="FLR29" s="105"/>
      <c r="FLS29" s="105"/>
      <c r="FLT29" s="105"/>
      <c r="FLU29" s="105"/>
      <c r="FLV29" s="105"/>
      <c r="FLW29" s="105"/>
      <c r="FLX29" s="105"/>
      <c r="FLY29" s="105"/>
      <c r="FLZ29" s="105"/>
      <c r="FMA29" s="105"/>
      <c r="FMB29" s="105"/>
      <c r="FMC29" s="105"/>
      <c r="FMD29" s="105"/>
      <c r="FME29" s="105"/>
      <c r="FMF29" s="105"/>
      <c r="FMG29" s="105"/>
      <c r="FMH29" s="105"/>
      <c r="FMI29" s="105"/>
      <c r="FMJ29" s="105"/>
      <c r="FMK29" s="105"/>
      <c r="FML29" s="105"/>
      <c r="FMM29" s="105"/>
      <c r="FMN29" s="105"/>
      <c r="FMO29" s="105"/>
      <c r="FMP29" s="105"/>
      <c r="FMQ29" s="105"/>
      <c r="FMR29" s="105"/>
      <c r="FMS29" s="105"/>
      <c r="FMT29" s="105"/>
      <c r="FMU29" s="105"/>
      <c r="FMV29" s="105"/>
      <c r="FMW29" s="105"/>
      <c r="FMX29" s="105"/>
      <c r="FMY29" s="105"/>
      <c r="FMZ29" s="105"/>
      <c r="FNA29" s="105"/>
      <c r="FNB29" s="105"/>
      <c r="FNC29" s="105"/>
      <c r="FND29" s="105"/>
      <c r="FNE29" s="105"/>
      <c r="FNF29" s="105"/>
      <c r="FNG29" s="105"/>
      <c r="FNH29" s="105"/>
      <c r="FNI29" s="105"/>
      <c r="FNJ29" s="105"/>
      <c r="FNK29" s="105"/>
      <c r="FNL29" s="105"/>
      <c r="FNM29" s="105"/>
      <c r="FNN29" s="105"/>
      <c r="FNO29" s="105"/>
      <c r="FNP29" s="105"/>
      <c r="FNQ29" s="105"/>
      <c r="FNR29" s="105"/>
      <c r="FNS29" s="105"/>
      <c r="FNT29" s="105"/>
      <c r="FNU29" s="105"/>
      <c r="FNV29" s="105"/>
      <c r="FNW29" s="105"/>
      <c r="FNX29" s="105"/>
      <c r="FNY29" s="105"/>
      <c r="FNZ29" s="105"/>
      <c r="FOA29" s="105"/>
      <c r="FOB29" s="105"/>
      <c r="FOC29" s="105"/>
      <c r="FOD29" s="105"/>
      <c r="FOE29" s="105"/>
      <c r="FOF29" s="105"/>
      <c r="FOG29" s="105"/>
      <c r="FOH29" s="105"/>
      <c r="FOI29" s="105"/>
      <c r="FOJ29" s="105"/>
      <c r="FOK29" s="105"/>
      <c r="FOL29" s="105"/>
      <c r="FOM29" s="105"/>
      <c r="FON29" s="105"/>
      <c r="FOO29" s="105"/>
      <c r="FOP29" s="105"/>
      <c r="FOQ29" s="105"/>
      <c r="FOR29" s="105"/>
      <c r="FOS29" s="105"/>
      <c r="FOT29" s="105"/>
      <c r="FOU29" s="105"/>
      <c r="FOV29" s="105"/>
      <c r="FOW29" s="105"/>
      <c r="FOX29" s="105"/>
      <c r="FOY29" s="105"/>
      <c r="FOZ29" s="105"/>
      <c r="FPA29" s="105"/>
      <c r="FPB29" s="105"/>
      <c r="FPC29" s="105"/>
      <c r="FPD29" s="105"/>
      <c r="FPE29" s="105"/>
      <c r="FPF29" s="105"/>
      <c r="FPG29" s="105"/>
      <c r="FPH29" s="105"/>
      <c r="FPI29" s="105"/>
      <c r="FPJ29" s="105"/>
      <c r="FPK29" s="105"/>
      <c r="FPL29" s="105"/>
      <c r="FPM29" s="105"/>
      <c r="FPN29" s="105"/>
      <c r="FPO29" s="105"/>
      <c r="FPP29" s="105"/>
      <c r="FPQ29" s="105"/>
      <c r="FPR29" s="105"/>
      <c r="FPS29" s="105"/>
      <c r="FPT29" s="105"/>
      <c r="FPU29" s="105"/>
      <c r="FPV29" s="105"/>
      <c r="FPW29" s="105"/>
      <c r="FPX29" s="105"/>
      <c r="FPY29" s="105"/>
      <c r="FPZ29" s="105"/>
      <c r="FQA29" s="105"/>
      <c r="FQB29" s="105"/>
      <c r="FQC29" s="105"/>
      <c r="FQD29" s="105"/>
      <c r="FQE29" s="105"/>
      <c r="FQF29" s="105"/>
      <c r="FQG29" s="105"/>
      <c r="FQH29" s="105"/>
      <c r="FQI29" s="105"/>
      <c r="FQJ29" s="105"/>
      <c r="FQK29" s="105"/>
      <c r="FQL29" s="105"/>
      <c r="FQM29" s="105"/>
      <c r="FQN29" s="105"/>
      <c r="FQO29" s="105"/>
      <c r="FQP29" s="105"/>
      <c r="FQQ29" s="105"/>
      <c r="FQR29" s="105"/>
      <c r="FQS29" s="105"/>
      <c r="FQT29" s="105"/>
      <c r="FQU29" s="105"/>
      <c r="FQV29" s="105"/>
      <c r="FQW29" s="105"/>
      <c r="FQX29" s="105"/>
      <c r="FQY29" s="105"/>
      <c r="FQZ29" s="105"/>
      <c r="FRA29" s="105"/>
      <c r="FRB29" s="105"/>
      <c r="FRC29" s="105"/>
      <c r="FRD29" s="105"/>
      <c r="FRE29" s="105"/>
      <c r="FRF29" s="105"/>
      <c r="FRG29" s="105"/>
      <c r="FRH29" s="105"/>
      <c r="FRI29" s="105"/>
      <c r="FRJ29" s="105"/>
      <c r="FRK29" s="105"/>
      <c r="FRL29" s="105"/>
      <c r="FRM29" s="105"/>
      <c r="FRN29" s="105"/>
      <c r="FRO29" s="105"/>
      <c r="FRP29" s="105"/>
      <c r="FRQ29" s="105"/>
      <c r="FRR29" s="105"/>
      <c r="FRS29" s="105"/>
      <c r="FRT29" s="105"/>
      <c r="FRU29" s="105"/>
      <c r="FRV29" s="105"/>
      <c r="FRW29" s="105"/>
      <c r="FRX29" s="105"/>
      <c r="FRY29" s="105"/>
      <c r="FRZ29" s="105"/>
      <c r="FSA29" s="105"/>
      <c r="FSB29" s="105"/>
      <c r="FSC29" s="105"/>
      <c r="FSD29" s="105"/>
      <c r="FSE29" s="105"/>
      <c r="FSF29" s="105"/>
      <c r="FSG29" s="105"/>
      <c r="FSH29" s="105"/>
      <c r="FSI29" s="105"/>
      <c r="FSJ29" s="105"/>
      <c r="FSK29" s="105"/>
      <c r="FSL29" s="105"/>
      <c r="FSM29" s="105"/>
      <c r="FSN29" s="105"/>
      <c r="FSO29" s="105"/>
      <c r="FSP29" s="105"/>
      <c r="FSQ29" s="105"/>
      <c r="FSR29" s="105"/>
      <c r="FSS29" s="105"/>
      <c r="FST29" s="105"/>
      <c r="FSU29" s="105"/>
      <c r="FSV29" s="105"/>
      <c r="FSW29" s="105"/>
      <c r="FSX29" s="105"/>
      <c r="FSY29" s="105"/>
      <c r="FSZ29" s="105"/>
      <c r="FTA29" s="105"/>
      <c r="FTB29" s="105"/>
      <c r="FTC29" s="105"/>
      <c r="FTD29" s="105"/>
      <c r="FTE29" s="105"/>
      <c r="FTF29" s="105"/>
      <c r="FTG29" s="105"/>
      <c r="FTH29" s="105"/>
      <c r="FTI29" s="105"/>
      <c r="FTJ29" s="105"/>
      <c r="FTK29" s="105"/>
      <c r="FTL29" s="105"/>
      <c r="FTM29" s="105"/>
      <c r="FTN29" s="105"/>
      <c r="FTO29" s="105"/>
      <c r="FTP29" s="105"/>
      <c r="FTQ29" s="105"/>
      <c r="FTR29" s="105"/>
      <c r="FTS29" s="105"/>
      <c r="FTT29" s="105"/>
      <c r="FTU29" s="105"/>
      <c r="FTV29" s="105"/>
      <c r="FTW29" s="105"/>
      <c r="FTX29" s="105"/>
      <c r="FTY29" s="105"/>
      <c r="FTZ29" s="105"/>
      <c r="FUA29" s="105"/>
      <c r="FUB29" s="105"/>
      <c r="FUC29" s="105"/>
      <c r="FUD29" s="105"/>
      <c r="FUE29" s="105"/>
      <c r="FUF29" s="105"/>
      <c r="FUG29" s="105"/>
      <c r="FUH29" s="105"/>
      <c r="FUI29" s="105"/>
      <c r="FUJ29" s="105"/>
      <c r="FUK29" s="105"/>
      <c r="FUL29" s="105"/>
      <c r="FUM29" s="105"/>
      <c r="FUN29" s="105"/>
      <c r="FUO29" s="105"/>
      <c r="FUP29" s="105"/>
      <c r="FUQ29" s="105"/>
      <c r="FUR29" s="105"/>
      <c r="FUS29" s="105"/>
      <c r="FUT29" s="105"/>
      <c r="FUU29" s="105"/>
      <c r="FUV29" s="105"/>
      <c r="FUW29" s="105"/>
      <c r="FUX29" s="105"/>
      <c r="FUY29" s="105"/>
      <c r="FUZ29" s="105"/>
      <c r="FVA29" s="105"/>
      <c r="FVB29" s="105"/>
      <c r="FVC29" s="105"/>
      <c r="FVD29" s="105"/>
      <c r="FVE29" s="105"/>
      <c r="FVF29" s="105"/>
      <c r="FVG29" s="105"/>
      <c r="FVH29" s="105"/>
      <c r="FVI29" s="105"/>
      <c r="FVJ29" s="105"/>
      <c r="FVK29" s="105"/>
      <c r="FVL29" s="105"/>
      <c r="FVM29" s="105"/>
      <c r="FVN29" s="105"/>
      <c r="FVO29" s="105"/>
      <c r="FVP29" s="105"/>
      <c r="FVQ29" s="105"/>
      <c r="FVR29" s="105"/>
      <c r="FVS29" s="105"/>
      <c r="FVT29" s="105"/>
      <c r="FVU29" s="105"/>
      <c r="FVV29" s="105"/>
      <c r="FVW29" s="105"/>
      <c r="FVX29" s="105"/>
      <c r="FVY29" s="105"/>
      <c r="FVZ29" s="105"/>
      <c r="FWA29" s="105"/>
      <c r="FWB29" s="105"/>
      <c r="FWC29" s="105"/>
      <c r="FWD29" s="105"/>
      <c r="FWE29" s="105"/>
      <c r="FWF29" s="105"/>
      <c r="FWG29" s="105"/>
      <c r="FWH29" s="105"/>
      <c r="FWI29" s="105"/>
      <c r="FWJ29" s="105"/>
      <c r="FWK29" s="105"/>
      <c r="FWL29" s="105"/>
      <c r="FWM29" s="105"/>
      <c r="FWN29" s="105"/>
      <c r="FWO29" s="105"/>
      <c r="FWP29" s="105"/>
      <c r="FWQ29" s="105"/>
      <c r="FWR29" s="105"/>
      <c r="FWS29" s="105"/>
      <c r="FWT29" s="105"/>
      <c r="FWU29" s="105"/>
      <c r="FWV29" s="105"/>
      <c r="FWW29" s="105"/>
      <c r="FWX29" s="105"/>
      <c r="FWY29" s="105"/>
      <c r="FWZ29" s="105"/>
      <c r="FXA29" s="105"/>
      <c r="FXB29" s="105"/>
      <c r="FXC29" s="105"/>
      <c r="FXD29" s="105"/>
      <c r="FXE29" s="105"/>
      <c r="FXF29" s="105"/>
      <c r="FXG29" s="105"/>
      <c r="FXH29" s="105"/>
      <c r="FXI29" s="105"/>
      <c r="FXJ29" s="105"/>
      <c r="FXK29" s="105"/>
      <c r="FXL29" s="105"/>
      <c r="FXM29" s="105"/>
      <c r="FXN29" s="105"/>
      <c r="FXO29" s="105"/>
      <c r="FXP29" s="105"/>
      <c r="FXQ29" s="105"/>
      <c r="FXR29" s="105"/>
      <c r="FXS29" s="105"/>
      <c r="FXT29" s="105"/>
      <c r="FXU29" s="105"/>
      <c r="FXV29" s="105"/>
      <c r="FXW29" s="105"/>
      <c r="FXX29" s="105"/>
      <c r="FXY29" s="105"/>
      <c r="FXZ29" s="105"/>
      <c r="FYA29" s="105"/>
      <c r="FYB29" s="105"/>
      <c r="FYC29" s="105"/>
      <c r="FYD29" s="105"/>
      <c r="FYE29" s="105"/>
      <c r="FYF29" s="105"/>
      <c r="FYG29" s="105"/>
      <c r="FYH29" s="105"/>
      <c r="FYI29" s="105"/>
      <c r="FYJ29" s="105"/>
      <c r="FYK29" s="105"/>
      <c r="FYL29" s="105"/>
      <c r="FYM29" s="105"/>
      <c r="FYN29" s="105"/>
      <c r="FYO29" s="105"/>
      <c r="FYP29" s="105"/>
      <c r="FYQ29" s="105"/>
      <c r="FYR29" s="105"/>
      <c r="FYS29" s="105"/>
      <c r="FYT29" s="105"/>
      <c r="FYU29" s="105"/>
      <c r="FYV29" s="105"/>
      <c r="FYW29" s="105"/>
      <c r="FYX29" s="105"/>
      <c r="FYY29" s="105"/>
      <c r="FYZ29" s="105"/>
      <c r="FZA29" s="105"/>
      <c r="FZB29" s="105"/>
      <c r="FZC29" s="105"/>
      <c r="FZD29" s="105"/>
      <c r="FZE29" s="105"/>
      <c r="FZF29" s="105"/>
      <c r="FZG29" s="105"/>
      <c r="FZH29" s="105"/>
      <c r="FZI29" s="105"/>
      <c r="FZJ29" s="105"/>
      <c r="FZK29" s="105"/>
      <c r="FZL29" s="105"/>
      <c r="FZM29" s="105"/>
      <c r="FZN29" s="105"/>
      <c r="FZO29" s="105"/>
      <c r="FZP29" s="105"/>
      <c r="FZQ29" s="105"/>
      <c r="FZR29" s="105"/>
      <c r="FZS29" s="105"/>
      <c r="FZT29" s="105"/>
      <c r="FZU29" s="105"/>
      <c r="FZV29" s="105"/>
      <c r="FZW29" s="105"/>
      <c r="FZX29" s="105"/>
      <c r="FZY29" s="105"/>
      <c r="FZZ29" s="105"/>
      <c r="GAA29" s="105"/>
      <c r="GAB29" s="105"/>
      <c r="GAC29" s="105"/>
      <c r="GAD29" s="105"/>
      <c r="GAE29" s="105"/>
      <c r="GAF29" s="105"/>
      <c r="GAG29" s="105"/>
      <c r="GAH29" s="105"/>
      <c r="GAI29" s="105"/>
      <c r="GAJ29" s="105"/>
      <c r="GAK29" s="105"/>
      <c r="GAL29" s="105"/>
      <c r="GAM29" s="105"/>
      <c r="GAN29" s="105"/>
      <c r="GAO29" s="105"/>
      <c r="GAP29" s="105"/>
      <c r="GAQ29" s="105"/>
      <c r="GAR29" s="105"/>
      <c r="GAS29" s="105"/>
      <c r="GAT29" s="105"/>
      <c r="GAU29" s="105"/>
      <c r="GAV29" s="105"/>
      <c r="GAW29" s="105"/>
      <c r="GAX29" s="105"/>
      <c r="GAY29" s="105"/>
      <c r="GAZ29" s="105"/>
      <c r="GBA29" s="105"/>
      <c r="GBB29" s="105"/>
      <c r="GBC29" s="105"/>
      <c r="GBD29" s="105"/>
      <c r="GBE29" s="105"/>
      <c r="GBF29" s="105"/>
      <c r="GBG29" s="105"/>
      <c r="GBH29" s="105"/>
      <c r="GBI29" s="105"/>
      <c r="GBJ29" s="105"/>
      <c r="GBK29" s="105"/>
      <c r="GBL29" s="105"/>
      <c r="GBM29" s="105"/>
      <c r="GBN29" s="105"/>
      <c r="GBO29" s="105"/>
      <c r="GBP29" s="105"/>
      <c r="GBQ29" s="105"/>
      <c r="GBR29" s="105"/>
      <c r="GBS29" s="105"/>
      <c r="GBT29" s="105"/>
      <c r="GBU29" s="105"/>
      <c r="GBV29" s="105"/>
      <c r="GBW29" s="105"/>
      <c r="GBX29" s="105"/>
      <c r="GBY29" s="105"/>
      <c r="GBZ29" s="105"/>
      <c r="GCA29" s="105"/>
      <c r="GCB29" s="105"/>
      <c r="GCC29" s="105"/>
      <c r="GCD29" s="105"/>
      <c r="GCE29" s="105"/>
      <c r="GCF29" s="105"/>
      <c r="GCG29" s="105"/>
      <c r="GCH29" s="105"/>
      <c r="GCI29" s="105"/>
      <c r="GCJ29" s="105"/>
      <c r="GCK29" s="105"/>
      <c r="GCL29" s="105"/>
      <c r="GCM29" s="105"/>
      <c r="GCN29" s="105"/>
      <c r="GCO29" s="105"/>
      <c r="GCP29" s="105"/>
      <c r="GCQ29" s="105"/>
      <c r="GCR29" s="105"/>
      <c r="GCS29" s="105"/>
      <c r="GCT29" s="105"/>
      <c r="GCU29" s="105"/>
      <c r="GCV29" s="105"/>
      <c r="GCW29" s="105"/>
      <c r="GCX29" s="105"/>
      <c r="GCY29" s="105"/>
      <c r="GCZ29" s="105"/>
      <c r="GDA29" s="105"/>
      <c r="GDB29" s="105"/>
      <c r="GDC29" s="105"/>
      <c r="GDD29" s="105"/>
      <c r="GDE29" s="105"/>
      <c r="GDF29" s="105"/>
      <c r="GDG29" s="105"/>
      <c r="GDH29" s="105"/>
      <c r="GDI29" s="105"/>
      <c r="GDJ29" s="105"/>
      <c r="GDK29" s="105"/>
      <c r="GDL29" s="105"/>
      <c r="GDM29" s="105"/>
      <c r="GDN29" s="105"/>
      <c r="GDO29" s="105"/>
      <c r="GDP29" s="105"/>
      <c r="GDQ29" s="105"/>
      <c r="GDR29" s="105"/>
      <c r="GDS29" s="105"/>
      <c r="GDT29" s="105"/>
      <c r="GDU29" s="105"/>
      <c r="GDV29" s="105"/>
      <c r="GDW29" s="105"/>
      <c r="GDX29" s="105"/>
      <c r="GDY29" s="105"/>
      <c r="GDZ29" s="105"/>
      <c r="GEA29" s="105"/>
      <c r="GEB29" s="105"/>
      <c r="GEC29" s="105"/>
      <c r="GED29" s="105"/>
      <c r="GEE29" s="105"/>
      <c r="GEF29" s="105"/>
      <c r="GEG29" s="105"/>
      <c r="GEH29" s="105"/>
      <c r="GEI29" s="105"/>
      <c r="GEJ29" s="105"/>
      <c r="GEK29" s="105"/>
      <c r="GEL29" s="105"/>
      <c r="GEM29" s="105"/>
      <c r="GEN29" s="105"/>
      <c r="GEO29" s="105"/>
      <c r="GEP29" s="105"/>
      <c r="GEQ29" s="105"/>
      <c r="GER29" s="105"/>
      <c r="GES29" s="105"/>
      <c r="GET29" s="105"/>
      <c r="GEU29" s="105"/>
      <c r="GEV29" s="105"/>
      <c r="GEW29" s="105"/>
      <c r="GEX29" s="105"/>
      <c r="GEY29" s="105"/>
      <c r="GEZ29" s="105"/>
      <c r="GFA29" s="105"/>
      <c r="GFB29" s="105"/>
      <c r="GFC29" s="105"/>
      <c r="GFD29" s="105"/>
      <c r="GFE29" s="105"/>
      <c r="GFF29" s="105"/>
      <c r="GFG29" s="105"/>
      <c r="GFH29" s="105"/>
      <c r="GFI29" s="105"/>
      <c r="GFJ29" s="105"/>
      <c r="GFK29" s="105"/>
      <c r="GFL29" s="105"/>
      <c r="GFM29" s="105"/>
      <c r="GFN29" s="105"/>
      <c r="GFO29" s="105"/>
      <c r="GFP29" s="105"/>
      <c r="GFQ29" s="105"/>
      <c r="GFR29" s="105"/>
      <c r="GFS29" s="105"/>
      <c r="GFT29" s="105"/>
      <c r="GFU29" s="105"/>
      <c r="GFV29" s="105"/>
      <c r="GFW29" s="105"/>
      <c r="GFX29" s="105"/>
      <c r="GFY29" s="105"/>
      <c r="GFZ29" s="105"/>
      <c r="GGA29" s="105"/>
      <c r="GGB29" s="105"/>
      <c r="GGC29" s="105"/>
      <c r="GGD29" s="105"/>
      <c r="GGE29" s="105"/>
      <c r="GGF29" s="105"/>
      <c r="GGG29" s="105"/>
      <c r="GGH29" s="105"/>
      <c r="GGI29" s="105"/>
      <c r="GGJ29" s="105"/>
      <c r="GGK29" s="105"/>
      <c r="GGL29" s="105"/>
      <c r="GGM29" s="105"/>
      <c r="GGN29" s="105"/>
      <c r="GGO29" s="105"/>
      <c r="GGP29" s="105"/>
      <c r="GGQ29" s="105"/>
      <c r="GGR29" s="105"/>
      <c r="GGS29" s="105"/>
      <c r="GGT29" s="105"/>
      <c r="GGU29" s="105"/>
      <c r="GGV29" s="105"/>
      <c r="GGW29" s="105"/>
      <c r="GGX29" s="105"/>
      <c r="GGY29" s="105"/>
      <c r="GGZ29" s="105"/>
      <c r="GHA29" s="105"/>
      <c r="GHB29" s="105"/>
      <c r="GHC29" s="105"/>
      <c r="GHD29" s="105"/>
      <c r="GHE29" s="105"/>
      <c r="GHF29" s="105"/>
      <c r="GHG29" s="105"/>
      <c r="GHH29" s="105"/>
      <c r="GHI29" s="105"/>
      <c r="GHJ29" s="105"/>
      <c r="GHK29" s="105"/>
      <c r="GHL29" s="105"/>
      <c r="GHM29" s="105"/>
      <c r="GHN29" s="105"/>
      <c r="GHO29" s="105"/>
      <c r="GHP29" s="105"/>
      <c r="GHQ29" s="105"/>
      <c r="GHR29" s="105"/>
      <c r="GHS29" s="105"/>
      <c r="GHT29" s="105"/>
      <c r="GHU29" s="105"/>
      <c r="GHV29" s="105"/>
      <c r="GHW29" s="105"/>
      <c r="GHX29" s="105"/>
      <c r="GHY29" s="105"/>
      <c r="GHZ29" s="105"/>
      <c r="GIA29" s="105"/>
      <c r="GIB29" s="105"/>
      <c r="GIC29" s="105"/>
      <c r="GID29" s="105"/>
      <c r="GIE29" s="105"/>
      <c r="GIF29" s="105"/>
      <c r="GIG29" s="105"/>
      <c r="GIH29" s="105"/>
      <c r="GII29" s="105"/>
      <c r="GIJ29" s="105"/>
      <c r="GIK29" s="105"/>
      <c r="GIL29" s="105"/>
      <c r="GIM29" s="105"/>
      <c r="GIN29" s="105"/>
      <c r="GIO29" s="105"/>
      <c r="GIP29" s="105"/>
      <c r="GIQ29" s="105"/>
      <c r="GIR29" s="105"/>
      <c r="GIS29" s="105"/>
      <c r="GIT29" s="105"/>
      <c r="GIU29" s="105"/>
      <c r="GIV29" s="105"/>
      <c r="GIW29" s="105"/>
      <c r="GIX29" s="105"/>
      <c r="GIY29" s="105"/>
      <c r="GIZ29" s="105"/>
      <c r="GJA29" s="105"/>
      <c r="GJB29" s="105"/>
      <c r="GJC29" s="105"/>
      <c r="GJD29" s="105"/>
      <c r="GJE29" s="105"/>
      <c r="GJF29" s="105"/>
      <c r="GJG29" s="105"/>
      <c r="GJH29" s="105"/>
      <c r="GJI29" s="105"/>
      <c r="GJJ29" s="105"/>
      <c r="GJK29" s="105"/>
      <c r="GJL29" s="105"/>
      <c r="GJM29" s="105"/>
      <c r="GJN29" s="105"/>
      <c r="GJO29" s="105"/>
      <c r="GJP29" s="105"/>
      <c r="GJQ29" s="105"/>
      <c r="GJR29" s="105"/>
      <c r="GJS29" s="105"/>
      <c r="GJT29" s="105"/>
      <c r="GJU29" s="105"/>
      <c r="GJV29" s="105"/>
      <c r="GJW29" s="105"/>
      <c r="GJX29" s="105"/>
      <c r="GJY29" s="105"/>
      <c r="GJZ29" s="105"/>
      <c r="GKA29" s="105"/>
      <c r="GKB29" s="105"/>
      <c r="GKC29" s="105"/>
      <c r="GKD29" s="105"/>
      <c r="GKE29" s="105"/>
      <c r="GKF29" s="105"/>
      <c r="GKG29" s="105"/>
      <c r="GKH29" s="105"/>
      <c r="GKI29" s="105"/>
      <c r="GKJ29" s="105"/>
      <c r="GKK29" s="105"/>
      <c r="GKL29" s="105"/>
      <c r="GKM29" s="105"/>
      <c r="GKN29" s="105"/>
      <c r="GKO29" s="105"/>
      <c r="GKP29" s="105"/>
      <c r="GKQ29" s="105"/>
      <c r="GKR29" s="105"/>
      <c r="GKS29" s="105"/>
      <c r="GKT29" s="105"/>
      <c r="GKU29" s="105"/>
      <c r="GKV29" s="105"/>
      <c r="GKW29" s="105"/>
      <c r="GKX29" s="105"/>
      <c r="GKY29" s="105"/>
      <c r="GKZ29" s="105"/>
      <c r="GLA29" s="105"/>
      <c r="GLB29" s="105"/>
      <c r="GLC29" s="105"/>
      <c r="GLD29" s="105"/>
      <c r="GLE29" s="105"/>
      <c r="GLF29" s="105"/>
      <c r="GLG29" s="105"/>
      <c r="GLH29" s="105"/>
      <c r="GLI29" s="105"/>
      <c r="GLJ29" s="105"/>
      <c r="GLK29" s="105"/>
      <c r="GLL29" s="105"/>
      <c r="GLM29" s="105"/>
      <c r="GLN29" s="105"/>
      <c r="GLO29" s="105"/>
      <c r="GLP29" s="105"/>
      <c r="GLQ29" s="105"/>
      <c r="GLR29" s="105"/>
      <c r="GLS29" s="105"/>
      <c r="GLT29" s="105"/>
      <c r="GLU29" s="105"/>
      <c r="GLV29" s="105"/>
      <c r="GLW29" s="105"/>
      <c r="GLX29" s="105"/>
      <c r="GLY29" s="105"/>
      <c r="GLZ29" s="105"/>
      <c r="GMA29" s="105"/>
      <c r="GMB29" s="105"/>
      <c r="GMC29" s="105"/>
      <c r="GMD29" s="105"/>
      <c r="GME29" s="105"/>
      <c r="GMF29" s="105"/>
      <c r="GMG29" s="105"/>
      <c r="GMH29" s="105"/>
      <c r="GMI29" s="105"/>
      <c r="GMJ29" s="105"/>
      <c r="GMK29" s="105"/>
      <c r="GML29" s="105"/>
      <c r="GMM29" s="105"/>
      <c r="GMN29" s="105"/>
      <c r="GMO29" s="105"/>
      <c r="GMP29" s="105"/>
      <c r="GMQ29" s="105"/>
      <c r="GMR29" s="105"/>
      <c r="GMS29" s="105"/>
      <c r="GMT29" s="105"/>
      <c r="GMU29" s="105"/>
      <c r="GMV29" s="105"/>
      <c r="GMW29" s="105"/>
      <c r="GMX29" s="105"/>
      <c r="GMY29" s="105"/>
      <c r="GMZ29" s="105"/>
      <c r="GNA29" s="105"/>
      <c r="GNB29" s="105"/>
      <c r="GNC29" s="105"/>
      <c r="GND29" s="105"/>
      <c r="GNE29" s="105"/>
      <c r="GNF29" s="105"/>
      <c r="GNG29" s="105"/>
      <c r="GNH29" s="105"/>
      <c r="GNI29" s="105"/>
      <c r="GNJ29" s="105"/>
      <c r="GNK29" s="105"/>
      <c r="GNL29" s="105"/>
      <c r="GNM29" s="105"/>
      <c r="GNN29" s="105"/>
      <c r="GNO29" s="105"/>
      <c r="GNP29" s="105"/>
      <c r="GNQ29" s="105"/>
      <c r="GNR29" s="105"/>
      <c r="GNS29" s="105"/>
      <c r="GNT29" s="105"/>
      <c r="GNU29" s="105"/>
      <c r="GNV29" s="105"/>
      <c r="GNW29" s="105"/>
      <c r="GNX29" s="105"/>
      <c r="GNY29" s="105"/>
      <c r="GNZ29" s="105"/>
      <c r="GOA29" s="105"/>
      <c r="GOB29" s="105"/>
      <c r="GOC29" s="105"/>
      <c r="GOD29" s="105"/>
      <c r="GOE29" s="105"/>
      <c r="GOF29" s="105"/>
      <c r="GOG29" s="105"/>
      <c r="GOH29" s="105"/>
      <c r="GOI29" s="105"/>
      <c r="GOJ29" s="105"/>
      <c r="GOK29" s="105"/>
      <c r="GOL29" s="105"/>
      <c r="GOM29" s="105"/>
      <c r="GON29" s="105"/>
      <c r="GOO29" s="105"/>
      <c r="GOP29" s="105"/>
      <c r="GOQ29" s="105"/>
      <c r="GOR29" s="105"/>
      <c r="GOS29" s="105"/>
      <c r="GOT29" s="105"/>
      <c r="GOU29" s="105"/>
      <c r="GOV29" s="105"/>
      <c r="GOW29" s="105"/>
      <c r="GOX29" s="105"/>
      <c r="GOY29" s="105"/>
      <c r="GOZ29" s="105"/>
      <c r="GPA29" s="105"/>
      <c r="GPB29" s="105"/>
      <c r="GPC29" s="105"/>
      <c r="GPD29" s="105"/>
      <c r="GPE29" s="105"/>
      <c r="GPF29" s="105"/>
      <c r="GPG29" s="105"/>
      <c r="GPH29" s="105"/>
      <c r="GPI29" s="105"/>
      <c r="GPJ29" s="105"/>
      <c r="GPK29" s="105"/>
      <c r="GPL29" s="105"/>
      <c r="GPM29" s="105"/>
      <c r="GPN29" s="105"/>
      <c r="GPO29" s="105"/>
      <c r="GPP29" s="105"/>
      <c r="GPQ29" s="105"/>
      <c r="GPR29" s="105"/>
      <c r="GPS29" s="105"/>
      <c r="GPT29" s="105"/>
      <c r="GPU29" s="105"/>
      <c r="GPV29" s="105"/>
      <c r="GPW29" s="105"/>
      <c r="GPX29" s="105"/>
      <c r="GPY29" s="105"/>
      <c r="GPZ29" s="105"/>
      <c r="GQA29" s="105"/>
      <c r="GQB29" s="105"/>
      <c r="GQC29" s="105"/>
      <c r="GQD29" s="105"/>
      <c r="GQE29" s="105"/>
      <c r="GQF29" s="105"/>
      <c r="GQG29" s="105"/>
      <c r="GQH29" s="105"/>
      <c r="GQI29" s="105"/>
      <c r="GQJ29" s="105"/>
      <c r="GQK29" s="105"/>
      <c r="GQL29" s="105"/>
      <c r="GQM29" s="105"/>
      <c r="GQN29" s="105"/>
      <c r="GQO29" s="105"/>
      <c r="GQP29" s="105"/>
      <c r="GQQ29" s="105"/>
      <c r="GQR29" s="105"/>
      <c r="GQS29" s="105"/>
      <c r="GQT29" s="105"/>
      <c r="GQU29" s="105"/>
      <c r="GQV29" s="105"/>
      <c r="GQW29" s="105"/>
      <c r="GQX29" s="105"/>
      <c r="GQY29" s="105"/>
      <c r="GQZ29" s="105"/>
      <c r="GRA29" s="105"/>
      <c r="GRB29" s="105"/>
      <c r="GRC29" s="105"/>
      <c r="GRD29" s="105"/>
      <c r="GRE29" s="105"/>
      <c r="GRF29" s="105"/>
      <c r="GRG29" s="105"/>
      <c r="GRH29" s="105"/>
      <c r="GRI29" s="105"/>
      <c r="GRJ29" s="105"/>
      <c r="GRK29" s="105"/>
      <c r="GRL29" s="105"/>
      <c r="GRM29" s="105"/>
      <c r="GRN29" s="105"/>
      <c r="GRO29" s="105"/>
      <c r="GRP29" s="105"/>
      <c r="GRQ29" s="105"/>
      <c r="GRR29" s="105"/>
      <c r="GRS29" s="105"/>
      <c r="GRT29" s="105"/>
      <c r="GRU29" s="105"/>
      <c r="GRV29" s="105"/>
      <c r="GRW29" s="105"/>
      <c r="GRX29" s="105"/>
      <c r="GRY29" s="105"/>
      <c r="GRZ29" s="105"/>
      <c r="GSA29" s="105"/>
      <c r="GSB29" s="105"/>
      <c r="GSC29" s="105"/>
      <c r="GSD29" s="105"/>
      <c r="GSE29" s="105"/>
      <c r="GSF29" s="105"/>
      <c r="GSG29" s="105"/>
      <c r="GSH29" s="105"/>
      <c r="GSI29" s="105"/>
      <c r="GSJ29" s="105"/>
      <c r="GSK29" s="105"/>
      <c r="GSL29" s="105"/>
      <c r="GSM29" s="105"/>
      <c r="GSN29" s="105"/>
      <c r="GSO29" s="105"/>
      <c r="GSP29" s="105"/>
      <c r="GSQ29" s="105"/>
      <c r="GSR29" s="105"/>
      <c r="GSS29" s="105"/>
      <c r="GST29" s="105"/>
      <c r="GSU29" s="105"/>
      <c r="GSV29" s="105"/>
      <c r="GSW29" s="105"/>
      <c r="GSX29" s="105"/>
      <c r="GSY29" s="105"/>
      <c r="GSZ29" s="105"/>
      <c r="GTA29" s="105"/>
      <c r="GTB29" s="105"/>
      <c r="GTC29" s="105"/>
      <c r="GTD29" s="105"/>
      <c r="GTE29" s="105"/>
      <c r="GTF29" s="105"/>
      <c r="GTG29" s="105"/>
      <c r="GTH29" s="105"/>
      <c r="GTI29" s="105"/>
      <c r="GTJ29" s="105"/>
      <c r="GTK29" s="105"/>
      <c r="GTL29" s="105"/>
      <c r="GTM29" s="105"/>
      <c r="GTN29" s="105"/>
      <c r="GTO29" s="105"/>
      <c r="GTP29" s="105"/>
      <c r="GTQ29" s="105"/>
      <c r="GTR29" s="105"/>
      <c r="GTS29" s="105"/>
      <c r="GTT29" s="105"/>
      <c r="GTU29" s="105"/>
      <c r="GTV29" s="105"/>
      <c r="GTW29" s="105"/>
      <c r="GTX29" s="105"/>
      <c r="GTY29" s="105"/>
      <c r="GTZ29" s="105"/>
      <c r="GUA29" s="105"/>
      <c r="GUB29" s="105"/>
      <c r="GUC29" s="105"/>
      <c r="GUD29" s="105"/>
      <c r="GUE29" s="105"/>
      <c r="GUF29" s="105"/>
      <c r="GUG29" s="105"/>
      <c r="GUH29" s="105"/>
      <c r="GUI29" s="105"/>
      <c r="GUJ29" s="105"/>
      <c r="GUK29" s="105"/>
      <c r="GUL29" s="105"/>
      <c r="GUM29" s="105"/>
      <c r="GUN29" s="105"/>
      <c r="GUO29" s="105"/>
      <c r="GUP29" s="105"/>
      <c r="GUQ29" s="105"/>
      <c r="GUR29" s="105"/>
      <c r="GUS29" s="105"/>
      <c r="GUT29" s="105"/>
      <c r="GUU29" s="105"/>
      <c r="GUV29" s="105"/>
      <c r="GUW29" s="105"/>
      <c r="GUX29" s="105"/>
      <c r="GUY29" s="105"/>
      <c r="GUZ29" s="105"/>
      <c r="GVA29" s="105"/>
      <c r="GVB29" s="105"/>
      <c r="GVC29" s="105"/>
      <c r="GVD29" s="105"/>
      <c r="GVE29" s="105"/>
      <c r="GVF29" s="105"/>
      <c r="GVG29" s="105"/>
      <c r="GVH29" s="105"/>
      <c r="GVI29" s="105"/>
      <c r="GVJ29" s="105"/>
      <c r="GVK29" s="105"/>
      <c r="GVL29" s="105"/>
      <c r="GVM29" s="105"/>
      <c r="GVN29" s="105"/>
      <c r="GVO29" s="105"/>
      <c r="GVP29" s="105"/>
      <c r="GVQ29" s="105"/>
      <c r="GVR29" s="105"/>
      <c r="GVS29" s="105"/>
      <c r="GVT29" s="105"/>
      <c r="GVU29" s="105"/>
      <c r="GVV29" s="105"/>
      <c r="GVW29" s="105"/>
      <c r="GVX29" s="105"/>
      <c r="GVY29" s="105"/>
      <c r="GVZ29" s="105"/>
      <c r="GWA29" s="105"/>
      <c r="GWB29" s="105"/>
      <c r="GWC29" s="105"/>
      <c r="GWD29" s="105"/>
      <c r="GWE29" s="105"/>
      <c r="GWF29" s="105"/>
      <c r="GWG29" s="105"/>
      <c r="GWH29" s="105"/>
      <c r="GWI29" s="105"/>
      <c r="GWJ29" s="105"/>
      <c r="GWK29" s="105"/>
      <c r="GWL29" s="105"/>
      <c r="GWM29" s="105"/>
      <c r="GWN29" s="105"/>
      <c r="GWO29" s="105"/>
      <c r="GWP29" s="105"/>
      <c r="GWQ29" s="105"/>
      <c r="GWR29" s="105"/>
      <c r="GWS29" s="105"/>
      <c r="GWT29" s="105"/>
      <c r="GWU29" s="105"/>
      <c r="GWV29" s="105"/>
      <c r="GWW29" s="105"/>
      <c r="GWX29" s="105"/>
      <c r="GWY29" s="105"/>
      <c r="GWZ29" s="105"/>
      <c r="GXA29" s="105"/>
      <c r="GXB29" s="105"/>
      <c r="GXC29" s="105"/>
      <c r="GXD29" s="105"/>
      <c r="GXE29" s="105"/>
      <c r="GXF29" s="105"/>
      <c r="GXG29" s="105"/>
      <c r="GXH29" s="105"/>
      <c r="GXI29" s="105"/>
      <c r="GXJ29" s="105"/>
      <c r="GXK29" s="105"/>
      <c r="GXL29" s="105"/>
      <c r="GXM29" s="105"/>
      <c r="GXN29" s="105"/>
      <c r="GXO29" s="105"/>
      <c r="GXP29" s="105"/>
      <c r="GXQ29" s="105"/>
      <c r="GXR29" s="105"/>
      <c r="GXS29" s="105"/>
      <c r="GXT29" s="105"/>
      <c r="GXU29" s="105"/>
      <c r="GXV29" s="105"/>
      <c r="GXW29" s="105"/>
      <c r="GXX29" s="105"/>
      <c r="GXY29" s="105"/>
      <c r="GXZ29" s="105"/>
      <c r="GYA29" s="105"/>
      <c r="GYB29" s="105"/>
      <c r="GYC29" s="105"/>
      <c r="GYD29" s="105"/>
      <c r="GYE29" s="105"/>
      <c r="GYF29" s="105"/>
      <c r="GYG29" s="105"/>
      <c r="GYH29" s="105"/>
      <c r="GYI29" s="105"/>
      <c r="GYJ29" s="105"/>
      <c r="GYK29" s="105"/>
      <c r="GYL29" s="105"/>
      <c r="GYM29" s="105"/>
      <c r="GYN29" s="105"/>
      <c r="GYO29" s="105"/>
      <c r="GYP29" s="105"/>
      <c r="GYQ29" s="105"/>
      <c r="GYR29" s="105"/>
      <c r="GYS29" s="105"/>
      <c r="GYT29" s="105"/>
      <c r="GYU29" s="105"/>
      <c r="GYV29" s="105"/>
      <c r="GYW29" s="105"/>
      <c r="GYX29" s="105"/>
      <c r="GYY29" s="105"/>
      <c r="GYZ29" s="105"/>
      <c r="GZA29" s="105"/>
      <c r="GZB29" s="105"/>
      <c r="GZC29" s="105"/>
      <c r="GZD29" s="105"/>
      <c r="GZE29" s="105"/>
      <c r="GZF29" s="105"/>
      <c r="GZG29" s="105"/>
      <c r="GZH29" s="105"/>
      <c r="GZI29" s="105"/>
      <c r="GZJ29" s="105"/>
      <c r="GZK29" s="105"/>
      <c r="GZL29" s="105"/>
      <c r="GZM29" s="105"/>
      <c r="GZN29" s="105"/>
      <c r="GZO29" s="105"/>
      <c r="GZP29" s="105"/>
      <c r="GZQ29" s="105"/>
      <c r="GZR29" s="105"/>
      <c r="GZS29" s="105"/>
      <c r="GZT29" s="105"/>
      <c r="GZU29" s="105"/>
      <c r="GZV29" s="105"/>
      <c r="GZW29" s="105"/>
      <c r="GZX29" s="105"/>
      <c r="GZY29" s="105"/>
      <c r="GZZ29" s="105"/>
      <c r="HAA29" s="105"/>
      <c r="HAB29" s="105"/>
      <c r="HAC29" s="105"/>
      <c r="HAD29" s="105"/>
      <c r="HAE29" s="105"/>
      <c r="HAF29" s="105"/>
      <c r="HAG29" s="105"/>
      <c r="HAH29" s="105"/>
      <c r="HAI29" s="105"/>
      <c r="HAJ29" s="105"/>
      <c r="HAK29" s="105"/>
      <c r="HAL29" s="105"/>
      <c r="HAM29" s="105"/>
      <c r="HAN29" s="105"/>
      <c r="HAO29" s="105"/>
      <c r="HAP29" s="105"/>
      <c r="HAQ29" s="105"/>
      <c r="HAR29" s="105"/>
      <c r="HAS29" s="105"/>
      <c r="HAT29" s="105"/>
      <c r="HAU29" s="105"/>
      <c r="HAV29" s="105"/>
      <c r="HAW29" s="105"/>
      <c r="HAX29" s="105"/>
      <c r="HAY29" s="105"/>
      <c r="HAZ29" s="105"/>
      <c r="HBA29" s="105"/>
      <c r="HBB29" s="105"/>
      <c r="HBC29" s="105"/>
      <c r="HBD29" s="105"/>
      <c r="HBE29" s="105"/>
      <c r="HBF29" s="105"/>
      <c r="HBG29" s="105"/>
      <c r="HBH29" s="105"/>
      <c r="HBI29" s="105"/>
      <c r="HBJ29" s="105"/>
      <c r="HBK29" s="105"/>
      <c r="HBL29" s="105"/>
      <c r="HBM29" s="105"/>
      <c r="HBN29" s="105"/>
      <c r="HBO29" s="105"/>
      <c r="HBP29" s="105"/>
      <c r="HBQ29" s="105"/>
      <c r="HBR29" s="105"/>
      <c r="HBS29" s="105"/>
      <c r="HBT29" s="105"/>
      <c r="HBU29" s="105"/>
      <c r="HBV29" s="105"/>
      <c r="HBW29" s="105"/>
      <c r="HBX29" s="105"/>
      <c r="HBY29" s="105"/>
      <c r="HBZ29" s="105"/>
      <c r="HCA29" s="105"/>
      <c r="HCB29" s="105"/>
      <c r="HCC29" s="105"/>
      <c r="HCD29" s="105"/>
      <c r="HCE29" s="105"/>
      <c r="HCF29" s="105"/>
      <c r="HCG29" s="105"/>
      <c r="HCH29" s="105"/>
      <c r="HCI29" s="105"/>
      <c r="HCJ29" s="105"/>
      <c r="HCK29" s="105"/>
      <c r="HCL29" s="105"/>
      <c r="HCM29" s="105"/>
      <c r="HCN29" s="105"/>
      <c r="HCO29" s="105"/>
      <c r="HCP29" s="105"/>
      <c r="HCQ29" s="105"/>
      <c r="HCR29" s="105"/>
      <c r="HCS29" s="105"/>
      <c r="HCT29" s="105"/>
      <c r="HCU29" s="105"/>
      <c r="HCV29" s="105"/>
      <c r="HCW29" s="105"/>
      <c r="HCX29" s="105"/>
      <c r="HCY29" s="105"/>
      <c r="HCZ29" s="105"/>
      <c r="HDA29" s="105"/>
      <c r="HDB29" s="105"/>
      <c r="HDC29" s="105"/>
      <c r="HDD29" s="105"/>
      <c r="HDE29" s="105"/>
      <c r="HDF29" s="105"/>
      <c r="HDG29" s="105"/>
      <c r="HDH29" s="105"/>
      <c r="HDI29" s="105"/>
      <c r="HDJ29" s="105"/>
      <c r="HDK29" s="105"/>
      <c r="HDL29" s="105"/>
      <c r="HDM29" s="105"/>
      <c r="HDN29" s="105"/>
      <c r="HDO29" s="105"/>
      <c r="HDP29" s="105"/>
      <c r="HDQ29" s="105"/>
      <c r="HDR29" s="105"/>
      <c r="HDS29" s="105"/>
      <c r="HDT29" s="105"/>
      <c r="HDU29" s="105"/>
      <c r="HDV29" s="105"/>
      <c r="HDW29" s="105"/>
      <c r="HDX29" s="105"/>
      <c r="HDY29" s="105"/>
      <c r="HDZ29" s="105"/>
      <c r="HEA29" s="105"/>
      <c r="HEB29" s="105"/>
      <c r="HEC29" s="105"/>
      <c r="HED29" s="105"/>
      <c r="HEE29" s="105"/>
      <c r="HEF29" s="105"/>
      <c r="HEG29" s="105"/>
      <c r="HEH29" s="105"/>
      <c r="HEI29" s="105"/>
      <c r="HEJ29" s="105"/>
      <c r="HEK29" s="105"/>
      <c r="HEL29" s="105"/>
      <c r="HEM29" s="105"/>
      <c r="HEN29" s="105"/>
      <c r="HEO29" s="105"/>
      <c r="HEP29" s="105"/>
      <c r="HEQ29" s="105"/>
      <c r="HER29" s="105"/>
      <c r="HES29" s="105"/>
      <c r="HET29" s="105"/>
      <c r="HEU29" s="105"/>
      <c r="HEV29" s="105"/>
      <c r="HEW29" s="105"/>
      <c r="HEX29" s="105"/>
      <c r="HEY29" s="105"/>
      <c r="HEZ29" s="105"/>
      <c r="HFA29" s="105"/>
      <c r="HFB29" s="105"/>
      <c r="HFC29" s="105"/>
      <c r="HFD29" s="105"/>
      <c r="HFE29" s="105"/>
      <c r="HFF29" s="105"/>
      <c r="HFG29" s="105"/>
      <c r="HFH29" s="105"/>
      <c r="HFI29" s="105"/>
      <c r="HFJ29" s="105"/>
      <c r="HFK29" s="105"/>
      <c r="HFL29" s="105"/>
      <c r="HFM29" s="105"/>
      <c r="HFN29" s="105"/>
      <c r="HFO29" s="105"/>
      <c r="HFP29" s="105"/>
      <c r="HFQ29" s="105"/>
      <c r="HFR29" s="105"/>
      <c r="HFS29" s="105"/>
      <c r="HFT29" s="105"/>
      <c r="HFU29" s="105"/>
      <c r="HFV29" s="105"/>
      <c r="HFW29" s="105"/>
      <c r="HFX29" s="105"/>
      <c r="HFY29" s="105"/>
      <c r="HFZ29" s="105"/>
      <c r="HGA29" s="105"/>
      <c r="HGB29" s="105"/>
      <c r="HGC29" s="105"/>
      <c r="HGD29" s="105"/>
      <c r="HGE29" s="105"/>
      <c r="HGF29" s="105"/>
      <c r="HGG29" s="105"/>
      <c r="HGH29" s="105"/>
      <c r="HGI29" s="105"/>
      <c r="HGJ29" s="105"/>
      <c r="HGK29" s="105"/>
      <c r="HGL29" s="105"/>
      <c r="HGM29" s="105"/>
      <c r="HGN29" s="105"/>
      <c r="HGO29" s="105"/>
      <c r="HGP29" s="105"/>
      <c r="HGQ29" s="105"/>
      <c r="HGR29" s="105"/>
      <c r="HGS29" s="105"/>
      <c r="HGT29" s="105"/>
      <c r="HGU29" s="105"/>
      <c r="HGV29" s="105"/>
      <c r="HGW29" s="105"/>
      <c r="HGX29" s="105"/>
      <c r="HGY29" s="105"/>
      <c r="HGZ29" s="105"/>
      <c r="HHA29" s="105"/>
      <c r="HHB29" s="105"/>
      <c r="HHC29" s="105"/>
      <c r="HHD29" s="105"/>
      <c r="HHE29" s="105"/>
      <c r="HHF29" s="105"/>
      <c r="HHG29" s="105"/>
      <c r="HHH29" s="105"/>
      <c r="HHI29" s="105"/>
      <c r="HHJ29" s="105"/>
      <c r="HHK29" s="105"/>
      <c r="HHL29" s="105"/>
      <c r="HHM29" s="105"/>
      <c r="HHN29" s="105"/>
      <c r="HHO29" s="105"/>
      <c r="HHP29" s="105"/>
      <c r="HHQ29" s="105"/>
      <c r="HHR29" s="105"/>
      <c r="HHS29" s="105"/>
      <c r="HHT29" s="105"/>
      <c r="HHU29" s="105"/>
      <c r="HHV29" s="105"/>
      <c r="HHW29" s="105"/>
      <c r="HHX29" s="105"/>
      <c r="HHY29" s="105"/>
      <c r="HHZ29" s="105"/>
      <c r="HIA29" s="105"/>
      <c r="HIB29" s="105"/>
      <c r="HIC29" s="105"/>
      <c r="HID29" s="105"/>
      <c r="HIE29" s="105"/>
      <c r="HIF29" s="105"/>
      <c r="HIG29" s="105"/>
      <c r="HIH29" s="105"/>
      <c r="HII29" s="105"/>
      <c r="HIJ29" s="105"/>
      <c r="HIK29" s="105"/>
      <c r="HIL29" s="105"/>
      <c r="HIM29" s="105"/>
      <c r="HIN29" s="105"/>
      <c r="HIO29" s="105"/>
      <c r="HIP29" s="105"/>
      <c r="HIQ29" s="105"/>
      <c r="HIR29" s="105"/>
      <c r="HIS29" s="105"/>
      <c r="HIT29" s="105"/>
      <c r="HIU29" s="105"/>
      <c r="HIV29" s="105"/>
      <c r="HIW29" s="105"/>
      <c r="HIX29" s="105"/>
      <c r="HIY29" s="105"/>
      <c r="HIZ29" s="105"/>
      <c r="HJA29" s="105"/>
      <c r="HJB29" s="105"/>
      <c r="HJC29" s="105"/>
      <c r="HJD29" s="105"/>
      <c r="HJE29" s="105"/>
      <c r="HJF29" s="105"/>
      <c r="HJG29" s="105"/>
      <c r="HJH29" s="105"/>
      <c r="HJI29" s="105"/>
      <c r="HJJ29" s="105"/>
      <c r="HJK29" s="105"/>
      <c r="HJL29" s="105"/>
      <c r="HJM29" s="105"/>
      <c r="HJN29" s="105"/>
      <c r="HJO29" s="105"/>
      <c r="HJP29" s="105"/>
      <c r="HJQ29" s="105"/>
      <c r="HJR29" s="105"/>
      <c r="HJS29" s="105"/>
      <c r="HJT29" s="105"/>
      <c r="HJU29" s="105"/>
      <c r="HJV29" s="105"/>
      <c r="HJW29" s="105"/>
      <c r="HJX29" s="105"/>
      <c r="HJY29" s="105"/>
      <c r="HJZ29" s="105"/>
      <c r="HKA29" s="105"/>
      <c r="HKB29" s="105"/>
      <c r="HKC29" s="105"/>
      <c r="HKD29" s="105"/>
      <c r="HKE29" s="105"/>
      <c r="HKF29" s="105"/>
      <c r="HKG29" s="105"/>
      <c r="HKH29" s="105"/>
      <c r="HKI29" s="105"/>
      <c r="HKJ29" s="105"/>
      <c r="HKK29" s="105"/>
      <c r="HKL29" s="105"/>
      <c r="HKM29" s="105"/>
      <c r="HKN29" s="105"/>
      <c r="HKO29" s="105"/>
      <c r="HKP29" s="105"/>
      <c r="HKQ29" s="105"/>
      <c r="HKR29" s="105"/>
      <c r="HKS29" s="105"/>
      <c r="HKT29" s="105"/>
      <c r="HKU29" s="105"/>
      <c r="HKV29" s="105"/>
      <c r="HKW29" s="105"/>
      <c r="HKX29" s="105"/>
      <c r="HKY29" s="105"/>
      <c r="HKZ29" s="105"/>
      <c r="HLA29" s="105"/>
      <c r="HLB29" s="105"/>
      <c r="HLC29" s="105"/>
      <c r="HLD29" s="105"/>
      <c r="HLE29" s="105"/>
      <c r="HLF29" s="105"/>
      <c r="HLG29" s="105"/>
      <c r="HLH29" s="105"/>
      <c r="HLI29" s="105"/>
      <c r="HLJ29" s="105"/>
      <c r="HLK29" s="105"/>
      <c r="HLL29" s="105"/>
      <c r="HLM29" s="105"/>
      <c r="HLN29" s="105"/>
      <c r="HLO29" s="105"/>
      <c r="HLP29" s="105"/>
      <c r="HLQ29" s="105"/>
      <c r="HLR29" s="105"/>
      <c r="HLS29" s="105"/>
      <c r="HLT29" s="105"/>
      <c r="HLU29" s="105"/>
      <c r="HLV29" s="105"/>
      <c r="HLW29" s="105"/>
      <c r="HLX29" s="105"/>
      <c r="HLY29" s="105"/>
      <c r="HLZ29" s="105"/>
      <c r="HMA29" s="105"/>
      <c r="HMB29" s="105"/>
      <c r="HMC29" s="105"/>
      <c r="HMD29" s="105"/>
      <c r="HME29" s="105"/>
      <c r="HMF29" s="105"/>
      <c r="HMG29" s="105"/>
      <c r="HMH29" s="105"/>
      <c r="HMI29" s="105"/>
      <c r="HMJ29" s="105"/>
      <c r="HMK29" s="105"/>
      <c r="HML29" s="105"/>
      <c r="HMM29" s="105"/>
      <c r="HMN29" s="105"/>
      <c r="HMO29" s="105"/>
      <c r="HMP29" s="105"/>
      <c r="HMQ29" s="105"/>
      <c r="HMR29" s="105"/>
      <c r="HMS29" s="105"/>
      <c r="HMT29" s="105"/>
      <c r="HMU29" s="105"/>
      <c r="HMV29" s="105"/>
      <c r="HMW29" s="105"/>
      <c r="HMX29" s="105"/>
      <c r="HMY29" s="105"/>
      <c r="HMZ29" s="105"/>
      <c r="HNA29" s="105"/>
      <c r="HNB29" s="105"/>
      <c r="HNC29" s="105"/>
      <c r="HND29" s="105"/>
      <c r="HNE29" s="105"/>
      <c r="HNF29" s="105"/>
      <c r="HNG29" s="105"/>
      <c r="HNH29" s="105"/>
      <c r="HNI29" s="105"/>
      <c r="HNJ29" s="105"/>
      <c r="HNK29" s="105"/>
      <c r="HNL29" s="105"/>
      <c r="HNM29" s="105"/>
      <c r="HNN29" s="105"/>
      <c r="HNO29" s="105"/>
      <c r="HNP29" s="105"/>
      <c r="HNQ29" s="105"/>
      <c r="HNR29" s="105"/>
      <c r="HNS29" s="105"/>
      <c r="HNT29" s="105"/>
      <c r="HNU29" s="105"/>
      <c r="HNV29" s="105"/>
      <c r="HNW29" s="105"/>
      <c r="HNX29" s="105"/>
      <c r="HNY29" s="105"/>
      <c r="HNZ29" s="105"/>
      <c r="HOA29" s="105"/>
      <c r="HOB29" s="105"/>
      <c r="HOC29" s="105"/>
      <c r="HOD29" s="105"/>
      <c r="HOE29" s="105"/>
      <c r="HOF29" s="105"/>
      <c r="HOG29" s="105"/>
      <c r="HOH29" s="105"/>
      <c r="HOI29" s="105"/>
      <c r="HOJ29" s="105"/>
      <c r="HOK29" s="105"/>
      <c r="HOL29" s="105"/>
      <c r="HOM29" s="105"/>
      <c r="HON29" s="105"/>
      <c r="HOO29" s="105"/>
      <c r="HOP29" s="105"/>
      <c r="HOQ29" s="105"/>
      <c r="HOR29" s="105"/>
      <c r="HOS29" s="105"/>
      <c r="HOT29" s="105"/>
      <c r="HOU29" s="105"/>
      <c r="HOV29" s="105"/>
      <c r="HOW29" s="105"/>
      <c r="HOX29" s="105"/>
      <c r="HOY29" s="105"/>
      <c r="HOZ29" s="105"/>
      <c r="HPA29" s="105"/>
      <c r="HPB29" s="105"/>
      <c r="HPC29" s="105"/>
      <c r="HPD29" s="105"/>
      <c r="HPE29" s="105"/>
      <c r="HPF29" s="105"/>
      <c r="HPG29" s="105"/>
      <c r="HPH29" s="105"/>
      <c r="HPI29" s="105"/>
      <c r="HPJ29" s="105"/>
      <c r="HPK29" s="105"/>
      <c r="HPL29" s="105"/>
      <c r="HPM29" s="105"/>
      <c r="HPN29" s="105"/>
      <c r="HPO29" s="105"/>
      <c r="HPP29" s="105"/>
      <c r="HPQ29" s="105"/>
      <c r="HPR29" s="105"/>
      <c r="HPS29" s="105"/>
      <c r="HPT29" s="105"/>
      <c r="HPU29" s="105"/>
      <c r="HPV29" s="105"/>
      <c r="HPW29" s="105"/>
      <c r="HPX29" s="105"/>
      <c r="HPY29" s="105"/>
      <c r="HPZ29" s="105"/>
      <c r="HQA29" s="105"/>
      <c r="HQB29" s="105"/>
      <c r="HQC29" s="105"/>
      <c r="HQD29" s="105"/>
      <c r="HQE29" s="105"/>
      <c r="HQF29" s="105"/>
      <c r="HQG29" s="105"/>
      <c r="HQH29" s="105"/>
      <c r="HQI29" s="105"/>
      <c r="HQJ29" s="105"/>
      <c r="HQK29" s="105"/>
      <c r="HQL29" s="105"/>
      <c r="HQM29" s="105"/>
      <c r="HQN29" s="105"/>
      <c r="HQO29" s="105"/>
      <c r="HQP29" s="105"/>
      <c r="HQQ29" s="105"/>
      <c r="HQR29" s="105"/>
      <c r="HQS29" s="105"/>
      <c r="HQT29" s="105"/>
      <c r="HQU29" s="105"/>
      <c r="HQV29" s="105"/>
      <c r="HQW29" s="105"/>
      <c r="HQX29" s="105"/>
      <c r="HQY29" s="105"/>
      <c r="HQZ29" s="105"/>
      <c r="HRA29" s="105"/>
      <c r="HRB29" s="105"/>
      <c r="HRC29" s="105"/>
      <c r="HRD29" s="105"/>
      <c r="HRE29" s="105"/>
      <c r="HRF29" s="105"/>
      <c r="HRG29" s="105"/>
      <c r="HRH29" s="105"/>
      <c r="HRI29" s="105"/>
      <c r="HRJ29" s="105"/>
      <c r="HRK29" s="105"/>
      <c r="HRL29" s="105"/>
      <c r="HRM29" s="105"/>
      <c r="HRN29" s="105"/>
      <c r="HRO29" s="105"/>
      <c r="HRP29" s="105"/>
      <c r="HRQ29" s="105"/>
      <c r="HRR29" s="105"/>
      <c r="HRS29" s="105"/>
      <c r="HRT29" s="105"/>
      <c r="HRU29" s="105"/>
      <c r="HRV29" s="105"/>
      <c r="HRW29" s="105"/>
      <c r="HRX29" s="105"/>
      <c r="HRY29" s="105"/>
      <c r="HRZ29" s="105"/>
      <c r="HSA29" s="105"/>
      <c r="HSB29" s="105"/>
      <c r="HSC29" s="105"/>
      <c r="HSD29" s="105"/>
      <c r="HSE29" s="105"/>
      <c r="HSF29" s="105"/>
      <c r="HSG29" s="105"/>
      <c r="HSH29" s="105"/>
      <c r="HSI29" s="105"/>
      <c r="HSJ29" s="105"/>
      <c r="HSK29" s="105"/>
      <c r="HSL29" s="105"/>
      <c r="HSM29" s="105"/>
      <c r="HSN29" s="105"/>
      <c r="HSO29" s="105"/>
      <c r="HSP29" s="105"/>
      <c r="HSQ29" s="105"/>
      <c r="HSR29" s="105"/>
      <c r="HSS29" s="105"/>
      <c r="HST29" s="105"/>
      <c r="HSU29" s="105"/>
      <c r="HSV29" s="105"/>
      <c r="HSW29" s="105"/>
      <c r="HSX29" s="105"/>
      <c r="HSY29" s="105"/>
      <c r="HSZ29" s="105"/>
      <c r="HTA29" s="105"/>
      <c r="HTB29" s="105"/>
      <c r="HTC29" s="105"/>
      <c r="HTD29" s="105"/>
      <c r="HTE29" s="105"/>
      <c r="HTF29" s="105"/>
      <c r="HTG29" s="105"/>
      <c r="HTH29" s="105"/>
      <c r="HTI29" s="105"/>
      <c r="HTJ29" s="105"/>
      <c r="HTK29" s="105"/>
      <c r="HTL29" s="105"/>
      <c r="HTM29" s="105"/>
      <c r="HTN29" s="105"/>
      <c r="HTO29" s="105"/>
      <c r="HTP29" s="105"/>
      <c r="HTQ29" s="105"/>
      <c r="HTR29" s="105"/>
      <c r="HTS29" s="105"/>
      <c r="HTT29" s="105"/>
      <c r="HTU29" s="105"/>
      <c r="HTV29" s="105"/>
      <c r="HTW29" s="105"/>
      <c r="HTX29" s="105"/>
      <c r="HTY29" s="105"/>
      <c r="HTZ29" s="105"/>
      <c r="HUA29" s="105"/>
      <c r="HUB29" s="105"/>
      <c r="HUC29" s="105"/>
      <c r="HUD29" s="105"/>
      <c r="HUE29" s="105"/>
      <c r="HUF29" s="105"/>
      <c r="HUG29" s="105"/>
      <c r="HUH29" s="105"/>
      <c r="HUI29" s="105"/>
      <c r="HUJ29" s="105"/>
      <c r="HUK29" s="105"/>
      <c r="HUL29" s="105"/>
      <c r="HUM29" s="105"/>
      <c r="HUN29" s="105"/>
      <c r="HUO29" s="105"/>
      <c r="HUP29" s="105"/>
      <c r="HUQ29" s="105"/>
      <c r="HUR29" s="105"/>
      <c r="HUS29" s="105"/>
      <c r="HUT29" s="105"/>
      <c r="HUU29" s="105"/>
      <c r="HUV29" s="105"/>
      <c r="HUW29" s="105"/>
      <c r="HUX29" s="105"/>
      <c r="HUY29" s="105"/>
      <c r="HUZ29" s="105"/>
      <c r="HVA29" s="105"/>
      <c r="HVB29" s="105"/>
      <c r="HVC29" s="105"/>
      <c r="HVD29" s="105"/>
      <c r="HVE29" s="105"/>
      <c r="HVF29" s="105"/>
      <c r="HVG29" s="105"/>
      <c r="HVH29" s="105"/>
      <c r="HVI29" s="105"/>
      <c r="HVJ29" s="105"/>
      <c r="HVK29" s="105"/>
      <c r="HVL29" s="105"/>
      <c r="HVM29" s="105"/>
      <c r="HVN29" s="105"/>
      <c r="HVO29" s="105"/>
      <c r="HVP29" s="105"/>
      <c r="HVQ29" s="105"/>
      <c r="HVR29" s="105"/>
      <c r="HVS29" s="105"/>
      <c r="HVT29" s="105"/>
      <c r="HVU29" s="105"/>
      <c r="HVV29" s="105"/>
      <c r="HVW29" s="105"/>
      <c r="HVX29" s="105"/>
      <c r="HVY29" s="105"/>
      <c r="HVZ29" s="105"/>
      <c r="HWA29" s="105"/>
      <c r="HWB29" s="105"/>
      <c r="HWC29" s="105"/>
      <c r="HWD29" s="105"/>
      <c r="HWE29" s="105"/>
      <c r="HWF29" s="105"/>
      <c r="HWG29" s="105"/>
      <c r="HWH29" s="105"/>
      <c r="HWI29" s="105"/>
      <c r="HWJ29" s="105"/>
      <c r="HWK29" s="105"/>
      <c r="HWL29" s="105"/>
      <c r="HWM29" s="105"/>
      <c r="HWN29" s="105"/>
      <c r="HWO29" s="105"/>
      <c r="HWP29" s="105"/>
      <c r="HWQ29" s="105"/>
      <c r="HWR29" s="105"/>
      <c r="HWS29" s="105"/>
      <c r="HWT29" s="105"/>
      <c r="HWU29" s="105"/>
      <c r="HWV29" s="105"/>
      <c r="HWW29" s="105"/>
      <c r="HWX29" s="105"/>
      <c r="HWY29" s="105"/>
      <c r="HWZ29" s="105"/>
      <c r="HXA29" s="105"/>
      <c r="HXB29" s="105"/>
      <c r="HXC29" s="105"/>
      <c r="HXD29" s="105"/>
      <c r="HXE29" s="105"/>
      <c r="HXF29" s="105"/>
      <c r="HXG29" s="105"/>
      <c r="HXH29" s="105"/>
      <c r="HXI29" s="105"/>
      <c r="HXJ29" s="105"/>
      <c r="HXK29" s="105"/>
      <c r="HXL29" s="105"/>
      <c r="HXM29" s="105"/>
      <c r="HXN29" s="105"/>
      <c r="HXO29" s="105"/>
      <c r="HXP29" s="105"/>
      <c r="HXQ29" s="105"/>
      <c r="HXR29" s="105"/>
      <c r="HXS29" s="105"/>
      <c r="HXT29" s="105"/>
      <c r="HXU29" s="105"/>
      <c r="HXV29" s="105"/>
      <c r="HXW29" s="105"/>
      <c r="HXX29" s="105"/>
      <c r="HXY29" s="105"/>
      <c r="HXZ29" s="105"/>
      <c r="HYA29" s="105"/>
      <c r="HYB29" s="105"/>
      <c r="HYC29" s="105"/>
      <c r="HYD29" s="105"/>
      <c r="HYE29" s="105"/>
      <c r="HYF29" s="105"/>
      <c r="HYG29" s="105"/>
      <c r="HYH29" s="105"/>
      <c r="HYI29" s="105"/>
      <c r="HYJ29" s="105"/>
      <c r="HYK29" s="105"/>
      <c r="HYL29" s="105"/>
      <c r="HYM29" s="105"/>
      <c r="HYN29" s="105"/>
      <c r="HYO29" s="105"/>
      <c r="HYP29" s="105"/>
      <c r="HYQ29" s="105"/>
      <c r="HYR29" s="105"/>
      <c r="HYS29" s="105"/>
      <c r="HYT29" s="105"/>
      <c r="HYU29" s="105"/>
      <c r="HYV29" s="105"/>
      <c r="HYW29" s="105"/>
      <c r="HYX29" s="105"/>
      <c r="HYY29" s="105"/>
      <c r="HYZ29" s="105"/>
      <c r="HZA29" s="105"/>
      <c r="HZB29" s="105"/>
      <c r="HZC29" s="105"/>
      <c r="HZD29" s="105"/>
      <c r="HZE29" s="105"/>
      <c r="HZF29" s="105"/>
      <c r="HZG29" s="105"/>
      <c r="HZH29" s="105"/>
      <c r="HZI29" s="105"/>
      <c r="HZJ29" s="105"/>
      <c r="HZK29" s="105"/>
      <c r="HZL29" s="105"/>
      <c r="HZM29" s="105"/>
      <c r="HZN29" s="105"/>
      <c r="HZO29" s="105"/>
      <c r="HZP29" s="105"/>
      <c r="HZQ29" s="105"/>
      <c r="HZR29" s="105"/>
      <c r="HZS29" s="105"/>
      <c r="HZT29" s="105"/>
      <c r="HZU29" s="105"/>
      <c r="HZV29" s="105"/>
      <c r="HZW29" s="105"/>
      <c r="HZX29" s="105"/>
      <c r="HZY29" s="105"/>
      <c r="HZZ29" s="105"/>
      <c r="IAA29" s="105"/>
      <c r="IAB29" s="105"/>
      <c r="IAC29" s="105"/>
      <c r="IAD29" s="105"/>
      <c r="IAE29" s="105"/>
      <c r="IAF29" s="105"/>
      <c r="IAG29" s="105"/>
      <c r="IAH29" s="105"/>
      <c r="IAI29" s="105"/>
      <c r="IAJ29" s="105"/>
      <c r="IAK29" s="105"/>
      <c r="IAL29" s="105"/>
      <c r="IAM29" s="105"/>
      <c r="IAN29" s="105"/>
      <c r="IAO29" s="105"/>
      <c r="IAP29" s="105"/>
      <c r="IAQ29" s="105"/>
      <c r="IAR29" s="105"/>
      <c r="IAS29" s="105"/>
      <c r="IAT29" s="105"/>
      <c r="IAU29" s="105"/>
      <c r="IAV29" s="105"/>
      <c r="IAW29" s="105"/>
      <c r="IAX29" s="105"/>
      <c r="IAY29" s="105"/>
      <c r="IAZ29" s="105"/>
      <c r="IBA29" s="105"/>
      <c r="IBB29" s="105"/>
      <c r="IBC29" s="105"/>
      <c r="IBD29" s="105"/>
      <c r="IBE29" s="105"/>
      <c r="IBF29" s="105"/>
      <c r="IBG29" s="105"/>
      <c r="IBH29" s="105"/>
      <c r="IBI29" s="105"/>
      <c r="IBJ29" s="105"/>
      <c r="IBK29" s="105"/>
      <c r="IBL29" s="105"/>
      <c r="IBM29" s="105"/>
      <c r="IBN29" s="105"/>
      <c r="IBO29" s="105"/>
      <c r="IBP29" s="105"/>
      <c r="IBQ29" s="105"/>
      <c r="IBR29" s="105"/>
      <c r="IBS29" s="105"/>
      <c r="IBT29" s="105"/>
      <c r="IBU29" s="105"/>
      <c r="IBV29" s="105"/>
      <c r="IBW29" s="105"/>
      <c r="IBX29" s="105"/>
      <c r="IBY29" s="105"/>
      <c r="IBZ29" s="105"/>
      <c r="ICA29" s="105"/>
      <c r="ICB29" s="105"/>
      <c r="ICC29" s="105"/>
      <c r="ICD29" s="105"/>
      <c r="ICE29" s="105"/>
      <c r="ICF29" s="105"/>
      <c r="ICG29" s="105"/>
      <c r="ICH29" s="105"/>
      <c r="ICI29" s="105"/>
      <c r="ICJ29" s="105"/>
      <c r="ICK29" s="105"/>
      <c r="ICL29" s="105"/>
      <c r="ICM29" s="105"/>
      <c r="ICN29" s="105"/>
      <c r="ICO29" s="105"/>
      <c r="ICP29" s="105"/>
      <c r="ICQ29" s="105"/>
      <c r="ICR29" s="105"/>
      <c r="ICS29" s="105"/>
      <c r="ICT29" s="105"/>
      <c r="ICU29" s="105"/>
      <c r="ICV29" s="105"/>
      <c r="ICW29" s="105"/>
      <c r="ICX29" s="105"/>
      <c r="ICY29" s="105"/>
      <c r="ICZ29" s="105"/>
      <c r="IDA29" s="105"/>
      <c r="IDB29" s="105"/>
      <c r="IDC29" s="105"/>
      <c r="IDD29" s="105"/>
      <c r="IDE29" s="105"/>
      <c r="IDF29" s="105"/>
      <c r="IDG29" s="105"/>
      <c r="IDH29" s="105"/>
      <c r="IDI29" s="105"/>
      <c r="IDJ29" s="105"/>
      <c r="IDK29" s="105"/>
      <c r="IDL29" s="105"/>
      <c r="IDM29" s="105"/>
      <c r="IDN29" s="105"/>
      <c r="IDO29" s="105"/>
      <c r="IDP29" s="105"/>
      <c r="IDQ29" s="105"/>
      <c r="IDR29" s="105"/>
      <c r="IDS29" s="105"/>
      <c r="IDT29" s="105"/>
      <c r="IDU29" s="105"/>
      <c r="IDV29" s="105"/>
      <c r="IDW29" s="105"/>
      <c r="IDX29" s="105"/>
      <c r="IDY29" s="105"/>
      <c r="IDZ29" s="105"/>
      <c r="IEA29" s="105"/>
      <c r="IEB29" s="105"/>
      <c r="IEC29" s="105"/>
      <c r="IED29" s="105"/>
      <c r="IEE29" s="105"/>
      <c r="IEF29" s="105"/>
      <c r="IEG29" s="105"/>
      <c r="IEH29" s="105"/>
      <c r="IEI29" s="105"/>
      <c r="IEJ29" s="105"/>
      <c r="IEK29" s="105"/>
      <c r="IEL29" s="105"/>
      <c r="IEM29" s="105"/>
      <c r="IEN29" s="105"/>
      <c r="IEO29" s="105"/>
      <c r="IEP29" s="105"/>
      <c r="IEQ29" s="105"/>
      <c r="IER29" s="105"/>
      <c r="IES29" s="105"/>
      <c r="IET29" s="105"/>
      <c r="IEU29" s="105"/>
      <c r="IEV29" s="105"/>
      <c r="IEW29" s="105"/>
      <c r="IEX29" s="105"/>
      <c r="IEY29" s="105"/>
      <c r="IEZ29" s="105"/>
      <c r="IFA29" s="105"/>
      <c r="IFB29" s="105"/>
      <c r="IFC29" s="105"/>
      <c r="IFD29" s="105"/>
      <c r="IFE29" s="105"/>
      <c r="IFF29" s="105"/>
      <c r="IFG29" s="105"/>
      <c r="IFH29" s="105"/>
      <c r="IFI29" s="105"/>
      <c r="IFJ29" s="105"/>
      <c r="IFK29" s="105"/>
      <c r="IFL29" s="105"/>
      <c r="IFM29" s="105"/>
      <c r="IFN29" s="105"/>
      <c r="IFO29" s="105"/>
      <c r="IFP29" s="105"/>
      <c r="IFQ29" s="105"/>
      <c r="IFR29" s="105"/>
      <c r="IFS29" s="105"/>
      <c r="IFT29" s="105"/>
      <c r="IFU29" s="105"/>
      <c r="IFV29" s="105"/>
      <c r="IFW29" s="105"/>
      <c r="IFX29" s="105"/>
      <c r="IFY29" s="105"/>
      <c r="IFZ29" s="105"/>
      <c r="IGA29" s="105"/>
      <c r="IGB29" s="105"/>
      <c r="IGC29" s="105"/>
      <c r="IGD29" s="105"/>
      <c r="IGE29" s="105"/>
      <c r="IGF29" s="105"/>
      <c r="IGG29" s="105"/>
      <c r="IGH29" s="105"/>
      <c r="IGI29" s="105"/>
      <c r="IGJ29" s="105"/>
      <c r="IGK29" s="105"/>
      <c r="IGL29" s="105"/>
      <c r="IGM29" s="105"/>
      <c r="IGN29" s="105"/>
      <c r="IGO29" s="105"/>
      <c r="IGP29" s="105"/>
      <c r="IGQ29" s="105"/>
      <c r="IGR29" s="105"/>
      <c r="IGS29" s="105"/>
      <c r="IGT29" s="105"/>
      <c r="IGU29" s="105"/>
      <c r="IGV29" s="105"/>
      <c r="IGW29" s="105"/>
      <c r="IGX29" s="105"/>
      <c r="IGY29" s="105"/>
      <c r="IGZ29" s="105"/>
      <c r="IHA29" s="105"/>
      <c r="IHB29" s="105"/>
      <c r="IHC29" s="105"/>
      <c r="IHD29" s="105"/>
      <c r="IHE29" s="105"/>
      <c r="IHF29" s="105"/>
      <c r="IHG29" s="105"/>
      <c r="IHH29" s="105"/>
      <c r="IHI29" s="105"/>
      <c r="IHJ29" s="105"/>
      <c r="IHK29" s="105"/>
      <c r="IHL29" s="105"/>
      <c r="IHM29" s="105"/>
      <c r="IHN29" s="105"/>
      <c r="IHO29" s="105"/>
      <c r="IHP29" s="105"/>
      <c r="IHQ29" s="105"/>
      <c r="IHR29" s="105"/>
      <c r="IHS29" s="105"/>
      <c r="IHT29" s="105"/>
      <c r="IHU29" s="105"/>
      <c r="IHV29" s="105"/>
      <c r="IHW29" s="105"/>
      <c r="IHX29" s="105"/>
      <c r="IHY29" s="105"/>
      <c r="IHZ29" s="105"/>
      <c r="IIA29" s="105"/>
      <c r="IIB29" s="105"/>
      <c r="IIC29" s="105"/>
      <c r="IID29" s="105"/>
      <c r="IIE29" s="105"/>
      <c r="IIF29" s="105"/>
      <c r="IIG29" s="105"/>
      <c r="IIH29" s="105"/>
      <c r="III29" s="105"/>
      <c r="IIJ29" s="105"/>
      <c r="IIK29" s="105"/>
      <c r="IIL29" s="105"/>
      <c r="IIM29" s="105"/>
      <c r="IIN29" s="105"/>
      <c r="IIO29" s="105"/>
      <c r="IIP29" s="105"/>
      <c r="IIQ29" s="105"/>
      <c r="IIR29" s="105"/>
      <c r="IIS29" s="105"/>
      <c r="IIT29" s="105"/>
      <c r="IIU29" s="105"/>
      <c r="IIV29" s="105"/>
      <c r="IIW29" s="105"/>
      <c r="IIX29" s="105"/>
      <c r="IIY29" s="105"/>
      <c r="IIZ29" s="105"/>
      <c r="IJA29" s="105"/>
      <c r="IJB29" s="105"/>
      <c r="IJC29" s="105"/>
      <c r="IJD29" s="105"/>
      <c r="IJE29" s="105"/>
      <c r="IJF29" s="105"/>
      <c r="IJG29" s="105"/>
      <c r="IJH29" s="105"/>
      <c r="IJI29" s="105"/>
      <c r="IJJ29" s="105"/>
      <c r="IJK29" s="105"/>
      <c r="IJL29" s="105"/>
      <c r="IJM29" s="105"/>
      <c r="IJN29" s="105"/>
      <c r="IJO29" s="105"/>
      <c r="IJP29" s="105"/>
      <c r="IJQ29" s="105"/>
      <c r="IJR29" s="105"/>
      <c r="IJS29" s="105"/>
      <c r="IJT29" s="105"/>
      <c r="IJU29" s="105"/>
      <c r="IJV29" s="105"/>
      <c r="IJW29" s="105"/>
      <c r="IJX29" s="105"/>
      <c r="IJY29" s="105"/>
      <c r="IJZ29" s="105"/>
      <c r="IKA29" s="105"/>
      <c r="IKB29" s="105"/>
      <c r="IKC29" s="105"/>
      <c r="IKD29" s="105"/>
      <c r="IKE29" s="105"/>
      <c r="IKF29" s="105"/>
      <c r="IKG29" s="105"/>
      <c r="IKH29" s="105"/>
      <c r="IKI29" s="105"/>
      <c r="IKJ29" s="105"/>
      <c r="IKK29" s="105"/>
      <c r="IKL29" s="105"/>
      <c r="IKM29" s="105"/>
      <c r="IKN29" s="105"/>
      <c r="IKO29" s="105"/>
      <c r="IKP29" s="105"/>
      <c r="IKQ29" s="105"/>
      <c r="IKR29" s="105"/>
      <c r="IKS29" s="105"/>
      <c r="IKT29" s="105"/>
      <c r="IKU29" s="105"/>
      <c r="IKV29" s="105"/>
      <c r="IKW29" s="105"/>
      <c r="IKX29" s="105"/>
      <c r="IKY29" s="105"/>
      <c r="IKZ29" s="105"/>
      <c r="ILA29" s="105"/>
      <c r="ILB29" s="105"/>
      <c r="ILC29" s="105"/>
      <c r="ILD29" s="105"/>
      <c r="ILE29" s="105"/>
      <c r="ILF29" s="105"/>
      <c r="ILG29" s="105"/>
      <c r="ILH29" s="105"/>
      <c r="ILI29" s="105"/>
      <c r="ILJ29" s="105"/>
      <c r="ILK29" s="105"/>
      <c r="ILL29" s="105"/>
      <c r="ILM29" s="105"/>
      <c r="ILN29" s="105"/>
      <c r="ILO29" s="105"/>
      <c r="ILP29" s="105"/>
      <c r="ILQ29" s="105"/>
      <c r="ILR29" s="105"/>
      <c r="ILS29" s="105"/>
      <c r="ILT29" s="105"/>
      <c r="ILU29" s="105"/>
      <c r="ILV29" s="105"/>
      <c r="ILW29" s="105"/>
      <c r="ILX29" s="105"/>
      <c r="ILY29" s="105"/>
      <c r="ILZ29" s="105"/>
      <c r="IMA29" s="105"/>
      <c r="IMB29" s="105"/>
      <c r="IMC29" s="105"/>
      <c r="IMD29" s="105"/>
      <c r="IME29" s="105"/>
      <c r="IMF29" s="105"/>
      <c r="IMG29" s="105"/>
      <c r="IMH29" s="105"/>
      <c r="IMI29" s="105"/>
      <c r="IMJ29" s="105"/>
      <c r="IMK29" s="105"/>
      <c r="IML29" s="105"/>
      <c r="IMM29" s="105"/>
      <c r="IMN29" s="105"/>
      <c r="IMO29" s="105"/>
      <c r="IMP29" s="105"/>
      <c r="IMQ29" s="105"/>
      <c r="IMR29" s="105"/>
      <c r="IMS29" s="105"/>
      <c r="IMT29" s="105"/>
      <c r="IMU29" s="105"/>
      <c r="IMV29" s="105"/>
      <c r="IMW29" s="105"/>
      <c r="IMX29" s="105"/>
      <c r="IMY29" s="105"/>
      <c r="IMZ29" s="105"/>
      <c r="INA29" s="105"/>
      <c r="INB29" s="105"/>
      <c r="INC29" s="105"/>
      <c r="IND29" s="105"/>
      <c r="INE29" s="105"/>
      <c r="INF29" s="105"/>
      <c r="ING29" s="105"/>
      <c r="INH29" s="105"/>
      <c r="INI29" s="105"/>
      <c r="INJ29" s="105"/>
      <c r="INK29" s="105"/>
      <c r="INL29" s="105"/>
      <c r="INM29" s="105"/>
      <c r="INN29" s="105"/>
      <c r="INO29" s="105"/>
      <c r="INP29" s="105"/>
      <c r="INQ29" s="105"/>
      <c r="INR29" s="105"/>
      <c r="INS29" s="105"/>
      <c r="INT29" s="105"/>
      <c r="INU29" s="105"/>
      <c r="INV29" s="105"/>
      <c r="INW29" s="105"/>
      <c r="INX29" s="105"/>
      <c r="INY29" s="105"/>
      <c r="INZ29" s="105"/>
      <c r="IOA29" s="105"/>
      <c r="IOB29" s="105"/>
      <c r="IOC29" s="105"/>
      <c r="IOD29" s="105"/>
      <c r="IOE29" s="105"/>
      <c r="IOF29" s="105"/>
      <c r="IOG29" s="105"/>
      <c r="IOH29" s="105"/>
      <c r="IOI29" s="105"/>
      <c r="IOJ29" s="105"/>
      <c r="IOK29" s="105"/>
      <c r="IOL29" s="105"/>
      <c r="IOM29" s="105"/>
      <c r="ION29" s="105"/>
      <c r="IOO29" s="105"/>
      <c r="IOP29" s="105"/>
      <c r="IOQ29" s="105"/>
      <c r="IOR29" s="105"/>
      <c r="IOS29" s="105"/>
      <c r="IOT29" s="105"/>
      <c r="IOU29" s="105"/>
      <c r="IOV29" s="105"/>
      <c r="IOW29" s="105"/>
      <c r="IOX29" s="105"/>
      <c r="IOY29" s="105"/>
      <c r="IOZ29" s="105"/>
      <c r="IPA29" s="105"/>
      <c r="IPB29" s="105"/>
      <c r="IPC29" s="105"/>
      <c r="IPD29" s="105"/>
      <c r="IPE29" s="105"/>
      <c r="IPF29" s="105"/>
      <c r="IPG29" s="105"/>
      <c r="IPH29" s="105"/>
      <c r="IPI29" s="105"/>
      <c r="IPJ29" s="105"/>
      <c r="IPK29" s="105"/>
      <c r="IPL29" s="105"/>
      <c r="IPM29" s="105"/>
      <c r="IPN29" s="105"/>
      <c r="IPO29" s="105"/>
      <c r="IPP29" s="105"/>
      <c r="IPQ29" s="105"/>
      <c r="IPR29" s="105"/>
      <c r="IPS29" s="105"/>
      <c r="IPT29" s="105"/>
      <c r="IPU29" s="105"/>
      <c r="IPV29" s="105"/>
      <c r="IPW29" s="105"/>
      <c r="IPX29" s="105"/>
      <c r="IPY29" s="105"/>
      <c r="IPZ29" s="105"/>
      <c r="IQA29" s="105"/>
      <c r="IQB29" s="105"/>
      <c r="IQC29" s="105"/>
      <c r="IQD29" s="105"/>
      <c r="IQE29" s="105"/>
      <c r="IQF29" s="105"/>
      <c r="IQG29" s="105"/>
      <c r="IQH29" s="105"/>
      <c r="IQI29" s="105"/>
      <c r="IQJ29" s="105"/>
      <c r="IQK29" s="105"/>
      <c r="IQL29" s="105"/>
      <c r="IQM29" s="105"/>
      <c r="IQN29" s="105"/>
      <c r="IQO29" s="105"/>
      <c r="IQP29" s="105"/>
      <c r="IQQ29" s="105"/>
      <c r="IQR29" s="105"/>
      <c r="IQS29" s="105"/>
      <c r="IQT29" s="105"/>
      <c r="IQU29" s="105"/>
      <c r="IQV29" s="105"/>
      <c r="IQW29" s="105"/>
      <c r="IQX29" s="105"/>
      <c r="IQY29" s="105"/>
      <c r="IQZ29" s="105"/>
      <c r="IRA29" s="105"/>
      <c r="IRB29" s="105"/>
      <c r="IRC29" s="105"/>
      <c r="IRD29" s="105"/>
      <c r="IRE29" s="105"/>
      <c r="IRF29" s="105"/>
      <c r="IRG29" s="105"/>
      <c r="IRH29" s="105"/>
      <c r="IRI29" s="105"/>
      <c r="IRJ29" s="105"/>
      <c r="IRK29" s="105"/>
      <c r="IRL29" s="105"/>
      <c r="IRM29" s="105"/>
      <c r="IRN29" s="105"/>
      <c r="IRO29" s="105"/>
      <c r="IRP29" s="105"/>
      <c r="IRQ29" s="105"/>
      <c r="IRR29" s="105"/>
      <c r="IRS29" s="105"/>
      <c r="IRT29" s="105"/>
      <c r="IRU29" s="105"/>
      <c r="IRV29" s="105"/>
      <c r="IRW29" s="105"/>
      <c r="IRX29" s="105"/>
      <c r="IRY29" s="105"/>
      <c r="IRZ29" s="105"/>
      <c r="ISA29" s="105"/>
      <c r="ISB29" s="105"/>
      <c r="ISC29" s="105"/>
      <c r="ISD29" s="105"/>
      <c r="ISE29" s="105"/>
      <c r="ISF29" s="105"/>
      <c r="ISG29" s="105"/>
      <c r="ISH29" s="105"/>
      <c r="ISI29" s="105"/>
      <c r="ISJ29" s="105"/>
      <c r="ISK29" s="105"/>
      <c r="ISL29" s="105"/>
      <c r="ISM29" s="105"/>
      <c r="ISN29" s="105"/>
      <c r="ISO29" s="105"/>
      <c r="ISP29" s="105"/>
      <c r="ISQ29" s="105"/>
      <c r="ISR29" s="105"/>
      <c r="ISS29" s="105"/>
      <c r="IST29" s="105"/>
      <c r="ISU29" s="105"/>
      <c r="ISV29" s="105"/>
      <c r="ISW29" s="105"/>
      <c r="ISX29" s="105"/>
      <c r="ISY29" s="105"/>
      <c r="ISZ29" s="105"/>
      <c r="ITA29" s="105"/>
      <c r="ITB29" s="105"/>
      <c r="ITC29" s="105"/>
      <c r="ITD29" s="105"/>
      <c r="ITE29" s="105"/>
      <c r="ITF29" s="105"/>
      <c r="ITG29" s="105"/>
      <c r="ITH29" s="105"/>
      <c r="ITI29" s="105"/>
      <c r="ITJ29" s="105"/>
      <c r="ITK29" s="105"/>
      <c r="ITL29" s="105"/>
      <c r="ITM29" s="105"/>
      <c r="ITN29" s="105"/>
      <c r="ITO29" s="105"/>
      <c r="ITP29" s="105"/>
      <c r="ITQ29" s="105"/>
      <c r="ITR29" s="105"/>
      <c r="ITS29" s="105"/>
      <c r="ITT29" s="105"/>
      <c r="ITU29" s="105"/>
      <c r="ITV29" s="105"/>
      <c r="ITW29" s="105"/>
      <c r="ITX29" s="105"/>
      <c r="ITY29" s="105"/>
      <c r="ITZ29" s="105"/>
      <c r="IUA29" s="105"/>
      <c r="IUB29" s="105"/>
      <c r="IUC29" s="105"/>
      <c r="IUD29" s="105"/>
      <c r="IUE29" s="105"/>
      <c r="IUF29" s="105"/>
      <c r="IUG29" s="105"/>
      <c r="IUH29" s="105"/>
      <c r="IUI29" s="105"/>
      <c r="IUJ29" s="105"/>
      <c r="IUK29" s="105"/>
      <c r="IUL29" s="105"/>
      <c r="IUM29" s="105"/>
      <c r="IUN29" s="105"/>
      <c r="IUO29" s="105"/>
      <c r="IUP29" s="105"/>
      <c r="IUQ29" s="105"/>
      <c r="IUR29" s="105"/>
      <c r="IUS29" s="105"/>
      <c r="IUT29" s="105"/>
      <c r="IUU29" s="105"/>
      <c r="IUV29" s="105"/>
      <c r="IUW29" s="105"/>
      <c r="IUX29" s="105"/>
      <c r="IUY29" s="105"/>
      <c r="IUZ29" s="105"/>
      <c r="IVA29" s="105"/>
      <c r="IVB29" s="105"/>
      <c r="IVC29" s="105"/>
      <c r="IVD29" s="105"/>
      <c r="IVE29" s="105"/>
      <c r="IVF29" s="105"/>
      <c r="IVG29" s="105"/>
      <c r="IVH29" s="105"/>
      <c r="IVI29" s="105"/>
      <c r="IVJ29" s="105"/>
      <c r="IVK29" s="105"/>
      <c r="IVL29" s="105"/>
      <c r="IVM29" s="105"/>
      <c r="IVN29" s="105"/>
      <c r="IVO29" s="105"/>
      <c r="IVP29" s="105"/>
      <c r="IVQ29" s="105"/>
      <c r="IVR29" s="105"/>
      <c r="IVS29" s="105"/>
      <c r="IVT29" s="105"/>
      <c r="IVU29" s="105"/>
      <c r="IVV29" s="105"/>
      <c r="IVW29" s="105"/>
      <c r="IVX29" s="105"/>
      <c r="IVY29" s="105"/>
      <c r="IVZ29" s="105"/>
      <c r="IWA29" s="105"/>
      <c r="IWB29" s="105"/>
      <c r="IWC29" s="105"/>
      <c r="IWD29" s="105"/>
      <c r="IWE29" s="105"/>
      <c r="IWF29" s="105"/>
      <c r="IWG29" s="105"/>
      <c r="IWH29" s="105"/>
      <c r="IWI29" s="105"/>
      <c r="IWJ29" s="105"/>
      <c r="IWK29" s="105"/>
      <c r="IWL29" s="105"/>
      <c r="IWM29" s="105"/>
      <c r="IWN29" s="105"/>
      <c r="IWO29" s="105"/>
      <c r="IWP29" s="105"/>
      <c r="IWQ29" s="105"/>
      <c r="IWR29" s="105"/>
      <c r="IWS29" s="105"/>
      <c r="IWT29" s="105"/>
      <c r="IWU29" s="105"/>
      <c r="IWV29" s="105"/>
      <c r="IWW29" s="105"/>
      <c r="IWX29" s="105"/>
      <c r="IWY29" s="105"/>
      <c r="IWZ29" s="105"/>
      <c r="IXA29" s="105"/>
      <c r="IXB29" s="105"/>
      <c r="IXC29" s="105"/>
      <c r="IXD29" s="105"/>
      <c r="IXE29" s="105"/>
      <c r="IXF29" s="105"/>
      <c r="IXG29" s="105"/>
      <c r="IXH29" s="105"/>
      <c r="IXI29" s="105"/>
      <c r="IXJ29" s="105"/>
      <c r="IXK29" s="105"/>
      <c r="IXL29" s="105"/>
      <c r="IXM29" s="105"/>
      <c r="IXN29" s="105"/>
      <c r="IXO29" s="105"/>
      <c r="IXP29" s="105"/>
      <c r="IXQ29" s="105"/>
      <c r="IXR29" s="105"/>
      <c r="IXS29" s="105"/>
      <c r="IXT29" s="105"/>
      <c r="IXU29" s="105"/>
      <c r="IXV29" s="105"/>
      <c r="IXW29" s="105"/>
      <c r="IXX29" s="105"/>
      <c r="IXY29" s="105"/>
      <c r="IXZ29" s="105"/>
      <c r="IYA29" s="105"/>
      <c r="IYB29" s="105"/>
      <c r="IYC29" s="105"/>
      <c r="IYD29" s="105"/>
      <c r="IYE29" s="105"/>
      <c r="IYF29" s="105"/>
      <c r="IYG29" s="105"/>
      <c r="IYH29" s="105"/>
      <c r="IYI29" s="105"/>
      <c r="IYJ29" s="105"/>
      <c r="IYK29" s="105"/>
      <c r="IYL29" s="105"/>
      <c r="IYM29" s="105"/>
      <c r="IYN29" s="105"/>
      <c r="IYO29" s="105"/>
      <c r="IYP29" s="105"/>
      <c r="IYQ29" s="105"/>
      <c r="IYR29" s="105"/>
      <c r="IYS29" s="105"/>
      <c r="IYT29" s="105"/>
      <c r="IYU29" s="105"/>
      <c r="IYV29" s="105"/>
      <c r="IYW29" s="105"/>
      <c r="IYX29" s="105"/>
      <c r="IYY29" s="105"/>
      <c r="IYZ29" s="105"/>
      <c r="IZA29" s="105"/>
      <c r="IZB29" s="105"/>
      <c r="IZC29" s="105"/>
      <c r="IZD29" s="105"/>
      <c r="IZE29" s="105"/>
      <c r="IZF29" s="105"/>
      <c r="IZG29" s="105"/>
      <c r="IZH29" s="105"/>
      <c r="IZI29" s="105"/>
      <c r="IZJ29" s="105"/>
      <c r="IZK29" s="105"/>
      <c r="IZL29" s="105"/>
      <c r="IZM29" s="105"/>
      <c r="IZN29" s="105"/>
      <c r="IZO29" s="105"/>
      <c r="IZP29" s="105"/>
      <c r="IZQ29" s="105"/>
      <c r="IZR29" s="105"/>
      <c r="IZS29" s="105"/>
      <c r="IZT29" s="105"/>
      <c r="IZU29" s="105"/>
      <c r="IZV29" s="105"/>
      <c r="IZW29" s="105"/>
      <c r="IZX29" s="105"/>
      <c r="IZY29" s="105"/>
      <c r="IZZ29" s="105"/>
      <c r="JAA29" s="105"/>
      <c r="JAB29" s="105"/>
      <c r="JAC29" s="105"/>
      <c r="JAD29" s="105"/>
      <c r="JAE29" s="105"/>
      <c r="JAF29" s="105"/>
      <c r="JAG29" s="105"/>
      <c r="JAH29" s="105"/>
      <c r="JAI29" s="105"/>
      <c r="JAJ29" s="105"/>
      <c r="JAK29" s="105"/>
      <c r="JAL29" s="105"/>
      <c r="JAM29" s="105"/>
      <c r="JAN29" s="105"/>
      <c r="JAO29" s="105"/>
      <c r="JAP29" s="105"/>
      <c r="JAQ29" s="105"/>
      <c r="JAR29" s="105"/>
      <c r="JAS29" s="105"/>
      <c r="JAT29" s="105"/>
      <c r="JAU29" s="105"/>
      <c r="JAV29" s="105"/>
      <c r="JAW29" s="105"/>
      <c r="JAX29" s="105"/>
      <c r="JAY29" s="105"/>
      <c r="JAZ29" s="105"/>
      <c r="JBA29" s="105"/>
      <c r="JBB29" s="105"/>
      <c r="JBC29" s="105"/>
      <c r="JBD29" s="105"/>
      <c r="JBE29" s="105"/>
      <c r="JBF29" s="105"/>
      <c r="JBG29" s="105"/>
      <c r="JBH29" s="105"/>
      <c r="JBI29" s="105"/>
      <c r="JBJ29" s="105"/>
      <c r="JBK29" s="105"/>
      <c r="JBL29" s="105"/>
      <c r="JBM29" s="105"/>
      <c r="JBN29" s="105"/>
      <c r="JBO29" s="105"/>
      <c r="JBP29" s="105"/>
      <c r="JBQ29" s="105"/>
      <c r="JBR29" s="105"/>
      <c r="JBS29" s="105"/>
      <c r="JBT29" s="105"/>
      <c r="JBU29" s="105"/>
      <c r="JBV29" s="105"/>
      <c r="JBW29" s="105"/>
      <c r="JBX29" s="105"/>
      <c r="JBY29" s="105"/>
      <c r="JBZ29" s="105"/>
      <c r="JCA29" s="105"/>
      <c r="JCB29" s="105"/>
      <c r="JCC29" s="105"/>
      <c r="JCD29" s="105"/>
      <c r="JCE29" s="105"/>
      <c r="JCF29" s="105"/>
      <c r="JCG29" s="105"/>
      <c r="JCH29" s="105"/>
      <c r="JCI29" s="105"/>
      <c r="JCJ29" s="105"/>
      <c r="JCK29" s="105"/>
      <c r="JCL29" s="105"/>
      <c r="JCM29" s="105"/>
      <c r="JCN29" s="105"/>
      <c r="JCO29" s="105"/>
      <c r="JCP29" s="105"/>
      <c r="JCQ29" s="105"/>
      <c r="JCR29" s="105"/>
      <c r="JCS29" s="105"/>
      <c r="JCT29" s="105"/>
      <c r="JCU29" s="105"/>
      <c r="JCV29" s="105"/>
      <c r="JCW29" s="105"/>
      <c r="JCX29" s="105"/>
      <c r="JCY29" s="105"/>
      <c r="JCZ29" s="105"/>
      <c r="JDA29" s="105"/>
      <c r="JDB29" s="105"/>
      <c r="JDC29" s="105"/>
      <c r="JDD29" s="105"/>
      <c r="JDE29" s="105"/>
      <c r="JDF29" s="105"/>
      <c r="JDG29" s="105"/>
      <c r="JDH29" s="105"/>
      <c r="JDI29" s="105"/>
      <c r="JDJ29" s="105"/>
      <c r="JDK29" s="105"/>
      <c r="JDL29" s="105"/>
      <c r="JDM29" s="105"/>
      <c r="JDN29" s="105"/>
      <c r="JDO29" s="105"/>
      <c r="JDP29" s="105"/>
      <c r="JDQ29" s="105"/>
      <c r="JDR29" s="105"/>
      <c r="JDS29" s="105"/>
      <c r="JDT29" s="105"/>
      <c r="JDU29" s="105"/>
      <c r="JDV29" s="105"/>
      <c r="JDW29" s="105"/>
      <c r="JDX29" s="105"/>
      <c r="JDY29" s="105"/>
      <c r="JDZ29" s="105"/>
      <c r="JEA29" s="105"/>
      <c r="JEB29" s="105"/>
      <c r="JEC29" s="105"/>
      <c r="JED29" s="105"/>
      <c r="JEE29" s="105"/>
      <c r="JEF29" s="105"/>
      <c r="JEG29" s="105"/>
      <c r="JEH29" s="105"/>
      <c r="JEI29" s="105"/>
      <c r="JEJ29" s="105"/>
      <c r="JEK29" s="105"/>
      <c r="JEL29" s="105"/>
      <c r="JEM29" s="105"/>
      <c r="JEN29" s="105"/>
      <c r="JEO29" s="105"/>
      <c r="JEP29" s="105"/>
      <c r="JEQ29" s="105"/>
      <c r="JER29" s="105"/>
      <c r="JES29" s="105"/>
      <c r="JET29" s="105"/>
      <c r="JEU29" s="105"/>
      <c r="JEV29" s="105"/>
      <c r="JEW29" s="105"/>
      <c r="JEX29" s="105"/>
      <c r="JEY29" s="105"/>
      <c r="JEZ29" s="105"/>
      <c r="JFA29" s="105"/>
      <c r="JFB29" s="105"/>
      <c r="JFC29" s="105"/>
      <c r="JFD29" s="105"/>
      <c r="JFE29" s="105"/>
      <c r="JFF29" s="105"/>
      <c r="JFG29" s="105"/>
      <c r="JFH29" s="105"/>
      <c r="JFI29" s="105"/>
      <c r="JFJ29" s="105"/>
      <c r="JFK29" s="105"/>
      <c r="JFL29" s="105"/>
      <c r="JFM29" s="105"/>
      <c r="JFN29" s="105"/>
      <c r="JFO29" s="105"/>
      <c r="JFP29" s="105"/>
      <c r="JFQ29" s="105"/>
      <c r="JFR29" s="105"/>
      <c r="JFS29" s="105"/>
      <c r="JFT29" s="105"/>
      <c r="JFU29" s="105"/>
      <c r="JFV29" s="105"/>
      <c r="JFW29" s="105"/>
      <c r="JFX29" s="105"/>
      <c r="JFY29" s="105"/>
      <c r="JFZ29" s="105"/>
      <c r="JGA29" s="105"/>
      <c r="JGB29" s="105"/>
      <c r="JGC29" s="105"/>
      <c r="JGD29" s="105"/>
      <c r="JGE29" s="105"/>
      <c r="JGF29" s="105"/>
      <c r="JGG29" s="105"/>
      <c r="JGH29" s="105"/>
      <c r="JGI29" s="105"/>
      <c r="JGJ29" s="105"/>
      <c r="JGK29" s="105"/>
      <c r="JGL29" s="105"/>
      <c r="JGM29" s="105"/>
      <c r="JGN29" s="105"/>
      <c r="JGO29" s="105"/>
      <c r="JGP29" s="105"/>
      <c r="JGQ29" s="105"/>
      <c r="JGR29" s="105"/>
      <c r="JGS29" s="105"/>
      <c r="JGT29" s="105"/>
      <c r="JGU29" s="105"/>
      <c r="JGV29" s="105"/>
      <c r="JGW29" s="105"/>
      <c r="JGX29" s="105"/>
      <c r="JGY29" s="105"/>
      <c r="JGZ29" s="105"/>
      <c r="JHA29" s="105"/>
      <c r="JHB29" s="105"/>
      <c r="JHC29" s="105"/>
      <c r="JHD29" s="105"/>
      <c r="JHE29" s="105"/>
      <c r="JHF29" s="105"/>
      <c r="JHG29" s="105"/>
      <c r="JHH29" s="105"/>
      <c r="JHI29" s="105"/>
      <c r="JHJ29" s="105"/>
      <c r="JHK29" s="105"/>
      <c r="JHL29" s="105"/>
      <c r="JHM29" s="105"/>
      <c r="JHN29" s="105"/>
      <c r="JHO29" s="105"/>
      <c r="JHP29" s="105"/>
      <c r="JHQ29" s="105"/>
      <c r="JHR29" s="105"/>
      <c r="JHS29" s="105"/>
      <c r="JHT29" s="105"/>
      <c r="JHU29" s="105"/>
      <c r="JHV29" s="105"/>
      <c r="JHW29" s="105"/>
      <c r="JHX29" s="105"/>
      <c r="JHY29" s="105"/>
      <c r="JHZ29" s="105"/>
      <c r="JIA29" s="105"/>
      <c r="JIB29" s="105"/>
      <c r="JIC29" s="105"/>
      <c r="JID29" s="105"/>
      <c r="JIE29" s="105"/>
      <c r="JIF29" s="105"/>
      <c r="JIG29" s="105"/>
      <c r="JIH29" s="105"/>
      <c r="JII29" s="105"/>
      <c r="JIJ29" s="105"/>
      <c r="JIK29" s="105"/>
      <c r="JIL29" s="105"/>
      <c r="JIM29" s="105"/>
      <c r="JIN29" s="105"/>
      <c r="JIO29" s="105"/>
      <c r="JIP29" s="105"/>
      <c r="JIQ29" s="105"/>
      <c r="JIR29" s="105"/>
      <c r="JIS29" s="105"/>
      <c r="JIT29" s="105"/>
      <c r="JIU29" s="105"/>
      <c r="JIV29" s="105"/>
      <c r="JIW29" s="105"/>
      <c r="JIX29" s="105"/>
      <c r="JIY29" s="105"/>
      <c r="JIZ29" s="105"/>
      <c r="JJA29" s="105"/>
      <c r="JJB29" s="105"/>
      <c r="JJC29" s="105"/>
      <c r="JJD29" s="105"/>
      <c r="JJE29" s="105"/>
      <c r="JJF29" s="105"/>
      <c r="JJG29" s="105"/>
      <c r="JJH29" s="105"/>
      <c r="JJI29" s="105"/>
      <c r="JJJ29" s="105"/>
      <c r="JJK29" s="105"/>
      <c r="JJL29" s="105"/>
      <c r="JJM29" s="105"/>
      <c r="JJN29" s="105"/>
      <c r="JJO29" s="105"/>
      <c r="JJP29" s="105"/>
      <c r="JJQ29" s="105"/>
      <c r="JJR29" s="105"/>
      <c r="JJS29" s="105"/>
      <c r="JJT29" s="105"/>
      <c r="JJU29" s="105"/>
      <c r="JJV29" s="105"/>
      <c r="JJW29" s="105"/>
      <c r="JJX29" s="105"/>
      <c r="JJY29" s="105"/>
      <c r="JJZ29" s="105"/>
      <c r="JKA29" s="105"/>
      <c r="JKB29" s="105"/>
      <c r="JKC29" s="105"/>
      <c r="JKD29" s="105"/>
      <c r="JKE29" s="105"/>
      <c r="JKF29" s="105"/>
      <c r="JKG29" s="105"/>
      <c r="JKH29" s="105"/>
      <c r="JKI29" s="105"/>
      <c r="JKJ29" s="105"/>
      <c r="JKK29" s="105"/>
      <c r="JKL29" s="105"/>
      <c r="JKM29" s="105"/>
      <c r="JKN29" s="105"/>
      <c r="JKO29" s="105"/>
      <c r="JKP29" s="105"/>
      <c r="JKQ29" s="105"/>
      <c r="JKR29" s="105"/>
      <c r="JKS29" s="105"/>
      <c r="JKT29" s="105"/>
      <c r="JKU29" s="105"/>
      <c r="JKV29" s="105"/>
      <c r="JKW29" s="105"/>
      <c r="JKX29" s="105"/>
      <c r="JKY29" s="105"/>
      <c r="JKZ29" s="105"/>
      <c r="JLA29" s="105"/>
      <c r="JLB29" s="105"/>
      <c r="JLC29" s="105"/>
      <c r="JLD29" s="105"/>
      <c r="JLE29" s="105"/>
      <c r="JLF29" s="105"/>
      <c r="JLG29" s="105"/>
      <c r="JLH29" s="105"/>
      <c r="JLI29" s="105"/>
      <c r="JLJ29" s="105"/>
      <c r="JLK29" s="105"/>
      <c r="JLL29" s="105"/>
      <c r="JLM29" s="105"/>
      <c r="JLN29" s="105"/>
      <c r="JLO29" s="105"/>
      <c r="JLP29" s="105"/>
      <c r="JLQ29" s="105"/>
      <c r="JLR29" s="105"/>
      <c r="JLS29" s="105"/>
      <c r="JLT29" s="105"/>
      <c r="JLU29" s="105"/>
      <c r="JLV29" s="105"/>
      <c r="JLW29" s="105"/>
      <c r="JLX29" s="105"/>
      <c r="JLY29" s="105"/>
      <c r="JLZ29" s="105"/>
      <c r="JMA29" s="105"/>
      <c r="JMB29" s="105"/>
      <c r="JMC29" s="105"/>
      <c r="JMD29" s="105"/>
      <c r="JME29" s="105"/>
      <c r="JMF29" s="105"/>
      <c r="JMG29" s="105"/>
      <c r="JMH29" s="105"/>
      <c r="JMI29" s="105"/>
      <c r="JMJ29" s="105"/>
      <c r="JMK29" s="105"/>
      <c r="JML29" s="105"/>
      <c r="JMM29" s="105"/>
      <c r="JMN29" s="105"/>
      <c r="JMO29" s="105"/>
      <c r="JMP29" s="105"/>
      <c r="JMQ29" s="105"/>
      <c r="JMR29" s="105"/>
      <c r="JMS29" s="105"/>
      <c r="JMT29" s="105"/>
      <c r="JMU29" s="105"/>
      <c r="JMV29" s="105"/>
      <c r="JMW29" s="105"/>
      <c r="JMX29" s="105"/>
      <c r="JMY29" s="105"/>
      <c r="JMZ29" s="105"/>
      <c r="JNA29" s="105"/>
      <c r="JNB29" s="105"/>
      <c r="JNC29" s="105"/>
      <c r="JND29" s="105"/>
      <c r="JNE29" s="105"/>
      <c r="JNF29" s="105"/>
      <c r="JNG29" s="105"/>
      <c r="JNH29" s="105"/>
      <c r="JNI29" s="105"/>
      <c r="JNJ29" s="105"/>
      <c r="JNK29" s="105"/>
      <c r="JNL29" s="105"/>
      <c r="JNM29" s="105"/>
      <c r="JNN29" s="105"/>
      <c r="JNO29" s="105"/>
      <c r="JNP29" s="105"/>
      <c r="JNQ29" s="105"/>
      <c r="JNR29" s="105"/>
      <c r="JNS29" s="105"/>
      <c r="JNT29" s="105"/>
      <c r="JNU29" s="105"/>
      <c r="JNV29" s="105"/>
      <c r="JNW29" s="105"/>
      <c r="JNX29" s="105"/>
      <c r="JNY29" s="105"/>
      <c r="JNZ29" s="105"/>
      <c r="JOA29" s="105"/>
      <c r="JOB29" s="105"/>
      <c r="JOC29" s="105"/>
      <c r="JOD29" s="105"/>
      <c r="JOE29" s="105"/>
      <c r="JOF29" s="105"/>
      <c r="JOG29" s="105"/>
      <c r="JOH29" s="105"/>
      <c r="JOI29" s="105"/>
      <c r="JOJ29" s="105"/>
      <c r="JOK29" s="105"/>
      <c r="JOL29" s="105"/>
      <c r="JOM29" s="105"/>
      <c r="JON29" s="105"/>
      <c r="JOO29" s="105"/>
      <c r="JOP29" s="105"/>
      <c r="JOQ29" s="105"/>
      <c r="JOR29" s="105"/>
      <c r="JOS29" s="105"/>
      <c r="JOT29" s="105"/>
      <c r="JOU29" s="105"/>
      <c r="JOV29" s="105"/>
      <c r="JOW29" s="105"/>
      <c r="JOX29" s="105"/>
      <c r="JOY29" s="105"/>
      <c r="JOZ29" s="105"/>
      <c r="JPA29" s="105"/>
      <c r="JPB29" s="105"/>
      <c r="JPC29" s="105"/>
      <c r="JPD29" s="105"/>
      <c r="JPE29" s="105"/>
      <c r="JPF29" s="105"/>
      <c r="JPG29" s="105"/>
      <c r="JPH29" s="105"/>
      <c r="JPI29" s="105"/>
      <c r="JPJ29" s="105"/>
      <c r="JPK29" s="105"/>
      <c r="JPL29" s="105"/>
      <c r="JPM29" s="105"/>
      <c r="JPN29" s="105"/>
      <c r="JPO29" s="105"/>
      <c r="JPP29" s="105"/>
      <c r="JPQ29" s="105"/>
      <c r="JPR29" s="105"/>
      <c r="JPS29" s="105"/>
      <c r="JPT29" s="105"/>
      <c r="JPU29" s="105"/>
      <c r="JPV29" s="105"/>
      <c r="JPW29" s="105"/>
      <c r="JPX29" s="105"/>
      <c r="JPY29" s="105"/>
      <c r="JPZ29" s="105"/>
      <c r="JQA29" s="105"/>
      <c r="JQB29" s="105"/>
      <c r="JQC29" s="105"/>
      <c r="JQD29" s="105"/>
      <c r="JQE29" s="105"/>
      <c r="JQF29" s="105"/>
      <c r="JQG29" s="105"/>
      <c r="JQH29" s="105"/>
      <c r="JQI29" s="105"/>
      <c r="JQJ29" s="105"/>
      <c r="JQK29" s="105"/>
      <c r="JQL29" s="105"/>
      <c r="JQM29" s="105"/>
      <c r="JQN29" s="105"/>
      <c r="JQO29" s="105"/>
      <c r="JQP29" s="105"/>
      <c r="JQQ29" s="105"/>
      <c r="JQR29" s="105"/>
      <c r="JQS29" s="105"/>
      <c r="JQT29" s="105"/>
      <c r="JQU29" s="105"/>
      <c r="JQV29" s="105"/>
      <c r="JQW29" s="105"/>
      <c r="JQX29" s="105"/>
      <c r="JQY29" s="105"/>
      <c r="JQZ29" s="105"/>
      <c r="JRA29" s="105"/>
      <c r="JRB29" s="105"/>
      <c r="JRC29" s="105"/>
      <c r="JRD29" s="105"/>
      <c r="JRE29" s="105"/>
      <c r="JRF29" s="105"/>
      <c r="JRG29" s="105"/>
      <c r="JRH29" s="105"/>
      <c r="JRI29" s="105"/>
      <c r="JRJ29" s="105"/>
      <c r="JRK29" s="105"/>
      <c r="JRL29" s="105"/>
      <c r="JRM29" s="105"/>
      <c r="JRN29" s="105"/>
      <c r="JRO29" s="105"/>
      <c r="JRP29" s="105"/>
      <c r="JRQ29" s="105"/>
      <c r="JRR29" s="105"/>
      <c r="JRS29" s="105"/>
      <c r="JRT29" s="105"/>
      <c r="JRU29" s="105"/>
      <c r="JRV29" s="105"/>
      <c r="JRW29" s="105"/>
      <c r="JRX29" s="105"/>
      <c r="JRY29" s="105"/>
      <c r="JRZ29" s="105"/>
      <c r="JSA29" s="105"/>
      <c r="JSB29" s="105"/>
      <c r="JSC29" s="105"/>
      <c r="JSD29" s="105"/>
      <c r="JSE29" s="105"/>
      <c r="JSF29" s="105"/>
      <c r="JSG29" s="105"/>
      <c r="JSH29" s="105"/>
      <c r="JSI29" s="105"/>
      <c r="JSJ29" s="105"/>
      <c r="JSK29" s="105"/>
      <c r="JSL29" s="105"/>
      <c r="JSM29" s="105"/>
      <c r="JSN29" s="105"/>
      <c r="JSO29" s="105"/>
      <c r="JSP29" s="105"/>
      <c r="JSQ29" s="105"/>
      <c r="JSR29" s="105"/>
      <c r="JSS29" s="105"/>
      <c r="JST29" s="105"/>
      <c r="JSU29" s="105"/>
      <c r="JSV29" s="105"/>
      <c r="JSW29" s="105"/>
      <c r="JSX29" s="105"/>
      <c r="JSY29" s="105"/>
      <c r="JSZ29" s="105"/>
      <c r="JTA29" s="105"/>
      <c r="JTB29" s="105"/>
      <c r="JTC29" s="105"/>
      <c r="JTD29" s="105"/>
      <c r="JTE29" s="105"/>
      <c r="JTF29" s="105"/>
      <c r="JTG29" s="105"/>
      <c r="JTH29" s="105"/>
      <c r="JTI29" s="105"/>
      <c r="JTJ29" s="105"/>
      <c r="JTK29" s="105"/>
      <c r="JTL29" s="105"/>
      <c r="JTM29" s="105"/>
      <c r="JTN29" s="105"/>
      <c r="JTO29" s="105"/>
      <c r="JTP29" s="105"/>
      <c r="JTQ29" s="105"/>
      <c r="JTR29" s="105"/>
      <c r="JTS29" s="105"/>
      <c r="JTT29" s="105"/>
      <c r="JTU29" s="105"/>
      <c r="JTV29" s="105"/>
      <c r="JTW29" s="105"/>
      <c r="JTX29" s="105"/>
      <c r="JTY29" s="105"/>
      <c r="JTZ29" s="105"/>
      <c r="JUA29" s="105"/>
      <c r="JUB29" s="105"/>
      <c r="JUC29" s="105"/>
      <c r="JUD29" s="105"/>
      <c r="JUE29" s="105"/>
      <c r="JUF29" s="105"/>
      <c r="JUG29" s="105"/>
      <c r="JUH29" s="105"/>
      <c r="JUI29" s="105"/>
      <c r="JUJ29" s="105"/>
      <c r="JUK29" s="105"/>
      <c r="JUL29" s="105"/>
      <c r="JUM29" s="105"/>
      <c r="JUN29" s="105"/>
      <c r="JUO29" s="105"/>
      <c r="JUP29" s="105"/>
      <c r="JUQ29" s="105"/>
      <c r="JUR29" s="105"/>
      <c r="JUS29" s="105"/>
      <c r="JUT29" s="105"/>
      <c r="JUU29" s="105"/>
      <c r="JUV29" s="105"/>
      <c r="JUW29" s="105"/>
      <c r="JUX29" s="105"/>
      <c r="JUY29" s="105"/>
      <c r="JUZ29" s="105"/>
      <c r="JVA29" s="105"/>
      <c r="JVB29" s="105"/>
      <c r="JVC29" s="105"/>
      <c r="JVD29" s="105"/>
      <c r="JVE29" s="105"/>
      <c r="JVF29" s="105"/>
      <c r="JVG29" s="105"/>
      <c r="JVH29" s="105"/>
      <c r="JVI29" s="105"/>
      <c r="JVJ29" s="105"/>
      <c r="JVK29" s="105"/>
      <c r="JVL29" s="105"/>
      <c r="JVM29" s="105"/>
      <c r="JVN29" s="105"/>
      <c r="JVO29" s="105"/>
      <c r="JVP29" s="105"/>
      <c r="JVQ29" s="105"/>
      <c r="JVR29" s="105"/>
      <c r="JVS29" s="105"/>
      <c r="JVT29" s="105"/>
      <c r="JVU29" s="105"/>
      <c r="JVV29" s="105"/>
      <c r="JVW29" s="105"/>
      <c r="JVX29" s="105"/>
      <c r="JVY29" s="105"/>
      <c r="JVZ29" s="105"/>
      <c r="JWA29" s="105"/>
      <c r="JWB29" s="105"/>
      <c r="JWC29" s="105"/>
      <c r="JWD29" s="105"/>
      <c r="JWE29" s="105"/>
      <c r="JWF29" s="105"/>
      <c r="JWG29" s="105"/>
      <c r="JWH29" s="105"/>
      <c r="JWI29" s="105"/>
      <c r="JWJ29" s="105"/>
      <c r="JWK29" s="105"/>
      <c r="JWL29" s="105"/>
      <c r="JWM29" s="105"/>
      <c r="JWN29" s="105"/>
      <c r="JWO29" s="105"/>
      <c r="JWP29" s="105"/>
      <c r="JWQ29" s="105"/>
      <c r="JWR29" s="105"/>
      <c r="JWS29" s="105"/>
      <c r="JWT29" s="105"/>
      <c r="JWU29" s="105"/>
      <c r="JWV29" s="105"/>
      <c r="JWW29" s="105"/>
      <c r="JWX29" s="105"/>
      <c r="JWY29" s="105"/>
      <c r="JWZ29" s="105"/>
      <c r="JXA29" s="105"/>
      <c r="JXB29" s="105"/>
      <c r="JXC29" s="105"/>
      <c r="JXD29" s="105"/>
      <c r="JXE29" s="105"/>
      <c r="JXF29" s="105"/>
      <c r="JXG29" s="105"/>
      <c r="JXH29" s="105"/>
      <c r="JXI29" s="105"/>
      <c r="JXJ29" s="105"/>
      <c r="JXK29" s="105"/>
      <c r="JXL29" s="105"/>
      <c r="JXM29" s="105"/>
      <c r="JXN29" s="105"/>
      <c r="JXO29" s="105"/>
      <c r="JXP29" s="105"/>
      <c r="JXQ29" s="105"/>
      <c r="JXR29" s="105"/>
      <c r="JXS29" s="105"/>
      <c r="JXT29" s="105"/>
      <c r="JXU29" s="105"/>
      <c r="JXV29" s="105"/>
      <c r="JXW29" s="105"/>
      <c r="JXX29" s="105"/>
      <c r="JXY29" s="105"/>
      <c r="JXZ29" s="105"/>
      <c r="JYA29" s="105"/>
      <c r="JYB29" s="105"/>
      <c r="JYC29" s="105"/>
      <c r="JYD29" s="105"/>
      <c r="JYE29" s="105"/>
      <c r="JYF29" s="105"/>
      <c r="JYG29" s="105"/>
      <c r="JYH29" s="105"/>
      <c r="JYI29" s="105"/>
      <c r="JYJ29" s="105"/>
      <c r="JYK29" s="105"/>
      <c r="JYL29" s="105"/>
      <c r="JYM29" s="105"/>
      <c r="JYN29" s="105"/>
      <c r="JYO29" s="105"/>
      <c r="JYP29" s="105"/>
      <c r="JYQ29" s="105"/>
      <c r="JYR29" s="105"/>
      <c r="JYS29" s="105"/>
      <c r="JYT29" s="105"/>
      <c r="JYU29" s="105"/>
      <c r="JYV29" s="105"/>
      <c r="JYW29" s="105"/>
      <c r="JYX29" s="105"/>
      <c r="JYY29" s="105"/>
      <c r="JYZ29" s="105"/>
      <c r="JZA29" s="105"/>
      <c r="JZB29" s="105"/>
      <c r="JZC29" s="105"/>
      <c r="JZD29" s="105"/>
      <c r="JZE29" s="105"/>
      <c r="JZF29" s="105"/>
      <c r="JZG29" s="105"/>
      <c r="JZH29" s="105"/>
      <c r="JZI29" s="105"/>
      <c r="JZJ29" s="105"/>
      <c r="JZK29" s="105"/>
      <c r="JZL29" s="105"/>
      <c r="JZM29" s="105"/>
      <c r="JZN29" s="105"/>
      <c r="JZO29" s="105"/>
      <c r="JZP29" s="105"/>
      <c r="JZQ29" s="105"/>
      <c r="JZR29" s="105"/>
      <c r="JZS29" s="105"/>
      <c r="JZT29" s="105"/>
      <c r="JZU29" s="105"/>
      <c r="JZV29" s="105"/>
      <c r="JZW29" s="105"/>
      <c r="JZX29" s="105"/>
      <c r="JZY29" s="105"/>
      <c r="JZZ29" s="105"/>
      <c r="KAA29" s="105"/>
      <c r="KAB29" s="105"/>
      <c r="KAC29" s="105"/>
      <c r="KAD29" s="105"/>
      <c r="KAE29" s="105"/>
      <c r="KAF29" s="105"/>
      <c r="KAG29" s="105"/>
      <c r="KAH29" s="105"/>
      <c r="KAI29" s="105"/>
      <c r="KAJ29" s="105"/>
      <c r="KAK29" s="105"/>
      <c r="KAL29" s="105"/>
      <c r="KAM29" s="105"/>
      <c r="KAN29" s="105"/>
      <c r="KAO29" s="105"/>
      <c r="KAP29" s="105"/>
      <c r="KAQ29" s="105"/>
      <c r="KAR29" s="105"/>
      <c r="KAS29" s="105"/>
      <c r="KAT29" s="105"/>
      <c r="KAU29" s="105"/>
      <c r="KAV29" s="105"/>
      <c r="KAW29" s="105"/>
      <c r="KAX29" s="105"/>
      <c r="KAY29" s="105"/>
      <c r="KAZ29" s="105"/>
      <c r="KBA29" s="105"/>
      <c r="KBB29" s="105"/>
      <c r="KBC29" s="105"/>
      <c r="KBD29" s="105"/>
      <c r="KBE29" s="105"/>
      <c r="KBF29" s="105"/>
      <c r="KBG29" s="105"/>
      <c r="KBH29" s="105"/>
      <c r="KBI29" s="105"/>
      <c r="KBJ29" s="105"/>
      <c r="KBK29" s="105"/>
      <c r="KBL29" s="105"/>
      <c r="KBM29" s="105"/>
      <c r="KBN29" s="105"/>
      <c r="KBO29" s="105"/>
      <c r="KBP29" s="105"/>
      <c r="KBQ29" s="105"/>
      <c r="KBR29" s="105"/>
      <c r="KBS29" s="105"/>
      <c r="KBT29" s="105"/>
      <c r="KBU29" s="105"/>
      <c r="KBV29" s="105"/>
      <c r="KBW29" s="105"/>
      <c r="KBX29" s="105"/>
      <c r="KBY29" s="105"/>
      <c r="KBZ29" s="105"/>
      <c r="KCA29" s="105"/>
      <c r="KCB29" s="105"/>
      <c r="KCC29" s="105"/>
      <c r="KCD29" s="105"/>
      <c r="KCE29" s="105"/>
      <c r="KCF29" s="105"/>
      <c r="KCG29" s="105"/>
      <c r="KCH29" s="105"/>
      <c r="KCI29" s="105"/>
      <c r="KCJ29" s="105"/>
      <c r="KCK29" s="105"/>
      <c r="KCL29" s="105"/>
      <c r="KCM29" s="105"/>
      <c r="KCN29" s="105"/>
      <c r="KCO29" s="105"/>
      <c r="KCP29" s="105"/>
      <c r="KCQ29" s="105"/>
      <c r="KCR29" s="105"/>
      <c r="KCS29" s="105"/>
      <c r="KCT29" s="105"/>
      <c r="KCU29" s="105"/>
      <c r="KCV29" s="105"/>
      <c r="KCW29" s="105"/>
      <c r="KCX29" s="105"/>
      <c r="KCY29" s="105"/>
      <c r="KCZ29" s="105"/>
      <c r="KDA29" s="105"/>
      <c r="KDB29" s="105"/>
      <c r="KDC29" s="105"/>
      <c r="KDD29" s="105"/>
      <c r="KDE29" s="105"/>
      <c r="KDF29" s="105"/>
      <c r="KDG29" s="105"/>
      <c r="KDH29" s="105"/>
      <c r="KDI29" s="105"/>
      <c r="KDJ29" s="105"/>
      <c r="KDK29" s="105"/>
      <c r="KDL29" s="105"/>
      <c r="KDM29" s="105"/>
      <c r="KDN29" s="105"/>
      <c r="KDO29" s="105"/>
      <c r="KDP29" s="105"/>
      <c r="KDQ29" s="105"/>
      <c r="KDR29" s="105"/>
      <c r="KDS29" s="105"/>
      <c r="KDT29" s="105"/>
      <c r="KDU29" s="105"/>
      <c r="KDV29" s="105"/>
      <c r="KDW29" s="105"/>
      <c r="KDX29" s="105"/>
      <c r="KDY29" s="105"/>
      <c r="KDZ29" s="105"/>
      <c r="KEA29" s="105"/>
      <c r="KEB29" s="105"/>
      <c r="KEC29" s="105"/>
      <c r="KED29" s="105"/>
      <c r="KEE29" s="105"/>
      <c r="KEF29" s="105"/>
      <c r="KEG29" s="105"/>
      <c r="KEH29" s="105"/>
      <c r="KEI29" s="105"/>
      <c r="KEJ29" s="105"/>
      <c r="KEK29" s="105"/>
      <c r="KEL29" s="105"/>
      <c r="KEM29" s="105"/>
      <c r="KEN29" s="105"/>
      <c r="KEO29" s="105"/>
      <c r="KEP29" s="105"/>
      <c r="KEQ29" s="105"/>
      <c r="KER29" s="105"/>
      <c r="KES29" s="105"/>
      <c r="KET29" s="105"/>
      <c r="KEU29" s="105"/>
      <c r="KEV29" s="105"/>
      <c r="KEW29" s="105"/>
      <c r="KEX29" s="105"/>
      <c r="KEY29" s="105"/>
      <c r="KEZ29" s="105"/>
      <c r="KFA29" s="105"/>
      <c r="KFB29" s="105"/>
      <c r="KFC29" s="105"/>
      <c r="KFD29" s="105"/>
      <c r="KFE29" s="105"/>
      <c r="KFF29" s="105"/>
      <c r="KFG29" s="105"/>
      <c r="KFH29" s="105"/>
      <c r="KFI29" s="105"/>
      <c r="KFJ29" s="105"/>
      <c r="KFK29" s="105"/>
      <c r="KFL29" s="105"/>
      <c r="KFM29" s="105"/>
      <c r="KFN29" s="105"/>
      <c r="KFO29" s="105"/>
      <c r="KFP29" s="105"/>
      <c r="KFQ29" s="105"/>
      <c r="KFR29" s="105"/>
      <c r="KFS29" s="105"/>
      <c r="KFT29" s="105"/>
      <c r="KFU29" s="105"/>
      <c r="KFV29" s="105"/>
      <c r="KFW29" s="105"/>
      <c r="KFX29" s="105"/>
      <c r="KFY29" s="105"/>
      <c r="KFZ29" s="105"/>
      <c r="KGA29" s="105"/>
      <c r="KGB29" s="105"/>
      <c r="KGC29" s="105"/>
      <c r="KGD29" s="105"/>
      <c r="KGE29" s="105"/>
      <c r="KGF29" s="105"/>
      <c r="KGG29" s="105"/>
      <c r="KGH29" s="105"/>
      <c r="KGI29" s="105"/>
      <c r="KGJ29" s="105"/>
      <c r="KGK29" s="105"/>
      <c r="KGL29" s="105"/>
      <c r="KGM29" s="105"/>
      <c r="KGN29" s="105"/>
      <c r="KGO29" s="105"/>
      <c r="KGP29" s="105"/>
      <c r="KGQ29" s="105"/>
      <c r="KGR29" s="105"/>
      <c r="KGS29" s="105"/>
      <c r="KGT29" s="105"/>
      <c r="KGU29" s="105"/>
      <c r="KGV29" s="105"/>
      <c r="KGW29" s="105"/>
      <c r="KGX29" s="105"/>
      <c r="KGY29" s="105"/>
      <c r="KGZ29" s="105"/>
      <c r="KHA29" s="105"/>
      <c r="KHB29" s="105"/>
      <c r="KHC29" s="105"/>
      <c r="KHD29" s="105"/>
      <c r="KHE29" s="105"/>
      <c r="KHF29" s="105"/>
      <c r="KHG29" s="105"/>
      <c r="KHH29" s="105"/>
      <c r="KHI29" s="105"/>
      <c r="KHJ29" s="105"/>
      <c r="KHK29" s="105"/>
      <c r="KHL29" s="105"/>
      <c r="KHM29" s="105"/>
      <c r="KHN29" s="105"/>
      <c r="KHO29" s="105"/>
      <c r="KHP29" s="105"/>
      <c r="KHQ29" s="105"/>
      <c r="KHR29" s="105"/>
      <c r="KHS29" s="105"/>
      <c r="KHT29" s="105"/>
      <c r="KHU29" s="105"/>
      <c r="KHV29" s="105"/>
      <c r="KHW29" s="105"/>
      <c r="KHX29" s="105"/>
      <c r="KHY29" s="105"/>
      <c r="KHZ29" s="105"/>
      <c r="KIA29" s="105"/>
      <c r="KIB29" s="105"/>
      <c r="KIC29" s="105"/>
      <c r="KID29" s="105"/>
      <c r="KIE29" s="105"/>
      <c r="KIF29" s="105"/>
      <c r="KIG29" s="105"/>
      <c r="KIH29" s="105"/>
      <c r="KII29" s="105"/>
      <c r="KIJ29" s="105"/>
      <c r="KIK29" s="105"/>
      <c r="KIL29" s="105"/>
      <c r="KIM29" s="105"/>
      <c r="KIN29" s="105"/>
      <c r="KIO29" s="105"/>
      <c r="KIP29" s="105"/>
      <c r="KIQ29" s="105"/>
      <c r="KIR29" s="105"/>
      <c r="KIS29" s="105"/>
      <c r="KIT29" s="105"/>
      <c r="KIU29" s="105"/>
      <c r="KIV29" s="105"/>
      <c r="KIW29" s="105"/>
      <c r="KIX29" s="105"/>
      <c r="KIY29" s="105"/>
      <c r="KIZ29" s="105"/>
      <c r="KJA29" s="105"/>
      <c r="KJB29" s="105"/>
      <c r="KJC29" s="105"/>
      <c r="KJD29" s="105"/>
      <c r="KJE29" s="105"/>
      <c r="KJF29" s="105"/>
      <c r="KJG29" s="105"/>
      <c r="KJH29" s="105"/>
      <c r="KJI29" s="105"/>
      <c r="KJJ29" s="105"/>
      <c r="KJK29" s="105"/>
      <c r="KJL29" s="105"/>
      <c r="KJM29" s="105"/>
      <c r="KJN29" s="105"/>
      <c r="KJO29" s="105"/>
      <c r="KJP29" s="105"/>
      <c r="KJQ29" s="105"/>
      <c r="KJR29" s="105"/>
      <c r="KJS29" s="105"/>
      <c r="KJT29" s="105"/>
      <c r="KJU29" s="105"/>
      <c r="KJV29" s="105"/>
      <c r="KJW29" s="105"/>
      <c r="KJX29" s="105"/>
      <c r="KJY29" s="105"/>
      <c r="KJZ29" s="105"/>
      <c r="KKA29" s="105"/>
      <c r="KKB29" s="105"/>
      <c r="KKC29" s="105"/>
      <c r="KKD29" s="105"/>
      <c r="KKE29" s="105"/>
      <c r="KKF29" s="105"/>
      <c r="KKG29" s="105"/>
      <c r="KKH29" s="105"/>
      <c r="KKI29" s="105"/>
      <c r="KKJ29" s="105"/>
      <c r="KKK29" s="105"/>
      <c r="KKL29" s="105"/>
      <c r="KKM29" s="105"/>
      <c r="KKN29" s="105"/>
      <c r="KKO29" s="105"/>
      <c r="KKP29" s="105"/>
      <c r="KKQ29" s="105"/>
      <c r="KKR29" s="105"/>
      <c r="KKS29" s="105"/>
      <c r="KKT29" s="105"/>
      <c r="KKU29" s="105"/>
      <c r="KKV29" s="105"/>
      <c r="KKW29" s="105"/>
      <c r="KKX29" s="105"/>
      <c r="KKY29" s="105"/>
      <c r="KKZ29" s="105"/>
      <c r="KLA29" s="105"/>
      <c r="KLB29" s="105"/>
      <c r="KLC29" s="105"/>
      <c r="KLD29" s="105"/>
      <c r="KLE29" s="105"/>
      <c r="KLF29" s="105"/>
      <c r="KLG29" s="105"/>
      <c r="KLH29" s="105"/>
      <c r="KLI29" s="105"/>
      <c r="KLJ29" s="105"/>
      <c r="KLK29" s="105"/>
      <c r="KLL29" s="105"/>
      <c r="KLM29" s="105"/>
      <c r="KLN29" s="105"/>
      <c r="KLO29" s="105"/>
      <c r="KLP29" s="105"/>
      <c r="KLQ29" s="105"/>
      <c r="KLR29" s="105"/>
      <c r="KLS29" s="105"/>
      <c r="KLT29" s="105"/>
      <c r="KLU29" s="105"/>
      <c r="KLV29" s="105"/>
      <c r="KLW29" s="105"/>
      <c r="KLX29" s="105"/>
      <c r="KLY29" s="105"/>
      <c r="KLZ29" s="105"/>
      <c r="KMA29" s="105"/>
      <c r="KMB29" s="105"/>
      <c r="KMC29" s="105"/>
      <c r="KMD29" s="105"/>
      <c r="KME29" s="105"/>
      <c r="KMF29" s="105"/>
      <c r="KMG29" s="105"/>
      <c r="KMH29" s="105"/>
      <c r="KMI29" s="105"/>
      <c r="KMJ29" s="105"/>
      <c r="KMK29" s="105"/>
      <c r="KML29" s="105"/>
      <c r="KMM29" s="105"/>
      <c r="KMN29" s="105"/>
      <c r="KMO29" s="105"/>
      <c r="KMP29" s="105"/>
      <c r="KMQ29" s="105"/>
      <c r="KMR29" s="105"/>
      <c r="KMS29" s="105"/>
      <c r="KMT29" s="105"/>
      <c r="KMU29" s="105"/>
      <c r="KMV29" s="105"/>
      <c r="KMW29" s="105"/>
      <c r="KMX29" s="105"/>
      <c r="KMY29" s="105"/>
      <c r="KMZ29" s="105"/>
      <c r="KNA29" s="105"/>
      <c r="KNB29" s="105"/>
      <c r="KNC29" s="105"/>
      <c r="KND29" s="105"/>
      <c r="KNE29" s="105"/>
      <c r="KNF29" s="105"/>
      <c r="KNG29" s="105"/>
      <c r="KNH29" s="105"/>
      <c r="KNI29" s="105"/>
      <c r="KNJ29" s="105"/>
      <c r="KNK29" s="105"/>
      <c r="KNL29" s="105"/>
      <c r="KNM29" s="105"/>
      <c r="KNN29" s="105"/>
      <c r="KNO29" s="105"/>
      <c r="KNP29" s="105"/>
      <c r="KNQ29" s="105"/>
      <c r="KNR29" s="105"/>
      <c r="KNS29" s="105"/>
      <c r="KNT29" s="105"/>
      <c r="KNU29" s="105"/>
      <c r="KNV29" s="105"/>
      <c r="KNW29" s="105"/>
      <c r="KNX29" s="105"/>
      <c r="KNY29" s="105"/>
      <c r="KNZ29" s="105"/>
      <c r="KOA29" s="105"/>
      <c r="KOB29" s="105"/>
      <c r="KOC29" s="105"/>
      <c r="KOD29" s="105"/>
      <c r="KOE29" s="105"/>
      <c r="KOF29" s="105"/>
      <c r="KOG29" s="105"/>
      <c r="KOH29" s="105"/>
      <c r="KOI29" s="105"/>
      <c r="KOJ29" s="105"/>
      <c r="KOK29" s="105"/>
      <c r="KOL29" s="105"/>
      <c r="KOM29" s="105"/>
      <c r="KON29" s="105"/>
      <c r="KOO29" s="105"/>
      <c r="KOP29" s="105"/>
      <c r="KOQ29" s="105"/>
      <c r="KOR29" s="105"/>
      <c r="KOS29" s="105"/>
      <c r="KOT29" s="105"/>
      <c r="KOU29" s="105"/>
      <c r="KOV29" s="105"/>
      <c r="KOW29" s="105"/>
      <c r="KOX29" s="105"/>
      <c r="KOY29" s="105"/>
      <c r="KOZ29" s="105"/>
      <c r="KPA29" s="105"/>
      <c r="KPB29" s="105"/>
      <c r="KPC29" s="105"/>
      <c r="KPD29" s="105"/>
      <c r="KPE29" s="105"/>
      <c r="KPF29" s="105"/>
      <c r="KPG29" s="105"/>
      <c r="KPH29" s="105"/>
      <c r="KPI29" s="105"/>
      <c r="KPJ29" s="105"/>
      <c r="KPK29" s="105"/>
      <c r="KPL29" s="105"/>
      <c r="KPM29" s="105"/>
      <c r="KPN29" s="105"/>
      <c r="KPO29" s="105"/>
      <c r="KPP29" s="105"/>
      <c r="KPQ29" s="105"/>
      <c r="KPR29" s="105"/>
      <c r="KPS29" s="105"/>
      <c r="KPT29" s="105"/>
      <c r="KPU29" s="105"/>
      <c r="KPV29" s="105"/>
      <c r="KPW29" s="105"/>
      <c r="KPX29" s="105"/>
      <c r="KPY29" s="105"/>
      <c r="KPZ29" s="105"/>
      <c r="KQA29" s="105"/>
      <c r="KQB29" s="105"/>
      <c r="KQC29" s="105"/>
      <c r="KQD29" s="105"/>
      <c r="KQE29" s="105"/>
      <c r="KQF29" s="105"/>
      <c r="KQG29" s="105"/>
      <c r="KQH29" s="105"/>
      <c r="KQI29" s="105"/>
      <c r="KQJ29" s="105"/>
      <c r="KQK29" s="105"/>
      <c r="KQL29" s="105"/>
      <c r="KQM29" s="105"/>
      <c r="KQN29" s="105"/>
      <c r="KQO29" s="105"/>
      <c r="KQP29" s="105"/>
      <c r="KQQ29" s="105"/>
      <c r="KQR29" s="105"/>
      <c r="KQS29" s="105"/>
      <c r="KQT29" s="105"/>
      <c r="KQU29" s="105"/>
      <c r="KQV29" s="105"/>
      <c r="KQW29" s="105"/>
      <c r="KQX29" s="105"/>
      <c r="KQY29" s="105"/>
      <c r="KQZ29" s="105"/>
      <c r="KRA29" s="105"/>
      <c r="KRB29" s="105"/>
      <c r="KRC29" s="105"/>
      <c r="KRD29" s="105"/>
      <c r="KRE29" s="105"/>
      <c r="KRF29" s="105"/>
      <c r="KRG29" s="105"/>
      <c r="KRH29" s="105"/>
      <c r="KRI29" s="105"/>
      <c r="KRJ29" s="105"/>
      <c r="KRK29" s="105"/>
      <c r="KRL29" s="105"/>
      <c r="KRM29" s="105"/>
      <c r="KRN29" s="105"/>
      <c r="KRO29" s="105"/>
      <c r="KRP29" s="105"/>
      <c r="KRQ29" s="105"/>
      <c r="KRR29" s="105"/>
      <c r="KRS29" s="105"/>
      <c r="KRT29" s="105"/>
      <c r="KRU29" s="105"/>
      <c r="KRV29" s="105"/>
      <c r="KRW29" s="105"/>
      <c r="KRX29" s="105"/>
      <c r="KRY29" s="105"/>
      <c r="KRZ29" s="105"/>
      <c r="KSA29" s="105"/>
      <c r="KSB29" s="105"/>
      <c r="KSC29" s="105"/>
      <c r="KSD29" s="105"/>
      <c r="KSE29" s="105"/>
      <c r="KSF29" s="105"/>
      <c r="KSG29" s="105"/>
      <c r="KSH29" s="105"/>
      <c r="KSI29" s="105"/>
      <c r="KSJ29" s="105"/>
      <c r="KSK29" s="105"/>
      <c r="KSL29" s="105"/>
      <c r="KSM29" s="105"/>
      <c r="KSN29" s="105"/>
      <c r="KSO29" s="105"/>
      <c r="KSP29" s="105"/>
      <c r="KSQ29" s="105"/>
      <c r="KSR29" s="105"/>
      <c r="KSS29" s="105"/>
      <c r="KST29" s="105"/>
      <c r="KSU29" s="105"/>
      <c r="KSV29" s="105"/>
      <c r="KSW29" s="105"/>
      <c r="KSX29" s="105"/>
      <c r="KSY29" s="105"/>
      <c r="KSZ29" s="105"/>
      <c r="KTA29" s="105"/>
      <c r="KTB29" s="105"/>
      <c r="KTC29" s="105"/>
      <c r="KTD29" s="105"/>
      <c r="KTE29" s="105"/>
      <c r="KTF29" s="105"/>
      <c r="KTG29" s="105"/>
      <c r="KTH29" s="105"/>
      <c r="KTI29" s="105"/>
      <c r="KTJ29" s="105"/>
      <c r="KTK29" s="105"/>
      <c r="KTL29" s="105"/>
      <c r="KTM29" s="105"/>
      <c r="KTN29" s="105"/>
      <c r="KTO29" s="105"/>
      <c r="KTP29" s="105"/>
      <c r="KTQ29" s="105"/>
      <c r="KTR29" s="105"/>
      <c r="KTS29" s="105"/>
      <c r="KTT29" s="105"/>
      <c r="KTU29" s="105"/>
      <c r="KTV29" s="105"/>
      <c r="KTW29" s="105"/>
      <c r="KTX29" s="105"/>
      <c r="KTY29" s="105"/>
      <c r="KTZ29" s="105"/>
      <c r="KUA29" s="105"/>
      <c r="KUB29" s="105"/>
      <c r="KUC29" s="105"/>
      <c r="KUD29" s="105"/>
      <c r="KUE29" s="105"/>
      <c r="KUF29" s="105"/>
      <c r="KUG29" s="105"/>
      <c r="KUH29" s="105"/>
      <c r="KUI29" s="105"/>
      <c r="KUJ29" s="105"/>
      <c r="KUK29" s="105"/>
      <c r="KUL29" s="105"/>
      <c r="KUM29" s="105"/>
      <c r="KUN29" s="105"/>
      <c r="KUO29" s="105"/>
      <c r="KUP29" s="105"/>
      <c r="KUQ29" s="105"/>
      <c r="KUR29" s="105"/>
      <c r="KUS29" s="105"/>
      <c r="KUT29" s="105"/>
      <c r="KUU29" s="105"/>
      <c r="KUV29" s="105"/>
      <c r="KUW29" s="105"/>
      <c r="KUX29" s="105"/>
      <c r="KUY29" s="105"/>
      <c r="KUZ29" s="105"/>
      <c r="KVA29" s="105"/>
      <c r="KVB29" s="105"/>
      <c r="KVC29" s="105"/>
      <c r="KVD29" s="105"/>
      <c r="KVE29" s="105"/>
      <c r="KVF29" s="105"/>
      <c r="KVG29" s="105"/>
      <c r="KVH29" s="105"/>
      <c r="KVI29" s="105"/>
      <c r="KVJ29" s="105"/>
      <c r="KVK29" s="105"/>
      <c r="KVL29" s="105"/>
      <c r="KVM29" s="105"/>
      <c r="KVN29" s="105"/>
      <c r="KVO29" s="105"/>
      <c r="KVP29" s="105"/>
      <c r="KVQ29" s="105"/>
      <c r="KVR29" s="105"/>
      <c r="KVS29" s="105"/>
      <c r="KVT29" s="105"/>
      <c r="KVU29" s="105"/>
      <c r="KVV29" s="105"/>
      <c r="KVW29" s="105"/>
      <c r="KVX29" s="105"/>
      <c r="KVY29" s="105"/>
      <c r="KVZ29" s="105"/>
      <c r="KWA29" s="105"/>
      <c r="KWB29" s="105"/>
      <c r="KWC29" s="105"/>
      <c r="KWD29" s="105"/>
      <c r="KWE29" s="105"/>
      <c r="KWF29" s="105"/>
      <c r="KWG29" s="105"/>
      <c r="KWH29" s="105"/>
      <c r="KWI29" s="105"/>
      <c r="KWJ29" s="105"/>
      <c r="KWK29" s="105"/>
      <c r="KWL29" s="105"/>
      <c r="KWM29" s="105"/>
      <c r="KWN29" s="105"/>
      <c r="KWO29" s="105"/>
      <c r="KWP29" s="105"/>
      <c r="KWQ29" s="105"/>
      <c r="KWR29" s="105"/>
      <c r="KWS29" s="105"/>
      <c r="KWT29" s="105"/>
      <c r="KWU29" s="105"/>
      <c r="KWV29" s="105"/>
      <c r="KWW29" s="105"/>
      <c r="KWX29" s="105"/>
      <c r="KWY29" s="105"/>
      <c r="KWZ29" s="105"/>
      <c r="KXA29" s="105"/>
      <c r="KXB29" s="105"/>
      <c r="KXC29" s="105"/>
      <c r="KXD29" s="105"/>
      <c r="KXE29" s="105"/>
      <c r="KXF29" s="105"/>
      <c r="KXG29" s="105"/>
      <c r="KXH29" s="105"/>
      <c r="KXI29" s="105"/>
      <c r="KXJ29" s="105"/>
      <c r="KXK29" s="105"/>
      <c r="KXL29" s="105"/>
      <c r="KXM29" s="105"/>
      <c r="KXN29" s="105"/>
      <c r="KXO29" s="105"/>
      <c r="KXP29" s="105"/>
      <c r="KXQ29" s="105"/>
      <c r="KXR29" s="105"/>
      <c r="KXS29" s="105"/>
      <c r="KXT29" s="105"/>
      <c r="KXU29" s="105"/>
      <c r="KXV29" s="105"/>
      <c r="KXW29" s="105"/>
      <c r="KXX29" s="105"/>
      <c r="KXY29" s="105"/>
      <c r="KXZ29" s="105"/>
      <c r="KYA29" s="105"/>
      <c r="KYB29" s="105"/>
      <c r="KYC29" s="105"/>
      <c r="KYD29" s="105"/>
      <c r="KYE29" s="105"/>
      <c r="KYF29" s="105"/>
      <c r="KYG29" s="105"/>
      <c r="KYH29" s="105"/>
      <c r="KYI29" s="105"/>
      <c r="KYJ29" s="105"/>
      <c r="KYK29" s="105"/>
      <c r="KYL29" s="105"/>
      <c r="KYM29" s="105"/>
      <c r="KYN29" s="105"/>
      <c r="KYO29" s="105"/>
      <c r="KYP29" s="105"/>
      <c r="KYQ29" s="105"/>
      <c r="KYR29" s="105"/>
      <c r="KYS29" s="105"/>
      <c r="KYT29" s="105"/>
      <c r="KYU29" s="105"/>
      <c r="KYV29" s="105"/>
      <c r="KYW29" s="105"/>
      <c r="KYX29" s="105"/>
      <c r="KYY29" s="105"/>
      <c r="KYZ29" s="105"/>
      <c r="KZA29" s="105"/>
      <c r="KZB29" s="105"/>
      <c r="KZC29" s="105"/>
      <c r="KZD29" s="105"/>
      <c r="KZE29" s="105"/>
      <c r="KZF29" s="105"/>
      <c r="KZG29" s="105"/>
      <c r="KZH29" s="105"/>
      <c r="KZI29" s="105"/>
      <c r="KZJ29" s="105"/>
      <c r="KZK29" s="105"/>
      <c r="KZL29" s="105"/>
      <c r="KZM29" s="105"/>
      <c r="KZN29" s="105"/>
      <c r="KZO29" s="105"/>
      <c r="KZP29" s="105"/>
      <c r="KZQ29" s="105"/>
      <c r="KZR29" s="105"/>
      <c r="KZS29" s="105"/>
      <c r="KZT29" s="105"/>
      <c r="KZU29" s="105"/>
      <c r="KZV29" s="105"/>
      <c r="KZW29" s="105"/>
      <c r="KZX29" s="105"/>
      <c r="KZY29" s="105"/>
      <c r="KZZ29" s="105"/>
      <c r="LAA29" s="105"/>
      <c r="LAB29" s="105"/>
      <c r="LAC29" s="105"/>
      <c r="LAD29" s="105"/>
      <c r="LAE29" s="105"/>
      <c r="LAF29" s="105"/>
      <c r="LAG29" s="105"/>
      <c r="LAH29" s="105"/>
      <c r="LAI29" s="105"/>
      <c r="LAJ29" s="105"/>
      <c r="LAK29" s="105"/>
      <c r="LAL29" s="105"/>
      <c r="LAM29" s="105"/>
      <c r="LAN29" s="105"/>
      <c r="LAO29" s="105"/>
      <c r="LAP29" s="105"/>
      <c r="LAQ29" s="105"/>
      <c r="LAR29" s="105"/>
      <c r="LAS29" s="105"/>
      <c r="LAT29" s="105"/>
      <c r="LAU29" s="105"/>
      <c r="LAV29" s="105"/>
      <c r="LAW29" s="105"/>
      <c r="LAX29" s="105"/>
      <c r="LAY29" s="105"/>
      <c r="LAZ29" s="105"/>
      <c r="LBA29" s="105"/>
      <c r="LBB29" s="105"/>
      <c r="LBC29" s="105"/>
      <c r="LBD29" s="105"/>
      <c r="LBE29" s="105"/>
      <c r="LBF29" s="105"/>
      <c r="LBG29" s="105"/>
      <c r="LBH29" s="105"/>
      <c r="LBI29" s="105"/>
      <c r="LBJ29" s="105"/>
      <c r="LBK29" s="105"/>
      <c r="LBL29" s="105"/>
      <c r="LBM29" s="105"/>
      <c r="LBN29" s="105"/>
      <c r="LBO29" s="105"/>
      <c r="LBP29" s="105"/>
      <c r="LBQ29" s="105"/>
      <c r="LBR29" s="105"/>
      <c r="LBS29" s="105"/>
      <c r="LBT29" s="105"/>
      <c r="LBU29" s="105"/>
      <c r="LBV29" s="105"/>
      <c r="LBW29" s="105"/>
      <c r="LBX29" s="105"/>
      <c r="LBY29" s="105"/>
      <c r="LBZ29" s="105"/>
      <c r="LCA29" s="105"/>
      <c r="LCB29" s="105"/>
      <c r="LCC29" s="105"/>
      <c r="LCD29" s="105"/>
      <c r="LCE29" s="105"/>
      <c r="LCF29" s="105"/>
      <c r="LCG29" s="105"/>
      <c r="LCH29" s="105"/>
      <c r="LCI29" s="105"/>
      <c r="LCJ29" s="105"/>
      <c r="LCK29" s="105"/>
      <c r="LCL29" s="105"/>
      <c r="LCM29" s="105"/>
      <c r="LCN29" s="105"/>
      <c r="LCO29" s="105"/>
      <c r="LCP29" s="105"/>
      <c r="LCQ29" s="105"/>
      <c r="LCR29" s="105"/>
      <c r="LCS29" s="105"/>
      <c r="LCT29" s="105"/>
      <c r="LCU29" s="105"/>
      <c r="LCV29" s="105"/>
      <c r="LCW29" s="105"/>
      <c r="LCX29" s="105"/>
      <c r="LCY29" s="105"/>
      <c r="LCZ29" s="105"/>
      <c r="LDA29" s="105"/>
      <c r="LDB29" s="105"/>
      <c r="LDC29" s="105"/>
      <c r="LDD29" s="105"/>
      <c r="LDE29" s="105"/>
      <c r="LDF29" s="105"/>
      <c r="LDG29" s="105"/>
      <c r="LDH29" s="105"/>
      <c r="LDI29" s="105"/>
      <c r="LDJ29" s="105"/>
      <c r="LDK29" s="105"/>
      <c r="LDL29" s="105"/>
      <c r="LDM29" s="105"/>
      <c r="LDN29" s="105"/>
      <c r="LDO29" s="105"/>
      <c r="LDP29" s="105"/>
      <c r="LDQ29" s="105"/>
      <c r="LDR29" s="105"/>
      <c r="LDS29" s="105"/>
      <c r="LDT29" s="105"/>
      <c r="LDU29" s="105"/>
      <c r="LDV29" s="105"/>
      <c r="LDW29" s="105"/>
      <c r="LDX29" s="105"/>
      <c r="LDY29" s="105"/>
      <c r="LDZ29" s="105"/>
      <c r="LEA29" s="105"/>
      <c r="LEB29" s="105"/>
      <c r="LEC29" s="105"/>
      <c r="LED29" s="105"/>
      <c r="LEE29" s="105"/>
      <c r="LEF29" s="105"/>
      <c r="LEG29" s="105"/>
      <c r="LEH29" s="105"/>
      <c r="LEI29" s="105"/>
      <c r="LEJ29" s="105"/>
      <c r="LEK29" s="105"/>
      <c r="LEL29" s="105"/>
      <c r="LEM29" s="105"/>
      <c r="LEN29" s="105"/>
      <c r="LEO29" s="105"/>
      <c r="LEP29" s="105"/>
      <c r="LEQ29" s="105"/>
      <c r="LER29" s="105"/>
      <c r="LES29" s="105"/>
      <c r="LET29" s="105"/>
      <c r="LEU29" s="105"/>
      <c r="LEV29" s="105"/>
      <c r="LEW29" s="105"/>
      <c r="LEX29" s="105"/>
      <c r="LEY29" s="105"/>
      <c r="LEZ29" s="105"/>
      <c r="LFA29" s="105"/>
      <c r="LFB29" s="105"/>
      <c r="LFC29" s="105"/>
      <c r="LFD29" s="105"/>
      <c r="LFE29" s="105"/>
      <c r="LFF29" s="105"/>
      <c r="LFG29" s="105"/>
      <c r="LFH29" s="105"/>
      <c r="LFI29" s="105"/>
      <c r="LFJ29" s="105"/>
      <c r="LFK29" s="105"/>
      <c r="LFL29" s="105"/>
      <c r="LFM29" s="105"/>
      <c r="LFN29" s="105"/>
      <c r="LFO29" s="105"/>
      <c r="LFP29" s="105"/>
      <c r="LFQ29" s="105"/>
      <c r="LFR29" s="105"/>
      <c r="LFS29" s="105"/>
      <c r="LFT29" s="105"/>
      <c r="LFU29" s="105"/>
      <c r="LFV29" s="105"/>
      <c r="LFW29" s="105"/>
      <c r="LFX29" s="105"/>
      <c r="LFY29" s="105"/>
      <c r="LFZ29" s="105"/>
      <c r="LGA29" s="105"/>
      <c r="LGB29" s="105"/>
      <c r="LGC29" s="105"/>
      <c r="LGD29" s="105"/>
      <c r="LGE29" s="105"/>
      <c r="LGF29" s="105"/>
      <c r="LGG29" s="105"/>
      <c r="LGH29" s="105"/>
      <c r="LGI29" s="105"/>
      <c r="LGJ29" s="105"/>
      <c r="LGK29" s="105"/>
      <c r="LGL29" s="105"/>
      <c r="LGM29" s="105"/>
      <c r="LGN29" s="105"/>
      <c r="LGO29" s="105"/>
      <c r="LGP29" s="105"/>
      <c r="LGQ29" s="105"/>
      <c r="LGR29" s="105"/>
      <c r="LGS29" s="105"/>
      <c r="LGT29" s="105"/>
      <c r="LGU29" s="105"/>
      <c r="LGV29" s="105"/>
      <c r="LGW29" s="105"/>
      <c r="LGX29" s="105"/>
      <c r="LGY29" s="105"/>
      <c r="LGZ29" s="105"/>
      <c r="LHA29" s="105"/>
      <c r="LHB29" s="105"/>
      <c r="LHC29" s="105"/>
      <c r="LHD29" s="105"/>
      <c r="LHE29" s="105"/>
      <c r="LHF29" s="105"/>
      <c r="LHG29" s="105"/>
      <c r="LHH29" s="105"/>
      <c r="LHI29" s="105"/>
      <c r="LHJ29" s="105"/>
      <c r="LHK29" s="105"/>
      <c r="LHL29" s="105"/>
      <c r="LHM29" s="105"/>
      <c r="LHN29" s="105"/>
      <c r="LHO29" s="105"/>
      <c r="LHP29" s="105"/>
      <c r="LHQ29" s="105"/>
      <c r="LHR29" s="105"/>
      <c r="LHS29" s="105"/>
      <c r="LHT29" s="105"/>
      <c r="LHU29" s="105"/>
      <c r="LHV29" s="105"/>
      <c r="LHW29" s="105"/>
      <c r="LHX29" s="105"/>
      <c r="LHY29" s="105"/>
      <c r="LHZ29" s="105"/>
      <c r="LIA29" s="105"/>
      <c r="LIB29" s="105"/>
      <c r="LIC29" s="105"/>
      <c r="LID29" s="105"/>
      <c r="LIE29" s="105"/>
      <c r="LIF29" s="105"/>
      <c r="LIG29" s="105"/>
      <c r="LIH29" s="105"/>
      <c r="LII29" s="105"/>
      <c r="LIJ29" s="105"/>
      <c r="LIK29" s="105"/>
      <c r="LIL29" s="105"/>
      <c r="LIM29" s="105"/>
      <c r="LIN29" s="105"/>
      <c r="LIO29" s="105"/>
      <c r="LIP29" s="105"/>
      <c r="LIQ29" s="105"/>
      <c r="LIR29" s="105"/>
      <c r="LIS29" s="105"/>
      <c r="LIT29" s="105"/>
      <c r="LIU29" s="105"/>
      <c r="LIV29" s="105"/>
      <c r="LIW29" s="105"/>
      <c r="LIX29" s="105"/>
      <c r="LIY29" s="105"/>
      <c r="LIZ29" s="105"/>
      <c r="LJA29" s="105"/>
      <c r="LJB29" s="105"/>
      <c r="LJC29" s="105"/>
      <c r="LJD29" s="105"/>
      <c r="LJE29" s="105"/>
      <c r="LJF29" s="105"/>
      <c r="LJG29" s="105"/>
      <c r="LJH29" s="105"/>
      <c r="LJI29" s="105"/>
      <c r="LJJ29" s="105"/>
      <c r="LJK29" s="105"/>
      <c r="LJL29" s="105"/>
      <c r="LJM29" s="105"/>
      <c r="LJN29" s="105"/>
      <c r="LJO29" s="105"/>
      <c r="LJP29" s="105"/>
      <c r="LJQ29" s="105"/>
      <c r="LJR29" s="105"/>
      <c r="LJS29" s="105"/>
      <c r="LJT29" s="105"/>
      <c r="LJU29" s="105"/>
      <c r="LJV29" s="105"/>
      <c r="LJW29" s="105"/>
      <c r="LJX29" s="105"/>
      <c r="LJY29" s="105"/>
      <c r="LJZ29" s="105"/>
      <c r="LKA29" s="105"/>
      <c r="LKB29" s="105"/>
      <c r="LKC29" s="105"/>
      <c r="LKD29" s="105"/>
      <c r="LKE29" s="105"/>
      <c r="LKF29" s="105"/>
      <c r="LKG29" s="105"/>
      <c r="LKH29" s="105"/>
      <c r="LKI29" s="105"/>
      <c r="LKJ29" s="105"/>
      <c r="LKK29" s="105"/>
      <c r="LKL29" s="105"/>
      <c r="LKM29" s="105"/>
      <c r="LKN29" s="105"/>
      <c r="LKO29" s="105"/>
      <c r="LKP29" s="105"/>
      <c r="LKQ29" s="105"/>
      <c r="LKR29" s="105"/>
      <c r="LKS29" s="105"/>
      <c r="LKT29" s="105"/>
      <c r="LKU29" s="105"/>
      <c r="LKV29" s="105"/>
      <c r="LKW29" s="105"/>
      <c r="LKX29" s="105"/>
      <c r="LKY29" s="105"/>
      <c r="LKZ29" s="105"/>
      <c r="LLA29" s="105"/>
      <c r="LLB29" s="105"/>
      <c r="LLC29" s="105"/>
      <c r="LLD29" s="105"/>
      <c r="LLE29" s="105"/>
      <c r="LLF29" s="105"/>
      <c r="LLG29" s="105"/>
      <c r="LLH29" s="105"/>
      <c r="LLI29" s="105"/>
      <c r="LLJ29" s="105"/>
      <c r="LLK29" s="105"/>
      <c r="LLL29" s="105"/>
      <c r="LLM29" s="105"/>
      <c r="LLN29" s="105"/>
      <c r="LLO29" s="105"/>
      <c r="LLP29" s="105"/>
      <c r="LLQ29" s="105"/>
      <c r="LLR29" s="105"/>
      <c r="LLS29" s="105"/>
      <c r="LLT29" s="105"/>
      <c r="LLU29" s="105"/>
      <c r="LLV29" s="105"/>
      <c r="LLW29" s="105"/>
      <c r="LLX29" s="105"/>
      <c r="LLY29" s="105"/>
      <c r="LLZ29" s="105"/>
      <c r="LMA29" s="105"/>
      <c r="LMB29" s="105"/>
      <c r="LMC29" s="105"/>
      <c r="LMD29" s="105"/>
      <c r="LME29" s="105"/>
      <c r="LMF29" s="105"/>
      <c r="LMG29" s="105"/>
      <c r="LMH29" s="105"/>
      <c r="LMI29" s="105"/>
      <c r="LMJ29" s="105"/>
      <c r="LMK29" s="105"/>
      <c r="LML29" s="105"/>
      <c r="LMM29" s="105"/>
      <c r="LMN29" s="105"/>
      <c r="LMO29" s="105"/>
      <c r="LMP29" s="105"/>
      <c r="LMQ29" s="105"/>
      <c r="LMR29" s="105"/>
      <c r="LMS29" s="105"/>
      <c r="LMT29" s="105"/>
      <c r="LMU29" s="105"/>
      <c r="LMV29" s="105"/>
      <c r="LMW29" s="105"/>
      <c r="LMX29" s="105"/>
      <c r="LMY29" s="105"/>
      <c r="LMZ29" s="105"/>
      <c r="LNA29" s="105"/>
      <c r="LNB29" s="105"/>
      <c r="LNC29" s="105"/>
      <c r="LND29" s="105"/>
      <c r="LNE29" s="105"/>
      <c r="LNF29" s="105"/>
      <c r="LNG29" s="105"/>
      <c r="LNH29" s="105"/>
      <c r="LNI29" s="105"/>
      <c r="LNJ29" s="105"/>
      <c r="LNK29" s="105"/>
      <c r="LNL29" s="105"/>
      <c r="LNM29" s="105"/>
      <c r="LNN29" s="105"/>
      <c r="LNO29" s="105"/>
      <c r="LNP29" s="105"/>
      <c r="LNQ29" s="105"/>
      <c r="LNR29" s="105"/>
      <c r="LNS29" s="105"/>
      <c r="LNT29" s="105"/>
      <c r="LNU29" s="105"/>
      <c r="LNV29" s="105"/>
      <c r="LNW29" s="105"/>
      <c r="LNX29" s="105"/>
      <c r="LNY29" s="105"/>
      <c r="LNZ29" s="105"/>
      <c r="LOA29" s="105"/>
      <c r="LOB29" s="105"/>
      <c r="LOC29" s="105"/>
      <c r="LOD29" s="105"/>
      <c r="LOE29" s="105"/>
      <c r="LOF29" s="105"/>
      <c r="LOG29" s="105"/>
      <c r="LOH29" s="105"/>
      <c r="LOI29" s="105"/>
      <c r="LOJ29" s="105"/>
      <c r="LOK29" s="105"/>
      <c r="LOL29" s="105"/>
      <c r="LOM29" s="105"/>
      <c r="LON29" s="105"/>
      <c r="LOO29" s="105"/>
      <c r="LOP29" s="105"/>
      <c r="LOQ29" s="105"/>
      <c r="LOR29" s="105"/>
      <c r="LOS29" s="105"/>
      <c r="LOT29" s="105"/>
      <c r="LOU29" s="105"/>
      <c r="LOV29" s="105"/>
      <c r="LOW29" s="105"/>
      <c r="LOX29" s="105"/>
      <c r="LOY29" s="105"/>
      <c r="LOZ29" s="105"/>
      <c r="LPA29" s="105"/>
      <c r="LPB29" s="105"/>
      <c r="LPC29" s="105"/>
      <c r="LPD29" s="105"/>
      <c r="LPE29" s="105"/>
      <c r="LPF29" s="105"/>
      <c r="LPG29" s="105"/>
      <c r="LPH29" s="105"/>
      <c r="LPI29" s="105"/>
      <c r="LPJ29" s="105"/>
      <c r="LPK29" s="105"/>
      <c r="LPL29" s="105"/>
      <c r="LPM29" s="105"/>
      <c r="LPN29" s="105"/>
      <c r="LPO29" s="105"/>
      <c r="LPP29" s="105"/>
      <c r="LPQ29" s="105"/>
      <c r="LPR29" s="105"/>
      <c r="LPS29" s="105"/>
      <c r="LPT29" s="105"/>
      <c r="LPU29" s="105"/>
      <c r="LPV29" s="105"/>
      <c r="LPW29" s="105"/>
      <c r="LPX29" s="105"/>
      <c r="LPY29" s="105"/>
      <c r="LPZ29" s="105"/>
      <c r="LQA29" s="105"/>
      <c r="LQB29" s="105"/>
      <c r="LQC29" s="105"/>
      <c r="LQD29" s="105"/>
      <c r="LQE29" s="105"/>
      <c r="LQF29" s="105"/>
      <c r="LQG29" s="105"/>
      <c r="LQH29" s="105"/>
      <c r="LQI29" s="105"/>
      <c r="LQJ29" s="105"/>
      <c r="LQK29" s="105"/>
      <c r="LQL29" s="105"/>
      <c r="LQM29" s="105"/>
      <c r="LQN29" s="105"/>
      <c r="LQO29" s="105"/>
      <c r="LQP29" s="105"/>
      <c r="LQQ29" s="105"/>
      <c r="LQR29" s="105"/>
      <c r="LQS29" s="105"/>
      <c r="LQT29" s="105"/>
      <c r="LQU29" s="105"/>
      <c r="LQV29" s="105"/>
      <c r="LQW29" s="105"/>
      <c r="LQX29" s="105"/>
      <c r="LQY29" s="105"/>
      <c r="LQZ29" s="105"/>
      <c r="LRA29" s="105"/>
      <c r="LRB29" s="105"/>
      <c r="LRC29" s="105"/>
      <c r="LRD29" s="105"/>
      <c r="LRE29" s="105"/>
      <c r="LRF29" s="105"/>
      <c r="LRG29" s="105"/>
      <c r="LRH29" s="105"/>
      <c r="LRI29" s="105"/>
      <c r="LRJ29" s="105"/>
      <c r="LRK29" s="105"/>
      <c r="LRL29" s="105"/>
      <c r="LRM29" s="105"/>
      <c r="LRN29" s="105"/>
      <c r="LRO29" s="105"/>
      <c r="LRP29" s="105"/>
      <c r="LRQ29" s="105"/>
      <c r="LRR29" s="105"/>
      <c r="LRS29" s="105"/>
      <c r="LRT29" s="105"/>
      <c r="LRU29" s="105"/>
      <c r="LRV29" s="105"/>
      <c r="LRW29" s="105"/>
      <c r="LRX29" s="105"/>
      <c r="LRY29" s="105"/>
      <c r="LRZ29" s="105"/>
      <c r="LSA29" s="105"/>
      <c r="LSB29" s="105"/>
      <c r="LSC29" s="105"/>
      <c r="LSD29" s="105"/>
      <c r="LSE29" s="105"/>
      <c r="LSF29" s="105"/>
      <c r="LSG29" s="105"/>
      <c r="LSH29" s="105"/>
      <c r="LSI29" s="105"/>
      <c r="LSJ29" s="105"/>
      <c r="LSK29" s="105"/>
      <c r="LSL29" s="105"/>
      <c r="LSM29" s="105"/>
      <c r="LSN29" s="105"/>
      <c r="LSO29" s="105"/>
      <c r="LSP29" s="105"/>
      <c r="LSQ29" s="105"/>
      <c r="LSR29" s="105"/>
      <c r="LSS29" s="105"/>
      <c r="LST29" s="105"/>
      <c r="LSU29" s="105"/>
      <c r="LSV29" s="105"/>
      <c r="LSW29" s="105"/>
      <c r="LSX29" s="105"/>
      <c r="LSY29" s="105"/>
      <c r="LSZ29" s="105"/>
      <c r="LTA29" s="105"/>
      <c r="LTB29" s="105"/>
      <c r="LTC29" s="105"/>
      <c r="LTD29" s="105"/>
      <c r="LTE29" s="105"/>
      <c r="LTF29" s="105"/>
      <c r="LTG29" s="105"/>
      <c r="LTH29" s="105"/>
      <c r="LTI29" s="105"/>
      <c r="LTJ29" s="105"/>
      <c r="LTK29" s="105"/>
      <c r="LTL29" s="105"/>
      <c r="LTM29" s="105"/>
      <c r="LTN29" s="105"/>
      <c r="LTO29" s="105"/>
      <c r="LTP29" s="105"/>
      <c r="LTQ29" s="105"/>
      <c r="LTR29" s="105"/>
      <c r="LTS29" s="105"/>
      <c r="LTT29" s="105"/>
      <c r="LTU29" s="105"/>
      <c r="LTV29" s="105"/>
      <c r="LTW29" s="105"/>
      <c r="LTX29" s="105"/>
      <c r="LTY29" s="105"/>
      <c r="LTZ29" s="105"/>
      <c r="LUA29" s="105"/>
      <c r="LUB29" s="105"/>
      <c r="LUC29" s="105"/>
      <c r="LUD29" s="105"/>
      <c r="LUE29" s="105"/>
      <c r="LUF29" s="105"/>
      <c r="LUG29" s="105"/>
      <c r="LUH29" s="105"/>
      <c r="LUI29" s="105"/>
      <c r="LUJ29" s="105"/>
      <c r="LUK29" s="105"/>
      <c r="LUL29" s="105"/>
      <c r="LUM29" s="105"/>
      <c r="LUN29" s="105"/>
      <c r="LUO29" s="105"/>
      <c r="LUP29" s="105"/>
      <c r="LUQ29" s="105"/>
      <c r="LUR29" s="105"/>
      <c r="LUS29" s="105"/>
      <c r="LUT29" s="105"/>
      <c r="LUU29" s="105"/>
      <c r="LUV29" s="105"/>
      <c r="LUW29" s="105"/>
      <c r="LUX29" s="105"/>
      <c r="LUY29" s="105"/>
      <c r="LUZ29" s="105"/>
      <c r="LVA29" s="105"/>
      <c r="LVB29" s="105"/>
      <c r="LVC29" s="105"/>
      <c r="LVD29" s="105"/>
      <c r="LVE29" s="105"/>
      <c r="LVF29" s="105"/>
      <c r="LVG29" s="105"/>
      <c r="LVH29" s="105"/>
      <c r="LVI29" s="105"/>
      <c r="LVJ29" s="105"/>
      <c r="LVK29" s="105"/>
      <c r="LVL29" s="105"/>
      <c r="LVM29" s="105"/>
      <c r="LVN29" s="105"/>
      <c r="LVO29" s="105"/>
      <c r="LVP29" s="105"/>
      <c r="LVQ29" s="105"/>
      <c r="LVR29" s="105"/>
      <c r="LVS29" s="105"/>
      <c r="LVT29" s="105"/>
      <c r="LVU29" s="105"/>
      <c r="LVV29" s="105"/>
      <c r="LVW29" s="105"/>
      <c r="LVX29" s="105"/>
      <c r="LVY29" s="105"/>
      <c r="LVZ29" s="105"/>
      <c r="LWA29" s="105"/>
      <c r="LWB29" s="105"/>
      <c r="LWC29" s="105"/>
      <c r="LWD29" s="105"/>
      <c r="LWE29" s="105"/>
      <c r="LWF29" s="105"/>
      <c r="LWG29" s="105"/>
      <c r="LWH29" s="105"/>
      <c r="LWI29" s="105"/>
      <c r="LWJ29" s="105"/>
      <c r="LWK29" s="105"/>
      <c r="LWL29" s="105"/>
      <c r="LWM29" s="105"/>
      <c r="LWN29" s="105"/>
      <c r="LWO29" s="105"/>
      <c r="LWP29" s="105"/>
      <c r="LWQ29" s="105"/>
      <c r="LWR29" s="105"/>
      <c r="LWS29" s="105"/>
      <c r="LWT29" s="105"/>
      <c r="LWU29" s="105"/>
      <c r="LWV29" s="105"/>
      <c r="LWW29" s="105"/>
      <c r="LWX29" s="105"/>
      <c r="LWY29" s="105"/>
      <c r="LWZ29" s="105"/>
      <c r="LXA29" s="105"/>
      <c r="LXB29" s="105"/>
      <c r="LXC29" s="105"/>
      <c r="LXD29" s="105"/>
      <c r="LXE29" s="105"/>
      <c r="LXF29" s="105"/>
      <c r="LXG29" s="105"/>
      <c r="LXH29" s="105"/>
      <c r="LXI29" s="105"/>
      <c r="LXJ29" s="105"/>
      <c r="LXK29" s="105"/>
      <c r="LXL29" s="105"/>
      <c r="LXM29" s="105"/>
      <c r="LXN29" s="105"/>
      <c r="LXO29" s="105"/>
      <c r="LXP29" s="105"/>
      <c r="LXQ29" s="105"/>
      <c r="LXR29" s="105"/>
      <c r="LXS29" s="105"/>
      <c r="LXT29" s="105"/>
      <c r="LXU29" s="105"/>
      <c r="LXV29" s="105"/>
      <c r="LXW29" s="105"/>
      <c r="LXX29" s="105"/>
      <c r="LXY29" s="105"/>
      <c r="LXZ29" s="105"/>
      <c r="LYA29" s="105"/>
      <c r="LYB29" s="105"/>
      <c r="LYC29" s="105"/>
      <c r="LYD29" s="105"/>
      <c r="LYE29" s="105"/>
      <c r="LYF29" s="105"/>
      <c r="LYG29" s="105"/>
      <c r="LYH29" s="105"/>
      <c r="LYI29" s="105"/>
      <c r="LYJ29" s="105"/>
      <c r="LYK29" s="105"/>
      <c r="LYL29" s="105"/>
      <c r="LYM29" s="105"/>
      <c r="LYN29" s="105"/>
      <c r="LYO29" s="105"/>
      <c r="LYP29" s="105"/>
      <c r="LYQ29" s="105"/>
      <c r="LYR29" s="105"/>
      <c r="LYS29" s="105"/>
      <c r="LYT29" s="105"/>
      <c r="LYU29" s="105"/>
      <c r="LYV29" s="105"/>
      <c r="LYW29" s="105"/>
      <c r="LYX29" s="105"/>
      <c r="LYY29" s="105"/>
      <c r="LYZ29" s="105"/>
      <c r="LZA29" s="105"/>
      <c r="LZB29" s="105"/>
      <c r="LZC29" s="105"/>
      <c r="LZD29" s="105"/>
      <c r="LZE29" s="105"/>
      <c r="LZF29" s="105"/>
      <c r="LZG29" s="105"/>
      <c r="LZH29" s="105"/>
      <c r="LZI29" s="105"/>
      <c r="LZJ29" s="105"/>
      <c r="LZK29" s="105"/>
      <c r="LZL29" s="105"/>
      <c r="LZM29" s="105"/>
      <c r="LZN29" s="105"/>
      <c r="LZO29" s="105"/>
      <c r="LZP29" s="105"/>
      <c r="LZQ29" s="105"/>
      <c r="LZR29" s="105"/>
      <c r="LZS29" s="105"/>
      <c r="LZT29" s="105"/>
      <c r="LZU29" s="105"/>
      <c r="LZV29" s="105"/>
      <c r="LZW29" s="105"/>
      <c r="LZX29" s="105"/>
      <c r="LZY29" s="105"/>
      <c r="LZZ29" s="105"/>
      <c r="MAA29" s="105"/>
      <c r="MAB29" s="105"/>
      <c r="MAC29" s="105"/>
      <c r="MAD29" s="105"/>
      <c r="MAE29" s="105"/>
      <c r="MAF29" s="105"/>
      <c r="MAG29" s="105"/>
      <c r="MAH29" s="105"/>
      <c r="MAI29" s="105"/>
      <c r="MAJ29" s="105"/>
      <c r="MAK29" s="105"/>
      <c r="MAL29" s="105"/>
      <c r="MAM29" s="105"/>
      <c r="MAN29" s="105"/>
      <c r="MAO29" s="105"/>
      <c r="MAP29" s="105"/>
      <c r="MAQ29" s="105"/>
      <c r="MAR29" s="105"/>
      <c r="MAS29" s="105"/>
      <c r="MAT29" s="105"/>
      <c r="MAU29" s="105"/>
      <c r="MAV29" s="105"/>
      <c r="MAW29" s="105"/>
      <c r="MAX29" s="105"/>
      <c r="MAY29" s="105"/>
      <c r="MAZ29" s="105"/>
      <c r="MBA29" s="105"/>
      <c r="MBB29" s="105"/>
      <c r="MBC29" s="105"/>
      <c r="MBD29" s="105"/>
      <c r="MBE29" s="105"/>
      <c r="MBF29" s="105"/>
      <c r="MBG29" s="105"/>
      <c r="MBH29" s="105"/>
      <c r="MBI29" s="105"/>
      <c r="MBJ29" s="105"/>
      <c r="MBK29" s="105"/>
      <c r="MBL29" s="105"/>
      <c r="MBM29" s="105"/>
      <c r="MBN29" s="105"/>
      <c r="MBO29" s="105"/>
      <c r="MBP29" s="105"/>
      <c r="MBQ29" s="105"/>
      <c r="MBR29" s="105"/>
      <c r="MBS29" s="105"/>
      <c r="MBT29" s="105"/>
      <c r="MBU29" s="105"/>
      <c r="MBV29" s="105"/>
      <c r="MBW29" s="105"/>
      <c r="MBX29" s="105"/>
      <c r="MBY29" s="105"/>
      <c r="MBZ29" s="105"/>
      <c r="MCA29" s="105"/>
      <c r="MCB29" s="105"/>
      <c r="MCC29" s="105"/>
      <c r="MCD29" s="105"/>
      <c r="MCE29" s="105"/>
      <c r="MCF29" s="105"/>
      <c r="MCG29" s="105"/>
      <c r="MCH29" s="105"/>
      <c r="MCI29" s="105"/>
      <c r="MCJ29" s="105"/>
      <c r="MCK29" s="105"/>
      <c r="MCL29" s="105"/>
      <c r="MCM29" s="105"/>
      <c r="MCN29" s="105"/>
      <c r="MCO29" s="105"/>
      <c r="MCP29" s="105"/>
      <c r="MCQ29" s="105"/>
      <c r="MCR29" s="105"/>
      <c r="MCS29" s="105"/>
      <c r="MCT29" s="105"/>
      <c r="MCU29" s="105"/>
      <c r="MCV29" s="105"/>
      <c r="MCW29" s="105"/>
      <c r="MCX29" s="105"/>
      <c r="MCY29" s="105"/>
      <c r="MCZ29" s="105"/>
      <c r="MDA29" s="105"/>
      <c r="MDB29" s="105"/>
      <c r="MDC29" s="105"/>
      <c r="MDD29" s="105"/>
      <c r="MDE29" s="105"/>
      <c r="MDF29" s="105"/>
      <c r="MDG29" s="105"/>
      <c r="MDH29" s="105"/>
      <c r="MDI29" s="105"/>
      <c r="MDJ29" s="105"/>
      <c r="MDK29" s="105"/>
      <c r="MDL29" s="105"/>
      <c r="MDM29" s="105"/>
      <c r="MDN29" s="105"/>
      <c r="MDO29" s="105"/>
      <c r="MDP29" s="105"/>
      <c r="MDQ29" s="105"/>
      <c r="MDR29" s="105"/>
      <c r="MDS29" s="105"/>
      <c r="MDT29" s="105"/>
      <c r="MDU29" s="105"/>
      <c r="MDV29" s="105"/>
      <c r="MDW29" s="105"/>
      <c r="MDX29" s="105"/>
      <c r="MDY29" s="105"/>
      <c r="MDZ29" s="105"/>
      <c r="MEA29" s="105"/>
      <c r="MEB29" s="105"/>
      <c r="MEC29" s="105"/>
      <c r="MED29" s="105"/>
      <c r="MEE29" s="105"/>
      <c r="MEF29" s="105"/>
      <c r="MEG29" s="105"/>
      <c r="MEH29" s="105"/>
      <c r="MEI29" s="105"/>
      <c r="MEJ29" s="105"/>
      <c r="MEK29" s="105"/>
      <c r="MEL29" s="105"/>
      <c r="MEM29" s="105"/>
      <c r="MEN29" s="105"/>
      <c r="MEO29" s="105"/>
      <c r="MEP29" s="105"/>
      <c r="MEQ29" s="105"/>
      <c r="MER29" s="105"/>
      <c r="MES29" s="105"/>
      <c r="MET29" s="105"/>
      <c r="MEU29" s="105"/>
      <c r="MEV29" s="105"/>
      <c r="MEW29" s="105"/>
      <c r="MEX29" s="105"/>
      <c r="MEY29" s="105"/>
      <c r="MEZ29" s="105"/>
      <c r="MFA29" s="105"/>
      <c r="MFB29" s="105"/>
      <c r="MFC29" s="105"/>
      <c r="MFD29" s="105"/>
      <c r="MFE29" s="105"/>
      <c r="MFF29" s="105"/>
      <c r="MFG29" s="105"/>
      <c r="MFH29" s="105"/>
      <c r="MFI29" s="105"/>
      <c r="MFJ29" s="105"/>
      <c r="MFK29" s="105"/>
      <c r="MFL29" s="105"/>
      <c r="MFM29" s="105"/>
      <c r="MFN29" s="105"/>
      <c r="MFO29" s="105"/>
      <c r="MFP29" s="105"/>
      <c r="MFQ29" s="105"/>
      <c r="MFR29" s="105"/>
      <c r="MFS29" s="105"/>
      <c r="MFT29" s="105"/>
      <c r="MFU29" s="105"/>
      <c r="MFV29" s="105"/>
      <c r="MFW29" s="105"/>
      <c r="MFX29" s="105"/>
      <c r="MFY29" s="105"/>
      <c r="MFZ29" s="105"/>
      <c r="MGA29" s="105"/>
      <c r="MGB29" s="105"/>
      <c r="MGC29" s="105"/>
      <c r="MGD29" s="105"/>
      <c r="MGE29" s="105"/>
      <c r="MGF29" s="105"/>
      <c r="MGG29" s="105"/>
      <c r="MGH29" s="105"/>
      <c r="MGI29" s="105"/>
      <c r="MGJ29" s="105"/>
      <c r="MGK29" s="105"/>
      <c r="MGL29" s="105"/>
      <c r="MGM29" s="105"/>
      <c r="MGN29" s="105"/>
      <c r="MGO29" s="105"/>
      <c r="MGP29" s="105"/>
      <c r="MGQ29" s="105"/>
      <c r="MGR29" s="105"/>
      <c r="MGS29" s="105"/>
      <c r="MGT29" s="105"/>
      <c r="MGU29" s="105"/>
      <c r="MGV29" s="105"/>
      <c r="MGW29" s="105"/>
      <c r="MGX29" s="105"/>
      <c r="MGY29" s="105"/>
      <c r="MGZ29" s="105"/>
      <c r="MHA29" s="105"/>
      <c r="MHB29" s="105"/>
      <c r="MHC29" s="105"/>
      <c r="MHD29" s="105"/>
      <c r="MHE29" s="105"/>
      <c r="MHF29" s="105"/>
      <c r="MHG29" s="105"/>
      <c r="MHH29" s="105"/>
      <c r="MHI29" s="105"/>
      <c r="MHJ29" s="105"/>
      <c r="MHK29" s="105"/>
      <c r="MHL29" s="105"/>
      <c r="MHM29" s="105"/>
      <c r="MHN29" s="105"/>
      <c r="MHO29" s="105"/>
      <c r="MHP29" s="105"/>
      <c r="MHQ29" s="105"/>
      <c r="MHR29" s="105"/>
      <c r="MHS29" s="105"/>
      <c r="MHT29" s="105"/>
      <c r="MHU29" s="105"/>
      <c r="MHV29" s="105"/>
      <c r="MHW29" s="105"/>
      <c r="MHX29" s="105"/>
      <c r="MHY29" s="105"/>
      <c r="MHZ29" s="105"/>
      <c r="MIA29" s="105"/>
      <c r="MIB29" s="105"/>
      <c r="MIC29" s="105"/>
      <c r="MID29" s="105"/>
      <c r="MIE29" s="105"/>
      <c r="MIF29" s="105"/>
      <c r="MIG29" s="105"/>
      <c r="MIH29" s="105"/>
      <c r="MII29" s="105"/>
      <c r="MIJ29" s="105"/>
      <c r="MIK29" s="105"/>
      <c r="MIL29" s="105"/>
      <c r="MIM29" s="105"/>
      <c r="MIN29" s="105"/>
      <c r="MIO29" s="105"/>
      <c r="MIP29" s="105"/>
      <c r="MIQ29" s="105"/>
      <c r="MIR29" s="105"/>
      <c r="MIS29" s="105"/>
      <c r="MIT29" s="105"/>
      <c r="MIU29" s="105"/>
      <c r="MIV29" s="105"/>
      <c r="MIW29" s="105"/>
      <c r="MIX29" s="105"/>
      <c r="MIY29" s="105"/>
      <c r="MIZ29" s="105"/>
      <c r="MJA29" s="105"/>
      <c r="MJB29" s="105"/>
      <c r="MJC29" s="105"/>
      <c r="MJD29" s="105"/>
      <c r="MJE29" s="105"/>
      <c r="MJF29" s="105"/>
      <c r="MJG29" s="105"/>
      <c r="MJH29" s="105"/>
      <c r="MJI29" s="105"/>
      <c r="MJJ29" s="105"/>
      <c r="MJK29" s="105"/>
      <c r="MJL29" s="105"/>
      <c r="MJM29" s="105"/>
      <c r="MJN29" s="105"/>
      <c r="MJO29" s="105"/>
      <c r="MJP29" s="105"/>
      <c r="MJQ29" s="105"/>
      <c r="MJR29" s="105"/>
      <c r="MJS29" s="105"/>
      <c r="MJT29" s="105"/>
      <c r="MJU29" s="105"/>
      <c r="MJV29" s="105"/>
      <c r="MJW29" s="105"/>
      <c r="MJX29" s="105"/>
      <c r="MJY29" s="105"/>
      <c r="MJZ29" s="105"/>
      <c r="MKA29" s="105"/>
      <c r="MKB29" s="105"/>
      <c r="MKC29" s="105"/>
      <c r="MKD29" s="105"/>
      <c r="MKE29" s="105"/>
      <c r="MKF29" s="105"/>
      <c r="MKG29" s="105"/>
      <c r="MKH29" s="105"/>
      <c r="MKI29" s="105"/>
      <c r="MKJ29" s="105"/>
      <c r="MKK29" s="105"/>
      <c r="MKL29" s="105"/>
      <c r="MKM29" s="105"/>
      <c r="MKN29" s="105"/>
      <c r="MKO29" s="105"/>
      <c r="MKP29" s="105"/>
      <c r="MKQ29" s="105"/>
      <c r="MKR29" s="105"/>
      <c r="MKS29" s="105"/>
      <c r="MKT29" s="105"/>
      <c r="MKU29" s="105"/>
      <c r="MKV29" s="105"/>
      <c r="MKW29" s="105"/>
      <c r="MKX29" s="105"/>
      <c r="MKY29" s="105"/>
      <c r="MKZ29" s="105"/>
      <c r="MLA29" s="105"/>
      <c r="MLB29" s="105"/>
      <c r="MLC29" s="105"/>
      <c r="MLD29" s="105"/>
      <c r="MLE29" s="105"/>
      <c r="MLF29" s="105"/>
      <c r="MLG29" s="105"/>
      <c r="MLH29" s="105"/>
      <c r="MLI29" s="105"/>
      <c r="MLJ29" s="105"/>
      <c r="MLK29" s="105"/>
      <c r="MLL29" s="105"/>
      <c r="MLM29" s="105"/>
      <c r="MLN29" s="105"/>
      <c r="MLO29" s="105"/>
      <c r="MLP29" s="105"/>
      <c r="MLQ29" s="105"/>
      <c r="MLR29" s="105"/>
      <c r="MLS29" s="105"/>
      <c r="MLT29" s="105"/>
      <c r="MLU29" s="105"/>
      <c r="MLV29" s="105"/>
      <c r="MLW29" s="105"/>
      <c r="MLX29" s="105"/>
      <c r="MLY29" s="105"/>
      <c r="MLZ29" s="105"/>
      <c r="MMA29" s="105"/>
      <c r="MMB29" s="105"/>
      <c r="MMC29" s="105"/>
      <c r="MMD29" s="105"/>
      <c r="MME29" s="105"/>
      <c r="MMF29" s="105"/>
      <c r="MMG29" s="105"/>
      <c r="MMH29" s="105"/>
      <c r="MMI29" s="105"/>
      <c r="MMJ29" s="105"/>
      <c r="MMK29" s="105"/>
      <c r="MML29" s="105"/>
      <c r="MMM29" s="105"/>
      <c r="MMN29" s="105"/>
      <c r="MMO29" s="105"/>
      <c r="MMP29" s="105"/>
      <c r="MMQ29" s="105"/>
      <c r="MMR29" s="105"/>
      <c r="MMS29" s="105"/>
      <c r="MMT29" s="105"/>
      <c r="MMU29" s="105"/>
      <c r="MMV29" s="105"/>
      <c r="MMW29" s="105"/>
      <c r="MMX29" s="105"/>
      <c r="MMY29" s="105"/>
      <c r="MMZ29" s="105"/>
      <c r="MNA29" s="105"/>
      <c r="MNB29" s="105"/>
      <c r="MNC29" s="105"/>
      <c r="MND29" s="105"/>
      <c r="MNE29" s="105"/>
      <c r="MNF29" s="105"/>
      <c r="MNG29" s="105"/>
      <c r="MNH29" s="105"/>
      <c r="MNI29" s="105"/>
      <c r="MNJ29" s="105"/>
      <c r="MNK29" s="105"/>
      <c r="MNL29" s="105"/>
      <c r="MNM29" s="105"/>
      <c r="MNN29" s="105"/>
      <c r="MNO29" s="105"/>
      <c r="MNP29" s="105"/>
      <c r="MNQ29" s="105"/>
      <c r="MNR29" s="105"/>
      <c r="MNS29" s="105"/>
      <c r="MNT29" s="105"/>
      <c r="MNU29" s="105"/>
      <c r="MNV29" s="105"/>
      <c r="MNW29" s="105"/>
      <c r="MNX29" s="105"/>
      <c r="MNY29" s="105"/>
      <c r="MNZ29" s="105"/>
      <c r="MOA29" s="105"/>
      <c r="MOB29" s="105"/>
      <c r="MOC29" s="105"/>
      <c r="MOD29" s="105"/>
      <c r="MOE29" s="105"/>
      <c r="MOF29" s="105"/>
      <c r="MOG29" s="105"/>
      <c r="MOH29" s="105"/>
      <c r="MOI29" s="105"/>
      <c r="MOJ29" s="105"/>
      <c r="MOK29" s="105"/>
      <c r="MOL29" s="105"/>
      <c r="MOM29" s="105"/>
      <c r="MON29" s="105"/>
      <c r="MOO29" s="105"/>
      <c r="MOP29" s="105"/>
      <c r="MOQ29" s="105"/>
      <c r="MOR29" s="105"/>
      <c r="MOS29" s="105"/>
      <c r="MOT29" s="105"/>
      <c r="MOU29" s="105"/>
      <c r="MOV29" s="105"/>
      <c r="MOW29" s="105"/>
      <c r="MOX29" s="105"/>
      <c r="MOY29" s="105"/>
      <c r="MOZ29" s="105"/>
      <c r="MPA29" s="105"/>
      <c r="MPB29" s="105"/>
      <c r="MPC29" s="105"/>
      <c r="MPD29" s="105"/>
      <c r="MPE29" s="105"/>
      <c r="MPF29" s="105"/>
      <c r="MPG29" s="105"/>
      <c r="MPH29" s="105"/>
      <c r="MPI29" s="105"/>
      <c r="MPJ29" s="105"/>
      <c r="MPK29" s="105"/>
      <c r="MPL29" s="105"/>
      <c r="MPM29" s="105"/>
      <c r="MPN29" s="105"/>
      <c r="MPO29" s="105"/>
      <c r="MPP29" s="105"/>
      <c r="MPQ29" s="105"/>
      <c r="MPR29" s="105"/>
      <c r="MPS29" s="105"/>
      <c r="MPT29" s="105"/>
      <c r="MPU29" s="105"/>
      <c r="MPV29" s="105"/>
      <c r="MPW29" s="105"/>
      <c r="MPX29" s="105"/>
      <c r="MPY29" s="105"/>
      <c r="MPZ29" s="105"/>
      <c r="MQA29" s="105"/>
      <c r="MQB29" s="105"/>
      <c r="MQC29" s="105"/>
      <c r="MQD29" s="105"/>
      <c r="MQE29" s="105"/>
      <c r="MQF29" s="105"/>
      <c r="MQG29" s="105"/>
      <c r="MQH29" s="105"/>
      <c r="MQI29" s="105"/>
      <c r="MQJ29" s="105"/>
      <c r="MQK29" s="105"/>
      <c r="MQL29" s="105"/>
      <c r="MQM29" s="105"/>
      <c r="MQN29" s="105"/>
      <c r="MQO29" s="105"/>
      <c r="MQP29" s="105"/>
      <c r="MQQ29" s="105"/>
      <c r="MQR29" s="105"/>
      <c r="MQS29" s="105"/>
      <c r="MQT29" s="105"/>
      <c r="MQU29" s="105"/>
      <c r="MQV29" s="105"/>
      <c r="MQW29" s="105"/>
      <c r="MQX29" s="105"/>
      <c r="MQY29" s="105"/>
      <c r="MQZ29" s="105"/>
      <c r="MRA29" s="105"/>
      <c r="MRB29" s="105"/>
      <c r="MRC29" s="105"/>
      <c r="MRD29" s="105"/>
      <c r="MRE29" s="105"/>
      <c r="MRF29" s="105"/>
      <c r="MRG29" s="105"/>
      <c r="MRH29" s="105"/>
      <c r="MRI29" s="105"/>
      <c r="MRJ29" s="105"/>
      <c r="MRK29" s="105"/>
      <c r="MRL29" s="105"/>
      <c r="MRM29" s="105"/>
      <c r="MRN29" s="105"/>
      <c r="MRO29" s="105"/>
      <c r="MRP29" s="105"/>
      <c r="MRQ29" s="105"/>
      <c r="MRR29" s="105"/>
      <c r="MRS29" s="105"/>
      <c r="MRT29" s="105"/>
      <c r="MRU29" s="105"/>
      <c r="MRV29" s="105"/>
      <c r="MRW29" s="105"/>
      <c r="MRX29" s="105"/>
      <c r="MRY29" s="105"/>
      <c r="MRZ29" s="105"/>
      <c r="MSA29" s="105"/>
      <c r="MSB29" s="105"/>
      <c r="MSC29" s="105"/>
      <c r="MSD29" s="105"/>
      <c r="MSE29" s="105"/>
      <c r="MSF29" s="105"/>
      <c r="MSG29" s="105"/>
      <c r="MSH29" s="105"/>
      <c r="MSI29" s="105"/>
      <c r="MSJ29" s="105"/>
      <c r="MSK29" s="105"/>
      <c r="MSL29" s="105"/>
      <c r="MSM29" s="105"/>
      <c r="MSN29" s="105"/>
      <c r="MSO29" s="105"/>
      <c r="MSP29" s="105"/>
      <c r="MSQ29" s="105"/>
      <c r="MSR29" s="105"/>
      <c r="MSS29" s="105"/>
      <c r="MST29" s="105"/>
      <c r="MSU29" s="105"/>
      <c r="MSV29" s="105"/>
      <c r="MSW29" s="105"/>
      <c r="MSX29" s="105"/>
      <c r="MSY29" s="105"/>
      <c r="MSZ29" s="105"/>
      <c r="MTA29" s="105"/>
      <c r="MTB29" s="105"/>
      <c r="MTC29" s="105"/>
      <c r="MTD29" s="105"/>
      <c r="MTE29" s="105"/>
      <c r="MTF29" s="105"/>
      <c r="MTG29" s="105"/>
      <c r="MTH29" s="105"/>
      <c r="MTI29" s="105"/>
      <c r="MTJ29" s="105"/>
      <c r="MTK29" s="105"/>
      <c r="MTL29" s="105"/>
      <c r="MTM29" s="105"/>
      <c r="MTN29" s="105"/>
      <c r="MTO29" s="105"/>
      <c r="MTP29" s="105"/>
      <c r="MTQ29" s="105"/>
      <c r="MTR29" s="105"/>
      <c r="MTS29" s="105"/>
      <c r="MTT29" s="105"/>
      <c r="MTU29" s="105"/>
      <c r="MTV29" s="105"/>
      <c r="MTW29" s="105"/>
      <c r="MTX29" s="105"/>
      <c r="MTY29" s="105"/>
      <c r="MTZ29" s="105"/>
      <c r="MUA29" s="105"/>
      <c r="MUB29" s="105"/>
      <c r="MUC29" s="105"/>
      <c r="MUD29" s="105"/>
      <c r="MUE29" s="105"/>
      <c r="MUF29" s="105"/>
      <c r="MUG29" s="105"/>
      <c r="MUH29" s="105"/>
      <c r="MUI29" s="105"/>
      <c r="MUJ29" s="105"/>
      <c r="MUK29" s="105"/>
      <c r="MUL29" s="105"/>
      <c r="MUM29" s="105"/>
      <c r="MUN29" s="105"/>
      <c r="MUO29" s="105"/>
      <c r="MUP29" s="105"/>
      <c r="MUQ29" s="105"/>
      <c r="MUR29" s="105"/>
      <c r="MUS29" s="105"/>
      <c r="MUT29" s="105"/>
      <c r="MUU29" s="105"/>
      <c r="MUV29" s="105"/>
      <c r="MUW29" s="105"/>
      <c r="MUX29" s="105"/>
      <c r="MUY29" s="105"/>
      <c r="MUZ29" s="105"/>
      <c r="MVA29" s="105"/>
      <c r="MVB29" s="105"/>
      <c r="MVC29" s="105"/>
      <c r="MVD29" s="105"/>
      <c r="MVE29" s="105"/>
      <c r="MVF29" s="105"/>
      <c r="MVG29" s="105"/>
      <c r="MVH29" s="105"/>
      <c r="MVI29" s="105"/>
      <c r="MVJ29" s="105"/>
      <c r="MVK29" s="105"/>
      <c r="MVL29" s="105"/>
      <c r="MVM29" s="105"/>
      <c r="MVN29" s="105"/>
      <c r="MVO29" s="105"/>
      <c r="MVP29" s="105"/>
      <c r="MVQ29" s="105"/>
      <c r="MVR29" s="105"/>
      <c r="MVS29" s="105"/>
      <c r="MVT29" s="105"/>
      <c r="MVU29" s="105"/>
      <c r="MVV29" s="105"/>
      <c r="MVW29" s="105"/>
      <c r="MVX29" s="105"/>
      <c r="MVY29" s="105"/>
      <c r="MVZ29" s="105"/>
      <c r="MWA29" s="105"/>
      <c r="MWB29" s="105"/>
      <c r="MWC29" s="105"/>
      <c r="MWD29" s="105"/>
      <c r="MWE29" s="105"/>
      <c r="MWF29" s="105"/>
      <c r="MWG29" s="105"/>
      <c r="MWH29" s="105"/>
      <c r="MWI29" s="105"/>
      <c r="MWJ29" s="105"/>
      <c r="MWK29" s="105"/>
      <c r="MWL29" s="105"/>
      <c r="MWM29" s="105"/>
      <c r="MWN29" s="105"/>
      <c r="MWO29" s="105"/>
      <c r="MWP29" s="105"/>
      <c r="MWQ29" s="105"/>
      <c r="MWR29" s="105"/>
      <c r="MWS29" s="105"/>
      <c r="MWT29" s="105"/>
      <c r="MWU29" s="105"/>
      <c r="MWV29" s="105"/>
      <c r="MWW29" s="105"/>
      <c r="MWX29" s="105"/>
      <c r="MWY29" s="105"/>
      <c r="MWZ29" s="105"/>
      <c r="MXA29" s="105"/>
      <c r="MXB29" s="105"/>
      <c r="MXC29" s="105"/>
      <c r="MXD29" s="105"/>
      <c r="MXE29" s="105"/>
      <c r="MXF29" s="105"/>
      <c r="MXG29" s="105"/>
      <c r="MXH29" s="105"/>
      <c r="MXI29" s="105"/>
      <c r="MXJ29" s="105"/>
      <c r="MXK29" s="105"/>
      <c r="MXL29" s="105"/>
      <c r="MXM29" s="105"/>
      <c r="MXN29" s="105"/>
      <c r="MXO29" s="105"/>
      <c r="MXP29" s="105"/>
      <c r="MXQ29" s="105"/>
      <c r="MXR29" s="105"/>
      <c r="MXS29" s="105"/>
      <c r="MXT29" s="105"/>
      <c r="MXU29" s="105"/>
      <c r="MXV29" s="105"/>
      <c r="MXW29" s="105"/>
      <c r="MXX29" s="105"/>
      <c r="MXY29" s="105"/>
      <c r="MXZ29" s="105"/>
      <c r="MYA29" s="105"/>
      <c r="MYB29" s="105"/>
      <c r="MYC29" s="105"/>
      <c r="MYD29" s="105"/>
      <c r="MYE29" s="105"/>
      <c r="MYF29" s="105"/>
      <c r="MYG29" s="105"/>
      <c r="MYH29" s="105"/>
      <c r="MYI29" s="105"/>
      <c r="MYJ29" s="105"/>
      <c r="MYK29" s="105"/>
      <c r="MYL29" s="105"/>
      <c r="MYM29" s="105"/>
      <c r="MYN29" s="105"/>
      <c r="MYO29" s="105"/>
      <c r="MYP29" s="105"/>
      <c r="MYQ29" s="105"/>
      <c r="MYR29" s="105"/>
      <c r="MYS29" s="105"/>
      <c r="MYT29" s="105"/>
      <c r="MYU29" s="105"/>
      <c r="MYV29" s="105"/>
      <c r="MYW29" s="105"/>
      <c r="MYX29" s="105"/>
      <c r="MYY29" s="105"/>
      <c r="MYZ29" s="105"/>
      <c r="MZA29" s="105"/>
      <c r="MZB29" s="105"/>
      <c r="MZC29" s="105"/>
      <c r="MZD29" s="105"/>
      <c r="MZE29" s="105"/>
      <c r="MZF29" s="105"/>
      <c r="MZG29" s="105"/>
      <c r="MZH29" s="105"/>
      <c r="MZI29" s="105"/>
      <c r="MZJ29" s="105"/>
      <c r="MZK29" s="105"/>
      <c r="MZL29" s="105"/>
      <c r="MZM29" s="105"/>
      <c r="MZN29" s="105"/>
      <c r="MZO29" s="105"/>
      <c r="MZP29" s="105"/>
      <c r="MZQ29" s="105"/>
      <c r="MZR29" s="105"/>
      <c r="MZS29" s="105"/>
      <c r="MZT29" s="105"/>
      <c r="MZU29" s="105"/>
      <c r="MZV29" s="105"/>
      <c r="MZW29" s="105"/>
      <c r="MZX29" s="105"/>
      <c r="MZY29" s="105"/>
      <c r="MZZ29" s="105"/>
      <c r="NAA29" s="105"/>
      <c r="NAB29" s="105"/>
      <c r="NAC29" s="105"/>
      <c r="NAD29" s="105"/>
      <c r="NAE29" s="105"/>
      <c r="NAF29" s="105"/>
      <c r="NAG29" s="105"/>
      <c r="NAH29" s="105"/>
      <c r="NAI29" s="105"/>
      <c r="NAJ29" s="105"/>
      <c r="NAK29" s="105"/>
      <c r="NAL29" s="105"/>
      <c r="NAM29" s="105"/>
      <c r="NAN29" s="105"/>
      <c r="NAO29" s="105"/>
      <c r="NAP29" s="105"/>
      <c r="NAQ29" s="105"/>
      <c r="NAR29" s="105"/>
      <c r="NAS29" s="105"/>
      <c r="NAT29" s="105"/>
      <c r="NAU29" s="105"/>
      <c r="NAV29" s="105"/>
      <c r="NAW29" s="105"/>
      <c r="NAX29" s="105"/>
      <c r="NAY29" s="105"/>
      <c r="NAZ29" s="105"/>
      <c r="NBA29" s="105"/>
      <c r="NBB29" s="105"/>
      <c r="NBC29" s="105"/>
      <c r="NBD29" s="105"/>
      <c r="NBE29" s="105"/>
      <c r="NBF29" s="105"/>
      <c r="NBG29" s="105"/>
      <c r="NBH29" s="105"/>
      <c r="NBI29" s="105"/>
      <c r="NBJ29" s="105"/>
      <c r="NBK29" s="105"/>
      <c r="NBL29" s="105"/>
      <c r="NBM29" s="105"/>
      <c r="NBN29" s="105"/>
      <c r="NBO29" s="105"/>
      <c r="NBP29" s="105"/>
      <c r="NBQ29" s="105"/>
      <c r="NBR29" s="105"/>
      <c r="NBS29" s="105"/>
      <c r="NBT29" s="105"/>
      <c r="NBU29" s="105"/>
      <c r="NBV29" s="105"/>
      <c r="NBW29" s="105"/>
      <c r="NBX29" s="105"/>
      <c r="NBY29" s="105"/>
      <c r="NBZ29" s="105"/>
      <c r="NCA29" s="105"/>
      <c r="NCB29" s="105"/>
      <c r="NCC29" s="105"/>
      <c r="NCD29" s="105"/>
      <c r="NCE29" s="105"/>
      <c r="NCF29" s="105"/>
      <c r="NCG29" s="105"/>
      <c r="NCH29" s="105"/>
      <c r="NCI29" s="105"/>
      <c r="NCJ29" s="105"/>
      <c r="NCK29" s="105"/>
      <c r="NCL29" s="105"/>
      <c r="NCM29" s="105"/>
      <c r="NCN29" s="105"/>
      <c r="NCO29" s="105"/>
      <c r="NCP29" s="105"/>
      <c r="NCQ29" s="105"/>
      <c r="NCR29" s="105"/>
      <c r="NCS29" s="105"/>
      <c r="NCT29" s="105"/>
      <c r="NCU29" s="105"/>
      <c r="NCV29" s="105"/>
      <c r="NCW29" s="105"/>
      <c r="NCX29" s="105"/>
      <c r="NCY29" s="105"/>
      <c r="NCZ29" s="105"/>
      <c r="NDA29" s="105"/>
      <c r="NDB29" s="105"/>
      <c r="NDC29" s="105"/>
      <c r="NDD29" s="105"/>
      <c r="NDE29" s="105"/>
      <c r="NDF29" s="105"/>
      <c r="NDG29" s="105"/>
      <c r="NDH29" s="105"/>
      <c r="NDI29" s="105"/>
      <c r="NDJ29" s="105"/>
      <c r="NDK29" s="105"/>
      <c r="NDL29" s="105"/>
      <c r="NDM29" s="105"/>
      <c r="NDN29" s="105"/>
      <c r="NDO29" s="105"/>
      <c r="NDP29" s="105"/>
      <c r="NDQ29" s="105"/>
      <c r="NDR29" s="105"/>
      <c r="NDS29" s="105"/>
      <c r="NDT29" s="105"/>
      <c r="NDU29" s="105"/>
      <c r="NDV29" s="105"/>
      <c r="NDW29" s="105"/>
      <c r="NDX29" s="105"/>
      <c r="NDY29" s="105"/>
      <c r="NDZ29" s="105"/>
      <c r="NEA29" s="105"/>
      <c r="NEB29" s="105"/>
      <c r="NEC29" s="105"/>
      <c r="NED29" s="105"/>
      <c r="NEE29" s="105"/>
      <c r="NEF29" s="105"/>
      <c r="NEG29" s="105"/>
      <c r="NEH29" s="105"/>
      <c r="NEI29" s="105"/>
      <c r="NEJ29" s="105"/>
      <c r="NEK29" s="105"/>
      <c r="NEL29" s="105"/>
      <c r="NEM29" s="105"/>
      <c r="NEN29" s="105"/>
      <c r="NEO29" s="105"/>
      <c r="NEP29" s="105"/>
      <c r="NEQ29" s="105"/>
      <c r="NER29" s="105"/>
      <c r="NES29" s="105"/>
      <c r="NET29" s="105"/>
      <c r="NEU29" s="105"/>
      <c r="NEV29" s="105"/>
      <c r="NEW29" s="105"/>
      <c r="NEX29" s="105"/>
      <c r="NEY29" s="105"/>
      <c r="NEZ29" s="105"/>
      <c r="NFA29" s="105"/>
      <c r="NFB29" s="105"/>
      <c r="NFC29" s="105"/>
      <c r="NFD29" s="105"/>
      <c r="NFE29" s="105"/>
      <c r="NFF29" s="105"/>
      <c r="NFG29" s="105"/>
      <c r="NFH29" s="105"/>
      <c r="NFI29" s="105"/>
      <c r="NFJ29" s="105"/>
      <c r="NFK29" s="105"/>
      <c r="NFL29" s="105"/>
      <c r="NFM29" s="105"/>
      <c r="NFN29" s="105"/>
      <c r="NFO29" s="105"/>
      <c r="NFP29" s="105"/>
      <c r="NFQ29" s="105"/>
      <c r="NFR29" s="105"/>
      <c r="NFS29" s="105"/>
      <c r="NFT29" s="105"/>
      <c r="NFU29" s="105"/>
      <c r="NFV29" s="105"/>
      <c r="NFW29" s="105"/>
      <c r="NFX29" s="105"/>
      <c r="NFY29" s="105"/>
      <c r="NFZ29" s="105"/>
      <c r="NGA29" s="105"/>
      <c r="NGB29" s="105"/>
      <c r="NGC29" s="105"/>
      <c r="NGD29" s="105"/>
      <c r="NGE29" s="105"/>
      <c r="NGF29" s="105"/>
      <c r="NGG29" s="105"/>
      <c r="NGH29" s="105"/>
      <c r="NGI29" s="105"/>
      <c r="NGJ29" s="105"/>
      <c r="NGK29" s="105"/>
      <c r="NGL29" s="105"/>
      <c r="NGM29" s="105"/>
      <c r="NGN29" s="105"/>
      <c r="NGO29" s="105"/>
      <c r="NGP29" s="105"/>
      <c r="NGQ29" s="105"/>
      <c r="NGR29" s="105"/>
      <c r="NGS29" s="105"/>
      <c r="NGT29" s="105"/>
      <c r="NGU29" s="105"/>
      <c r="NGV29" s="105"/>
      <c r="NGW29" s="105"/>
      <c r="NGX29" s="105"/>
      <c r="NGY29" s="105"/>
      <c r="NGZ29" s="105"/>
      <c r="NHA29" s="105"/>
      <c r="NHB29" s="105"/>
      <c r="NHC29" s="105"/>
      <c r="NHD29" s="105"/>
      <c r="NHE29" s="105"/>
      <c r="NHF29" s="105"/>
      <c r="NHG29" s="105"/>
      <c r="NHH29" s="105"/>
      <c r="NHI29" s="105"/>
      <c r="NHJ29" s="105"/>
      <c r="NHK29" s="105"/>
      <c r="NHL29" s="105"/>
      <c r="NHM29" s="105"/>
      <c r="NHN29" s="105"/>
      <c r="NHO29" s="105"/>
      <c r="NHP29" s="105"/>
      <c r="NHQ29" s="105"/>
      <c r="NHR29" s="105"/>
      <c r="NHS29" s="105"/>
      <c r="NHT29" s="105"/>
      <c r="NHU29" s="105"/>
      <c r="NHV29" s="105"/>
      <c r="NHW29" s="105"/>
      <c r="NHX29" s="105"/>
      <c r="NHY29" s="105"/>
      <c r="NHZ29" s="105"/>
      <c r="NIA29" s="105"/>
      <c r="NIB29" s="105"/>
      <c r="NIC29" s="105"/>
      <c r="NID29" s="105"/>
      <c r="NIE29" s="105"/>
      <c r="NIF29" s="105"/>
      <c r="NIG29" s="105"/>
      <c r="NIH29" s="105"/>
      <c r="NII29" s="105"/>
      <c r="NIJ29" s="105"/>
      <c r="NIK29" s="105"/>
      <c r="NIL29" s="105"/>
      <c r="NIM29" s="105"/>
      <c r="NIN29" s="105"/>
      <c r="NIO29" s="105"/>
      <c r="NIP29" s="105"/>
      <c r="NIQ29" s="105"/>
      <c r="NIR29" s="105"/>
      <c r="NIS29" s="105"/>
      <c r="NIT29" s="105"/>
      <c r="NIU29" s="105"/>
      <c r="NIV29" s="105"/>
      <c r="NIW29" s="105"/>
      <c r="NIX29" s="105"/>
      <c r="NIY29" s="105"/>
      <c r="NIZ29" s="105"/>
      <c r="NJA29" s="105"/>
      <c r="NJB29" s="105"/>
      <c r="NJC29" s="105"/>
      <c r="NJD29" s="105"/>
      <c r="NJE29" s="105"/>
      <c r="NJF29" s="105"/>
      <c r="NJG29" s="105"/>
      <c r="NJH29" s="105"/>
      <c r="NJI29" s="105"/>
      <c r="NJJ29" s="105"/>
      <c r="NJK29" s="105"/>
      <c r="NJL29" s="105"/>
      <c r="NJM29" s="105"/>
      <c r="NJN29" s="105"/>
      <c r="NJO29" s="105"/>
      <c r="NJP29" s="105"/>
      <c r="NJQ29" s="105"/>
      <c r="NJR29" s="105"/>
      <c r="NJS29" s="105"/>
      <c r="NJT29" s="105"/>
      <c r="NJU29" s="105"/>
      <c r="NJV29" s="105"/>
      <c r="NJW29" s="105"/>
      <c r="NJX29" s="105"/>
      <c r="NJY29" s="105"/>
      <c r="NJZ29" s="105"/>
      <c r="NKA29" s="105"/>
      <c r="NKB29" s="105"/>
      <c r="NKC29" s="105"/>
      <c r="NKD29" s="105"/>
      <c r="NKE29" s="105"/>
      <c r="NKF29" s="105"/>
      <c r="NKG29" s="105"/>
      <c r="NKH29" s="105"/>
      <c r="NKI29" s="105"/>
      <c r="NKJ29" s="105"/>
      <c r="NKK29" s="105"/>
      <c r="NKL29" s="105"/>
      <c r="NKM29" s="105"/>
      <c r="NKN29" s="105"/>
      <c r="NKO29" s="105"/>
      <c r="NKP29" s="105"/>
      <c r="NKQ29" s="105"/>
      <c r="NKR29" s="105"/>
      <c r="NKS29" s="105"/>
      <c r="NKT29" s="105"/>
      <c r="NKU29" s="105"/>
      <c r="NKV29" s="105"/>
      <c r="NKW29" s="105"/>
      <c r="NKX29" s="105"/>
      <c r="NKY29" s="105"/>
      <c r="NKZ29" s="105"/>
      <c r="NLA29" s="105"/>
      <c r="NLB29" s="105"/>
      <c r="NLC29" s="105"/>
      <c r="NLD29" s="105"/>
      <c r="NLE29" s="105"/>
      <c r="NLF29" s="105"/>
      <c r="NLG29" s="105"/>
      <c r="NLH29" s="105"/>
      <c r="NLI29" s="105"/>
      <c r="NLJ29" s="105"/>
      <c r="NLK29" s="105"/>
      <c r="NLL29" s="105"/>
      <c r="NLM29" s="105"/>
      <c r="NLN29" s="105"/>
      <c r="NLO29" s="105"/>
      <c r="NLP29" s="105"/>
      <c r="NLQ29" s="105"/>
      <c r="NLR29" s="105"/>
      <c r="NLS29" s="105"/>
      <c r="NLT29" s="105"/>
      <c r="NLU29" s="105"/>
      <c r="NLV29" s="105"/>
      <c r="NLW29" s="105"/>
      <c r="NLX29" s="105"/>
      <c r="NLY29" s="105"/>
      <c r="NLZ29" s="105"/>
      <c r="NMA29" s="105"/>
      <c r="NMB29" s="105"/>
      <c r="NMC29" s="105"/>
      <c r="NMD29" s="105"/>
      <c r="NME29" s="105"/>
      <c r="NMF29" s="105"/>
      <c r="NMG29" s="105"/>
      <c r="NMH29" s="105"/>
      <c r="NMI29" s="105"/>
      <c r="NMJ29" s="105"/>
      <c r="NMK29" s="105"/>
      <c r="NML29" s="105"/>
      <c r="NMM29" s="105"/>
      <c r="NMN29" s="105"/>
      <c r="NMO29" s="105"/>
      <c r="NMP29" s="105"/>
      <c r="NMQ29" s="105"/>
      <c r="NMR29" s="105"/>
      <c r="NMS29" s="105"/>
      <c r="NMT29" s="105"/>
      <c r="NMU29" s="105"/>
      <c r="NMV29" s="105"/>
      <c r="NMW29" s="105"/>
      <c r="NMX29" s="105"/>
      <c r="NMY29" s="105"/>
      <c r="NMZ29" s="105"/>
      <c r="NNA29" s="105"/>
      <c r="NNB29" s="105"/>
      <c r="NNC29" s="105"/>
      <c r="NND29" s="105"/>
      <c r="NNE29" s="105"/>
      <c r="NNF29" s="105"/>
      <c r="NNG29" s="105"/>
      <c r="NNH29" s="105"/>
      <c r="NNI29" s="105"/>
      <c r="NNJ29" s="105"/>
      <c r="NNK29" s="105"/>
      <c r="NNL29" s="105"/>
      <c r="NNM29" s="105"/>
      <c r="NNN29" s="105"/>
      <c r="NNO29" s="105"/>
      <c r="NNP29" s="105"/>
      <c r="NNQ29" s="105"/>
      <c r="NNR29" s="105"/>
      <c r="NNS29" s="105"/>
      <c r="NNT29" s="105"/>
      <c r="NNU29" s="105"/>
      <c r="NNV29" s="105"/>
      <c r="NNW29" s="105"/>
      <c r="NNX29" s="105"/>
      <c r="NNY29" s="105"/>
      <c r="NNZ29" s="105"/>
      <c r="NOA29" s="105"/>
      <c r="NOB29" s="105"/>
      <c r="NOC29" s="105"/>
      <c r="NOD29" s="105"/>
      <c r="NOE29" s="105"/>
      <c r="NOF29" s="105"/>
      <c r="NOG29" s="105"/>
      <c r="NOH29" s="105"/>
      <c r="NOI29" s="105"/>
      <c r="NOJ29" s="105"/>
      <c r="NOK29" s="105"/>
      <c r="NOL29" s="105"/>
      <c r="NOM29" s="105"/>
      <c r="NON29" s="105"/>
      <c r="NOO29" s="105"/>
      <c r="NOP29" s="105"/>
      <c r="NOQ29" s="105"/>
      <c r="NOR29" s="105"/>
      <c r="NOS29" s="105"/>
      <c r="NOT29" s="105"/>
      <c r="NOU29" s="105"/>
      <c r="NOV29" s="105"/>
      <c r="NOW29" s="105"/>
      <c r="NOX29" s="105"/>
      <c r="NOY29" s="105"/>
      <c r="NOZ29" s="105"/>
      <c r="NPA29" s="105"/>
      <c r="NPB29" s="105"/>
      <c r="NPC29" s="105"/>
      <c r="NPD29" s="105"/>
      <c r="NPE29" s="105"/>
      <c r="NPF29" s="105"/>
      <c r="NPG29" s="105"/>
      <c r="NPH29" s="105"/>
      <c r="NPI29" s="105"/>
      <c r="NPJ29" s="105"/>
      <c r="NPK29" s="105"/>
      <c r="NPL29" s="105"/>
      <c r="NPM29" s="105"/>
      <c r="NPN29" s="105"/>
      <c r="NPO29" s="105"/>
      <c r="NPP29" s="105"/>
      <c r="NPQ29" s="105"/>
      <c r="NPR29" s="105"/>
      <c r="NPS29" s="105"/>
      <c r="NPT29" s="105"/>
      <c r="NPU29" s="105"/>
      <c r="NPV29" s="105"/>
      <c r="NPW29" s="105"/>
      <c r="NPX29" s="105"/>
      <c r="NPY29" s="105"/>
      <c r="NPZ29" s="105"/>
      <c r="NQA29" s="105"/>
      <c r="NQB29" s="105"/>
      <c r="NQC29" s="105"/>
      <c r="NQD29" s="105"/>
      <c r="NQE29" s="105"/>
      <c r="NQF29" s="105"/>
      <c r="NQG29" s="105"/>
      <c r="NQH29" s="105"/>
      <c r="NQI29" s="105"/>
      <c r="NQJ29" s="105"/>
      <c r="NQK29" s="105"/>
      <c r="NQL29" s="105"/>
      <c r="NQM29" s="105"/>
      <c r="NQN29" s="105"/>
      <c r="NQO29" s="105"/>
      <c r="NQP29" s="105"/>
      <c r="NQQ29" s="105"/>
      <c r="NQR29" s="105"/>
      <c r="NQS29" s="105"/>
      <c r="NQT29" s="105"/>
      <c r="NQU29" s="105"/>
      <c r="NQV29" s="105"/>
      <c r="NQW29" s="105"/>
      <c r="NQX29" s="105"/>
      <c r="NQY29" s="105"/>
      <c r="NQZ29" s="105"/>
      <c r="NRA29" s="105"/>
      <c r="NRB29" s="105"/>
      <c r="NRC29" s="105"/>
      <c r="NRD29" s="105"/>
      <c r="NRE29" s="105"/>
      <c r="NRF29" s="105"/>
      <c r="NRG29" s="105"/>
      <c r="NRH29" s="105"/>
      <c r="NRI29" s="105"/>
      <c r="NRJ29" s="105"/>
      <c r="NRK29" s="105"/>
      <c r="NRL29" s="105"/>
      <c r="NRM29" s="105"/>
      <c r="NRN29" s="105"/>
      <c r="NRO29" s="105"/>
      <c r="NRP29" s="105"/>
      <c r="NRQ29" s="105"/>
      <c r="NRR29" s="105"/>
      <c r="NRS29" s="105"/>
      <c r="NRT29" s="105"/>
      <c r="NRU29" s="105"/>
      <c r="NRV29" s="105"/>
      <c r="NRW29" s="105"/>
      <c r="NRX29" s="105"/>
      <c r="NRY29" s="105"/>
      <c r="NRZ29" s="105"/>
      <c r="NSA29" s="105"/>
      <c r="NSB29" s="105"/>
      <c r="NSC29" s="105"/>
      <c r="NSD29" s="105"/>
      <c r="NSE29" s="105"/>
      <c r="NSF29" s="105"/>
      <c r="NSG29" s="105"/>
      <c r="NSH29" s="105"/>
      <c r="NSI29" s="105"/>
      <c r="NSJ29" s="105"/>
      <c r="NSK29" s="105"/>
      <c r="NSL29" s="105"/>
      <c r="NSM29" s="105"/>
      <c r="NSN29" s="105"/>
      <c r="NSO29" s="105"/>
      <c r="NSP29" s="105"/>
      <c r="NSQ29" s="105"/>
      <c r="NSR29" s="105"/>
      <c r="NSS29" s="105"/>
      <c r="NST29" s="105"/>
      <c r="NSU29" s="105"/>
      <c r="NSV29" s="105"/>
      <c r="NSW29" s="105"/>
      <c r="NSX29" s="105"/>
      <c r="NSY29" s="105"/>
      <c r="NSZ29" s="105"/>
      <c r="NTA29" s="105"/>
      <c r="NTB29" s="105"/>
      <c r="NTC29" s="105"/>
      <c r="NTD29" s="105"/>
      <c r="NTE29" s="105"/>
      <c r="NTF29" s="105"/>
      <c r="NTG29" s="105"/>
      <c r="NTH29" s="105"/>
      <c r="NTI29" s="105"/>
      <c r="NTJ29" s="105"/>
      <c r="NTK29" s="105"/>
      <c r="NTL29" s="105"/>
      <c r="NTM29" s="105"/>
      <c r="NTN29" s="105"/>
      <c r="NTO29" s="105"/>
      <c r="NTP29" s="105"/>
      <c r="NTQ29" s="105"/>
      <c r="NTR29" s="105"/>
      <c r="NTS29" s="105"/>
      <c r="NTT29" s="105"/>
      <c r="NTU29" s="105"/>
      <c r="NTV29" s="105"/>
      <c r="NTW29" s="105"/>
      <c r="NTX29" s="105"/>
      <c r="NTY29" s="105"/>
      <c r="NTZ29" s="105"/>
      <c r="NUA29" s="105"/>
      <c r="NUB29" s="105"/>
      <c r="NUC29" s="105"/>
      <c r="NUD29" s="105"/>
      <c r="NUE29" s="105"/>
      <c r="NUF29" s="105"/>
      <c r="NUG29" s="105"/>
      <c r="NUH29" s="105"/>
      <c r="NUI29" s="105"/>
      <c r="NUJ29" s="105"/>
      <c r="NUK29" s="105"/>
      <c r="NUL29" s="105"/>
      <c r="NUM29" s="105"/>
      <c r="NUN29" s="105"/>
      <c r="NUO29" s="105"/>
      <c r="NUP29" s="105"/>
      <c r="NUQ29" s="105"/>
      <c r="NUR29" s="105"/>
      <c r="NUS29" s="105"/>
      <c r="NUT29" s="105"/>
      <c r="NUU29" s="105"/>
      <c r="NUV29" s="105"/>
      <c r="NUW29" s="105"/>
      <c r="NUX29" s="105"/>
      <c r="NUY29" s="105"/>
      <c r="NUZ29" s="105"/>
      <c r="NVA29" s="105"/>
      <c r="NVB29" s="105"/>
      <c r="NVC29" s="105"/>
      <c r="NVD29" s="105"/>
      <c r="NVE29" s="105"/>
      <c r="NVF29" s="105"/>
      <c r="NVG29" s="105"/>
      <c r="NVH29" s="105"/>
      <c r="NVI29" s="105"/>
      <c r="NVJ29" s="105"/>
      <c r="NVK29" s="105"/>
      <c r="NVL29" s="105"/>
      <c r="NVM29" s="105"/>
      <c r="NVN29" s="105"/>
      <c r="NVO29" s="105"/>
      <c r="NVP29" s="105"/>
      <c r="NVQ29" s="105"/>
      <c r="NVR29" s="105"/>
      <c r="NVS29" s="105"/>
      <c r="NVT29" s="105"/>
      <c r="NVU29" s="105"/>
      <c r="NVV29" s="105"/>
      <c r="NVW29" s="105"/>
      <c r="NVX29" s="105"/>
      <c r="NVY29" s="105"/>
      <c r="NVZ29" s="105"/>
      <c r="NWA29" s="105"/>
      <c r="NWB29" s="105"/>
      <c r="NWC29" s="105"/>
      <c r="NWD29" s="105"/>
      <c r="NWE29" s="105"/>
      <c r="NWF29" s="105"/>
      <c r="NWG29" s="105"/>
      <c r="NWH29" s="105"/>
      <c r="NWI29" s="105"/>
      <c r="NWJ29" s="105"/>
      <c r="NWK29" s="105"/>
      <c r="NWL29" s="105"/>
      <c r="NWM29" s="105"/>
      <c r="NWN29" s="105"/>
      <c r="NWO29" s="105"/>
      <c r="NWP29" s="105"/>
      <c r="NWQ29" s="105"/>
      <c r="NWR29" s="105"/>
      <c r="NWS29" s="105"/>
      <c r="NWT29" s="105"/>
      <c r="NWU29" s="105"/>
      <c r="NWV29" s="105"/>
      <c r="NWW29" s="105"/>
      <c r="NWX29" s="105"/>
      <c r="NWY29" s="105"/>
      <c r="NWZ29" s="105"/>
      <c r="NXA29" s="105"/>
      <c r="NXB29" s="105"/>
      <c r="NXC29" s="105"/>
      <c r="NXD29" s="105"/>
      <c r="NXE29" s="105"/>
      <c r="NXF29" s="105"/>
      <c r="NXG29" s="105"/>
      <c r="NXH29" s="105"/>
      <c r="NXI29" s="105"/>
      <c r="NXJ29" s="105"/>
      <c r="NXK29" s="105"/>
      <c r="NXL29" s="105"/>
      <c r="NXM29" s="105"/>
      <c r="NXN29" s="105"/>
      <c r="NXO29" s="105"/>
      <c r="NXP29" s="105"/>
      <c r="NXQ29" s="105"/>
      <c r="NXR29" s="105"/>
      <c r="NXS29" s="105"/>
      <c r="NXT29" s="105"/>
      <c r="NXU29" s="105"/>
      <c r="NXV29" s="105"/>
      <c r="NXW29" s="105"/>
      <c r="NXX29" s="105"/>
      <c r="NXY29" s="105"/>
      <c r="NXZ29" s="105"/>
      <c r="NYA29" s="105"/>
      <c r="NYB29" s="105"/>
      <c r="NYC29" s="105"/>
      <c r="NYD29" s="105"/>
      <c r="NYE29" s="105"/>
      <c r="NYF29" s="105"/>
      <c r="NYG29" s="105"/>
      <c r="NYH29" s="105"/>
      <c r="NYI29" s="105"/>
      <c r="NYJ29" s="105"/>
      <c r="NYK29" s="105"/>
      <c r="NYL29" s="105"/>
      <c r="NYM29" s="105"/>
      <c r="NYN29" s="105"/>
      <c r="NYO29" s="105"/>
      <c r="NYP29" s="105"/>
      <c r="NYQ29" s="105"/>
      <c r="NYR29" s="105"/>
      <c r="NYS29" s="105"/>
      <c r="NYT29" s="105"/>
      <c r="NYU29" s="105"/>
      <c r="NYV29" s="105"/>
      <c r="NYW29" s="105"/>
      <c r="NYX29" s="105"/>
      <c r="NYY29" s="105"/>
      <c r="NYZ29" s="105"/>
      <c r="NZA29" s="105"/>
      <c r="NZB29" s="105"/>
      <c r="NZC29" s="105"/>
      <c r="NZD29" s="105"/>
      <c r="NZE29" s="105"/>
      <c r="NZF29" s="105"/>
      <c r="NZG29" s="105"/>
      <c r="NZH29" s="105"/>
      <c r="NZI29" s="105"/>
      <c r="NZJ29" s="105"/>
      <c r="NZK29" s="105"/>
      <c r="NZL29" s="105"/>
      <c r="NZM29" s="105"/>
      <c r="NZN29" s="105"/>
      <c r="NZO29" s="105"/>
      <c r="NZP29" s="105"/>
      <c r="NZQ29" s="105"/>
      <c r="NZR29" s="105"/>
      <c r="NZS29" s="105"/>
      <c r="NZT29" s="105"/>
      <c r="NZU29" s="105"/>
      <c r="NZV29" s="105"/>
      <c r="NZW29" s="105"/>
      <c r="NZX29" s="105"/>
      <c r="NZY29" s="105"/>
      <c r="NZZ29" s="105"/>
      <c r="OAA29" s="105"/>
      <c r="OAB29" s="105"/>
      <c r="OAC29" s="105"/>
      <c r="OAD29" s="105"/>
      <c r="OAE29" s="105"/>
      <c r="OAF29" s="105"/>
      <c r="OAG29" s="105"/>
      <c r="OAH29" s="105"/>
      <c r="OAI29" s="105"/>
      <c r="OAJ29" s="105"/>
      <c r="OAK29" s="105"/>
      <c r="OAL29" s="105"/>
      <c r="OAM29" s="105"/>
      <c r="OAN29" s="105"/>
      <c r="OAO29" s="105"/>
      <c r="OAP29" s="105"/>
      <c r="OAQ29" s="105"/>
      <c r="OAR29" s="105"/>
      <c r="OAS29" s="105"/>
      <c r="OAT29" s="105"/>
      <c r="OAU29" s="105"/>
      <c r="OAV29" s="105"/>
      <c r="OAW29" s="105"/>
      <c r="OAX29" s="105"/>
      <c r="OAY29" s="105"/>
      <c r="OAZ29" s="105"/>
      <c r="OBA29" s="105"/>
      <c r="OBB29" s="105"/>
      <c r="OBC29" s="105"/>
      <c r="OBD29" s="105"/>
      <c r="OBE29" s="105"/>
      <c r="OBF29" s="105"/>
      <c r="OBG29" s="105"/>
      <c r="OBH29" s="105"/>
      <c r="OBI29" s="105"/>
      <c r="OBJ29" s="105"/>
      <c r="OBK29" s="105"/>
      <c r="OBL29" s="105"/>
      <c r="OBM29" s="105"/>
      <c r="OBN29" s="105"/>
      <c r="OBO29" s="105"/>
      <c r="OBP29" s="105"/>
      <c r="OBQ29" s="105"/>
      <c r="OBR29" s="105"/>
      <c r="OBS29" s="105"/>
      <c r="OBT29" s="105"/>
      <c r="OBU29" s="105"/>
      <c r="OBV29" s="105"/>
      <c r="OBW29" s="105"/>
      <c r="OBX29" s="105"/>
      <c r="OBY29" s="105"/>
      <c r="OBZ29" s="105"/>
      <c r="OCA29" s="105"/>
      <c r="OCB29" s="105"/>
      <c r="OCC29" s="105"/>
      <c r="OCD29" s="105"/>
      <c r="OCE29" s="105"/>
      <c r="OCF29" s="105"/>
      <c r="OCG29" s="105"/>
      <c r="OCH29" s="105"/>
      <c r="OCI29" s="105"/>
      <c r="OCJ29" s="105"/>
      <c r="OCK29" s="105"/>
      <c r="OCL29" s="105"/>
      <c r="OCM29" s="105"/>
      <c r="OCN29" s="105"/>
      <c r="OCO29" s="105"/>
      <c r="OCP29" s="105"/>
      <c r="OCQ29" s="105"/>
      <c r="OCR29" s="105"/>
      <c r="OCS29" s="105"/>
      <c r="OCT29" s="105"/>
      <c r="OCU29" s="105"/>
      <c r="OCV29" s="105"/>
      <c r="OCW29" s="105"/>
      <c r="OCX29" s="105"/>
      <c r="OCY29" s="105"/>
      <c r="OCZ29" s="105"/>
      <c r="ODA29" s="105"/>
      <c r="ODB29" s="105"/>
      <c r="ODC29" s="105"/>
      <c r="ODD29" s="105"/>
      <c r="ODE29" s="105"/>
      <c r="ODF29" s="105"/>
      <c r="ODG29" s="105"/>
      <c r="ODH29" s="105"/>
      <c r="ODI29" s="105"/>
      <c r="ODJ29" s="105"/>
      <c r="ODK29" s="105"/>
      <c r="ODL29" s="105"/>
      <c r="ODM29" s="105"/>
      <c r="ODN29" s="105"/>
      <c r="ODO29" s="105"/>
      <c r="ODP29" s="105"/>
      <c r="ODQ29" s="105"/>
      <c r="ODR29" s="105"/>
      <c r="ODS29" s="105"/>
      <c r="ODT29" s="105"/>
      <c r="ODU29" s="105"/>
      <c r="ODV29" s="105"/>
      <c r="ODW29" s="105"/>
      <c r="ODX29" s="105"/>
      <c r="ODY29" s="105"/>
      <c r="ODZ29" s="105"/>
      <c r="OEA29" s="105"/>
      <c r="OEB29" s="105"/>
      <c r="OEC29" s="105"/>
      <c r="OED29" s="105"/>
      <c r="OEE29" s="105"/>
      <c r="OEF29" s="105"/>
      <c r="OEG29" s="105"/>
      <c r="OEH29" s="105"/>
      <c r="OEI29" s="105"/>
      <c r="OEJ29" s="105"/>
      <c r="OEK29" s="105"/>
      <c r="OEL29" s="105"/>
      <c r="OEM29" s="105"/>
      <c r="OEN29" s="105"/>
      <c r="OEO29" s="105"/>
      <c r="OEP29" s="105"/>
      <c r="OEQ29" s="105"/>
      <c r="OER29" s="105"/>
      <c r="OES29" s="105"/>
      <c r="OET29" s="105"/>
      <c r="OEU29" s="105"/>
      <c r="OEV29" s="105"/>
      <c r="OEW29" s="105"/>
      <c r="OEX29" s="105"/>
      <c r="OEY29" s="105"/>
      <c r="OEZ29" s="105"/>
      <c r="OFA29" s="105"/>
      <c r="OFB29" s="105"/>
      <c r="OFC29" s="105"/>
      <c r="OFD29" s="105"/>
      <c r="OFE29" s="105"/>
      <c r="OFF29" s="105"/>
      <c r="OFG29" s="105"/>
      <c r="OFH29" s="105"/>
      <c r="OFI29" s="105"/>
      <c r="OFJ29" s="105"/>
      <c r="OFK29" s="105"/>
      <c r="OFL29" s="105"/>
      <c r="OFM29" s="105"/>
      <c r="OFN29" s="105"/>
      <c r="OFO29" s="105"/>
      <c r="OFP29" s="105"/>
      <c r="OFQ29" s="105"/>
      <c r="OFR29" s="105"/>
      <c r="OFS29" s="105"/>
      <c r="OFT29" s="105"/>
      <c r="OFU29" s="105"/>
      <c r="OFV29" s="105"/>
      <c r="OFW29" s="105"/>
      <c r="OFX29" s="105"/>
      <c r="OFY29" s="105"/>
      <c r="OFZ29" s="105"/>
      <c r="OGA29" s="105"/>
      <c r="OGB29" s="105"/>
      <c r="OGC29" s="105"/>
      <c r="OGD29" s="105"/>
      <c r="OGE29" s="105"/>
      <c r="OGF29" s="105"/>
      <c r="OGG29" s="105"/>
      <c r="OGH29" s="105"/>
      <c r="OGI29" s="105"/>
      <c r="OGJ29" s="105"/>
      <c r="OGK29" s="105"/>
      <c r="OGL29" s="105"/>
      <c r="OGM29" s="105"/>
      <c r="OGN29" s="105"/>
      <c r="OGO29" s="105"/>
      <c r="OGP29" s="105"/>
      <c r="OGQ29" s="105"/>
      <c r="OGR29" s="105"/>
      <c r="OGS29" s="105"/>
      <c r="OGT29" s="105"/>
      <c r="OGU29" s="105"/>
      <c r="OGV29" s="105"/>
      <c r="OGW29" s="105"/>
      <c r="OGX29" s="105"/>
      <c r="OGY29" s="105"/>
      <c r="OGZ29" s="105"/>
      <c r="OHA29" s="105"/>
      <c r="OHB29" s="105"/>
      <c r="OHC29" s="105"/>
      <c r="OHD29" s="105"/>
      <c r="OHE29" s="105"/>
      <c r="OHF29" s="105"/>
      <c r="OHG29" s="105"/>
      <c r="OHH29" s="105"/>
      <c r="OHI29" s="105"/>
      <c r="OHJ29" s="105"/>
      <c r="OHK29" s="105"/>
      <c r="OHL29" s="105"/>
      <c r="OHM29" s="105"/>
      <c r="OHN29" s="105"/>
      <c r="OHO29" s="105"/>
      <c r="OHP29" s="105"/>
      <c r="OHQ29" s="105"/>
      <c r="OHR29" s="105"/>
      <c r="OHS29" s="105"/>
      <c r="OHT29" s="105"/>
      <c r="OHU29" s="105"/>
      <c r="OHV29" s="105"/>
      <c r="OHW29" s="105"/>
      <c r="OHX29" s="105"/>
      <c r="OHY29" s="105"/>
      <c r="OHZ29" s="105"/>
      <c r="OIA29" s="105"/>
      <c r="OIB29" s="105"/>
      <c r="OIC29" s="105"/>
      <c r="OID29" s="105"/>
      <c r="OIE29" s="105"/>
      <c r="OIF29" s="105"/>
      <c r="OIG29" s="105"/>
      <c r="OIH29" s="105"/>
      <c r="OII29" s="105"/>
      <c r="OIJ29" s="105"/>
      <c r="OIK29" s="105"/>
      <c r="OIL29" s="105"/>
      <c r="OIM29" s="105"/>
      <c r="OIN29" s="105"/>
      <c r="OIO29" s="105"/>
      <c r="OIP29" s="105"/>
      <c r="OIQ29" s="105"/>
      <c r="OIR29" s="105"/>
      <c r="OIS29" s="105"/>
      <c r="OIT29" s="105"/>
      <c r="OIU29" s="105"/>
      <c r="OIV29" s="105"/>
      <c r="OIW29" s="105"/>
      <c r="OIX29" s="105"/>
      <c r="OIY29" s="105"/>
      <c r="OIZ29" s="105"/>
      <c r="OJA29" s="105"/>
      <c r="OJB29" s="105"/>
      <c r="OJC29" s="105"/>
      <c r="OJD29" s="105"/>
      <c r="OJE29" s="105"/>
      <c r="OJF29" s="105"/>
      <c r="OJG29" s="105"/>
      <c r="OJH29" s="105"/>
      <c r="OJI29" s="105"/>
      <c r="OJJ29" s="105"/>
      <c r="OJK29" s="105"/>
      <c r="OJL29" s="105"/>
      <c r="OJM29" s="105"/>
      <c r="OJN29" s="105"/>
      <c r="OJO29" s="105"/>
      <c r="OJP29" s="105"/>
      <c r="OJQ29" s="105"/>
      <c r="OJR29" s="105"/>
      <c r="OJS29" s="105"/>
      <c r="OJT29" s="105"/>
      <c r="OJU29" s="105"/>
      <c r="OJV29" s="105"/>
      <c r="OJW29" s="105"/>
      <c r="OJX29" s="105"/>
      <c r="OJY29" s="105"/>
      <c r="OJZ29" s="105"/>
      <c r="OKA29" s="105"/>
      <c r="OKB29" s="105"/>
      <c r="OKC29" s="105"/>
      <c r="OKD29" s="105"/>
      <c r="OKE29" s="105"/>
      <c r="OKF29" s="105"/>
      <c r="OKG29" s="105"/>
      <c r="OKH29" s="105"/>
      <c r="OKI29" s="105"/>
      <c r="OKJ29" s="105"/>
      <c r="OKK29" s="105"/>
      <c r="OKL29" s="105"/>
      <c r="OKM29" s="105"/>
      <c r="OKN29" s="105"/>
      <c r="OKO29" s="105"/>
      <c r="OKP29" s="105"/>
      <c r="OKQ29" s="105"/>
      <c r="OKR29" s="105"/>
      <c r="OKS29" s="105"/>
      <c r="OKT29" s="105"/>
      <c r="OKU29" s="105"/>
      <c r="OKV29" s="105"/>
      <c r="OKW29" s="105"/>
      <c r="OKX29" s="105"/>
      <c r="OKY29" s="105"/>
      <c r="OKZ29" s="105"/>
      <c r="OLA29" s="105"/>
      <c r="OLB29" s="105"/>
      <c r="OLC29" s="105"/>
      <c r="OLD29" s="105"/>
      <c r="OLE29" s="105"/>
      <c r="OLF29" s="105"/>
      <c r="OLG29" s="105"/>
      <c r="OLH29" s="105"/>
      <c r="OLI29" s="105"/>
      <c r="OLJ29" s="105"/>
      <c r="OLK29" s="105"/>
      <c r="OLL29" s="105"/>
      <c r="OLM29" s="105"/>
      <c r="OLN29" s="105"/>
      <c r="OLO29" s="105"/>
      <c r="OLP29" s="105"/>
      <c r="OLQ29" s="105"/>
      <c r="OLR29" s="105"/>
      <c r="OLS29" s="105"/>
      <c r="OLT29" s="105"/>
      <c r="OLU29" s="105"/>
      <c r="OLV29" s="105"/>
      <c r="OLW29" s="105"/>
      <c r="OLX29" s="105"/>
      <c r="OLY29" s="105"/>
      <c r="OLZ29" s="105"/>
      <c r="OMA29" s="105"/>
      <c r="OMB29" s="105"/>
      <c r="OMC29" s="105"/>
      <c r="OMD29" s="105"/>
      <c r="OME29" s="105"/>
      <c r="OMF29" s="105"/>
      <c r="OMG29" s="105"/>
      <c r="OMH29" s="105"/>
      <c r="OMI29" s="105"/>
      <c r="OMJ29" s="105"/>
      <c r="OMK29" s="105"/>
      <c r="OML29" s="105"/>
      <c r="OMM29" s="105"/>
      <c r="OMN29" s="105"/>
      <c r="OMO29" s="105"/>
      <c r="OMP29" s="105"/>
      <c r="OMQ29" s="105"/>
      <c r="OMR29" s="105"/>
      <c r="OMS29" s="105"/>
      <c r="OMT29" s="105"/>
      <c r="OMU29" s="105"/>
      <c r="OMV29" s="105"/>
      <c r="OMW29" s="105"/>
      <c r="OMX29" s="105"/>
      <c r="OMY29" s="105"/>
      <c r="OMZ29" s="105"/>
      <c r="ONA29" s="105"/>
      <c r="ONB29" s="105"/>
      <c r="ONC29" s="105"/>
      <c r="OND29" s="105"/>
      <c r="ONE29" s="105"/>
      <c r="ONF29" s="105"/>
      <c r="ONG29" s="105"/>
      <c r="ONH29" s="105"/>
      <c r="ONI29" s="105"/>
      <c r="ONJ29" s="105"/>
      <c r="ONK29" s="105"/>
      <c r="ONL29" s="105"/>
      <c r="ONM29" s="105"/>
      <c r="ONN29" s="105"/>
      <c r="ONO29" s="105"/>
      <c r="ONP29" s="105"/>
      <c r="ONQ29" s="105"/>
      <c r="ONR29" s="105"/>
      <c r="ONS29" s="105"/>
      <c r="ONT29" s="105"/>
      <c r="ONU29" s="105"/>
      <c r="ONV29" s="105"/>
      <c r="ONW29" s="105"/>
      <c r="ONX29" s="105"/>
      <c r="ONY29" s="105"/>
      <c r="ONZ29" s="105"/>
      <c r="OOA29" s="105"/>
      <c r="OOB29" s="105"/>
      <c r="OOC29" s="105"/>
      <c r="OOD29" s="105"/>
      <c r="OOE29" s="105"/>
      <c r="OOF29" s="105"/>
      <c r="OOG29" s="105"/>
      <c r="OOH29" s="105"/>
      <c r="OOI29" s="105"/>
      <c r="OOJ29" s="105"/>
      <c r="OOK29" s="105"/>
      <c r="OOL29" s="105"/>
      <c r="OOM29" s="105"/>
      <c r="OON29" s="105"/>
      <c r="OOO29" s="105"/>
      <c r="OOP29" s="105"/>
      <c r="OOQ29" s="105"/>
      <c r="OOR29" s="105"/>
      <c r="OOS29" s="105"/>
      <c r="OOT29" s="105"/>
      <c r="OOU29" s="105"/>
      <c r="OOV29" s="105"/>
      <c r="OOW29" s="105"/>
      <c r="OOX29" s="105"/>
      <c r="OOY29" s="105"/>
      <c r="OOZ29" s="105"/>
      <c r="OPA29" s="105"/>
      <c r="OPB29" s="105"/>
      <c r="OPC29" s="105"/>
      <c r="OPD29" s="105"/>
      <c r="OPE29" s="105"/>
      <c r="OPF29" s="105"/>
      <c r="OPG29" s="105"/>
      <c r="OPH29" s="105"/>
      <c r="OPI29" s="105"/>
      <c r="OPJ29" s="105"/>
      <c r="OPK29" s="105"/>
      <c r="OPL29" s="105"/>
      <c r="OPM29" s="105"/>
      <c r="OPN29" s="105"/>
      <c r="OPO29" s="105"/>
      <c r="OPP29" s="105"/>
      <c r="OPQ29" s="105"/>
      <c r="OPR29" s="105"/>
      <c r="OPS29" s="105"/>
      <c r="OPT29" s="105"/>
      <c r="OPU29" s="105"/>
      <c r="OPV29" s="105"/>
      <c r="OPW29" s="105"/>
      <c r="OPX29" s="105"/>
      <c r="OPY29" s="105"/>
      <c r="OPZ29" s="105"/>
      <c r="OQA29" s="105"/>
      <c r="OQB29" s="105"/>
      <c r="OQC29" s="105"/>
      <c r="OQD29" s="105"/>
      <c r="OQE29" s="105"/>
      <c r="OQF29" s="105"/>
      <c r="OQG29" s="105"/>
      <c r="OQH29" s="105"/>
      <c r="OQI29" s="105"/>
      <c r="OQJ29" s="105"/>
      <c r="OQK29" s="105"/>
      <c r="OQL29" s="105"/>
      <c r="OQM29" s="105"/>
      <c r="OQN29" s="105"/>
      <c r="OQO29" s="105"/>
      <c r="OQP29" s="105"/>
      <c r="OQQ29" s="105"/>
      <c r="OQR29" s="105"/>
      <c r="OQS29" s="105"/>
      <c r="OQT29" s="105"/>
      <c r="OQU29" s="105"/>
      <c r="OQV29" s="105"/>
      <c r="OQW29" s="105"/>
      <c r="OQX29" s="105"/>
      <c r="OQY29" s="105"/>
      <c r="OQZ29" s="105"/>
      <c r="ORA29" s="105"/>
      <c r="ORB29" s="105"/>
      <c r="ORC29" s="105"/>
      <c r="ORD29" s="105"/>
      <c r="ORE29" s="105"/>
      <c r="ORF29" s="105"/>
      <c r="ORG29" s="105"/>
      <c r="ORH29" s="105"/>
      <c r="ORI29" s="105"/>
      <c r="ORJ29" s="105"/>
      <c r="ORK29" s="105"/>
      <c r="ORL29" s="105"/>
      <c r="ORM29" s="105"/>
      <c r="ORN29" s="105"/>
      <c r="ORO29" s="105"/>
      <c r="ORP29" s="105"/>
      <c r="ORQ29" s="105"/>
      <c r="ORR29" s="105"/>
      <c r="ORS29" s="105"/>
      <c r="ORT29" s="105"/>
      <c r="ORU29" s="105"/>
      <c r="ORV29" s="105"/>
      <c r="ORW29" s="105"/>
      <c r="ORX29" s="105"/>
      <c r="ORY29" s="105"/>
      <c r="ORZ29" s="105"/>
      <c r="OSA29" s="105"/>
      <c r="OSB29" s="105"/>
      <c r="OSC29" s="105"/>
      <c r="OSD29" s="105"/>
      <c r="OSE29" s="105"/>
      <c r="OSF29" s="105"/>
      <c r="OSG29" s="105"/>
      <c r="OSH29" s="105"/>
      <c r="OSI29" s="105"/>
      <c r="OSJ29" s="105"/>
      <c r="OSK29" s="105"/>
      <c r="OSL29" s="105"/>
      <c r="OSM29" s="105"/>
      <c r="OSN29" s="105"/>
      <c r="OSO29" s="105"/>
      <c r="OSP29" s="105"/>
      <c r="OSQ29" s="105"/>
      <c r="OSR29" s="105"/>
      <c r="OSS29" s="105"/>
      <c r="OST29" s="105"/>
      <c r="OSU29" s="105"/>
      <c r="OSV29" s="105"/>
      <c r="OSW29" s="105"/>
      <c r="OSX29" s="105"/>
      <c r="OSY29" s="105"/>
      <c r="OSZ29" s="105"/>
      <c r="OTA29" s="105"/>
      <c r="OTB29" s="105"/>
      <c r="OTC29" s="105"/>
      <c r="OTD29" s="105"/>
      <c r="OTE29" s="105"/>
      <c r="OTF29" s="105"/>
      <c r="OTG29" s="105"/>
      <c r="OTH29" s="105"/>
      <c r="OTI29" s="105"/>
      <c r="OTJ29" s="105"/>
      <c r="OTK29" s="105"/>
      <c r="OTL29" s="105"/>
      <c r="OTM29" s="105"/>
      <c r="OTN29" s="105"/>
      <c r="OTO29" s="105"/>
      <c r="OTP29" s="105"/>
      <c r="OTQ29" s="105"/>
      <c r="OTR29" s="105"/>
      <c r="OTS29" s="105"/>
      <c r="OTT29" s="105"/>
      <c r="OTU29" s="105"/>
      <c r="OTV29" s="105"/>
      <c r="OTW29" s="105"/>
      <c r="OTX29" s="105"/>
      <c r="OTY29" s="105"/>
      <c r="OTZ29" s="105"/>
      <c r="OUA29" s="105"/>
      <c r="OUB29" s="105"/>
      <c r="OUC29" s="105"/>
      <c r="OUD29" s="105"/>
      <c r="OUE29" s="105"/>
      <c r="OUF29" s="105"/>
      <c r="OUG29" s="105"/>
      <c r="OUH29" s="105"/>
      <c r="OUI29" s="105"/>
      <c r="OUJ29" s="105"/>
      <c r="OUK29" s="105"/>
      <c r="OUL29" s="105"/>
      <c r="OUM29" s="105"/>
      <c r="OUN29" s="105"/>
      <c r="OUO29" s="105"/>
      <c r="OUP29" s="105"/>
      <c r="OUQ29" s="105"/>
      <c r="OUR29" s="105"/>
      <c r="OUS29" s="105"/>
      <c r="OUT29" s="105"/>
      <c r="OUU29" s="105"/>
      <c r="OUV29" s="105"/>
      <c r="OUW29" s="105"/>
      <c r="OUX29" s="105"/>
      <c r="OUY29" s="105"/>
      <c r="OUZ29" s="105"/>
      <c r="OVA29" s="105"/>
      <c r="OVB29" s="105"/>
      <c r="OVC29" s="105"/>
      <c r="OVD29" s="105"/>
      <c r="OVE29" s="105"/>
      <c r="OVF29" s="105"/>
      <c r="OVG29" s="105"/>
      <c r="OVH29" s="105"/>
      <c r="OVI29" s="105"/>
      <c r="OVJ29" s="105"/>
      <c r="OVK29" s="105"/>
      <c r="OVL29" s="105"/>
      <c r="OVM29" s="105"/>
      <c r="OVN29" s="105"/>
      <c r="OVO29" s="105"/>
      <c r="OVP29" s="105"/>
      <c r="OVQ29" s="105"/>
      <c r="OVR29" s="105"/>
      <c r="OVS29" s="105"/>
      <c r="OVT29" s="105"/>
      <c r="OVU29" s="105"/>
      <c r="OVV29" s="105"/>
      <c r="OVW29" s="105"/>
      <c r="OVX29" s="105"/>
      <c r="OVY29" s="105"/>
      <c r="OVZ29" s="105"/>
      <c r="OWA29" s="105"/>
      <c r="OWB29" s="105"/>
      <c r="OWC29" s="105"/>
      <c r="OWD29" s="105"/>
      <c r="OWE29" s="105"/>
      <c r="OWF29" s="105"/>
      <c r="OWG29" s="105"/>
      <c r="OWH29" s="105"/>
      <c r="OWI29" s="105"/>
      <c r="OWJ29" s="105"/>
      <c r="OWK29" s="105"/>
      <c r="OWL29" s="105"/>
      <c r="OWM29" s="105"/>
      <c r="OWN29" s="105"/>
      <c r="OWO29" s="105"/>
      <c r="OWP29" s="105"/>
      <c r="OWQ29" s="105"/>
      <c r="OWR29" s="105"/>
      <c r="OWS29" s="105"/>
      <c r="OWT29" s="105"/>
      <c r="OWU29" s="105"/>
      <c r="OWV29" s="105"/>
      <c r="OWW29" s="105"/>
      <c r="OWX29" s="105"/>
      <c r="OWY29" s="105"/>
      <c r="OWZ29" s="105"/>
      <c r="OXA29" s="105"/>
      <c r="OXB29" s="105"/>
      <c r="OXC29" s="105"/>
      <c r="OXD29" s="105"/>
      <c r="OXE29" s="105"/>
      <c r="OXF29" s="105"/>
      <c r="OXG29" s="105"/>
      <c r="OXH29" s="105"/>
      <c r="OXI29" s="105"/>
      <c r="OXJ29" s="105"/>
      <c r="OXK29" s="105"/>
      <c r="OXL29" s="105"/>
      <c r="OXM29" s="105"/>
      <c r="OXN29" s="105"/>
      <c r="OXO29" s="105"/>
      <c r="OXP29" s="105"/>
      <c r="OXQ29" s="105"/>
      <c r="OXR29" s="105"/>
      <c r="OXS29" s="105"/>
      <c r="OXT29" s="105"/>
      <c r="OXU29" s="105"/>
      <c r="OXV29" s="105"/>
      <c r="OXW29" s="105"/>
      <c r="OXX29" s="105"/>
      <c r="OXY29" s="105"/>
      <c r="OXZ29" s="105"/>
      <c r="OYA29" s="105"/>
      <c r="OYB29" s="105"/>
      <c r="OYC29" s="105"/>
      <c r="OYD29" s="105"/>
      <c r="OYE29" s="105"/>
      <c r="OYF29" s="105"/>
      <c r="OYG29" s="105"/>
      <c r="OYH29" s="105"/>
      <c r="OYI29" s="105"/>
      <c r="OYJ29" s="105"/>
      <c r="OYK29" s="105"/>
      <c r="OYL29" s="105"/>
      <c r="OYM29" s="105"/>
      <c r="OYN29" s="105"/>
      <c r="OYO29" s="105"/>
      <c r="OYP29" s="105"/>
      <c r="OYQ29" s="105"/>
      <c r="OYR29" s="105"/>
      <c r="OYS29" s="105"/>
      <c r="OYT29" s="105"/>
      <c r="OYU29" s="105"/>
      <c r="OYV29" s="105"/>
      <c r="OYW29" s="105"/>
      <c r="OYX29" s="105"/>
      <c r="OYY29" s="105"/>
      <c r="OYZ29" s="105"/>
      <c r="OZA29" s="105"/>
      <c r="OZB29" s="105"/>
      <c r="OZC29" s="105"/>
      <c r="OZD29" s="105"/>
      <c r="OZE29" s="105"/>
      <c r="OZF29" s="105"/>
      <c r="OZG29" s="105"/>
      <c r="OZH29" s="105"/>
      <c r="OZI29" s="105"/>
      <c r="OZJ29" s="105"/>
      <c r="OZK29" s="105"/>
      <c r="OZL29" s="105"/>
      <c r="OZM29" s="105"/>
      <c r="OZN29" s="105"/>
      <c r="OZO29" s="105"/>
      <c r="OZP29" s="105"/>
      <c r="OZQ29" s="105"/>
      <c r="OZR29" s="105"/>
      <c r="OZS29" s="105"/>
      <c r="OZT29" s="105"/>
      <c r="OZU29" s="105"/>
      <c r="OZV29" s="105"/>
      <c r="OZW29" s="105"/>
      <c r="OZX29" s="105"/>
      <c r="OZY29" s="105"/>
      <c r="OZZ29" s="105"/>
      <c r="PAA29" s="105"/>
      <c r="PAB29" s="105"/>
      <c r="PAC29" s="105"/>
      <c r="PAD29" s="105"/>
      <c r="PAE29" s="105"/>
      <c r="PAF29" s="105"/>
      <c r="PAG29" s="105"/>
      <c r="PAH29" s="105"/>
      <c r="PAI29" s="105"/>
      <c r="PAJ29" s="105"/>
      <c r="PAK29" s="105"/>
      <c r="PAL29" s="105"/>
      <c r="PAM29" s="105"/>
      <c r="PAN29" s="105"/>
      <c r="PAO29" s="105"/>
      <c r="PAP29" s="105"/>
      <c r="PAQ29" s="105"/>
      <c r="PAR29" s="105"/>
      <c r="PAS29" s="105"/>
      <c r="PAT29" s="105"/>
      <c r="PAU29" s="105"/>
      <c r="PAV29" s="105"/>
      <c r="PAW29" s="105"/>
      <c r="PAX29" s="105"/>
      <c r="PAY29" s="105"/>
      <c r="PAZ29" s="105"/>
      <c r="PBA29" s="105"/>
      <c r="PBB29" s="105"/>
      <c r="PBC29" s="105"/>
      <c r="PBD29" s="105"/>
      <c r="PBE29" s="105"/>
      <c r="PBF29" s="105"/>
      <c r="PBG29" s="105"/>
      <c r="PBH29" s="105"/>
      <c r="PBI29" s="105"/>
      <c r="PBJ29" s="105"/>
      <c r="PBK29" s="105"/>
      <c r="PBL29" s="105"/>
      <c r="PBM29" s="105"/>
      <c r="PBN29" s="105"/>
      <c r="PBO29" s="105"/>
      <c r="PBP29" s="105"/>
      <c r="PBQ29" s="105"/>
      <c r="PBR29" s="105"/>
      <c r="PBS29" s="105"/>
      <c r="PBT29" s="105"/>
      <c r="PBU29" s="105"/>
      <c r="PBV29" s="105"/>
      <c r="PBW29" s="105"/>
      <c r="PBX29" s="105"/>
      <c r="PBY29" s="105"/>
      <c r="PBZ29" s="105"/>
      <c r="PCA29" s="105"/>
      <c r="PCB29" s="105"/>
      <c r="PCC29" s="105"/>
      <c r="PCD29" s="105"/>
      <c r="PCE29" s="105"/>
      <c r="PCF29" s="105"/>
      <c r="PCG29" s="105"/>
      <c r="PCH29" s="105"/>
      <c r="PCI29" s="105"/>
      <c r="PCJ29" s="105"/>
      <c r="PCK29" s="105"/>
      <c r="PCL29" s="105"/>
      <c r="PCM29" s="105"/>
      <c r="PCN29" s="105"/>
      <c r="PCO29" s="105"/>
      <c r="PCP29" s="105"/>
      <c r="PCQ29" s="105"/>
      <c r="PCR29" s="105"/>
      <c r="PCS29" s="105"/>
      <c r="PCT29" s="105"/>
      <c r="PCU29" s="105"/>
      <c r="PCV29" s="105"/>
      <c r="PCW29" s="105"/>
      <c r="PCX29" s="105"/>
      <c r="PCY29" s="105"/>
      <c r="PCZ29" s="105"/>
      <c r="PDA29" s="105"/>
      <c r="PDB29" s="105"/>
      <c r="PDC29" s="105"/>
      <c r="PDD29" s="105"/>
      <c r="PDE29" s="105"/>
      <c r="PDF29" s="105"/>
      <c r="PDG29" s="105"/>
      <c r="PDH29" s="105"/>
      <c r="PDI29" s="105"/>
      <c r="PDJ29" s="105"/>
      <c r="PDK29" s="105"/>
      <c r="PDL29" s="105"/>
      <c r="PDM29" s="105"/>
      <c r="PDN29" s="105"/>
      <c r="PDO29" s="105"/>
      <c r="PDP29" s="105"/>
      <c r="PDQ29" s="105"/>
      <c r="PDR29" s="105"/>
      <c r="PDS29" s="105"/>
      <c r="PDT29" s="105"/>
      <c r="PDU29" s="105"/>
      <c r="PDV29" s="105"/>
      <c r="PDW29" s="105"/>
      <c r="PDX29" s="105"/>
      <c r="PDY29" s="105"/>
      <c r="PDZ29" s="105"/>
      <c r="PEA29" s="105"/>
      <c r="PEB29" s="105"/>
      <c r="PEC29" s="105"/>
      <c r="PED29" s="105"/>
      <c r="PEE29" s="105"/>
      <c r="PEF29" s="105"/>
      <c r="PEG29" s="105"/>
      <c r="PEH29" s="105"/>
      <c r="PEI29" s="105"/>
      <c r="PEJ29" s="105"/>
      <c r="PEK29" s="105"/>
      <c r="PEL29" s="105"/>
      <c r="PEM29" s="105"/>
      <c r="PEN29" s="105"/>
      <c r="PEO29" s="105"/>
      <c r="PEP29" s="105"/>
      <c r="PEQ29" s="105"/>
      <c r="PER29" s="105"/>
      <c r="PES29" s="105"/>
      <c r="PET29" s="105"/>
      <c r="PEU29" s="105"/>
      <c r="PEV29" s="105"/>
      <c r="PEW29" s="105"/>
      <c r="PEX29" s="105"/>
      <c r="PEY29" s="105"/>
      <c r="PEZ29" s="105"/>
      <c r="PFA29" s="105"/>
      <c r="PFB29" s="105"/>
      <c r="PFC29" s="105"/>
      <c r="PFD29" s="105"/>
      <c r="PFE29" s="105"/>
      <c r="PFF29" s="105"/>
      <c r="PFG29" s="105"/>
      <c r="PFH29" s="105"/>
      <c r="PFI29" s="105"/>
      <c r="PFJ29" s="105"/>
      <c r="PFK29" s="105"/>
      <c r="PFL29" s="105"/>
      <c r="PFM29" s="105"/>
      <c r="PFN29" s="105"/>
      <c r="PFO29" s="105"/>
      <c r="PFP29" s="105"/>
      <c r="PFQ29" s="105"/>
      <c r="PFR29" s="105"/>
      <c r="PFS29" s="105"/>
      <c r="PFT29" s="105"/>
      <c r="PFU29" s="105"/>
      <c r="PFV29" s="105"/>
      <c r="PFW29" s="105"/>
      <c r="PFX29" s="105"/>
      <c r="PFY29" s="105"/>
      <c r="PFZ29" s="105"/>
      <c r="PGA29" s="105"/>
      <c r="PGB29" s="105"/>
      <c r="PGC29" s="105"/>
      <c r="PGD29" s="105"/>
      <c r="PGE29" s="105"/>
      <c r="PGF29" s="105"/>
      <c r="PGG29" s="105"/>
      <c r="PGH29" s="105"/>
      <c r="PGI29" s="105"/>
      <c r="PGJ29" s="105"/>
      <c r="PGK29" s="105"/>
      <c r="PGL29" s="105"/>
      <c r="PGM29" s="105"/>
      <c r="PGN29" s="105"/>
      <c r="PGO29" s="105"/>
      <c r="PGP29" s="105"/>
      <c r="PGQ29" s="105"/>
      <c r="PGR29" s="105"/>
      <c r="PGS29" s="105"/>
      <c r="PGT29" s="105"/>
      <c r="PGU29" s="105"/>
      <c r="PGV29" s="105"/>
      <c r="PGW29" s="105"/>
      <c r="PGX29" s="105"/>
      <c r="PGY29" s="105"/>
      <c r="PGZ29" s="105"/>
      <c r="PHA29" s="105"/>
      <c r="PHB29" s="105"/>
      <c r="PHC29" s="105"/>
      <c r="PHD29" s="105"/>
      <c r="PHE29" s="105"/>
      <c r="PHF29" s="105"/>
      <c r="PHG29" s="105"/>
      <c r="PHH29" s="105"/>
      <c r="PHI29" s="105"/>
      <c r="PHJ29" s="105"/>
      <c r="PHK29" s="105"/>
      <c r="PHL29" s="105"/>
      <c r="PHM29" s="105"/>
      <c r="PHN29" s="105"/>
      <c r="PHO29" s="105"/>
      <c r="PHP29" s="105"/>
      <c r="PHQ29" s="105"/>
      <c r="PHR29" s="105"/>
      <c r="PHS29" s="105"/>
      <c r="PHT29" s="105"/>
      <c r="PHU29" s="105"/>
      <c r="PHV29" s="105"/>
      <c r="PHW29" s="105"/>
      <c r="PHX29" s="105"/>
      <c r="PHY29" s="105"/>
      <c r="PHZ29" s="105"/>
      <c r="PIA29" s="105"/>
      <c r="PIB29" s="105"/>
      <c r="PIC29" s="105"/>
      <c r="PID29" s="105"/>
      <c r="PIE29" s="105"/>
      <c r="PIF29" s="105"/>
      <c r="PIG29" s="105"/>
      <c r="PIH29" s="105"/>
      <c r="PII29" s="105"/>
      <c r="PIJ29" s="105"/>
      <c r="PIK29" s="105"/>
      <c r="PIL29" s="105"/>
      <c r="PIM29" s="105"/>
      <c r="PIN29" s="105"/>
      <c r="PIO29" s="105"/>
      <c r="PIP29" s="105"/>
      <c r="PIQ29" s="105"/>
      <c r="PIR29" s="105"/>
      <c r="PIS29" s="105"/>
      <c r="PIT29" s="105"/>
      <c r="PIU29" s="105"/>
      <c r="PIV29" s="105"/>
      <c r="PIW29" s="105"/>
      <c r="PIX29" s="105"/>
      <c r="PIY29" s="105"/>
      <c r="PIZ29" s="105"/>
      <c r="PJA29" s="105"/>
      <c r="PJB29" s="105"/>
      <c r="PJC29" s="105"/>
      <c r="PJD29" s="105"/>
      <c r="PJE29" s="105"/>
      <c r="PJF29" s="105"/>
      <c r="PJG29" s="105"/>
      <c r="PJH29" s="105"/>
      <c r="PJI29" s="105"/>
      <c r="PJJ29" s="105"/>
      <c r="PJK29" s="105"/>
      <c r="PJL29" s="105"/>
      <c r="PJM29" s="105"/>
      <c r="PJN29" s="105"/>
      <c r="PJO29" s="105"/>
      <c r="PJP29" s="105"/>
      <c r="PJQ29" s="105"/>
      <c r="PJR29" s="105"/>
      <c r="PJS29" s="105"/>
      <c r="PJT29" s="105"/>
      <c r="PJU29" s="105"/>
      <c r="PJV29" s="105"/>
      <c r="PJW29" s="105"/>
      <c r="PJX29" s="105"/>
      <c r="PJY29" s="105"/>
      <c r="PJZ29" s="105"/>
      <c r="PKA29" s="105"/>
      <c r="PKB29" s="105"/>
      <c r="PKC29" s="105"/>
      <c r="PKD29" s="105"/>
      <c r="PKE29" s="105"/>
      <c r="PKF29" s="105"/>
      <c r="PKG29" s="105"/>
      <c r="PKH29" s="105"/>
      <c r="PKI29" s="105"/>
      <c r="PKJ29" s="105"/>
      <c r="PKK29" s="105"/>
      <c r="PKL29" s="105"/>
      <c r="PKM29" s="105"/>
      <c r="PKN29" s="105"/>
      <c r="PKO29" s="105"/>
      <c r="PKP29" s="105"/>
      <c r="PKQ29" s="105"/>
      <c r="PKR29" s="105"/>
      <c r="PKS29" s="105"/>
      <c r="PKT29" s="105"/>
      <c r="PKU29" s="105"/>
      <c r="PKV29" s="105"/>
      <c r="PKW29" s="105"/>
      <c r="PKX29" s="105"/>
      <c r="PKY29" s="105"/>
      <c r="PKZ29" s="105"/>
      <c r="PLA29" s="105"/>
      <c r="PLB29" s="105"/>
      <c r="PLC29" s="105"/>
      <c r="PLD29" s="105"/>
      <c r="PLE29" s="105"/>
      <c r="PLF29" s="105"/>
      <c r="PLG29" s="105"/>
      <c r="PLH29" s="105"/>
      <c r="PLI29" s="105"/>
      <c r="PLJ29" s="105"/>
      <c r="PLK29" s="105"/>
      <c r="PLL29" s="105"/>
      <c r="PLM29" s="105"/>
      <c r="PLN29" s="105"/>
      <c r="PLO29" s="105"/>
      <c r="PLP29" s="105"/>
      <c r="PLQ29" s="105"/>
      <c r="PLR29" s="105"/>
      <c r="PLS29" s="105"/>
      <c r="PLT29" s="105"/>
      <c r="PLU29" s="105"/>
      <c r="PLV29" s="105"/>
      <c r="PLW29" s="105"/>
      <c r="PLX29" s="105"/>
      <c r="PLY29" s="105"/>
      <c r="PLZ29" s="105"/>
      <c r="PMA29" s="105"/>
      <c r="PMB29" s="105"/>
      <c r="PMC29" s="105"/>
      <c r="PMD29" s="105"/>
      <c r="PME29" s="105"/>
      <c r="PMF29" s="105"/>
      <c r="PMG29" s="105"/>
      <c r="PMH29" s="105"/>
      <c r="PMI29" s="105"/>
      <c r="PMJ29" s="105"/>
      <c r="PMK29" s="105"/>
      <c r="PML29" s="105"/>
      <c r="PMM29" s="105"/>
      <c r="PMN29" s="105"/>
      <c r="PMO29" s="105"/>
      <c r="PMP29" s="105"/>
      <c r="PMQ29" s="105"/>
      <c r="PMR29" s="105"/>
      <c r="PMS29" s="105"/>
      <c r="PMT29" s="105"/>
      <c r="PMU29" s="105"/>
      <c r="PMV29" s="105"/>
      <c r="PMW29" s="105"/>
      <c r="PMX29" s="105"/>
      <c r="PMY29" s="105"/>
      <c r="PMZ29" s="105"/>
      <c r="PNA29" s="105"/>
      <c r="PNB29" s="105"/>
      <c r="PNC29" s="105"/>
      <c r="PND29" s="105"/>
      <c r="PNE29" s="105"/>
      <c r="PNF29" s="105"/>
      <c r="PNG29" s="105"/>
      <c r="PNH29" s="105"/>
      <c r="PNI29" s="105"/>
      <c r="PNJ29" s="105"/>
      <c r="PNK29" s="105"/>
      <c r="PNL29" s="105"/>
      <c r="PNM29" s="105"/>
      <c r="PNN29" s="105"/>
      <c r="PNO29" s="105"/>
      <c r="PNP29" s="105"/>
      <c r="PNQ29" s="105"/>
      <c r="PNR29" s="105"/>
      <c r="PNS29" s="105"/>
      <c r="PNT29" s="105"/>
      <c r="PNU29" s="105"/>
      <c r="PNV29" s="105"/>
      <c r="PNW29" s="105"/>
      <c r="PNX29" s="105"/>
      <c r="PNY29" s="105"/>
      <c r="PNZ29" s="105"/>
      <c r="POA29" s="105"/>
      <c r="POB29" s="105"/>
      <c r="POC29" s="105"/>
      <c r="POD29" s="105"/>
      <c r="POE29" s="105"/>
      <c r="POF29" s="105"/>
      <c r="POG29" s="105"/>
      <c r="POH29" s="105"/>
      <c r="POI29" s="105"/>
      <c r="POJ29" s="105"/>
      <c r="POK29" s="105"/>
      <c r="POL29" s="105"/>
      <c r="POM29" s="105"/>
      <c r="PON29" s="105"/>
      <c r="POO29" s="105"/>
      <c r="POP29" s="105"/>
      <c r="POQ29" s="105"/>
      <c r="POR29" s="105"/>
      <c r="POS29" s="105"/>
      <c r="POT29" s="105"/>
      <c r="POU29" s="105"/>
      <c r="POV29" s="105"/>
      <c r="POW29" s="105"/>
      <c r="POX29" s="105"/>
      <c r="POY29" s="105"/>
      <c r="POZ29" s="105"/>
      <c r="PPA29" s="105"/>
      <c r="PPB29" s="105"/>
      <c r="PPC29" s="105"/>
      <c r="PPD29" s="105"/>
      <c r="PPE29" s="105"/>
      <c r="PPF29" s="105"/>
      <c r="PPG29" s="105"/>
      <c r="PPH29" s="105"/>
      <c r="PPI29" s="105"/>
      <c r="PPJ29" s="105"/>
      <c r="PPK29" s="105"/>
      <c r="PPL29" s="105"/>
      <c r="PPM29" s="105"/>
      <c r="PPN29" s="105"/>
      <c r="PPO29" s="105"/>
      <c r="PPP29" s="105"/>
      <c r="PPQ29" s="105"/>
      <c r="PPR29" s="105"/>
      <c r="PPS29" s="105"/>
      <c r="PPT29" s="105"/>
      <c r="PPU29" s="105"/>
      <c r="PPV29" s="105"/>
      <c r="PPW29" s="105"/>
      <c r="PPX29" s="105"/>
      <c r="PPY29" s="105"/>
      <c r="PPZ29" s="105"/>
      <c r="PQA29" s="105"/>
      <c r="PQB29" s="105"/>
      <c r="PQC29" s="105"/>
      <c r="PQD29" s="105"/>
      <c r="PQE29" s="105"/>
      <c r="PQF29" s="105"/>
      <c r="PQG29" s="105"/>
      <c r="PQH29" s="105"/>
      <c r="PQI29" s="105"/>
      <c r="PQJ29" s="105"/>
      <c r="PQK29" s="105"/>
      <c r="PQL29" s="105"/>
      <c r="PQM29" s="105"/>
      <c r="PQN29" s="105"/>
      <c r="PQO29" s="105"/>
      <c r="PQP29" s="105"/>
      <c r="PQQ29" s="105"/>
      <c r="PQR29" s="105"/>
      <c r="PQS29" s="105"/>
      <c r="PQT29" s="105"/>
      <c r="PQU29" s="105"/>
      <c r="PQV29" s="105"/>
      <c r="PQW29" s="105"/>
      <c r="PQX29" s="105"/>
      <c r="PQY29" s="105"/>
      <c r="PQZ29" s="105"/>
      <c r="PRA29" s="105"/>
      <c r="PRB29" s="105"/>
      <c r="PRC29" s="105"/>
      <c r="PRD29" s="105"/>
      <c r="PRE29" s="105"/>
      <c r="PRF29" s="105"/>
      <c r="PRG29" s="105"/>
      <c r="PRH29" s="105"/>
      <c r="PRI29" s="105"/>
      <c r="PRJ29" s="105"/>
      <c r="PRK29" s="105"/>
      <c r="PRL29" s="105"/>
      <c r="PRM29" s="105"/>
      <c r="PRN29" s="105"/>
      <c r="PRO29" s="105"/>
      <c r="PRP29" s="105"/>
      <c r="PRQ29" s="105"/>
      <c r="PRR29" s="105"/>
      <c r="PRS29" s="105"/>
      <c r="PRT29" s="105"/>
      <c r="PRU29" s="105"/>
      <c r="PRV29" s="105"/>
      <c r="PRW29" s="105"/>
      <c r="PRX29" s="105"/>
      <c r="PRY29" s="105"/>
      <c r="PRZ29" s="105"/>
      <c r="PSA29" s="105"/>
      <c r="PSB29" s="105"/>
      <c r="PSC29" s="105"/>
      <c r="PSD29" s="105"/>
      <c r="PSE29" s="105"/>
      <c r="PSF29" s="105"/>
      <c r="PSG29" s="105"/>
      <c r="PSH29" s="105"/>
      <c r="PSI29" s="105"/>
      <c r="PSJ29" s="105"/>
      <c r="PSK29" s="105"/>
      <c r="PSL29" s="105"/>
      <c r="PSM29" s="105"/>
      <c r="PSN29" s="105"/>
      <c r="PSO29" s="105"/>
      <c r="PSP29" s="105"/>
      <c r="PSQ29" s="105"/>
      <c r="PSR29" s="105"/>
      <c r="PSS29" s="105"/>
      <c r="PST29" s="105"/>
      <c r="PSU29" s="105"/>
      <c r="PSV29" s="105"/>
      <c r="PSW29" s="105"/>
      <c r="PSX29" s="105"/>
      <c r="PSY29" s="105"/>
      <c r="PSZ29" s="105"/>
      <c r="PTA29" s="105"/>
      <c r="PTB29" s="105"/>
      <c r="PTC29" s="105"/>
      <c r="PTD29" s="105"/>
      <c r="PTE29" s="105"/>
      <c r="PTF29" s="105"/>
      <c r="PTG29" s="105"/>
      <c r="PTH29" s="105"/>
      <c r="PTI29" s="105"/>
      <c r="PTJ29" s="105"/>
      <c r="PTK29" s="105"/>
      <c r="PTL29" s="105"/>
      <c r="PTM29" s="105"/>
      <c r="PTN29" s="105"/>
      <c r="PTO29" s="105"/>
      <c r="PTP29" s="105"/>
      <c r="PTQ29" s="105"/>
      <c r="PTR29" s="105"/>
      <c r="PTS29" s="105"/>
      <c r="PTT29" s="105"/>
      <c r="PTU29" s="105"/>
      <c r="PTV29" s="105"/>
      <c r="PTW29" s="105"/>
      <c r="PTX29" s="105"/>
      <c r="PTY29" s="105"/>
      <c r="PTZ29" s="105"/>
      <c r="PUA29" s="105"/>
      <c r="PUB29" s="105"/>
      <c r="PUC29" s="105"/>
      <c r="PUD29" s="105"/>
      <c r="PUE29" s="105"/>
      <c r="PUF29" s="105"/>
      <c r="PUG29" s="105"/>
      <c r="PUH29" s="105"/>
      <c r="PUI29" s="105"/>
      <c r="PUJ29" s="105"/>
      <c r="PUK29" s="105"/>
      <c r="PUL29" s="105"/>
      <c r="PUM29" s="105"/>
      <c r="PUN29" s="105"/>
      <c r="PUO29" s="105"/>
      <c r="PUP29" s="105"/>
      <c r="PUQ29" s="105"/>
      <c r="PUR29" s="105"/>
      <c r="PUS29" s="105"/>
      <c r="PUT29" s="105"/>
      <c r="PUU29" s="105"/>
      <c r="PUV29" s="105"/>
      <c r="PUW29" s="105"/>
      <c r="PUX29" s="105"/>
      <c r="PUY29" s="105"/>
      <c r="PUZ29" s="105"/>
      <c r="PVA29" s="105"/>
      <c r="PVB29" s="105"/>
      <c r="PVC29" s="105"/>
      <c r="PVD29" s="105"/>
      <c r="PVE29" s="105"/>
      <c r="PVF29" s="105"/>
      <c r="PVG29" s="105"/>
      <c r="PVH29" s="105"/>
      <c r="PVI29" s="105"/>
      <c r="PVJ29" s="105"/>
      <c r="PVK29" s="105"/>
      <c r="PVL29" s="105"/>
      <c r="PVM29" s="105"/>
      <c r="PVN29" s="105"/>
      <c r="PVO29" s="105"/>
      <c r="PVP29" s="105"/>
      <c r="PVQ29" s="105"/>
      <c r="PVR29" s="105"/>
      <c r="PVS29" s="105"/>
      <c r="PVT29" s="105"/>
      <c r="PVU29" s="105"/>
      <c r="PVV29" s="105"/>
      <c r="PVW29" s="105"/>
      <c r="PVX29" s="105"/>
      <c r="PVY29" s="105"/>
      <c r="PVZ29" s="105"/>
      <c r="PWA29" s="105"/>
      <c r="PWB29" s="105"/>
      <c r="PWC29" s="105"/>
      <c r="PWD29" s="105"/>
      <c r="PWE29" s="105"/>
      <c r="PWF29" s="105"/>
      <c r="PWG29" s="105"/>
      <c r="PWH29" s="105"/>
      <c r="PWI29" s="105"/>
      <c r="PWJ29" s="105"/>
      <c r="PWK29" s="105"/>
      <c r="PWL29" s="105"/>
      <c r="PWM29" s="105"/>
      <c r="PWN29" s="105"/>
      <c r="PWO29" s="105"/>
      <c r="PWP29" s="105"/>
      <c r="PWQ29" s="105"/>
      <c r="PWR29" s="105"/>
      <c r="PWS29" s="105"/>
      <c r="PWT29" s="105"/>
      <c r="PWU29" s="105"/>
      <c r="PWV29" s="105"/>
      <c r="PWW29" s="105"/>
      <c r="PWX29" s="105"/>
      <c r="PWY29" s="105"/>
      <c r="PWZ29" s="105"/>
      <c r="PXA29" s="105"/>
      <c r="PXB29" s="105"/>
      <c r="PXC29" s="105"/>
      <c r="PXD29" s="105"/>
      <c r="PXE29" s="105"/>
      <c r="PXF29" s="105"/>
      <c r="PXG29" s="105"/>
      <c r="PXH29" s="105"/>
      <c r="PXI29" s="105"/>
      <c r="PXJ29" s="105"/>
      <c r="PXK29" s="105"/>
      <c r="PXL29" s="105"/>
      <c r="PXM29" s="105"/>
      <c r="PXN29" s="105"/>
      <c r="PXO29" s="105"/>
      <c r="PXP29" s="105"/>
      <c r="PXQ29" s="105"/>
      <c r="PXR29" s="105"/>
      <c r="PXS29" s="105"/>
      <c r="PXT29" s="105"/>
      <c r="PXU29" s="105"/>
      <c r="PXV29" s="105"/>
      <c r="PXW29" s="105"/>
      <c r="PXX29" s="105"/>
      <c r="PXY29" s="105"/>
      <c r="PXZ29" s="105"/>
      <c r="PYA29" s="105"/>
      <c r="PYB29" s="105"/>
      <c r="PYC29" s="105"/>
      <c r="PYD29" s="105"/>
      <c r="PYE29" s="105"/>
      <c r="PYF29" s="105"/>
      <c r="PYG29" s="105"/>
      <c r="PYH29" s="105"/>
      <c r="PYI29" s="105"/>
      <c r="PYJ29" s="105"/>
      <c r="PYK29" s="105"/>
      <c r="PYL29" s="105"/>
      <c r="PYM29" s="105"/>
      <c r="PYN29" s="105"/>
      <c r="PYO29" s="105"/>
      <c r="PYP29" s="105"/>
      <c r="PYQ29" s="105"/>
      <c r="PYR29" s="105"/>
      <c r="PYS29" s="105"/>
      <c r="PYT29" s="105"/>
      <c r="PYU29" s="105"/>
      <c r="PYV29" s="105"/>
      <c r="PYW29" s="105"/>
      <c r="PYX29" s="105"/>
      <c r="PYY29" s="105"/>
      <c r="PYZ29" s="105"/>
      <c r="PZA29" s="105"/>
      <c r="PZB29" s="105"/>
      <c r="PZC29" s="105"/>
      <c r="PZD29" s="105"/>
      <c r="PZE29" s="105"/>
      <c r="PZF29" s="105"/>
      <c r="PZG29" s="105"/>
      <c r="PZH29" s="105"/>
      <c r="PZI29" s="105"/>
      <c r="PZJ29" s="105"/>
      <c r="PZK29" s="105"/>
      <c r="PZL29" s="105"/>
      <c r="PZM29" s="105"/>
      <c r="PZN29" s="105"/>
      <c r="PZO29" s="105"/>
      <c r="PZP29" s="105"/>
      <c r="PZQ29" s="105"/>
      <c r="PZR29" s="105"/>
      <c r="PZS29" s="105"/>
      <c r="PZT29" s="105"/>
      <c r="PZU29" s="105"/>
      <c r="PZV29" s="105"/>
      <c r="PZW29" s="105"/>
      <c r="PZX29" s="105"/>
      <c r="PZY29" s="105"/>
      <c r="PZZ29" s="105"/>
      <c r="QAA29" s="105"/>
      <c r="QAB29" s="105"/>
      <c r="QAC29" s="105"/>
      <c r="QAD29" s="105"/>
      <c r="QAE29" s="105"/>
      <c r="QAF29" s="105"/>
      <c r="QAG29" s="105"/>
      <c r="QAH29" s="105"/>
      <c r="QAI29" s="105"/>
      <c r="QAJ29" s="105"/>
      <c r="QAK29" s="105"/>
      <c r="QAL29" s="105"/>
      <c r="QAM29" s="105"/>
      <c r="QAN29" s="105"/>
      <c r="QAO29" s="105"/>
      <c r="QAP29" s="105"/>
      <c r="QAQ29" s="105"/>
      <c r="QAR29" s="105"/>
      <c r="QAS29" s="105"/>
      <c r="QAT29" s="105"/>
      <c r="QAU29" s="105"/>
      <c r="QAV29" s="105"/>
      <c r="QAW29" s="105"/>
      <c r="QAX29" s="105"/>
      <c r="QAY29" s="105"/>
      <c r="QAZ29" s="105"/>
      <c r="QBA29" s="105"/>
      <c r="QBB29" s="105"/>
      <c r="QBC29" s="105"/>
      <c r="QBD29" s="105"/>
      <c r="QBE29" s="105"/>
      <c r="QBF29" s="105"/>
      <c r="QBG29" s="105"/>
      <c r="QBH29" s="105"/>
      <c r="QBI29" s="105"/>
      <c r="QBJ29" s="105"/>
      <c r="QBK29" s="105"/>
      <c r="QBL29" s="105"/>
      <c r="QBM29" s="105"/>
      <c r="QBN29" s="105"/>
      <c r="QBO29" s="105"/>
      <c r="QBP29" s="105"/>
      <c r="QBQ29" s="105"/>
      <c r="QBR29" s="105"/>
      <c r="QBS29" s="105"/>
      <c r="QBT29" s="105"/>
      <c r="QBU29" s="105"/>
      <c r="QBV29" s="105"/>
      <c r="QBW29" s="105"/>
      <c r="QBX29" s="105"/>
      <c r="QBY29" s="105"/>
      <c r="QBZ29" s="105"/>
      <c r="QCA29" s="105"/>
      <c r="QCB29" s="105"/>
      <c r="QCC29" s="105"/>
      <c r="QCD29" s="105"/>
      <c r="QCE29" s="105"/>
      <c r="QCF29" s="105"/>
      <c r="QCG29" s="105"/>
      <c r="QCH29" s="105"/>
      <c r="QCI29" s="105"/>
      <c r="QCJ29" s="105"/>
      <c r="QCK29" s="105"/>
      <c r="QCL29" s="105"/>
      <c r="QCM29" s="105"/>
      <c r="QCN29" s="105"/>
      <c r="QCO29" s="105"/>
      <c r="QCP29" s="105"/>
      <c r="QCQ29" s="105"/>
      <c r="QCR29" s="105"/>
      <c r="QCS29" s="105"/>
      <c r="QCT29" s="105"/>
      <c r="QCU29" s="105"/>
      <c r="QCV29" s="105"/>
      <c r="QCW29" s="105"/>
      <c r="QCX29" s="105"/>
      <c r="QCY29" s="105"/>
      <c r="QCZ29" s="105"/>
      <c r="QDA29" s="105"/>
      <c r="QDB29" s="105"/>
      <c r="QDC29" s="105"/>
      <c r="QDD29" s="105"/>
      <c r="QDE29" s="105"/>
      <c r="QDF29" s="105"/>
      <c r="QDG29" s="105"/>
      <c r="QDH29" s="105"/>
      <c r="QDI29" s="105"/>
      <c r="QDJ29" s="105"/>
      <c r="QDK29" s="105"/>
      <c r="QDL29" s="105"/>
      <c r="QDM29" s="105"/>
      <c r="QDN29" s="105"/>
      <c r="QDO29" s="105"/>
      <c r="QDP29" s="105"/>
      <c r="QDQ29" s="105"/>
      <c r="QDR29" s="105"/>
      <c r="QDS29" s="105"/>
      <c r="QDT29" s="105"/>
      <c r="QDU29" s="105"/>
      <c r="QDV29" s="105"/>
      <c r="QDW29" s="105"/>
      <c r="QDX29" s="105"/>
      <c r="QDY29" s="105"/>
      <c r="QDZ29" s="105"/>
      <c r="QEA29" s="105"/>
      <c r="QEB29" s="105"/>
      <c r="QEC29" s="105"/>
      <c r="QED29" s="105"/>
      <c r="QEE29" s="105"/>
      <c r="QEF29" s="105"/>
      <c r="QEG29" s="105"/>
      <c r="QEH29" s="105"/>
      <c r="QEI29" s="105"/>
      <c r="QEJ29" s="105"/>
      <c r="QEK29" s="105"/>
      <c r="QEL29" s="105"/>
      <c r="QEM29" s="105"/>
      <c r="QEN29" s="105"/>
      <c r="QEO29" s="105"/>
      <c r="QEP29" s="105"/>
      <c r="QEQ29" s="105"/>
      <c r="QER29" s="105"/>
      <c r="QES29" s="105"/>
      <c r="QET29" s="105"/>
      <c r="QEU29" s="105"/>
      <c r="QEV29" s="105"/>
      <c r="QEW29" s="105"/>
      <c r="QEX29" s="105"/>
      <c r="QEY29" s="105"/>
      <c r="QEZ29" s="105"/>
      <c r="QFA29" s="105"/>
      <c r="QFB29" s="105"/>
      <c r="QFC29" s="105"/>
      <c r="QFD29" s="105"/>
      <c r="QFE29" s="105"/>
      <c r="QFF29" s="105"/>
      <c r="QFG29" s="105"/>
      <c r="QFH29" s="105"/>
      <c r="QFI29" s="105"/>
      <c r="QFJ29" s="105"/>
      <c r="QFK29" s="105"/>
      <c r="QFL29" s="105"/>
      <c r="QFM29" s="105"/>
      <c r="QFN29" s="105"/>
      <c r="QFO29" s="105"/>
      <c r="QFP29" s="105"/>
      <c r="QFQ29" s="105"/>
      <c r="QFR29" s="105"/>
      <c r="QFS29" s="105"/>
      <c r="QFT29" s="105"/>
      <c r="QFU29" s="105"/>
      <c r="QFV29" s="105"/>
      <c r="QFW29" s="105"/>
      <c r="QFX29" s="105"/>
      <c r="QFY29" s="105"/>
      <c r="QFZ29" s="105"/>
      <c r="QGA29" s="105"/>
      <c r="QGB29" s="105"/>
      <c r="QGC29" s="105"/>
      <c r="QGD29" s="105"/>
      <c r="QGE29" s="105"/>
      <c r="QGF29" s="105"/>
      <c r="QGG29" s="105"/>
      <c r="QGH29" s="105"/>
      <c r="QGI29" s="105"/>
      <c r="QGJ29" s="105"/>
      <c r="QGK29" s="105"/>
      <c r="QGL29" s="105"/>
      <c r="QGM29" s="105"/>
      <c r="QGN29" s="105"/>
      <c r="QGO29" s="105"/>
      <c r="QGP29" s="105"/>
      <c r="QGQ29" s="105"/>
      <c r="QGR29" s="105"/>
      <c r="QGS29" s="105"/>
      <c r="QGT29" s="105"/>
      <c r="QGU29" s="105"/>
      <c r="QGV29" s="105"/>
      <c r="QGW29" s="105"/>
      <c r="QGX29" s="105"/>
      <c r="QGY29" s="105"/>
      <c r="QGZ29" s="105"/>
      <c r="QHA29" s="105"/>
      <c r="QHB29" s="105"/>
      <c r="QHC29" s="105"/>
      <c r="QHD29" s="105"/>
      <c r="QHE29" s="105"/>
      <c r="QHF29" s="105"/>
      <c r="QHG29" s="105"/>
      <c r="QHH29" s="105"/>
      <c r="QHI29" s="105"/>
      <c r="QHJ29" s="105"/>
      <c r="QHK29" s="105"/>
      <c r="QHL29" s="105"/>
      <c r="QHM29" s="105"/>
      <c r="QHN29" s="105"/>
      <c r="QHO29" s="105"/>
      <c r="QHP29" s="105"/>
      <c r="QHQ29" s="105"/>
      <c r="QHR29" s="105"/>
      <c r="QHS29" s="105"/>
      <c r="QHT29" s="105"/>
      <c r="QHU29" s="105"/>
      <c r="QHV29" s="105"/>
      <c r="QHW29" s="105"/>
      <c r="QHX29" s="105"/>
      <c r="QHY29" s="105"/>
      <c r="QHZ29" s="105"/>
      <c r="QIA29" s="105"/>
      <c r="QIB29" s="105"/>
      <c r="QIC29" s="105"/>
      <c r="QID29" s="105"/>
      <c r="QIE29" s="105"/>
      <c r="QIF29" s="105"/>
      <c r="QIG29" s="105"/>
      <c r="QIH29" s="105"/>
      <c r="QII29" s="105"/>
      <c r="QIJ29" s="105"/>
      <c r="QIK29" s="105"/>
      <c r="QIL29" s="105"/>
      <c r="QIM29" s="105"/>
      <c r="QIN29" s="105"/>
      <c r="QIO29" s="105"/>
      <c r="QIP29" s="105"/>
      <c r="QIQ29" s="105"/>
      <c r="QIR29" s="105"/>
      <c r="QIS29" s="105"/>
      <c r="QIT29" s="105"/>
      <c r="QIU29" s="105"/>
      <c r="QIV29" s="105"/>
      <c r="QIW29" s="105"/>
      <c r="QIX29" s="105"/>
      <c r="QIY29" s="105"/>
      <c r="QIZ29" s="105"/>
      <c r="QJA29" s="105"/>
      <c r="QJB29" s="105"/>
      <c r="QJC29" s="105"/>
      <c r="QJD29" s="105"/>
      <c r="QJE29" s="105"/>
      <c r="QJF29" s="105"/>
      <c r="QJG29" s="105"/>
      <c r="QJH29" s="105"/>
      <c r="QJI29" s="105"/>
      <c r="QJJ29" s="105"/>
      <c r="QJK29" s="105"/>
      <c r="QJL29" s="105"/>
      <c r="QJM29" s="105"/>
      <c r="QJN29" s="105"/>
      <c r="QJO29" s="105"/>
      <c r="QJP29" s="105"/>
      <c r="QJQ29" s="105"/>
      <c r="QJR29" s="105"/>
      <c r="QJS29" s="105"/>
      <c r="QJT29" s="105"/>
      <c r="QJU29" s="105"/>
      <c r="QJV29" s="105"/>
      <c r="QJW29" s="105"/>
      <c r="QJX29" s="105"/>
      <c r="QJY29" s="105"/>
      <c r="QJZ29" s="105"/>
      <c r="QKA29" s="105"/>
      <c r="QKB29" s="105"/>
      <c r="QKC29" s="105"/>
      <c r="QKD29" s="105"/>
      <c r="QKE29" s="105"/>
      <c r="QKF29" s="105"/>
      <c r="QKG29" s="105"/>
      <c r="QKH29" s="105"/>
      <c r="QKI29" s="105"/>
      <c r="QKJ29" s="105"/>
      <c r="QKK29" s="105"/>
      <c r="QKL29" s="105"/>
      <c r="QKM29" s="105"/>
      <c r="QKN29" s="105"/>
      <c r="QKO29" s="105"/>
      <c r="QKP29" s="105"/>
      <c r="QKQ29" s="105"/>
      <c r="QKR29" s="105"/>
      <c r="QKS29" s="105"/>
      <c r="QKT29" s="105"/>
      <c r="QKU29" s="105"/>
      <c r="QKV29" s="105"/>
      <c r="QKW29" s="105"/>
      <c r="QKX29" s="105"/>
      <c r="QKY29" s="105"/>
      <c r="QKZ29" s="105"/>
      <c r="QLA29" s="105"/>
      <c r="QLB29" s="105"/>
      <c r="QLC29" s="105"/>
      <c r="QLD29" s="105"/>
      <c r="QLE29" s="105"/>
      <c r="QLF29" s="105"/>
      <c r="QLG29" s="105"/>
      <c r="QLH29" s="105"/>
      <c r="QLI29" s="105"/>
      <c r="QLJ29" s="105"/>
      <c r="QLK29" s="105"/>
      <c r="QLL29" s="105"/>
      <c r="QLM29" s="105"/>
      <c r="QLN29" s="105"/>
      <c r="QLO29" s="105"/>
      <c r="QLP29" s="105"/>
      <c r="QLQ29" s="105"/>
      <c r="QLR29" s="105"/>
      <c r="QLS29" s="105"/>
      <c r="QLT29" s="105"/>
      <c r="QLU29" s="105"/>
      <c r="QLV29" s="105"/>
      <c r="QLW29" s="105"/>
      <c r="QLX29" s="105"/>
      <c r="QLY29" s="105"/>
      <c r="QLZ29" s="105"/>
      <c r="QMA29" s="105"/>
      <c r="QMB29" s="105"/>
      <c r="QMC29" s="105"/>
      <c r="QMD29" s="105"/>
      <c r="QME29" s="105"/>
      <c r="QMF29" s="105"/>
      <c r="QMG29" s="105"/>
      <c r="QMH29" s="105"/>
      <c r="QMI29" s="105"/>
      <c r="QMJ29" s="105"/>
      <c r="QMK29" s="105"/>
      <c r="QML29" s="105"/>
      <c r="QMM29" s="105"/>
      <c r="QMN29" s="105"/>
      <c r="QMO29" s="105"/>
      <c r="QMP29" s="105"/>
      <c r="QMQ29" s="105"/>
      <c r="QMR29" s="105"/>
      <c r="QMS29" s="105"/>
      <c r="QMT29" s="105"/>
      <c r="QMU29" s="105"/>
      <c r="QMV29" s="105"/>
      <c r="QMW29" s="105"/>
      <c r="QMX29" s="105"/>
      <c r="QMY29" s="105"/>
      <c r="QMZ29" s="105"/>
      <c r="QNA29" s="105"/>
      <c r="QNB29" s="105"/>
      <c r="QNC29" s="105"/>
      <c r="QND29" s="105"/>
      <c r="QNE29" s="105"/>
      <c r="QNF29" s="105"/>
      <c r="QNG29" s="105"/>
      <c r="QNH29" s="105"/>
      <c r="QNI29" s="105"/>
      <c r="QNJ29" s="105"/>
      <c r="QNK29" s="105"/>
      <c r="QNL29" s="105"/>
      <c r="QNM29" s="105"/>
      <c r="QNN29" s="105"/>
      <c r="QNO29" s="105"/>
      <c r="QNP29" s="105"/>
      <c r="QNQ29" s="105"/>
      <c r="QNR29" s="105"/>
      <c r="QNS29" s="105"/>
      <c r="QNT29" s="105"/>
      <c r="QNU29" s="105"/>
      <c r="QNV29" s="105"/>
      <c r="QNW29" s="105"/>
      <c r="QNX29" s="105"/>
      <c r="QNY29" s="105"/>
      <c r="QNZ29" s="105"/>
      <c r="QOA29" s="105"/>
      <c r="QOB29" s="105"/>
      <c r="QOC29" s="105"/>
      <c r="QOD29" s="105"/>
      <c r="QOE29" s="105"/>
      <c r="QOF29" s="105"/>
      <c r="QOG29" s="105"/>
      <c r="QOH29" s="105"/>
      <c r="QOI29" s="105"/>
      <c r="QOJ29" s="105"/>
      <c r="QOK29" s="105"/>
      <c r="QOL29" s="105"/>
      <c r="QOM29" s="105"/>
      <c r="QON29" s="105"/>
      <c r="QOO29" s="105"/>
      <c r="QOP29" s="105"/>
      <c r="QOQ29" s="105"/>
      <c r="QOR29" s="105"/>
      <c r="QOS29" s="105"/>
      <c r="QOT29" s="105"/>
      <c r="QOU29" s="105"/>
      <c r="QOV29" s="105"/>
      <c r="QOW29" s="105"/>
      <c r="QOX29" s="105"/>
      <c r="QOY29" s="105"/>
      <c r="QOZ29" s="105"/>
      <c r="QPA29" s="105"/>
      <c r="QPB29" s="105"/>
      <c r="QPC29" s="105"/>
      <c r="QPD29" s="105"/>
      <c r="QPE29" s="105"/>
      <c r="QPF29" s="105"/>
      <c r="QPG29" s="105"/>
      <c r="QPH29" s="105"/>
      <c r="QPI29" s="105"/>
      <c r="QPJ29" s="105"/>
      <c r="QPK29" s="105"/>
      <c r="QPL29" s="105"/>
      <c r="QPM29" s="105"/>
      <c r="QPN29" s="105"/>
      <c r="QPO29" s="105"/>
      <c r="QPP29" s="105"/>
      <c r="QPQ29" s="105"/>
      <c r="QPR29" s="105"/>
      <c r="QPS29" s="105"/>
      <c r="QPT29" s="105"/>
      <c r="QPU29" s="105"/>
      <c r="QPV29" s="105"/>
      <c r="QPW29" s="105"/>
      <c r="QPX29" s="105"/>
      <c r="QPY29" s="105"/>
      <c r="QPZ29" s="105"/>
      <c r="QQA29" s="105"/>
      <c r="QQB29" s="105"/>
      <c r="QQC29" s="105"/>
      <c r="QQD29" s="105"/>
      <c r="QQE29" s="105"/>
      <c r="QQF29" s="105"/>
      <c r="QQG29" s="105"/>
      <c r="QQH29" s="105"/>
      <c r="QQI29" s="105"/>
      <c r="QQJ29" s="105"/>
      <c r="QQK29" s="105"/>
      <c r="QQL29" s="105"/>
      <c r="QQM29" s="105"/>
      <c r="QQN29" s="105"/>
      <c r="QQO29" s="105"/>
      <c r="QQP29" s="105"/>
      <c r="QQQ29" s="105"/>
      <c r="QQR29" s="105"/>
      <c r="QQS29" s="105"/>
      <c r="QQT29" s="105"/>
      <c r="QQU29" s="105"/>
      <c r="QQV29" s="105"/>
      <c r="QQW29" s="105"/>
      <c r="QQX29" s="105"/>
      <c r="QQY29" s="105"/>
      <c r="QQZ29" s="105"/>
      <c r="QRA29" s="105"/>
      <c r="QRB29" s="105"/>
      <c r="QRC29" s="105"/>
      <c r="QRD29" s="105"/>
      <c r="QRE29" s="105"/>
      <c r="QRF29" s="105"/>
      <c r="QRG29" s="105"/>
      <c r="QRH29" s="105"/>
      <c r="QRI29" s="105"/>
      <c r="QRJ29" s="105"/>
      <c r="QRK29" s="105"/>
      <c r="QRL29" s="105"/>
      <c r="QRM29" s="105"/>
      <c r="QRN29" s="105"/>
      <c r="QRO29" s="105"/>
      <c r="QRP29" s="105"/>
      <c r="QRQ29" s="105"/>
      <c r="QRR29" s="105"/>
      <c r="QRS29" s="105"/>
      <c r="QRT29" s="105"/>
      <c r="QRU29" s="105"/>
      <c r="QRV29" s="105"/>
      <c r="QRW29" s="105"/>
      <c r="QRX29" s="105"/>
      <c r="QRY29" s="105"/>
      <c r="QRZ29" s="105"/>
      <c r="QSA29" s="105"/>
      <c r="QSB29" s="105"/>
      <c r="QSC29" s="105"/>
      <c r="QSD29" s="105"/>
      <c r="QSE29" s="105"/>
      <c r="QSF29" s="105"/>
      <c r="QSG29" s="105"/>
      <c r="QSH29" s="105"/>
      <c r="QSI29" s="105"/>
      <c r="QSJ29" s="105"/>
      <c r="QSK29" s="105"/>
      <c r="QSL29" s="105"/>
      <c r="QSM29" s="105"/>
      <c r="QSN29" s="105"/>
      <c r="QSO29" s="105"/>
      <c r="QSP29" s="105"/>
      <c r="QSQ29" s="105"/>
      <c r="QSR29" s="105"/>
      <c r="QSS29" s="105"/>
      <c r="QST29" s="105"/>
      <c r="QSU29" s="105"/>
      <c r="QSV29" s="105"/>
      <c r="QSW29" s="105"/>
      <c r="QSX29" s="105"/>
      <c r="QSY29" s="105"/>
      <c r="QSZ29" s="105"/>
      <c r="QTA29" s="105"/>
      <c r="QTB29" s="105"/>
      <c r="QTC29" s="105"/>
      <c r="QTD29" s="105"/>
      <c r="QTE29" s="105"/>
      <c r="QTF29" s="105"/>
      <c r="QTG29" s="105"/>
      <c r="QTH29" s="105"/>
      <c r="QTI29" s="105"/>
      <c r="QTJ29" s="105"/>
      <c r="QTK29" s="105"/>
      <c r="QTL29" s="105"/>
      <c r="QTM29" s="105"/>
      <c r="QTN29" s="105"/>
      <c r="QTO29" s="105"/>
      <c r="QTP29" s="105"/>
      <c r="QTQ29" s="105"/>
      <c r="QTR29" s="105"/>
      <c r="QTS29" s="105"/>
      <c r="QTT29" s="105"/>
      <c r="QTU29" s="105"/>
      <c r="QTV29" s="105"/>
      <c r="QTW29" s="105"/>
      <c r="QTX29" s="105"/>
      <c r="QTY29" s="105"/>
      <c r="QTZ29" s="105"/>
      <c r="QUA29" s="105"/>
      <c r="QUB29" s="105"/>
      <c r="QUC29" s="105"/>
      <c r="QUD29" s="105"/>
      <c r="QUE29" s="105"/>
      <c r="QUF29" s="105"/>
      <c r="QUG29" s="105"/>
      <c r="QUH29" s="105"/>
      <c r="QUI29" s="105"/>
      <c r="QUJ29" s="105"/>
      <c r="QUK29" s="105"/>
      <c r="QUL29" s="105"/>
      <c r="QUM29" s="105"/>
      <c r="QUN29" s="105"/>
      <c r="QUO29" s="105"/>
      <c r="QUP29" s="105"/>
      <c r="QUQ29" s="105"/>
      <c r="QUR29" s="105"/>
      <c r="QUS29" s="105"/>
      <c r="QUT29" s="105"/>
      <c r="QUU29" s="105"/>
      <c r="QUV29" s="105"/>
      <c r="QUW29" s="105"/>
      <c r="QUX29" s="105"/>
      <c r="QUY29" s="105"/>
      <c r="QUZ29" s="105"/>
      <c r="QVA29" s="105"/>
      <c r="QVB29" s="105"/>
      <c r="QVC29" s="105"/>
      <c r="QVD29" s="105"/>
      <c r="QVE29" s="105"/>
      <c r="QVF29" s="105"/>
      <c r="QVG29" s="105"/>
      <c r="QVH29" s="105"/>
      <c r="QVI29" s="105"/>
      <c r="QVJ29" s="105"/>
      <c r="QVK29" s="105"/>
      <c r="QVL29" s="105"/>
      <c r="QVM29" s="105"/>
      <c r="QVN29" s="105"/>
      <c r="QVO29" s="105"/>
      <c r="QVP29" s="105"/>
      <c r="QVQ29" s="105"/>
      <c r="QVR29" s="105"/>
      <c r="QVS29" s="105"/>
      <c r="QVT29" s="105"/>
      <c r="QVU29" s="105"/>
      <c r="QVV29" s="105"/>
      <c r="QVW29" s="105"/>
      <c r="QVX29" s="105"/>
      <c r="QVY29" s="105"/>
      <c r="QVZ29" s="105"/>
      <c r="QWA29" s="105"/>
      <c r="QWB29" s="105"/>
      <c r="QWC29" s="105"/>
      <c r="QWD29" s="105"/>
      <c r="QWE29" s="105"/>
      <c r="QWF29" s="105"/>
      <c r="QWG29" s="105"/>
      <c r="QWH29" s="105"/>
      <c r="QWI29" s="105"/>
      <c r="QWJ29" s="105"/>
      <c r="QWK29" s="105"/>
      <c r="QWL29" s="105"/>
      <c r="QWM29" s="105"/>
      <c r="QWN29" s="105"/>
      <c r="QWO29" s="105"/>
      <c r="QWP29" s="105"/>
      <c r="QWQ29" s="105"/>
      <c r="QWR29" s="105"/>
      <c r="QWS29" s="105"/>
      <c r="QWT29" s="105"/>
      <c r="QWU29" s="105"/>
      <c r="QWV29" s="105"/>
      <c r="QWW29" s="105"/>
      <c r="QWX29" s="105"/>
      <c r="QWY29" s="105"/>
      <c r="QWZ29" s="105"/>
      <c r="QXA29" s="105"/>
      <c r="QXB29" s="105"/>
      <c r="QXC29" s="105"/>
      <c r="QXD29" s="105"/>
      <c r="QXE29" s="105"/>
      <c r="QXF29" s="105"/>
      <c r="QXG29" s="105"/>
      <c r="QXH29" s="105"/>
      <c r="QXI29" s="105"/>
      <c r="QXJ29" s="105"/>
      <c r="QXK29" s="105"/>
      <c r="QXL29" s="105"/>
      <c r="QXM29" s="105"/>
      <c r="QXN29" s="105"/>
      <c r="QXO29" s="105"/>
      <c r="QXP29" s="105"/>
      <c r="QXQ29" s="105"/>
      <c r="QXR29" s="105"/>
      <c r="QXS29" s="105"/>
      <c r="QXT29" s="105"/>
      <c r="QXU29" s="105"/>
      <c r="QXV29" s="105"/>
      <c r="QXW29" s="105"/>
      <c r="QXX29" s="105"/>
      <c r="QXY29" s="105"/>
      <c r="QXZ29" s="105"/>
      <c r="QYA29" s="105"/>
      <c r="QYB29" s="105"/>
      <c r="QYC29" s="105"/>
      <c r="QYD29" s="105"/>
      <c r="QYE29" s="105"/>
      <c r="QYF29" s="105"/>
      <c r="QYG29" s="105"/>
      <c r="QYH29" s="105"/>
      <c r="QYI29" s="105"/>
      <c r="QYJ29" s="105"/>
      <c r="QYK29" s="105"/>
      <c r="QYL29" s="105"/>
      <c r="QYM29" s="105"/>
      <c r="QYN29" s="105"/>
      <c r="QYO29" s="105"/>
      <c r="QYP29" s="105"/>
      <c r="QYQ29" s="105"/>
      <c r="QYR29" s="105"/>
      <c r="QYS29" s="105"/>
      <c r="QYT29" s="105"/>
      <c r="QYU29" s="105"/>
      <c r="QYV29" s="105"/>
      <c r="QYW29" s="105"/>
      <c r="QYX29" s="105"/>
      <c r="QYY29" s="105"/>
      <c r="QYZ29" s="105"/>
      <c r="QZA29" s="105"/>
      <c r="QZB29" s="105"/>
      <c r="QZC29" s="105"/>
      <c r="QZD29" s="105"/>
      <c r="QZE29" s="105"/>
      <c r="QZF29" s="105"/>
      <c r="QZG29" s="105"/>
      <c r="QZH29" s="105"/>
      <c r="QZI29" s="105"/>
      <c r="QZJ29" s="105"/>
      <c r="QZK29" s="105"/>
      <c r="QZL29" s="105"/>
      <c r="QZM29" s="105"/>
      <c r="QZN29" s="105"/>
      <c r="QZO29" s="105"/>
      <c r="QZP29" s="105"/>
      <c r="QZQ29" s="105"/>
      <c r="QZR29" s="105"/>
      <c r="QZS29" s="105"/>
      <c r="QZT29" s="105"/>
      <c r="QZU29" s="105"/>
      <c r="QZV29" s="105"/>
      <c r="QZW29" s="105"/>
      <c r="QZX29" s="105"/>
      <c r="QZY29" s="105"/>
      <c r="QZZ29" s="105"/>
      <c r="RAA29" s="105"/>
      <c r="RAB29" s="105"/>
      <c r="RAC29" s="105"/>
      <c r="RAD29" s="105"/>
      <c r="RAE29" s="105"/>
      <c r="RAF29" s="105"/>
      <c r="RAG29" s="105"/>
      <c r="RAH29" s="105"/>
      <c r="RAI29" s="105"/>
      <c r="RAJ29" s="105"/>
      <c r="RAK29" s="105"/>
      <c r="RAL29" s="105"/>
      <c r="RAM29" s="105"/>
      <c r="RAN29" s="105"/>
      <c r="RAO29" s="105"/>
      <c r="RAP29" s="105"/>
      <c r="RAQ29" s="105"/>
      <c r="RAR29" s="105"/>
      <c r="RAS29" s="105"/>
      <c r="RAT29" s="105"/>
      <c r="RAU29" s="105"/>
      <c r="RAV29" s="105"/>
      <c r="RAW29" s="105"/>
      <c r="RAX29" s="105"/>
      <c r="RAY29" s="105"/>
      <c r="RAZ29" s="105"/>
      <c r="RBA29" s="105"/>
      <c r="RBB29" s="105"/>
      <c r="RBC29" s="105"/>
      <c r="RBD29" s="105"/>
      <c r="RBE29" s="105"/>
      <c r="RBF29" s="105"/>
      <c r="RBG29" s="105"/>
      <c r="RBH29" s="105"/>
      <c r="RBI29" s="105"/>
      <c r="RBJ29" s="105"/>
      <c r="RBK29" s="105"/>
      <c r="RBL29" s="105"/>
      <c r="RBM29" s="105"/>
      <c r="RBN29" s="105"/>
      <c r="RBO29" s="105"/>
      <c r="RBP29" s="105"/>
      <c r="RBQ29" s="105"/>
      <c r="RBR29" s="105"/>
      <c r="RBS29" s="105"/>
      <c r="RBT29" s="105"/>
      <c r="RBU29" s="105"/>
      <c r="RBV29" s="105"/>
      <c r="RBW29" s="105"/>
      <c r="RBX29" s="105"/>
      <c r="RBY29" s="105"/>
      <c r="RBZ29" s="105"/>
      <c r="RCA29" s="105"/>
      <c r="RCB29" s="105"/>
      <c r="RCC29" s="105"/>
      <c r="RCD29" s="105"/>
      <c r="RCE29" s="105"/>
      <c r="RCF29" s="105"/>
      <c r="RCG29" s="105"/>
      <c r="RCH29" s="105"/>
      <c r="RCI29" s="105"/>
      <c r="RCJ29" s="105"/>
      <c r="RCK29" s="105"/>
      <c r="RCL29" s="105"/>
      <c r="RCM29" s="105"/>
      <c r="RCN29" s="105"/>
      <c r="RCO29" s="105"/>
      <c r="RCP29" s="105"/>
      <c r="RCQ29" s="105"/>
      <c r="RCR29" s="105"/>
      <c r="RCS29" s="105"/>
      <c r="RCT29" s="105"/>
      <c r="RCU29" s="105"/>
      <c r="RCV29" s="105"/>
      <c r="RCW29" s="105"/>
      <c r="RCX29" s="105"/>
      <c r="RCY29" s="105"/>
      <c r="RCZ29" s="105"/>
      <c r="RDA29" s="105"/>
      <c r="RDB29" s="105"/>
      <c r="RDC29" s="105"/>
      <c r="RDD29" s="105"/>
      <c r="RDE29" s="105"/>
      <c r="RDF29" s="105"/>
      <c r="RDG29" s="105"/>
      <c r="RDH29" s="105"/>
      <c r="RDI29" s="105"/>
      <c r="RDJ29" s="105"/>
      <c r="RDK29" s="105"/>
      <c r="RDL29" s="105"/>
      <c r="RDM29" s="105"/>
      <c r="RDN29" s="105"/>
      <c r="RDO29" s="105"/>
      <c r="RDP29" s="105"/>
      <c r="RDQ29" s="105"/>
      <c r="RDR29" s="105"/>
      <c r="RDS29" s="105"/>
      <c r="RDT29" s="105"/>
      <c r="RDU29" s="105"/>
      <c r="RDV29" s="105"/>
      <c r="RDW29" s="105"/>
      <c r="RDX29" s="105"/>
      <c r="RDY29" s="105"/>
      <c r="RDZ29" s="105"/>
      <c r="REA29" s="105"/>
      <c r="REB29" s="105"/>
      <c r="REC29" s="105"/>
      <c r="RED29" s="105"/>
      <c r="REE29" s="105"/>
      <c r="REF29" s="105"/>
      <c r="REG29" s="105"/>
      <c r="REH29" s="105"/>
      <c r="REI29" s="105"/>
      <c r="REJ29" s="105"/>
      <c r="REK29" s="105"/>
      <c r="REL29" s="105"/>
      <c r="REM29" s="105"/>
      <c r="REN29" s="105"/>
      <c r="REO29" s="105"/>
      <c r="REP29" s="105"/>
      <c r="REQ29" s="105"/>
      <c r="RER29" s="105"/>
      <c r="RES29" s="105"/>
      <c r="RET29" s="105"/>
      <c r="REU29" s="105"/>
      <c r="REV29" s="105"/>
      <c r="REW29" s="105"/>
      <c r="REX29" s="105"/>
      <c r="REY29" s="105"/>
      <c r="REZ29" s="105"/>
      <c r="RFA29" s="105"/>
      <c r="RFB29" s="105"/>
      <c r="RFC29" s="105"/>
      <c r="RFD29" s="105"/>
      <c r="RFE29" s="105"/>
      <c r="RFF29" s="105"/>
      <c r="RFG29" s="105"/>
      <c r="RFH29" s="105"/>
      <c r="RFI29" s="105"/>
      <c r="RFJ29" s="105"/>
      <c r="RFK29" s="105"/>
      <c r="RFL29" s="105"/>
      <c r="RFM29" s="105"/>
      <c r="RFN29" s="105"/>
      <c r="RFO29" s="105"/>
      <c r="RFP29" s="105"/>
      <c r="RFQ29" s="105"/>
      <c r="RFR29" s="105"/>
      <c r="RFS29" s="105"/>
      <c r="RFT29" s="105"/>
      <c r="RFU29" s="105"/>
      <c r="RFV29" s="105"/>
      <c r="RFW29" s="105"/>
      <c r="RFX29" s="105"/>
      <c r="RFY29" s="105"/>
      <c r="RFZ29" s="105"/>
      <c r="RGA29" s="105"/>
      <c r="RGB29" s="105"/>
      <c r="RGC29" s="105"/>
      <c r="RGD29" s="105"/>
      <c r="RGE29" s="105"/>
      <c r="RGF29" s="105"/>
      <c r="RGG29" s="105"/>
      <c r="RGH29" s="105"/>
      <c r="RGI29" s="105"/>
      <c r="RGJ29" s="105"/>
      <c r="RGK29" s="105"/>
      <c r="RGL29" s="105"/>
      <c r="RGM29" s="105"/>
      <c r="RGN29" s="105"/>
      <c r="RGO29" s="105"/>
      <c r="RGP29" s="105"/>
      <c r="RGQ29" s="105"/>
      <c r="RGR29" s="105"/>
      <c r="RGS29" s="105"/>
      <c r="RGT29" s="105"/>
      <c r="RGU29" s="105"/>
      <c r="RGV29" s="105"/>
      <c r="RGW29" s="105"/>
      <c r="RGX29" s="105"/>
      <c r="RGY29" s="105"/>
      <c r="RGZ29" s="105"/>
      <c r="RHA29" s="105"/>
      <c r="RHB29" s="105"/>
      <c r="RHC29" s="105"/>
      <c r="RHD29" s="105"/>
      <c r="RHE29" s="105"/>
      <c r="RHF29" s="105"/>
      <c r="RHG29" s="105"/>
      <c r="RHH29" s="105"/>
      <c r="RHI29" s="105"/>
      <c r="RHJ29" s="105"/>
      <c r="RHK29" s="105"/>
      <c r="RHL29" s="105"/>
      <c r="RHM29" s="105"/>
      <c r="RHN29" s="105"/>
      <c r="RHO29" s="105"/>
      <c r="RHP29" s="105"/>
      <c r="RHQ29" s="105"/>
      <c r="RHR29" s="105"/>
      <c r="RHS29" s="105"/>
      <c r="RHT29" s="105"/>
      <c r="RHU29" s="105"/>
      <c r="RHV29" s="105"/>
      <c r="RHW29" s="105"/>
      <c r="RHX29" s="105"/>
      <c r="RHY29" s="105"/>
      <c r="RHZ29" s="105"/>
      <c r="RIA29" s="105"/>
      <c r="RIB29" s="105"/>
      <c r="RIC29" s="105"/>
      <c r="RID29" s="105"/>
      <c r="RIE29" s="105"/>
      <c r="RIF29" s="105"/>
      <c r="RIG29" s="105"/>
      <c r="RIH29" s="105"/>
      <c r="RII29" s="105"/>
      <c r="RIJ29" s="105"/>
      <c r="RIK29" s="105"/>
      <c r="RIL29" s="105"/>
      <c r="RIM29" s="105"/>
      <c r="RIN29" s="105"/>
      <c r="RIO29" s="105"/>
      <c r="RIP29" s="105"/>
      <c r="RIQ29" s="105"/>
      <c r="RIR29" s="105"/>
      <c r="RIS29" s="105"/>
      <c r="RIT29" s="105"/>
      <c r="RIU29" s="105"/>
      <c r="RIV29" s="105"/>
      <c r="RIW29" s="105"/>
      <c r="RIX29" s="105"/>
      <c r="RIY29" s="105"/>
      <c r="RIZ29" s="105"/>
      <c r="RJA29" s="105"/>
      <c r="RJB29" s="105"/>
      <c r="RJC29" s="105"/>
      <c r="RJD29" s="105"/>
      <c r="RJE29" s="105"/>
      <c r="RJF29" s="105"/>
      <c r="RJG29" s="105"/>
      <c r="RJH29" s="105"/>
      <c r="RJI29" s="105"/>
      <c r="RJJ29" s="105"/>
      <c r="RJK29" s="105"/>
      <c r="RJL29" s="105"/>
      <c r="RJM29" s="105"/>
      <c r="RJN29" s="105"/>
      <c r="RJO29" s="105"/>
      <c r="RJP29" s="105"/>
      <c r="RJQ29" s="105"/>
      <c r="RJR29" s="105"/>
      <c r="RJS29" s="105"/>
      <c r="RJT29" s="105"/>
      <c r="RJU29" s="105"/>
      <c r="RJV29" s="105"/>
      <c r="RJW29" s="105"/>
      <c r="RJX29" s="105"/>
      <c r="RJY29" s="105"/>
      <c r="RJZ29" s="105"/>
      <c r="RKA29" s="105"/>
      <c r="RKB29" s="105"/>
      <c r="RKC29" s="105"/>
      <c r="RKD29" s="105"/>
      <c r="RKE29" s="105"/>
      <c r="RKF29" s="105"/>
      <c r="RKG29" s="105"/>
      <c r="RKH29" s="105"/>
      <c r="RKI29" s="105"/>
      <c r="RKJ29" s="105"/>
      <c r="RKK29" s="105"/>
      <c r="RKL29" s="105"/>
      <c r="RKM29" s="105"/>
      <c r="RKN29" s="105"/>
      <c r="RKO29" s="105"/>
      <c r="RKP29" s="105"/>
      <c r="RKQ29" s="105"/>
      <c r="RKR29" s="105"/>
      <c r="RKS29" s="105"/>
      <c r="RKT29" s="105"/>
      <c r="RKU29" s="105"/>
      <c r="RKV29" s="105"/>
      <c r="RKW29" s="105"/>
      <c r="RKX29" s="105"/>
      <c r="RKY29" s="105"/>
      <c r="RKZ29" s="105"/>
      <c r="RLA29" s="105"/>
      <c r="RLB29" s="105"/>
      <c r="RLC29" s="105"/>
      <c r="RLD29" s="105"/>
      <c r="RLE29" s="105"/>
      <c r="RLF29" s="105"/>
      <c r="RLG29" s="105"/>
      <c r="RLH29" s="105"/>
      <c r="RLI29" s="105"/>
      <c r="RLJ29" s="105"/>
      <c r="RLK29" s="105"/>
      <c r="RLL29" s="105"/>
      <c r="RLM29" s="105"/>
      <c r="RLN29" s="105"/>
      <c r="RLO29" s="105"/>
      <c r="RLP29" s="105"/>
      <c r="RLQ29" s="105"/>
      <c r="RLR29" s="105"/>
      <c r="RLS29" s="105"/>
      <c r="RLT29" s="105"/>
      <c r="RLU29" s="105"/>
      <c r="RLV29" s="105"/>
      <c r="RLW29" s="105"/>
      <c r="RLX29" s="105"/>
      <c r="RLY29" s="105"/>
      <c r="RLZ29" s="105"/>
      <c r="RMA29" s="105"/>
      <c r="RMB29" s="105"/>
      <c r="RMC29" s="105"/>
      <c r="RMD29" s="105"/>
      <c r="RME29" s="105"/>
      <c r="RMF29" s="105"/>
      <c r="RMG29" s="105"/>
      <c r="RMH29" s="105"/>
      <c r="RMI29" s="105"/>
      <c r="RMJ29" s="105"/>
      <c r="RMK29" s="105"/>
      <c r="RML29" s="105"/>
      <c r="RMM29" s="105"/>
      <c r="RMN29" s="105"/>
      <c r="RMO29" s="105"/>
      <c r="RMP29" s="105"/>
      <c r="RMQ29" s="105"/>
      <c r="RMR29" s="105"/>
      <c r="RMS29" s="105"/>
      <c r="RMT29" s="105"/>
      <c r="RMU29" s="105"/>
      <c r="RMV29" s="105"/>
      <c r="RMW29" s="105"/>
      <c r="RMX29" s="105"/>
      <c r="RMY29" s="105"/>
      <c r="RMZ29" s="105"/>
      <c r="RNA29" s="105"/>
      <c r="RNB29" s="105"/>
      <c r="RNC29" s="105"/>
      <c r="RND29" s="105"/>
      <c r="RNE29" s="105"/>
      <c r="RNF29" s="105"/>
      <c r="RNG29" s="105"/>
      <c r="RNH29" s="105"/>
      <c r="RNI29" s="105"/>
      <c r="RNJ29" s="105"/>
      <c r="RNK29" s="105"/>
      <c r="RNL29" s="105"/>
      <c r="RNM29" s="105"/>
      <c r="RNN29" s="105"/>
      <c r="RNO29" s="105"/>
      <c r="RNP29" s="105"/>
      <c r="RNQ29" s="105"/>
      <c r="RNR29" s="105"/>
      <c r="RNS29" s="105"/>
      <c r="RNT29" s="105"/>
      <c r="RNU29" s="105"/>
      <c r="RNV29" s="105"/>
      <c r="RNW29" s="105"/>
      <c r="RNX29" s="105"/>
      <c r="RNY29" s="105"/>
      <c r="RNZ29" s="105"/>
      <c r="ROA29" s="105"/>
      <c r="ROB29" s="105"/>
      <c r="ROC29" s="105"/>
      <c r="ROD29" s="105"/>
      <c r="ROE29" s="105"/>
      <c r="ROF29" s="105"/>
      <c r="ROG29" s="105"/>
      <c r="ROH29" s="105"/>
      <c r="ROI29" s="105"/>
      <c r="ROJ29" s="105"/>
      <c r="ROK29" s="105"/>
      <c r="ROL29" s="105"/>
      <c r="ROM29" s="105"/>
      <c r="RON29" s="105"/>
      <c r="ROO29" s="105"/>
      <c r="ROP29" s="105"/>
      <c r="ROQ29" s="105"/>
      <c r="ROR29" s="105"/>
      <c r="ROS29" s="105"/>
      <c r="ROT29" s="105"/>
      <c r="ROU29" s="105"/>
      <c r="ROV29" s="105"/>
      <c r="ROW29" s="105"/>
      <c r="ROX29" s="105"/>
      <c r="ROY29" s="105"/>
      <c r="ROZ29" s="105"/>
      <c r="RPA29" s="105"/>
      <c r="RPB29" s="105"/>
      <c r="RPC29" s="105"/>
      <c r="RPD29" s="105"/>
      <c r="RPE29" s="105"/>
      <c r="RPF29" s="105"/>
      <c r="RPG29" s="105"/>
      <c r="RPH29" s="105"/>
      <c r="RPI29" s="105"/>
      <c r="RPJ29" s="105"/>
      <c r="RPK29" s="105"/>
      <c r="RPL29" s="105"/>
      <c r="RPM29" s="105"/>
      <c r="RPN29" s="105"/>
      <c r="RPO29" s="105"/>
      <c r="RPP29" s="105"/>
      <c r="RPQ29" s="105"/>
      <c r="RPR29" s="105"/>
      <c r="RPS29" s="105"/>
      <c r="RPT29" s="105"/>
      <c r="RPU29" s="105"/>
      <c r="RPV29" s="105"/>
      <c r="RPW29" s="105"/>
      <c r="RPX29" s="105"/>
      <c r="RPY29" s="105"/>
      <c r="RPZ29" s="105"/>
      <c r="RQA29" s="105"/>
      <c r="RQB29" s="105"/>
      <c r="RQC29" s="105"/>
      <c r="RQD29" s="105"/>
      <c r="RQE29" s="105"/>
      <c r="RQF29" s="105"/>
      <c r="RQG29" s="105"/>
      <c r="RQH29" s="105"/>
      <c r="RQI29" s="105"/>
      <c r="RQJ29" s="105"/>
      <c r="RQK29" s="105"/>
      <c r="RQL29" s="105"/>
      <c r="RQM29" s="105"/>
      <c r="RQN29" s="105"/>
      <c r="RQO29" s="105"/>
      <c r="RQP29" s="105"/>
      <c r="RQQ29" s="105"/>
      <c r="RQR29" s="105"/>
      <c r="RQS29" s="105"/>
      <c r="RQT29" s="105"/>
      <c r="RQU29" s="105"/>
      <c r="RQV29" s="105"/>
      <c r="RQW29" s="105"/>
      <c r="RQX29" s="105"/>
      <c r="RQY29" s="105"/>
      <c r="RQZ29" s="105"/>
      <c r="RRA29" s="105"/>
      <c r="RRB29" s="105"/>
      <c r="RRC29" s="105"/>
      <c r="RRD29" s="105"/>
      <c r="RRE29" s="105"/>
      <c r="RRF29" s="105"/>
      <c r="RRG29" s="105"/>
      <c r="RRH29" s="105"/>
      <c r="RRI29" s="105"/>
      <c r="RRJ29" s="105"/>
      <c r="RRK29" s="105"/>
      <c r="RRL29" s="105"/>
      <c r="RRM29" s="105"/>
      <c r="RRN29" s="105"/>
      <c r="RRO29" s="105"/>
      <c r="RRP29" s="105"/>
      <c r="RRQ29" s="105"/>
      <c r="RRR29" s="105"/>
      <c r="RRS29" s="105"/>
      <c r="RRT29" s="105"/>
      <c r="RRU29" s="105"/>
      <c r="RRV29" s="105"/>
      <c r="RRW29" s="105"/>
      <c r="RRX29" s="105"/>
      <c r="RRY29" s="105"/>
      <c r="RRZ29" s="105"/>
      <c r="RSA29" s="105"/>
      <c r="RSB29" s="105"/>
      <c r="RSC29" s="105"/>
      <c r="RSD29" s="105"/>
      <c r="RSE29" s="105"/>
      <c r="RSF29" s="105"/>
      <c r="RSG29" s="105"/>
      <c r="RSH29" s="105"/>
      <c r="RSI29" s="105"/>
      <c r="RSJ29" s="105"/>
      <c r="RSK29" s="105"/>
      <c r="RSL29" s="105"/>
      <c r="RSM29" s="105"/>
      <c r="RSN29" s="105"/>
      <c r="RSO29" s="105"/>
      <c r="RSP29" s="105"/>
      <c r="RSQ29" s="105"/>
      <c r="RSR29" s="105"/>
      <c r="RSS29" s="105"/>
      <c r="RST29" s="105"/>
      <c r="RSU29" s="105"/>
      <c r="RSV29" s="105"/>
      <c r="RSW29" s="105"/>
      <c r="RSX29" s="105"/>
      <c r="RSY29" s="105"/>
      <c r="RSZ29" s="105"/>
      <c r="RTA29" s="105"/>
      <c r="RTB29" s="105"/>
      <c r="RTC29" s="105"/>
      <c r="RTD29" s="105"/>
      <c r="RTE29" s="105"/>
      <c r="RTF29" s="105"/>
      <c r="RTG29" s="105"/>
      <c r="RTH29" s="105"/>
      <c r="RTI29" s="105"/>
      <c r="RTJ29" s="105"/>
      <c r="RTK29" s="105"/>
      <c r="RTL29" s="105"/>
      <c r="RTM29" s="105"/>
      <c r="RTN29" s="105"/>
      <c r="RTO29" s="105"/>
      <c r="RTP29" s="105"/>
      <c r="RTQ29" s="105"/>
      <c r="RTR29" s="105"/>
      <c r="RTS29" s="105"/>
      <c r="RTT29" s="105"/>
      <c r="RTU29" s="105"/>
      <c r="RTV29" s="105"/>
      <c r="RTW29" s="105"/>
      <c r="RTX29" s="105"/>
      <c r="RTY29" s="105"/>
      <c r="RTZ29" s="105"/>
      <c r="RUA29" s="105"/>
      <c r="RUB29" s="105"/>
      <c r="RUC29" s="105"/>
      <c r="RUD29" s="105"/>
      <c r="RUE29" s="105"/>
      <c r="RUF29" s="105"/>
      <c r="RUG29" s="105"/>
      <c r="RUH29" s="105"/>
      <c r="RUI29" s="105"/>
      <c r="RUJ29" s="105"/>
      <c r="RUK29" s="105"/>
      <c r="RUL29" s="105"/>
      <c r="RUM29" s="105"/>
      <c r="RUN29" s="105"/>
      <c r="RUO29" s="105"/>
      <c r="RUP29" s="105"/>
      <c r="RUQ29" s="105"/>
      <c r="RUR29" s="105"/>
      <c r="RUS29" s="105"/>
      <c r="RUT29" s="105"/>
      <c r="RUU29" s="105"/>
      <c r="RUV29" s="105"/>
      <c r="RUW29" s="105"/>
      <c r="RUX29" s="105"/>
      <c r="RUY29" s="105"/>
      <c r="RUZ29" s="105"/>
      <c r="RVA29" s="105"/>
      <c r="RVB29" s="105"/>
      <c r="RVC29" s="105"/>
      <c r="RVD29" s="105"/>
      <c r="RVE29" s="105"/>
      <c r="RVF29" s="105"/>
      <c r="RVG29" s="105"/>
      <c r="RVH29" s="105"/>
      <c r="RVI29" s="105"/>
      <c r="RVJ29" s="105"/>
      <c r="RVK29" s="105"/>
      <c r="RVL29" s="105"/>
      <c r="RVM29" s="105"/>
      <c r="RVN29" s="105"/>
      <c r="RVO29" s="105"/>
      <c r="RVP29" s="105"/>
      <c r="RVQ29" s="105"/>
      <c r="RVR29" s="105"/>
      <c r="RVS29" s="105"/>
      <c r="RVT29" s="105"/>
      <c r="RVU29" s="105"/>
      <c r="RVV29" s="105"/>
      <c r="RVW29" s="105"/>
      <c r="RVX29" s="105"/>
      <c r="RVY29" s="105"/>
      <c r="RVZ29" s="105"/>
      <c r="RWA29" s="105"/>
      <c r="RWB29" s="105"/>
      <c r="RWC29" s="105"/>
      <c r="RWD29" s="105"/>
      <c r="RWE29" s="105"/>
      <c r="RWF29" s="105"/>
      <c r="RWG29" s="105"/>
      <c r="RWH29" s="105"/>
      <c r="RWI29" s="105"/>
      <c r="RWJ29" s="105"/>
      <c r="RWK29" s="105"/>
      <c r="RWL29" s="105"/>
      <c r="RWM29" s="105"/>
      <c r="RWN29" s="105"/>
      <c r="RWO29" s="105"/>
      <c r="RWP29" s="105"/>
      <c r="RWQ29" s="105"/>
      <c r="RWR29" s="105"/>
      <c r="RWS29" s="105"/>
      <c r="RWT29" s="105"/>
      <c r="RWU29" s="105"/>
      <c r="RWV29" s="105"/>
      <c r="RWW29" s="105"/>
      <c r="RWX29" s="105"/>
      <c r="RWY29" s="105"/>
      <c r="RWZ29" s="105"/>
      <c r="RXA29" s="105"/>
      <c r="RXB29" s="105"/>
      <c r="RXC29" s="105"/>
      <c r="RXD29" s="105"/>
      <c r="RXE29" s="105"/>
      <c r="RXF29" s="105"/>
      <c r="RXG29" s="105"/>
      <c r="RXH29" s="105"/>
      <c r="RXI29" s="105"/>
      <c r="RXJ29" s="105"/>
      <c r="RXK29" s="105"/>
      <c r="RXL29" s="105"/>
      <c r="RXM29" s="105"/>
      <c r="RXN29" s="105"/>
      <c r="RXO29" s="105"/>
      <c r="RXP29" s="105"/>
      <c r="RXQ29" s="105"/>
      <c r="RXR29" s="105"/>
      <c r="RXS29" s="105"/>
      <c r="RXT29" s="105"/>
      <c r="RXU29" s="105"/>
      <c r="RXV29" s="105"/>
      <c r="RXW29" s="105"/>
      <c r="RXX29" s="105"/>
      <c r="RXY29" s="105"/>
      <c r="RXZ29" s="105"/>
      <c r="RYA29" s="105"/>
      <c r="RYB29" s="105"/>
      <c r="RYC29" s="105"/>
      <c r="RYD29" s="105"/>
      <c r="RYE29" s="105"/>
      <c r="RYF29" s="105"/>
      <c r="RYG29" s="105"/>
      <c r="RYH29" s="105"/>
      <c r="RYI29" s="105"/>
      <c r="RYJ29" s="105"/>
      <c r="RYK29" s="105"/>
      <c r="RYL29" s="105"/>
      <c r="RYM29" s="105"/>
      <c r="RYN29" s="105"/>
      <c r="RYO29" s="105"/>
      <c r="RYP29" s="105"/>
      <c r="RYQ29" s="105"/>
      <c r="RYR29" s="105"/>
      <c r="RYS29" s="105"/>
      <c r="RYT29" s="105"/>
      <c r="RYU29" s="105"/>
      <c r="RYV29" s="105"/>
      <c r="RYW29" s="105"/>
      <c r="RYX29" s="105"/>
      <c r="RYY29" s="105"/>
      <c r="RYZ29" s="105"/>
      <c r="RZA29" s="105"/>
      <c r="RZB29" s="105"/>
      <c r="RZC29" s="105"/>
      <c r="RZD29" s="105"/>
      <c r="RZE29" s="105"/>
      <c r="RZF29" s="105"/>
      <c r="RZG29" s="105"/>
      <c r="RZH29" s="105"/>
      <c r="RZI29" s="105"/>
      <c r="RZJ29" s="105"/>
      <c r="RZK29" s="105"/>
      <c r="RZL29" s="105"/>
      <c r="RZM29" s="105"/>
      <c r="RZN29" s="105"/>
      <c r="RZO29" s="105"/>
      <c r="RZP29" s="105"/>
      <c r="RZQ29" s="105"/>
      <c r="RZR29" s="105"/>
      <c r="RZS29" s="105"/>
      <c r="RZT29" s="105"/>
      <c r="RZU29" s="105"/>
      <c r="RZV29" s="105"/>
      <c r="RZW29" s="105"/>
      <c r="RZX29" s="105"/>
      <c r="RZY29" s="105"/>
      <c r="RZZ29" s="105"/>
      <c r="SAA29" s="105"/>
      <c r="SAB29" s="105"/>
      <c r="SAC29" s="105"/>
      <c r="SAD29" s="105"/>
      <c r="SAE29" s="105"/>
      <c r="SAF29" s="105"/>
      <c r="SAG29" s="105"/>
      <c r="SAH29" s="105"/>
      <c r="SAI29" s="105"/>
      <c r="SAJ29" s="105"/>
      <c r="SAK29" s="105"/>
      <c r="SAL29" s="105"/>
      <c r="SAM29" s="105"/>
      <c r="SAN29" s="105"/>
      <c r="SAO29" s="105"/>
      <c r="SAP29" s="105"/>
      <c r="SAQ29" s="105"/>
      <c r="SAR29" s="105"/>
      <c r="SAS29" s="105"/>
      <c r="SAT29" s="105"/>
      <c r="SAU29" s="105"/>
      <c r="SAV29" s="105"/>
      <c r="SAW29" s="105"/>
      <c r="SAX29" s="105"/>
      <c r="SAY29" s="105"/>
      <c r="SAZ29" s="105"/>
      <c r="SBA29" s="105"/>
      <c r="SBB29" s="105"/>
      <c r="SBC29" s="105"/>
      <c r="SBD29" s="105"/>
      <c r="SBE29" s="105"/>
      <c r="SBF29" s="105"/>
      <c r="SBG29" s="105"/>
      <c r="SBH29" s="105"/>
      <c r="SBI29" s="105"/>
      <c r="SBJ29" s="105"/>
      <c r="SBK29" s="105"/>
      <c r="SBL29" s="105"/>
      <c r="SBM29" s="105"/>
      <c r="SBN29" s="105"/>
      <c r="SBO29" s="105"/>
      <c r="SBP29" s="105"/>
      <c r="SBQ29" s="105"/>
      <c r="SBR29" s="105"/>
      <c r="SBS29" s="105"/>
      <c r="SBT29" s="105"/>
      <c r="SBU29" s="105"/>
      <c r="SBV29" s="105"/>
      <c r="SBW29" s="105"/>
      <c r="SBX29" s="105"/>
      <c r="SBY29" s="105"/>
      <c r="SBZ29" s="105"/>
      <c r="SCA29" s="105"/>
      <c r="SCB29" s="105"/>
      <c r="SCC29" s="105"/>
      <c r="SCD29" s="105"/>
      <c r="SCE29" s="105"/>
      <c r="SCF29" s="105"/>
      <c r="SCG29" s="105"/>
      <c r="SCH29" s="105"/>
      <c r="SCI29" s="105"/>
      <c r="SCJ29" s="105"/>
      <c r="SCK29" s="105"/>
      <c r="SCL29" s="105"/>
      <c r="SCM29" s="105"/>
      <c r="SCN29" s="105"/>
      <c r="SCO29" s="105"/>
      <c r="SCP29" s="105"/>
      <c r="SCQ29" s="105"/>
      <c r="SCR29" s="105"/>
      <c r="SCS29" s="105"/>
      <c r="SCT29" s="105"/>
      <c r="SCU29" s="105"/>
      <c r="SCV29" s="105"/>
      <c r="SCW29" s="105"/>
      <c r="SCX29" s="105"/>
      <c r="SCY29" s="105"/>
      <c r="SCZ29" s="105"/>
      <c r="SDA29" s="105"/>
      <c r="SDB29" s="105"/>
      <c r="SDC29" s="105"/>
      <c r="SDD29" s="105"/>
      <c r="SDE29" s="105"/>
      <c r="SDF29" s="105"/>
      <c r="SDG29" s="105"/>
      <c r="SDH29" s="105"/>
      <c r="SDI29" s="105"/>
      <c r="SDJ29" s="105"/>
      <c r="SDK29" s="105"/>
      <c r="SDL29" s="105"/>
      <c r="SDM29" s="105"/>
      <c r="SDN29" s="105"/>
      <c r="SDO29" s="105"/>
      <c r="SDP29" s="105"/>
      <c r="SDQ29" s="105"/>
      <c r="SDR29" s="105"/>
      <c r="SDS29" s="105"/>
      <c r="SDT29" s="105"/>
      <c r="SDU29" s="105"/>
      <c r="SDV29" s="105"/>
      <c r="SDW29" s="105"/>
      <c r="SDX29" s="105"/>
      <c r="SDY29" s="105"/>
      <c r="SDZ29" s="105"/>
      <c r="SEA29" s="105"/>
      <c r="SEB29" s="105"/>
      <c r="SEC29" s="105"/>
      <c r="SED29" s="105"/>
      <c r="SEE29" s="105"/>
      <c r="SEF29" s="105"/>
      <c r="SEG29" s="105"/>
      <c r="SEH29" s="105"/>
      <c r="SEI29" s="105"/>
      <c r="SEJ29" s="105"/>
      <c r="SEK29" s="105"/>
      <c r="SEL29" s="105"/>
      <c r="SEM29" s="105"/>
      <c r="SEN29" s="105"/>
      <c r="SEO29" s="105"/>
      <c r="SEP29" s="105"/>
      <c r="SEQ29" s="105"/>
      <c r="SER29" s="105"/>
      <c r="SES29" s="105"/>
      <c r="SET29" s="105"/>
      <c r="SEU29" s="105"/>
      <c r="SEV29" s="105"/>
      <c r="SEW29" s="105"/>
      <c r="SEX29" s="105"/>
      <c r="SEY29" s="105"/>
      <c r="SEZ29" s="105"/>
      <c r="SFA29" s="105"/>
      <c r="SFB29" s="105"/>
      <c r="SFC29" s="105"/>
      <c r="SFD29" s="105"/>
      <c r="SFE29" s="105"/>
      <c r="SFF29" s="105"/>
      <c r="SFG29" s="105"/>
      <c r="SFH29" s="105"/>
      <c r="SFI29" s="105"/>
      <c r="SFJ29" s="105"/>
      <c r="SFK29" s="105"/>
      <c r="SFL29" s="105"/>
      <c r="SFM29" s="105"/>
      <c r="SFN29" s="105"/>
      <c r="SFO29" s="105"/>
      <c r="SFP29" s="105"/>
      <c r="SFQ29" s="105"/>
      <c r="SFR29" s="105"/>
      <c r="SFS29" s="105"/>
      <c r="SFT29" s="105"/>
      <c r="SFU29" s="105"/>
      <c r="SFV29" s="105"/>
      <c r="SFW29" s="105"/>
      <c r="SFX29" s="105"/>
      <c r="SFY29" s="105"/>
      <c r="SFZ29" s="105"/>
      <c r="SGA29" s="105"/>
      <c r="SGB29" s="105"/>
      <c r="SGC29" s="105"/>
      <c r="SGD29" s="105"/>
      <c r="SGE29" s="105"/>
      <c r="SGF29" s="105"/>
      <c r="SGG29" s="105"/>
      <c r="SGH29" s="105"/>
      <c r="SGI29" s="105"/>
      <c r="SGJ29" s="105"/>
      <c r="SGK29" s="105"/>
      <c r="SGL29" s="105"/>
      <c r="SGM29" s="105"/>
      <c r="SGN29" s="105"/>
      <c r="SGO29" s="105"/>
      <c r="SGP29" s="105"/>
      <c r="SGQ29" s="105"/>
      <c r="SGR29" s="105"/>
      <c r="SGS29" s="105"/>
      <c r="SGT29" s="105"/>
      <c r="SGU29" s="105"/>
      <c r="SGV29" s="105"/>
      <c r="SGW29" s="105"/>
      <c r="SGX29" s="105"/>
      <c r="SGY29" s="105"/>
      <c r="SGZ29" s="105"/>
      <c r="SHA29" s="105"/>
      <c r="SHB29" s="105"/>
      <c r="SHC29" s="105"/>
      <c r="SHD29" s="105"/>
      <c r="SHE29" s="105"/>
      <c r="SHF29" s="105"/>
      <c r="SHG29" s="105"/>
      <c r="SHH29" s="105"/>
      <c r="SHI29" s="105"/>
      <c r="SHJ29" s="105"/>
      <c r="SHK29" s="105"/>
      <c r="SHL29" s="105"/>
      <c r="SHM29" s="105"/>
      <c r="SHN29" s="105"/>
      <c r="SHO29" s="105"/>
      <c r="SHP29" s="105"/>
      <c r="SHQ29" s="105"/>
      <c r="SHR29" s="105"/>
      <c r="SHS29" s="105"/>
      <c r="SHT29" s="105"/>
      <c r="SHU29" s="105"/>
      <c r="SHV29" s="105"/>
      <c r="SHW29" s="105"/>
      <c r="SHX29" s="105"/>
      <c r="SHY29" s="105"/>
      <c r="SHZ29" s="105"/>
      <c r="SIA29" s="105"/>
      <c r="SIB29" s="105"/>
      <c r="SIC29" s="105"/>
      <c r="SID29" s="105"/>
      <c r="SIE29" s="105"/>
      <c r="SIF29" s="105"/>
      <c r="SIG29" s="105"/>
      <c r="SIH29" s="105"/>
      <c r="SII29" s="105"/>
      <c r="SIJ29" s="105"/>
      <c r="SIK29" s="105"/>
      <c r="SIL29" s="105"/>
      <c r="SIM29" s="105"/>
      <c r="SIN29" s="105"/>
      <c r="SIO29" s="105"/>
      <c r="SIP29" s="105"/>
      <c r="SIQ29" s="105"/>
      <c r="SIR29" s="105"/>
      <c r="SIS29" s="105"/>
      <c r="SIT29" s="105"/>
      <c r="SIU29" s="105"/>
      <c r="SIV29" s="105"/>
      <c r="SIW29" s="105"/>
      <c r="SIX29" s="105"/>
      <c r="SIY29" s="105"/>
      <c r="SIZ29" s="105"/>
      <c r="SJA29" s="105"/>
      <c r="SJB29" s="105"/>
      <c r="SJC29" s="105"/>
      <c r="SJD29" s="105"/>
      <c r="SJE29" s="105"/>
      <c r="SJF29" s="105"/>
      <c r="SJG29" s="105"/>
      <c r="SJH29" s="105"/>
      <c r="SJI29" s="105"/>
      <c r="SJJ29" s="105"/>
      <c r="SJK29" s="105"/>
      <c r="SJL29" s="105"/>
      <c r="SJM29" s="105"/>
      <c r="SJN29" s="105"/>
      <c r="SJO29" s="105"/>
      <c r="SJP29" s="105"/>
      <c r="SJQ29" s="105"/>
      <c r="SJR29" s="105"/>
      <c r="SJS29" s="105"/>
      <c r="SJT29" s="105"/>
      <c r="SJU29" s="105"/>
      <c r="SJV29" s="105"/>
      <c r="SJW29" s="105"/>
      <c r="SJX29" s="105"/>
      <c r="SJY29" s="105"/>
      <c r="SJZ29" s="105"/>
      <c r="SKA29" s="105"/>
      <c r="SKB29" s="105"/>
      <c r="SKC29" s="105"/>
      <c r="SKD29" s="105"/>
      <c r="SKE29" s="105"/>
      <c r="SKF29" s="105"/>
      <c r="SKG29" s="105"/>
      <c r="SKH29" s="105"/>
      <c r="SKI29" s="105"/>
      <c r="SKJ29" s="105"/>
      <c r="SKK29" s="105"/>
      <c r="SKL29" s="105"/>
      <c r="SKM29" s="105"/>
      <c r="SKN29" s="105"/>
      <c r="SKO29" s="105"/>
      <c r="SKP29" s="105"/>
      <c r="SKQ29" s="105"/>
      <c r="SKR29" s="105"/>
      <c r="SKS29" s="105"/>
      <c r="SKT29" s="105"/>
      <c r="SKU29" s="105"/>
      <c r="SKV29" s="105"/>
      <c r="SKW29" s="105"/>
      <c r="SKX29" s="105"/>
      <c r="SKY29" s="105"/>
      <c r="SKZ29" s="105"/>
      <c r="SLA29" s="105"/>
      <c r="SLB29" s="105"/>
      <c r="SLC29" s="105"/>
      <c r="SLD29" s="105"/>
      <c r="SLE29" s="105"/>
      <c r="SLF29" s="105"/>
      <c r="SLG29" s="105"/>
      <c r="SLH29" s="105"/>
      <c r="SLI29" s="105"/>
      <c r="SLJ29" s="105"/>
      <c r="SLK29" s="105"/>
      <c r="SLL29" s="105"/>
      <c r="SLM29" s="105"/>
      <c r="SLN29" s="105"/>
      <c r="SLO29" s="105"/>
      <c r="SLP29" s="105"/>
      <c r="SLQ29" s="105"/>
      <c r="SLR29" s="105"/>
      <c r="SLS29" s="105"/>
      <c r="SLT29" s="105"/>
      <c r="SLU29" s="105"/>
      <c r="SLV29" s="105"/>
      <c r="SLW29" s="105"/>
      <c r="SLX29" s="105"/>
      <c r="SLY29" s="105"/>
      <c r="SLZ29" s="105"/>
      <c r="SMA29" s="105"/>
      <c r="SMB29" s="105"/>
      <c r="SMC29" s="105"/>
      <c r="SMD29" s="105"/>
      <c r="SME29" s="105"/>
      <c r="SMF29" s="105"/>
      <c r="SMG29" s="105"/>
      <c r="SMH29" s="105"/>
      <c r="SMI29" s="105"/>
      <c r="SMJ29" s="105"/>
      <c r="SMK29" s="105"/>
      <c r="SML29" s="105"/>
      <c r="SMM29" s="105"/>
      <c r="SMN29" s="105"/>
      <c r="SMO29" s="105"/>
      <c r="SMP29" s="105"/>
      <c r="SMQ29" s="105"/>
      <c r="SMR29" s="105"/>
      <c r="SMS29" s="105"/>
      <c r="SMT29" s="105"/>
      <c r="SMU29" s="105"/>
      <c r="SMV29" s="105"/>
      <c r="SMW29" s="105"/>
      <c r="SMX29" s="105"/>
      <c r="SMY29" s="105"/>
      <c r="SMZ29" s="105"/>
      <c r="SNA29" s="105"/>
      <c r="SNB29" s="105"/>
      <c r="SNC29" s="105"/>
      <c r="SND29" s="105"/>
      <c r="SNE29" s="105"/>
      <c r="SNF29" s="105"/>
      <c r="SNG29" s="105"/>
      <c r="SNH29" s="105"/>
      <c r="SNI29" s="105"/>
      <c r="SNJ29" s="105"/>
      <c r="SNK29" s="105"/>
      <c r="SNL29" s="105"/>
      <c r="SNM29" s="105"/>
      <c r="SNN29" s="105"/>
      <c r="SNO29" s="105"/>
      <c r="SNP29" s="105"/>
      <c r="SNQ29" s="105"/>
      <c r="SNR29" s="105"/>
      <c r="SNS29" s="105"/>
      <c r="SNT29" s="105"/>
      <c r="SNU29" s="105"/>
      <c r="SNV29" s="105"/>
      <c r="SNW29" s="105"/>
      <c r="SNX29" s="105"/>
      <c r="SNY29" s="105"/>
      <c r="SNZ29" s="105"/>
      <c r="SOA29" s="105"/>
      <c r="SOB29" s="105"/>
      <c r="SOC29" s="105"/>
      <c r="SOD29" s="105"/>
      <c r="SOE29" s="105"/>
      <c r="SOF29" s="105"/>
      <c r="SOG29" s="105"/>
      <c r="SOH29" s="105"/>
      <c r="SOI29" s="105"/>
      <c r="SOJ29" s="105"/>
      <c r="SOK29" s="105"/>
      <c r="SOL29" s="105"/>
      <c r="SOM29" s="105"/>
      <c r="SON29" s="105"/>
      <c r="SOO29" s="105"/>
      <c r="SOP29" s="105"/>
      <c r="SOQ29" s="105"/>
      <c r="SOR29" s="105"/>
      <c r="SOS29" s="105"/>
      <c r="SOT29" s="105"/>
      <c r="SOU29" s="105"/>
      <c r="SOV29" s="105"/>
      <c r="SOW29" s="105"/>
      <c r="SOX29" s="105"/>
      <c r="SOY29" s="105"/>
      <c r="SOZ29" s="105"/>
      <c r="SPA29" s="105"/>
      <c r="SPB29" s="105"/>
      <c r="SPC29" s="105"/>
      <c r="SPD29" s="105"/>
      <c r="SPE29" s="105"/>
      <c r="SPF29" s="105"/>
      <c r="SPG29" s="105"/>
      <c r="SPH29" s="105"/>
      <c r="SPI29" s="105"/>
      <c r="SPJ29" s="105"/>
      <c r="SPK29" s="105"/>
      <c r="SPL29" s="105"/>
      <c r="SPM29" s="105"/>
      <c r="SPN29" s="105"/>
      <c r="SPO29" s="105"/>
      <c r="SPP29" s="105"/>
      <c r="SPQ29" s="105"/>
      <c r="SPR29" s="105"/>
      <c r="SPS29" s="105"/>
      <c r="SPT29" s="105"/>
      <c r="SPU29" s="105"/>
      <c r="SPV29" s="105"/>
      <c r="SPW29" s="105"/>
      <c r="SPX29" s="105"/>
      <c r="SPY29" s="105"/>
      <c r="SPZ29" s="105"/>
      <c r="SQA29" s="105"/>
      <c r="SQB29" s="105"/>
      <c r="SQC29" s="105"/>
      <c r="SQD29" s="105"/>
      <c r="SQE29" s="105"/>
      <c r="SQF29" s="105"/>
      <c r="SQG29" s="105"/>
      <c r="SQH29" s="105"/>
      <c r="SQI29" s="105"/>
      <c r="SQJ29" s="105"/>
      <c r="SQK29" s="105"/>
      <c r="SQL29" s="105"/>
      <c r="SQM29" s="105"/>
      <c r="SQN29" s="105"/>
      <c r="SQO29" s="105"/>
      <c r="SQP29" s="105"/>
      <c r="SQQ29" s="105"/>
      <c r="SQR29" s="105"/>
      <c r="SQS29" s="105"/>
      <c r="SQT29" s="105"/>
      <c r="SQU29" s="105"/>
      <c r="SQV29" s="105"/>
      <c r="SQW29" s="105"/>
      <c r="SQX29" s="105"/>
      <c r="SQY29" s="105"/>
      <c r="SQZ29" s="105"/>
      <c r="SRA29" s="105"/>
      <c r="SRB29" s="105"/>
      <c r="SRC29" s="105"/>
      <c r="SRD29" s="105"/>
      <c r="SRE29" s="105"/>
      <c r="SRF29" s="105"/>
      <c r="SRG29" s="105"/>
      <c r="SRH29" s="105"/>
      <c r="SRI29" s="105"/>
      <c r="SRJ29" s="105"/>
      <c r="SRK29" s="105"/>
      <c r="SRL29" s="105"/>
      <c r="SRM29" s="105"/>
      <c r="SRN29" s="105"/>
      <c r="SRO29" s="105"/>
      <c r="SRP29" s="105"/>
      <c r="SRQ29" s="105"/>
      <c r="SRR29" s="105"/>
      <c r="SRS29" s="105"/>
      <c r="SRT29" s="105"/>
      <c r="SRU29" s="105"/>
      <c r="SRV29" s="105"/>
      <c r="SRW29" s="105"/>
      <c r="SRX29" s="105"/>
      <c r="SRY29" s="105"/>
      <c r="SRZ29" s="105"/>
      <c r="SSA29" s="105"/>
      <c r="SSB29" s="105"/>
      <c r="SSC29" s="105"/>
      <c r="SSD29" s="105"/>
      <c r="SSE29" s="105"/>
      <c r="SSF29" s="105"/>
      <c r="SSG29" s="105"/>
      <c r="SSH29" s="105"/>
      <c r="SSI29" s="105"/>
      <c r="SSJ29" s="105"/>
      <c r="SSK29" s="105"/>
      <c r="SSL29" s="105"/>
      <c r="SSM29" s="105"/>
      <c r="SSN29" s="105"/>
      <c r="SSO29" s="105"/>
      <c r="SSP29" s="105"/>
      <c r="SSQ29" s="105"/>
      <c r="SSR29" s="105"/>
      <c r="SSS29" s="105"/>
      <c r="SST29" s="105"/>
      <c r="SSU29" s="105"/>
      <c r="SSV29" s="105"/>
      <c r="SSW29" s="105"/>
      <c r="SSX29" s="105"/>
      <c r="SSY29" s="105"/>
      <c r="SSZ29" s="105"/>
      <c r="STA29" s="105"/>
      <c r="STB29" s="105"/>
      <c r="STC29" s="105"/>
      <c r="STD29" s="105"/>
      <c r="STE29" s="105"/>
      <c r="STF29" s="105"/>
      <c r="STG29" s="105"/>
      <c r="STH29" s="105"/>
      <c r="STI29" s="105"/>
      <c r="STJ29" s="105"/>
      <c r="STK29" s="105"/>
      <c r="STL29" s="105"/>
      <c r="STM29" s="105"/>
      <c r="STN29" s="105"/>
      <c r="STO29" s="105"/>
      <c r="STP29" s="105"/>
      <c r="STQ29" s="105"/>
      <c r="STR29" s="105"/>
      <c r="STS29" s="105"/>
      <c r="STT29" s="105"/>
      <c r="STU29" s="105"/>
      <c r="STV29" s="105"/>
      <c r="STW29" s="105"/>
      <c r="STX29" s="105"/>
      <c r="STY29" s="105"/>
      <c r="STZ29" s="105"/>
      <c r="SUA29" s="105"/>
      <c r="SUB29" s="105"/>
      <c r="SUC29" s="105"/>
      <c r="SUD29" s="105"/>
      <c r="SUE29" s="105"/>
      <c r="SUF29" s="105"/>
      <c r="SUG29" s="105"/>
      <c r="SUH29" s="105"/>
      <c r="SUI29" s="105"/>
      <c r="SUJ29" s="105"/>
      <c r="SUK29" s="105"/>
      <c r="SUL29" s="105"/>
      <c r="SUM29" s="105"/>
      <c r="SUN29" s="105"/>
      <c r="SUO29" s="105"/>
      <c r="SUP29" s="105"/>
      <c r="SUQ29" s="105"/>
      <c r="SUR29" s="105"/>
      <c r="SUS29" s="105"/>
      <c r="SUT29" s="105"/>
      <c r="SUU29" s="105"/>
      <c r="SUV29" s="105"/>
      <c r="SUW29" s="105"/>
      <c r="SUX29" s="105"/>
      <c r="SUY29" s="105"/>
      <c r="SUZ29" s="105"/>
      <c r="SVA29" s="105"/>
      <c r="SVB29" s="105"/>
      <c r="SVC29" s="105"/>
      <c r="SVD29" s="105"/>
      <c r="SVE29" s="105"/>
      <c r="SVF29" s="105"/>
      <c r="SVG29" s="105"/>
      <c r="SVH29" s="105"/>
      <c r="SVI29" s="105"/>
      <c r="SVJ29" s="105"/>
      <c r="SVK29" s="105"/>
      <c r="SVL29" s="105"/>
      <c r="SVM29" s="105"/>
      <c r="SVN29" s="105"/>
      <c r="SVO29" s="105"/>
      <c r="SVP29" s="105"/>
      <c r="SVQ29" s="105"/>
      <c r="SVR29" s="105"/>
      <c r="SVS29" s="105"/>
      <c r="SVT29" s="105"/>
      <c r="SVU29" s="105"/>
      <c r="SVV29" s="105"/>
      <c r="SVW29" s="105"/>
      <c r="SVX29" s="105"/>
      <c r="SVY29" s="105"/>
      <c r="SVZ29" s="105"/>
      <c r="SWA29" s="105"/>
      <c r="SWB29" s="105"/>
      <c r="SWC29" s="105"/>
      <c r="SWD29" s="105"/>
      <c r="SWE29" s="105"/>
      <c r="SWF29" s="105"/>
      <c r="SWG29" s="105"/>
      <c r="SWH29" s="105"/>
      <c r="SWI29" s="105"/>
      <c r="SWJ29" s="105"/>
      <c r="SWK29" s="105"/>
      <c r="SWL29" s="105"/>
      <c r="SWM29" s="105"/>
      <c r="SWN29" s="105"/>
      <c r="SWO29" s="105"/>
      <c r="SWP29" s="105"/>
      <c r="SWQ29" s="105"/>
      <c r="SWR29" s="105"/>
      <c r="SWS29" s="105"/>
      <c r="SWT29" s="105"/>
      <c r="SWU29" s="105"/>
      <c r="SWV29" s="105"/>
      <c r="SWW29" s="105"/>
      <c r="SWX29" s="105"/>
      <c r="SWY29" s="105"/>
      <c r="SWZ29" s="105"/>
      <c r="SXA29" s="105"/>
      <c r="SXB29" s="105"/>
      <c r="SXC29" s="105"/>
      <c r="SXD29" s="105"/>
      <c r="SXE29" s="105"/>
      <c r="SXF29" s="105"/>
      <c r="SXG29" s="105"/>
      <c r="SXH29" s="105"/>
      <c r="SXI29" s="105"/>
      <c r="SXJ29" s="105"/>
      <c r="SXK29" s="105"/>
      <c r="SXL29" s="105"/>
      <c r="SXM29" s="105"/>
      <c r="SXN29" s="105"/>
      <c r="SXO29" s="105"/>
      <c r="SXP29" s="105"/>
      <c r="SXQ29" s="105"/>
      <c r="SXR29" s="105"/>
      <c r="SXS29" s="105"/>
      <c r="SXT29" s="105"/>
      <c r="SXU29" s="105"/>
      <c r="SXV29" s="105"/>
      <c r="SXW29" s="105"/>
      <c r="SXX29" s="105"/>
      <c r="SXY29" s="105"/>
      <c r="SXZ29" s="105"/>
      <c r="SYA29" s="105"/>
      <c r="SYB29" s="105"/>
      <c r="SYC29" s="105"/>
      <c r="SYD29" s="105"/>
      <c r="SYE29" s="105"/>
      <c r="SYF29" s="105"/>
      <c r="SYG29" s="105"/>
      <c r="SYH29" s="105"/>
      <c r="SYI29" s="105"/>
      <c r="SYJ29" s="105"/>
      <c r="SYK29" s="105"/>
      <c r="SYL29" s="105"/>
      <c r="SYM29" s="105"/>
      <c r="SYN29" s="105"/>
      <c r="SYO29" s="105"/>
      <c r="SYP29" s="105"/>
      <c r="SYQ29" s="105"/>
      <c r="SYR29" s="105"/>
      <c r="SYS29" s="105"/>
      <c r="SYT29" s="105"/>
      <c r="SYU29" s="105"/>
      <c r="SYV29" s="105"/>
      <c r="SYW29" s="105"/>
      <c r="SYX29" s="105"/>
      <c r="SYY29" s="105"/>
      <c r="SYZ29" s="105"/>
      <c r="SZA29" s="105"/>
      <c r="SZB29" s="105"/>
      <c r="SZC29" s="105"/>
      <c r="SZD29" s="105"/>
      <c r="SZE29" s="105"/>
      <c r="SZF29" s="105"/>
      <c r="SZG29" s="105"/>
      <c r="SZH29" s="105"/>
      <c r="SZI29" s="105"/>
      <c r="SZJ29" s="105"/>
      <c r="SZK29" s="105"/>
      <c r="SZL29" s="105"/>
      <c r="SZM29" s="105"/>
      <c r="SZN29" s="105"/>
      <c r="SZO29" s="105"/>
      <c r="SZP29" s="105"/>
      <c r="SZQ29" s="105"/>
      <c r="SZR29" s="105"/>
      <c r="SZS29" s="105"/>
      <c r="SZT29" s="105"/>
      <c r="SZU29" s="105"/>
      <c r="SZV29" s="105"/>
      <c r="SZW29" s="105"/>
      <c r="SZX29" s="105"/>
      <c r="SZY29" s="105"/>
      <c r="SZZ29" s="105"/>
      <c r="TAA29" s="105"/>
      <c r="TAB29" s="105"/>
      <c r="TAC29" s="105"/>
      <c r="TAD29" s="105"/>
      <c r="TAE29" s="105"/>
      <c r="TAF29" s="105"/>
      <c r="TAG29" s="105"/>
      <c r="TAH29" s="105"/>
      <c r="TAI29" s="105"/>
      <c r="TAJ29" s="105"/>
      <c r="TAK29" s="105"/>
      <c r="TAL29" s="105"/>
      <c r="TAM29" s="105"/>
      <c r="TAN29" s="105"/>
      <c r="TAO29" s="105"/>
      <c r="TAP29" s="105"/>
      <c r="TAQ29" s="105"/>
      <c r="TAR29" s="105"/>
      <c r="TAS29" s="105"/>
      <c r="TAT29" s="105"/>
      <c r="TAU29" s="105"/>
      <c r="TAV29" s="105"/>
      <c r="TAW29" s="105"/>
      <c r="TAX29" s="105"/>
      <c r="TAY29" s="105"/>
      <c r="TAZ29" s="105"/>
      <c r="TBA29" s="105"/>
      <c r="TBB29" s="105"/>
      <c r="TBC29" s="105"/>
      <c r="TBD29" s="105"/>
      <c r="TBE29" s="105"/>
      <c r="TBF29" s="105"/>
      <c r="TBG29" s="105"/>
      <c r="TBH29" s="105"/>
      <c r="TBI29" s="105"/>
      <c r="TBJ29" s="105"/>
      <c r="TBK29" s="105"/>
      <c r="TBL29" s="105"/>
      <c r="TBM29" s="105"/>
      <c r="TBN29" s="105"/>
      <c r="TBO29" s="105"/>
      <c r="TBP29" s="105"/>
      <c r="TBQ29" s="105"/>
      <c r="TBR29" s="105"/>
      <c r="TBS29" s="105"/>
      <c r="TBT29" s="105"/>
      <c r="TBU29" s="105"/>
      <c r="TBV29" s="105"/>
      <c r="TBW29" s="105"/>
      <c r="TBX29" s="105"/>
      <c r="TBY29" s="105"/>
      <c r="TBZ29" s="105"/>
      <c r="TCA29" s="105"/>
      <c r="TCB29" s="105"/>
      <c r="TCC29" s="105"/>
      <c r="TCD29" s="105"/>
      <c r="TCE29" s="105"/>
      <c r="TCF29" s="105"/>
      <c r="TCG29" s="105"/>
      <c r="TCH29" s="105"/>
      <c r="TCI29" s="105"/>
      <c r="TCJ29" s="105"/>
      <c r="TCK29" s="105"/>
      <c r="TCL29" s="105"/>
      <c r="TCM29" s="105"/>
      <c r="TCN29" s="105"/>
      <c r="TCO29" s="105"/>
      <c r="TCP29" s="105"/>
      <c r="TCQ29" s="105"/>
      <c r="TCR29" s="105"/>
      <c r="TCS29" s="105"/>
      <c r="TCT29" s="105"/>
      <c r="TCU29" s="105"/>
      <c r="TCV29" s="105"/>
      <c r="TCW29" s="105"/>
      <c r="TCX29" s="105"/>
      <c r="TCY29" s="105"/>
      <c r="TCZ29" s="105"/>
      <c r="TDA29" s="105"/>
      <c r="TDB29" s="105"/>
      <c r="TDC29" s="105"/>
      <c r="TDD29" s="105"/>
      <c r="TDE29" s="105"/>
      <c r="TDF29" s="105"/>
      <c r="TDG29" s="105"/>
      <c r="TDH29" s="105"/>
      <c r="TDI29" s="105"/>
      <c r="TDJ29" s="105"/>
      <c r="TDK29" s="105"/>
      <c r="TDL29" s="105"/>
      <c r="TDM29" s="105"/>
      <c r="TDN29" s="105"/>
      <c r="TDO29" s="105"/>
      <c r="TDP29" s="105"/>
      <c r="TDQ29" s="105"/>
      <c r="TDR29" s="105"/>
      <c r="TDS29" s="105"/>
      <c r="TDT29" s="105"/>
      <c r="TDU29" s="105"/>
      <c r="TDV29" s="105"/>
      <c r="TDW29" s="105"/>
      <c r="TDX29" s="105"/>
      <c r="TDY29" s="105"/>
      <c r="TDZ29" s="105"/>
      <c r="TEA29" s="105"/>
      <c r="TEB29" s="105"/>
      <c r="TEC29" s="105"/>
      <c r="TED29" s="105"/>
      <c r="TEE29" s="105"/>
      <c r="TEF29" s="105"/>
      <c r="TEG29" s="105"/>
      <c r="TEH29" s="105"/>
      <c r="TEI29" s="105"/>
      <c r="TEJ29" s="105"/>
      <c r="TEK29" s="105"/>
      <c r="TEL29" s="105"/>
      <c r="TEM29" s="105"/>
      <c r="TEN29" s="105"/>
      <c r="TEO29" s="105"/>
      <c r="TEP29" s="105"/>
      <c r="TEQ29" s="105"/>
      <c r="TER29" s="105"/>
      <c r="TES29" s="105"/>
      <c r="TET29" s="105"/>
      <c r="TEU29" s="105"/>
      <c r="TEV29" s="105"/>
      <c r="TEW29" s="105"/>
      <c r="TEX29" s="105"/>
      <c r="TEY29" s="105"/>
      <c r="TEZ29" s="105"/>
      <c r="TFA29" s="105"/>
      <c r="TFB29" s="105"/>
      <c r="TFC29" s="105"/>
      <c r="TFD29" s="105"/>
      <c r="TFE29" s="105"/>
      <c r="TFF29" s="105"/>
      <c r="TFG29" s="105"/>
      <c r="TFH29" s="105"/>
      <c r="TFI29" s="105"/>
      <c r="TFJ29" s="105"/>
      <c r="TFK29" s="105"/>
      <c r="TFL29" s="105"/>
      <c r="TFM29" s="105"/>
      <c r="TFN29" s="105"/>
      <c r="TFO29" s="105"/>
      <c r="TFP29" s="105"/>
      <c r="TFQ29" s="105"/>
      <c r="TFR29" s="105"/>
      <c r="TFS29" s="105"/>
      <c r="TFT29" s="105"/>
      <c r="TFU29" s="105"/>
      <c r="TFV29" s="105"/>
      <c r="TFW29" s="105"/>
      <c r="TFX29" s="105"/>
      <c r="TFY29" s="105"/>
      <c r="TFZ29" s="105"/>
      <c r="TGA29" s="105"/>
      <c r="TGB29" s="105"/>
      <c r="TGC29" s="105"/>
      <c r="TGD29" s="105"/>
      <c r="TGE29" s="105"/>
      <c r="TGF29" s="105"/>
      <c r="TGG29" s="105"/>
      <c r="TGH29" s="105"/>
      <c r="TGI29" s="105"/>
      <c r="TGJ29" s="105"/>
      <c r="TGK29" s="105"/>
      <c r="TGL29" s="105"/>
      <c r="TGM29" s="105"/>
      <c r="TGN29" s="105"/>
      <c r="TGO29" s="105"/>
      <c r="TGP29" s="105"/>
      <c r="TGQ29" s="105"/>
      <c r="TGR29" s="105"/>
      <c r="TGS29" s="105"/>
      <c r="TGT29" s="105"/>
      <c r="TGU29" s="105"/>
      <c r="TGV29" s="105"/>
      <c r="TGW29" s="105"/>
      <c r="TGX29" s="105"/>
      <c r="TGY29" s="105"/>
      <c r="TGZ29" s="105"/>
      <c r="THA29" s="105"/>
      <c r="THB29" s="105"/>
      <c r="THC29" s="105"/>
      <c r="THD29" s="105"/>
      <c r="THE29" s="105"/>
      <c r="THF29" s="105"/>
      <c r="THG29" s="105"/>
      <c r="THH29" s="105"/>
      <c r="THI29" s="105"/>
      <c r="THJ29" s="105"/>
      <c r="THK29" s="105"/>
      <c r="THL29" s="105"/>
      <c r="THM29" s="105"/>
      <c r="THN29" s="105"/>
      <c r="THO29" s="105"/>
      <c r="THP29" s="105"/>
      <c r="THQ29" s="105"/>
      <c r="THR29" s="105"/>
      <c r="THS29" s="105"/>
      <c r="THT29" s="105"/>
      <c r="THU29" s="105"/>
      <c r="THV29" s="105"/>
      <c r="THW29" s="105"/>
      <c r="THX29" s="105"/>
      <c r="THY29" s="105"/>
      <c r="THZ29" s="105"/>
      <c r="TIA29" s="105"/>
      <c r="TIB29" s="105"/>
      <c r="TIC29" s="105"/>
      <c r="TID29" s="105"/>
      <c r="TIE29" s="105"/>
      <c r="TIF29" s="105"/>
      <c r="TIG29" s="105"/>
      <c r="TIH29" s="105"/>
      <c r="TII29" s="105"/>
      <c r="TIJ29" s="105"/>
      <c r="TIK29" s="105"/>
      <c r="TIL29" s="105"/>
      <c r="TIM29" s="105"/>
      <c r="TIN29" s="105"/>
      <c r="TIO29" s="105"/>
      <c r="TIP29" s="105"/>
      <c r="TIQ29" s="105"/>
      <c r="TIR29" s="105"/>
      <c r="TIS29" s="105"/>
      <c r="TIT29" s="105"/>
      <c r="TIU29" s="105"/>
      <c r="TIV29" s="105"/>
      <c r="TIW29" s="105"/>
      <c r="TIX29" s="105"/>
      <c r="TIY29" s="105"/>
      <c r="TIZ29" s="105"/>
      <c r="TJA29" s="105"/>
      <c r="TJB29" s="105"/>
      <c r="TJC29" s="105"/>
      <c r="TJD29" s="105"/>
      <c r="TJE29" s="105"/>
      <c r="TJF29" s="105"/>
      <c r="TJG29" s="105"/>
      <c r="TJH29" s="105"/>
      <c r="TJI29" s="105"/>
      <c r="TJJ29" s="105"/>
      <c r="TJK29" s="105"/>
      <c r="TJL29" s="105"/>
      <c r="TJM29" s="105"/>
      <c r="TJN29" s="105"/>
      <c r="TJO29" s="105"/>
      <c r="TJP29" s="105"/>
      <c r="TJQ29" s="105"/>
      <c r="TJR29" s="105"/>
      <c r="TJS29" s="105"/>
      <c r="TJT29" s="105"/>
      <c r="TJU29" s="105"/>
      <c r="TJV29" s="105"/>
      <c r="TJW29" s="105"/>
      <c r="TJX29" s="105"/>
      <c r="TJY29" s="105"/>
      <c r="TJZ29" s="105"/>
      <c r="TKA29" s="105"/>
      <c r="TKB29" s="105"/>
      <c r="TKC29" s="105"/>
      <c r="TKD29" s="105"/>
      <c r="TKE29" s="105"/>
      <c r="TKF29" s="105"/>
      <c r="TKG29" s="105"/>
      <c r="TKH29" s="105"/>
      <c r="TKI29" s="105"/>
      <c r="TKJ29" s="105"/>
      <c r="TKK29" s="105"/>
      <c r="TKL29" s="105"/>
      <c r="TKM29" s="105"/>
      <c r="TKN29" s="105"/>
      <c r="TKO29" s="105"/>
      <c r="TKP29" s="105"/>
      <c r="TKQ29" s="105"/>
      <c r="TKR29" s="105"/>
      <c r="TKS29" s="105"/>
      <c r="TKT29" s="105"/>
      <c r="TKU29" s="105"/>
      <c r="TKV29" s="105"/>
      <c r="TKW29" s="105"/>
      <c r="TKX29" s="105"/>
      <c r="TKY29" s="105"/>
      <c r="TKZ29" s="105"/>
      <c r="TLA29" s="105"/>
      <c r="TLB29" s="105"/>
      <c r="TLC29" s="105"/>
      <c r="TLD29" s="105"/>
      <c r="TLE29" s="105"/>
      <c r="TLF29" s="105"/>
      <c r="TLG29" s="105"/>
      <c r="TLH29" s="105"/>
      <c r="TLI29" s="105"/>
      <c r="TLJ29" s="105"/>
      <c r="TLK29" s="105"/>
      <c r="TLL29" s="105"/>
      <c r="TLM29" s="105"/>
      <c r="TLN29" s="105"/>
      <c r="TLO29" s="105"/>
      <c r="TLP29" s="105"/>
      <c r="TLQ29" s="105"/>
      <c r="TLR29" s="105"/>
      <c r="TLS29" s="105"/>
      <c r="TLT29" s="105"/>
      <c r="TLU29" s="105"/>
      <c r="TLV29" s="105"/>
      <c r="TLW29" s="105"/>
      <c r="TLX29" s="105"/>
      <c r="TLY29" s="105"/>
      <c r="TLZ29" s="105"/>
      <c r="TMA29" s="105"/>
      <c r="TMB29" s="105"/>
      <c r="TMC29" s="105"/>
      <c r="TMD29" s="105"/>
      <c r="TME29" s="105"/>
      <c r="TMF29" s="105"/>
      <c r="TMG29" s="105"/>
      <c r="TMH29" s="105"/>
      <c r="TMI29" s="105"/>
      <c r="TMJ29" s="105"/>
      <c r="TMK29" s="105"/>
      <c r="TML29" s="105"/>
      <c r="TMM29" s="105"/>
      <c r="TMN29" s="105"/>
      <c r="TMO29" s="105"/>
      <c r="TMP29" s="105"/>
      <c r="TMQ29" s="105"/>
      <c r="TMR29" s="105"/>
      <c r="TMS29" s="105"/>
      <c r="TMT29" s="105"/>
      <c r="TMU29" s="105"/>
      <c r="TMV29" s="105"/>
      <c r="TMW29" s="105"/>
      <c r="TMX29" s="105"/>
      <c r="TMY29" s="105"/>
      <c r="TMZ29" s="105"/>
      <c r="TNA29" s="105"/>
      <c r="TNB29" s="105"/>
      <c r="TNC29" s="105"/>
      <c r="TND29" s="105"/>
      <c r="TNE29" s="105"/>
      <c r="TNF29" s="105"/>
      <c r="TNG29" s="105"/>
      <c r="TNH29" s="105"/>
      <c r="TNI29" s="105"/>
      <c r="TNJ29" s="105"/>
      <c r="TNK29" s="105"/>
      <c r="TNL29" s="105"/>
      <c r="TNM29" s="105"/>
      <c r="TNN29" s="105"/>
      <c r="TNO29" s="105"/>
      <c r="TNP29" s="105"/>
      <c r="TNQ29" s="105"/>
      <c r="TNR29" s="105"/>
      <c r="TNS29" s="105"/>
      <c r="TNT29" s="105"/>
      <c r="TNU29" s="105"/>
      <c r="TNV29" s="105"/>
      <c r="TNW29" s="105"/>
      <c r="TNX29" s="105"/>
      <c r="TNY29" s="105"/>
      <c r="TNZ29" s="105"/>
      <c r="TOA29" s="105"/>
      <c r="TOB29" s="105"/>
      <c r="TOC29" s="105"/>
      <c r="TOD29" s="105"/>
      <c r="TOE29" s="105"/>
      <c r="TOF29" s="105"/>
      <c r="TOG29" s="105"/>
      <c r="TOH29" s="105"/>
      <c r="TOI29" s="105"/>
      <c r="TOJ29" s="105"/>
      <c r="TOK29" s="105"/>
      <c r="TOL29" s="105"/>
      <c r="TOM29" s="105"/>
      <c r="TON29" s="105"/>
      <c r="TOO29" s="105"/>
      <c r="TOP29" s="105"/>
      <c r="TOQ29" s="105"/>
      <c r="TOR29" s="105"/>
      <c r="TOS29" s="105"/>
      <c r="TOT29" s="105"/>
      <c r="TOU29" s="105"/>
      <c r="TOV29" s="105"/>
      <c r="TOW29" s="105"/>
      <c r="TOX29" s="105"/>
      <c r="TOY29" s="105"/>
      <c r="TOZ29" s="105"/>
      <c r="TPA29" s="105"/>
      <c r="TPB29" s="105"/>
      <c r="TPC29" s="105"/>
      <c r="TPD29" s="105"/>
      <c r="TPE29" s="105"/>
      <c r="TPF29" s="105"/>
      <c r="TPG29" s="105"/>
      <c r="TPH29" s="105"/>
      <c r="TPI29" s="105"/>
      <c r="TPJ29" s="105"/>
      <c r="TPK29" s="105"/>
      <c r="TPL29" s="105"/>
      <c r="TPM29" s="105"/>
      <c r="TPN29" s="105"/>
      <c r="TPO29" s="105"/>
      <c r="TPP29" s="105"/>
      <c r="TPQ29" s="105"/>
      <c r="TPR29" s="105"/>
      <c r="TPS29" s="105"/>
      <c r="TPT29" s="105"/>
      <c r="TPU29" s="105"/>
      <c r="TPV29" s="105"/>
      <c r="TPW29" s="105"/>
      <c r="TPX29" s="105"/>
      <c r="TPY29" s="105"/>
      <c r="TPZ29" s="105"/>
      <c r="TQA29" s="105"/>
      <c r="TQB29" s="105"/>
      <c r="TQC29" s="105"/>
      <c r="TQD29" s="105"/>
      <c r="TQE29" s="105"/>
      <c r="TQF29" s="105"/>
      <c r="TQG29" s="105"/>
      <c r="TQH29" s="105"/>
      <c r="TQI29" s="105"/>
      <c r="TQJ29" s="105"/>
      <c r="TQK29" s="105"/>
      <c r="TQL29" s="105"/>
      <c r="TQM29" s="105"/>
      <c r="TQN29" s="105"/>
      <c r="TQO29" s="105"/>
      <c r="TQP29" s="105"/>
      <c r="TQQ29" s="105"/>
      <c r="TQR29" s="105"/>
      <c r="TQS29" s="105"/>
      <c r="TQT29" s="105"/>
      <c r="TQU29" s="105"/>
      <c r="TQV29" s="105"/>
      <c r="TQW29" s="105"/>
      <c r="TQX29" s="105"/>
      <c r="TQY29" s="105"/>
      <c r="TQZ29" s="105"/>
      <c r="TRA29" s="105"/>
      <c r="TRB29" s="105"/>
      <c r="TRC29" s="105"/>
      <c r="TRD29" s="105"/>
      <c r="TRE29" s="105"/>
      <c r="TRF29" s="105"/>
      <c r="TRG29" s="105"/>
      <c r="TRH29" s="105"/>
      <c r="TRI29" s="105"/>
      <c r="TRJ29" s="105"/>
      <c r="TRK29" s="105"/>
      <c r="TRL29" s="105"/>
      <c r="TRM29" s="105"/>
      <c r="TRN29" s="105"/>
      <c r="TRO29" s="105"/>
      <c r="TRP29" s="105"/>
      <c r="TRQ29" s="105"/>
      <c r="TRR29" s="105"/>
      <c r="TRS29" s="105"/>
      <c r="TRT29" s="105"/>
      <c r="TRU29" s="105"/>
      <c r="TRV29" s="105"/>
      <c r="TRW29" s="105"/>
      <c r="TRX29" s="105"/>
      <c r="TRY29" s="105"/>
      <c r="TRZ29" s="105"/>
      <c r="TSA29" s="105"/>
      <c r="TSB29" s="105"/>
      <c r="TSC29" s="105"/>
      <c r="TSD29" s="105"/>
      <c r="TSE29" s="105"/>
      <c r="TSF29" s="105"/>
      <c r="TSG29" s="105"/>
      <c r="TSH29" s="105"/>
      <c r="TSI29" s="105"/>
      <c r="TSJ29" s="105"/>
      <c r="TSK29" s="105"/>
      <c r="TSL29" s="105"/>
      <c r="TSM29" s="105"/>
      <c r="TSN29" s="105"/>
      <c r="TSO29" s="105"/>
      <c r="TSP29" s="105"/>
      <c r="TSQ29" s="105"/>
      <c r="TSR29" s="105"/>
      <c r="TSS29" s="105"/>
      <c r="TST29" s="105"/>
      <c r="TSU29" s="105"/>
      <c r="TSV29" s="105"/>
      <c r="TSW29" s="105"/>
      <c r="TSX29" s="105"/>
      <c r="TSY29" s="105"/>
      <c r="TSZ29" s="105"/>
      <c r="TTA29" s="105"/>
      <c r="TTB29" s="105"/>
      <c r="TTC29" s="105"/>
      <c r="TTD29" s="105"/>
      <c r="TTE29" s="105"/>
      <c r="TTF29" s="105"/>
      <c r="TTG29" s="105"/>
      <c r="TTH29" s="105"/>
      <c r="TTI29" s="105"/>
      <c r="TTJ29" s="105"/>
      <c r="TTK29" s="105"/>
      <c r="TTL29" s="105"/>
      <c r="TTM29" s="105"/>
      <c r="TTN29" s="105"/>
      <c r="TTO29" s="105"/>
      <c r="TTP29" s="105"/>
      <c r="TTQ29" s="105"/>
      <c r="TTR29" s="105"/>
      <c r="TTS29" s="105"/>
      <c r="TTT29" s="105"/>
      <c r="TTU29" s="105"/>
      <c r="TTV29" s="105"/>
      <c r="TTW29" s="105"/>
      <c r="TTX29" s="105"/>
      <c r="TTY29" s="105"/>
      <c r="TTZ29" s="105"/>
      <c r="TUA29" s="105"/>
      <c r="TUB29" s="105"/>
      <c r="TUC29" s="105"/>
      <c r="TUD29" s="105"/>
      <c r="TUE29" s="105"/>
      <c r="TUF29" s="105"/>
      <c r="TUG29" s="105"/>
      <c r="TUH29" s="105"/>
      <c r="TUI29" s="105"/>
      <c r="TUJ29" s="105"/>
      <c r="TUK29" s="105"/>
      <c r="TUL29" s="105"/>
      <c r="TUM29" s="105"/>
      <c r="TUN29" s="105"/>
      <c r="TUO29" s="105"/>
      <c r="TUP29" s="105"/>
      <c r="TUQ29" s="105"/>
      <c r="TUR29" s="105"/>
      <c r="TUS29" s="105"/>
      <c r="TUT29" s="105"/>
      <c r="TUU29" s="105"/>
      <c r="TUV29" s="105"/>
      <c r="TUW29" s="105"/>
      <c r="TUX29" s="105"/>
      <c r="TUY29" s="105"/>
      <c r="TUZ29" s="105"/>
      <c r="TVA29" s="105"/>
      <c r="TVB29" s="105"/>
      <c r="TVC29" s="105"/>
      <c r="TVD29" s="105"/>
      <c r="TVE29" s="105"/>
      <c r="TVF29" s="105"/>
      <c r="TVG29" s="105"/>
      <c r="TVH29" s="105"/>
      <c r="TVI29" s="105"/>
      <c r="TVJ29" s="105"/>
      <c r="TVK29" s="105"/>
      <c r="TVL29" s="105"/>
      <c r="TVM29" s="105"/>
      <c r="TVN29" s="105"/>
      <c r="TVO29" s="105"/>
      <c r="TVP29" s="105"/>
      <c r="TVQ29" s="105"/>
      <c r="TVR29" s="105"/>
      <c r="TVS29" s="105"/>
      <c r="TVT29" s="105"/>
      <c r="TVU29" s="105"/>
      <c r="TVV29" s="105"/>
      <c r="TVW29" s="105"/>
      <c r="TVX29" s="105"/>
      <c r="TVY29" s="105"/>
      <c r="TVZ29" s="105"/>
      <c r="TWA29" s="105"/>
      <c r="TWB29" s="105"/>
      <c r="TWC29" s="105"/>
      <c r="TWD29" s="105"/>
      <c r="TWE29" s="105"/>
      <c r="TWF29" s="105"/>
      <c r="TWG29" s="105"/>
      <c r="TWH29" s="105"/>
      <c r="TWI29" s="105"/>
      <c r="TWJ29" s="105"/>
      <c r="TWK29" s="105"/>
      <c r="TWL29" s="105"/>
      <c r="TWM29" s="105"/>
      <c r="TWN29" s="105"/>
      <c r="TWO29" s="105"/>
      <c r="TWP29" s="105"/>
      <c r="TWQ29" s="105"/>
      <c r="TWR29" s="105"/>
      <c r="TWS29" s="105"/>
      <c r="TWT29" s="105"/>
      <c r="TWU29" s="105"/>
      <c r="TWV29" s="105"/>
      <c r="TWW29" s="105"/>
      <c r="TWX29" s="105"/>
      <c r="TWY29" s="105"/>
      <c r="TWZ29" s="105"/>
      <c r="TXA29" s="105"/>
      <c r="TXB29" s="105"/>
      <c r="TXC29" s="105"/>
      <c r="TXD29" s="105"/>
      <c r="TXE29" s="105"/>
      <c r="TXF29" s="105"/>
      <c r="TXG29" s="105"/>
      <c r="TXH29" s="105"/>
      <c r="TXI29" s="105"/>
      <c r="TXJ29" s="105"/>
      <c r="TXK29" s="105"/>
      <c r="TXL29" s="105"/>
      <c r="TXM29" s="105"/>
      <c r="TXN29" s="105"/>
      <c r="TXO29" s="105"/>
      <c r="TXP29" s="105"/>
      <c r="TXQ29" s="105"/>
      <c r="TXR29" s="105"/>
      <c r="TXS29" s="105"/>
      <c r="TXT29" s="105"/>
      <c r="TXU29" s="105"/>
      <c r="TXV29" s="105"/>
      <c r="TXW29" s="105"/>
      <c r="TXX29" s="105"/>
      <c r="TXY29" s="105"/>
      <c r="TXZ29" s="105"/>
      <c r="TYA29" s="105"/>
      <c r="TYB29" s="105"/>
      <c r="TYC29" s="105"/>
      <c r="TYD29" s="105"/>
      <c r="TYE29" s="105"/>
      <c r="TYF29" s="105"/>
      <c r="TYG29" s="105"/>
      <c r="TYH29" s="105"/>
      <c r="TYI29" s="105"/>
      <c r="TYJ29" s="105"/>
      <c r="TYK29" s="105"/>
      <c r="TYL29" s="105"/>
      <c r="TYM29" s="105"/>
      <c r="TYN29" s="105"/>
      <c r="TYO29" s="105"/>
      <c r="TYP29" s="105"/>
      <c r="TYQ29" s="105"/>
      <c r="TYR29" s="105"/>
      <c r="TYS29" s="105"/>
      <c r="TYT29" s="105"/>
      <c r="TYU29" s="105"/>
      <c r="TYV29" s="105"/>
      <c r="TYW29" s="105"/>
      <c r="TYX29" s="105"/>
      <c r="TYY29" s="105"/>
      <c r="TYZ29" s="105"/>
      <c r="TZA29" s="105"/>
      <c r="TZB29" s="105"/>
      <c r="TZC29" s="105"/>
      <c r="TZD29" s="105"/>
      <c r="TZE29" s="105"/>
      <c r="TZF29" s="105"/>
      <c r="TZG29" s="105"/>
      <c r="TZH29" s="105"/>
      <c r="TZI29" s="105"/>
      <c r="TZJ29" s="105"/>
      <c r="TZK29" s="105"/>
      <c r="TZL29" s="105"/>
      <c r="TZM29" s="105"/>
      <c r="TZN29" s="105"/>
      <c r="TZO29" s="105"/>
      <c r="TZP29" s="105"/>
      <c r="TZQ29" s="105"/>
      <c r="TZR29" s="105"/>
      <c r="TZS29" s="105"/>
      <c r="TZT29" s="105"/>
      <c r="TZU29" s="105"/>
      <c r="TZV29" s="105"/>
      <c r="TZW29" s="105"/>
      <c r="TZX29" s="105"/>
      <c r="TZY29" s="105"/>
      <c r="TZZ29" s="105"/>
      <c r="UAA29" s="105"/>
      <c r="UAB29" s="105"/>
      <c r="UAC29" s="105"/>
      <c r="UAD29" s="105"/>
      <c r="UAE29" s="105"/>
      <c r="UAF29" s="105"/>
      <c r="UAG29" s="105"/>
      <c r="UAH29" s="105"/>
      <c r="UAI29" s="105"/>
      <c r="UAJ29" s="105"/>
      <c r="UAK29" s="105"/>
      <c r="UAL29" s="105"/>
      <c r="UAM29" s="105"/>
      <c r="UAN29" s="105"/>
      <c r="UAO29" s="105"/>
      <c r="UAP29" s="105"/>
      <c r="UAQ29" s="105"/>
      <c r="UAR29" s="105"/>
      <c r="UAS29" s="105"/>
      <c r="UAT29" s="105"/>
      <c r="UAU29" s="105"/>
      <c r="UAV29" s="105"/>
      <c r="UAW29" s="105"/>
      <c r="UAX29" s="105"/>
      <c r="UAY29" s="105"/>
      <c r="UAZ29" s="105"/>
      <c r="UBA29" s="105"/>
      <c r="UBB29" s="105"/>
      <c r="UBC29" s="105"/>
      <c r="UBD29" s="105"/>
      <c r="UBE29" s="105"/>
      <c r="UBF29" s="105"/>
      <c r="UBG29" s="105"/>
      <c r="UBH29" s="105"/>
      <c r="UBI29" s="105"/>
      <c r="UBJ29" s="105"/>
      <c r="UBK29" s="105"/>
      <c r="UBL29" s="105"/>
      <c r="UBM29" s="105"/>
      <c r="UBN29" s="105"/>
      <c r="UBO29" s="105"/>
      <c r="UBP29" s="105"/>
      <c r="UBQ29" s="105"/>
      <c r="UBR29" s="105"/>
      <c r="UBS29" s="105"/>
      <c r="UBT29" s="105"/>
      <c r="UBU29" s="105"/>
      <c r="UBV29" s="105"/>
      <c r="UBW29" s="105"/>
      <c r="UBX29" s="105"/>
      <c r="UBY29" s="105"/>
      <c r="UBZ29" s="105"/>
      <c r="UCA29" s="105"/>
      <c r="UCB29" s="105"/>
      <c r="UCC29" s="105"/>
      <c r="UCD29" s="105"/>
      <c r="UCE29" s="105"/>
      <c r="UCF29" s="105"/>
      <c r="UCG29" s="105"/>
      <c r="UCH29" s="105"/>
      <c r="UCI29" s="105"/>
      <c r="UCJ29" s="105"/>
      <c r="UCK29" s="105"/>
      <c r="UCL29" s="105"/>
      <c r="UCM29" s="105"/>
      <c r="UCN29" s="105"/>
      <c r="UCO29" s="105"/>
      <c r="UCP29" s="105"/>
      <c r="UCQ29" s="105"/>
      <c r="UCR29" s="105"/>
      <c r="UCS29" s="105"/>
      <c r="UCT29" s="105"/>
      <c r="UCU29" s="105"/>
      <c r="UCV29" s="105"/>
      <c r="UCW29" s="105"/>
      <c r="UCX29" s="105"/>
      <c r="UCY29" s="105"/>
      <c r="UCZ29" s="105"/>
      <c r="UDA29" s="105"/>
      <c r="UDB29" s="105"/>
      <c r="UDC29" s="105"/>
      <c r="UDD29" s="105"/>
      <c r="UDE29" s="105"/>
      <c r="UDF29" s="105"/>
      <c r="UDG29" s="105"/>
      <c r="UDH29" s="105"/>
      <c r="UDI29" s="105"/>
      <c r="UDJ29" s="105"/>
      <c r="UDK29" s="105"/>
      <c r="UDL29" s="105"/>
      <c r="UDM29" s="105"/>
      <c r="UDN29" s="105"/>
      <c r="UDO29" s="105"/>
      <c r="UDP29" s="105"/>
      <c r="UDQ29" s="105"/>
      <c r="UDR29" s="105"/>
      <c r="UDS29" s="105"/>
      <c r="UDT29" s="105"/>
      <c r="UDU29" s="105"/>
      <c r="UDV29" s="105"/>
      <c r="UDW29" s="105"/>
      <c r="UDX29" s="105"/>
      <c r="UDY29" s="105"/>
      <c r="UDZ29" s="105"/>
      <c r="UEA29" s="105"/>
      <c r="UEB29" s="105"/>
      <c r="UEC29" s="105"/>
      <c r="UED29" s="105"/>
      <c r="UEE29" s="105"/>
      <c r="UEF29" s="105"/>
      <c r="UEG29" s="105"/>
      <c r="UEH29" s="105"/>
      <c r="UEI29" s="105"/>
      <c r="UEJ29" s="105"/>
      <c r="UEK29" s="105"/>
      <c r="UEL29" s="105"/>
      <c r="UEM29" s="105"/>
      <c r="UEN29" s="105"/>
      <c r="UEO29" s="105"/>
      <c r="UEP29" s="105"/>
      <c r="UEQ29" s="105"/>
      <c r="UER29" s="105"/>
      <c r="UES29" s="105"/>
      <c r="UET29" s="105"/>
      <c r="UEU29" s="105"/>
      <c r="UEV29" s="105"/>
      <c r="UEW29" s="105"/>
      <c r="UEX29" s="105"/>
      <c r="UEY29" s="105"/>
      <c r="UEZ29" s="105"/>
      <c r="UFA29" s="105"/>
      <c r="UFB29" s="105"/>
      <c r="UFC29" s="105"/>
      <c r="UFD29" s="105"/>
      <c r="UFE29" s="105"/>
      <c r="UFF29" s="105"/>
      <c r="UFG29" s="105"/>
      <c r="UFH29" s="105"/>
      <c r="UFI29" s="105"/>
      <c r="UFJ29" s="105"/>
      <c r="UFK29" s="105"/>
      <c r="UFL29" s="105"/>
      <c r="UFM29" s="105"/>
      <c r="UFN29" s="105"/>
      <c r="UFO29" s="105"/>
      <c r="UFP29" s="105"/>
      <c r="UFQ29" s="105"/>
      <c r="UFR29" s="105"/>
      <c r="UFS29" s="105"/>
      <c r="UFT29" s="105"/>
      <c r="UFU29" s="105"/>
      <c r="UFV29" s="105"/>
      <c r="UFW29" s="105"/>
      <c r="UFX29" s="105"/>
      <c r="UFY29" s="105"/>
      <c r="UFZ29" s="105"/>
      <c r="UGA29" s="105"/>
      <c r="UGB29" s="105"/>
      <c r="UGC29" s="105"/>
      <c r="UGD29" s="105"/>
      <c r="UGE29" s="105"/>
      <c r="UGF29" s="105"/>
      <c r="UGG29" s="105"/>
      <c r="UGH29" s="105"/>
      <c r="UGI29" s="105"/>
      <c r="UGJ29" s="105"/>
      <c r="UGK29" s="105"/>
      <c r="UGL29" s="105"/>
      <c r="UGM29" s="105"/>
      <c r="UGN29" s="105"/>
      <c r="UGO29" s="105"/>
      <c r="UGP29" s="105"/>
      <c r="UGQ29" s="105"/>
      <c r="UGR29" s="105"/>
      <c r="UGS29" s="105"/>
      <c r="UGT29" s="105"/>
      <c r="UGU29" s="105"/>
      <c r="UGV29" s="105"/>
      <c r="UGW29" s="105"/>
      <c r="UGX29" s="105"/>
      <c r="UGY29" s="105"/>
      <c r="UGZ29" s="105"/>
      <c r="UHA29" s="105"/>
      <c r="UHB29" s="105"/>
      <c r="UHC29" s="105"/>
      <c r="UHD29" s="105"/>
      <c r="UHE29" s="105"/>
      <c r="UHF29" s="105"/>
      <c r="UHG29" s="105"/>
      <c r="UHH29" s="105"/>
      <c r="UHI29" s="105"/>
      <c r="UHJ29" s="105"/>
      <c r="UHK29" s="105"/>
      <c r="UHL29" s="105"/>
      <c r="UHM29" s="105"/>
      <c r="UHN29" s="105"/>
      <c r="UHO29" s="105"/>
      <c r="UHP29" s="105"/>
      <c r="UHQ29" s="105"/>
      <c r="UHR29" s="105"/>
      <c r="UHS29" s="105"/>
      <c r="UHT29" s="105"/>
      <c r="UHU29" s="105"/>
      <c r="UHV29" s="105"/>
      <c r="UHW29" s="105"/>
      <c r="UHX29" s="105"/>
      <c r="UHY29" s="105"/>
      <c r="UHZ29" s="105"/>
      <c r="UIA29" s="105"/>
      <c r="UIB29" s="105"/>
      <c r="UIC29" s="105"/>
      <c r="UID29" s="105"/>
      <c r="UIE29" s="105"/>
      <c r="UIF29" s="105"/>
      <c r="UIG29" s="105"/>
      <c r="UIH29" s="105"/>
      <c r="UII29" s="105"/>
      <c r="UIJ29" s="105"/>
      <c r="UIK29" s="105"/>
      <c r="UIL29" s="105"/>
      <c r="UIM29" s="105"/>
      <c r="UIN29" s="105"/>
      <c r="UIO29" s="105"/>
      <c r="UIP29" s="105"/>
      <c r="UIQ29" s="105"/>
      <c r="UIR29" s="105"/>
      <c r="UIS29" s="105"/>
      <c r="UIT29" s="105"/>
      <c r="UIU29" s="105"/>
      <c r="UIV29" s="105"/>
      <c r="UIW29" s="105"/>
      <c r="UIX29" s="105"/>
      <c r="UIY29" s="105"/>
      <c r="UIZ29" s="105"/>
      <c r="UJA29" s="105"/>
      <c r="UJB29" s="105"/>
      <c r="UJC29" s="105"/>
      <c r="UJD29" s="105"/>
      <c r="UJE29" s="105"/>
      <c r="UJF29" s="105"/>
      <c r="UJG29" s="105"/>
      <c r="UJH29" s="105"/>
      <c r="UJI29" s="105"/>
      <c r="UJJ29" s="105"/>
      <c r="UJK29" s="105"/>
      <c r="UJL29" s="105"/>
      <c r="UJM29" s="105"/>
      <c r="UJN29" s="105"/>
      <c r="UJO29" s="105"/>
      <c r="UJP29" s="105"/>
      <c r="UJQ29" s="105"/>
      <c r="UJR29" s="105"/>
      <c r="UJS29" s="105"/>
      <c r="UJT29" s="105"/>
      <c r="UJU29" s="105"/>
      <c r="UJV29" s="105"/>
      <c r="UJW29" s="105"/>
      <c r="UJX29" s="105"/>
      <c r="UJY29" s="105"/>
      <c r="UJZ29" s="105"/>
      <c r="UKA29" s="105"/>
      <c r="UKB29" s="105"/>
      <c r="UKC29" s="105"/>
      <c r="UKD29" s="105"/>
      <c r="UKE29" s="105"/>
      <c r="UKF29" s="105"/>
      <c r="UKG29" s="105"/>
      <c r="UKH29" s="105"/>
      <c r="UKI29" s="105"/>
      <c r="UKJ29" s="105"/>
      <c r="UKK29" s="105"/>
      <c r="UKL29" s="105"/>
      <c r="UKM29" s="105"/>
      <c r="UKN29" s="105"/>
      <c r="UKO29" s="105"/>
      <c r="UKP29" s="105"/>
      <c r="UKQ29" s="105"/>
      <c r="UKR29" s="105"/>
      <c r="UKS29" s="105"/>
      <c r="UKT29" s="105"/>
      <c r="UKU29" s="105"/>
      <c r="UKV29" s="105"/>
      <c r="UKW29" s="105"/>
      <c r="UKX29" s="105"/>
      <c r="UKY29" s="105"/>
      <c r="UKZ29" s="105"/>
      <c r="ULA29" s="105"/>
      <c r="ULB29" s="105"/>
      <c r="ULC29" s="105"/>
      <c r="ULD29" s="105"/>
      <c r="ULE29" s="105"/>
      <c r="ULF29" s="105"/>
      <c r="ULG29" s="105"/>
      <c r="ULH29" s="105"/>
      <c r="ULI29" s="105"/>
      <c r="ULJ29" s="105"/>
      <c r="ULK29" s="105"/>
      <c r="ULL29" s="105"/>
      <c r="ULM29" s="105"/>
      <c r="ULN29" s="105"/>
      <c r="ULO29" s="105"/>
      <c r="ULP29" s="105"/>
      <c r="ULQ29" s="105"/>
      <c r="ULR29" s="105"/>
      <c r="ULS29" s="105"/>
      <c r="ULT29" s="105"/>
      <c r="ULU29" s="105"/>
      <c r="ULV29" s="105"/>
      <c r="ULW29" s="105"/>
      <c r="ULX29" s="105"/>
      <c r="ULY29" s="105"/>
      <c r="ULZ29" s="105"/>
      <c r="UMA29" s="105"/>
      <c r="UMB29" s="105"/>
      <c r="UMC29" s="105"/>
      <c r="UMD29" s="105"/>
      <c r="UME29" s="105"/>
      <c r="UMF29" s="105"/>
      <c r="UMG29" s="105"/>
      <c r="UMH29" s="105"/>
      <c r="UMI29" s="105"/>
      <c r="UMJ29" s="105"/>
      <c r="UMK29" s="105"/>
      <c r="UML29" s="105"/>
      <c r="UMM29" s="105"/>
      <c r="UMN29" s="105"/>
      <c r="UMO29" s="105"/>
      <c r="UMP29" s="105"/>
      <c r="UMQ29" s="105"/>
      <c r="UMR29" s="105"/>
      <c r="UMS29" s="105"/>
      <c r="UMT29" s="105"/>
      <c r="UMU29" s="105"/>
      <c r="UMV29" s="105"/>
      <c r="UMW29" s="105"/>
      <c r="UMX29" s="105"/>
      <c r="UMY29" s="105"/>
      <c r="UMZ29" s="105"/>
      <c r="UNA29" s="105"/>
      <c r="UNB29" s="105"/>
      <c r="UNC29" s="105"/>
      <c r="UND29" s="105"/>
      <c r="UNE29" s="105"/>
      <c r="UNF29" s="105"/>
      <c r="UNG29" s="105"/>
      <c r="UNH29" s="105"/>
      <c r="UNI29" s="105"/>
      <c r="UNJ29" s="105"/>
      <c r="UNK29" s="105"/>
      <c r="UNL29" s="105"/>
      <c r="UNM29" s="105"/>
      <c r="UNN29" s="105"/>
      <c r="UNO29" s="105"/>
      <c r="UNP29" s="105"/>
      <c r="UNQ29" s="105"/>
      <c r="UNR29" s="105"/>
      <c r="UNS29" s="105"/>
      <c r="UNT29" s="105"/>
      <c r="UNU29" s="105"/>
      <c r="UNV29" s="105"/>
      <c r="UNW29" s="105"/>
      <c r="UNX29" s="105"/>
      <c r="UNY29" s="105"/>
      <c r="UNZ29" s="105"/>
      <c r="UOA29" s="105"/>
      <c r="UOB29" s="105"/>
      <c r="UOC29" s="105"/>
      <c r="UOD29" s="105"/>
      <c r="UOE29" s="105"/>
      <c r="UOF29" s="105"/>
      <c r="UOG29" s="105"/>
      <c r="UOH29" s="105"/>
      <c r="UOI29" s="105"/>
      <c r="UOJ29" s="105"/>
      <c r="UOK29" s="105"/>
      <c r="UOL29" s="105"/>
      <c r="UOM29" s="105"/>
      <c r="UON29" s="105"/>
      <c r="UOO29" s="105"/>
      <c r="UOP29" s="105"/>
      <c r="UOQ29" s="105"/>
      <c r="UOR29" s="105"/>
      <c r="UOS29" s="105"/>
      <c r="UOT29" s="105"/>
      <c r="UOU29" s="105"/>
      <c r="UOV29" s="105"/>
      <c r="UOW29" s="105"/>
      <c r="UOX29" s="105"/>
      <c r="UOY29" s="105"/>
      <c r="UOZ29" s="105"/>
      <c r="UPA29" s="105"/>
      <c r="UPB29" s="105"/>
      <c r="UPC29" s="105"/>
      <c r="UPD29" s="105"/>
      <c r="UPE29" s="105"/>
      <c r="UPF29" s="105"/>
      <c r="UPG29" s="105"/>
      <c r="UPH29" s="105"/>
      <c r="UPI29" s="105"/>
      <c r="UPJ29" s="105"/>
      <c r="UPK29" s="105"/>
      <c r="UPL29" s="105"/>
      <c r="UPM29" s="105"/>
      <c r="UPN29" s="105"/>
      <c r="UPO29" s="105"/>
      <c r="UPP29" s="105"/>
      <c r="UPQ29" s="105"/>
      <c r="UPR29" s="105"/>
      <c r="UPS29" s="105"/>
      <c r="UPT29" s="105"/>
      <c r="UPU29" s="105"/>
      <c r="UPV29" s="105"/>
      <c r="UPW29" s="105"/>
      <c r="UPX29" s="105"/>
      <c r="UPY29" s="105"/>
      <c r="UPZ29" s="105"/>
      <c r="UQA29" s="105"/>
      <c r="UQB29" s="105"/>
      <c r="UQC29" s="105"/>
      <c r="UQD29" s="105"/>
      <c r="UQE29" s="105"/>
      <c r="UQF29" s="105"/>
      <c r="UQG29" s="105"/>
      <c r="UQH29" s="105"/>
      <c r="UQI29" s="105"/>
      <c r="UQJ29" s="105"/>
      <c r="UQK29" s="105"/>
      <c r="UQL29" s="105"/>
      <c r="UQM29" s="105"/>
      <c r="UQN29" s="105"/>
      <c r="UQO29" s="105"/>
      <c r="UQP29" s="105"/>
      <c r="UQQ29" s="105"/>
      <c r="UQR29" s="105"/>
      <c r="UQS29" s="105"/>
      <c r="UQT29" s="105"/>
      <c r="UQU29" s="105"/>
      <c r="UQV29" s="105"/>
      <c r="UQW29" s="105"/>
      <c r="UQX29" s="105"/>
      <c r="UQY29" s="105"/>
      <c r="UQZ29" s="105"/>
      <c r="URA29" s="105"/>
      <c r="URB29" s="105"/>
      <c r="URC29" s="105"/>
      <c r="URD29" s="105"/>
      <c r="URE29" s="105"/>
      <c r="URF29" s="105"/>
      <c r="URG29" s="105"/>
      <c r="URH29" s="105"/>
      <c r="URI29" s="105"/>
      <c r="URJ29" s="105"/>
      <c r="URK29" s="105"/>
      <c r="URL29" s="105"/>
      <c r="URM29" s="105"/>
      <c r="URN29" s="105"/>
      <c r="URO29" s="105"/>
      <c r="URP29" s="105"/>
      <c r="URQ29" s="105"/>
      <c r="URR29" s="105"/>
      <c r="URS29" s="105"/>
      <c r="URT29" s="105"/>
      <c r="URU29" s="105"/>
      <c r="URV29" s="105"/>
      <c r="URW29" s="105"/>
      <c r="URX29" s="105"/>
      <c r="URY29" s="105"/>
      <c r="URZ29" s="105"/>
      <c r="USA29" s="105"/>
      <c r="USB29" s="105"/>
      <c r="USC29" s="105"/>
      <c r="USD29" s="105"/>
      <c r="USE29" s="105"/>
      <c r="USF29" s="105"/>
      <c r="USG29" s="105"/>
      <c r="USH29" s="105"/>
      <c r="USI29" s="105"/>
      <c r="USJ29" s="105"/>
      <c r="USK29" s="105"/>
      <c r="USL29" s="105"/>
      <c r="USM29" s="105"/>
      <c r="USN29" s="105"/>
      <c r="USO29" s="105"/>
      <c r="USP29" s="105"/>
      <c r="USQ29" s="105"/>
      <c r="USR29" s="105"/>
      <c r="USS29" s="105"/>
      <c r="UST29" s="105"/>
      <c r="USU29" s="105"/>
      <c r="USV29" s="105"/>
      <c r="USW29" s="105"/>
      <c r="USX29" s="105"/>
      <c r="USY29" s="105"/>
      <c r="USZ29" s="105"/>
      <c r="UTA29" s="105"/>
      <c r="UTB29" s="105"/>
      <c r="UTC29" s="105"/>
      <c r="UTD29" s="105"/>
      <c r="UTE29" s="105"/>
      <c r="UTF29" s="105"/>
      <c r="UTG29" s="105"/>
      <c r="UTH29" s="105"/>
      <c r="UTI29" s="105"/>
      <c r="UTJ29" s="105"/>
      <c r="UTK29" s="105"/>
      <c r="UTL29" s="105"/>
      <c r="UTM29" s="105"/>
      <c r="UTN29" s="105"/>
      <c r="UTO29" s="105"/>
      <c r="UTP29" s="105"/>
      <c r="UTQ29" s="105"/>
      <c r="UTR29" s="105"/>
      <c r="UTS29" s="105"/>
      <c r="UTT29" s="105"/>
      <c r="UTU29" s="105"/>
      <c r="UTV29" s="105"/>
      <c r="UTW29" s="105"/>
      <c r="UTX29" s="105"/>
      <c r="UTY29" s="105"/>
      <c r="UTZ29" s="105"/>
      <c r="UUA29" s="105"/>
      <c r="UUB29" s="105"/>
      <c r="UUC29" s="105"/>
      <c r="UUD29" s="105"/>
      <c r="UUE29" s="105"/>
      <c r="UUF29" s="105"/>
      <c r="UUG29" s="105"/>
      <c r="UUH29" s="105"/>
      <c r="UUI29" s="105"/>
      <c r="UUJ29" s="105"/>
      <c r="UUK29" s="105"/>
      <c r="UUL29" s="105"/>
      <c r="UUM29" s="105"/>
      <c r="UUN29" s="105"/>
      <c r="UUO29" s="105"/>
      <c r="UUP29" s="105"/>
      <c r="UUQ29" s="105"/>
      <c r="UUR29" s="105"/>
      <c r="UUS29" s="105"/>
      <c r="UUT29" s="105"/>
      <c r="UUU29" s="105"/>
      <c r="UUV29" s="105"/>
      <c r="UUW29" s="105"/>
      <c r="UUX29" s="105"/>
      <c r="UUY29" s="105"/>
      <c r="UUZ29" s="105"/>
      <c r="UVA29" s="105"/>
      <c r="UVB29" s="105"/>
      <c r="UVC29" s="105"/>
      <c r="UVD29" s="105"/>
      <c r="UVE29" s="105"/>
      <c r="UVF29" s="105"/>
      <c r="UVG29" s="105"/>
      <c r="UVH29" s="105"/>
      <c r="UVI29" s="105"/>
      <c r="UVJ29" s="105"/>
      <c r="UVK29" s="105"/>
      <c r="UVL29" s="105"/>
      <c r="UVM29" s="105"/>
      <c r="UVN29" s="105"/>
      <c r="UVO29" s="105"/>
      <c r="UVP29" s="105"/>
      <c r="UVQ29" s="105"/>
      <c r="UVR29" s="105"/>
      <c r="UVS29" s="105"/>
      <c r="UVT29" s="105"/>
      <c r="UVU29" s="105"/>
      <c r="UVV29" s="105"/>
      <c r="UVW29" s="105"/>
      <c r="UVX29" s="105"/>
      <c r="UVY29" s="105"/>
      <c r="UVZ29" s="105"/>
      <c r="UWA29" s="105"/>
      <c r="UWB29" s="105"/>
      <c r="UWC29" s="105"/>
      <c r="UWD29" s="105"/>
      <c r="UWE29" s="105"/>
      <c r="UWF29" s="105"/>
      <c r="UWG29" s="105"/>
      <c r="UWH29" s="105"/>
      <c r="UWI29" s="105"/>
      <c r="UWJ29" s="105"/>
      <c r="UWK29" s="105"/>
      <c r="UWL29" s="105"/>
      <c r="UWM29" s="105"/>
      <c r="UWN29" s="105"/>
      <c r="UWO29" s="105"/>
      <c r="UWP29" s="105"/>
      <c r="UWQ29" s="105"/>
      <c r="UWR29" s="105"/>
      <c r="UWS29" s="105"/>
      <c r="UWT29" s="105"/>
      <c r="UWU29" s="105"/>
      <c r="UWV29" s="105"/>
      <c r="UWW29" s="105"/>
      <c r="UWX29" s="105"/>
      <c r="UWY29" s="105"/>
      <c r="UWZ29" s="105"/>
      <c r="UXA29" s="105"/>
      <c r="UXB29" s="105"/>
      <c r="UXC29" s="105"/>
      <c r="UXD29" s="105"/>
      <c r="UXE29" s="105"/>
      <c r="UXF29" s="105"/>
      <c r="UXG29" s="105"/>
      <c r="UXH29" s="105"/>
      <c r="UXI29" s="105"/>
      <c r="UXJ29" s="105"/>
      <c r="UXK29" s="105"/>
      <c r="UXL29" s="105"/>
      <c r="UXM29" s="105"/>
      <c r="UXN29" s="105"/>
      <c r="UXO29" s="105"/>
      <c r="UXP29" s="105"/>
      <c r="UXQ29" s="105"/>
      <c r="UXR29" s="105"/>
      <c r="UXS29" s="105"/>
      <c r="UXT29" s="105"/>
      <c r="UXU29" s="105"/>
      <c r="UXV29" s="105"/>
      <c r="UXW29" s="105"/>
      <c r="UXX29" s="105"/>
      <c r="UXY29" s="105"/>
      <c r="UXZ29" s="105"/>
      <c r="UYA29" s="105"/>
      <c r="UYB29" s="105"/>
      <c r="UYC29" s="105"/>
      <c r="UYD29" s="105"/>
      <c r="UYE29" s="105"/>
      <c r="UYF29" s="105"/>
      <c r="UYG29" s="105"/>
      <c r="UYH29" s="105"/>
      <c r="UYI29" s="105"/>
      <c r="UYJ29" s="105"/>
      <c r="UYK29" s="105"/>
      <c r="UYL29" s="105"/>
      <c r="UYM29" s="105"/>
      <c r="UYN29" s="105"/>
      <c r="UYO29" s="105"/>
      <c r="UYP29" s="105"/>
      <c r="UYQ29" s="105"/>
      <c r="UYR29" s="105"/>
      <c r="UYS29" s="105"/>
      <c r="UYT29" s="105"/>
      <c r="UYU29" s="105"/>
      <c r="UYV29" s="105"/>
      <c r="UYW29" s="105"/>
      <c r="UYX29" s="105"/>
      <c r="UYY29" s="105"/>
      <c r="UYZ29" s="105"/>
      <c r="UZA29" s="105"/>
      <c r="UZB29" s="105"/>
      <c r="UZC29" s="105"/>
      <c r="UZD29" s="105"/>
      <c r="UZE29" s="105"/>
      <c r="UZF29" s="105"/>
      <c r="UZG29" s="105"/>
      <c r="UZH29" s="105"/>
      <c r="UZI29" s="105"/>
      <c r="UZJ29" s="105"/>
      <c r="UZK29" s="105"/>
      <c r="UZL29" s="105"/>
      <c r="UZM29" s="105"/>
      <c r="UZN29" s="105"/>
      <c r="UZO29" s="105"/>
      <c r="UZP29" s="105"/>
      <c r="UZQ29" s="105"/>
      <c r="UZR29" s="105"/>
      <c r="UZS29" s="105"/>
      <c r="UZT29" s="105"/>
      <c r="UZU29" s="105"/>
      <c r="UZV29" s="105"/>
      <c r="UZW29" s="105"/>
      <c r="UZX29" s="105"/>
      <c r="UZY29" s="105"/>
      <c r="UZZ29" s="105"/>
      <c r="VAA29" s="105"/>
      <c r="VAB29" s="105"/>
      <c r="VAC29" s="105"/>
      <c r="VAD29" s="105"/>
      <c r="VAE29" s="105"/>
      <c r="VAF29" s="105"/>
      <c r="VAG29" s="105"/>
      <c r="VAH29" s="105"/>
      <c r="VAI29" s="105"/>
      <c r="VAJ29" s="105"/>
      <c r="VAK29" s="105"/>
      <c r="VAL29" s="105"/>
      <c r="VAM29" s="105"/>
      <c r="VAN29" s="105"/>
      <c r="VAO29" s="105"/>
      <c r="VAP29" s="105"/>
      <c r="VAQ29" s="105"/>
      <c r="VAR29" s="105"/>
      <c r="VAS29" s="105"/>
      <c r="VAT29" s="105"/>
      <c r="VAU29" s="105"/>
      <c r="VAV29" s="105"/>
      <c r="VAW29" s="105"/>
      <c r="VAX29" s="105"/>
      <c r="VAY29" s="105"/>
      <c r="VAZ29" s="105"/>
      <c r="VBA29" s="105"/>
      <c r="VBB29" s="105"/>
      <c r="VBC29" s="105"/>
      <c r="VBD29" s="105"/>
      <c r="VBE29" s="105"/>
      <c r="VBF29" s="105"/>
      <c r="VBG29" s="105"/>
      <c r="VBH29" s="105"/>
      <c r="VBI29" s="105"/>
      <c r="VBJ29" s="105"/>
      <c r="VBK29" s="105"/>
      <c r="VBL29" s="105"/>
      <c r="VBM29" s="105"/>
      <c r="VBN29" s="105"/>
      <c r="VBO29" s="105"/>
      <c r="VBP29" s="105"/>
      <c r="VBQ29" s="105"/>
      <c r="VBR29" s="105"/>
      <c r="VBS29" s="105"/>
      <c r="VBT29" s="105"/>
      <c r="VBU29" s="105"/>
      <c r="VBV29" s="105"/>
      <c r="VBW29" s="105"/>
      <c r="VBX29" s="105"/>
      <c r="VBY29" s="105"/>
      <c r="VBZ29" s="105"/>
      <c r="VCA29" s="105"/>
      <c r="VCB29" s="105"/>
      <c r="VCC29" s="105"/>
      <c r="VCD29" s="105"/>
      <c r="VCE29" s="105"/>
      <c r="VCF29" s="105"/>
      <c r="VCG29" s="105"/>
      <c r="VCH29" s="105"/>
      <c r="VCI29" s="105"/>
      <c r="VCJ29" s="105"/>
      <c r="VCK29" s="105"/>
      <c r="VCL29" s="105"/>
      <c r="VCM29" s="105"/>
      <c r="VCN29" s="105"/>
      <c r="VCO29" s="105"/>
      <c r="VCP29" s="105"/>
      <c r="VCQ29" s="105"/>
      <c r="VCR29" s="105"/>
      <c r="VCS29" s="105"/>
      <c r="VCT29" s="105"/>
      <c r="VCU29" s="105"/>
      <c r="VCV29" s="105"/>
      <c r="VCW29" s="105"/>
      <c r="VCX29" s="105"/>
      <c r="VCY29" s="105"/>
      <c r="VCZ29" s="105"/>
      <c r="VDA29" s="105"/>
      <c r="VDB29" s="105"/>
      <c r="VDC29" s="105"/>
      <c r="VDD29" s="105"/>
      <c r="VDE29" s="105"/>
      <c r="VDF29" s="105"/>
      <c r="VDG29" s="105"/>
      <c r="VDH29" s="105"/>
      <c r="VDI29" s="105"/>
      <c r="VDJ29" s="105"/>
      <c r="VDK29" s="105"/>
      <c r="VDL29" s="105"/>
      <c r="VDM29" s="105"/>
      <c r="VDN29" s="105"/>
      <c r="VDO29" s="105"/>
      <c r="VDP29" s="105"/>
      <c r="VDQ29" s="105"/>
      <c r="VDR29" s="105"/>
      <c r="VDS29" s="105"/>
      <c r="VDT29" s="105"/>
      <c r="VDU29" s="105"/>
      <c r="VDV29" s="105"/>
      <c r="VDW29" s="105"/>
      <c r="VDX29" s="105"/>
      <c r="VDY29" s="105"/>
      <c r="VDZ29" s="105"/>
      <c r="VEA29" s="105"/>
      <c r="VEB29" s="105"/>
      <c r="VEC29" s="105"/>
      <c r="VED29" s="105"/>
      <c r="VEE29" s="105"/>
      <c r="VEF29" s="105"/>
      <c r="VEG29" s="105"/>
      <c r="VEH29" s="105"/>
      <c r="VEI29" s="105"/>
      <c r="VEJ29" s="105"/>
      <c r="VEK29" s="105"/>
      <c r="VEL29" s="105"/>
      <c r="VEM29" s="105"/>
      <c r="VEN29" s="105"/>
      <c r="VEO29" s="105"/>
      <c r="VEP29" s="105"/>
      <c r="VEQ29" s="105"/>
      <c r="VER29" s="105"/>
      <c r="VES29" s="105"/>
      <c r="VET29" s="105"/>
      <c r="VEU29" s="105"/>
      <c r="VEV29" s="105"/>
      <c r="VEW29" s="105"/>
      <c r="VEX29" s="105"/>
      <c r="VEY29" s="105"/>
      <c r="VEZ29" s="105"/>
      <c r="VFA29" s="105"/>
      <c r="VFB29" s="105"/>
      <c r="VFC29" s="105"/>
      <c r="VFD29" s="105"/>
      <c r="VFE29" s="105"/>
      <c r="VFF29" s="105"/>
      <c r="VFG29" s="105"/>
      <c r="VFH29" s="105"/>
      <c r="VFI29" s="105"/>
      <c r="VFJ29" s="105"/>
      <c r="VFK29" s="105"/>
      <c r="VFL29" s="105"/>
      <c r="VFM29" s="105"/>
      <c r="VFN29" s="105"/>
      <c r="VFO29" s="105"/>
      <c r="VFP29" s="105"/>
      <c r="VFQ29" s="105"/>
      <c r="VFR29" s="105"/>
      <c r="VFS29" s="105"/>
      <c r="VFT29" s="105"/>
      <c r="VFU29" s="105"/>
      <c r="VFV29" s="105"/>
      <c r="VFW29" s="105"/>
      <c r="VFX29" s="105"/>
      <c r="VFY29" s="105"/>
      <c r="VFZ29" s="105"/>
      <c r="VGA29" s="105"/>
      <c r="VGB29" s="105"/>
      <c r="VGC29" s="105"/>
      <c r="VGD29" s="105"/>
      <c r="VGE29" s="105"/>
      <c r="VGF29" s="105"/>
      <c r="VGG29" s="105"/>
      <c r="VGH29" s="105"/>
      <c r="VGI29" s="105"/>
      <c r="VGJ29" s="105"/>
      <c r="VGK29" s="105"/>
      <c r="VGL29" s="105"/>
      <c r="VGM29" s="105"/>
      <c r="VGN29" s="105"/>
      <c r="VGO29" s="105"/>
      <c r="VGP29" s="105"/>
      <c r="VGQ29" s="105"/>
      <c r="VGR29" s="105"/>
      <c r="VGS29" s="105"/>
      <c r="VGT29" s="105"/>
      <c r="VGU29" s="105"/>
      <c r="VGV29" s="105"/>
      <c r="VGW29" s="105"/>
      <c r="VGX29" s="105"/>
      <c r="VGY29" s="105"/>
      <c r="VGZ29" s="105"/>
      <c r="VHA29" s="105"/>
      <c r="VHB29" s="105"/>
      <c r="VHC29" s="105"/>
      <c r="VHD29" s="105"/>
      <c r="VHE29" s="105"/>
      <c r="VHF29" s="105"/>
      <c r="VHG29" s="105"/>
      <c r="VHH29" s="105"/>
      <c r="VHI29" s="105"/>
      <c r="VHJ29" s="105"/>
      <c r="VHK29" s="105"/>
      <c r="VHL29" s="105"/>
      <c r="VHM29" s="105"/>
      <c r="VHN29" s="105"/>
      <c r="VHO29" s="105"/>
      <c r="VHP29" s="105"/>
      <c r="VHQ29" s="105"/>
      <c r="VHR29" s="105"/>
      <c r="VHS29" s="105"/>
      <c r="VHT29" s="105"/>
      <c r="VHU29" s="105"/>
      <c r="VHV29" s="105"/>
      <c r="VHW29" s="105"/>
      <c r="VHX29" s="105"/>
      <c r="VHY29" s="105"/>
      <c r="VHZ29" s="105"/>
      <c r="VIA29" s="105"/>
      <c r="VIB29" s="105"/>
      <c r="VIC29" s="105"/>
      <c r="VID29" s="105"/>
      <c r="VIE29" s="105"/>
      <c r="VIF29" s="105"/>
      <c r="VIG29" s="105"/>
      <c r="VIH29" s="105"/>
      <c r="VII29" s="105"/>
      <c r="VIJ29" s="105"/>
      <c r="VIK29" s="105"/>
      <c r="VIL29" s="105"/>
      <c r="VIM29" s="105"/>
      <c r="VIN29" s="105"/>
      <c r="VIO29" s="105"/>
      <c r="VIP29" s="105"/>
      <c r="VIQ29" s="105"/>
      <c r="VIR29" s="105"/>
      <c r="VIS29" s="105"/>
      <c r="VIT29" s="105"/>
      <c r="VIU29" s="105"/>
      <c r="VIV29" s="105"/>
      <c r="VIW29" s="105"/>
      <c r="VIX29" s="105"/>
      <c r="VIY29" s="105"/>
      <c r="VIZ29" s="105"/>
      <c r="VJA29" s="105"/>
      <c r="VJB29" s="105"/>
      <c r="VJC29" s="105"/>
      <c r="VJD29" s="105"/>
      <c r="VJE29" s="105"/>
      <c r="VJF29" s="105"/>
      <c r="VJG29" s="105"/>
      <c r="VJH29" s="105"/>
      <c r="VJI29" s="105"/>
      <c r="VJJ29" s="105"/>
      <c r="VJK29" s="105"/>
      <c r="VJL29" s="105"/>
      <c r="VJM29" s="105"/>
      <c r="VJN29" s="105"/>
      <c r="VJO29" s="105"/>
      <c r="VJP29" s="105"/>
      <c r="VJQ29" s="105"/>
      <c r="VJR29" s="105"/>
      <c r="VJS29" s="105"/>
      <c r="VJT29" s="105"/>
      <c r="VJU29" s="105"/>
      <c r="VJV29" s="105"/>
      <c r="VJW29" s="105"/>
      <c r="VJX29" s="105"/>
      <c r="VJY29" s="105"/>
      <c r="VJZ29" s="105"/>
      <c r="VKA29" s="105"/>
      <c r="VKB29" s="105"/>
      <c r="VKC29" s="105"/>
      <c r="VKD29" s="105"/>
      <c r="VKE29" s="105"/>
      <c r="VKF29" s="105"/>
      <c r="VKG29" s="105"/>
      <c r="VKH29" s="105"/>
      <c r="VKI29" s="105"/>
      <c r="VKJ29" s="105"/>
      <c r="VKK29" s="105"/>
      <c r="VKL29" s="105"/>
      <c r="VKM29" s="105"/>
      <c r="VKN29" s="105"/>
      <c r="VKO29" s="105"/>
      <c r="VKP29" s="105"/>
      <c r="VKQ29" s="105"/>
      <c r="VKR29" s="105"/>
      <c r="VKS29" s="105"/>
      <c r="VKT29" s="105"/>
      <c r="VKU29" s="105"/>
      <c r="VKV29" s="105"/>
      <c r="VKW29" s="105"/>
      <c r="VKX29" s="105"/>
      <c r="VKY29" s="105"/>
      <c r="VKZ29" s="105"/>
      <c r="VLA29" s="105"/>
      <c r="VLB29" s="105"/>
      <c r="VLC29" s="105"/>
      <c r="VLD29" s="105"/>
      <c r="VLE29" s="105"/>
      <c r="VLF29" s="105"/>
      <c r="VLG29" s="105"/>
      <c r="VLH29" s="105"/>
      <c r="VLI29" s="105"/>
      <c r="VLJ29" s="105"/>
      <c r="VLK29" s="105"/>
      <c r="VLL29" s="105"/>
      <c r="VLM29" s="105"/>
      <c r="VLN29" s="105"/>
      <c r="VLO29" s="105"/>
      <c r="VLP29" s="105"/>
      <c r="VLQ29" s="105"/>
      <c r="VLR29" s="105"/>
      <c r="VLS29" s="105"/>
      <c r="VLT29" s="105"/>
      <c r="VLU29" s="105"/>
      <c r="VLV29" s="105"/>
      <c r="VLW29" s="105"/>
      <c r="VLX29" s="105"/>
      <c r="VLY29" s="105"/>
      <c r="VLZ29" s="105"/>
      <c r="VMA29" s="105"/>
      <c r="VMB29" s="105"/>
      <c r="VMC29" s="105"/>
      <c r="VMD29" s="105"/>
      <c r="VME29" s="105"/>
      <c r="VMF29" s="105"/>
      <c r="VMG29" s="105"/>
      <c r="VMH29" s="105"/>
      <c r="VMI29" s="105"/>
      <c r="VMJ29" s="105"/>
      <c r="VMK29" s="105"/>
      <c r="VML29" s="105"/>
      <c r="VMM29" s="105"/>
      <c r="VMN29" s="105"/>
      <c r="VMO29" s="105"/>
      <c r="VMP29" s="105"/>
      <c r="VMQ29" s="105"/>
      <c r="VMR29" s="105"/>
      <c r="VMS29" s="105"/>
      <c r="VMT29" s="105"/>
      <c r="VMU29" s="105"/>
      <c r="VMV29" s="105"/>
      <c r="VMW29" s="105"/>
      <c r="VMX29" s="105"/>
      <c r="VMY29" s="105"/>
      <c r="VMZ29" s="105"/>
      <c r="VNA29" s="105"/>
      <c r="VNB29" s="105"/>
      <c r="VNC29" s="105"/>
      <c r="VND29" s="105"/>
      <c r="VNE29" s="105"/>
      <c r="VNF29" s="105"/>
      <c r="VNG29" s="105"/>
      <c r="VNH29" s="105"/>
      <c r="VNI29" s="105"/>
      <c r="VNJ29" s="105"/>
      <c r="VNK29" s="105"/>
      <c r="VNL29" s="105"/>
      <c r="VNM29" s="105"/>
      <c r="VNN29" s="105"/>
      <c r="VNO29" s="105"/>
      <c r="VNP29" s="105"/>
      <c r="VNQ29" s="105"/>
      <c r="VNR29" s="105"/>
      <c r="VNS29" s="105"/>
      <c r="VNT29" s="105"/>
      <c r="VNU29" s="105"/>
      <c r="VNV29" s="105"/>
      <c r="VNW29" s="105"/>
      <c r="VNX29" s="105"/>
      <c r="VNY29" s="105"/>
      <c r="VNZ29" s="105"/>
      <c r="VOA29" s="105"/>
      <c r="VOB29" s="105"/>
      <c r="VOC29" s="105"/>
      <c r="VOD29" s="105"/>
      <c r="VOE29" s="105"/>
      <c r="VOF29" s="105"/>
      <c r="VOG29" s="105"/>
      <c r="VOH29" s="105"/>
      <c r="VOI29" s="105"/>
      <c r="VOJ29" s="105"/>
      <c r="VOK29" s="105"/>
      <c r="VOL29" s="105"/>
      <c r="VOM29" s="105"/>
      <c r="VON29" s="105"/>
      <c r="VOO29" s="105"/>
      <c r="VOP29" s="105"/>
      <c r="VOQ29" s="105"/>
      <c r="VOR29" s="105"/>
      <c r="VOS29" s="105"/>
      <c r="VOT29" s="105"/>
      <c r="VOU29" s="105"/>
      <c r="VOV29" s="105"/>
      <c r="VOW29" s="105"/>
      <c r="VOX29" s="105"/>
      <c r="VOY29" s="105"/>
      <c r="VOZ29" s="105"/>
      <c r="VPA29" s="105"/>
      <c r="VPB29" s="105"/>
      <c r="VPC29" s="105"/>
      <c r="VPD29" s="105"/>
      <c r="VPE29" s="105"/>
      <c r="VPF29" s="105"/>
      <c r="VPG29" s="105"/>
      <c r="VPH29" s="105"/>
      <c r="VPI29" s="105"/>
      <c r="VPJ29" s="105"/>
      <c r="VPK29" s="105"/>
      <c r="VPL29" s="105"/>
      <c r="VPM29" s="105"/>
      <c r="VPN29" s="105"/>
      <c r="VPO29" s="105"/>
      <c r="VPP29" s="105"/>
      <c r="VPQ29" s="105"/>
      <c r="VPR29" s="105"/>
      <c r="VPS29" s="105"/>
      <c r="VPT29" s="105"/>
      <c r="VPU29" s="105"/>
      <c r="VPV29" s="105"/>
      <c r="VPW29" s="105"/>
      <c r="VPX29" s="105"/>
      <c r="VPY29" s="105"/>
      <c r="VPZ29" s="105"/>
      <c r="VQA29" s="105"/>
      <c r="VQB29" s="105"/>
      <c r="VQC29" s="105"/>
      <c r="VQD29" s="105"/>
      <c r="VQE29" s="105"/>
      <c r="VQF29" s="105"/>
      <c r="VQG29" s="105"/>
      <c r="VQH29" s="105"/>
      <c r="VQI29" s="105"/>
      <c r="VQJ29" s="105"/>
      <c r="VQK29" s="105"/>
      <c r="VQL29" s="105"/>
      <c r="VQM29" s="105"/>
      <c r="VQN29" s="105"/>
      <c r="VQO29" s="105"/>
      <c r="VQP29" s="105"/>
      <c r="VQQ29" s="105"/>
      <c r="VQR29" s="105"/>
      <c r="VQS29" s="105"/>
      <c r="VQT29" s="105"/>
      <c r="VQU29" s="105"/>
      <c r="VQV29" s="105"/>
      <c r="VQW29" s="105"/>
      <c r="VQX29" s="105"/>
      <c r="VQY29" s="105"/>
      <c r="VQZ29" s="105"/>
      <c r="VRA29" s="105"/>
      <c r="VRB29" s="105"/>
      <c r="VRC29" s="105"/>
      <c r="VRD29" s="105"/>
      <c r="VRE29" s="105"/>
      <c r="VRF29" s="105"/>
      <c r="VRG29" s="105"/>
      <c r="VRH29" s="105"/>
      <c r="VRI29" s="105"/>
      <c r="VRJ29" s="105"/>
      <c r="VRK29" s="105"/>
      <c r="VRL29" s="105"/>
      <c r="VRM29" s="105"/>
      <c r="VRN29" s="105"/>
      <c r="VRO29" s="105"/>
      <c r="VRP29" s="105"/>
      <c r="VRQ29" s="105"/>
      <c r="VRR29" s="105"/>
      <c r="VRS29" s="105"/>
      <c r="VRT29" s="105"/>
      <c r="VRU29" s="105"/>
      <c r="VRV29" s="105"/>
      <c r="VRW29" s="105"/>
      <c r="VRX29" s="105"/>
      <c r="VRY29" s="105"/>
      <c r="VRZ29" s="105"/>
      <c r="VSA29" s="105"/>
      <c r="VSB29" s="105"/>
      <c r="VSC29" s="105"/>
      <c r="VSD29" s="105"/>
      <c r="VSE29" s="105"/>
      <c r="VSF29" s="105"/>
      <c r="VSG29" s="105"/>
      <c r="VSH29" s="105"/>
      <c r="VSI29" s="105"/>
      <c r="VSJ29" s="105"/>
      <c r="VSK29" s="105"/>
      <c r="VSL29" s="105"/>
      <c r="VSM29" s="105"/>
      <c r="VSN29" s="105"/>
      <c r="VSO29" s="105"/>
      <c r="VSP29" s="105"/>
      <c r="VSQ29" s="105"/>
      <c r="VSR29" s="105"/>
      <c r="VSS29" s="105"/>
      <c r="VST29" s="105"/>
      <c r="VSU29" s="105"/>
      <c r="VSV29" s="105"/>
      <c r="VSW29" s="105"/>
      <c r="VSX29" s="105"/>
      <c r="VSY29" s="105"/>
      <c r="VSZ29" s="105"/>
      <c r="VTA29" s="105"/>
      <c r="VTB29" s="105"/>
      <c r="VTC29" s="105"/>
      <c r="VTD29" s="105"/>
      <c r="VTE29" s="105"/>
      <c r="VTF29" s="105"/>
      <c r="VTG29" s="105"/>
      <c r="VTH29" s="105"/>
      <c r="VTI29" s="105"/>
      <c r="VTJ29" s="105"/>
      <c r="VTK29" s="105"/>
      <c r="VTL29" s="105"/>
      <c r="VTM29" s="105"/>
      <c r="VTN29" s="105"/>
      <c r="VTO29" s="105"/>
      <c r="VTP29" s="105"/>
      <c r="VTQ29" s="105"/>
      <c r="VTR29" s="105"/>
      <c r="VTS29" s="105"/>
      <c r="VTT29" s="105"/>
      <c r="VTU29" s="105"/>
      <c r="VTV29" s="105"/>
      <c r="VTW29" s="105"/>
      <c r="VTX29" s="105"/>
      <c r="VTY29" s="105"/>
      <c r="VTZ29" s="105"/>
      <c r="VUA29" s="105"/>
      <c r="VUB29" s="105"/>
      <c r="VUC29" s="105"/>
      <c r="VUD29" s="105"/>
      <c r="VUE29" s="105"/>
      <c r="VUF29" s="105"/>
      <c r="VUG29" s="105"/>
      <c r="VUH29" s="105"/>
      <c r="VUI29" s="105"/>
      <c r="VUJ29" s="105"/>
      <c r="VUK29" s="105"/>
      <c r="VUL29" s="105"/>
      <c r="VUM29" s="105"/>
      <c r="VUN29" s="105"/>
      <c r="VUO29" s="105"/>
      <c r="VUP29" s="105"/>
      <c r="VUQ29" s="105"/>
      <c r="VUR29" s="105"/>
      <c r="VUS29" s="105"/>
      <c r="VUT29" s="105"/>
      <c r="VUU29" s="105"/>
      <c r="VUV29" s="105"/>
      <c r="VUW29" s="105"/>
      <c r="VUX29" s="105"/>
      <c r="VUY29" s="105"/>
      <c r="VUZ29" s="105"/>
      <c r="VVA29" s="105"/>
      <c r="VVB29" s="105"/>
      <c r="VVC29" s="105"/>
      <c r="VVD29" s="105"/>
      <c r="VVE29" s="105"/>
      <c r="VVF29" s="105"/>
      <c r="VVG29" s="105"/>
      <c r="VVH29" s="105"/>
      <c r="VVI29" s="105"/>
      <c r="VVJ29" s="105"/>
      <c r="VVK29" s="105"/>
      <c r="VVL29" s="105"/>
      <c r="VVM29" s="105"/>
      <c r="VVN29" s="105"/>
      <c r="VVO29" s="105"/>
      <c r="VVP29" s="105"/>
      <c r="VVQ29" s="105"/>
      <c r="VVR29" s="105"/>
      <c r="VVS29" s="105"/>
      <c r="VVT29" s="105"/>
      <c r="VVU29" s="105"/>
      <c r="VVV29" s="105"/>
      <c r="VVW29" s="105"/>
      <c r="VVX29" s="105"/>
      <c r="VVY29" s="105"/>
      <c r="VVZ29" s="105"/>
      <c r="VWA29" s="105"/>
      <c r="VWB29" s="105"/>
      <c r="VWC29" s="105"/>
      <c r="VWD29" s="105"/>
      <c r="VWE29" s="105"/>
      <c r="VWF29" s="105"/>
      <c r="VWG29" s="105"/>
      <c r="VWH29" s="105"/>
      <c r="VWI29" s="105"/>
      <c r="VWJ29" s="105"/>
      <c r="VWK29" s="105"/>
      <c r="VWL29" s="105"/>
      <c r="VWM29" s="105"/>
      <c r="VWN29" s="105"/>
      <c r="VWO29" s="105"/>
      <c r="VWP29" s="105"/>
      <c r="VWQ29" s="105"/>
      <c r="VWR29" s="105"/>
      <c r="VWS29" s="105"/>
      <c r="VWT29" s="105"/>
      <c r="VWU29" s="105"/>
      <c r="VWV29" s="105"/>
      <c r="VWW29" s="105"/>
      <c r="VWX29" s="105"/>
      <c r="VWY29" s="105"/>
      <c r="VWZ29" s="105"/>
      <c r="VXA29" s="105"/>
      <c r="VXB29" s="105"/>
      <c r="VXC29" s="105"/>
      <c r="VXD29" s="105"/>
      <c r="VXE29" s="105"/>
      <c r="VXF29" s="105"/>
      <c r="VXG29" s="105"/>
      <c r="VXH29" s="105"/>
      <c r="VXI29" s="105"/>
      <c r="VXJ29" s="105"/>
      <c r="VXK29" s="105"/>
      <c r="VXL29" s="105"/>
      <c r="VXM29" s="105"/>
      <c r="VXN29" s="105"/>
      <c r="VXO29" s="105"/>
      <c r="VXP29" s="105"/>
      <c r="VXQ29" s="105"/>
      <c r="VXR29" s="105"/>
      <c r="VXS29" s="105"/>
      <c r="VXT29" s="105"/>
      <c r="VXU29" s="105"/>
      <c r="VXV29" s="105"/>
      <c r="VXW29" s="105"/>
      <c r="VXX29" s="105"/>
      <c r="VXY29" s="105"/>
      <c r="VXZ29" s="105"/>
      <c r="VYA29" s="105"/>
      <c r="VYB29" s="105"/>
      <c r="VYC29" s="105"/>
      <c r="VYD29" s="105"/>
      <c r="VYE29" s="105"/>
      <c r="VYF29" s="105"/>
      <c r="VYG29" s="105"/>
      <c r="VYH29" s="105"/>
      <c r="VYI29" s="105"/>
      <c r="VYJ29" s="105"/>
      <c r="VYK29" s="105"/>
      <c r="VYL29" s="105"/>
      <c r="VYM29" s="105"/>
      <c r="VYN29" s="105"/>
      <c r="VYO29" s="105"/>
      <c r="VYP29" s="105"/>
      <c r="VYQ29" s="105"/>
      <c r="VYR29" s="105"/>
      <c r="VYS29" s="105"/>
      <c r="VYT29" s="105"/>
      <c r="VYU29" s="105"/>
      <c r="VYV29" s="105"/>
      <c r="VYW29" s="105"/>
      <c r="VYX29" s="105"/>
      <c r="VYY29" s="105"/>
      <c r="VYZ29" s="105"/>
      <c r="VZA29" s="105"/>
      <c r="VZB29" s="105"/>
      <c r="VZC29" s="105"/>
      <c r="VZD29" s="105"/>
      <c r="VZE29" s="105"/>
      <c r="VZF29" s="105"/>
      <c r="VZG29" s="105"/>
      <c r="VZH29" s="105"/>
      <c r="VZI29" s="105"/>
      <c r="VZJ29" s="105"/>
      <c r="VZK29" s="105"/>
      <c r="VZL29" s="105"/>
      <c r="VZM29" s="105"/>
      <c r="VZN29" s="105"/>
      <c r="VZO29" s="105"/>
      <c r="VZP29" s="105"/>
      <c r="VZQ29" s="105"/>
      <c r="VZR29" s="105"/>
      <c r="VZS29" s="105"/>
      <c r="VZT29" s="105"/>
      <c r="VZU29" s="105"/>
      <c r="VZV29" s="105"/>
      <c r="VZW29" s="105"/>
      <c r="VZX29" s="105"/>
      <c r="VZY29" s="105"/>
      <c r="VZZ29" s="105"/>
      <c r="WAA29" s="105"/>
      <c r="WAB29" s="105"/>
      <c r="WAC29" s="105"/>
      <c r="WAD29" s="105"/>
      <c r="WAE29" s="105"/>
      <c r="WAF29" s="105"/>
      <c r="WAG29" s="105"/>
      <c r="WAH29" s="105"/>
      <c r="WAI29" s="105"/>
      <c r="WAJ29" s="105"/>
      <c r="WAK29" s="105"/>
      <c r="WAL29" s="105"/>
      <c r="WAM29" s="105"/>
      <c r="WAN29" s="105"/>
      <c r="WAO29" s="105"/>
      <c r="WAP29" s="105"/>
      <c r="WAQ29" s="105"/>
      <c r="WAR29" s="105"/>
      <c r="WAS29" s="105"/>
      <c r="WAT29" s="105"/>
      <c r="WAU29" s="105"/>
      <c r="WAV29" s="105"/>
      <c r="WAW29" s="105"/>
      <c r="WAX29" s="105"/>
      <c r="WAY29" s="105"/>
      <c r="WAZ29" s="105"/>
      <c r="WBA29" s="105"/>
      <c r="WBB29" s="105"/>
      <c r="WBC29" s="105"/>
      <c r="WBD29" s="105"/>
      <c r="WBE29" s="105"/>
      <c r="WBF29" s="105"/>
      <c r="WBG29" s="105"/>
      <c r="WBH29" s="105"/>
      <c r="WBI29" s="105"/>
      <c r="WBJ29" s="105"/>
      <c r="WBK29" s="105"/>
      <c r="WBL29" s="105"/>
      <c r="WBM29" s="105"/>
      <c r="WBN29" s="105"/>
      <c r="WBO29" s="105"/>
      <c r="WBP29" s="105"/>
      <c r="WBQ29" s="105"/>
      <c r="WBR29" s="105"/>
      <c r="WBS29" s="105"/>
      <c r="WBT29" s="105"/>
      <c r="WBU29" s="105"/>
      <c r="WBV29" s="105"/>
      <c r="WBW29" s="105"/>
      <c r="WBX29" s="105"/>
      <c r="WBY29" s="105"/>
      <c r="WBZ29" s="105"/>
      <c r="WCA29" s="105"/>
      <c r="WCB29" s="105"/>
      <c r="WCC29" s="105"/>
      <c r="WCD29" s="105"/>
      <c r="WCE29" s="105"/>
      <c r="WCF29" s="105"/>
      <c r="WCG29" s="105"/>
      <c r="WCH29" s="105"/>
      <c r="WCI29" s="105"/>
      <c r="WCJ29" s="105"/>
      <c r="WCK29" s="105"/>
      <c r="WCL29" s="105"/>
      <c r="WCM29" s="105"/>
      <c r="WCN29" s="105"/>
      <c r="WCO29" s="105"/>
      <c r="WCP29" s="105"/>
      <c r="WCQ29" s="105"/>
      <c r="WCR29" s="105"/>
      <c r="WCS29" s="105"/>
      <c r="WCT29" s="105"/>
      <c r="WCU29" s="105"/>
      <c r="WCV29" s="105"/>
      <c r="WCW29" s="105"/>
      <c r="WCX29" s="105"/>
      <c r="WCY29" s="105"/>
      <c r="WCZ29" s="105"/>
      <c r="WDA29" s="105"/>
      <c r="WDB29" s="105"/>
      <c r="WDC29" s="105"/>
      <c r="WDD29" s="105"/>
      <c r="WDE29" s="105"/>
      <c r="WDF29" s="105"/>
      <c r="WDG29" s="105"/>
      <c r="WDH29" s="105"/>
      <c r="WDI29" s="105"/>
      <c r="WDJ29" s="105"/>
      <c r="WDK29" s="105"/>
      <c r="WDL29" s="105"/>
      <c r="WDM29" s="105"/>
      <c r="WDN29" s="105"/>
      <c r="WDO29" s="105"/>
      <c r="WDP29" s="105"/>
      <c r="WDQ29" s="105"/>
      <c r="WDR29" s="105"/>
      <c r="WDS29" s="105"/>
      <c r="WDT29" s="105"/>
      <c r="WDU29" s="105"/>
      <c r="WDV29" s="105"/>
      <c r="WDW29" s="105"/>
      <c r="WDX29" s="105"/>
      <c r="WDY29" s="105"/>
      <c r="WDZ29" s="105"/>
      <c r="WEA29" s="105"/>
      <c r="WEB29" s="105"/>
      <c r="WEC29" s="105"/>
      <c r="WED29" s="105"/>
      <c r="WEE29" s="105"/>
      <c r="WEF29" s="105"/>
      <c r="WEG29" s="105"/>
      <c r="WEH29" s="105"/>
      <c r="WEI29" s="105"/>
      <c r="WEJ29" s="105"/>
      <c r="WEK29" s="105"/>
      <c r="WEL29" s="105"/>
      <c r="WEM29" s="105"/>
      <c r="WEN29" s="105"/>
      <c r="WEO29" s="105"/>
      <c r="WEP29" s="105"/>
      <c r="WEQ29" s="105"/>
      <c r="WER29" s="105"/>
      <c r="WES29" s="105"/>
      <c r="WET29" s="105"/>
      <c r="WEU29" s="105"/>
      <c r="WEV29" s="105"/>
      <c r="WEW29" s="105"/>
      <c r="WEX29" s="105"/>
      <c r="WEY29" s="105"/>
      <c r="WEZ29" s="105"/>
      <c r="WFA29" s="105"/>
      <c r="WFB29" s="105"/>
      <c r="WFC29" s="105"/>
      <c r="WFD29" s="105"/>
      <c r="WFE29" s="105"/>
      <c r="WFF29" s="105"/>
      <c r="WFG29" s="105"/>
      <c r="WFH29" s="105"/>
      <c r="WFI29" s="105"/>
      <c r="WFJ29" s="105"/>
      <c r="WFK29" s="105"/>
      <c r="WFL29" s="105"/>
      <c r="WFM29" s="105"/>
      <c r="WFN29" s="105"/>
      <c r="WFO29" s="105"/>
      <c r="WFP29" s="105"/>
      <c r="WFQ29" s="105"/>
      <c r="WFR29" s="105"/>
      <c r="WFS29" s="105"/>
      <c r="WFT29" s="105"/>
      <c r="WFU29" s="105"/>
      <c r="WFV29" s="105"/>
      <c r="WFW29" s="105"/>
      <c r="WFX29" s="105"/>
      <c r="WFY29" s="105"/>
      <c r="WFZ29" s="105"/>
      <c r="WGA29" s="105"/>
      <c r="WGB29" s="105"/>
      <c r="WGC29" s="105"/>
      <c r="WGD29" s="105"/>
      <c r="WGE29" s="105"/>
      <c r="WGF29" s="105"/>
      <c r="WGG29" s="105"/>
      <c r="WGH29" s="105"/>
      <c r="WGI29" s="105"/>
      <c r="WGJ29" s="105"/>
      <c r="WGK29" s="105"/>
      <c r="WGL29" s="105"/>
      <c r="WGM29" s="105"/>
      <c r="WGN29" s="105"/>
      <c r="WGO29" s="105"/>
      <c r="WGP29" s="105"/>
      <c r="WGQ29" s="105"/>
      <c r="WGR29" s="105"/>
      <c r="WGS29" s="105"/>
      <c r="WGT29" s="105"/>
      <c r="WGU29" s="105"/>
      <c r="WGV29" s="105"/>
      <c r="WGW29" s="105"/>
      <c r="WGX29" s="105"/>
      <c r="WGY29" s="105"/>
      <c r="WGZ29" s="105"/>
      <c r="WHA29" s="105"/>
      <c r="WHB29" s="105"/>
      <c r="WHC29" s="105"/>
      <c r="WHD29" s="105"/>
      <c r="WHE29" s="105"/>
      <c r="WHF29" s="105"/>
      <c r="WHG29" s="105"/>
      <c r="WHH29" s="105"/>
      <c r="WHI29" s="105"/>
      <c r="WHJ29" s="105"/>
      <c r="WHK29" s="105"/>
      <c r="WHL29" s="105"/>
      <c r="WHM29" s="105"/>
      <c r="WHN29" s="105"/>
      <c r="WHO29" s="105"/>
      <c r="WHP29" s="105"/>
      <c r="WHQ29" s="105"/>
      <c r="WHR29" s="105"/>
      <c r="WHS29" s="105"/>
      <c r="WHT29" s="105"/>
      <c r="WHU29" s="105"/>
      <c r="WHV29" s="105"/>
      <c r="WHW29" s="105"/>
      <c r="WHX29" s="105"/>
      <c r="WHY29" s="105"/>
      <c r="WHZ29" s="105"/>
      <c r="WIA29" s="105"/>
      <c r="WIB29" s="105"/>
      <c r="WIC29" s="105"/>
      <c r="WID29" s="105"/>
      <c r="WIE29" s="105"/>
      <c r="WIF29" s="105"/>
      <c r="WIG29" s="105"/>
      <c r="WIH29" s="105"/>
      <c r="WII29" s="105"/>
      <c r="WIJ29" s="105"/>
      <c r="WIK29" s="105"/>
      <c r="WIL29" s="105"/>
      <c r="WIM29" s="105"/>
      <c r="WIN29" s="105"/>
      <c r="WIO29" s="105"/>
      <c r="WIP29" s="105"/>
      <c r="WIQ29" s="105"/>
      <c r="WIR29" s="105"/>
      <c r="WIS29" s="105"/>
      <c r="WIT29" s="105"/>
      <c r="WIU29" s="105"/>
      <c r="WIV29" s="105"/>
      <c r="WIW29" s="105"/>
      <c r="WIX29" s="105"/>
      <c r="WIY29" s="105"/>
      <c r="WIZ29" s="105"/>
      <c r="WJA29" s="105"/>
      <c r="WJB29" s="105"/>
      <c r="WJC29" s="105"/>
      <c r="WJD29" s="105"/>
      <c r="WJE29" s="105"/>
      <c r="WJF29" s="105"/>
      <c r="WJG29" s="105"/>
      <c r="WJH29" s="105"/>
      <c r="WJI29" s="105"/>
      <c r="WJJ29" s="105"/>
      <c r="WJK29" s="105"/>
      <c r="WJL29" s="105"/>
      <c r="WJM29" s="105"/>
      <c r="WJN29" s="105"/>
      <c r="WJO29" s="105"/>
      <c r="WJP29" s="105"/>
      <c r="WJQ29" s="105"/>
      <c r="WJR29" s="105"/>
      <c r="WJS29" s="105"/>
      <c r="WJT29" s="105"/>
      <c r="WJU29" s="105"/>
      <c r="WJV29" s="105"/>
      <c r="WJW29" s="105"/>
      <c r="WJX29" s="105"/>
      <c r="WJY29" s="105"/>
      <c r="WJZ29" s="105"/>
      <c r="WKA29" s="105"/>
      <c r="WKB29" s="105"/>
      <c r="WKC29" s="105"/>
      <c r="WKD29" s="105"/>
      <c r="WKE29" s="105"/>
      <c r="WKF29" s="105"/>
      <c r="WKG29" s="105"/>
      <c r="WKH29" s="105"/>
      <c r="WKI29" s="105"/>
      <c r="WKJ29" s="105"/>
      <c r="WKK29" s="105"/>
      <c r="WKL29" s="105"/>
      <c r="WKM29" s="105"/>
      <c r="WKN29" s="105"/>
      <c r="WKO29" s="105"/>
      <c r="WKP29" s="105"/>
      <c r="WKQ29" s="105"/>
      <c r="WKR29" s="105"/>
      <c r="WKS29" s="105"/>
      <c r="WKT29" s="105"/>
      <c r="WKU29" s="105"/>
      <c r="WKV29" s="105"/>
      <c r="WKW29" s="105"/>
      <c r="WKX29" s="105"/>
      <c r="WKY29" s="105"/>
      <c r="WKZ29" s="105"/>
      <c r="WLA29" s="105"/>
      <c r="WLB29" s="105"/>
      <c r="WLC29" s="105"/>
      <c r="WLD29" s="105"/>
      <c r="WLE29" s="105"/>
      <c r="WLF29" s="105"/>
      <c r="WLG29" s="105"/>
      <c r="WLH29" s="105"/>
      <c r="WLI29" s="105"/>
      <c r="WLJ29" s="105"/>
      <c r="WLK29" s="105"/>
      <c r="WLL29" s="105"/>
      <c r="WLM29" s="105"/>
      <c r="WLN29" s="105"/>
      <c r="WLO29" s="105"/>
      <c r="WLP29" s="105"/>
      <c r="WLQ29" s="105"/>
      <c r="WLR29" s="105"/>
      <c r="WLS29" s="105"/>
      <c r="WLT29" s="105"/>
      <c r="WLU29" s="105"/>
      <c r="WLV29" s="105"/>
      <c r="WLW29" s="105"/>
      <c r="WLX29" s="105"/>
      <c r="WLY29" s="105"/>
      <c r="WLZ29" s="105"/>
      <c r="WMA29" s="105"/>
      <c r="WMB29" s="105"/>
      <c r="WMC29" s="105"/>
      <c r="WMD29" s="105"/>
      <c r="WME29" s="105"/>
      <c r="WMF29" s="105"/>
      <c r="WMG29" s="105"/>
      <c r="WMH29" s="105"/>
      <c r="WMI29" s="105"/>
      <c r="WMJ29" s="105"/>
      <c r="WMK29" s="105"/>
      <c r="WML29" s="105"/>
      <c r="WMM29" s="105"/>
      <c r="WMN29" s="105"/>
      <c r="WMO29" s="105"/>
      <c r="WMP29" s="105"/>
      <c r="WMQ29" s="105"/>
      <c r="WMR29" s="105"/>
      <c r="WMS29" s="105"/>
      <c r="WMT29" s="105"/>
      <c r="WMU29" s="105"/>
      <c r="WMV29" s="105"/>
      <c r="WMW29" s="105"/>
      <c r="WMX29" s="105"/>
      <c r="WMY29" s="105"/>
      <c r="WMZ29" s="105"/>
      <c r="WNA29" s="105"/>
      <c r="WNB29" s="105"/>
      <c r="WNC29" s="105"/>
      <c r="WND29" s="105"/>
      <c r="WNE29" s="105"/>
      <c r="WNF29" s="105"/>
      <c r="WNG29" s="105"/>
      <c r="WNH29" s="105"/>
      <c r="WNI29" s="105"/>
      <c r="WNJ29" s="105"/>
      <c r="WNK29" s="105"/>
      <c r="WNL29" s="105"/>
      <c r="WNM29" s="105"/>
      <c r="WNN29" s="105"/>
      <c r="WNO29" s="105"/>
      <c r="WNP29" s="105"/>
      <c r="WNQ29" s="105"/>
      <c r="WNR29" s="105"/>
      <c r="WNS29" s="105"/>
      <c r="WNT29" s="105"/>
      <c r="WNU29" s="105"/>
      <c r="WNV29" s="105"/>
      <c r="WNW29" s="105"/>
      <c r="WNX29" s="105"/>
      <c r="WNY29" s="105"/>
      <c r="WNZ29" s="105"/>
      <c r="WOA29" s="105"/>
      <c r="WOB29" s="105"/>
      <c r="WOC29" s="105"/>
      <c r="WOD29" s="105"/>
      <c r="WOE29" s="105"/>
      <c r="WOF29" s="105"/>
      <c r="WOG29" s="105"/>
      <c r="WOH29" s="105"/>
      <c r="WOI29" s="105"/>
      <c r="WOJ29" s="105"/>
      <c r="WOK29" s="105"/>
      <c r="WOL29" s="105"/>
      <c r="WOM29" s="105"/>
      <c r="WON29" s="105"/>
      <c r="WOO29" s="105"/>
      <c r="WOP29" s="105"/>
      <c r="WOQ29" s="105"/>
      <c r="WOR29" s="105"/>
      <c r="WOS29" s="105"/>
      <c r="WOT29" s="105"/>
      <c r="WOU29" s="105"/>
      <c r="WOV29" s="105"/>
      <c r="WOW29" s="105"/>
      <c r="WOX29" s="105"/>
      <c r="WOY29" s="105"/>
      <c r="WOZ29" s="105"/>
      <c r="WPA29" s="105"/>
      <c r="WPB29" s="105"/>
      <c r="WPC29" s="105"/>
      <c r="WPD29" s="105"/>
      <c r="WPE29" s="105"/>
      <c r="WPF29" s="105"/>
      <c r="WPG29" s="105"/>
      <c r="WPH29" s="105"/>
      <c r="WPI29" s="105"/>
      <c r="WPJ29" s="105"/>
      <c r="WPK29" s="105"/>
      <c r="WPL29" s="105"/>
      <c r="WPM29" s="105"/>
      <c r="WPN29" s="105"/>
      <c r="WPO29" s="105"/>
      <c r="WPP29" s="105"/>
      <c r="WPQ29" s="105"/>
      <c r="WPR29" s="105"/>
      <c r="WPS29" s="105"/>
      <c r="WPT29" s="105"/>
      <c r="WPU29" s="105"/>
      <c r="WPV29" s="105"/>
      <c r="WPW29" s="105"/>
      <c r="WPX29" s="105"/>
      <c r="WPY29" s="105"/>
      <c r="WPZ29" s="105"/>
      <c r="WQA29" s="105"/>
      <c r="WQB29" s="105"/>
      <c r="WQC29" s="105"/>
      <c r="WQD29" s="105"/>
      <c r="WQE29" s="105"/>
      <c r="WQF29" s="105"/>
      <c r="WQG29" s="105"/>
      <c r="WQH29" s="105"/>
      <c r="WQI29" s="105"/>
      <c r="WQJ29" s="105"/>
      <c r="WQK29" s="105"/>
      <c r="WQL29" s="105"/>
      <c r="WQM29" s="105"/>
      <c r="WQN29" s="105"/>
      <c r="WQO29" s="105"/>
      <c r="WQP29" s="105"/>
      <c r="WQQ29" s="105"/>
      <c r="WQR29" s="105"/>
      <c r="WQS29" s="105"/>
      <c r="WQT29" s="105"/>
      <c r="WQU29" s="105"/>
      <c r="WQV29" s="105"/>
      <c r="WQW29" s="105"/>
      <c r="WQX29" s="105"/>
      <c r="WQY29" s="105"/>
      <c r="WQZ29" s="105"/>
      <c r="WRA29" s="105"/>
      <c r="WRB29" s="105"/>
      <c r="WRC29" s="105"/>
      <c r="WRD29" s="105"/>
      <c r="WRE29" s="105"/>
      <c r="WRF29" s="105"/>
      <c r="WRG29" s="105"/>
      <c r="WRH29" s="105"/>
      <c r="WRI29" s="105"/>
      <c r="WRJ29" s="105"/>
      <c r="WRK29" s="105"/>
      <c r="WRL29" s="105"/>
      <c r="WRM29" s="105"/>
      <c r="WRN29" s="105"/>
      <c r="WRO29" s="105"/>
      <c r="WRP29" s="105"/>
      <c r="WRQ29" s="105"/>
      <c r="WRR29" s="105"/>
      <c r="WRS29" s="105"/>
      <c r="WRT29" s="105"/>
      <c r="WRU29" s="105"/>
      <c r="WRV29" s="105"/>
      <c r="WRW29" s="105"/>
      <c r="WRX29" s="105"/>
      <c r="WRY29" s="105"/>
      <c r="WRZ29" s="105"/>
      <c r="WSA29" s="105"/>
      <c r="WSB29" s="105"/>
      <c r="WSC29" s="105"/>
      <c r="WSD29" s="105"/>
      <c r="WSE29" s="105"/>
      <c r="WSF29" s="105"/>
      <c r="WSG29" s="105"/>
      <c r="WSH29" s="105"/>
      <c r="WSI29" s="105"/>
      <c r="WSJ29" s="105"/>
      <c r="WSK29" s="105"/>
      <c r="WSL29" s="105"/>
      <c r="WSM29" s="105"/>
      <c r="WSN29" s="105"/>
      <c r="WSO29" s="105"/>
      <c r="WSP29" s="105"/>
      <c r="WSQ29" s="105"/>
      <c r="WSR29" s="105"/>
      <c r="WSS29" s="105"/>
      <c r="WST29" s="105"/>
      <c r="WSU29" s="105"/>
      <c r="WSV29" s="105"/>
      <c r="WSW29" s="105"/>
      <c r="WSX29" s="105"/>
      <c r="WSY29" s="105"/>
      <c r="WSZ29" s="105"/>
      <c r="WTA29" s="105"/>
      <c r="WTB29" s="105"/>
      <c r="WTC29" s="105"/>
      <c r="WTD29" s="105"/>
      <c r="WTE29" s="105"/>
      <c r="WTF29" s="105"/>
      <c r="WTG29" s="105"/>
      <c r="WTH29" s="105"/>
      <c r="WTI29" s="105"/>
      <c r="WTJ29" s="105"/>
      <c r="WTK29" s="105"/>
      <c r="WTL29" s="105"/>
      <c r="WTM29" s="105"/>
      <c r="WTN29" s="105"/>
      <c r="WTO29" s="105"/>
      <c r="WTP29" s="105"/>
      <c r="WTQ29" s="105"/>
      <c r="WTR29" s="105"/>
      <c r="WTS29" s="105"/>
      <c r="WTT29" s="105"/>
      <c r="WTU29" s="105"/>
      <c r="WTV29" s="105"/>
      <c r="WTW29" s="105"/>
      <c r="WTX29" s="105"/>
      <c r="WTY29" s="105"/>
      <c r="WTZ29" s="105"/>
      <c r="WUA29" s="105"/>
      <c r="WUB29" s="105"/>
      <c r="WUC29" s="105"/>
      <c r="WUD29" s="105"/>
      <c r="WUE29" s="105"/>
      <c r="WUF29" s="105"/>
      <c r="WUG29" s="105"/>
      <c r="WUH29" s="105"/>
      <c r="WUI29" s="105"/>
      <c r="WUJ29" s="105"/>
      <c r="WUK29" s="105"/>
      <c r="WUL29" s="105"/>
      <c r="WUM29" s="105"/>
      <c r="WUN29" s="105"/>
      <c r="WUO29" s="105"/>
      <c r="WUP29" s="105"/>
      <c r="WUQ29" s="105"/>
      <c r="WUR29" s="105"/>
      <c r="WUS29" s="105"/>
      <c r="WUT29" s="105"/>
      <c r="WUU29" s="105"/>
      <c r="WUV29" s="105"/>
      <c r="WUW29" s="105"/>
      <c r="WUX29" s="105"/>
      <c r="WUY29" s="105"/>
      <c r="WUZ29" s="105"/>
      <c r="WVA29" s="105"/>
      <c r="WVB29" s="105"/>
      <c r="WVC29" s="105"/>
      <c r="WVD29" s="105"/>
      <c r="WVE29" s="105"/>
      <c r="WVF29" s="105"/>
      <c r="WVG29" s="105"/>
      <c r="WVH29" s="105"/>
      <c r="WVI29" s="105"/>
      <c r="WVJ29" s="105"/>
      <c r="WVK29" s="105"/>
      <c r="WVL29" s="105"/>
      <c r="WVM29" s="105"/>
      <c r="WVN29" s="105"/>
      <c r="WVO29" s="105"/>
      <c r="WVP29" s="105"/>
      <c r="WVQ29" s="105"/>
      <c r="WVR29" s="105"/>
      <c r="WVS29" s="105"/>
      <c r="WVT29" s="105"/>
      <c r="WVU29" s="105"/>
      <c r="WVV29" s="105"/>
      <c r="WVW29" s="105"/>
      <c r="WVX29" s="105"/>
      <c r="WVY29" s="105"/>
      <c r="WVZ29" s="105"/>
      <c r="WWA29" s="105"/>
      <c r="WWB29" s="105"/>
      <c r="WWC29" s="105"/>
      <c r="WWD29" s="105"/>
      <c r="WWE29" s="105"/>
      <c r="WWF29" s="105"/>
      <c r="WWG29" s="105"/>
      <c r="WWH29" s="105"/>
      <c r="WWI29" s="105"/>
      <c r="WWJ29" s="105"/>
      <c r="WWK29" s="105"/>
      <c r="WWL29" s="105"/>
      <c r="WWM29" s="105"/>
      <c r="WWN29" s="105"/>
      <c r="WWO29" s="105"/>
      <c r="WWP29" s="105"/>
      <c r="WWQ29" s="105"/>
      <c r="WWR29" s="105"/>
      <c r="WWS29" s="105"/>
      <c r="WWT29" s="105"/>
      <c r="WWU29" s="105"/>
      <c r="WWV29" s="105"/>
      <c r="WWW29" s="105"/>
      <c r="WWX29" s="105"/>
      <c r="WWY29" s="105"/>
      <c r="WWZ29" s="105"/>
      <c r="WXA29" s="105"/>
      <c r="WXB29" s="105"/>
      <c r="WXC29" s="105"/>
      <c r="WXD29" s="105"/>
      <c r="WXE29" s="105"/>
      <c r="WXF29" s="105"/>
      <c r="WXG29" s="105"/>
      <c r="WXH29" s="105"/>
      <c r="WXI29" s="105"/>
      <c r="WXJ29" s="105"/>
      <c r="WXK29" s="105"/>
      <c r="WXL29" s="105"/>
      <c r="WXM29" s="105"/>
      <c r="WXN29" s="105"/>
      <c r="WXO29" s="105"/>
      <c r="WXP29" s="105"/>
      <c r="WXQ29" s="105"/>
      <c r="WXR29" s="105"/>
      <c r="WXS29" s="105"/>
      <c r="WXT29" s="105"/>
      <c r="WXU29" s="105"/>
      <c r="WXV29" s="105"/>
      <c r="WXW29" s="105"/>
      <c r="WXX29" s="105"/>
      <c r="WXY29" s="105"/>
      <c r="WXZ29" s="105"/>
      <c r="WYA29" s="105"/>
    </row>
    <row r="30" spans="1:16199" ht="12.75" thickBot="1" x14ac:dyDescent="0.25">
      <c r="A30" s="163" t="s">
        <v>12</v>
      </c>
    </row>
    <row r="31" spans="1:16199" x14ac:dyDescent="0.2">
      <c r="A31" s="22" t="s">
        <v>13</v>
      </c>
    </row>
    <row r="32" spans="1:16199" x14ac:dyDescent="0.2">
      <c r="A32" s="22" t="s">
        <v>14</v>
      </c>
    </row>
    <row r="33" spans="1:1" ht="11.45" customHeight="1" x14ac:dyDescent="0.2">
      <c r="A33" s="23" t="s">
        <v>18</v>
      </c>
    </row>
    <row r="34" spans="1:1" x14ac:dyDescent="0.2">
      <c r="A34" s="156" t="s">
        <v>126</v>
      </c>
    </row>
    <row r="35" spans="1:1" ht="12.75" thickBot="1" x14ac:dyDescent="0.25">
      <c r="A35" s="22"/>
    </row>
    <row r="36" spans="1:1" ht="12.75" thickBot="1" x14ac:dyDescent="0.25">
      <c r="A36" s="163" t="s">
        <v>16</v>
      </c>
    </row>
    <row r="37" spans="1:1" ht="60" x14ac:dyDescent="0.2">
      <c r="A37" s="157" t="s">
        <v>39</v>
      </c>
    </row>
    <row r="38" spans="1:1" ht="44.25" customHeight="1" x14ac:dyDescent="0.2"/>
  </sheetData>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AG30"/>
  <sheetViews>
    <sheetView zoomScaleNormal="100" workbookViewId="0">
      <pane xSplit="1" topLeftCell="B1" activePane="topRight" state="frozen"/>
      <selection pane="topRight" activeCell="B16" sqref="B16:AT20"/>
    </sheetView>
  </sheetViews>
  <sheetFormatPr defaultColWidth="9" defaultRowHeight="12" x14ac:dyDescent="0.2"/>
  <cols>
    <col min="1" max="1" width="84.140625" style="14" customWidth="1"/>
    <col min="2" max="16384" width="9" style="14"/>
  </cols>
  <sheetData>
    <row r="1" spans="1:16257" x14ac:dyDescent="0.2">
      <c r="A1" s="13" t="s">
        <v>7</v>
      </c>
    </row>
    <row r="2" spans="1:16257" x14ac:dyDescent="0.2">
      <c r="A2" s="15" t="s">
        <v>26</v>
      </c>
    </row>
    <row r="3" spans="1:16257" x14ac:dyDescent="0.2">
      <c r="A3" s="13"/>
    </row>
    <row r="4" spans="1:16257" x14ac:dyDescent="0.2">
      <c r="A4" s="49" t="s">
        <v>9</v>
      </c>
      <c r="B4" s="59" t="e">
        <f>'C завтраками| Bed and breakfast'!#REF!</f>
        <v>#REF!</v>
      </c>
      <c r="C4" s="59" t="e">
        <f>'C завтраками| Bed and breakfast'!#REF!</f>
        <v>#REF!</v>
      </c>
      <c r="D4" s="59" t="e">
        <f>'C завтраками| Bed and breakfast'!#REF!</f>
        <v>#REF!</v>
      </c>
      <c r="E4" s="59" t="e">
        <f>'C завтраками| Bed and breakfast'!#REF!</f>
        <v>#REF!</v>
      </c>
      <c r="F4" s="59" t="e">
        <f>'C завтраками| Bed and breakfast'!#REF!</f>
        <v>#REF!</v>
      </c>
      <c r="G4" s="59" t="e">
        <f>'C завтраками| Bed and breakfast'!#REF!</f>
        <v>#REF!</v>
      </c>
      <c r="H4" s="59" t="e">
        <f>'C завтраками| Bed and breakfast'!#REF!</f>
        <v>#REF!</v>
      </c>
      <c r="I4" s="59" t="e">
        <f>'C завтраками| Bed and breakfast'!#REF!</f>
        <v>#REF!</v>
      </c>
      <c r="J4" s="59" t="e">
        <f>'C завтраками| Bed and breakfast'!#REF!</f>
        <v>#REF!</v>
      </c>
      <c r="K4" s="59" t="e">
        <f>'C завтраками| Bed and breakfast'!#REF!</f>
        <v>#REF!</v>
      </c>
      <c r="L4" s="59" t="e">
        <f>'C завтраками| Bed and breakfast'!#REF!</f>
        <v>#REF!</v>
      </c>
      <c r="M4" s="59" t="e">
        <f>'C завтраками| Bed and breakfast'!#REF!</f>
        <v>#REF!</v>
      </c>
      <c r="N4" s="59" t="e">
        <f>'C завтраками| Bed and breakfast'!#REF!</f>
        <v>#REF!</v>
      </c>
      <c r="O4" s="59" t="e">
        <f>'C завтраками| Bed and breakfast'!#REF!</f>
        <v>#REF!</v>
      </c>
      <c r="P4" s="59" t="e">
        <f>'C завтраками| Bed and breakfast'!#REF!</f>
        <v>#REF!</v>
      </c>
      <c r="Q4" s="59" t="e">
        <f>'C завтраками| Bed and breakfast'!#REF!</f>
        <v>#REF!</v>
      </c>
      <c r="R4" s="59" t="e">
        <f>'C завтраками| Bed and breakfast'!#REF!</f>
        <v>#REF!</v>
      </c>
      <c r="S4" s="59" t="e">
        <f>'C завтраками| Bed and breakfast'!#REF!</f>
        <v>#REF!</v>
      </c>
      <c r="T4" s="59" t="e">
        <f>'C завтраками| Bed and breakfast'!#REF!</f>
        <v>#REF!</v>
      </c>
      <c r="U4" s="59" t="e">
        <f>'C завтраками| Bed and breakfast'!#REF!</f>
        <v>#REF!</v>
      </c>
      <c r="V4" s="59" t="e">
        <f>'C завтраками| Bed and breakfast'!#REF!</f>
        <v>#REF!</v>
      </c>
      <c r="W4" s="59" t="e">
        <f>'C завтраками| Bed and breakfast'!#REF!</f>
        <v>#REF!</v>
      </c>
      <c r="X4" s="59" t="e">
        <f>'C завтраками| Bed and breakfast'!#REF!</f>
        <v>#REF!</v>
      </c>
      <c r="Y4" s="59" t="e">
        <f>'C завтраками| Bed and breakfast'!#REF!</f>
        <v>#REF!</v>
      </c>
      <c r="Z4" s="59" t="e">
        <f>'C завтраками| Bed and breakfast'!#REF!</f>
        <v>#REF!</v>
      </c>
      <c r="AA4" s="59" t="e">
        <f>'C завтраками| Bed and breakfast'!#REF!</f>
        <v>#REF!</v>
      </c>
      <c r="AB4" s="59" t="e">
        <f>'C завтраками| Bed and breakfast'!#REF!</f>
        <v>#REF!</v>
      </c>
      <c r="AC4" s="59" t="e">
        <f>'C завтраками| Bed and breakfast'!#REF!</f>
        <v>#REF!</v>
      </c>
      <c r="AD4" s="59" t="e">
        <f>'C завтраками| Bed and breakfast'!#REF!</f>
        <v>#REF!</v>
      </c>
      <c r="AE4" s="59" t="e">
        <f>'C завтраками| Bed and breakfast'!#REF!</f>
        <v>#REF!</v>
      </c>
      <c r="AF4" s="59" t="e">
        <f>'C завтраками| Bed and breakfast'!#REF!</f>
        <v>#REF!</v>
      </c>
      <c r="AG4" s="59" t="e">
        <f>'C завтраками| Bed and breakfast'!#REF!</f>
        <v>#REF!</v>
      </c>
      <c r="AH4" s="59" t="e">
        <f>'C завтраками| Bed and breakfast'!#REF!</f>
        <v>#REF!</v>
      </c>
      <c r="AI4" s="59" t="e">
        <f>'C завтраками| Bed and breakfast'!#REF!</f>
        <v>#REF!</v>
      </c>
      <c r="AJ4" s="59" t="e">
        <f>'C завтраками| Bed and breakfast'!#REF!</f>
        <v>#REF!</v>
      </c>
      <c r="AK4" s="59" t="e">
        <f>'C завтраками| Bed and breakfast'!#REF!</f>
        <v>#REF!</v>
      </c>
      <c r="AL4" s="59" t="e">
        <f>'C завтраками| Bed and breakfast'!#REF!</f>
        <v>#REF!</v>
      </c>
      <c r="AM4" s="59" t="e">
        <f>'C завтраками| Bed and breakfast'!#REF!</f>
        <v>#REF!</v>
      </c>
      <c r="AN4" s="59" t="e">
        <f>'C завтраками| Bed and breakfast'!#REF!</f>
        <v>#REF!</v>
      </c>
      <c r="AO4" s="59" t="e">
        <f>'C завтраками| Bed and breakfast'!#REF!</f>
        <v>#REF!</v>
      </c>
      <c r="AP4" s="59" t="e">
        <f>'C завтраками| Bed and breakfast'!#REF!</f>
        <v>#REF!</v>
      </c>
      <c r="AQ4" s="59" t="e">
        <f>'C завтраками| Bed and breakfast'!#REF!</f>
        <v>#REF!</v>
      </c>
      <c r="AR4" s="59" t="e">
        <f>'C завтраками| Bed and breakfast'!#REF!</f>
        <v>#REF!</v>
      </c>
      <c r="AS4" s="59" t="e">
        <f>'C завтраками| Bed and breakfast'!#REF!</f>
        <v>#REF!</v>
      </c>
      <c r="AT4" s="59" t="e">
        <f>'C завтраками| Bed and breakfast'!#REF!</f>
        <v>#REF!</v>
      </c>
    </row>
    <row r="5" spans="1:16257" s="16" customFormat="1" ht="22.35" customHeight="1" x14ac:dyDescent="0.2">
      <c r="A5" s="20"/>
      <c r="B5" s="59" t="e">
        <f>'C завтраками| Bed and breakfast'!#REF!</f>
        <v>#REF!</v>
      </c>
      <c r="C5" s="59" t="e">
        <f>'C завтраками| Bed and breakfast'!#REF!</f>
        <v>#REF!</v>
      </c>
      <c r="D5" s="59" t="e">
        <f>'C завтраками| Bed and breakfast'!#REF!</f>
        <v>#REF!</v>
      </c>
      <c r="E5" s="59" t="e">
        <f>'C завтраками| Bed and breakfast'!#REF!</f>
        <v>#REF!</v>
      </c>
      <c r="F5" s="59" t="e">
        <f>'C завтраками| Bed and breakfast'!#REF!</f>
        <v>#REF!</v>
      </c>
      <c r="G5" s="59" t="e">
        <f>'C завтраками| Bed and breakfast'!#REF!</f>
        <v>#REF!</v>
      </c>
      <c r="H5" s="59" t="e">
        <f>'C завтраками| Bed and breakfast'!#REF!</f>
        <v>#REF!</v>
      </c>
      <c r="I5" s="59" t="e">
        <f>'C завтраками| Bed and breakfast'!#REF!</f>
        <v>#REF!</v>
      </c>
      <c r="J5" s="59" t="e">
        <f>'C завтраками| Bed and breakfast'!#REF!</f>
        <v>#REF!</v>
      </c>
      <c r="K5" s="59" t="e">
        <f>'C завтраками| Bed and breakfast'!#REF!</f>
        <v>#REF!</v>
      </c>
      <c r="L5" s="59" t="e">
        <f>'C завтраками| Bed and breakfast'!#REF!</f>
        <v>#REF!</v>
      </c>
      <c r="M5" s="59" t="e">
        <f>'C завтраками| Bed and breakfast'!#REF!</f>
        <v>#REF!</v>
      </c>
      <c r="N5" s="59" t="e">
        <f>'C завтраками| Bed and breakfast'!#REF!</f>
        <v>#REF!</v>
      </c>
      <c r="O5" s="59" t="e">
        <f>'C завтраками| Bed and breakfast'!#REF!</f>
        <v>#REF!</v>
      </c>
      <c r="P5" s="59" t="e">
        <f>'C завтраками| Bed and breakfast'!#REF!</f>
        <v>#REF!</v>
      </c>
      <c r="Q5" s="59" t="e">
        <f>'C завтраками| Bed and breakfast'!#REF!</f>
        <v>#REF!</v>
      </c>
      <c r="R5" s="59" t="e">
        <f>'C завтраками| Bed and breakfast'!#REF!</f>
        <v>#REF!</v>
      </c>
      <c r="S5" s="59" t="e">
        <f>'C завтраками| Bed and breakfast'!#REF!</f>
        <v>#REF!</v>
      </c>
      <c r="T5" s="59" t="e">
        <f>'C завтраками| Bed and breakfast'!#REF!</f>
        <v>#REF!</v>
      </c>
      <c r="U5" s="59" t="e">
        <f>'C завтраками| Bed and breakfast'!#REF!</f>
        <v>#REF!</v>
      </c>
      <c r="V5" s="59" t="e">
        <f>'C завтраками| Bed and breakfast'!#REF!</f>
        <v>#REF!</v>
      </c>
      <c r="W5" s="59" t="e">
        <f>'C завтраками| Bed and breakfast'!#REF!</f>
        <v>#REF!</v>
      </c>
      <c r="X5" s="59" t="e">
        <f>'C завтраками| Bed and breakfast'!#REF!</f>
        <v>#REF!</v>
      </c>
      <c r="Y5" s="59" t="e">
        <f>'C завтраками| Bed and breakfast'!#REF!</f>
        <v>#REF!</v>
      </c>
      <c r="Z5" s="59" t="e">
        <f>'C завтраками| Bed and breakfast'!#REF!</f>
        <v>#REF!</v>
      </c>
      <c r="AA5" s="59" t="e">
        <f>'C завтраками| Bed and breakfast'!#REF!</f>
        <v>#REF!</v>
      </c>
      <c r="AB5" s="59" t="e">
        <f>'C завтраками| Bed and breakfast'!#REF!</f>
        <v>#REF!</v>
      </c>
      <c r="AC5" s="59" t="e">
        <f>'C завтраками| Bed and breakfast'!#REF!</f>
        <v>#REF!</v>
      </c>
      <c r="AD5" s="59" t="e">
        <f>'C завтраками| Bed and breakfast'!#REF!</f>
        <v>#REF!</v>
      </c>
      <c r="AE5" s="59" t="e">
        <f>'C завтраками| Bed and breakfast'!#REF!</f>
        <v>#REF!</v>
      </c>
      <c r="AF5" s="59" t="e">
        <f>'C завтраками| Bed and breakfast'!#REF!</f>
        <v>#REF!</v>
      </c>
      <c r="AG5" s="59" t="e">
        <f>'C завтраками| Bed and breakfast'!#REF!</f>
        <v>#REF!</v>
      </c>
      <c r="AH5" s="59" t="e">
        <f>'C завтраками| Bed and breakfast'!#REF!</f>
        <v>#REF!</v>
      </c>
      <c r="AI5" s="59" t="e">
        <f>'C завтраками| Bed and breakfast'!#REF!</f>
        <v>#REF!</v>
      </c>
      <c r="AJ5" s="59" t="e">
        <f>'C завтраками| Bed and breakfast'!#REF!</f>
        <v>#REF!</v>
      </c>
      <c r="AK5" s="59" t="e">
        <f>'C завтраками| Bed and breakfast'!#REF!</f>
        <v>#REF!</v>
      </c>
      <c r="AL5" s="59" t="e">
        <f>'C завтраками| Bed and breakfast'!#REF!</f>
        <v>#REF!</v>
      </c>
      <c r="AM5" s="59" t="e">
        <f>'C завтраками| Bed and breakfast'!#REF!</f>
        <v>#REF!</v>
      </c>
      <c r="AN5" s="59" t="e">
        <f>'C завтраками| Bed and breakfast'!#REF!</f>
        <v>#REF!</v>
      </c>
      <c r="AO5" s="59" t="e">
        <f>'C завтраками| Bed and breakfast'!#REF!</f>
        <v>#REF!</v>
      </c>
      <c r="AP5" s="59" t="e">
        <f>'C завтраками| Bed and breakfast'!#REF!</f>
        <v>#REF!</v>
      </c>
      <c r="AQ5" s="59" t="e">
        <f>'C завтраками| Bed and breakfast'!#REF!</f>
        <v>#REF!</v>
      </c>
      <c r="AR5" s="59" t="e">
        <f>'C завтраками| Bed and breakfast'!#REF!</f>
        <v>#REF!</v>
      </c>
      <c r="AS5" s="59" t="e">
        <f>'C завтраками| Bed and breakfast'!#REF!</f>
        <v>#REF!</v>
      </c>
      <c r="AT5" s="59" t="e">
        <f>'C завтраками| Bed and breakfast'!#REF!</f>
        <v>#REF!</v>
      </c>
    </row>
    <row r="6" spans="1:16257" s="18" customFormat="1" ht="10.35" customHeight="1" x14ac:dyDescent="0.2">
      <c r="A6" s="17" t="s">
        <v>2</v>
      </c>
    </row>
    <row r="7" spans="1:16257" s="18" customFormat="1" ht="10.35" customHeight="1" x14ac:dyDescent="0.2">
      <c r="A7" s="19">
        <v>1</v>
      </c>
      <c r="B7" s="17" t="e">
        <f>'C завтраками| Bed and breakfast'!#REF!-1500</f>
        <v>#REF!</v>
      </c>
      <c r="C7" s="17" t="e">
        <f>'C завтраками| Bed and breakfast'!#REF!-1500</f>
        <v>#REF!</v>
      </c>
      <c r="D7" s="17" t="e">
        <f>'C завтраками| Bed and breakfast'!#REF!-1500</f>
        <v>#REF!</v>
      </c>
      <c r="E7" s="17" t="e">
        <f>'C завтраками| Bed and breakfast'!#REF!-1500</f>
        <v>#REF!</v>
      </c>
      <c r="F7" s="17" t="e">
        <f>'C завтраками| Bed and breakfast'!#REF!-1500</f>
        <v>#REF!</v>
      </c>
      <c r="G7" s="17" t="e">
        <f>'C завтраками| Bed and breakfast'!#REF!-1500</f>
        <v>#REF!</v>
      </c>
      <c r="H7" s="17" t="e">
        <f>'C завтраками| Bed and breakfast'!#REF!-1500</f>
        <v>#REF!</v>
      </c>
      <c r="I7" s="17" t="e">
        <f>'C завтраками| Bed and breakfast'!#REF!-1500</f>
        <v>#REF!</v>
      </c>
      <c r="J7" s="17" t="e">
        <f>'C завтраками| Bed and breakfast'!#REF!-1500</f>
        <v>#REF!</v>
      </c>
      <c r="K7" s="17" t="e">
        <f>'C завтраками| Bed and breakfast'!#REF!-1500</f>
        <v>#REF!</v>
      </c>
      <c r="L7" s="17" t="e">
        <f>'C завтраками| Bed and breakfast'!#REF!-1500</f>
        <v>#REF!</v>
      </c>
      <c r="M7" s="17" t="e">
        <f>'C завтраками| Bed and breakfast'!#REF!-1500</f>
        <v>#REF!</v>
      </c>
      <c r="N7" s="17" t="e">
        <f>'C завтраками| Bed and breakfast'!#REF!-1500</f>
        <v>#REF!</v>
      </c>
      <c r="O7" s="17" t="e">
        <f>'C завтраками| Bed and breakfast'!#REF!-1500</f>
        <v>#REF!</v>
      </c>
      <c r="P7" s="17" t="e">
        <f>'C завтраками| Bed and breakfast'!#REF!-1500</f>
        <v>#REF!</v>
      </c>
      <c r="Q7" s="17" t="e">
        <f>'C завтраками| Bed and breakfast'!#REF!-1500</f>
        <v>#REF!</v>
      </c>
      <c r="R7" s="17" t="e">
        <f>'C завтраками| Bed and breakfast'!#REF!-1500</f>
        <v>#REF!</v>
      </c>
      <c r="S7" s="17" t="e">
        <f>'C завтраками| Bed and breakfast'!#REF!-1500</f>
        <v>#REF!</v>
      </c>
      <c r="T7" s="17" t="e">
        <f>'C завтраками| Bed and breakfast'!#REF!-1500</f>
        <v>#REF!</v>
      </c>
      <c r="U7" s="17" t="e">
        <f>'C завтраками| Bed and breakfast'!#REF!-1500</f>
        <v>#REF!</v>
      </c>
      <c r="V7" s="17" t="e">
        <f>'C завтраками| Bed and breakfast'!#REF!-1500</f>
        <v>#REF!</v>
      </c>
      <c r="W7" s="17" t="e">
        <f>'C завтраками| Bed and breakfast'!#REF!-1500</f>
        <v>#REF!</v>
      </c>
      <c r="X7" s="17" t="e">
        <f>'C завтраками| Bed and breakfast'!#REF!-1500</f>
        <v>#REF!</v>
      </c>
      <c r="Y7" s="17" t="e">
        <f>'C завтраками| Bed and breakfast'!#REF!-1500</f>
        <v>#REF!</v>
      </c>
      <c r="Z7" s="17" t="e">
        <f>'C завтраками| Bed and breakfast'!#REF!-1500</f>
        <v>#REF!</v>
      </c>
      <c r="AA7" s="17" t="e">
        <f>'C завтраками| Bed and breakfast'!#REF!-1500</f>
        <v>#REF!</v>
      </c>
      <c r="AB7" s="17" t="e">
        <f>'C завтраками| Bed and breakfast'!#REF!-1500</f>
        <v>#REF!</v>
      </c>
      <c r="AC7" s="17" t="e">
        <f>'C завтраками| Bed and breakfast'!#REF!-1500</f>
        <v>#REF!</v>
      </c>
      <c r="AD7" s="17" t="e">
        <f>'C завтраками| Bed and breakfast'!#REF!-1500</f>
        <v>#REF!</v>
      </c>
      <c r="AE7" s="17" t="e">
        <f>'C завтраками| Bed and breakfast'!#REF!-1500</f>
        <v>#REF!</v>
      </c>
      <c r="AF7" s="17" t="e">
        <f>'C завтраками| Bed and breakfast'!#REF!-1500</f>
        <v>#REF!</v>
      </c>
      <c r="AG7" s="17" t="e">
        <f>'C завтраками| Bed and breakfast'!#REF!-1500</f>
        <v>#REF!</v>
      </c>
      <c r="AH7" s="17" t="e">
        <f>'C завтраками| Bed and breakfast'!#REF!-1500</f>
        <v>#REF!</v>
      </c>
      <c r="AI7" s="17" t="e">
        <f>'C завтраками| Bed and breakfast'!#REF!-1500</f>
        <v>#REF!</v>
      </c>
      <c r="AJ7" s="17" t="e">
        <f>'C завтраками| Bed and breakfast'!#REF!-1500</f>
        <v>#REF!</v>
      </c>
      <c r="AK7" s="17" t="e">
        <f>'C завтраками| Bed and breakfast'!#REF!-1500</f>
        <v>#REF!</v>
      </c>
      <c r="AL7" s="17" t="e">
        <f>'C завтраками| Bed and breakfast'!#REF!-1500</f>
        <v>#REF!</v>
      </c>
      <c r="AM7" s="17" t="e">
        <f>'C завтраками| Bed and breakfast'!#REF!-1500</f>
        <v>#REF!</v>
      </c>
      <c r="AN7" s="17" t="e">
        <f>'C завтраками| Bed and breakfast'!#REF!-1500</f>
        <v>#REF!</v>
      </c>
      <c r="AO7" s="17" t="e">
        <f>'C завтраками| Bed and breakfast'!#REF!-1500</f>
        <v>#REF!</v>
      </c>
      <c r="AP7" s="17" t="e">
        <f>'C завтраками| Bed and breakfast'!#REF!-1500</f>
        <v>#REF!</v>
      </c>
      <c r="AQ7" s="17" t="e">
        <f>'C завтраками| Bed and breakfast'!#REF!-1500</f>
        <v>#REF!</v>
      </c>
      <c r="AR7" s="17" t="e">
        <f>'C завтраками| Bed and breakfast'!#REF!-1500</f>
        <v>#REF!</v>
      </c>
      <c r="AS7" s="17" t="e">
        <f>'C завтраками| Bed and breakfast'!#REF!-1500</f>
        <v>#REF!</v>
      </c>
      <c r="AT7" s="17" t="e">
        <f>'C завтраками| Bed and breakfast'!#REF!-1500</f>
        <v>#REF!</v>
      </c>
    </row>
    <row r="8" spans="1:16257" s="18" customFormat="1" ht="10.35" customHeight="1" x14ac:dyDescent="0.2">
      <c r="A8" s="17" t="s">
        <v>3</v>
      </c>
    </row>
    <row r="9" spans="1:16257" s="18" customFormat="1" ht="10.35" customHeight="1" x14ac:dyDescent="0.2">
      <c r="A9" s="19">
        <v>1</v>
      </c>
      <c r="B9" s="17" t="e">
        <f>'C завтраками| Bed and breakfast'!#REF!-1500</f>
        <v>#REF!</v>
      </c>
      <c r="C9" s="17" t="e">
        <f>'C завтраками| Bed and breakfast'!#REF!-1500</f>
        <v>#REF!</v>
      </c>
      <c r="D9" s="17" t="e">
        <f>'C завтраками| Bed and breakfast'!#REF!-1500</f>
        <v>#REF!</v>
      </c>
      <c r="E9" s="17" t="e">
        <f>'C завтраками| Bed and breakfast'!#REF!-1500</f>
        <v>#REF!</v>
      </c>
      <c r="F9" s="17" t="e">
        <f>'C завтраками| Bed and breakfast'!#REF!-1500</f>
        <v>#REF!</v>
      </c>
      <c r="G9" s="17" t="e">
        <f>'C завтраками| Bed and breakfast'!#REF!-1500</f>
        <v>#REF!</v>
      </c>
      <c r="H9" s="17" t="e">
        <f>'C завтраками| Bed and breakfast'!#REF!-1500</f>
        <v>#REF!</v>
      </c>
      <c r="I9" s="17" t="e">
        <f>'C завтраками| Bed and breakfast'!#REF!-1500</f>
        <v>#REF!</v>
      </c>
      <c r="J9" s="17" t="e">
        <f>'C завтраками| Bed and breakfast'!#REF!-1500</f>
        <v>#REF!</v>
      </c>
      <c r="K9" s="17" t="e">
        <f>'C завтраками| Bed and breakfast'!#REF!-1500</f>
        <v>#REF!</v>
      </c>
      <c r="L9" s="17" t="e">
        <f>'C завтраками| Bed and breakfast'!#REF!-1500</f>
        <v>#REF!</v>
      </c>
      <c r="M9" s="17" t="e">
        <f>'C завтраками| Bed and breakfast'!#REF!-1500</f>
        <v>#REF!</v>
      </c>
      <c r="N9" s="17" t="e">
        <f>'C завтраками| Bed and breakfast'!#REF!-1500</f>
        <v>#REF!</v>
      </c>
      <c r="O9" s="17" t="e">
        <f>'C завтраками| Bed and breakfast'!#REF!-1500</f>
        <v>#REF!</v>
      </c>
      <c r="P9" s="17" t="e">
        <f>'C завтраками| Bed and breakfast'!#REF!-1500</f>
        <v>#REF!</v>
      </c>
      <c r="Q9" s="17" t="e">
        <f>'C завтраками| Bed and breakfast'!#REF!-1500</f>
        <v>#REF!</v>
      </c>
      <c r="R9" s="17" t="e">
        <f>'C завтраками| Bed and breakfast'!#REF!-1500</f>
        <v>#REF!</v>
      </c>
      <c r="S9" s="17" t="e">
        <f>'C завтраками| Bed and breakfast'!#REF!-1500</f>
        <v>#REF!</v>
      </c>
      <c r="T9" s="17" t="e">
        <f>'C завтраками| Bed and breakfast'!#REF!-1500</f>
        <v>#REF!</v>
      </c>
      <c r="U9" s="17" t="e">
        <f>'C завтраками| Bed and breakfast'!#REF!-1500</f>
        <v>#REF!</v>
      </c>
      <c r="V9" s="17" t="e">
        <f>'C завтраками| Bed and breakfast'!#REF!-1500</f>
        <v>#REF!</v>
      </c>
      <c r="W9" s="17" t="e">
        <f>'C завтраками| Bed and breakfast'!#REF!-1500</f>
        <v>#REF!</v>
      </c>
      <c r="X9" s="17" t="e">
        <f>'C завтраками| Bed and breakfast'!#REF!-1500</f>
        <v>#REF!</v>
      </c>
      <c r="Y9" s="17" t="e">
        <f>'C завтраками| Bed and breakfast'!#REF!-1500</f>
        <v>#REF!</v>
      </c>
      <c r="Z9" s="17" t="e">
        <f>'C завтраками| Bed and breakfast'!#REF!-1500</f>
        <v>#REF!</v>
      </c>
      <c r="AA9" s="17" t="e">
        <f>'C завтраками| Bed and breakfast'!#REF!-1500</f>
        <v>#REF!</v>
      </c>
      <c r="AB9" s="17" t="e">
        <f>'C завтраками| Bed and breakfast'!#REF!-1500</f>
        <v>#REF!</v>
      </c>
      <c r="AC9" s="17" t="e">
        <f>'C завтраками| Bed and breakfast'!#REF!-1500</f>
        <v>#REF!</v>
      </c>
      <c r="AD9" s="17" t="e">
        <f>'C завтраками| Bed and breakfast'!#REF!-1500</f>
        <v>#REF!</v>
      </c>
      <c r="AE9" s="17" t="e">
        <f>'C завтраками| Bed and breakfast'!#REF!-1500</f>
        <v>#REF!</v>
      </c>
      <c r="AF9" s="17" t="e">
        <f>'C завтраками| Bed and breakfast'!#REF!-1500</f>
        <v>#REF!</v>
      </c>
      <c r="AG9" s="17" t="e">
        <f>'C завтраками| Bed and breakfast'!#REF!-1500</f>
        <v>#REF!</v>
      </c>
      <c r="AH9" s="17" t="e">
        <f>'C завтраками| Bed and breakfast'!#REF!-1500</f>
        <v>#REF!</v>
      </c>
      <c r="AI9" s="17" t="e">
        <f>'C завтраками| Bed and breakfast'!#REF!-1500</f>
        <v>#REF!</v>
      </c>
      <c r="AJ9" s="17" t="e">
        <f>'C завтраками| Bed and breakfast'!#REF!-1500</f>
        <v>#REF!</v>
      </c>
      <c r="AK9" s="17" t="e">
        <f>'C завтраками| Bed and breakfast'!#REF!-1500</f>
        <v>#REF!</v>
      </c>
      <c r="AL9" s="17" t="e">
        <f>'C завтраками| Bed and breakfast'!#REF!-1500</f>
        <v>#REF!</v>
      </c>
      <c r="AM9" s="17" t="e">
        <f>'C завтраками| Bed and breakfast'!#REF!-1500</f>
        <v>#REF!</v>
      </c>
      <c r="AN9" s="17" t="e">
        <f>'C завтраками| Bed and breakfast'!#REF!-1500</f>
        <v>#REF!</v>
      </c>
      <c r="AO9" s="17" t="e">
        <f>'C завтраками| Bed and breakfast'!#REF!-1500</f>
        <v>#REF!</v>
      </c>
      <c r="AP9" s="17" t="e">
        <f>'C завтраками| Bed and breakfast'!#REF!-1500</f>
        <v>#REF!</v>
      </c>
      <c r="AQ9" s="17" t="e">
        <f>'C завтраками| Bed and breakfast'!#REF!-1500</f>
        <v>#REF!</v>
      </c>
      <c r="AR9" s="17" t="e">
        <f>'C завтраками| Bed and breakfast'!#REF!-1500</f>
        <v>#REF!</v>
      </c>
      <c r="AS9" s="17" t="e">
        <f>'C завтраками| Bed and breakfast'!#REF!-1500</f>
        <v>#REF!</v>
      </c>
      <c r="AT9" s="17" t="e">
        <f>'C завтраками| Bed and breakfast'!#REF!-1500</f>
        <v>#REF!</v>
      </c>
    </row>
    <row r="10" spans="1:16257" s="18" customFormat="1" ht="10.35" customHeight="1" x14ac:dyDescent="0.2">
      <c r="A10" s="17" t="s">
        <v>4</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row>
    <row r="11" spans="1:16257" s="18" customFormat="1" ht="10.35" customHeight="1" x14ac:dyDescent="0.2">
      <c r="A11" s="19">
        <v>1</v>
      </c>
      <c r="B11" s="17" t="e">
        <f>'C завтраками| Bed and breakfast'!#REF!-1500</f>
        <v>#REF!</v>
      </c>
      <c r="C11" s="17" t="e">
        <f>'C завтраками| Bed and breakfast'!#REF!-1500</f>
        <v>#REF!</v>
      </c>
      <c r="D11" s="17" t="e">
        <f>'C завтраками| Bed and breakfast'!#REF!-1500</f>
        <v>#REF!</v>
      </c>
      <c r="E11" s="17" t="e">
        <f>'C завтраками| Bed and breakfast'!#REF!-1500</f>
        <v>#REF!</v>
      </c>
      <c r="F11" s="17" t="e">
        <f>'C завтраками| Bed and breakfast'!#REF!-1500</f>
        <v>#REF!</v>
      </c>
      <c r="G11" s="17" t="e">
        <f>'C завтраками| Bed and breakfast'!#REF!-1500</f>
        <v>#REF!</v>
      </c>
      <c r="H11" s="17" t="e">
        <f>'C завтраками| Bed and breakfast'!#REF!-1500</f>
        <v>#REF!</v>
      </c>
      <c r="I11" s="17" t="e">
        <f>'C завтраками| Bed and breakfast'!#REF!-1500</f>
        <v>#REF!</v>
      </c>
      <c r="J11" s="17" t="e">
        <f>'C завтраками| Bed and breakfast'!#REF!-1500</f>
        <v>#REF!</v>
      </c>
      <c r="K11" s="17" t="e">
        <f>'C завтраками| Bed and breakfast'!#REF!-1500</f>
        <v>#REF!</v>
      </c>
      <c r="L11" s="17" t="e">
        <f>'C завтраками| Bed and breakfast'!#REF!-1500</f>
        <v>#REF!</v>
      </c>
      <c r="M11" s="17" t="e">
        <f>'C завтраками| Bed and breakfast'!#REF!-1500</f>
        <v>#REF!</v>
      </c>
      <c r="N11" s="17" t="e">
        <f>'C завтраками| Bed and breakfast'!#REF!-1500</f>
        <v>#REF!</v>
      </c>
      <c r="O11" s="17" t="e">
        <f>'C завтраками| Bed and breakfast'!#REF!-1500</f>
        <v>#REF!</v>
      </c>
      <c r="P11" s="17" t="e">
        <f>'C завтраками| Bed and breakfast'!#REF!-1500</f>
        <v>#REF!</v>
      </c>
      <c r="Q11" s="17" t="e">
        <f>'C завтраками| Bed and breakfast'!#REF!-1500</f>
        <v>#REF!</v>
      </c>
      <c r="R11" s="17" t="e">
        <f>'C завтраками| Bed and breakfast'!#REF!-1500</f>
        <v>#REF!</v>
      </c>
      <c r="S11" s="17" t="e">
        <f>'C завтраками| Bed and breakfast'!#REF!-1500</f>
        <v>#REF!</v>
      </c>
      <c r="T11" s="17" t="e">
        <f>'C завтраками| Bed and breakfast'!#REF!-1500</f>
        <v>#REF!</v>
      </c>
      <c r="U11" s="17" t="e">
        <f>'C завтраками| Bed and breakfast'!#REF!-1500</f>
        <v>#REF!</v>
      </c>
      <c r="V11" s="17" t="e">
        <f>'C завтраками| Bed and breakfast'!#REF!-1500</f>
        <v>#REF!</v>
      </c>
      <c r="W11" s="17" t="e">
        <f>'C завтраками| Bed and breakfast'!#REF!-1500</f>
        <v>#REF!</v>
      </c>
      <c r="X11" s="17" t="e">
        <f>'C завтраками| Bed and breakfast'!#REF!-1500</f>
        <v>#REF!</v>
      </c>
      <c r="Y11" s="17" t="e">
        <f>'C завтраками| Bed and breakfast'!#REF!-1500</f>
        <v>#REF!</v>
      </c>
      <c r="Z11" s="17" t="e">
        <f>'C завтраками| Bed and breakfast'!#REF!-1500</f>
        <v>#REF!</v>
      </c>
      <c r="AA11" s="17" t="e">
        <f>'C завтраками| Bed and breakfast'!#REF!-1500</f>
        <v>#REF!</v>
      </c>
      <c r="AB11" s="17" t="e">
        <f>'C завтраками| Bed and breakfast'!#REF!-1500</f>
        <v>#REF!</v>
      </c>
      <c r="AC11" s="17" t="e">
        <f>'C завтраками| Bed and breakfast'!#REF!-1500</f>
        <v>#REF!</v>
      </c>
      <c r="AD11" s="17" t="e">
        <f>'C завтраками| Bed and breakfast'!#REF!-1500</f>
        <v>#REF!</v>
      </c>
      <c r="AE11" s="17" t="e">
        <f>'C завтраками| Bed and breakfast'!#REF!-1500</f>
        <v>#REF!</v>
      </c>
      <c r="AF11" s="17" t="e">
        <f>'C завтраками| Bed and breakfast'!#REF!-1500</f>
        <v>#REF!</v>
      </c>
      <c r="AG11" s="17" t="e">
        <f>'C завтраками| Bed and breakfast'!#REF!-1500</f>
        <v>#REF!</v>
      </c>
      <c r="AH11" s="17" t="e">
        <f>'C завтраками| Bed and breakfast'!#REF!-1500</f>
        <v>#REF!</v>
      </c>
      <c r="AI11" s="17" t="e">
        <f>'C завтраками| Bed and breakfast'!#REF!-1500</f>
        <v>#REF!</v>
      </c>
      <c r="AJ11" s="17" t="e">
        <f>'C завтраками| Bed and breakfast'!#REF!-1500</f>
        <v>#REF!</v>
      </c>
      <c r="AK11" s="17" t="e">
        <f>'C завтраками| Bed and breakfast'!#REF!-1500</f>
        <v>#REF!</v>
      </c>
      <c r="AL11" s="17" t="e">
        <f>'C завтраками| Bed and breakfast'!#REF!-1500</f>
        <v>#REF!</v>
      </c>
      <c r="AM11" s="17" t="e">
        <f>'C завтраками| Bed and breakfast'!#REF!-1500</f>
        <v>#REF!</v>
      </c>
      <c r="AN11" s="17" t="e">
        <f>'C завтраками| Bed and breakfast'!#REF!-1500</f>
        <v>#REF!</v>
      </c>
      <c r="AO11" s="17" t="e">
        <f>'C завтраками| Bed and breakfast'!#REF!-1500</f>
        <v>#REF!</v>
      </c>
      <c r="AP11" s="17" t="e">
        <f>'C завтраками| Bed and breakfast'!#REF!-1500</f>
        <v>#REF!</v>
      </c>
      <c r="AQ11" s="17" t="e">
        <f>'C завтраками| Bed and breakfast'!#REF!-1500</f>
        <v>#REF!</v>
      </c>
      <c r="AR11" s="17" t="e">
        <f>'C завтраками| Bed and breakfast'!#REF!-1500</f>
        <v>#REF!</v>
      </c>
      <c r="AS11" s="17" t="e">
        <f>'C завтраками| Bed and breakfast'!#REF!-1500</f>
        <v>#REF!</v>
      </c>
      <c r="AT11" s="17" t="e">
        <f>'C завтраками| Bed and breakfast'!#REF!-1500</f>
        <v>#REF!</v>
      </c>
    </row>
    <row r="12" spans="1:16257" s="18" customFormat="1" ht="10.35" customHeight="1" x14ac:dyDescent="0.2">
      <c r="A12" s="41"/>
      <c r="B12" s="104"/>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c r="FL12" s="105"/>
      <c r="FM12" s="105"/>
      <c r="FN12" s="105"/>
      <c r="FO12" s="105"/>
      <c r="FP12" s="105"/>
      <c r="FQ12" s="105"/>
      <c r="FR12" s="105"/>
      <c r="FS12" s="105"/>
      <c r="FT12" s="105"/>
      <c r="FU12" s="105"/>
      <c r="FV12" s="105"/>
      <c r="FW12" s="105"/>
      <c r="FX12" s="105"/>
      <c r="FY12" s="105"/>
      <c r="FZ12" s="105"/>
      <c r="GA12" s="105"/>
      <c r="GB12" s="105"/>
      <c r="GC12" s="105"/>
      <c r="GD12" s="105"/>
      <c r="GE12" s="105"/>
      <c r="GF12" s="105"/>
      <c r="GG12" s="105"/>
      <c r="GH12" s="105"/>
      <c r="GI12" s="105"/>
      <c r="GJ12" s="105"/>
      <c r="GK12" s="105"/>
      <c r="GL12" s="105"/>
      <c r="GM12" s="105"/>
      <c r="GN12" s="105"/>
      <c r="GO12" s="105"/>
      <c r="GP12" s="105"/>
      <c r="GQ12" s="105"/>
      <c r="GR12" s="105"/>
      <c r="GS12" s="105"/>
      <c r="GT12" s="105"/>
      <c r="GU12" s="105"/>
      <c r="GV12" s="105"/>
      <c r="GW12" s="105"/>
      <c r="GX12" s="105"/>
      <c r="GY12" s="105"/>
      <c r="GZ12" s="105"/>
      <c r="HA12" s="105"/>
      <c r="HB12" s="105"/>
      <c r="HC12" s="105"/>
      <c r="HD12" s="105"/>
      <c r="HE12" s="105"/>
      <c r="HF12" s="105"/>
      <c r="HG12" s="105"/>
      <c r="HH12" s="105"/>
      <c r="HI12" s="105"/>
      <c r="HJ12" s="105"/>
      <c r="HK12" s="105"/>
      <c r="HL12" s="105"/>
      <c r="HM12" s="105"/>
      <c r="HN12" s="105"/>
      <c r="HO12" s="105"/>
      <c r="HP12" s="105"/>
      <c r="HQ12" s="105"/>
      <c r="HR12" s="105"/>
      <c r="HS12" s="105"/>
      <c r="HT12" s="105"/>
      <c r="HU12" s="105"/>
      <c r="HV12" s="105"/>
      <c r="HW12" s="105"/>
      <c r="HX12" s="105"/>
      <c r="HY12" s="105"/>
      <c r="HZ12" s="105"/>
      <c r="IA12" s="105"/>
      <c r="IB12" s="105"/>
      <c r="IC12" s="105"/>
      <c r="ID12" s="105"/>
      <c r="IE12" s="105"/>
      <c r="IF12" s="105"/>
      <c r="IG12" s="105"/>
      <c r="IH12" s="105"/>
      <c r="II12" s="105"/>
      <c r="IJ12" s="105"/>
      <c r="IK12" s="105"/>
      <c r="IL12" s="105"/>
      <c r="IM12" s="105"/>
      <c r="IN12" s="105"/>
      <c r="IO12" s="105"/>
      <c r="IP12" s="105"/>
      <c r="IQ12" s="105"/>
      <c r="IR12" s="105"/>
      <c r="IS12" s="105"/>
      <c r="IT12" s="105"/>
      <c r="IU12" s="105"/>
      <c r="IV12" s="105"/>
      <c r="IW12" s="105"/>
      <c r="IX12" s="105"/>
      <c r="IY12" s="105"/>
      <c r="IZ12" s="105"/>
      <c r="JA12" s="105"/>
      <c r="JB12" s="105"/>
      <c r="JC12" s="105"/>
      <c r="JD12" s="105"/>
      <c r="JE12" s="105"/>
      <c r="JF12" s="105"/>
      <c r="JG12" s="105"/>
      <c r="JH12" s="105"/>
      <c r="JI12" s="105"/>
      <c r="JJ12" s="105"/>
      <c r="JK12" s="105"/>
      <c r="JL12" s="105"/>
      <c r="JM12" s="105"/>
      <c r="JN12" s="105"/>
      <c r="JO12" s="105"/>
      <c r="JP12" s="105"/>
      <c r="JQ12" s="105"/>
      <c r="JR12" s="105"/>
      <c r="JS12" s="105"/>
      <c r="JT12" s="105"/>
      <c r="JU12" s="105"/>
      <c r="JV12" s="105"/>
      <c r="JW12" s="105"/>
      <c r="JX12" s="105"/>
      <c r="JY12" s="105"/>
      <c r="JZ12" s="105"/>
      <c r="KA12" s="105"/>
      <c r="KB12" s="105"/>
      <c r="KC12" s="105"/>
      <c r="KD12" s="105"/>
      <c r="KE12" s="105"/>
      <c r="KF12" s="105"/>
      <c r="KG12" s="105"/>
      <c r="KH12" s="105"/>
      <c r="KI12" s="105"/>
      <c r="KJ12" s="105"/>
      <c r="KK12" s="105"/>
      <c r="KL12" s="105"/>
      <c r="KM12" s="105"/>
      <c r="KN12" s="105"/>
      <c r="KO12" s="105"/>
      <c r="KP12" s="105"/>
      <c r="KQ12" s="105"/>
      <c r="KR12" s="105"/>
      <c r="KS12" s="105"/>
      <c r="KT12" s="105"/>
      <c r="KU12" s="105"/>
      <c r="KV12" s="105"/>
      <c r="KW12" s="105"/>
      <c r="KX12" s="105"/>
      <c r="KY12" s="105"/>
      <c r="KZ12" s="105"/>
      <c r="LA12" s="105"/>
      <c r="LB12" s="105"/>
      <c r="LC12" s="105"/>
      <c r="LD12" s="105"/>
      <c r="LE12" s="105"/>
      <c r="LF12" s="105"/>
      <c r="LG12" s="105"/>
      <c r="LH12" s="105"/>
      <c r="LI12" s="105"/>
      <c r="LJ12" s="105"/>
      <c r="LK12" s="105"/>
      <c r="LL12" s="105"/>
      <c r="LM12" s="105"/>
      <c r="LN12" s="105"/>
      <c r="LO12" s="105"/>
      <c r="LP12" s="105"/>
      <c r="LQ12" s="105"/>
      <c r="LR12" s="105"/>
      <c r="LS12" s="105"/>
      <c r="LT12" s="105"/>
      <c r="LU12" s="105"/>
      <c r="LV12" s="105"/>
      <c r="LW12" s="105"/>
      <c r="LX12" s="105"/>
      <c r="LY12" s="105"/>
      <c r="LZ12" s="105"/>
      <c r="MA12" s="105"/>
      <c r="MB12" s="105"/>
      <c r="MC12" s="105"/>
      <c r="MD12" s="105"/>
      <c r="ME12" s="105"/>
      <c r="MF12" s="105"/>
      <c r="MG12" s="105"/>
      <c r="MH12" s="105"/>
      <c r="MI12" s="105"/>
      <c r="MJ12" s="105"/>
      <c r="MK12" s="105"/>
      <c r="ML12" s="105"/>
      <c r="MM12" s="105"/>
      <c r="MN12" s="105"/>
      <c r="MO12" s="105"/>
      <c r="MP12" s="105"/>
      <c r="MQ12" s="105"/>
      <c r="MR12" s="105"/>
      <c r="MS12" s="105"/>
      <c r="MT12" s="105"/>
      <c r="MU12" s="105"/>
      <c r="MV12" s="105"/>
      <c r="MW12" s="105"/>
      <c r="MX12" s="105"/>
      <c r="MY12" s="105"/>
      <c r="MZ12" s="105"/>
      <c r="NA12" s="105"/>
      <c r="NB12" s="105"/>
      <c r="NC12" s="105"/>
      <c r="ND12" s="105"/>
      <c r="NE12" s="105"/>
      <c r="NF12" s="105"/>
      <c r="NG12" s="105"/>
      <c r="NH12" s="105"/>
      <c r="NI12" s="105"/>
      <c r="NJ12" s="105"/>
      <c r="NK12" s="105"/>
      <c r="NL12" s="105"/>
      <c r="NM12" s="105"/>
      <c r="NN12" s="105"/>
      <c r="NO12" s="105"/>
      <c r="NP12" s="105"/>
      <c r="NQ12" s="105"/>
      <c r="NR12" s="105"/>
      <c r="NS12" s="105"/>
      <c r="NT12" s="105"/>
      <c r="NU12" s="105"/>
      <c r="NV12" s="105"/>
      <c r="NW12" s="105"/>
      <c r="NX12" s="105"/>
      <c r="NY12" s="105"/>
      <c r="NZ12" s="105"/>
      <c r="OA12" s="105"/>
      <c r="OB12" s="105"/>
      <c r="OC12" s="105"/>
      <c r="OD12" s="105"/>
      <c r="OE12" s="105"/>
      <c r="OF12" s="105"/>
      <c r="OG12" s="105"/>
      <c r="OH12" s="105"/>
      <c r="OI12" s="105"/>
      <c r="OJ12" s="105"/>
      <c r="OK12" s="105"/>
      <c r="OL12" s="105"/>
      <c r="OM12" s="105"/>
      <c r="ON12" s="105"/>
      <c r="OO12" s="105"/>
      <c r="OP12" s="105"/>
      <c r="OQ12" s="105"/>
      <c r="OR12" s="105"/>
      <c r="OS12" s="105"/>
      <c r="OT12" s="105"/>
      <c r="OU12" s="105"/>
      <c r="OV12" s="105"/>
      <c r="OW12" s="105"/>
      <c r="OX12" s="105"/>
      <c r="OY12" s="105"/>
      <c r="OZ12" s="105"/>
      <c r="PA12" s="105"/>
      <c r="PB12" s="105"/>
      <c r="PC12" s="105"/>
      <c r="PD12" s="105"/>
      <c r="PE12" s="105"/>
      <c r="PF12" s="105"/>
      <c r="PG12" s="105"/>
      <c r="PH12" s="105"/>
      <c r="PI12" s="105"/>
      <c r="PJ12" s="105"/>
      <c r="PK12" s="105"/>
      <c r="PL12" s="105"/>
      <c r="PM12" s="105"/>
      <c r="PN12" s="105"/>
      <c r="PO12" s="105"/>
      <c r="PP12" s="105"/>
      <c r="PQ12" s="105"/>
      <c r="PR12" s="105"/>
      <c r="PS12" s="105"/>
      <c r="PT12" s="105"/>
      <c r="PU12" s="105"/>
      <c r="PV12" s="105"/>
      <c r="PW12" s="105"/>
      <c r="PX12" s="105"/>
      <c r="PY12" s="105"/>
      <c r="PZ12" s="105"/>
      <c r="QA12" s="105"/>
      <c r="QB12" s="105"/>
      <c r="QC12" s="105"/>
      <c r="QD12" s="105"/>
      <c r="QE12" s="105"/>
      <c r="QF12" s="105"/>
      <c r="QG12" s="105"/>
      <c r="QH12" s="105"/>
      <c r="QI12" s="105"/>
      <c r="QJ12" s="105"/>
      <c r="QK12" s="105"/>
      <c r="QL12" s="105"/>
      <c r="QM12" s="105"/>
      <c r="QN12" s="105"/>
      <c r="QO12" s="105"/>
      <c r="QP12" s="105"/>
      <c r="QQ12" s="105"/>
      <c r="QR12" s="105"/>
      <c r="QS12" s="105"/>
      <c r="QT12" s="105"/>
      <c r="QU12" s="105"/>
      <c r="QV12" s="105"/>
      <c r="QW12" s="105"/>
      <c r="QX12" s="105"/>
      <c r="QY12" s="105"/>
      <c r="QZ12" s="105"/>
      <c r="RA12" s="105"/>
      <c r="RB12" s="105"/>
      <c r="RC12" s="105"/>
      <c r="RD12" s="105"/>
      <c r="RE12" s="105"/>
      <c r="RF12" s="105"/>
      <c r="RG12" s="105"/>
      <c r="RH12" s="105"/>
      <c r="RI12" s="105"/>
      <c r="RJ12" s="105"/>
      <c r="RK12" s="105"/>
      <c r="RL12" s="105"/>
      <c r="RM12" s="105"/>
      <c r="RN12" s="105"/>
      <c r="RO12" s="105"/>
      <c r="RP12" s="105"/>
      <c r="RQ12" s="105"/>
      <c r="RR12" s="105"/>
      <c r="RS12" s="105"/>
      <c r="RT12" s="105"/>
      <c r="RU12" s="105"/>
      <c r="RV12" s="105"/>
      <c r="RW12" s="105"/>
      <c r="RX12" s="105"/>
      <c r="RY12" s="105"/>
      <c r="RZ12" s="105"/>
      <c r="SA12" s="105"/>
      <c r="SB12" s="105"/>
      <c r="SC12" s="105"/>
      <c r="SD12" s="105"/>
      <c r="SE12" s="105"/>
      <c r="SF12" s="105"/>
      <c r="SG12" s="105"/>
      <c r="SH12" s="105"/>
      <c r="SI12" s="105"/>
      <c r="SJ12" s="105"/>
      <c r="SK12" s="105"/>
      <c r="SL12" s="105"/>
      <c r="SM12" s="105"/>
      <c r="SN12" s="105"/>
      <c r="SO12" s="105"/>
      <c r="SP12" s="105"/>
      <c r="SQ12" s="105"/>
      <c r="SR12" s="105"/>
      <c r="SS12" s="105"/>
      <c r="ST12" s="105"/>
      <c r="SU12" s="105"/>
      <c r="SV12" s="105"/>
      <c r="SW12" s="105"/>
      <c r="SX12" s="105"/>
      <c r="SY12" s="105"/>
      <c r="SZ12" s="105"/>
      <c r="TA12" s="105"/>
      <c r="TB12" s="105"/>
      <c r="TC12" s="105"/>
      <c r="TD12" s="105"/>
      <c r="TE12" s="105"/>
      <c r="TF12" s="105"/>
      <c r="TG12" s="105"/>
      <c r="TH12" s="105"/>
      <c r="TI12" s="105"/>
      <c r="TJ12" s="105"/>
      <c r="TK12" s="105"/>
      <c r="TL12" s="105"/>
      <c r="TM12" s="105"/>
      <c r="TN12" s="105"/>
      <c r="TO12" s="105"/>
      <c r="TP12" s="105"/>
      <c r="TQ12" s="105"/>
      <c r="TR12" s="105"/>
      <c r="TS12" s="105"/>
      <c r="TT12" s="105"/>
      <c r="TU12" s="105"/>
      <c r="TV12" s="105"/>
      <c r="TW12" s="105"/>
      <c r="TX12" s="105"/>
      <c r="TY12" s="105"/>
      <c r="TZ12" s="105"/>
      <c r="UA12" s="105"/>
      <c r="UB12" s="105"/>
      <c r="UC12" s="105"/>
      <c r="UD12" s="105"/>
      <c r="UE12" s="105"/>
      <c r="UF12" s="105"/>
      <c r="UG12" s="105"/>
      <c r="UH12" s="105"/>
      <c r="UI12" s="105"/>
      <c r="UJ12" s="105"/>
      <c r="UK12" s="105"/>
      <c r="UL12" s="105"/>
      <c r="UM12" s="105"/>
      <c r="UN12" s="105"/>
      <c r="UO12" s="105"/>
      <c r="UP12" s="105"/>
      <c r="UQ12" s="105"/>
      <c r="UR12" s="105"/>
      <c r="US12" s="105"/>
      <c r="UT12" s="105"/>
      <c r="UU12" s="105"/>
      <c r="UV12" s="105"/>
      <c r="UW12" s="105"/>
      <c r="UX12" s="105"/>
      <c r="UY12" s="105"/>
      <c r="UZ12" s="105"/>
      <c r="VA12" s="105"/>
      <c r="VB12" s="105"/>
      <c r="VC12" s="105"/>
      <c r="VD12" s="105"/>
      <c r="VE12" s="105"/>
      <c r="VF12" s="105"/>
      <c r="VG12" s="105"/>
      <c r="VH12" s="105"/>
      <c r="VI12" s="105"/>
      <c r="VJ12" s="105"/>
      <c r="VK12" s="105"/>
      <c r="VL12" s="105"/>
      <c r="VM12" s="105"/>
      <c r="VN12" s="105"/>
      <c r="VO12" s="105"/>
      <c r="VP12" s="105"/>
      <c r="VQ12" s="105"/>
      <c r="VR12" s="105"/>
      <c r="VS12" s="105"/>
      <c r="VT12" s="105"/>
      <c r="VU12" s="105"/>
      <c r="VV12" s="105"/>
      <c r="VW12" s="105"/>
      <c r="VX12" s="105"/>
      <c r="VY12" s="105"/>
      <c r="VZ12" s="105"/>
      <c r="WA12" s="105"/>
      <c r="WB12" s="105"/>
      <c r="WC12" s="105"/>
      <c r="WD12" s="105"/>
      <c r="WE12" s="105"/>
      <c r="WF12" s="105"/>
      <c r="WG12" s="105"/>
      <c r="WH12" s="105"/>
      <c r="WI12" s="105"/>
      <c r="WJ12" s="105"/>
      <c r="WK12" s="105"/>
      <c r="WL12" s="105"/>
      <c r="WM12" s="105"/>
      <c r="WN12" s="105"/>
      <c r="WO12" s="105"/>
      <c r="WP12" s="105"/>
      <c r="WQ12" s="105"/>
      <c r="WR12" s="105"/>
      <c r="WS12" s="105"/>
      <c r="WT12" s="105"/>
      <c r="WU12" s="105"/>
      <c r="WV12" s="105"/>
      <c r="WW12" s="105"/>
      <c r="WX12" s="105"/>
      <c r="WY12" s="105"/>
      <c r="WZ12" s="105"/>
      <c r="XA12" s="105"/>
      <c r="XB12" s="105"/>
      <c r="XC12" s="105"/>
      <c r="XD12" s="105"/>
      <c r="XE12" s="105"/>
      <c r="XF12" s="105"/>
      <c r="XG12" s="105"/>
      <c r="XH12" s="105"/>
      <c r="XI12" s="105"/>
      <c r="XJ12" s="105"/>
      <c r="XK12" s="105"/>
      <c r="XL12" s="105"/>
      <c r="XM12" s="105"/>
      <c r="XN12" s="105"/>
      <c r="XO12" s="105"/>
      <c r="XP12" s="105"/>
      <c r="XQ12" s="105"/>
      <c r="XR12" s="105"/>
      <c r="XS12" s="105"/>
      <c r="XT12" s="105"/>
      <c r="XU12" s="105"/>
      <c r="XV12" s="105"/>
      <c r="XW12" s="105"/>
      <c r="XX12" s="105"/>
      <c r="XY12" s="105"/>
      <c r="XZ12" s="105"/>
      <c r="YA12" s="105"/>
      <c r="YB12" s="105"/>
      <c r="YC12" s="105"/>
      <c r="YD12" s="105"/>
      <c r="YE12" s="105"/>
      <c r="YF12" s="105"/>
      <c r="YG12" s="105"/>
      <c r="YH12" s="105"/>
      <c r="YI12" s="105"/>
      <c r="YJ12" s="105"/>
      <c r="YK12" s="105"/>
      <c r="YL12" s="105"/>
      <c r="YM12" s="105"/>
      <c r="YN12" s="105"/>
      <c r="YO12" s="105"/>
      <c r="YP12" s="105"/>
      <c r="YQ12" s="105"/>
      <c r="YR12" s="105"/>
      <c r="YS12" s="105"/>
      <c r="YT12" s="105"/>
      <c r="YU12" s="105"/>
      <c r="YV12" s="105"/>
      <c r="YW12" s="105"/>
      <c r="YX12" s="105"/>
      <c r="YY12" s="105"/>
      <c r="YZ12" s="105"/>
      <c r="ZA12" s="105"/>
      <c r="ZB12" s="105"/>
      <c r="ZC12" s="105"/>
      <c r="ZD12" s="105"/>
      <c r="ZE12" s="105"/>
      <c r="ZF12" s="105"/>
      <c r="ZG12" s="105"/>
      <c r="ZH12" s="105"/>
      <c r="ZI12" s="105"/>
      <c r="ZJ12" s="105"/>
      <c r="ZK12" s="105"/>
      <c r="ZL12" s="105"/>
      <c r="ZM12" s="105"/>
      <c r="ZN12" s="105"/>
      <c r="ZO12" s="105"/>
      <c r="ZP12" s="105"/>
      <c r="ZQ12" s="105"/>
      <c r="ZR12" s="105"/>
      <c r="ZS12" s="105"/>
      <c r="ZT12" s="105"/>
      <c r="ZU12" s="105"/>
      <c r="ZV12" s="105"/>
      <c r="ZW12" s="105"/>
      <c r="ZX12" s="105"/>
      <c r="ZY12" s="105"/>
      <c r="ZZ12" s="105"/>
      <c r="AAA12" s="105"/>
      <c r="AAB12" s="105"/>
      <c r="AAC12" s="105"/>
      <c r="AAD12" s="105"/>
      <c r="AAE12" s="105"/>
      <c r="AAF12" s="105"/>
      <c r="AAG12" s="105"/>
      <c r="AAH12" s="105"/>
      <c r="AAI12" s="105"/>
      <c r="AAJ12" s="105"/>
      <c r="AAK12" s="105"/>
      <c r="AAL12" s="105"/>
      <c r="AAM12" s="105"/>
      <c r="AAN12" s="105"/>
      <c r="AAO12" s="105"/>
      <c r="AAP12" s="105"/>
      <c r="AAQ12" s="105"/>
      <c r="AAR12" s="105"/>
      <c r="AAS12" s="105"/>
      <c r="AAT12" s="105"/>
      <c r="AAU12" s="105"/>
      <c r="AAV12" s="105"/>
      <c r="AAW12" s="105"/>
      <c r="AAX12" s="105"/>
      <c r="AAY12" s="105"/>
      <c r="AAZ12" s="105"/>
      <c r="ABA12" s="105"/>
      <c r="ABB12" s="105"/>
      <c r="ABC12" s="105"/>
      <c r="ABD12" s="105"/>
      <c r="ABE12" s="105"/>
      <c r="ABF12" s="105"/>
      <c r="ABG12" s="105"/>
      <c r="ABH12" s="105"/>
      <c r="ABI12" s="105"/>
      <c r="ABJ12" s="105"/>
      <c r="ABK12" s="105"/>
      <c r="ABL12" s="105"/>
      <c r="ABM12" s="105"/>
      <c r="ABN12" s="105"/>
      <c r="ABO12" s="105"/>
      <c r="ABP12" s="105"/>
      <c r="ABQ12" s="105"/>
      <c r="ABR12" s="105"/>
      <c r="ABS12" s="105"/>
      <c r="ABT12" s="105"/>
      <c r="ABU12" s="105"/>
      <c r="ABV12" s="105"/>
      <c r="ABW12" s="105"/>
      <c r="ABX12" s="105"/>
      <c r="ABY12" s="105"/>
      <c r="ABZ12" s="105"/>
      <c r="ACA12" s="105"/>
      <c r="ACB12" s="105"/>
      <c r="ACC12" s="105"/>
      <c r="ACD12" s="105"/>
      <c r="ACE12" s="105"/>
      <c r="ACF12" s="105"/>
      <c r="ACG12" s="105"/>
      <c r="ACH12" s="105"/>
      <c r="ACI12" s="105"/>
      <c r="ACJ12" s="105"/>
      <c r="ACK12" s="105"/>
      <c r="ACL12" s="105"/>
      <c r="ACM12" s="105"/>
      <c r="ACN12" s="105"/>
      <c r="ACO12" s="105"/>
      <c r="ACP12" s="105"/>
      <c r="ACQ12" s="105"/>
      <c r="ACR12" s="105"/>
      <c r="ACS12" s="105"/>
      <c r="ACT12" s="105"/>
      <c r="ACU12" s="105"/>
      <c r="ACV12" s="105"/>
      <c r="ACW12" s="105"/>
      <c r="ACX12" s="105"/>
      <c r="ACY12" s="105"/>
      <c r="ACZ12" s="105"/>
      <c r="ADA12" s="105"/>
      <c r="ADB12" s="105"/>
      <c r="ADC12" s="105"/>
      <c r="ADD12" s="105"/>
      <c r="ADE12" s="105"/>
      <c r="ADF12" s="105"/>
      <c r="ADG12" s="105"/>
      <c r="ADH12" s="105"/>
      <c r="ADI12" s="105"/>
      <c r="ADJ12" s="105"/>
      <c r="ADK12" s="105"/>
      <c r="ADL12" s="105"/>
      <c r="ADM12" s="105"/>
      <c r="ADN12" s="105"/>
      <c r="ADO12" s="105"/>
      <c r="ADP12" s="105"/>
      <c r="ADQ12" s="105"/>
      <c r="ADR12" s="105"/>
      <c r="ADS12" s="105"/>
      <c r="ADT12" s="105"/>
      <c r="ADU12" s="105"/>
      <c r="ADV12" s="105"/>
      <c r="ADW12" s="105"/>
      <c r="ADX12" s="105"/>
      <c r="ADY12" s="105"/>
      <c r="ADZ12" s="105"/>
      <c r="AEA12" s="105"/>
      <c r="AEB12" s="105"/>
      <c r="AEC12" s="105"/>
      <c r="AED12" s="105"/>
      <c r="AEE12" s="105"/>
      <c r="AEF12" s="105"/>
      <c r="AEG12" s="105"/>
      <c r="AEH12" s="105"/>
      <c r="AEI12" s="105"/>
      <c r="AEJ12" s="105"/>
      <c r="AEK12" s="105"/>
      <c r="AEL12" s="105"/>
      <c r="AEM12" s="105"/>
      <c r="AEN12" s="105"/>
      <c r="AEO12" s="105"/>
      <c r="AEP12" s="105"/>
      <c r="AEQ12" s="105"/>
      <c r="AER12" s="105"/>
      <c r="AES12" s="105"/>
      <c r="AET12" s="105"/>
      <c r="AEU12" s="105"/>
      <c r="AEV12" s="105"/>
      <c r="AEW12" s="105"/>
      <c r="AEX12" s="105"/>
      <c r="AEY12" s="105"/>
      <c r="AEZ12" s="105"/>
      <c r="AFA12" s="105"/>
      <c r="AFB12" s="105"/>
      <c r="AFC12" s="105"/>
      <c r="AFD12" s="105"/>
      <c r="AFE12" s="105"/>
      <c r="AFF12" s="105"/>
      <c r="AFG12" s="105"/>
      <c r="AFH12" s="105"/>
      <c r="AFI12" s="105"/>
      <c r="AFJ12" s="105"/>
      <c r="AFK12" s="105"/>
      <c r="AFL12" s="105"/>
      <c r="AFM12" s="105"/>
      <c r="AFN12" s="105"/>
      <c r="AFO12" s="105"/>
      <c r="AFP12" s="105"/>
      <c r="AFQ12" s="105"/>
      <c r="AFR12" s="105"/>
      <c r="AFS12" s="105"/>
      <c r="AFT12" s="105"/>
      <c r="AFU12" s="105"/>
      <c r="AFV12" s="105"/>
      <c r="AFW12" s="105"/>
      <c r="AFX12" s="105"/>
      <c r="AFY12" s="105"/>
      <c r="AFZ12" s="105"/>
      <c r="AGA12" s="105"/>
      <c r="AGB12" s="105"/>
      <c r="AGC12" s="105"/>
      <c r="AGD12" s="105"/>
      <c r="AGE12" s="105"/>
      <c r="AGF12" s="105"/>
      <c r="AGG12" s="105"/>
      <c r="AGH12" s="105"/>
      <c r="AGI12" s="105"/>
      <c r="AGJ12" s="105"/>
      <c r="AGK12" s="105"/>
      <c r="AGL12" s="105"/>
      <c r="AGM12" s="105"/>
      <c r="AGN12" s="105"/>
      <c r="AGO12" s="105"/>
      <c r="AGP12" s="105"/>
      <c r="AGQ12" s="105"/>
      <c r="AGR12" s="105"/>
      <c r="AGS12" s="105"/>
      <c r="AGT12" s="105"/>
      <c r="AGU12" s="105"/>
      <c r="AGV12" s="105"/>
      <c r="AGW12" s="105"/>
      <c r="AGX12" s="105"/>
      <c r="AGY12" s="105"/>
      <c r="AGZ12" s="105"/>
      <c r="AHA12" s="105"/>
      <c r="AHB12" s="105"/>
      <c r="AHC12" s="105"/>
      <c r="AHD12" s="105"/>
      <c r="AHE12" s="105"/>
      <c r="AHF12" s="105"/>
      <c r="AHG12" s="105"/>
      <c r="AHH12" s="105"/>
      <c r="AHI12" s="105"/>
      <c r="AHJ12" s="105"/>
      <c r="AHK12" s="105"/>
      <c r="AHL12" s="105"/>
      <c r="AHM12" s="105"/>
      <c r="AHN12" s="105"/>
      <c r="AHO12" s="105"/>
      <c r="AHP12" s="105"/>
      <c r="AHQ12" s="105"/>
      <c r="AHR12" s="105"/>
      <c r="AHS12" s="105"/>
      <c r="AHT12" s="105"/>
      <c r="AHU12" s="105"/>
      <c r="AHV12" s="105"/>
      <c r="AHW12" s="105"/>
      <c r="AHX12" s="105"/>
      <c r="AHY12" s="105"/>
      <c r="AHZ12" s="105"/>
      <c r="AIA12" s="105"/>
      <c r="AIB12" s="105"/>
      <c r="AIC12" s="105"/>
      <c r="AID12" s="105"/>
      <c r="AIE12" s="105"/>
      <c r="AIF12" s="105"/>
      <c r="AIG12" s="105"/>
      <c r="AIH12" s="105"/>
      <c r="AII12" s="105"/>
      <c r="AIJ12" s="105"/>
      <c r="AIK12" s="105"/>
      <c r="AIL12" s="105"/>
      <c r="AIM12" s="105"/>
      <c r="AIN12" s="105"/>
      <c r="AIO12" s="105"/>
      <c r="AIP12" s="105"/>
      <c r="AIQ12" s="105"/>
      <c r="AIR12" s="105"/>
      <c r="AIS12" s="105"/>
      <c r="AIT12" s="105"/>
      <c r="AIU12" s="105"/>
      <c r="AIV12" s="105"/>
      <c r="AIW12" s="105"/>
      <c r="AIX12" s="105"/>
      <c r="AIY12" s="105"/>
      <c r="AIZ12" s="105"/>
      <c r="AJA12" s="105"/>
      <c r="AJB12" s="105"/>
      <c r="AJC12" s="105"/>
      <c r="AJD12" s="105"/>
      <c r="AJE12" s="105"/>
      <c r="AJF12" s="105"/>
      <c r="AJG12" s="105"/>
      <c r="AJH12" s="105"/>
      <c r="AJI12" s="105"/>
      <c r="AJJ12" s="105"/>
      <c r="AJK12" s="105"/>
      <c r="AJL12" s="105"/>
      <c r="AJM12" s="105"/>
      <c r="AJN12" s="105"/>
      <c r="AJO12" s="105"/>
      <c r="AJP12" s="105"/>
      <c r="AJQ12" s="105"/>
      <c r="AJR12" s="105"/>
      <c r="AJS12" s="105"/>
      <c r="AJT12" s="105"/>
      <c r="AJU12" s="105"/>
      <c r="AJV12" s="105"/>
      <c r="AJW12" s="105"/>
      <c r="AJX12" s="105"/>
      <c r="AJY12" s="105"/>
      <c r="AJZ12" s="105"/>
      <c r="AKA12" s="105"/>
      <c r="AKB12" s="105"/>
      <c r="AKC12" s="105"/>
      <c r="AKD12" s="105"/>
      <c r="AKE12" s="105"/>
      <c r="AKF12" s="105"/>
      <c r="AKG12" s="105"/>
      <c r="AKH12" s="105"/>
      <c r="AKI12" s="105"/>
      <c r="AKJ12" s="105"/>
      <c r="AKK12" s="105"/>
      <c r="AKL12" s="105"/>
      <c r="AKM12" s="105"/>
      <c r="AKN12" s="105"/>
      <c r="AKO12" s="105"/>
      <c r="AKP12" s="105"/>
      <c r="AKQ12" s="105"/>
      <c r="AKR12" s="105"/>
      <c r="AKS12" s="105"/>
      <c r="AKT12" s="105"/>
      <c r="AKU12" s="105"/>
      <c r="AKV12" s="105"/>
      <c r="AKW12" s="105"/>
      <c r="AKX12" s="105"/>
      <c r="AKY12" s="105"/>
      <c r="AKZ12" s="105"/>
      <c r="ALA12" s="105"/>
      <c r="ALB12" s="105"/>
      <c r="ALC12" s="105"/>
      <c r="ALD12" s="105"/>
      <c r="ALE12" s="105"/>
      <c r="ALF12" s="105"/>
      <c r="ALG12" s="105"/>
      <c r="ALH12" s="105"/>
      <c r="ALI12" s="105"/>
      <c r="ALJ12" s="105"/>
      <c r="ALK12" s="105"/>
      <c r="ALL12" s="105"/>
      <c r="ALM12" s="105"/>
      <c r="ALN12" s="105"/>
      <c r="ALO12" s="105"/>
      <c r="ALP12" s="105"/>
      <c r="ALQ12" s="105"/>
      <c r="ALR12" s="105"/>
      <c r="ALS12" s="105"/>
      <c r="ALT12" s="105"/>
      <c r="ALU12" s="105"/>
      <c r="ALV12" s="105"/>
      <c r="ALW12" s="105"/>
      <c r="ALX12" s="105"/>
      <c r="ALY12" s="105"/>
      <c r="ALZ12" s="105"/>
      <c r="AMA12" s="105"/>
      <c r="AMB12" s="105"/>
      <c r="AMC12" s="105"/>
      <c r="AMD12" s="105"/>
      <c r="AME12" s="105"/>
      <c r="AMF12" s="105"/>
      <c r="AMG12" s="105"/>
      <c r="AMH12" s="105"/>
      <c r="AMI12" s="105"/>
      <c r="AMJ12" s="105"/>
      <c r="AMK12" s="105"/>
      <c r="AML12" s="105"/>
      <c r="AMM12" s="105"/>
      <c r="AMN12" s="105"/>
      <c r="AMO12" s="105"/>
      <c r="AMP12" s="105"/>
      <c r="AMQ12" s="105"/>
      <c r="AMR12" s="105"/>
      <c r="AMS12" s="105"/>
      <c r="AMT12" s="105"/>
      <c r="AMU12" s="105"/>
      <c r="AMV12" s="105"/>
      <c r="AMW12" s="105"/>
      <c r="AMX12" s="105"/>
      <c r="AMY12" s="105"/>
      <c r="AMZ12" s="105"/>
      <c r="ANA12" s="105"/>
      <c r="ANB12" s="105"/>
      <c r="ANC12" s="105"/>
      <c r="AND12" s="105"/>
      <c r="ANE12" s="105"/>
      <c r="ANF12" s="105"/>
      <c r="ANG12" s="105"/>
      <c r="ANH12" s="105"/>
      <c r="ANI12" s="105"/>
      <c r="ANJ12" s="105"/>
      <c r="ANK12" s="105"/>
      <c r="ANL12" s="105"/>
      <c r="ANM12" s="105"/>
      <c r="ANN12" s="105"/>
      <c r="ANO12" s="105"/>
      <c r="ANP12" s="105"/>
      <c r="ANQ12" s="105"/>
      <c r="ANR12" s="105"/>
      <c r="ANS12" s="105"/>
      <c r="ANT12" s="105"/>
      <c r="ANU12" s="105"/>
      <c r="ANV12" s="105"/>
      <c r="ANW12" s="105"/>
      <c r="ANX12" s="105"/>
      <c r="ANY12" s="105"/>
      <c r="ANZ12" s="105"/>
      <c r="AOA12" s="105"/>
      <c r="AOB12" s="105"/>
      <c r="AOC12" s="105"/>
      <c r="AOD12" s="105"/>
      <c r="AOE12" s="105"/>
      <c r="AOF12" s="105"/>
      <c r="AOG12" s="105"/>
      <c r="AOH12" s="105"/>
      <c r="AOI12" s="105"/>
      <c r="AOJ12" s="105"/>
      <c r="AOK12" s="105"/>
      <c r="AOL12" s="105"/>
      <c r="AOM12" s="105"/>
      <c r="AON12" s="105"/>
      <c r="AOO12" s="105"/>
      <c r="AOP12" s="105"/>
      <c r="AOQ12" s="105"/>
      <c r="AOR12" s="105"/>
      <c r="AOS12" s="105"/>
      <c r="AOT12" s="105"/>
      <c r="AOU12" s="105"/>
      <c r="AOV12" s="105"/>
      <c r="AOW12" s="105"/>
      <c r="AOX12" s="105"/>
      <c r="AOY12" s="105"/>
      <c r="AOZ12" s="105"/>
      <c r="APA12" s="105"/>
      <c r="APB12" s="105"/>
      <c r="APC12" s="105"/>
      <c r="APD12" s="105"/>
      <c r="APE12" s="105"/>
      <c r="APF12" s="105"/>
      <c r="APG12" s="105"/>
      <c r="APH12" s="105"/>
      <c r="API12" s="105"/>
      <c r="APJ12" s="105"/>
      <c r="APK12" s="105"/>
      <c r="APL12" s="105"/>
      <c r="APM12" s="105"/>
      <c r="APN12" s="105"/>
      <c r="APO12" s="105"/>
      <c r="APP12" s="105"/>
      <c r="APQ12" s="105"/>
      <c r="APR12" s="105"/>
      <c r="APS12" s="105"/>
      <c r="APT12" s="105"/>
      <c r="APU12" s="105"/>
      <c r="APV12" s="105"/>
      <c r="APW12" s="105"/>
      <c r="APX12" s="105"/>
      <c r="APY12" s="105"/>
      <c r="APZ12" s="105"/>
      <c r="AQA12" s="105"/>
      <c r="AQB12" s="105"/>
      <c r="AQC12" s="105"/>
      <c r="AQD12" s="105"/>
      <c r="AQE12" s="105"/>
      <c r="AQF12" s="105"/>
      <c r="AQG12" s="105"/>
      <c r="AQH12" s="105"/>
      <c r="AQI12" s="105"/>
      <c r="AQJ12" s="105"/>
      <c r="AQK12" s="105"/>
      <c r="AQL12" s="105"/>
      <c r="AQM12" s="105"/>
      <c r="AQN12" s="105"/>
      <c r="AQO12" s="105"/>
      <c r="AQP12" s="105"/>
      <c r="AQQ12" s="105"/>
      <c r="AQR12" s="105"/>
      <c r="AQS12" s="105"/>
      <c r="AQT12" s="105"/>
      <c r="AQU12" s="105"/>
      <c r="AQV12" s="105"/>
      <c r="AQW12" s="105"/>
      <c r="AQX12" s="105"/>
      <c r="AQY12" s="105"/>
      <c r="AQZ12" s="105"/>
      <c r="ARA12" s="105"/>
      <c r="ARB12" s="105"/>
      <c r="ARC12" s="105"/>
      <c r="ARD12" s="105"/>
      <c r="ARE12" s="105"/>
      <c r="ARF12" s="105"/>
      <c r="ARG12" s="105"/>
      <c r="ARH12" s="105"/>
      <c r="ARI12" s="105"/>
      <c r="ARJ12" s="105"/>
      <c r="ARK12" s="105"/>
      <c r="ARL12" s="105"/>
      <c r="ARM12" s="105"/>
      <c r="ARN12" s="105"/>
      <c r="ARO12" s="105"/>
      <c r="ARP12" s="105"/>
      <c r="ARQ12" s="105"/>
      <c r="ARR12" s="105"/>
      <c r="ARS12" s="105"/>
      <c r="ART12" s="105"/>
      <c r="ARU12" s="105"/>
      <c r="ARV12" s="105"/>
      <c r="ARW12" s="105"/>
      <c r="ARX12" s="105"/>
      <c r="ARY12" s="105"/>
      <c r="ARZ12" s="105"/>
      <c r="ASA12" s="105"/>
      <c r="ASB12" s="105"/>
      <c r="ASC12" s="105"/>
      <c r="ASD12" s="105"/>
      <c r="ASE12" s="105"/>
      <c r="ASF12" s="105"/>
      <c r="ASG12" s="105"/>
      <c r="ASH12" s="105"/>
      <c r="ASI12" s="105"/>
      <c r="ASJ12" s="105"/>
      <c r="ASK12" s="105"/>
      <c r="ASL12" s="105"/>
      <c r="ASM12" s="105"/>
      <c r="ASN12" s="105"/>
      <c r="ASO12" s="105"/>
      <c r="ASP12" s="105"/>
      <c r="ASQ12" s="105"/>
      <c r="ASR12" s="105"/>
      <c r="ASS12" s="105"/>
      <c r="AST12" s="105"/>
      <c r="ASU12" s="105"/>
      <c r="ASV12" s="105"/>
      <c r="ASW12" s="105"/>
      <c r="ASX12" s="105"/>
      <c r="ASY12" s="105"/>
      <c r="ASZ12" s="105"/>
      <c r="ATA12" s="105"/>
      <c r="ATB12" s="105"/>
      <c r="ATC12" s="105"/>
      <c r="ATD12" s="105"/>
      <c r="ATE12" s="105"/>
      <c r="ATF12" s="105"/>
      <c r="ATG12" s="105"/>
      <c r="ATH12" s="105"/>
      <c r="ATI12" s="105"/>
      <c r="ATJ12" s="105"/>
      <c r="ATK12" s="105"/>
      <c r="ATL12" s="105"/>
      <c r="ATM12" s="105"/>
      <c r="ATN12" s="105"/>
      <c r="ATO12" s="105"/>
      <c r="ATP12" s="105"/>
      <c r="ATQ12" s="105"/>
      <c r="ATR12" s="105"/>
      <c r="ATS12" s="105"/>
      <c r="ATT12" s="105"/>
      <c r="ATU12" s="105"/>
      <c r="ATV12" s="105"/>
      <c r="ATW12" s="105"/>
      <c r="ATX12" s="105"/>
      <c r="ATY12" s="105"/>
      <c r="ATZ12" s="105"/>
      <c r="AUA12" s="105"/>
      <c r="AUB12" s="105"/>
      <c r="AUC12" s="105"/>
      <c r="AUD12" s="105"/>
      <c r="AUE12" s="105"/>
      <c r="AUF12" s="105"/>
      <c r="AUG12" s="105"/>
      <c r="AUH12" s="105"/>
      <c r="AUI12" s="105"/>
      <c r="AUJ12" s="105"/>
      <c r="AUK12" s="105"/>
      <c r="AUL12" s="105"/>
      <c r="AUM12" s="105"/>
      <c r="AUN12" s="105"/>
      <c r="AUO12" s="105"/>
      <c r="AUP12" s="105"/>
      <c r="AUQ12" s="105"/>
      <c r="AUR12" s="105"/>
      <c r="AUS12" s="105"/>
      <c r="AUT12" s="105"/>
      <c r="AUU12" s="105"/>
      <c r="AUV12" s="105"/>
      <c r="AUW12" s="105"/>
      <c r="AUX12" s="105"/>
      <c r="AUY12" s="105"/>
      <c r="AUZ12" s="105"/>
      <c r="AVA12" s="105"/>
      <c r="AVB12" s="105"/>
      <c r="AVC12" s="105"/>
      <c r="AVD12" s="105"/>
      <c r="AVE12" s="105"/>
      <c r="AVF12" s="105"/>
      <c r="AVG12" s="105"/>
      <c r="AVH12" s="105"/>
      <c r="AVI12" s="105"/>
      <c r="AVJ12" s="105"/>
      <c r="AVK12" s="105"/>
      <c r="AVL12" s="105"/>
      <c r="AVM12" s="105"/>
      <c r="AVN12" s="105"/>
      <c r="AVO12" s="105"/>
      <c r="AVP12" s="105"/>
      <c r="AVQ12" s="105"/>
      <c r="AVR12" s="105"/>
      <c r="AVS12" s="105"/>
      <c r="AVT12" s="105"/>
      <c r="AVU12" s="105"/>
      <c r="AVV12" s="105"/>
      <c r="AVW12" s="105"/>
      <c r="AVX12" s="105"/>
      <c r="AVY12" s="105"/>
      <c r="AVZ12" s="105"/>
      <c r="AWA12" s="105"/>
      <c r="AWB12" s="105"/>
      <c r="AWC12" s="105"/>
      <c r="AWD12" s="105"/>
      <c r="AWE12" s="105"/>
      <c r="AWF12" s="105"/>
      <c r="AWG12" s="105"/>
      <c r="AWH12" s="105"/>
      <c r="AWI12" s="105"/>
      <c r="AWJ12" s="105"/>
      <c r="AWK12" s="105"/>
      <c r="AWL12" s="105"/>
      <c r="AWM12" s="105"/>
      <c r="AWN12" s="105"/>
      <c r="AWO12" s="105"/>
      <c r="AWP12" s="105"/>
      <c r="AWQ12" s="105"/>
      <c r="AWR12" s="105"/>
      <c r="AWS12" s="105"/>
      <c r="AWT12" s="105"/>
      <c r="AWU12" s="105"/>
      <c r="AWV12" s="105"/>
      <c r="AWW12" s="105"/>
      <c r="AWX12" s="105"/>
      <c r="AWY12" s="105"/>
      <c r="AWZ12" s="105"/>
      <c r="AXA12" s="105"/>
      <c r="AXB12" s="105"/>
      <c r="AXC12" s="105"/>
      <c r="AXD12" s="105"/>
      <c r="AXE12" s="105"/>
      <c r="AXF12" s="105"/>
      <c r="AXG12" s="105"/>
      <c r="AXH12" s="105"/>
      <c r="AXI12" s="105"/>
      <c r="AXJ12" s="105"/>
      <c r="AXK12" s="105"/>
      <c r="AXL12" s="105"/>
      <c r="AXM12" s="105"/>
      <c r="AXN12" s="105"/>
      <c r="AXO12" s="105"/>
      <c r="AXP12" s="105"/>
      <c r="AXQ12" s="105"/>
      <c r="AXR12" s="105"/>
      <c r="AXS12" s="105"/>
      <c r="AXT12" s="105"/>
      <c r="AXU12" s="105"/>
      <c r="AXV12" s="105"/>
      <c r="AXW12" s="105"/>
      <c r="AXX12" s="105"/>
      <c r="AXY12" s="105"/>
      <c r="AXZ12" s="105"/>
      <c r="AYA12" s="105"/>
      <c r="AYB12" s="105"/>
      <c r="AYC12" s="105"/>
      <c r="AYD12" s="105"/>
      <c r="AYE12" s="105"/>
      <c r="AYF12" s="105"/>
      <c r="AYG12" s="105"/>
      <c r="AYH12" s="105"/>
      <c r="AYI12" s="105"/>
      <c r="AYJ12" s="105"/>
      <c r="AYK12" s="105"/>
      <c r="AYL12" s="105"/>
      <c r="AYM12" s="105"/>
      <c r="AYN12" s="105"/>
      <c r="AYO12" s="105"/>
      <c r="AYP12" s="105"/>
      <c r="AYQ12" s="105"/>
      <c r="AYR12" s="105"/>
      <c r="AYS12" s="105"/>
      <c r="AYT12" s="105"/>
      <c r="AYU12" s="105"/>
      <c r="AYV12" s="105"/>
      <c r="AYW12" s="105"/>
      <c r="AYX12" s="105"/>
      <c r="AYY12" s="105"/>
      <c r="AYZ12" s="105"/>
      <c r="AZA12" s="105"/>
      <c r="AZB12" s="105"/>
      <c r="AZC12" s="105"/>
      <c r="AZD12" s="105"/>
      <c r="AZE12" s="105"/>
      <c r="AZF12" s="105"/>
      <c r="AZG12" s="105"/>
      <c r="AZH12" s="105"/>
      <c r="AZI12" s="105"/>
      <c r="AZJ12" s="105"/>
      <c r="AZK12" s="105"/>
      <c r="AZL12" s="105"/>
      <c r="AZM12" s="105"/>
      <c r="AZN12" s="105"/>
      <c r="AZO12" s="105"/>
      <c r="AZP12" s="105"/>
      <c r="AZQ12" s="105"/>
      <c r="AZR12" s="105"/>
      <c r="AZS12" s="105"/>
      <c r="AZT12" s="105"/>
      <c r="AZU12" s="105"/>
      <c r="AZV12" s="105"/>
      <c r="AZW12" s="105"/>
      <c r="AZX12" s="105"/>
      <c r="AZY12" s="105"/>
      <c r="AZZ12" s="105"/>
      <c r="BAA12" s="105"/>
      <c r="BAB12" s="105"/>
      <c r="BAC12" s="105"/>
      <c r="BAD12" s="105"/>
      <c r="BAE12" s="105"/>
      <c r="BAF12" s="105"/>
      <c r="BAG12" s="105"/>
      <c r="BAH12" s="105"/>
      <c r="BAI12" s="105"/>
      <c r="BAJ12" s="105"/>
      <c r="BAK12" s="105"/>
      <c r="BAL12" s="105"/>
      <c r="BAM12" s="105"/>
      <c r="BAN12" s="105"/>
      <c r="BAO12" s="105"/>
      <c r="BAP12" s="105"/>
      <c r="BAQ12" s="105"/>
      <c r="BAR12" s="105"/>
      <c r="BAS12" s="105"/>
      <c r="BAT12" s="105"/>
      <c r="BAU12" s="105"/>
      <c r="BAV12" s="105"/>
      <c r="BAW12" s="105"/>
      <c r="BAX12" s="105"/>
      <c r="BAY12" s="105"/>
      <c r="BAZ12" s="105"/>
      <c r="BBA12" s="105"/>
      <c r="BBB12" s="105"/>
      <c r="BBC12" s="105"/>
      <c r="BBD12" s="105"/>
      <c r="BBE12" s="105"/>
      <c r="BBF12" s="105"/>
      <c r="BBG12" s="105"/>
      <c r="BBH12" s="105"/>
      <c r="BBI12" s="105"/>
      <c r="BBJ12" s="105"/>
      <c r="BBK12" s="105"/>
      <c r="BBL12" s="105"/>
      <c r="BBM12" s="105"/>
      <c r="BBN12" s="105"/>
      <c r="BBO12" s="105"/>
      <c r="BBP12" s="105"/>
      <c r="BBQ12" s="105"/>
      <c r="BBR12" s="105"/>
      <c r="BBS12" s="105"/>
      <c r="BBT12" s="105"/>
      <c r="BBU12" s="105"/>
      <c r="BBV12" s="105"/>
      <c r="BBW12" s="105"/>
      <c r="BBX12" s="105"/>
      <c r="BBY12" s="105"/>
      <c r="BBZ12" s="105"/>
      <c r="BCA12" s="105"/>
      <c r="BCB12" s="105"/>
      <c r="BCC12" s="105"/>
      <c r="BCD12" s="105"/>
      <c r="BCE12" s="105"/>
      <c r="BCF12" s="105"/>
      <c r="BCG12" s="105"/>
      <c r="BCH12" s="105"/>
      <c r="BCI12" s="105"/>
      <c r="BCJ12" s="105"/>
      <c r="BCK12" s="105"/>
      <c r="BCL12" s="105"/>
      <c r="BCM12" s="105"/>
      <c r="BCN12" s="105"/>
      <c r="BCO12" s="105"/>
      <c r="BCP12" s="105"/>
      <c r="BCQ12" s="105"/>
      <c r="BCR12" s="105"/>
      <c r="BCS12" s="105"/>
      <c r="BCT12" s="105"/>
      <c r="BCU12" s="105"/>
      <c r="BCV12" s="105"/>
      <c r="BCW12" s="105"/>
      <c r="BCX12" s="105"/>
      <c r="BCY12" s="105"/>
      <c r="BCZ12" s="105"/>
      <c r="BDA12" s="105"/>
      <c r="BDB12" s="105"/>
      <c r="BDC12" s="105"/>
      <c r="BDD12" s="105"/>
      <c r="BDE12" s="105"/>
      <c r="BDF12" s="105"/>
      <c r="BDG12" s="105"/>
      <c r="BDH12" s="105"/>
      <c r="BDI12" s="105"/>
      <c r="BDJ12" s="105"/>
      <c r="BDK12" s="105"/>
      <c r="BDL12" s="105"/>
      <c r="BDM12" s="105"/>
      <c r="BDN12" s="105"/>
      <c r="BDO12" s="105"/>
      <c r="BDP12" s="105"/>
      <c r="BDQ12" s="105"/>
      <c r="BDR12" s="105"/>
      <c r="BDS12" s="105"/>
      <c r="BDT12" s="105"/>
      <c r="BDU12" s="105"/>
      <c r="BDV12" s="105"/>
      <c r="BDW12" s="105"/>
      <c r="BDX12" s="105"/>
      <c r="BDY12" s="105"/>
      <c r="BDZ12" s="105"/>
      <c r="BEA12" s="105"/>
      <c r="BEB12" s="105"/>
      <c r="BEC12" s="105"/>
      <c r="BED12" s="105"/>
      <c r="BEE12" s="105"/>
      <c r="BEF12" s="105"/>
      <c r="BEG12" s="105"/>
      <c r="BEH12" s="105"/>
      <c r="BEI12" s="105"/>
      <c r="BEJ12" s="105"/>
      <c r="BEK12" s="105"/>
      <c r="BEL12" s="105"/>
      <c r="BEM12" s="105"/>
      <c r="BEN12" s="105"/>
      <c r="BEO12" s="105"/>
      <c r="BEP12" s="105"/>
      <c r="BEQ12" s="105"/>
      <c r="BER12" s="105"/>
      <c r="BES12" s="105"/>
      <c r="BET12" s="105"/>
      <c r="BEU12" s="105"/>
      <c r="BEV12" s="105"/>
      <c r="BEW12" s="105"/>
      <c r="BEX12" s="105"/>
      <c r="BEY12" s="105"/>
      <c r="BEZ12" s="105"/>
      <c r="BFA12" s="105"/>
      <c r="BFB12" s="105"/>
      <c r="BFC12" s="105"/>
      <c r="BFD12" s="105"/>
      <c r="BFE12" s="105"/>
      <c r="BFF12" s="105"/>
      <c r="BFG12" s="105"/>
      <c r="BFH12" s="105"/>
      <c r="BFI12" s="105"/>
      <c r="BFJ12" s="105"/>
      <c r="BFK12" s="105"/>
      <c r="BFL12" s="105"/>
      <c r="BFM12" s="105"/>
      <c r="BFN12" s="105"/>
      <c r="BFO12" s="105"/>
      <c r="BFP12" s="105"/>
      <c r="BFQ12" s="105"/>
      <c r="BFR12" s="105"/>
      <c r="BFS12" s="105"/>
      <c r="BFT12" s="105"/>
      <c r="BFU12" s="105"/>
      <c r="BFV12" s="105"/>
      <c r="BFW12" s="105"/>
      <c r="BFX12" s="105"/>
      <c r="BFY12" s="105"/>
      <c r="BFZ12" s="105"/>
      <c r="BGA12" s="105"/>
      <c r="BGB12" s="105"/>
      <c r="BGC12" s="105"/>
      <c r="BGD12" s="105"/>
      <c r="BGE12" s="105"/>
      <c r="BGF12" s="105"/>
      <c r="BGG12" s="105"/>
      <c r="BGH12" s="105"/>
      <c r="BGI12" s="105"/>
      <c r="BGJ12" s="105"/>
      <c r="BGK12" s="105"/>
      <c r="BGL12" s="105"/>
      <c r="BGM12" s="105"/>
      <c r="BGN12" s="105"/>
      <c r="BGO12" s="105"/>
      <c r="BGP12" s="105"/>
      <c r="BGQ12" s="105"/>
      <c r="BGR12" s="105"/>
      <c r="BGS12" s="105"/>
      <c r="BGT12" s="105"/>
      <c r="BGU12" s="105"/>
      <c r="BGV12" s="105"/>
      <c r="BGW12" s="105"/>
      <c r="BGX12" s="105"/>
      <c r="BGY12" s="105"/>
      <c r="BGZ12" s="105"/>
      <c r="BHA12" s="105"/>
      <c r="BHB12" s="105"/>
      <c r="BHC12" s="105"/>
      <c r="BHD12" s="105"/>
      <c r="BHE12" s="105"/>
      <c r="BHF12" s="105"/>
      <c r="BHG12" s="105"/>
      <c r="BHH12" s="105"/>
      <c r="BHI12" s="105"/>
      <c r="BHJ12" s="105"/>
      <c r="BHK12" s="105"/>
      <c r="BHL12" s="105"/>
      <c r="BHM12" s="105"/>
      <c r="BHN12" s="105"/>
      <c r="BHO12" s="105"/>
      <c r="BHP12" s="105"/>
      <c r="BHQ12" s="105"/>
      <c r="BHR12" s="105"/>
      <c r="BHS12" s="105"/>
      <c r="BHT12" s="105"/>
      <c r="BHU12" s="105"/>
      <c r="BHV12" s="105"/>
      <c r="BHW12" s="105"/>
      <c r="BHX12" s="105"/>
      <c r="BHY12" s="105"/>
      <c r="BHZ12" s="105"/>
      <c r="BIA12" s="105"/>
      <c r="BIB12" s="105"/>
      <c r="BIC12" s="105"/>
      <c r="BID12" s="105"/>
      <c r="BIE12" s="105"/>
      <c r="BIF12" s="105"/>
      <c r="BIG12" s="105"/>
      <c r="BIH12" s="105"/>
      <c r="BII12" s="105"/>
      <c r="BIJ12" s="105"/>
      <c r="BIK12" s="105"/>
      <c r="BIL12" s="105"/>
      <c r="BIM12" s="105"/>
      <c r="BIN12" s="105"/>
      <c r="BIO12" s="105"/>
      <c r="BIP12" s="105"/>
      <c r="BIQ12" s="105"/>
      <c r="BIR12" s="105"/>
      <c r="BIS12" s="105"/>
      <c r="BIT12" s="105"/>
      <c r="BIU12" s="105"/>
      <c r="BIV12" s="105"/>
      <c r="BIW12" s="105"/>
      <c r="BIX12" s="105"/>
      <c r="BIY12" s="105"/>
      <c r="BIZ12" s="105"/>
      <c r="BJA12" s="105"/>
      <c r="BJB12" s="105"/>
      <c r="BJC12" s="105"/>
      <c r="BJD12" s="105"/>
      <c r="BJE12" s="105"/>
      <c r="BJF12" s="105"/>
      <c r="BJG12" s="105"/>
      <c r="BJH12" s="105"/>
      <c r="BJI12" s="105"/>
      <c r="BJJ12" s="105"/>
      <c r="BJK12" s="105"/>
      <c r="BJL12" s="105"/>
      <c r="BJM12" s="105"/>
      <c r="BJN12" s="105"/>
      <c r="BJO12" s="105"/>
      <c r="BJP12" s="105"/>
      <c r="BJQ12" s="105"/>
      <c r="BJR12" s="105"/>
      <c r="BJS12" s="105"/>
      <c r="BJT12" s="105"/>
      <c r="BJU12" s="105"/>
      <c r="BJV12" s="105"/>
      <c r="BJW12" s="105"/>
      <c r="BJX12" s="105"/>
      <c r="BJY12" s="105"/>
      <c r="BJZ12" s="105"/>
      <c r="BKA12" s="105"/>
      <c r="BKB12" s="105"/>
      <c r="BKC12" s="105"/>
      <c r="BKD12" s="105"/>
      <c r="BKE12" s="105"/>
      <c r="BKF12" s="105"/>
      <c r="BKG12" s="105"/>
      <c r="BKH12" s="105"/>
      <c r="BKI12" s="105"/>
      <c r="BKJ12" s="105"/>
      <c r="BKK12" s="105"/>
      <c r="BKL12" s="105"/>
      <c r="BKM12" s="105"/>
      <c r="BKN12" s="105"/>
      <c r="BKO12" s="105"/>
      <c r="BKP12" s="105"/>
      <c r="BKQ12" s="105"/>
      <c r="BKR12" s="105"/>
      <c r="BKS12" s="105"/>
      <c r="BKT12" s="105"/>
      <c r="BKU12" s="105"/>
      <c r="BKV12" s="105"/>
      <c r="BKW12" s="105"/>
      <c r="BKX12" s="105"/>
      <c r="BKY12" s="105"/>
      <c r="BKZ12" s="105"/>
      <c r="BLA12" s="105"/>
      <c r="BLB12" s="105"/>
      <c r="BLC12" s="105"/>
      <c r="BLD12" s="105"/>
      <c r="BLE12" s="105"/>
      <c r="BLF12" s="105"/>
      <c r="BLG12" s="105"/>
      <c r="BLH12" s="105"/>
      <c r="BLI12" s="105"/>
      <c r="BLJ12" s="105"/>
      <c r="BLK12" s="105"/>
      <c r="BLL12" s="105"/>
      <c r="BLM12" s="105"/>
      <c r="BLN12" s="105"/>
      <c r="BLO12" s="105"/>
      <c r="BLP12" s="105"/>
      <c r="BLQ12" s="105"/>
      <c r="BLR12" s="105"/>
      <c r="BLS12" s="105"/>
      <c r="BLT12" s="105"/>
      <c r="BLU12" s="105"/>
      <c r="BLV12" s="105"/>
      <c r="BLW12" s="105"/>
      <c r="BLX12" s="105"/>
      <c r="BLY12" s="105"/>
      <c r="BLZ12" s="105"/>
      <c r="BMA12" s="105"/>
      <c r="BMB12" s="105"/>
      <c r="BMC12" s="105"/>
      <c r="BMD12" s="105"/>
      <c r="BME12" s="105"/>
      <c r="BMF12" s="105"/>
      <c r="BMG12" s="105"/>
      <c r="BMH12" s="105"/>
      <c r="BMI12" s="105"/>
      <c r="BMJ12" s="105"/>
      <c r="BMK12" s="105"/>
      <c r="BML12" s="105"/>
      <c r="BMM12" s="105"/>
      <c r="BMN12" s="105"/>
      <c r="BMO12" s="105"/>
      <c r="BMP12" s="105"/>
      <c r="BMQ12" s="105"/>
      <c r="BMR12" s="105"/>
      <c r="BMS12" s="105"/>
      <c r="BMT12" s="105"/>
      <c r="BMU12" s="105"/>
      <c r="BMV12" s="105"/>
      <c r="BMW12" s="105"/>
      <c r="BMX12" s="105"/>
      <c r="BMY12" s="105"/>
      <c r="BMZ12" s="105"/>
      <c r="BNA12" s="105"/>
      <c r="BNB12" s="105"/>
      <c r="BNC12" s="105"/>
      <c r="BND12" s="105"/>
      <c r="BNE12" s="105"/>
      <c r="BNF12" s="105"/>
      <c r="BNG12" s="105"/>
      <c r="BNH12" s="105"/>
      <c r="BNI12" s="105"/>
      <c r="BNJ12" s="105"/>
      <c r="BNK12" s="105"/>
      <c r="BNL12" s="105"/>
      <c r="BNM12" s="105"/>
      <c r="BNN12" s="105"/>
      <c r="BNO12" s="105"/>
      <c r="BNP12" s="105"/>
      <c r="BNQ12" s="105"/>
      <c r="BNR12" s="105"/>
      <c r="BNS12" s="105"/>
      <c r="BNT12" s="105"/>
      <c r="BNU12" s="105"/>
      <c r="BNV12" s="105"/>
      <c r="BNW12" s="105"/>
      <c r="BNX12" s="105"/>
      <c r="BNY12" s="105"/>
      <c r="BNZ12" s="105"/>
      <c r="BOA12" s="105"/>
      <c r="BOB12" s="105"/>
      <c r="BOC12" s="105"/>
      <c r="BOD12" s="105"/>
      <c r="BOE12" s="105"/>
      <c r="BOF12" s="105"/>
      <c r="BOG12" s="105"/>
      <c r="BOH12" s="105"/>
      <c r="BOI12" s="105"/>
      <c r="BOJ12" s="105"/>
      <c r="BOK12" s="105"/>
      <c r="BOL12" s="105"/>
      <c r="BOM12" s="105"/>
      <c r="BON12" s="105"/>
      <c r="BOO12" s="105"/>
      <c r="BOP12" s="105"/>
      <c r="BOQ12" s="105"/>
      <c r="BOR12" s="105"/>
      <c r="BOS12" s="105"/>
      <c r="BOT12" s="105"/>
      <c r="BOU12" s="105"/>
      <c r="BOV12" s="105"/>
      <c r="BOW12" s="105"/>
      <c r="BOX12" s="105"/>
      <c r="BOY12" s="105"/>
      <c r="BOZ12" s="105"/>
      <c r="BPA12" s="105"/>
      <c r="BPB12" s="105"/>
      <c r="BPC12" s="105"/>
      <c r="BPD12" s="105"/>
      <c r="BPE12" s="105"/>
      <c r="BPF12" s="105"/>
      <c r="BPG12" s="105"/>
      <c r="BPH12" s="105"/>
      <c r="BPI12" s="105"/>
      <c r="BPJ12" s="105"/>
      <c r="BPK12" s="105"/>
      <c r="BPL12" s="105"/>
      <c r="BPM12" s="105"/>
      <c r="BPN12" s="105"/>
      <c r="BPO12" s="105"/>
      <c r="BPP12" s="105"/>
      <c r="BPQ12" s="105"/>
      <c r="BPR12" s="105"/>
      <c r="BPS12" s="105"/>
      <c r="BPT12" s="105"/>
      <c r="BPU12" s="105"/>
      <c r="BPV12" s="105"/>
      <c r="BPW12" s="105"/>
      <c r="BPX12" s="105"/>
      <c r="BPY12" s="105"/>
      <c r="BPZ12" s="105"/>
      <c r="BQA12" s="105"/>
      <c r="BQB12" s="105"/>
      <c r="BQC12" s="105"/>
      <c r="BQD12" s="105"/>
      <c r="BQE12" s="105"/>
      <c r="BQF12" s="105"/>
      <c r="BQG12" s="105"/>
      <c r="BQH12" s="105"/>
      <c r="BQI12" s="105"/>
      <c r="BQJ12" s="105"/>
      <c r="BQK12" s="105"/>
      <c r="BQL12" s="105"/>
      <c r="BQM12" s="105"/>
      <c r="BQN12" s="105"/>
      <c r="BQO12" s="105"/>
      <c r="BQP12" s="105"/>
      <c r="BQQ12" s="105"/>
      <c r="BQR12" s="105"/>
      <c r="BQS12" s="105"/>
      <c r="BQT12" s="105"/>
      <c r="BQU12" s="105"/>
      <c r="BQV12" s="105"/>
      <c r="BQW12" s="105"/>
      <c r="BQX12" s="105"/>
      <c r="BQY12" s="105"/>
      <c r="BQZ12" s="105"/>
      <c r="BRA12" s="105"/>
      <c r="BRB12" s="105"/>
      <c r="BRC12" s="105"/>
      <c r="BRD12" s="105"/>
      <c r="BRE12" s="105"/>
      <c r="BRF12" s="105"/>
      <c r="BRG12" s="105"/>
      <c r="BRH12" s="105"/>
      <c r="BRI12" s="105"/>
      <c r="BRJ12" s="105"/>
      <c r="BRK12" s="105"/>
      <c r="BRL12" s="105"/>
      <c r="BRM12" s="105"/>
      <c r="BRN12" s="105"/>
      <c r="BRO12" s="105"/>
      <c r="BRP12" s="105"/>
      <c r="BRQ12" s="105"/>
      <c r="BRR12" s="105"/>
      <c r="BRS12" s="105"/>
      <c r="BRT12" s="105"/>
      <c r="BRU12" s="105"/>
      <c r="BRV12" s="105"/>
      <c r="BRW12" s="105"/>
      <c r="BRX12" s="105"/>
      <c r="BRY12" s="105"/>
      <c r="BRZ12" s="105"/>
      <c r="BSA12" s="105"/>
      <c r="BSB12" s="105"/>
      <c r="BSC12" s="105"/>
      <c r="BSD12" s="105"/>
      <c r="BSE12" s="105"/>
      <c r="BSF12" s="105"/>
      <c r="BSG12" s="105"/>
      <c r="BSH12" s="105"/>
      <c r="BSI12" s="105"/>
      <c r="BSJ12" s="105"/>
      <c r="BSK12" s="105"/>
      <c r="BSL12" s="105"/>
      <c r="BSM12" s="105"/>
      <c r="BSN12" s="105"/>
      <c r="BSO12" s="105"/>
      <c r="BSP12" s="105"/>
      <c r="BSQ12" s="105"/>
      <c r="BSR12" s="105"/>
      <c r="BSS12" s="105"/>
      <c r="BST12" s="105"/>
      <c r="BSU12" s="105"/>
      <c r="BSV12" s="105"/>
      <c r="BSW12" s="105"/>
      <c r="BSX12" s="105"/>
      <c r="BSY12" s="105"/>
      <c r="BSZ12" s="105"/>
      <c r="BTA12" s="105"/>
      <c r="BTB12" s="105"/>
      <c r="BTC12" s="105"/>
      <c r="BTD12" s="105"/>
      <c r="BTE12" s="105"/>
      <c r="BTF12" s="105"/>
      <c r="BTG12" s="105"/>
      <c r="BTH12" s="105"/>
      <c r="BTI12" s="105"/>
      <c r="BTJ12" s="105"/>
      <c r="BTK12" s="105"/>
      <c r="BTL12" s="105"/>
      <c r="BTM12" s="105"/>
      <c r="BTN12" s="105"/>
      <c r="BTO12" s="105"/>
      <c r="BTP12" s="105"/>
      <c r="BTQ12" s="105"/>
      <c r="BTR12" s="105"/>
      <c r="BTS12" s="105"/>
      <c r="BTT12" s="105"/>
      <c r="BTU12" s="105"/>
      <c r="BTV12" s="105"/>
      <c r="BTW12" s="105"/>
      <c r="BTX12" s="105"/>
      <c r="BTY12" s="105"/>
      <c r="BTZ12" s="105"/>
      <c r="BUA12" s="105"/>
      <c r="BUB12" s="105"/>
      <c r="BUC12" s="105"/>
      <c r="BUD12" s="105"/>
      <c r="BUE12" s="105"/>
      <c r="BUF12" s="105"/>
      <c r="BUG12" s="105"/>
      <c r="BUH12" s="105"/>
      <c r="BUI12" s="105"/>
      <c r="BUJ12" s="105"/>
      <c r="BUK12" s="105"/>
      <c r="BUL12" s="105"/>
      <c r="BUM12" s="105"/>
      <c r="BUN12" s="105"/>
      <c r="BUO12" s="105"/>
      <c r="BUP12" s="105"/>
      <c r="BUQ12" s="105"/>
      <c r="BUR12" s="105"/>
      <c r="BUS12" s="105"/>
      <c r="BUT12" s="105"/>
      <c r="BUU12" s="105"/>
      <c r="BUV12" s="105"/>
      <c r="BUW12" s="105"/>
      <c r="BUX12" s="105"/>
      <c r="BUY12" s="105"/>
      <c r="BUZ12" s="105"/>
      <c r="BVA12" s="105"/>
      <c r="BVB12" s="105"/>
      <c r="BVC12" s="105"/>
      <c r="BVD12" s="105"/>
      <c r="BVE12" s="105"/>
      <c r="BVF12" s="105"/>
      <c r="BVG12" s="105"/>
      <c r="BVH12" s="105"/>
      <c r="BVI12" s="105"/>
      <c r="BVJ12" s="105"/>
      <c r="BVK12" s="105"/>
      <c r="BVL12" s="105"/>
      <c r="BVM12" s="105"/>
      <c r="BVN12" s="105"/>
      <c r="BVO12" s="105"/>
      <c r="BVP12" s="105"/>
      <c r="BVQ12" s="105"/>
      <c r="BVR12" s="105"/>
      <c r="BVS12" s="105"/>
      <c r="BVT12" s="105"/>
      <c r="BVU12" s="105"/>
      <c r="BVV12" s="105"/>
      <c r="BVW12" s="105"/>
      <c r="BVX12" s="105"/>
      <c r="BVY12" s="105"/>
      <c r="BVZ12" s="105"/>
      <c r="BWA12" s="105"/>
      <c r="BWB12" s="105"/>
      <c r="BWC12" s="105"/>
      <c r="BWD12" s="105"/>
      <c r="BWE12" s="105"/>
      <c r="BWF12" s="105"/>
      <c r="BWG12" s="105"/>
      <c r="BWH12" s="105"/>
      <c r="BWI12" s="105"/>
      <c r="BWJ12" s="105"/>
      <c r="BWK12" s="105"/>
      <c r="BWL12" s="105"/>
      <c r="BWM12" s="105"/>
      <c r="BWN12" s="105"/>
      <c r="BWO12" s="105"/>
      <c r="BWP12" s="105"/>
      <c r="BWQ12" s="105"/>
      <c r="BWR12" s="105"/>
      <c r="BWS12" s="105"/>
      <c r="BWT12" s="105"/>
      <c r="BWU12" s="105"/>
      <c r="BWV12" s="105"/>
      <c r="BWW12" s="105"/>
      <c r="BWX12" s="105"/>
      <c r="BWY12" s="105"/>
      <c r="BWZ12" s="105"/>
      <c r="BXA12" s="105"/>
      <c r="BXB12" s="105"/>
      <c r="BXC12" s="105"/>
      <c r="BXD12" s="105"/>
      <c r="BXE12" s="105"/>
      <c r="BXF12" s="105"/>
      <c r="BXG12" s="105"/>
      <c r="BXH12" s="105"/>
      <c r="BXI12" s="105"/>
      <c r="BXJ12" s="105"/>
      <c r="BXK12" s="105"/>
      <c r="BXL12" s="105"/>
      <c r="BXM12" s="105"/>
      <c r="BXN12" s="105"/>
      <c r="BXO12" s="105"/>
      <c r="BXP12" s="105"/>
      <c r="BXQ12" s="105"/>
      <c r="BXR12" s="105"/>
      <c r="BXS12" s="105"/>
      <c r="BXT12" s="105"/>
      <c r="BXU12" s="105"/>
      <c r="BXV12" s="105"/>
      <c r="BXW12" s="105"/>
      <c r="BXX12" s="105"/>
      <c r="BXY12" s="105"/>
      <c r="BXZ12" s="105"/>
      <c r="BYA12" s="105"/>
      <c r="BYB12" s="105"/>
      <c r="BYC12" s="105"/>
      <c r="BYD12" s="105"/>
      <c r="BYE12" s="105"/>
      <c r="BYF12" s="105"/>
      <c r="BYG12" s="105"/>
      <c r="BYH12" s="105"/>
      <c r="BYI12" s="105"/>
      <c r="BYJ12" s="105"/>
      <c r="BYK12" s="105"/>
      <c r="BYL12" s="105"/>
      <c r="BYM12" s="105"/>
      <c r="BYN12" s="105"/>
      <c r="BYO12" s="105"/>
      <c r="BYP12" s="105"/>
      <c r="BYQ12" s="105"/>
      <c r="BYR12" s="105"/>
      <c r="BYS12" s="105"/>
      <c r="BYT12" s="105"/>
      <c r="BYU12" s="105"/>
      <c r="BYV12" s="105"/>
      <c r="BYW12" s="105"/>
      <c r="BYX12" s="105"/>
      <c r="BYY12" s="105"/>
      <c r="BYZ12" s="105"/>
      <c r="BZA12" s="105"/>
      <c r="BZB12" s="105"/>
      <c r="BZC12" s="105"/>
      <c r="BZD12" s="105"/>
      <c r="BZE12" s="105"/>
      <c r="BZF12" s="105"/>
      <c r="BZG12" s="105"/>
      <c r="BZH12" s="105"/>
      <c r="BZI12" s="105"/>
      <c r="BZJ12" s="105"/>
      <c r="BZK12" s="105"/>
      <c r="BZL12" s="105"/>
      <c r="BZM12" s="105"/>
      <c r="BZN12" s="105"/>
      <c r="BZO12" s="105"/>
      <c r="BZP12" s="105"/>
      <c r="BZQ12" s="105"/>
      <c r="BZR12" s="105"/>
      <c r="BZS12" s="105"/>
      <c r="BZT12" s="105"/>
      <c r="BZU12" s="105"/>
      <c r="BZV12" s="105"/>
      <c r="BZW12" s="105"/>
      <c r="BZX12" s="105"/>
      <c r="BZY12" s="105"/>
      <c r="BZZ12" s="105"/>
      <c r="CAA12" s="105"/>
      <c r="CAB12" s="105"/>
      <c r="CAC12" s="105"/>
      <c r="CAD12" s="105"/>
      <c r="CAE12" s="105"/>
      <c r="CAF12" s="105"/>
      <c r="CAG12" s="105"/>
      <c r="CAH12" s="105"/>
      <c r="CAI12" s="105"/>
      <c r="CAJ12" s="105"/>
      <c r="CAK12" s="105"/>
      <c r="CAL12" s="105"/>
      <c r="CAM12" s="105"/>
      <c r="CAN12" s="105"/>
      <c r="CAO12" s="105"/>
      <c r="CAP12" s="105"/>
      <c r="CAQ12" s="105"/>
      <c r="CAR12" s="105"/>
      <c r="CAS12" s="105"/>
      <c r="CAT12" s="105"/>
      <c r="CAU12" s="105"/>
      <c r="CAV12" s="105"/>
      <c r="CAW12" s="105"/>
      <c r="CAX12" s="105"/>
      <c r="CAY12" s="105"/>
      <c r="CAZ12" s="105"/>
      <c r="CBA12" s="105"/>
      <c r="CBB12" s="105"/>
      <c r="CBC12" s="105"/>
      <c r="CBD12" s="105"/>
      <c r="CBE12" s="105"/>
      <c r="CBF12" s="105"/>
      <c r="CBG12" s="105"/>
      <c r="CBH12" s="105"/>
      <c r="CBI12" s="105"/>
      <c r="CBJ12" s="105"/>
      <c r="CBK12" s="105"/>
      <c r="CBL12" s="105"/>
      <c r="CBM12" s="105"/>
      <c r="CBN12" s="105"/>
      <c r="CBO12" s="105"/>
      <c r="CBP12" s="105"/>
      <c r="CBQ12" s="105"/>
      <c r="CBR12" s="105"/>
      <c r="CBS12" s="105"/>
      <c r="CBT12" s="105"/>
      <c r="CBU12" s="105"/>
      <c r="CBV12" s="105"/>
      <c r="CBW12" s="105"/>
      <c r="CBX12" s="105"/>
      <c r="CBY12" s="105"/>
      <c r="CBZ12" s="105"/>
      <c r="CCA12" s="105"/>
      <c r="CCB12" s="105"/>
      <c r="CCC12" s="105"/>
      <c r="CCD12" s="105"/>
      <c r="CCE12" s="105"/>
      <c r="CCF12" s="105"/>
      <c r="CCG12" s="105"/>
      <c r="CCH12" s="105"/>
      <c r="CCI12" s="105"/>
      <c r="CCJ12" s="105"/>
      <c r="CCK12" s="105"/>
      <c r="CCL12" s="105"/>
      <c r="CCM12" s="105"/>
      <c r="CCN12" s="105"/>
      <c r="CCO12" s="105"/>
      <c r="CCP12" s="105"/>
      <c r="CCQ12" s="105"/>
      <c r="CCR12" s="105"/>
      <c r="CCS12" s="105"/>
      <c r="CCT12" s="105"/>
      <c r="CCU12" s="105"/>
      <c r="CCV12" s="105"/>
      <c r="CCW12" s="105"/>
      <c r="CCX12" s="105"/>
      <c r="CCY12" s="105"/>
      <c r="CCZ12" s="105"/>
      <c r="CDA12" s="105"/>
      <c r="CDB12" s="105"/>
      <c r="CDC12" s="105"/>
      <c r="CDD12" s="105"/>
      <c r="CDE12" s="105"/>
      <c r="CDF12" s="105"/>
      <c r="CDG12" s="105"/>
      <c r="CDH12" s="105"/>
      <c r="CDI12" s="105"/>
      <c r="CDJ12" s="105"/>
      <c r="CDK12" s="105"/>
      <c r="CDL12" s="105"/>
      <c r="CDM12" s="105"/>
      <c r="CDN12" s="105"/>
      <c r="CDO12" s="105"/>
      <c r="CDP12" s="105"/>
      <c r="CDQ12" s="105"/>
      <c r="CDR12" s="105"/>
      <c r="CDS12" s="105"/>
      <c r="CDT12" s="105"/>
      <c r="CDU12" s="105"/>
      <c r="CDV12" s="105"/>
      <c r="CDW12" s="105"/>
      <c r="CDX12" s="105"/>
      <c r="CDY12" s="105"/>
      <c r="CDZ12" s="105"/>
      <c r="CEA12" s="105"/>
      <c r="CEB12" s="105"/>
      <c r="CEC12" s="105"/>
      <c r="CED12" s="105"/>
      <c r="CEE12" s="105"/>
      <c r="CEF12" s="105"/>
      <c r="CEG12" s="105"/>
      <c r="CEH12" s="105"/>
      <c r="CEI12" s="105"/>
      <c r="CEJ12" s="105"/>
      <c r="CEK12" s="105"/>
      <c r="CEL12" s="105"/>
      <c r="CEM12" s="105"/>
      <c r="CEN12" s="105"/>
      <c r="CEO12" s="105"/>
      <c r="CEP12" s="105"/>
      <c r="CEQ12" s="105"/>
      <c r="CER12" s="105"/>
      <c r="CES12" s="105"/>
      <c r="CET12" s="105"/>
      <c r="CEU12" s="105"/>
      <c r="CEV12" s="105"/>
      <c r="CEW12" s="105"/>
      <c r="CEX12" s="105"/>
      <c r="CEY12" s="105"/>
      <c r="CEZ12" s="105"/>
      <c r="CFA12" s="105"/>
      <c r="CFB12" s="105"/>
      <c r="CFC12" s="105"/>
      <c r="CFD12" s="105"/>
      <c r="CFE12" s="105"/>
      <c r="CFF12" s="105"/>
      <c r="CFG12" s="105"/>
      <c r="CFH12" s="105"/>
      <c r="CFI12" s="105"/>
      <c r="CFJ12" s="105"/>
      <c r="CFK12" s="105"/>
      <c r="CFL12" s="105"/>
      <c r="CFM12" s="105"/>
      <c r="CFN12" s="105"/>
      <c r="CFO12" s="105"/>
      <c r="CFP12" s="105"/>
      <c r="CFQ12" s="105"/>
      <c r="CFR12" s="105"/>
      <c r="CFS12" s="105"/>
      <c r="CFT12" s="105"/>
      <c r="CFU12" s="105"/>
      <c r="CFV12" s="105"/>
      <c r="CFW12" s="105"/>
      <c r="CFX12" s="105"/>
      <c r="CFY12" s="105"/>
      <c r="CFZ12" s="105"/>
      <c r="CGA12" s="105"/>
      <c r="CGB12" s="105"/>
      <c r="CGC12" s="105"/>
      <c r="CGD12" s="105"/>
      <c r="CGE12" s="105"/>
      <c r="CGF12" s="105"/>
      <c r="CGG12" s="105"/>
      <c r="CGH12" s="105"/>
      <c r="CGI12" s="105"/>
      <c r="CGJ12" s="105"/>
      <c r="CGK12" s="105"/>
      <c r="CGL12" s="105"/>
      <c r="CGM12" s="105"/>
      <c r="CGN12" s="105"/>
      <c r="CGO12" s="105"/>
      <c r="CGP12" s="105"/>
      <c r="CGQ12" s="105"/>
      <c r="CGR12" s="105"/>
      <c r="CGS12" s="105"/>
      <c r="CGT12" s="105"/>
      <c r="CGU12" s="105"/>
      <c r="CGV12" s="105"/>
      <c r="CGW12" s="105"/>
      <c r="CGX12" s="105"/>
      <c r="CGY12" s="105"/>
      <c r="CGZ12" s="105"/>
      <c r="CHA12" s="105"/>
      <c r="CHB12" s="105"/>
      <c r="CHC12" s="105"/>
      <c r="CHD12" s="105"/>
      <c r="CHE12" s="105"/>
      <c r="CHF12" s="105"/>
      <c r="CHG12" s="105"/>
      <c r="CHH12" s="105"/>
      <c r="CHI12" s="105"/>
      <c r="CHJ12" s="105"/>
      <c r="CHK12" s="105"/>
      <c r="CHL12" s="105"/>
      <c r="CHM12" s="105"/>
      <c r="CHN12" s="105"/>
      <c r="CHO12" s="105"/>
      <c r="CHP12" s="105"/>
      <c r="CHQ12" s="105"/>
      <c r="CHR12" s="105"/>
      <c r="CHS12" s="105"/>
      <c r="CHT12" s="105"/>
      <c r="CHU12" s="105"/>
      <c r="CHV12" s="105"/>
      <c r="CHW12" s="105"/>
      <c r="CHX12" s="105"/>
      <c r="CHY12" s="105"/>
      <c r="CHZ12" s="105"/>
      <c r="CIA12" s="105"/>
      <c r="CIB12" s="105"/>
      <c r="CIC12" s="105"/>
      <c r="CID12" s="105"/>
      <c r="CIE12" s="105"/>
      <c r="CIF12" s="105"/>
      <c r="CIG12" s="105"/>
      <c r="CIH12" s="105"/>
      <c r="CII12" s="105"/>
      <c r="CIJ12" s="105"/>
      <c r="CIK12" s="105"/>
      <c r="CIL12" s="105"/>
      <c r="CIM12" s="105"/>
      <c r="CIN12" s="105"/>
      <c r="CIO12" s="105"/>
      <c r="CIP12" s="105"/>
      <c r="CIQ12" s="105"/>
      <c r="CIR12" s="105"/>
      <c r="CIS12" s="105"/>
      <c r="CIT12" s="105"/>
      <c r="CIU12" s="105"/>
      <c r="CIV12" s="105"/>
      <c r="CIW12" s="105"/>
      <c r="CIX12" s="105"/>
      <c r="CIY12" s="105"/>
      <c r="CIZ12" s="105"/>
      <c r="CJA12" s="105"/>
      <c r="CJB12" s="105"/>
      <c r="CJC12" s="105"/>
      <c r="CJD12" s="105"/>
      <c r="CJE12" s="105"/>
      <c r="CJF12" s="105"/>
      <c r="CJG12" s="105"/>
      <c r="CJH12" s="105"/>
      <c r="CJI12" s="105"/>
      <c r="CJJ12" s="105"/>
      <c r="CJK12" s="105"/>
      <c r="CJL12" s="105"/>
      <c r="CJM12" s="105"/>
      <c r="CJN12" s="105"/>
      <c r="CJO12" s="105"/>
      <c r="CJP12" s="105"/>
      <c r="CJQ12" s="105"/>
      <c r="CJR12" s="105"/>
      <c r="CJS12" s="105"/>
      <c r="CJT12" s="105"/>
      <c r="CJU12" s="105"/>
      <c r="CJV12" s="105"/>
      <c r="CJW12" s="105"/>
      <c r="CJX12" s="105"/>
      <c r="CJY12" s="105"/>
      <c r="CJZ12" s="105"/>
      <c r="CKA12" s="105"/>
      <c r="CKB12" s="105"/>
      <c r="CKC12" s="105"/>
      <c r="CKD12" s="105"/>
      <c r="CKE12" s="105"/>
      <c r="CKF12" s="105"/>
      <c r="CKG12" s="105"/>
      <c r="CKH12" s="105"/>
      <c r="CKI12" s="105"/>
      <c r="CKJ12" s="105"/>
      <c r="CKK12" s="105"/>
      <c r="CKL12" s="105"/>
      <c r="CKM12" s="105"/>
      <c r="CKN12" s="105"/>
      <c r="CKO12" s="105"/>
      <c r="CKP12" s="105"/>
      <c r="CKQ12" s="105"/>
      <c r="CKR12" s="105"/>
      <c r="CKS12" s="105"/>
      <c r="CKT12" s="105"/>
      <c r="CKU12" s="105"/>
      <c r="CKV12" s="105"/>
      <c r="CKW12" s="105"/>
      <c r="CKX12" s="105"/>
      <c r="CKY12" s="105"/>
      <c r="CKZ12" s="105"/>
      <c r="CLA12" s="105"/>
      <c r="CLB12" s="105"/>
      <c r="CLC12" s="105"/>
      <c r="CLD12" s="105"/>
      <c r="CLE12" s="105"/>
      <c r="CLF12" s="105"/>
      <c r="CLG12" s="105"/>
      <c r="CLH12" s="105"/>
      <c r="CLI12" s="105"/>
      <c r="CLJ12" s="105"/>
      <c r="CLK12" s="105"/>
      <c r="CLL12" s="105"/>
      <c r="CLM12" s="105"/>
      <c r="CLN12" s="105"/>
      <c r="CLO12" s="105"/>
      <c r="CLP12" s="105"/>
      <c r="CLQ12" s="105"/>
      <c r="CLR12" s="105"/>
      <c r="CLS12" s="105"/>
      <c r="CLT12" s="105"/>
      <c r="CLU12" s="105"/>
      <c r="CLV12" s="105"/>
      <c r="CLW12" s="105"/>
      <c r="CLX12" s="105"/>
      <c r="CLY12" s="105"/>
      <c r="CLZ12" s="105"/>
      <c r="CMA12" s="105"/>
      <c r="CMB12" s="105"/>
      <c r="CMC12" s="105"/>
      <c r="CMD12" s="105"/>
      <c r="CME12" s="105"/>
      <c r="CMF12" s="105"/>
      <c r="CMG12" s="105"/>
      <c r="CMH12" s="105"/>
      <c r="CMI12" s="105"/>
      <c r="CMJ12" s="105"/>
      <c r="CMK12" s="105"/>
      <c r="CML12" s="105"/>
      <c r="CMM12" s="105"/>
      <c r="CMN12" s="105"/>
      <c r="CMO12" s="105"/>
      <c r="CMP12" s="105"/>
      <c r="CMQ12" s="105"/>
      <c r="CMR12" s="105"/>
      <c r="CMS12" s="105"/>
      <c r="CMT12" s="105"/>
      <c r="CMU12" s="105"/>
      <c r="CMV12" s="105"/>
      <c r="CMW12" s="105"/>
      <c r="CMX12" s="105"/>
      <c r="CMY12" s="105"/>
      <c r="CMZ12" s="105"/>
      <c r="CNA12" s="105"/>
      <c r="CNB12" s="105"/>
      <c r="CNC12" s="105"/>
      <c r="CND12" s="105"/>
      <c r="CNE12" s="105"/>
      <c r="CNF12" s="105"/>
      <c r="CNG12" s="105"/>
      <c r="CNH12" s="105"/>
      <c r="CNI12" s="105"/>
      <c r="CNJ12" s="105"/>
      <c r="CNK12" s="105"/>
      <c r="CNL12" s="105"/>
      <c r="CNM12" s="105"/>
      <c r="CNN12" s="105"/>
      <c r="CNO12" s="105"/>
      <c r="CNP12" s="105"/>
      <c r="CNQ12" s="105"/>
      <c r="CNR12" s="105"/>
      <c r="CNS12" s="105"/>
      <c r="CNT12" s="105"/>
      <c r="CNU12" s="105"/>
      <c r="CNV12" s="105"/>
      <c r="CNW12" s="105"/>
      <c r="CNX12" s="105"/>
      <c r="CNY12" s="105"/>
      <c r="CNZ12" s="105"/>
      <c r="COA12" s="105"/>
      <c r="COB12" s="105"/>
      <c r="COC12" s="105"/>
      <c r="COD12" s="105"/>
      <c r="COE12" s="105"/>
      <c r="COF12" s="105"/>
      <c r="COG12" s="105"/>
      <c r="COH12" s="105"/>
      <c r="COI12" s="105"/>
      <c r="COJ12" s="105"/>
      <c r="COK12" s="105"/>
      <c r="COL12" s="105"/>
      <c r="COM12" s="105"/>
      <c r="CON12" s="105"/>
      <c r="COO12" s="105"/>
      <c r="COP12" s="105"/>
      <c r="COQ12" s="105"/>
      <c r="COR12" s="105"/>
      <c r="COS12" s="105"/>
      <c r="COT12" s="105"/>
      <c r="COU12" s="105"/>
      <c r="COV12" s="105"/>
      <c r="COW12" s="105"/>
      <c r="COX12" s="105"/>
      <c r="COY12" s="105"/>
      <c r="COZ12" s="105"/>
      <c r="CPA12" s="105"/>
      <c r="CPB12" s="105"/>
      <c r="CPC12" s="105"/>
      <c r="CPD12" s="105"/>
      <c r="CPE12" s="105"/>
      <c r="CPF12" s="105"/>
      <c r="CPG12" s="105"/>
      <c r="CPH12" s="105"/>
      <c r="CPI12" s="105"/>
      <c r="CPJ12" s="105"/>
      <c r="CPK12" s="105"/>
      <c r="CPL12" s="105"/>
      <c r="CPM12" s="105"/>
      <c r="CPN12" s="105"/>
      <c r="CPO12" s="105"/>
      <c r="CPP12" s="105"/>
      <c r="CPQ12" s="105"/>
      <c r="CPR12" s="105"/>
      <c r="CPS12" s="105"/>
      <c r="CPT12" s="105"/>
      <c r="CPU12" s="105"/>
      <c r="CPV12" s="105"/>
      <c r="CPW12" s="105"/>
      <c r="CPX12" s="105"/>
      <c r="CPY12" s="105"/>
      <c r="CPZ12" s="105"/>
      <c r="CQA12" s="105"/>
      <c r="CQB12" s="105"/>
      <c r="CQC12" s="105"/>
      <c r="CQD12" s="105"/>
      <c r="CQE12" s="105"/>
      <c r="CQF12" s="105"/>
      <c r="CQG12" s="105"/>
      <c r="CQH12" s="105"/>
      <c r="CQI12" s="105"/>
      <c r="CQJ12" s="105"/>
      <c r="CQK12" s="105"/>
      <c r="CQL12" s="105"/>
      <c r="CQM12" s="105"/>
      <c r="CQN12" s="105"/>
      <c r="CQO12" s="105"/>
      <c r="CQP12" s="105"/>
      <c r="CQQ12" s="105"/>
      <c r="CQR12" s="105"/>
      <c r="CQS12" s="105"/>
      <c r="CQT12" s="105"/>
      <c r="CQU12" s="105"/>
      <c r="CQV12" s="105"/>
      <c r="CQW12" s="105"/>
      <c r="CQX12" s="105"/>
      <c r="CQY12" s="105"/>
      <c r="CQZ12" s="105"/>
      <c r="CRA12" s="105"/>
      <c r="CRB12" s="105"/>
      <c r="CRC12" s="105"/>
      <c r="CRD12" s="105"/>
      <c r="CRE12" s="105"/>
      <c r="CRF12" s="105"/>
      <c r="CRG12" s="105"/>
      <c r="CRH12" s="105"/>
      <c r="CRI12" s="105"/>
      <c r="CRJ12" s="105"/>
      <c r="CRK12" s="105"/>
      <c r="CRL12" s="105"/>
      <c r="CRM12" s="105"/>
      <c r="CRN12" s="105"/>
      <c r="CRO12" s="105"/>
      <c r="CRP12" s="105"/>
      <c r="CRQ12" s="105"/>
      <c r="CRR12" s="105"/>
      <c r="CRS12" s="105"/>
      <c r="CRT12" s="105"/>
      <c r="CRU12" s="105"/>
      <c r="CRV12" s="105"/>
      <c r="CRW12" s="105"/>
      <c r="CRX12" s="105"/>
      <c r="CRY12" s="105"/>
      <c r="CRZ12" s="105"/>
      <c r="CSA12" s="105"/>
      <c r="CSB12" s="105"/>
      <c r="CSC12" s="105"/>
      <c r="CSD12" s="105"/>
      <c r="CSE12" s="105"/>
      <c r="CSF12" s="105"/>
      <c r="CSG12" s="105"/>
      <c r="CSH12" s="105"/>
      <c r="CSI12" s="105"/>
      <c r="CSJ12" s="105"/>
      <c r="CSK12" s="105"/>
      <c r="CSL12" s="105"/>
      <c r="CSM12" s="105"/>
      <c r="CSN12" s="105"/>
      <c r="CSO12" s="105"/>
      <c r="CSP12" s="105"/>
      <c r="CSQ12" s="105"/>
      <c r="CSR12" s="105"/>
      <c r="CSS12" s="105"/>
      <c r="CST12" s="105"/>
      <c r="CSU12" s="105"/>
      <c r="CSV12" s="105"/>
      <c r="CSW12" s="105"/>
      <c r="CSX12" s="105"/>
      <c r="CSY12" s="105"/>
      <c r="CSZ12" s="105"/>
      <c r="CTA12" s="105"/>
      <c r="CTB12" s="105"/>
      <c r="CTC12" s="105"/>
      <c r="CTD12" s="105"/>
      <c r="CTE12" s="105"/>
      <c r="CTF12" s="105"/>
      <c r="CTG12" s="105"/>
      <c r="CTH12" s="105"/>
      <c r="CTI12" s="105"/>
      <c r="CTJ12" s="105"/>
      <c r="CTK12" s="105"/>
      <c r="CTL12" s="105"/>
      <c r="CTM12" s="105"/>
      <c r="CTN12" s="105"/>
      <c r="CTO12" s="105"/>
      <c r="CTP12" s="105"/>
      <c r="CTQ12" s="105"/>
      <c r="CTR12" s="105"/>
      <c r="CTS12" s="105"/>
      <c r="CTT12" s="105"/>
      <c r="CTU12" s="105"/>
      <c r="CTV12" s="105"/>
      <c r="CTW12" s="105"/>
      <c r="CTX12" s="105"/>
      <c r="CTY12" s="105"/>
      <c r="CTZ12" s="105"/>
      <c r="CUA12" s="105"/>
      <c r="CUB12" s="105"/>
      <c r="CUC12" s="105"/>
      <c r="CUD12" s="105"/>
      <c r="CUE12" s="105"/>
      <c r="CUF12" s="105"/>
      <c r="CUG12" s="105"/>
      <c r="CUH12" s="105"/>
      <c r="CUI12" s="105"/>
      <c r="CUJ12" s="105"/>
      <c r="CUK12" s="105"/>
      <c r="CUL12" s="105"/>
      <c r="CUM12" s="105"/>
      <c r="CUN12" s="105"/>
      <c r="CUO12" s="105"/>
      <c r="CUP12" s="105"/>
      <c r="CUQ12" s="105"/>
      <c r="CUR12" s="105"/>
      <c r="CUS12" s="105"/>
      <c r="CUT12" s="105"/>
      <c r="CUU12" s="105"/>
      <c r="CUV12" s="105"/>
      <c r="CUW12" s="105"/>
      <c r="CUX12" s="105"/>
      <c r="CUY12" s="105"/>
      <c r="CUZ12" s="105"/>
      <c r="CVA12" s="105"/>
      <c r="CVB12" s="105"/>
      <c r="CVC12" s="105"/>
      <c r="CVD12" s="105"/>
      <c r="CVE12" s="105"/>
      <c r="CVF12" s="105"/>
      <c r="CVG12" s="105"/>
      <c r="CVH12" s="105"/>
      <c r="CVI12" s="105"/>
      <c r="CVJ12" s="105"/>
      <c r="CVK12" s="105"/>
      <c r="CVL12" s="105"/>
      <c r="CVM12" s="105"/>
      <c r="CVN12" s="105"/>
      <c r="CVO12" s="105"/>
      <c r="CVP12" s="105"/>
      <c r="CVQ12" s="105"/>
      <c r="CVR12" s="105"/>
      <c r="CVS12" s="105"/>
      <c r="CVT12" s="105"/>
      <c r="CVU12" s="105"/>
      <c r="CVV12" s="105"/>
      <c r="CVW12" s="105"/>
      <c r="CVX12" s="105"/>
      <c r="CVY12" s="105"/>
      <c r="CVZ12" s="105"/>
      <c r="CWA12" s="105"/>
      <c r="CWB12" s="105"/>
      <c r="CWC12" s="105"/>
      <c r="CWD12" s="105"/>
      <c r="CWE12" s="105"/>
      <c r="CWF12" s="105"/>
      <c r="CWG12" s="105"/>
      <c r="CWH12" s="105"/>
      <c r="CWI12" s="105"/>
      <c r="CWJ12" s="105"/>
      <c r="CWK12" s="105"/>
      <c r="CWL12" s="105"/>
      <c r="CWM12" s="105"/>
      <c r="CWN12" s="105"/>
      <c r="CWO12" s="105"/>
      <c r="CWP12" s="105"/>
      <c r="CWQ12" s="105"/>
      <c r="CWR12" s="105"/>
      <c r="CWS12" s="105"/>
      <c r="CWT12" s="105"/>
      <c r="CWU12" s="105"/>
      <c r="CWV12" s="105"/>
      <c r="CWW12" s="105"/>
      <c r="CWX12" s="105"/>
      <c r="CWY12" s="105"/>
      <c r="CWZ12" s="105"/>
      <c r="CXA12" s="105"/>
      <c r="CXB12" s="105"/>
      <c r="CXC12" s="105"/>
      <c r="CXD12" s="105"/>
      <c r="CXE12" s="105"/>
      <c r="CXF12" s="105"/>
      <c r="CXG12" s="105"/>
      <c r="CXH12" s="105"/>
      <c r="CXI12" s="105"/>
      <c r="CXJ12" s="105"/>
      <c r="CXK12" s="105"/>
      <c r="CXL12" s="105"/>
      <c r="CXM12" s="105"/>
      <c r="CXN12" s="105"/>
      <c r="CXO12" s="105"/>
      <c r="CXP12" s="105"/>
      <c r="CXQ12" s="105"/>
      <c r="CXR12" s="105"/>
      <c r="CXS12" s="105"/>
      <c r="CXT12" s="105"/>
      <c r="CXU12" s="105"/>
      <c r="CXV12" s="105"/>
      <c r="CXW12" s="105"/>
      <c r="CXX12" s="105"/>
      <c r="CXY12" s="105"/>
      <c r="CXZ12" s="105"/>
      <c r="CYA12" s="105"/>
      <c r="CYB12" s="105"/>
      <c r="CYC12" s="105"/>
      <c r="CYD12" s="105"/>
      <c r="CYE12" s="105"/>
      <c r="CYF12" s="105"/>
      <c r="CYG12" s="105"/>
      <c r="CYH12" s="105"/>
      <c r="CYI12" s="105"/>
      <c r="CYJ12" s="105"/>
      <c r="CYK12" s="105"/>
      <c r="CYL12" s="105"/>
      <c r="CYM12" s="105"/>
      <c r="CYN12" s="105"/>
      <c r="CYO12" s="105"/>
      <c r="CYP12" s="105"/>
      <c r="CYQ12" s="105"/>
      <c r="CYR12" s="105"/>
      <c r="CYS12" s="105"/>
      <c r="CYT12" s="105"/>
      <c r="CYU12" s="105"/>
      <c r="CYV12" s="105"/>
      <c r="CYW12" s="105"/>
      <c r="CYX12" s="105"/>
      <c r="CYY12" s="105"/>
      <c r="CYZ12" s="105"/>
      <c r="CZA12" s="105"/>
      <c r="CZB12" s="105"/>
      <c r="CZC12" s="105"/>
      <c r="CZD12" s="105"/>
      <c r="CZE12" s="105"/>
      <c r="CZF12" s="105"/>
      <c r="CZG12" s="105"/>
      <c r="CZH12" s="105"/>
      <c r="CZI12" s="105"/>
      <c r="CZJ12" s="105"/>
      <c r="CZK12" s="105"/>
      <c r="CZL12" s="105"/>
      <c r="CZM12" s="105"/>
      <c r="CZN12" s="105"/>
      <c r="CZO12" s="105"/>
      <c r="CZP12" s="105"/>
      <c r="CZQ12" s="105"/>
      <c r="CZR12" s="105"/>
      <c r="CZS12" s="105"/>
      <c r="CZT12" s="105"/>
      <c r="CZU12" s="105"/>
      <c r="CZV12" s="105"/>
      <c r="CZW12" s="105"/>
      <c r="CZX12" s="105"/>
      <c r="CZY12" s="105"/>
      <c r="CZZ12" s="105"/>
      <c r="DAA12" s="105"/>
      <c r="DAB12" s="105"/>
      <c r="DAC12" s="105"/>
      <c r="DAD12" s="105"/>
      <c r="DAE12" s="105"/>
      <c r="DAF12" s="105"/>
      <c r="DAG12" s="105"/>
      <c r="DAH12" s="105"/>
      <c r="DAI12" s="105"/>
      <c r="DAJ12" s="105"/>
      <c r="DAK12" s="105"/>
      <c r="DAL12" s="105"/>
      <c r="DAM12" s="105"/>
      <c r="DAN12" s="105"/>
      <c r="DAO12" s="105"/>
      <c r="DAP12" s="105"/>
      <c r="DAQ12" s="105"/>
      <c r="DAR12" s="105"/>
      <c r="DAS12" s="105"/>
      <c r="DAT12" s="105"/>
      <c r="DAU12" s="105"/>
      <c r="DAV12" s="105"/>
      <c r="DAW12" s="105"/>
      <c r="DAX12" s="105"/>
      <c r="DAY12" s="105"/>
      <c r="DAZ12" s="105"/>
      <c r="DBA12" s="105"/>
      <c r="DBB12" s="105"/>
      <c r="DBC12" s="105"/>
      <c r="DBD12" s="105"/>
      <c r="DBE12" s="105"/>
      <c r="DBF12" s="105"/>
      <c r="DBG12" s="105"/>
      <c r="DBH12" s="105"/>
      <c r="DBI12" s="105"/>
      <c r="DBJ12" s="105"/>
      <c r="DBK12" s="105"/>
      <c r="DBL12" s="105"/>
      <c r="DBM12" s="105"/>
      <c r="DBN12" s="105"/>
      <c r="DBO12" s="105"/>
      <c r="DBP12" s="105"/>
      <c r="DBQ12" s="105"/>
      <c r="DBR12" s="105"/>
      <c r="DBS12" s="105"/>
      <c r="DBT12" s="105"/>
      <c r="DBU12" s="105"/>
      <c r="DBV12" s="105"/>
      <c r="DBW12" s="105"/>
      <c r="DBX12" s="105"/>
      <c r="DBY12" s="105"/>
      <c r="DBZ12" s="105"/>
      <c r="DCA12" s="105"/>
      <c r="DCB12" s="105"/>
      <c r="DCC12" s="105"/>
      <c r="DCD12" s="105"/>
      <c r="DCE12" s="105"/>
      <c r="DCF12" s="105"/>
      <c r="DCG12" s="105"/>
      <c r="DCH12" s="105"/>
      <c r="DCI12" s="105"/>
      <c r="DCJ12" s="105"/>
      <c r="DCK12" s="105"/>
      <c r="DCL12" s="105"/>
      <c r="DCM12" s="105"/>
      <c r="DCN12" s="105"/>
      <c r="DCO12" s="105"/>
      <c r="DCP12" s="105"/>
      <c r="DCQ12" s="105"/>
      <c r="DCR12" s="105"/>
      <c r="DCS12" s="105"/>
      <c r="DCT12" s="105"/>
      <c r="DCU12" s="105"/>
      <c r="DCV12" s="105"/>
      <c r="DCW12" s="105"/>
      <c r="DCX12" s="105"/>
      <c r="DCY12" s="105"/>
      <c r="DCZ12" s="105"/>
      <c r="DDA12" s="105"/>
      <c r="DDB12" s="105"/>
      <c r="DDC12" s="105"/>
      <c r="DDD12" s="105"/>
      <c r="DDE12" s="105"/>
      <c r="DDF12" s="105"/>
      <c r="DDG12" s="105"/>
      <c r="DDH12" s="105"/>
      <c r="DDI12" s="105"/>
      <c r="DDJ12" s="105"/>
      <c r="DDK12" s="105"/>
      <c r="DDL12" s="105"/>
      <c r="DDM12" s="105"/>
      <c r="DDN12" s="105"/>
      <c r="DDO12" s="105"/>
      <c r="DDP12" s="105"/>
      <c r="DDQ12" s="105"/>
      <c r="DDR12" s="105"/>
      <c r="DDS12" s="105"/>
      <c r="DDT12" s="105"/>
      <c r="DDU12" s="105"/>
      <c r="DDV12" s="105"/>
      <c r="DDW12" s="105"/>
      <c r="DDX12" s="105"/>
      <c r="DDY12" s="105"/>
      <c r="DDZ12" s="105"/>
      <c r="DEA12" s="105"/>
      <c r="DEB12" s="105"/>
      <c r="DEC12" s="105"/>
      <c r="DED12" s="105"/>
      <c r="DEE12" s="105"/>
      <c r="DEF12" s="105"/>
      <c r="DEG12" s="105"/>
      <c r="DEH12" s="105"/>
      <c r="DEI12" s="105"/>
      <c r="DEJ12" s="105"/>
      <c r="DEK12" s="105"/>
      <c r="DEL12" s="105"/>
      <c r="DEM12" s="105"/>
      <c r="DEN12" s="105"/>
      <c r="DEO12" s="105"/>
      <c r="DEP12" s="105"/>
      <c r="DEQ12" s="105"/>
      <c r="DER12" s="105"/>
      <c r="DES12" s="105"/>
      <c r="DET12" s="105"/>
      <c r="DEU12" s="105"/>
      <c r="DEV12" s="105"/>
      <c r="DEW12" s="105"/>
      <c r="DEX12" s="105"/>
      <c r="DEY12" s="105"/>
      <c r="DEZ12" s="105"/>
      <c r="DFA12" s="105"/>
      <c r="DFB12" s="105"/>
      <c r="DFC12" s="105"/>
      <c r="DFD12" s="105"/>
      <c r="DFE12" s="105"/>
      <c r="DFF12" s="105"/>
      <c r="DFG12" s="105"/>
      <c r="DFH12" s="105"/>
      <c r="DFI12" s="105"/>
      <c r="DFJ12" s="105"/>
      <c r="DFK12" s="105"/>
      <c r="DFL12" s="105"/>
      <c r="DFM12" s="105"/>
      <c r="DFN12" s="105"/>
      <c r="DFO12" s="105"/>
      <c r="DFP12" s="105"/>
      <c r="DFQ12" s="105"/>
      <c r="DFR12" s="105"/>
      <c r="DFS12" s="105"/>
      <c r="DFT12" s="105"/>
      <c r="DFU12" s="105"/>
      <c r="DFV12" s="105"/>
      <c r="DFW12" s="105"/>
      <c r="DFX12" s="105"/>
      <c r="DFY12" s="105"/>
      <c r="DFZ12" s="105"/>
      <c r="DGA12" s="105"/>
      <c r="DGB12" s="105"/>
      <c r="DGC12" s="105"/>
      <c r="DGD12" s="105"/>
      <c r="DGE12" s="105"/>
      <c r="DGF12" s="105"/>
      <c r="DGG12" s="105"/>
      <c r="DGH12" s="105"/>
      <c r="DGI12" s="105"/>
      <c r="DGJ12" s="105"/>
      <c r="DGK12" s="105"/>
      <c r="DGL12" s="105"/>
      <c r="DGM12" s="105"/>
      <c r="DGN12" s="105"/>
      <c r="DGO12" s="105"/>
      <c r="DGP12" s="105"/>
      <c r="DGQ12" s="105"/>
      <c r="DGR12" s="105"/>
      <c r="DGS12" s="105"/>
      <c r="DGT12" s="105"/>
      <c r="DGU12" s="105"/>
      <c r="DGV12" s="105"/>
      <c r="DGW12" s="105"/>
      <c r="DGX12" s="105"/>
      <c r="DGY12" s="105"/>
      <c r="DGZ12" s="105"/>
      <c r="DHA12" s="105"/>
      <c r="DHB12" s="105"/>
      <c r="DHC12" s="105"/>
      <c r="DHD12" s="105"/>
      <c r="DHE12" s="105"/>
      <c r="DHF12" s="105"/>
      <c r="DHG12" s="105"/>
      <c r="DHH12" s="105"/>
      <c r="DHI12" s="105"/>
      <c r="DHJ12" s="105"/>
      <c r="DHK12" s="105"/>
      <c r="DHL12" s="105"/>
      <c r="DHM12" s="105"/>
      <c r="DHN12" s="105"/>
      <c r="DHO12" s="105"/>
      <c r="DHP12" s="105"/>
      <c r="DHQ12" s="105"/>
      <c r="DHR12" s="105"/>
      <c r="DHS12" s="105"/>
      <c r="DHT12" s="105"/>
      <c r="DHU12" s="105"/>
      <c r="DHV12" s="105"/>
      <c r="DHW12" s="105"/>
      <c r="DHX12" s="105"/>
      <c r="DHY12" s="105"/>
      <c r="DHZ12" s="105"/>
      <c r="DIA12" s="105"/>
      <c r="DIB12" s="105"/>
      <c r="DIC12" s="105"/>
      <c r="DID12" s="105"/>
      <c r="DIE12" s="105"/>
      <c r="DIF12" s="105"/>
      <c r="DIG12" s="105"/>
      <c r="DIH12" s="105"/>
      <c r="DII12" s="105"/>
      <c r="DIJ12" s="105"/>
      <c r="DIK12" s="105"/>
      <c r="DIL12" s="105"/>
      <c r="DIM12" s="105"/>
      <c r="DIN12" s="105"/>
      <c r="DIO12" s="105"/>
      <c r="DIP12" s="105"/>
      <c r="DIQ12" s="105"/>
      <c r="DIR12" s="105"/>
      <c r="DIS12" s="105"/>
      <c r="DIT12" s="105"/>
      <c r="DIU12" s="105"/>
      <c r="DIV12" s="105"/>
      <c r="DIW12" s="105"/>
      <c r="DIX12" s="105"/>
      <c r="DIY12" s="105"/>
      <c r="DIZ12" s="105"/>
      <c r="DJA12" s="105"/>
      <c r="DJB12" s="105"/>
      <c r="DJC12" s="105"/>
      <c r="DJD12" s="105"/>
      <c r="DJE12" s="105"/>
      <c r="DJF12" s="105"/>
      <c r="DJG12" s="105"/>
      <c r="DJH12" s="105"/>
      <c r="DJI12" s="105"/>
      <c r="DJJ12" s="105"/>
      <c r="DJK12" s="105"/>
      <c r="DJL12" s="105"/>
      <c r="DJM12" s="105"/>
      <c r="DJN12" s="105"/>
      <c r="DJO12" s="105"/>
      <c r="DJP12" s="105"/>
      <c r="DJQ12" s="105"/>
      <c r="DJR12" s="105"/>
      <c r="DJS12" s="105"/>
      <c r="DJT12" s="105"/>
      <c r="DJU12" s="105"/>
      <c r="DJV12" s="105"/>
      <c r="DJW12" s="105"/>
      <c r="DJX12" s="105"/>
      <c r="DJY12" s="105"/>
      <c r="DJZ12" s="105"/>
      <c r="DKA12" s="105"/>
      <c r="DKB12" s="105"/>
      <c r="DKC12" s="105"/>
      <c r="DKD12" s="105"/>
      <c r="DKE12" s="105"/>
      <c r="DKF12" s="105"/>
      <c r="DKG12" s="105"/>
      <c r="DKH12" s="105"/>
      <c r="DKI12" s="105"/>
      <c r="DKJ12" s="105"/>
      <c r="DKK12" s="105"/>
      <c r="DKL12" s="105"/>
      <c r="DKM12" s="105"/>
      <c r="DKN12" s="105"/>
      <c r="DKO12" s="105"/>
      <c r="DKP12" s="105"/>
      <c r="DKQ12" s="105"/>
      <c r="DKR12" s="105"/>
      <c r="DKS12" s="105"/>
      <c r="DKT12" s="105"/>
      <c r="DKU12" s="105"/>
      <c r="DKV12" s="105"/>
      <c r="DKW12" s="105"/>
      <c r="DKX12" s="105"/>
      <c r="DKY12" s="105"/>
      <c r="DKZ12" s="105"/>
      <c r="DLA12" s="105"/>
      <c r="DLB12" s="105"/>
      <c r="DLC12" s="105"/>
      <c r="DLD12" s="105"/>
      <c r="DLE12" s="105"/>
      <c r="DLF12" s="105"/>
      <c r="DLG12" s="105"/>
      <c r="DLH12" s="105"/>
      <c r="DLI12" s="105"/>
      <c r="DLJ12" s="105"/>
      <c r="DLK12" s="105"/>
      <c r="DLL12" s="105"/>
      <c r="DLM12" s="105"/>
      <c r="DLN12" s="105"/>
      <c r="DLO12" s="105"/>
      <c r="DLP12" s="105"/>
      <c r="DLQ12" s="105"/>
      <c r="DLR12" s="105"/>
      <c r="DLS12" s="105"/>
      <c r="DLT12" s="105"/>
      <c r="DLU12" s="105"/>
      <c r="DLV12" s="105"/>
      <c r="DLW12" s="105"/>
      <c r="DLX12" s="105"/>
      <c r="DLY12" s="105"/>
      <c r="DLZ12" s="105"/>
      <c r="DMA12" s="105"/>
      <c r="DMB12" s="105"/>
      <c r="DMC12" s="105"/>
      <c r="DMD12" s="105"/>
      <c r="DME12" s="105"/>
      <c r="DMF12" s="105"/>
      <c r="DMG12" s="105"/>
      <c r="DMH12" s="105"/>
      <c r="DMI12" s="105"/>
      <c r="DMJ12" s="105"/>
      <c r="DMK12" s="105"/>
      <c r="DML12" s="105"/>
      <c r="DMM12" s="105"/>
      <c r="DMN12" s="105"/>
      <c r="DMO12" s="105"/>
      <c r="DMP12" s="105"/>
      <c r="DMQ12" s="105"/>
      <c r="DMR12" s="105"/>
      <c r="DMS12" s="105"/>
      <c r="DMT12" s="105"/>
      <c r="DMU12" s="105"/>
      <c r="DMV12" s="105"/>
      <c r="DMW12" s="105"/>
      <c r="DMX12" s="105"/>
      <c r="DMY12" s="105"/>
      <c r="DMZ12" s="105"/>
      <c r="DNA12" s="105"/>
      <c r="DNB12" s="105"/>
      <c r="DNC12" s="105"/>
      <c r="DND12" s="105"/>
      <c r="DNE12" s="105"/>
      <c r="DNF12" s="105"/>
      <c r="DNG12" s="105"/>
      <c r="DNH12" s="105"/>
      <c r="DNI12" s="105"/>
      <c r="DNJ12" s="105"/>
      <c r="DNK12" s="105"/>
      <c r="DNL12" s="105"/>
      <c r="DNM12" s="105"/>
      <c r="DNN12" s="105"/>
      <c r="DNO12" s="105"/>
      <c r="DNP12" s="105"/>
      <c r="DNQ12" s="105"/>
      <c r="DNR12" s="105"/>
      <c r="DNS12" s="105"/>
      <c r="DNT12" s="105"/>
      <c r="DNU12" s="105"/>
      <c r="DNV12" s="105"/>
      <c r="DNW12" s="105"/>
      <c r="DNX12" s="105"/>
      <c r="DNY12" s="105"/>
      <c r="DNZ12" s="105"/>
      <c r="DOA12" s="105"/>
      <c r="DOB12" s="105"/>
      <c r="DOC12" s="105"/>
      <c r="DOD12" s="105"/>
      <c r="DOE12" s="105"/>
      <c r="DOF12" s="105"/>
      <c r="DOG12" s="105"/>
      <c r="DOH12" s="105"/>
      <c r="DOI12" s="105"/>
      <c r="DOJ12" s="105"/>
      <c r="DOK12" s="105"/>
      <c r="DOL12" s="105"/>
      <c r="DOM12" s="105"/>
      <c r="DON12" s="105"/>
      <c r="DOO12" s="105"/>
      <c r="DOP12" s="105"/>
      <c r="DOQ12" s="105"/>
      <c r="DOR12" s="105"/>
      <c r="DOS12" s="105"/>
      <c r="DOT12" s="105"/>
      <c r="DOU12" s="105"/>
      <c r="DOV12" s="105"/>
      <c r="DOW12" s="105"/>
      <c r="DOX12" s="105"/>
      <c r="DOY12" s="105"/>
      <c r="DOZ12" s="105"/>
      <c r="DPA12" s="105"/>
      <c r="DPB12" s="105"/>
      <c r="DPC12" s="105"/>
      <c r="DPD12" s="105"/>
      <c r="DPE12" s="105"/>
      <c r="DPF12" s="105"/>
      <c r="DPG12" s="105"/>
      <c r="DPH12" s="105"/>
      <c r="DPI12" s="105"/>
      <c r="DPJ12" s="105"/>
      <c r="DPK12" s="105"/>
      <c r="DPL12" s="105"/>
      <c r="DPM12" s="105"/>
      <c r="DPN12" s="105"/>
      <c r="DPO12" s="105"/>
      <c r="DPP12" s="105"/>
      <c r="DPQ12" s="105"/>
      <c r="DPR12" s="105"/>
      <c r="DPS12" s="105"/>
      <c r="DPT12" s="105"/>
      <c r="DPU12" s="105"/>
      <c r="DPV12" s="105"/>
      <c r="DPW12" s="105"/>
      <c r="DPX12" s="105"/>
      <c r="DPY12" s="105"/>
      <c r="DPZ12" s="105"/>
      <c r="DQA12" s="105"/>
      <c r="DQB12" s="105"/>
      <c r="DQC12" s="105"/>
      <c r="DQD12" s="105"/>
      <c r="DQE12" s="105"/>
      <c r="DQF12" s="105"/>
      <c r="DQG12" s="105"/>
      <c r="DQH12" s="105"/>
      <c r="DQI12" s="105"/>
      <c r="DQJ12" s="105"/>
      <c r="DQK12" s="105"/>
      <c r="DQL12" s="105"/>
      <c r="DQM12" s="105"/>
      <c r="DQN12" s="105"/>
      <c r="DQO12" s="105"/>
      <c r="DQP12" s="105"/>
      <c r="DQQ12" s="105"/>
      <c r="DQR12" s="105"/>
      <c r="DQS12" s="105"/>
      <c r="DQT12" s="105"/>
      <c r="DQU12" s="105"/>
      <c r="DQV12" s="105"/>
      <c r="DQW12" s="105"/>
      <c r="DQX12" s="105"/>
      <c r="DQY12" s="105"/>
      <c r="DQZ12" s="105"/>
      <c r="DRA12" s="105"/>
      <c r="DRB12" s="105"/>
      <c r="DRC12" s="105"/>
      <c r="DRD12" s="105"/>
      <c r="DRE12" s="105"/>
      <c r="DRF12" s="105"/>
      <c r="DRG12" s="105"/>
      <c r="DRH12" s="105"/>
      <c r="DRI12" s="105"/>
      <c r="DRJ12" s="105"/>
      <c r="DRK12" s="105"/>
      <c r="DRL12" s="105"/>
      <c r="DRM12" s="105"/>
      <c r="DRN12" s="105"/>
      <c r="DRO12" s="105"/>
      <c r="DRP12" s="105"/>
      <c r="DRQ12" s="105"/>
      <c r="DRR12" s="105"/>
      <c r="DRS12" s="105"/>
      <c r="DRT12" s="105"/>
      <c r="DRU12" s="105"/>
      <c r="DRV12" s="105"/>
      <c r="DRW12" s="105"/>
      <c r="DRX12" s="105"/>
      <c r="DRY12" s="105"/>
      <c r="DRZ12" s="105"/>
      <c r="DSA12" s="105"/>
      <c r="DSB12" s="105"/>
      <c r="DSC12" s="105"/>
      <c r="DSD12" s="105"/>
      <c r="DSE12" s="105"/>
      <c r="DSF12" s="105"/>
      <c r="DSG12" s="105"/>
      <c r="DSH12" s="105"/>
      <c r="DSI12" s="105"/>
      <c r="DSJ12" s="105"/>
      <c r="DSK12" s="105"/>
      <c r="DSL12" s="105"/>
      <c r="DSM12" s="105"/>
      <c r="DSN12" s="105"/>
      <c r="DSO12" s="105"/>
      <c r="DSP12" s="105"/>
      <c r="DSQ12" s="105"/>
      <c r="DSR12" s="105"/>
      <c r="DSS12" s="105"/>
      <c r="DST12" s="105"/>
      <c r="DSU12" s="105"/>
      <c r="DSV12" s="105"/>
      <c r="DSW12" s="105"/>
      <c r="DSX12" s="105"/>
      <c r="DSY12" s="105"/>
      <c r="DSZ12" s="105"/>
      <c r="DTA12" s="105"/>
      <c r="DTB12" s="105"/>
      <c r="DTC12" s="105"/>
      <c r="DTD12" s="105"/>
      <c r="DTE12" s="105"/>
      <c r="DTF12" s="105"/>
      <c r="DTG12" s="105"/>
      <c r="DTH12" s="105"/>
      <c r="DTI12" s="105"/>
      <c r="DTJ12" s="105"/>
      <c r="DTK12" s="105"/>
      <c r="DTL12" s="105"/>
      <c r="DTM12" s="105"/>
      <c r="DTN12" s="105"/>
      <c r="DTO12" s="105"/>
      <c r="DTP12" s="105"/>
      <c r="DTQ12" s="105"/>
      <c r="DTR12" s="105"/>
      <c r="DTS12" s="105"/>
      <c r="DTT12" s="105"/>
      <c r="DTU12" s="105"/>
      <c r="DTV12" s="105"/>
      <c r="DTW12" s="105"/>
      <c r="DTX12" s="105"/>
      <c r="DTY12" s="105"/>
      <c r="DTZ12" s="105"/>
      <c r="DUA12" s="105"/>
      <c r="DUB12" s="105"/>
      <c r="DUC12" s="105"/>
      <c r="DUD12" s="105"/>
      <c r="DUE12" s="105"/>
      <c r="DUF12" s="105"/>
      <c r="DUG12" s="105"/>
      <c r="DUH12" s="105"/>
      <c r="DUI12" s="105"/>
      <c r="DUJ12" s="105"/>
      <c r="DUK12" s="105"/>
      <c r="DUL12" s="105"/>
      <c r="DUM12" s="105"/>
      <c r="DUN12" s="105"/>
      <c r="DUO12" s="105"/>
      <c r="DUP12" s="105"/>
      <c r="DUQ12" s="105"/>
      <c r="DUR12" s="105"/>
      <c r="DUS12" s="105"/>
      <c r="DUT12" s="105"/>
      <c r="DUU12" s="105"/>
      <c r="DUV12" s="105"/>
      <c r="DUW12" s="105"/>
      <c r="DUX12" s="105"/>
      <c r="DUY12" s="105"/>
      <c r="DUZ12" s="105"/>
      <c r="DVA12" s="105"/>
      <c r="DVB12" s="105"/>
      <c r="DVC12" s="105"/>
      <c r="DVD12" s="105"/>
      <c r="DVE12" s="105"/>
      <c r="DVF12" s="105"/>
      <c r="DVG12" s="105"/>
      <c r="DVH12" s="105"/>
      <c r="DVI12" s="105"/>
      <c r="DVJ12" s="105"/>
      <c r="DVK12" s="105"/>
      <c r="DVL12" s="105"/>
      <c r="DVM12" s="105"/>
      <c r="DVN12" s="105"/>
      <c r="DVO12" s="105"/>
      <c r="DVP12" s="105"/>
      <c r="DVQ12" s="105"/>
      <c r="DVR12" s="105"/>
      <c r="DVS12" s="105"/>
      <c r="DVT12" s="105"/>
      <c r="DVU12" s="105"/>
      <c r="DVV12" s="105"/>
      <c r="DVW12" s="105"/>
      <c r="DVX12" s="105"/>
      <c r="DVY12" s="105"/>
      <c r="DVZ12" s="105"/>
      <c r="DWA12" s="105"/>
      <c r="DWB12" s="105"/>
      <c r="DWC12" s="105"/>
      <c r="DWD12" s="105"/>
      <c r="DWE12" s="105"/>
      <c r="DWF12" s="105"/>
      <c r="DWG12" s="105"/>
      <c r="DWH12" s="105"/>
      <c r="DWI12" s="105"/>
      <c r="DWJ12" s="105"/>
      <c r="DWK12" s="105"/>
      <c r="DWL12" s="105"/>
      <c r="DWM12" s="105"/>
      <c r="DWN12" s="105"/>
      <c r="DWO12" s="105"/>
      <c r="DWP12" s="105"/>
      <c r="DWQ12" s="105"/>
      <c r="DWR12" s="105"/>
      <c r="DWS12" s="105"/>
      <c r="DWT12" s="105"/>
      <c r="DWU12" s="105"/>
      <c r="DWV12" s="105"/>
      <c r="DWW12" s="105"/>
      <c r="DWX12" s="105"/>
      <c r="DWY12" s="105"/>
      <c r="DWZ12" s="105"/>
      <c r="DXA12" s="105"/>
      <c r="DXB12" s="105"/>
      <c r="DXC12" s="105"/>
      <c r="DXD12" s="105"/>
      <c r="DXE12" s="105"/>
      <c r="DXF12" s="105"/>
      <c r="DXG12" s="105"/>
      <c r="DXH12" s="105"/>
      <c r="DXI12" s="105"/>
      <c r="DXJ12" s="105"/>
      <c r="DXK12" s="105"/>
      <c r="DXL12" s="105"/>
      <c r="DXM12" s="105"/>
      <c r="DXN12" s="105"/>
      <c r="DXO12" s="105"/>
      <c r="DXP12" s="105"/>
      <c r="DXQ12" s="105"/>
      <c r="DXR12" s="105"/>
      <c r="DXS12" s="105"/>
      <c r="DXT12" s="105"/>
      <c r="DXU12" s="105"/>
      <c r="DXV12" s="105"/>
      <c r="DXW12" s="105"/>
      <c r="DXX12" s="105"/>
      <c r="DXY12" s="105"/>
      <c r="DXZ12" s="105"/>
      <c r="DYA12" s="105"/>
      <c r="DYB12" s="105"/>
      <c r="DYC12" s="105"/>
      <c r="DYD12" s="105"/>
      <c r="DYE12" s="105"/>
      <c r="DYF12" s="105"/>
      <c r="DYG12" s="105"/>
      <c r="DYH12" s="105"/>
      <c r="DYI12" s="105"/>
      <c r="DYJ12" s="105"/>
      <c r="DYK12" s="105"/>
      <c r="DYL12" s="105"/>
      <c r="DYM12" s="105"/>
      <c r="DYN12" s="105"/>
      <c r="DYO12" s="105"/>
      <c r="DYP12" s="105"/>
      <c r="DYQ12" s="105"/>
      <c r="DYR12" s="105"/>
      <c r="DYS12" s="105"/>
      <c r="DYT12" s="105"/>
      <c r="DYU12" s="105"/>
      <c r="DYV12" s="105"/>
      <c r="DYW12" s="105"/>
      <c r="DYX12" s="105"/>
      <c r="DYY12" s="105"/>
      <c r="DYZ12" s="105"/>
      <c r="DZA12" s="105"/>
      <c r="DZB12" s="105"/>
      <c r="DZC12" s="105"/>
      <c r="DZD12" s="105"/>
      <c r="DZE12" s="105"/>
      <c r="DZF12" s="105"/>
      <c r="DZG12" s="105"/>
      <c r="DZH12" s="105"/>
      <c r="DZI12" s="105"/>
      <c r="DZJ12" s="105"/>
      <c r="DZK12" s="105"/>
      <c r="DZL12" s="105"/>
      <c r="DZM12" s="105"/>
      <c r="DZN12" s="105"/>
      <c r="DZO12" s="105"/>
      <c r="DZP12" s="105"/>
      <c r="DZQ12" s="105"/>
      <c r="DZR12" s="105"/>
      <c r="DZS12" s="105"/>
      <c r="DZT12" s="105"/>
      <c r="DZU12" s="105"/>
      <c r="DZV12" s="105"/>
      <c r="DZW12" s="105"/>
      <c r="DZX12" s="105"/>
      <c r="DZY12" s="105"/>
      <c r="DZZ12" s="105"/>
      <c r="EAA12" s="105"/>
      <c r="EAB12" s="105"/>
      <c r="EAC12" s="105"/>
      <c r="EAD12" s="105"/>
      <c r="EAE12" s="105"/>
      <c r="EAF12" s="105"/>
      <c r="EAG12" s="105"/>
      <c r="EAH12" s="105"/>
      <c r="EAI12" s="105"/>
      <c r="EAJ12" s="105"/>
      <c r="EAK12" s="105"/>
      <c r="EAL12" s="105"/>
      <c r="EAM12" s="105"/>
      <c r="EAN12" s="105"/>
      <c r="EAO12" s="105"/>
      <c r="EAP12" s="105"/>
      <c r="EAQ12" s="105"/>
      <c r="EAR12" s="105"/>
      <c r="EAS12" s="105"/>
      <c r="EAT12" s="105"/>
      <c r="EAU12" s="105"/>
      <c r="EAV12" s="105"/>
      <c r="EAW12" s="105"/>
      <c r="EAX12" s="105"/>
      <c r="EAY12" s="105"/>
      <c r="EAZ12" s="105"/>
      <c r="EBA12" s="105"/>
      <c r="EBB12" s="105"/>
      <c r="EBC12" s="105"/>
      <c r="EBD12" s="105"/>
      <c r="EBE12" s="105"/>
      <c r="EBF12" s="105"/>
      <c r="EBG12" s="105"/>
      <c r="EBH12" s="105"/>
      <c r="EBI12" s="105"/>
      <c r="EBJ12" s="105"/>
      <c r="EBK12" s="105"/>
      <c r="EBL12" s="105"/>
      <c r="EBM12" s="105"/>
      <c r="EBN12" s="105"/>
      <c r="EBO12" s="105"/>
      <c r="EBP12" s="105"/>
      <c r="EBQ12" s="105"/>
      <c r="EBR12" s="105"/>
      <c r="EBS12" s="105"/>
      <c r="EBT12" s="105"/>
      <c r="EBU12" s="105"/>
      <c r="EBV12" s="105"/>
      <c r="EBW12" s="105"/>
      <c r="EBX12" s="105"/>
      <c r="EBY12" s="105"/>
      <c r="EBZ12" s="105"/>
      <c r="ECA12" s="105"/>
      <c r="ECB12" s="105"/>
      <c r="ECC12" s="105"/>
      <c r="ECD12" s="105"/>
      <c r="ECE12" s="105"/>
      <c r="ECF12" s="105"/>
      <c r="ECG12" s="105"/>
      <c r="ECH12" s="105"/>
      <c r="ECI12" s="105"/>
      <c r="ECJ12" s="105"/>
      <c r="ECK12" s="105"/>
      <c r="ECL12" s="105"/>
      <c r="ECM12" s="105"/>
      <c r="ECN12" s="105"/>
      <c r="ECO12" s="105"/>
      <c r="ECP12" s="105"/>
      <c r="ECQ12" s="105"/>
      <c r="ECR12" s="105"/>
      <c r="ECS12" s="105"/>
      <c r="ECT12" s="105"/>
      <c r="ECU12" s="105"/>
      <c r="ECV12" s="105"/>
      <c r="ECW12" s="105"/>
      <c r="ECX12" s="105"/>
      <c r="ECY12" s="105"/>
      <c r="ECZ12" s="105"/>
      <c r="EDA12" s="105"/>
      <c r="EDB12" s="105"/>
      <c r="EDC12" s="105"/>
      <c r="EDD12" s="105"/>
      <c r="EDE12" s="105"/>
      <c r="EDF12" s="105"/>
      <c r="EDG12" s="105"/>
      <c r="EDH12" s="105"/>
      <c r="EDI12" s="105"/>
      <c r="EDJ12" s="105"/>
      <c r="EDK12" s="105"/>
      <c r="EDL12" s="105"/>
      <c r="EDM12" s="105"/>
      <c r="EDN12" s="105"/>
      <c r="EDO12" s="105"/>
      <c r="EDP12" s="105"/>
      <c r="EDQ12" s="105"/>
      <c r="EDR12" s="105"/>
      <c r="EDS12" s="105"/>
      <c r="EDT12" s="105"/>
      <c r="EDU12" s="105"/>
      <c r="EDV12" s="105"/>
      <c r="EDW12" s="105"/>
      <c r="EDX12" s="105"/>
      <c r="EDY12" s="105"/>
      <c r="EDZ12" s="105"/>
      <c r="EEA12" s="105"/>
      <c r="EEB12" s="105"/>
      <c r="EEC12" s="105"/>
      <c r="EED12" s="105"/>
      <c r="EEE12" s="105"/>
      <c r="EEF12" s="105"/>
      <c r="EEG12" s="105"/>
      <c r="EEH12" s="105"/>
      <c r="EEI12" s="105"/>
      <c r="EEJ12" s="105"/>
      <c r="EEK12" s="105"/>
      <c r="EEL12" s="105"/>
      <c r="EEM12" s="105"/>
      <c r="EEN12" s="105"/>
      <c r="EEO12" s="105"/>
      <c r="EEP12" s="105"/>
      <c r="EEQ12" s="105"/>
      <c r="EER12" s="105"/>
      <c r="EES12" s="105"/>
      <c r="EET12" s="105"/>
      <c r="EEU12" s="105"/>
      <c r="EEV12" s="105"/>
      <c r="EEW12" s="105"/>
      <c r="EEX12" s="105"/>
      <c r="EEY12" s="105"/>
      <c r="EEZ12" s="105"/>
      <c r="EFA12" s="105"/>
      <c r="EFB12" s="105"/>
      <c r="EFC12" s="105"/>
      <c r="EFD12" s="105"/>
      <c r="EFE12" s="105"/>
      <c r="EFF12" s="105"/>
      <c r="EFG12" s="105"/>
      <c r="EFH12" s="105"/>
      <c r="EFI12" s="105"/>
      <c r="EFJ12" s="105"/>
      <c r="EFK12" s="105"/>
      <c r="EFL12" s="105"/>
      <c r="EFM12" s="105"/>
      <c r="EFN12" s="105"/>
      <c r="EFO12" s="105"/>
      <c r="EFP12" s="105"/>
      <c r="EFQ12" s="105"/>
      <c r="EFR12" s="105"/>
      <c r="EFS12" s="105"/>
      <c r="EFT12" s="105"/>
      <c r="EFU12" s="105"/>
      <c r="EFV12" s="105"/>
      <c r="EFW12" s="105"/>
      <c r="EFX12" s="105"/>
      <c r="EFY12" s="105"/>
      <c r="EFZ12" s="105"/>
      <c r="EGA12" s="105"/>
      <c r="EGB12" s="105"/>
      <c r="EGC12" s="105"/>
      <c r="EGD12" s="105"/>
      <c r="EGE12" s="105"/>
      <c r="EGF12" s="105"/>
      <c r="EGG12" s="105"/>
      <c r="EGH12" s="105"/>
      <c r="EGI12" s="105"/>
      <c r="EGJ12" s="105"/>
      <c r="EGK12" s="105"/>
      <c r="EGL12" s="105"/>
      <c r="EGM12" s="105"/>
      <c r="EGN12" s="105"/>
      <c r="EGO12" s="105"/>
      <c r="EGP12" s="105"/>
      <c r="EGQ12" s="105"/>
      <c r="EGR12" s="105"/>
      <c r="EGS12" s="105"/>
      <c r="EGT12" s="105"/>
      <c r="EGU12" s="105"/>
      <c r="EGV12" s="105"/>
      <c r="EGW12" s="105"/>
      <c r="EGX12" s="105"/>
      <c r="EGY12" s="105"/>
      <c r="EGZ12" s="105"/>
      <c r="EHA12" s="105"/>
      <c r="EHB12" s="105"/>
      <c r="EHC12" s="105"/>
      <c r="EHD12" s="105"/>
      <c r="EHE12" s="105"/>
      <c r="EHF12" s="105"/>
      <c r="EHG12" s="105"/>
      <c r="EHH12" s="105"/>
      <c r="EHI12" s="105"/>
      <c r="EHJ12" s="105"/>
      <c r="EHK12" s="105"/>
      <c r="EHL12" s="105"/>
      <c r="EHM12" s="105"/>
      <c r="EHN12" s="105"/>
      <c r="EHO12" s="105"/>
      <c r="EHP12" s="105"/>
      <c r="EHQ12" s="105"/>
      <c r="EHR12" s="105"/>
      <c r="EHS12" s="105"/>
      <c r="EHT12" s="105"/>
      <c r="EHU12" s="105"/>
      <c r="EHV12" s="105"/>
      <c r="EHW12" s="105"/>
      <c r="EHX12" s="105"/>
      <c r="EHY12" s="105"/>
      <c r="EHZ12" s="105"/>
      <c r="EIA12" s="105"/>
      <c r="EIB12" s="105"/>
      <c r="EIC12" s="105"/>
      <c r="EID12" s="105"/>
      <c r="EIE12" s="105"/>
      <c r="EIF12" s="105"/>
      <c r="EIG12" s="105"/>
      <c r="EIH12" s="105"/>
      <c r="EII12" s="105"/>
      <c r="EIJ12" s="105"/>
      <c r="EIK12" s="105"/>
      <c r="EIL12" s="105"/>
      <c r="EIM12" s="105"/>
      <c r="EIN12" s="105"/>
      <c r="EIO12" s="105"/>
      <c r="EIP12" s="105"/>
      <c r="EIQ12" s="105"/>
      <c r="EIR12" s="105"/>
      <c r="EIS12" s="105"/>
      <c r="EIT12" s="105"/>
      <c r="EIU12" s="105"/>
      <c r="EIV12" s="105"/>
      <c r="EIW12" s="105"/>
      <c r="EIX12" s="105"/>
      <c r="EIY12" s="105"/>
      <c r="EIZ12" s="105"/>
      <c r="EJA12" s="105"/>
      <c r="EJB12" s="105"/>
      <c r="EJC12" s="105"/>
      <c r="EJD12" s="105"/>
      <c r="EJE12" s="105"/>
      <c r="EJF12" s="105"/>
      <c r="EJG12" s="105"/>
      <c r="EJH12" s="105"/>
      <c r="EJI12" s="105"/>
      <c r="EJJ12" s="105"/>
      <c r="EJK12" s="105"/>
      <c r="EJL12" s="105"/>
      <c r="EJM12" s="105"/>
      <c r="EJN12" s="105"/>
      <c r="EJO12" s="105"/>
      <c r="EJP12" s="105"/>
      <c r="EJQ12" s="105"/>
      <c r="EJR12" s="105"/>
      <c r="EJS12" s="105"/>
      <c r="EJT12" s="105"/>
      <c r="EJU12" s="105"/>
      <c r="EJV12" s="105"/>
      <c r="EJW12" s="105"/>
      <c r="EJX12" s="105"/>
      <c r="EJY12" s="105"/>
      <c r="EJZ12" s="105"/>
      <c r="EKA12" s="105"/>
      <c r="EKB12" s="105"/>
      <c r="EKC12" s="105"/>
      <c r="EKD12" s="105"/>
      <c r="EKE12" s="105"/>
      <c r="EKF12" s="105"/>
      <c r="EKG12" s="105"/>
      <c r="EKH12" s="105"/>
      <c r="EKI12" s="105"/>
      <c r="EKJ12" s="105"/>
      <c r="EKK12" s="105"/>
      <c r="EKL12" s="105"/>
      <c r="EKM12" s="105"/>
      <c r="EKN12" s="105"/>
      <c r="EKO12" s="105"/>
      <c r="EKP12" s="105"/>
      <c r="EKQ12" s="105"/>
      <c r="EKR12" s="105"/>
      <c r="EKS12" s="105"/>
      <c r="EKT12" s="105"/>
      <c r="EKU12" s="105"/>
      <c r="EKV12" s="105"/>
      <c r="EKW12" s="105"/>
      <c r="EKX12" s="105"/>
      <c r="EKY12" s="105"/>
      <c r="EKZ12" s="105"/>
      <c r="ELA12" s="105"/>
      <c r="ELB12" s="105"/>
      <c r="ELC12" s="105"/>
      <c r="ELD12" s="105"/>
      <c r="ELE12" s="105"/>
      <c r="ELF12" s="105"/>
      <c r="ELG12" s="105"/>
      <c r="ELH12" s="105"/>
      <c r="ELI12" s="105"/>
      <c r="ELJ12" s="105"/>
      <c r="ELK12" s="105"/>
      <c r="ELL12" s="105"/>
      <c r="ELM12" s="105"/>
      <c r="ELN12" s="105"/>
      <c r="ELO12" s="105"/>
      <c r="ELP12" s="105"/>
      <c r="ELQ12" s="105"/>
      <c r="ELR12" s="105"/>
      <c r="ELS12" s="105"/>
      <c r="ELT12" s="105"/>
      <c r="ELU12" s="105"/>
      <c r="ELV12" s="105"/>
      <c r="ELW12" s="105"/>
      <c r="ELX12" s="105"/>
      <c r="ELY12" s="105"/>
      <c r="ELZ12" s="105"/>
      <c r="EMA12" s="105"/>
      <c r="EMB12" s="105"/>
      <c r="EMC12" s="105"/>
      <c r="EMD12" s="105"/>
      <c r="EME12" s="105"/>
      <c r="EMF12" s="105"/>
      <c r="EMG12" s="105"/>
      <c r="EMH12" s="105"/>
      <c r="EMI12" s="105"/>
      <c r="EMJ12" s="105"/>
      <c r="EMK12" s="105"/>
      <c r="EML12" s="105"/>
      <c r="EMM12" s="105"/>
      <c r="EMN12" s="105"/>
      <c r="EMO12" s="105"/>
      <c r="EMP12" s="105"/>
      <c r="EMQ12" s="105"/>
      <c r="EMR12" s="105"/>
      <c r="EMS12" s="105"/>
      <c r="EMT12" s="105"/>
      <c r="EMU12" s="105"/>
      <c r="EMV12" s="105"/>
      <c r="EMW12" s="105"/>
      <c r="EMX12" s="105"/>
      <c r="EMY12" s="105"/>
      <c r="EMZ12" s="105"/>
      <c r="ENA12" s="105"/>
      <c r="ENB12" s="105"/>
      <c r="ENC12" s="105"/>
      <c r="END12" s="105"/>
      <c r="ENE12" s="105"/>
      <c r="ENF12" s="105"/>
      <c r="ENG12" s="105"/>
      <c r="ENH12" s="105"/>
      <c r="ENI12" s="105"/>
      <c r="ENJ12" s="105"/>
      <c r="ENK12" s="105"/>
      <c r="ENL12" s="105"/>
      <c r="ENM12" s="105"/>
      <c r="ENN12" s="105"/>
      <c r="ENO12" s="105"/>
      <c r="ENP12" s="105"/>
      <c r="ENQ12" s="105"/>
      <c r="ENR12" s="105"/>
      <c r="ENS12" s="105"/>
      <c r="ENT12" s="105"/>
      <c r="ENU12" s="105"/>
      <c r="ENV12" s="105"/>
      <c r="ENW12" s="105"/>
      <c r="ENX12" s="105"/>
      <c r="ENY12" s="105"/>
      <c r="ENZ12" s="105"/>
      <c r="EOA12" s="105"/>
      <c r="EOB12" s="105"/>
      <c r="EOC12" s="105"/>
      <c r="EOD12" s="105"/>
      <c r="EOE12" s="105"/>
      <c r="EOF12" s="105"/>
      <c r="EOG12" s="105"/>
      <c r="EOH12" s="105"/>
      <c r="EOI12" s="105"/>
      <c r="EOJ12" s="105"/>
      <c r="EOK12" s="105"/>
      <c r="EOL12" s="105"/>
      <c r="EOM12" s="105"/>
      <c r="EON12" s="105"/>
      <c r="EOO12" s="105"/>
      <c r="EOP12" s="105"/>
      <c r="EOQ12" s="105"/>
      <c r="EOR12" s="105"/>
      <c r="EOS12" s="105"/>
      <c r="EOT12" s="105"/>
      <c r="EOU12" s="105"/>
      <c r="EOV12" s="105"/>
      <c r="EOW12" s="105"/>
      <c r="EOX12" s="105"/>
      <c r="EOY12" s="105"/>
      <c r="EOZ12" s="105"/>
      <c r="EPA12" s="105"/>
      <c r="EPB12" s="105"/>
      <c r="EPC12" s="105"/>
      <c r="EPD12" s="105"/>
      <c r="EPE12" s="105"/>
      <c r="EPF12" s="105"/>
      <c r="EPG12" s="105"/>
      <c r="EPH12" s="105"/>
      <c r="EPI12" s="105"/>
      <c r="EPJ12" s="105"/>
      <c r="EPK12" s="105"/>
      <c r="EPL12" s="105"/>
      <c r="EPM12" s="105"/>
      <c r="EPN12" s="105"/>
      <c r="EPO12" s="105"/>
      <c r="EPP12" s="105"/>
      <c r="EPQ12" s="105"/>
      <c r="EPR12" s="105"/>
      <c r="EPS12" s="105"/>
      <c r="EPT12" s="105"/>
      <c r="EPU12" s="105"/>
      <c r="EPV12" s="105"/>
      <c r="EPW12" s="105"/>
      <c r="EPX12" s="105"/>
      <c r="EPY12" s="105"/>
      <c r="EPZ12" s="105"/>
      <c r="EQA12" s="105"/>
      <c r="EQB12" s="105"/>
      <c r="EQC12" s="105"/>
      <c r="EQD12" s="105"/>
      <c r="EQE12" s="105"/>
      <c r="EQF12" s="105"/>
      <c r="EQG12" s="105"/>
      <c r="EQH12" s="105"/>
      <c r="EQI12" s="105"/>
      <c r="EQJ12" s="105"/>
      <c r="EQK12" s="105"/>
      <c r="EQL12" s="105"/>
      <c r="EQM12" s="105"/>
      <c r="EQN12" s="105"/>
      <c r="EQO12" s="105"/>
      <c r="EQP12" s="105"/>
      <c r="EQQ12" s="105"/>
      <c r="EQR12" s="105"/>
      <c r="EQS12" s="105"/>
      <c r="EQT12" s="105"/>
      <c r="EQU12" s="105"/>
      <c r="EQV12" s="105"/>
      <c r="EQW12" s="105"/>
      <c r="EQX12" s="105"/>
      <c r="EQY12" s="105"/>
      <c r="EQZ12" s="105"/>
      <c r="ERA12" s="105"/>
      <c r="ERB12" s="105"/>
      <c r="ERC12" s="105"/>
      <c r="ERD12" s="105"/>
      <c r="ERE12" s="105"/>
      <c r="ERF12" s="105"/>
      <c r="ERG12" s="105"/>
      <c r="ERH12" s="105"/>
      <c r="ERI12" s="105"/>
      <c r="ERJ12" s="105"/>
      <c r="ERK12" s="105"/>
      <c r="ERL12" s="105"/>
      <c r="ERM12" s="105"/>
      <c r="ERN12" s="105"/>
      <c r="ERO12" s="105"/>
      <c r="ERP12" s="105"/>
      <c r="ERQ12" s="105"/>
      <c r="ERR12" s="105"/>
      <c r="ERS12" s="105"/>
      <c r="ERT12" s="105"/>
      <c r="ERU12" s="105"/>
      <c r="ERV12" s="105"/>
      <c r="ERW12" s="105"/>
      <c r="ERX12" s="105"/>
      <c r="ERY12" s="105"/>
      <c r="ERZ12" s="105"/>
      <c r="ESA12" s="105"/>
      <c r="ESB12" s="105"/>
      <c r="ESC12" s="105"/>
      <c r="ESD12" s="105"/>
      <c r="ESE12" s="105"/>
      <c r="ESF12" s="105"/>
      <c r="ESG12" s="105"/>
      <c r="ESH12" s="105"/>
      <c r="ESI12" s="105"/>
      <c r="ESJ12" s="105"/>
      <c r="ESK12" s="105"/>
      <c r="ESL12" s="105"/>
      <c r="ESM12" s="105"/>
      <c r="ESN12" s="105"/>
      <c r="ESO12" s="105"/>
      <c r="ESP12" s="105"/>
      <c r="ESQ12" s="105"/>
      <c r="ESR12" s="105"/>
      <c r="ESS12" s="105"/>
      <c r="EST12" s="105"/>
      <c r="ESU12" s="105"/>
      <c r="ESV12" s="105"/>
      <c r="ESW12" s="105"/>
      <c r="ESX12" s="105"/>
      <c r="ESY12" s="105"/>
      <c r="ESZ12" s="105"/>
      <c r="ETA12" s="105"/>
      <c r="ETB12" s="105"/>
      <c r="ETC12" s="105"/>
      <c r="ETD12" s="105"/>
      <c r="ETE12" s="105"/>
      <c r="ETF12" s="105"/>
      <c r="ETG12" s="105"/>
      <c r="ETH12" s="105"/>
      <c r="ETI12" s="105"/>
      <c r="ETJ12" s="105"/>
      <c r="ETK12" s="105"/>
      <c r="ETL12" s="105"/>
      <c r="ETM12" s="105"/>
      <c r="ETN12" s="105"/>
      <c r="ETO12" s="105"/>
      <c r="ETP12" s="105"/>
      <c r="ETQ12" s="105"/>
      <c r="ETR12" s="105"/>
      <c r="ETS12" s="105"/>
      <c r="ETT12" s="105"/>
      <c r="ETU12" s="105"/>
      <c r="ETV12" s="105"/>
      <c r="ETW12" s="105"/>
      <c r="ETX12" s="105"/>
      <c r="ETY12" s="105"/>
      <c r="ETZ12" s="105"/>
      <c r="EUA12" s="105"/>
      <c r="EUB12" s="105"/>
      <c r="EUC12" s="105"/>
      <c r="EUD12" s="105"/>
      <c r="EUE12" s="105"/>
      <c r="EUF12" s="105"/>
      <c r="EUG12" s="105"/>
      <c r="EUH12" s="105"/>
      <c r="EUI12" s="105"/>
      <c r="EUJ12" s="105"/>
      <c r="EUK12" s="105"/>
      <c r="EUL12" s="105"/>
      <c r="EUM12" s="105"/>
      <c r="EUN12" s="105"/>
      <c r="EUO12" s="105"/>
      <c r="EUP12" s="105"/>
      <c r="EUQ12" s="105"/>
      <c r="EUR12" s="105"/>
      <c r="EUS12" s="105"/>
      <c r="EUT12" s="105"/>
      <c r="EUU12" s="105"/>
      <c r="EUV12" s="105"/>
      <c r="EUW12" s="105"/>
      <c r="EUX12" s="105"/>
      <c r="EUY12" s="105"/>
      <c r="EUZ12" s="105"/>
      <c r="EVA12" s="105"/>
      <c r="EVB12" s="105"/>
      <c r="EVC12" s="105"/>
      <c r="EVD12" s="105"/>
      <c r="EVE12" s="105"/>
      <c r="EVF12" s="105"/>
      <c r="EVG12" s="105"/>
      <c r="EVH12" s="105"/>
      <c r="EVI12" s="105"/>
      <c r="EVJ12" s="105"/>
      <c r="EVK12" s="105"/>
      <c r="EVL12" s="105"/>
      <c r="EVM12" s="105"/>
      <c r="EVN12" s="105"/>
      <c r="EVO12" s="105"/>
      <c r="EVP12" s="105"/>
      <c r="EVQ12" s="105"/>
      <c r="EVR12" s="105"/>
      <c r="EVS12" s="105"/>
      <c r="EVT12" s="105"/>
      <c r="EVU12" s="105"/>
      <c r="EVV12" s="105"/>
      <c r="EVW12" s="105"/>
      <c r="EVX12" s="105"/>
      <c r="EVY12" s="105"/>
      <c r="EVZ12" s="105"/>
      <c r="EWA12" s="105"/>
      <c r="EWB12" s="105"/>
      <c r="EWC12" s="105"/>
      <c r="EWD12" s="105"/>
      <c r="EWE12" s="105"/>
      <c r="EWF12" s="105"/>
      <c r="EWG12" s="105"/>
      <c r="EWH12" s="105"/>
      <c r="EWI12" s="105"/>
      <c r="EWJ12" s="105"/>
      <c r="EWK12" s="105"/>
      <c r="EWL12" s="105"/>
      <c r="EWM12" s="105"/>
      <c r="EWN12" s="105"/>
      <c r="EWO12" s="105"/>
      <c r="EWP12" s="105"/>
      <c r="EWQ12" s="105"/>
      <c r="EWR12" s="105"/>
      <c r="EWS12" s="105"/>
      <c r="EWT12" s="105"/>
      <c r="EWU12" s="105"/>
      <c r="EWV12" s="105"/>
      <c r="EWW12" s="105"/>
      <c r="EWX12" s="105"/>
      <c r="EWY12" s="105"/>
      <c r="EWZ12" s="105"/>
      <c r="EXA12" s="105"/>
      <c r="EXB12" s="105"/>
      <c r="EXC12" s="105"/>
      <c r="EXD12" s="105"/>
      <c r="EXE12" s="105"/>
      <c r="EXF12" s="105"/>
      <c r="EXG12" s="105"/>
      <c r="EXH12" s="105"/>
      <c r="EXI12" s="105"/>
      <c r="EXJ12" s="105"/>
      <c r="EXK12" s="105"/>
      <c r="EXL12" s="105"/>
      <c r="EXM12" s="105"/>
      <c r="EXN12" s="105"/>
      <c r="EXO12" s="105"/>
      <c r="EXP12" s="105"/>
      <c r="EXQ12" s="105"/>
      <c r="EXR12" s="105"/>
      <c r="EXS12" s="105"/>
      <c r="EXT12" s="105"/>
      <c r="EXU12" s="105"/>
      <c r="EXV12" s="105"/>
      <c r="EXW12" s="105"/>
      <c r="EXX12" s="105"/>
      <c r="EXY12" s="105"/>
      <c r="EXZ12" s="105"/>
      <c r="EYA12" s="105"/>
      <c r="EYB12" s="105"/>
      <c r="EYC12" s="105"/>
      <c r="EYD12" s="105"/>
      <c r="EYE12" s="105"/>
      <c r="EYF12" s="105"/>
      <c r="EYG12" s="105"/>
      <c r="EYH12" s="105"/>
      <c r="EYI12" s="105"/>
      <c r="EYJ12" s="105"/>
      <c r="EYK12" s="105"/>
      <c r="EYL12" s="105"/>
      <c r="EYM12" s="105"/>
      <c r="EYN12" s="105"/>
      <c r="EYO12" s="105"/>
      <c r="EYP12" s="105"/>
      <c r="EYQ12" s="105"/>
      <c r="EYR12" s="105"/>
      <c r="EYS12" s="105"/>
      <c r="EYT12" s="105"/>
      <c r="EYU12" s="105"/>
      <c r="EYV12" s="105"/>
      <c r="EYW12" s="105"/>
      <c r="EYX12" s="105"/>
      <c r="EYY12" s="105"/>
      <c r="EYZ12" s="105"/>
      <c r="EZA12" s="105"/>
      <c r="EZB12" s="105"/>
      <c r="EZC12" s="105"/>
      <c r="EZD12" s="105"/>
      <c r="EZE12" s="105"/>
      <c r="EZF12" s="105"/>
      <c r="EZG12" s="105"/>
      <c r="EZH12" s="105"/>
      <c r="EZI12" s="105"/>
      <c r="EZJ12" s="105"/>
      <c r="EZK12" s="105"/>
      <c r="EZL12" s="105"/>
      <c r="EZM12" s="105"/>
      <c r="EZN12" s="105"/>
      <c r="EZO12" s="105"/>
      <c r="EZP12" s="105"/>
      <c r="EZQ12" s="105"/>
      <c r="EZR12" s="105"/>
      <c r="EZS12" s="105"/>
      <c r="EZT12" s="105"/>
      <c r="EZU12" s="105"/>
      <c r="EZV12" s="105"/>
      <c r="EZW12" s="105"/>
      <c r="EZX12" s="105"/>
      <c r="EZY12" s="105"/>
      <c r="EZZ12" s="105"/>
      <c r="FAA12" s="105"/>
      <c r="FAB12" s="105"/>
      <c r="FAC12" s="105"/>
      <c r="FAD12" s="105"/>
      <c r="FAE12" s="105"/>
      <c r="FAF12" s="105"/>
      <c r="FAG12" s="105"/>
      <c r="FAH12" s="105"/>
      <c r="FAI12" s="105"/>
      <c r="FAJ12" s="105"/>
      <c r="FAK12" s="105"/>
      <c r="FAL12" s="105"/>
      <c r="FAM12" s="105"/>
      <c r="FAN12" s="105"/>
      <c r="FAO12" s="105"/>
      <c r="FAP12" s="105"/>
      <c r="FAQ12" s="105"/>
      <c r="FAR12" s="105"/>
      <c r="FAS12" s="105"/>
      <c r="FAT12" s="105"/>
      <c r="FAU12" s="105"/>
      <c r="FAV12" s="105"/>
      <c r="FAW12" s="105"/>
      <c r="FAX12" s="105"/>
      <c r="FAY12" s="105"/>
      <c r="FAZ12" s="105"/>
      <c r="FBA12" s="105"/>
      <c r="FBB12" s="105"/>
      <c r="FBC12" s="105"/>
      <c r="FBD12" s="105"/>
      <c r="FBE12" s="105"/>
      <c r="FBF12" s="105"/>
      <c r="FBG12" s="105"/>
      <c r="FBH12" s="105"/>
      <c r="FBI12" s="105"/>
      <c r="FBJ12" s="105"/>
      <c r="FBK12" s="105"/>
      <c r="FBL12" s="105"/>
      <c r="FBM12" s="105"/>
      <c r="FBN12" s="105"/>
      <c r="FBO12" s="105"/>
      <c r="FBP12" s="105"/>
      <c r="FBQ12" s="105"/>
      <c r="FBR12" s="105"/>
      <c r="FBS12" s="105"/>
      <c r="FBT12" s="105"/>
      <c r="FBU12" s="105"/>
      <c r="FBV12" s="105"/>
      <c r="FBW12" s="105"/>
      <c r="FBX12" s="105"/>
      <c r="FBY12" s="105"/>
      <c r="FBZ12" s="105"/>
      <c r="FCA12" s="105"/>
      <c r="FCB12" s="105"/>
      <c r="FCC12" s="105"/>
      <c r="FCD12" s="105"/>
      <c r="FCE12" s="105"/>
      <c r="FCF12" s="105"/>
      <c r="FCG12" s="105"/>
      <c r="FCH12" s="105"/>
      <c r="FCI12" s="105"/>
      <c r="FCJ12" s="105"/>
      <c r="FCK12" s="105"/>
      <c r="FCL12" s="105"/>
      <c r="FCM12" s="105"/>
      <c r="FCN12" s="105"/>
      <c r="FCO12" s="105"/>
      <c r="FCP12" s="105"/>
      <c r="FCQ12" s="105"/>
      <c r="FCR12" s="105"/>
      <c r="FCS12" s="105"/>
      <c r="FCT12" s="105"/>
      <c r="FCU12" s="105"/>
      <c r="FCV12" s="105"/>
      <c r="FCW12" s="105"/>
      <c r="FCX12" s="105"/>
      <c r="FCY12" s="105"/>
      <c r="FCZ12" s="105"/>
      <c r="FDA12" s="105"/>
      <c r="FDB12" s="105"/>
      <c r="FDC12" s="105"/>
      <c r="FDD12" s="105"/>
      <c r="FDE12" s="105"/>
      <c r="FDF12" s="105"/>
      <c r="FDG12" s="105"/>
      <c r="FDH12" s="105"/>
      <c r="FDI12" s="105"/>
      <c r="FDJ12" s="105"/>
      <c r="FDK12" s="105"/>
      <c r="FDL12" s="105"/>
      <c r="FDM12" s="105"/>
      <c r="FDN12" s="105"/>
      <c r="FDO12" s="105"/>
      <c r="FDP12" s="105"/>
      <c r="FDQ12" s="105"/>
      <c r="FDR12" s="105"/>
      <c r="FDS12" s="105"/>
      <c r="FDT12" s="105"/>
      <c r="FDU12" s="105"/>
      <c r="FDV12" s="105"/>
      <c r="FDW12" s="105"/>
      <c r="FDX12" s="105"/>
      <c r="FDY12" s="105"/>
      <c r="FDZ12" s="105"/>
      <c r="FEA12" s="105"/>
      <c r="FEB12" s="105"/>
      <c r="FEC12" s="105"/>
      <c r="FED12" s="105"/>
      <c r="FEE12" s="105"/>
      <c r="FEF12" s="105"/>
      <c r="FEG12" s="105"/>
      <c r="FEH12" s="105"/>
      <c r="FEI12" s="105"/>
      <c r="FEJ12" s="105"/>
      <c r="FEK12" s="105"/>
      <c r="FEL12" s="105"/>
      <c r="FEM12" s="105"/>
      <c r="FEN12" s="105"/>
      <c r="FEO12" s="105"/>
      <c r="FEP12" s="105"/>
      <c r="FEQ12" s="105"/>
      <c r="FER12" s="105"/>
      <c r="FES12" s="105"/>
      <c r="FET12" s="105"/>
      <c r="FEU12" s="105"/>
      <c r="FEV12" s="105"/>
      <c r="FEW12" s="105"/>
      <c r="FEX12" s="105"/>
      <c r="FEY12" s="105"/>
      <c r="FEZ12" s="105"/>
      <c r="FFA12" s="105"/>
      <c r="FFB12" s="105"/>
      <c r="FFC12" s="105"/>
      <c r="FFD12" s="105"/>
      <c r="FFE12" s="105"/>
      <c r="FFF12" s="105"/>
      <c r="FFG12" s="105"/>
      <c r="FFH12" s="105"/>
      <c r="FFI12" s="105"/>
      <c r="FFJ12" s="105"/>
      <c r="FFK12" s="105"/>
      <c r="FFL12" s="105"/>
      <c r="FFM12" s="105"/>
      <c r="FFN12" s="105"/>
      <c r="FFO12" s="105"/>
      <c r="FFP12" s="105"/>
      <c r="FFQ12" s="105"/>
      <c r="FFR12" s="105"/>
      <c r="FFS12" s="105"/>
      <c r="FFT12" s="105"/>
      <c r="FFU12" s="105"/>
      <c r="FFV12" s="105"/>
      <c r="FFW12" s="105"/>
      <c r="FFX12" s="105"/>
      <c r="FFY12" s="105"/>
      <c r="FFZ12" s="105"/>
      <c r="FGA12" s="105"/>
      <c r="FGB12" s="105"/>
      <c r="FGC12" s="105"/>
      <c r="FGD12" s="105"/>
      <c r="FGE12" s="105"/>
      <c r="FGF12" s="105"/>
      <c r="FGG12" s="105"/>
      <c r="FGH12" s="105"/>
      <c r="FGI12" s="105"/>
      <c r="FGJ12" s="105"/>
      <c r="FGK12" s="105"/>
      <c r="FGL12" s="105"/>
      <c r="FGM12" s="105"/>
      <c r="FGN12" s="105"/>
      <c r="FGO12" s="105"/>
      <c r="FGP12" s="105"/>
      <c r="FGQ12" s="105"/>
      <c r="FGR12" s="105"/>
      <c r="FGS12" s="105"/>
      <c r="FGT12" s="105"/>
      <c r="FGU12" s="105"/>
      <c r="FGV12" s="105"/>
      <c r="FGW12" s="105"/>
      <c r="FGX12" s="105"/>
      <c r="FGY12" s="105"/>
      <c r="FGZ12" s="105"/>
      <c r="FHA12" s="105"/>
      <c r="FHB12" s="105"/>
      <c r="FHC12" s="105"/>
      <c r="FHD12" s="105"/>
      <c r="FHE12" s="105"/>
      <c r="FHF12" s="105"/>
      <c r="FHG12" s="105"/>
      <c r="FHH12" s="105"/>
      <c r="FHI12" s="105"/>
      <c r="FHJ12" s="105"/>
      <c r="FHK12" s="105"/>
      <c r="FHL12" s="105"/>
      <c r="FHM12" s="105"/>
      <c r="FHN12" s="105"/>
      <c r="FHO12" s="105"/>
      <c r="FHP12" s="105"/>
      <c r="FHQ12" s="105"/>
      <c r="FHR12" s="105"/>
      <c r="FHS12" s="105"/>
      <c r="FHT12" s="105"/>
      <c r="FHU12" s="105"/>
      <c r="FHV12" s="105"/>
      <c r="FHW12" s="105"/>
      <c r="FHX12" s="105"/>
      <c r="FHY12" s="105"/>
      <c r="FHZ12" s="105"/>
      <c r="FIA12" s="105"/>
      <c r="FIB12" s="105"/>
      <c r="FIC12" s="105"/>
      <c r="FID12" s="105"/>
      <c r="FIE12" s="105"/>
      <c r="FIF12" s="105"/>
      <c r="FIG12" s="105"/>
      <c r="FIH12" s="105"/>
      <c r="FII12" s="105"/>
      <c r="FIJ12" s="105"/>
      <c r="FIK12" s="105"/>
      <c r="FIL12" s="105"/>
      <c r="FIM12" s="105"/>
      <c r="FIN12" s="105"/>
      <c r="FIO12" s="105"/>
      <c r="FIP12" s="105"/>
      <c r="FIQ12" s="105"/>
      <c r="FIR12" s="105"/>
      <c r="FIS12" s="105"/>
      <c r="FIT12" s="105"/>
      <c r="FIU12" s="105"/>
      <c r="FIV12" s="105"/>
      <c r="FIW12" s="105"/>
      <c r="FIX12" s="105"/>
      <c r="FIY12" s="105"/>
      <c r="FIZ12" s="105"/>
      <c r="FJA12" s="105"/>
      <c r="FJB12" s="105"/>
      <c r="FJC12" s="105"/>
      <c r="FJD12" s="105"/>
      <c r="FJE12" s="105"/>
      <c r="FJF12" s="105"/>
      <c r="FJG12" s="105"/>
      <c r="FJH12" s="105"/>
      <c r="FJI12" s="105"/>
      <c r="FJJ12" s="105"/>
      <c r="FJK12" s="105"/>
      <c r="FJL12" s="105"/>
      <c r="FJM12" s="105"/>
      <c r="FJN12" s="105"/>
      <c r="FJO12" s="105"/>
      <c r="FJP12" s="105"/>
      <c r="FJQ12" s="105"/>
      <c r="FJR12" s="105"/>
      <c r="FJS12" s="105"/>
      <c r="FJT12" s="105"/>
      <c r="FJU12" s="105"/>
      <c r="FJV12" s="105"/>
      <c r="FJW12" s="105"/>
      <c r="FJX12" s="105"/>
      <c r="FJY12" s="105"/>
      <c r="FJZ12" s="105"/>
      <c r="FKA12" s="105"/>
      <c r="FKB12" s="105"/>
      <c r="FKC12" s="105"/>
      <c r="FKD12" s="105"/>
      <c r="FKE12" s="105"/>
      <c r="FKF12" s="105"/>
      <c r="FKG12" s="105"/>
      <c r="FKH12" s="105"/>
      <c r="FKI12" s="105"/>
      <c r="FKJ12" s="105"/>
      <c r="FKK12" s="105"/>
      <c r="FKL12" s="105"/>
      <c r="FKM12" s="105"/>
      <c r="FKN12" s="105"/>
      <c r="FKO12" s="105"/>
      <c r="FKP12" s="105"/>
      <c r="FKQ12" s="105"/>
      <c r="FKR12" s="105"/>
      <c r="FKS12" s="105"/>
      <c r="FKT12" s="105"/>
      <c r="FKU12" s="105"/>
      <c r="FKV12" s="105"/>
      <c r="FKW12" s="105"/>
      <c r="FKX12" s="105"/>
      <c r="FKY12" s="105"/>
      <c r="FKZ12" s="105"/>
      <c r="FLA12" s="105"/>
      <c r="FLB12" s="105"/>
      <c r="FLC12" s="105"/>
      <c r="FLD12" s="105"/>
      <c r="FLE12" s="105"/>
      <c r="FLF12" s="105"/>
      <c r="FLG12" s="105"/>
      <c r="FLH12" s="105"/>
      <c r="FLI12" s="105"/>
      <c r="FLJ12" s="105"/>
      <c r="FLK12" s="105"/>
      <c r="FLL12" s="105"/>
      <c r="FLM12" s="105"/>
      <c r="FLN12" s="105"/>
      <c r="FLO12" s="105"/>
      <c r="FLP12" s="105"/>
      <c r="FLQ12" s="105"/>
      <c r="FLR12" s="105"/>
      <c r="FLS12" s="105"/>
      <c r="FLT12" s="105"/>
      <c r="FLU12" s="105"/>
      <c r="FLV12" s="105"/>
      <c r="FLW12" s="105"/>
      <c r="FLX12" s="105"/>
      <c r="FLY12" s="105"/>
      <c r="FLZ12" s="105"/>
      <c r="FMA12" s="105"/>
      <c r="FMB12" s="105"/>
      <c r="FMC12" s="105"/>
      <c r="FMD12" s="105"/>
      <c r="FME12" s="105"/>
      <c r="FMF12" s="105"/>
      <c r="FMG12" s="105"/>
      <c r="FMH12" s="105"/>
      <c r="FMI12" s="105"/>
      <c r="FMJ12" s="105"/>
      <c r="FMK12" s="105"/>
      <c r="FML12" s="105"/>
      <c r="FMM12" s="105"/>
      <c r="FMN12" s="105"/>
      <c r="FMO12" s="105"/>
      <c r="FMP12" s="105"/>
      <c r="FMQ12" s="105"/>
      <c r="FMR12" s="105"/>
      <c r="FMS12" s="105"/>
      <c r="FMT12" s="105"/>
      <c r="FMU12" s="105"/>
      <c r="FMV12" s="105"/>
      <c r="FMW12" s="105"/>
      <c r="FMX12" s="105"/>
      <c r="FMY12" s="105"/>
      <c r="FMZ12" s="105"/>
      <c r="FNA12" s="105"/>
      <c r="FNB12" s="105"/>
      <c r="FNC12" s="105"/>
      <c r="FND12" s="105"/>
      <c r="FNE12" s="105"/>
      <c r="FNF12" s="105"/>
      <c r="FNG12" s="105"/>
      <c r="FNH12" s="105"/>
      <c r="FNI12" s="105"/>
      <c r="FNJ12" s="105"/>
      <c r="FNK12" s="105"/>
      <c r="FNL12" s="105"/>
      <c r="FNM12" s="105"/>
      <c r="FNN12" s="105"/>
      <c r="FNO12" s="105"/>
      <c r="FNP12" s="105"/>
      <c r="FNQ12" s="105"/>
      <c r="FNR12" s="105"/>
      <c r="FNS12" s="105"/>
      <c r="FNT12" s="105"/>
      <c r="FNU12" s="105"/>
      <c r="FNV12" s="105"/>
      <c r="FNW12" s="105"/>
      <c r="FNX12" s="105"/>
      <c r="FNY12" s="105"/>
      <c r="FNZ12" s="105"/>
      <c r="FOA12" s="105"/>
      <c r="FOB12" s="105"/>
      <c r="FOC12" s="105"/>
      <c r="FOD12" s="105"/>
      <c r="FOE12" s="105"/>
      <c r="FOF12" s="105"/>
      <c r="FOG12" s="105"/>
      <c r="FOH12" s="105"/>
      <c r="FOI12" s="105"/>
      <c r="FOJ12" s="105"/>
      <c r="FOK12" s="105"/>
      <c r="FOL12" s="105"/>
      <c r="FOM12" s="105"/>
      <c r="FON12" s="105"/>
      <c r="FOO12" s="105"/>
      <c r="FOP12" s="105"/>
      <c r="FOQ12" s="105"/>
      <c r="FOR12" s="105"/>
      <c r="FOS12" s="105"/>
      <c r="FOT12" s="105"/>
      <c r="FOU12" s="105"/>
      <c r="FOV12" s="105"/>
      <c r="FOW12" s="105"/>
      <c r="FOX12" s="105"/>
      <c r="FOY12" s="105"/>
      <c r="FOZ12" s="105"/>
      <c r="FPA12" s="105"/>
      <c r="FPB12" s="105"/>
      <c r="FPC12" s="105"/>
      <c r="FPD12" s="105"/>
      <c r="FPE12" s="105"/>
      <c r="FPF12" s="105"/>
      <c r="FPG12" s="105"/>
      <c r="FPH12" s="105"/>
      <c r="FPI12" s="105"/>
      <c r="FPJ12" s="105"/>
      <c r="FPK12" s="105"/>
      <c r="FPL12" s="105"/>
      <c r="FPM12" s="105"/>
      <c r="FPN12" s="105"/>
      <c r="FPO12" s="105"/>
      <c r="FPP12" s="105"/>
      <c r="FPQ12" s="105"/>
      <c r="FPR12" s="105"/>
      <c r="FPS12" s="105"/>
      <c r="FPT12" s="105"/>
      <c r="FPU12" s="105"/>
      <c r="FPV12" s="105"/>
      <c r="FPW12" s="105"/>
      <c r="FPX12" s="105"/>
      <c r="FPY12" s="105"/>
      <c r="FPZ12" s="105"/>
      <c r="FQA12" s="105"/>
      <c r="FQB12" s="105"/>
      <c r="FQC12" s="105"/>
      <c r="FQD12" s="105"/>
      <c r="FQE12" s="105"/>
      <c r="FQF12" s="105"/>
      <c r="FQG12" s="105"/>
      <c r="FQH12" s="105"/>
      <c r="FQI12" s="105"/>
      <c r="FQJ12" s="105"/>
      <c r="FQK12" s="105"/>
      <c r="FQL12" s="105"/>
      <c r="FQM12" s="105"/>
      <c r="FQN12" s="105"/>
      <c r="FQO12" s="105"/>
      <c r="FQP12" s="105"/>
      <c r="FQQ12" s="105"/>
      <c r="FQR12" s="105"/>
      <c r="FQS12" s="105"/>
      <c r="FQT12" s="105"/>
      <c r="FQU12" s="105"/>
      <c r="FQV12" s="105"/>
      <c r="FQW12" s="105"/>
      <c r="FQX12" s="105"/>
      <c r="FQY12" s="105"/>
      <c r="FQZ12" s="105"/>
      <c r="FRA12" s="105"/>
      <c r="FRB12" s="105"/>
      <c r="FRC12" s="105"/>
      <c r="FRD12" s="105"/>
      <c r="FRE12" s="105"/>
      <c r="FRF12" s="105"/>
      <c r="FRG12" s="105"/>
      <c r="FRH12" s="105"/>
      <c r="FRI12" s="105"/>
      <c r="FRJ12" s="105"/>
      <c r="FRK12" s="105"/>
      <c r="FRL12" s="105"/>
      <c r="FRM12" s="105"/>
      <c r="FRN12" s="105"/>
      <c r="FRO12" s="105"/>
      <c r="FRP12" s="105"/>
      <c r="FRQ12" s="105"/>
      <c r="FRR12" s="105"/>
      <c r="FRS12" s="105"/>
      <c r="FRT12" s="105"/>
      <c r="FRU12" s="105"/>
      <c r="FRV12" s="105"/>
      <c r="FRW12" s="105"/>
      <c r="FRX12" s="105"/>
      <c r="FRY12" s="105"/>
      <c r="FRZ12" s="105"/>
      <c r="FSA12" s="105"/>
      <c r="FSB12" s="105"/>
      <c r="FSC12" s="105"/>
      <c r="FSD12" s="105"/>
      <c r="FSE12" s="105"/>
      <c r="FSF12" s="105"/>
      <c r="FSG12" s="105"/>
      <c r="FSH12" s="105"/>
      <c r="FSI12" s="105"/>
      <c r="FSJ12" s="105"/>
      <c r="FSK12" s="105"/>
      <c r="FSL12" s="105"/>
      <c r="FSM12" s="105"/>
      <c r="FSN12" s="105"/>
      <c r="FSO12" s="105"/>
      <c r="FSP12" s="105"/>
      <c r="FSQ12" s="105"/>
      <c r="FSR12" s="105"/>
      <c r="FSS12" s="105"/>
      <c r="FST12" s="105"/>
      <c r="FSU12" s="105"/>
      <c r="FSV12" s="105"/>
      <c r="FSW12" s="105"/>
      <c r="FSX12" s="105"/>
      <c r="FSY12" s="105"/>
      <c r="FSZ12" s="105"/>
      <c r="FTA12" s="105"/>
      <c r="FTB12" s="105"/>
      <c r="FTC12" s="105"/>
      <c r="FTD12" s="105"/>
      <c r="FTE12" s="105"/>
      <c r="FTF12" s="105"/>
      <c r="FTG12" s="105"/>
      <c r="FTH12" s="105"/>
      <c r="FTI12" s="105"/>
      <c r="FTJ12" s="105"/>
      <c r="FTK12" s="105"/>
      <c r="FTL12" s="105"/>
      <c r="FTM12" s="105"/>
      <c r="FTN12" s="105"/>
      <c r="FTO12" s="105"/>
      <c r="FTP12" s="105"/>
      <c r="FTQ12" s="105"/>
      <c r="FTR12" s="105"/>
      <c r="FTS12" s="105"/>
      <c r="FTT12" s="105"/>
      <c r="FTU12" s="105"/>
      <c r="FTV12" s="105"/>
      <c r="FTW12" s="105"/>
      <c r="FTX12" s="105"/>
      <c r="FTY12" s="105"/>
      <c r="FTZ12" s="105"/>
      <c r="FUA12" s="105"/>
      <c r="FUB12" s="105"/>
      <c r="FUC12" s="105"/>
      <c r="FUD12" s="105"/>
      <c r="FUE12" s="105"/>
      <c r="FUF12" s="105"/>
      <c r="FUG12" s="105"/>
      <c r="FUH12" s="105"/>
      <c r="FUI12" s="105"/>
      <c r="FUJ12" s="105"/>
      <c r="FUK12" s="105"/>
      <c r="FUL12" s="105"/>
      <c r="FUM12" s="105"/>
      <c r="FUN12" s="105"/>
      <c r="FUO12" s="105"/>
      <c r="FUP12" s="105"/>
      <c r="FUQ12" s="105"/>
      <c r="FUR12" s="105"/>
      <c r="FUS12" s="105"/>
      <c r="FUT12" s="105"/>
      <c r="FUU12" s="105"/>
      <c r="FUV12" s="105"/>
      <c r="FUW12" s="105"/>
      <c r="FUX12" s="105"/>
      <c r="FUY12" s="105"/>
      <c r="FUZ12" s="105"/>
      <c r="FVA12" s="105"/>
      <c r="FVB12" s="105"/>
      <c r="FVC12" s="105"/>
      <c r="FVD12" s="105"/>
      <c r="FVE12" s="105"/>
      <c r="FVF12" s="105"/>
      <c r="FVG12" s="105"/>
      <c r="FVH12" s="105"/>
      <c r="FVI12" s="105"/>
      <c r="FVJ12" s="105"/>
      <c r="FVK12" s="105"/>
      <c r="FVL12" s="105"/>
      <c r="FVM12" s="105"/>
      <c r="FVN12" s="105"/>
      <c r="FVO12" s="105"/>
      <c r="FVP12" s="105"/>
      <c r="FVQ12" s="105"/>
      <c r="FVR12" s="105"/>
      <c r="FVS12" s="105"/>
      <c r="FVT12" s="105"/>
      <c r="FVU12" s="105"/>
      <c r="FVV12" s="105"/>
      <c r="FVW12" s="105"/>
      <c r="FVX12" s="105"/>
      <c r="FVY12" s="105"/>
      <c r="FVZ12" s="105"/>
      <c r="FWA12" s="105"/>
      <c r="FWB12" s="105"/>
      <c r="FWC12" s="105"/>
      <c r="FWD12" s="105"/>
      <c r="FWE12" s="105"/>
      <c r="FWF12" s="105"/>
      <c r="FWG12" s="105"/>
      <c r="FWH12" s="105"/>
      <c r="FWI12" s="105"/>
      <c r="FWJ12" s="105"/>
      <c r="FWK12" s="105"/>
      <c r="FWL12" s="105"/>
      <c r="FWM12" s="105"/>
      <c r="FWN12" s="105"/>
      <c r="FWO12" s="105"/>
      <c r="FWP12" s="105"/>
      <c r="FWQ12" s="105"/>
      <c r="FWR12" s="105"/>
      <c r="FWS12" s="105"/>
      <c r="FWT12" s="105"/>
      <c r="FWU12" s="105"/>
      <c r="FWV12" s="105"/>
      <c r="FWW12" s="105"/>
      <c r="FWX12" s="105"/>
      <c r="FWY12" s="105"/>
      <c r="FWZ12" s="105"/>
      <c r="FXA12" s="105"/>
      <c r="FXB12" s="105"/>
      <c r="FXC12" s="105"/>
      <c r="FXD12" s="105"/>
      <c r="FXE12" s="105"/>
      <c r="FXF12" s="105"/>
      <c r="FXG12" s="105"/>
      <c r="FXH12" s="105"/>
      <c r="FXI12" s="105"/>
      <c r="FXJ12" s="105"/>
      <c r="FXK12" s="105"/>
      <c r="FXL12" s="105"/>
      <c r="FXM12" s="105"/>
      <c r="FXN12" s="105"/>
      <c r="FXO12" s="105"/>
      <c r="FXP12" s="105"/>
      <c r="FXQ12" s="105"/>
      <c r="FXR12" s="105"/>
      <c r="FXS12" s="105"/>
      <c r="FXT12" s="105"/>
      <c r="FXU12" s="105"/>
      <c r="FXV12" s="105"/>
      <c r="FXW12" s="105"/>
      <c r="FXX12" s="105"/>
      <c r="FXY12" s="105"/>
      <c r="FXZ12" s="105"/>
      <c r="FYA12" s="105"/>
      <c r="FYB12" s="105"/>
      <c r="FYC12" s="105"/>
      <c r="FYD12" s="105"/>
      <c r="FYE12" s="105"/>
      <c r="FYF12" s="105"/>
      <c r="FYG12" s="105"/>
      <c r="FYH12" s="105"/>
      <c r="FYI12" s="105"/>
      <c r="FYJ12" s="105"/>
      <c r="FYK12" s="105"/>
      <c r="FYL12" s="105"/>
      <c r="FYM12" s="105"/>
      <c r="FYN12" s="105"/>
      <c r="FYO12" s="105"/>
      <c r="FYP12" s="105"/>
      <c r="FYQ12" s="105"/>
      <c r="FYR12" s="105"/>
      <c r="FYS12" s="105"/>
      <c r="FYT12" s="105"/>
      <c r="FYU12" s="105"/>
      <c r="FYV12" s="105"/>
      <c r="FYW12" s="105"/>
      <c r="FYX12" s="105"/>
      <c r="FYY12" s="105"/>
      <c r="FYZ12" s="105"/>
      <c r="FZA12" s="105"/>
      <c r="FZB12" s="105"/>
      <c r="FZC12" s="105"/>
      <c r="FZD12" s="105"/>
      <c r="FZE12" s="105"/>
      <c r="FZF12" s="105"/>
      <c r="FZG12" s="105"/>
      <c r="FZH12" s="105"/>
      <c r="FZI12" s="105"/>
      <c r="FZJ12" s="105"/>
      <c r="FZK12" s="105"/>
      <c r="FZL12" s="105"/>
      <c r="FZM12" s="105"/>
      <c r="FZN12" s="105"/>
      <c r="FZO12" s="105"/>
      <c r="FZP12" s="105"/>
      <c r="FZQ12" s="105"/>
      <c r="FZR12" s="105"/>
      <c r="FZS12" s="105"/>
      <c r="FZT12" s="105"/>
      <c r="FZU12" s="105"/>
      <c r="FZV12" s="105"/>
      <c r="FZW12" s="105"/>
      <c r="FZX12" s="105"/>
      <c r="FZY12" s="105"/>
      <c r="FZZ12" s="105"/>
      <c r="GAA12" s="105"/>
      <c r="GAB12" s="105"/>
      <c r="GAC12" s="105"/>
      <c r="GAD12" s="105"/>
      <c r="GAE12" s="105"/>
      <c r="GAF12" s="105"/>
      <c r="GAG12" s="105"/>
      <c r="GAH12" s="105"/>
      <c r="GAI12" s="105"/>
      <c r="GAJ12" s="105"/>
      <c r="GAK12" s="105"/>
      <c r="GAL12" s="105"/>
      <c r="GAM12" s="105"/>
      <c r="GAN12" s="105"/>
      <c r="GAO12" s="105"/>
      <c r="GAP12" s="105"/>
      <c r="GAQ12" s="105"/>
      <c r="GAR12" s="105"/>
      <c r="GAS12" s="105"/>
      <c r="GAT12" s="105"/>
      <c r="GAU12" s="105"/>
      <c r="GAV12" s="105"/>
      <c r="GAW12" s="105"/>
      <c r="GAX12" s="105"/>
      <c r="GAY12" s="105"/>
      <c r="GAZ12" s="105"/>
      <c r="GBA12" s="105"/>
      <c r="GBB12" s="105"/>
      <c r="GBC12" s="105"/>
      <c r="GBD12" s="105"/>
      <c r="GBE12" s="105"/>
      <c r="GBF12" s="105"/>
      <c r="GBG12" s="105"/>
      <c r="GBH12" s="105"/>
      <c r="GBI12" s="105"/>
      <c r="GBJ12" s="105"/>
      <c r="GBK12" s="105"/>
      <c r="GBL12" s="105"/>
      <c r="GBM12" s="105"/>
      <c r="GBN12" s="105"/>
      <c r="GBO12" s="105"/>
      <c r="GBP12" s="105"/>
      <c r="GBQ12" s="105"/>
      <c r="GBR12" s="105"/>
      <c r="GBS12" s="105"/>
      <c r="GBT12" s="105"/>
      <c r="GBU12" s="105"/>
      <c r="GBV12" s="105"/>
      <c r="GBW12" s="105"/>
      <c r="GBX12" s="105"/>
      <c r="GBY12" s="105"/>
      <c r="GBZ12" s="105"/>
      <c r="GCA12" s="105"/>
      <c r="GCB12" s="105"/>
      <c r="GCC12" s="105"/>
      <c r="GCD12" s="105"/>
      <c r="GCE12" s="105"/>
      <c r="GCF12" s="105"/>
      <c r="GCG12" s="105"/>
      <c r="GCH12" s="105"/>
      <c r="GCI12" s="105"/>
      <c r="GCJ12" s="105"/>
      <c r="GCK12" s="105"/>
      <c r="GCL12" s="105"/>
      <c r="GCM12" s="105"/>
      <c r="GCN12" s="105"/>
      <c r="GCO12" s="105"/>
      <c r="GCP12" s="105"/>
      <c r="GCQ12" s="105"/>
      <c r="GCR12" s="105"/>
      <c r="GCS12" s="105"/>
      <c r="GCT12" s="105"/>
      <c r="GCU12" s="105"/>
      <c r="GCV12" s="105"/>
      <c r="GCW12" s="105"/>
      <c r="GCX12" s="105"/>
      <c r="GCY12" s="105"/>
      <c r="GCZ12" s="105"/>
      <c r="GDA12" s="105"/>
      <c r="GDB12" s="105"/>
      <c r="GDC12" s="105"/>
      <c r="GDD12" s="105"/>
      <c r="GDE12" s="105"/>
      <c r="GDF12" s="105"/>
      <c r="GDG12" s="105"/>
      <c r="GDH12" s="105"/>
      <c r="GDI12" s="105"/>
      <c r="GDJ12" s="105"/>
      <c r="GDK12" s="105"/>
      <c r="GDL12" s="105"/>
      <c r="GDM12" s="105"/>
      <c r="GDN12" s="105"/>
      <c r="GDO12" s="105"/>
      <c r="GDP12" s="105"/>
      <c r="GDQ12" s="105"/>
      <c r="GDR12" s="105"/>
      <c r="GDS12" s="105"/>
      <c r="GDT12" s="105"/>
      <c r="GDU12" s="105"/>
      <c r="GDV12" s="105"/>
      <c r="GDW12" s="105"/>
      <c r="GDX12" s="105"/>
      <c r="GDY12" s="105"/>
      <c r="GDZ12" s="105"/>
      <c r="GEA12" s="105"/>
      <c r="GEB12" s="105"/>
      <c r="GEC12" s="105"/>
      <c r="GED12" s="105"/>
      <c r="GEE12" s="105"/>
      <c r="GEF12" s="105"/>
      <c r="GEG12" s="105"/>
      <c r="GEH12" s="105"/>
      <c r="GEI12" s="105"/>
      <c r="GEJ12" s="105"/>
      <c r="GEK12" s="105"/>
      <c r="GEL12" s="105"/>
      <c r="GEM12" s="105"/>
      <c r="GEN12" s="105"/>
      <c r="GEO12" s="105"/>
      <c r="GEP12" s="105"/>
      <c r="GEQ12" s="105"/>
      <c r="GER12" s="105"/>
      <c r="GES12" s="105"/>
      <c r="GET12" s="105"/>
      <c r="GEU12" s="105"/>
      <c r="GEV12" s="105"/>
      <c r="GEW12" s="105"/>
      <c r="GEX12" s="105"/>
      <c r="GEY12" s="105"/>
      <c r="GEZ12" s="105"/>
      <c r="GFA12" s="105"/>
      <c r="GFB12" s="105"/>
      <c r="GFC12" s="105"/>
      <c r="GFD12" s="105"/>
      <c r="GFE12" s="105"/>
      <c r="GFF12" s="105"/>
      <c r="GFG12" s="105"/>
      <c r="GFH12" s="105"/>
      <c r="GFI12" s="105"/>
      <c r="GFJ12" s="105"/>
      <c r="GFK12" s="105"/>
      <c r="GFL12" s="105"/>
      <c r="GFM12" s="105"/>
      <c r="GFN12" s="105"/>
      <c r="GFO12" s="105"/>
      <c r="GFP12" s="105"/>
      <c r="GFQ12" s="105"/>
      <c r="GFR12" s="105"/>
      <c r="GFS12" s="105"/>
      <c r="GFT12" s="105"/>
      <c r="GFU12" s="105"/>
      <c r="GFV12" s="105"/>
      <c r="GFW12" s="105"/>
      <c r="GFX12" s="105"/>
      <c r="GFY12" s="105"/>
      <c r="GFZ12" s="105"/>
      <c r="GGA12" s="105"/>
      <c r="GGB12" s="105"/>
      <c r="GGC12" s="105"/>
      <c r="GGD12" s="105"/>
      <c r="GGE12" s="105"/>
      <c r="GGF12" s="105"/>
      <c r="GGG12" s="105"/>
      <c r="GGH12" s="105"/>
      <c r="GGI12" s="105"/>
      <c r="GGJ12" s="105"/>
      <c r="GGK12" s="105"/>
      <c r="GGL12" s="105"/>
      <c r="GGM12" s="105"/>
      <c r="GGN12" s="105"/>
      <c r="GGO12" s="105"/>
      <c r="GGP12" s="105"/>
      <c r="GGQ12" s="105"/>
      <c r="GGR12" s="105"/>
      <c r="GGS12" s="105"/>
      <c r="GGT12" s="105"/>
      <c r="GGU12" s="105"/>
      <c r="GGV12" s="105"/>
      <c r="GGW12" s="105"/>
      <c r="GGX12" s="105"/>
      <c r="GGY12" s="105"/>
      <c r="GGZ12" s="105"/>
      <c r="GHA12" s="105"/>
      <c r="GHB12" s="105"/>
      <c r="GHC12" s="105"/>
      <c r="GHD12" s="105"/>
      <c r="GHE12" s="105"/>
      <c r="GHF12" s="105"/>
      <c r="GHG12" s="105"/>
      <c r="GHH12" s="105"/>
      <c r="GHI12" s="105"/>
      <c r="GHJ12" s="105"/>
      <c r="GHK12" s="105"/>
      <c r="GHL12" s="105"/>
      <c r="GHM12" s="105"/>
      <c r="GHN12" s="105"/>
      <c r="GHO12" s="105"/>
      <c r="GHP12" s="105"/>
      <c r="GHQ12" s="105"/>
      <c r="GHR12" s="105"/>
      <c r="GHS12" s="105"/>
      <c r="GHT12" s="105"/>
      <c r="GHU12" s="105"/>
      <c r="GHV12" s="105"/>
      <c r="GHW12" s="105"/>
      <c r="GHX12" s="105"/>
      <c r="GHY12" s="105"/>
      <c r="GHZ12" s="105"/>
      <c r="GIA12" s="105"/>
      <c r="GIB12" s="105"/>
      <c r="GIC12" s="105"/>
      <c r="GID12" s="105"/>
      <c r="GIE12" s="105"/>
      <c r="GIF12" s="105"/>
      <c r="GIG12" s="105"/>
      <c r="GIH12" s="105"/>
      <c r="GII12" s="105"/>
      <c r="GIJ12" s="105"/>
      <c r="GIK12" s="105"/>
      <c r="GIL12" s="105"/>
      <c r="GIM12" s="105"/>
      <c r="GIN12" s="105"/>
      <c r="GIO12" s="105"/>
      <c r="GIP12" s="105"/>
      <c r="GIQ12" s="105"/>
      <c r="GIR12" s="105"/>
      <c r="GIS12" s="105"/>
      <c r="GIT12" s="105"/>
      <c r="GIU12" s="105"/>
      <c r="GIV12" s="105"/>
      <c r="GIW12" s="105"/>
      <c r="GIX12" s="105"/>
      <c r="GIY12" s="105"/>
      <c r="GIZ12" s="105"/>
      <c r="GJA12" s="105"/>
      <c r="GJB12" s="105"/>
      <c r="GJC12" s="105"/>
      <c r="GJD12" s="105"/>
      <c r="GJE12" s="105"/>
      <c r="GJF12" s="105"/>
      <c r="GJG12" s="105"/>
      <c r="GJH12" s="105"/>
      <c r="GJI12" s="105"/>
      <c r="GJJ12" s="105"/>
      <c r="GJK12" s="105"/>
      <c r="GJL12" s="105"/>
      <c r="GJM12" s="105"/>
      <c r="GJN12" s="105"/>
      <c r="GJO12" s="105"/>
      <c r="GJP12" s="105"/>
      <c r="GJQ12" s="105"/>
      <c r="GJR12" s="105"/>
      <c r="GJS12" s="105"/>
      <c r="GJT12" s="105"/>
      <c r="GJU12" s="105"/>
      <c r="GJV12" s="105"/>
      <c r="GJW12" s="105"/>
      <c r="GJX12" s="105"/>
      <c r="GJY12" s="105"/>
      <c r="GJZ12" s="105"/>
      <c r="GKA12" s="105"/>
      <c r="GKB12" s="105"/>
      <c r="GKC12" s="105"/>
      <c r="GKD12" s="105"/>
      <c r="GKE12" s="105"/>
      <c r="GKF12" s="105"/>
      <c r="GKG12" s="105"/>
      <c r="GKH12" s="105"/>
      <c r="GKI12" s="105"/>
      <c r="GKJ12" s="105"/>
      <c r="GKK12" s="105"/>
      <c r="GKL12" s="105"/>
      <c r="GKM12" s="105"/>
      <c r="GKN12" s="105"/>
      <c r="GKO12" s="105"/>
      <c r="GKP12" s="105"/>
      <c r="GKQ12" s="105"/>
      <c r="GKR12" s="105"/>
      <c r="GKS12" s="105"/>
      <c r="GKT12" s="105"/>
      <c r="GKU12" s="105"/>
      <c r="GKV12" s="105"/>
      <c r="GKW12" s="105"/>
      <c r="GKX12" s="105"/>
      <c r="GKY12" s="105"/>
      <c r="GKZ12" s="105"/>
      <c r="GLA12" s="105"/>
      <c r="GLB12" s="105"/>
      <c r="GLC12" s="105"/>
      <c r="GLD12" s="105"/>
      <c r="GLE12" s="105"/>
      <c r="GLF12" s="105"/>
      <c r="GLG12" s="105"/>
      <c r="GLH12" s="105"/>
      <c r="GLI12" s="105"/>
      <c r="GLJ12" s="105"/>
      <c r="GLK12" s="105"/>
      <c r="GLL12" s="105"/>
      <c r="GLM12" s="105"/>
      <c r="GLN12" s="105"/>
      <c r="GLO12" s="105"/>
      <c r="GLP12" s="105"/>
      <c r="GLQ12" s="105"/>
      <c r="GLR12" s="105"/>
      <c r="GLS12" s="105"/>
      <c r="GLT12" s="105"/>
      <c r="GLU12" s="105"/>
      <c r="GLV12" s="105"/>
      <c r="GLW12" s="105"/>
      <c r="GLX12" s="105"/>
      <c r="GLY12" s="105"/>
      <c r="GLZ12" s="105"/>
      <c r="GMA12" s="105"/>
      <c r="GMB12" s="105"/>
      <c r="GMC12" s="105"/>
      <c r="GMD12" s="105"/>
      <c r="GME12" s="105"/>
      <c r="GMF12" s="105"/>
      <c r="GMG12" s="105"/>
      <c r="GMH12" s="105"/>
      <c r="GMI12" s="105"/>
      <c r="GMJ12" s="105"/>
      <c r="GMK12" s="105"/>
      <c r="GML12" s="105"/>
      <c r="GMM12" s="105"/>
      <c r="GMN12" s="105"/>
      <c r="GMO12" s="105"/>
      <c r="GMP12" s="105"/>
      <c r="GMQ12" s="105"/>
      <c r="GMR12" s="105"/>
      <c r="GMS12" s="105"/>
      <c r="GMT12" s="105"/>
      <c r="GMU12" s="105"/>
      <c r="GMV12" s="105"/>
      <c r="GMW12" s="105"/>
      <c r="GMX12" s="105"/>
      <c r="GMY12" s="105"/>
      <c r="GMZ12" s="105"/>
      <c r="GNA12" s="105"/>
      <c r="GNB12" s="105"/>
      <c r="GNC12" s="105"/>
      <c r="GND12" s="105"/>
      <c r="GNE12" s="105"/>
      <c r="GNF12" s="105"/>
      <c r="GNG12" s="105"/>
      <c r="GNH12" s="105"/>
      <c r="GNI12" s="105"/>
      <c r="GNJ12" s="105"/>
      <c r="GNK12" s="105"/>
      <c r="GNL12" s="105"/>
      <c r="GNM12" s="105"/>
      <c r="GNN12" s="105"/>
      <c r="GNO12" s="105"/>
      <c r="GNP12" s="105"/>
      <c r="GNQ12" s="105"/>
      <c r="GNR12" s="105"/>
      <c r="GNS12" s="105"/>
      <c r="GNT12" s="105"/>
      <c r="GNU12" s="105"/>
      <c r="GNV12" s="105"/>
      <c r="GNW12" s="105"/>
      <c r="GNX12" s="105"/>
      <c r="GNY12" s="105"/>
      <c r="GNZ12" s="105"/>
      <c r="GOA12" s="105"/>
      <c r="GOB12" s="105"/>
      <c r="GOC12" s="105"/>
      <c r="GOD12" s="105"/>
      <c r="GOE12" s="105"/>
      <c r="GOF12" s="105"/>
      <c r="GOG12" s="105"/>
      <c r="GOH12" s="105"/>
      <c r="GOI12" s="105"/>
      <c r="GOJ12" s="105"/>
      <c r="GOK12" s="105"/>
      <c r="GOL12" s="105"/>
      <c r="GOM12" s="105"/>
      <c r="GON12" s="105"/>
      <c r="GOO12" s="105"/>
      <c r="GOP12" s="105"/>
      <c r="GOQ12" s="105"/>
      <c r="GOR12" s="105"/>
      <c r="GOS12" s="105"/>
      <c r="GOT12" s="105"/>
      <c r="GOU12" s="105"/>
      <c r="GOV12" s="105"/>
      <c r="GOW12" s="105"/>
      <c r="GOX12" s="105"/>
      <c r="GOY12" s="105"/>
      <c r="GOZ12" s="105"/>
      <c r="GPA12" s="105"/>
      <c r="GPB12" s="105"/>
      <c r="GPC12" s="105"/>
      <c r="GPD12" s="105"/>
      <c r="GPE12" s="105"/>
      <c r="GPF12" s="105"/>
      <c r="GPG12" s="105"/>
      <c r="GPH12" s="105"/>
      <c r="GPI12" s="105"/>
      <c r="GPJ12" s="105"/>
      <c r="GPK12" s="105"/>
      <c r="GPL12" s="105"/>
      <c r="GPM12" s="105"/>
      <c r="GPN12" s="105"/>
      <c r="GPO12" s="105"/>
      <c r="GPP12" s="105"/>
      <c r="GPQ12" s="105"/>
      <c r="GPR12" s="105"/>
      <c r="GPS12" s="105"/>
      <c r="GPT12" s="105"/>
      <c r="GPU12" s="105"/>
      <c r="GPV12" s="105"/>
      <c r="GPW12" s="105"/>
      <c r="GPX12" s="105"/>
      <c r="GPY12" s="105"/>
      <c r="GPZ12" s="105"/>
      <c r="GQA12" s="105"/>
      <c r="GQB12" s="105"/>
      <c r="GQC12" s="105"/>
      <c r="GQD12" s="105"/>
      <c r="GQE12" s="105"/>
      <c r="GQF12" s="105"/>
      <c r="GQG12" s="105"/>
      <c r="GQH12" s="105"/>
      <c r="GQI12" s="105"/>
      <c r="GQJ12" s="105"/>
      <c r="GQK12" s="105"/>
      <c r="GQL12" s="105"/>
      <c r="GQM12" s="105"/>
      <c r="GQN12" s="105"/>
      <c r="GQO12" s="105"/>
      <c r="GQP12" s="105"/>
      <c r="GQQ12" s="105"/>
      <c r="GQR12" s="105"/>
      <c r="GQS12" s="105"/>
      <c r="GQT12" s="105"/>
      <c r="GQU12" s="105"/>
      <c r="GQV12" s="105"/>
      <c r="GQW12" s="105"/>
      <c r="GQX12" s="105"/>
      <c r="GQY12" s="105"/>
      <c r="GQZ12" s="105"/>
      <c r="GRA12" s="105"/>
      <c r="GRB12" s="105"/>
      <c r="GRC12" s="105"/>
      <c r="GRD12" s="105"/>
      <c r="GRE12" s="105"/>
      <c r="GRF12" s="105"/>
      <c r="GRG12" s="105"/>
      <c r="GRH12" s="105"/>
      <c r="GRI12" s="105"/>
      <c r="GRJ12" s="105"/>
      <c r="GRK12" s="105"/>
      <c r="GRL12" s="105"/>
      <c r="GRM12" s="105"/>
      <c r="GRN12" s="105"/>
      <c r="GRO12" s="105"/>
      <c r="GRP12" s="105"/>
      <c r="GRQ12" s="105"/>
      <c r="GRR12" s="105"/>
      <c r="GRS12" s="105"/>
      <c r="GRT12" s="105"/>
      <c r="GRU12" s="105"/>
      <c r="GRV12" s="105"/>
      <c r="GRW12" s="105"/>
      <c r="GRX12" s="105"/>
      <c r="GRY12" s="105"/>
      <c r="GRZ12" s="105"/>
      <c r="GSA12" s="105"/>
      <c r="GSB12" s="105"/>
      <c r="GSC12" s="105"/>
      <c r="GSD12" s="105"/>
      <c r="GSE12" s="105"/>
      <c r="GSF12" s="105"/>
      <c r="GSG12" s="105"/>
      <c r="GSH12" s="105"/>
      <c r="GSI12" s="105"/>
      <c r="GSJ12" s="105"/>
      <c r="GSK12" s="105"/>
      <c r="GSL12" s="105"/>
      <c r="GSM12" s="105"/>
      <c r="GSN12" s="105"/>
      <c r="GSO12" s="105"/>
      <c r="GSP12" s="105"/>
      <c r="GSQ12" s="105"/>
      <c r="GSR12" s="105"/>
      <c r="GSS12" s="105"/>
      <c r="GST12" s="105"/>
      <c r="GSU12" s="105"/>
      <c r="GSV12" s="105"/>
      <c r="GSW12" s="105"/>
      <c r="GSX12" s="105"/>
      <c r="GSY12" s="105"/>
      <c r="GSZ12" s="105"/>
      <c r="GTA12" s="105"/>
      <c r="GTB12" s="105"/>
      <c r="GTC12" s="105"/>
      <c r="GTD12" s="105"/>
      <c r="GTE12" s="105"/>
      <c r="GTF12" s="105"/>
      <c r="GTG12" s="105"/>
      <c r="GTH12" s="105"/>
      <c r="GTI12" s="105"/>
      <c r="GTJ12" s="105"/>
      <c r="GTK12" s="105"/>
      <c r="GTL12" s="105"/>
      <c r="GTM12" s="105"/>
      <c r="GTN12" s="105"/>
      <c r="GTO12" s="105"/>
      <c r="GTP12" s="105"/>
      <c r="GTQ12" s="105"/>
      <c r="GTR12" s="105"/>
      <c r="GTS12" s="105"/>
      <c r="GTT12" s="105"/>
      <c r="GTU12" s="105"/>
      <c r="GTV12" s="105"/>
      <c r="GTW12" s="105"/>
      <c r="GTX12" s="105"/>
      <c r="GTY12" s="105"/>
      <c r="GTZ12" s="105"/>
      <c r="GUA12" s="105"/>
      <c r="GUB12" s="105"/>
      <c r="GUC12" s="105"/>
      <c r="GUD12" s="105"/>
      <c r="GUE12" s="105"/>
      <c r="GUF12" s="105"/>
      <c r="GUG12" s="105"/>
      <c r="GUH12" s="105"/>
      <c r="GUI12" s="105"/>
      <c r="GUJ12" s="105"/>
      <c r="GUK12" s="105"/>
      <c r="GUL12" s="105"/>
      <c r="GUM12" s="105"/>
      <c r="GUN12" s="105"/>
      <c r="GUO12" s="105"/>
      <c r="GUP12" s="105"/>
      <c r="GUQ12" s="105"/>
      <c r="GUR12" s="105"/>
      <c r="GUS12" s="105"/>
      <c r="GUT12" s="105"/>
      <c r="GUU12" s="105"/>
      <c r="GUV12" s="105"/>
      <c r="GUW12" s="105"/>
      <c r="GUX12" s="105"/>
      <c r="GUY12" s="105"/>
      <c r="GUZ12" s="105"/>
      <c r="GVA12" s="105"/>
      <c r="GVB12" s="105"/>
      <c r="GVC12" s="105"/>
      <c r="GVD12" s="105"/>
      <c r="GVE12" s="105"/>
      <c r="GVF12" s="105"/>
      <c r="GVG12" s="105"/>
      <c r="GVH12" s="105"/>
      <c r="GVI12" s="105"/>
      <c r="GVJ12" s="105"/>
      <c r="GVK12" s="105"/>
      <c r="GVL12" s="105"/>
      <c r="GVM12" s="105"/>
      <c r="GVN12" s="105"/>
      <c r="GVO12" s="105"/>
      <c r="GVP12" s="105"/>
      <c r="GVQ12" s="105"/>
      <c r="GVR12" s="105"/>
      <c r="GVS12" s="105"/>
      <c r="GVT12" s="105"/>
      <c r="GVU12" s="105"/>
      <c r="GVV12" s="105"/>
      <c r="GVW12" s="105"/>
      <c r="GVX12" s="105"/>
      <c r="GVY12" s="105"/>
      <c r="GVZ12" s="105"/>
      <c r="GWA12" s="105"/>
      <c r="GWB12" s="105"/>
      <c r="GWC12" s="105"/>
      <c r="GWD12" s="105"/>
      <c r="GWE12" s="105"/>
      <c r="GWF12" s="105"/>
      <c r="GWG12" s="105"/>
      <c r="GWH12" s="105"/>
      <c r="GWI12" s="105"/>
      <c r="GWJ12" s="105"/>
      <c r="GWK12" s="105"/>
      <c r="GWL12" s="105"/>
      <c r="GWM12" s="105"/>
      <c r="GWN12" s="105"/>
      <c r="GWO12" s="105"/>
      <c r="GWP12" s="105"/>
      <c r="GWQ12" s="105"/>
      <c r="GWR12" s="105"/>
      <c r="GWS12" s="105"/>
      <c r="GWT12" s="105"/>
      <c r="GWU12" s="105"/>
      <c r="GWV12" s="105"/>
      <c r="GWW12" s="105"/>
      <c r="GWX12" s="105"/>
      <c r="GWY12" s="105"/>
      <c r="GWZ12" s="105"/>
      <c r="GXA12" s="105"/>
      <c r="GXB12" s="105"/>
      <c r="GXC12" s="105"/>
      <c r="GXD12" s="105"/>
      <c r="GXE12" s="105"/>
      <c r="GXF12" s="105"/>
      <c r="GXG12" s="105"/>
      <c r="GXH12" s="105"/>
      <c r="GXI12" s="105"/>
      <c r="GXJ12" s="105"/>
      <c r="GXK12" s="105"/>
      <c r="GXL12" s="105"/>
      <c r="GXM12" s="105"/>
      <c r="GXN12" s="105"/>
      <c r="GXO12" s="105"/>
      <c r="GXP12" s="105"/>
      <c r="GXQ12" s="105"/>
      <c r="GXR12" s="105"/>
      <c r="GXS12" s="105"/>
      <c r="GXT12" s="105"/>
      <c r="GXU12" s="105"/>
      <c r="GXV12" s="105"/>
      <c r="GXW12" s="105"/>
      <c r="GXX12" s="105"/>
      <c r="GXY12" s="105"/>
      <c r="GXZ12" s="105"/>
      <c r="GYA12" s="105"/>
      <c r="GYB12" s="105"/>
      <c r="GYC12" s="105"/>
      <c r="GYD12" s="105"/>
      <c r="GYE12" s="105"/>
      <c r="GYF12" s="105"/>
      <c r="GYG12" s="105"/>
      <c r="GYH12" s="105"/>
      <c r="GYI12" s="105"/>
      <c r="GYJ12" s="105"/>
      <c r="GYK12" s="105"/>
      <c r="GYL12" s="105"/>
      <c r="GYM12" s="105"/>
      <c r="GYN12" s="105"/>
      <c r="GYO12" s="105"/>
      <c r="GYP12" s="105"/>
      <c r="GYQ12" s="105"/>
      <c r="GYR12" s="105"/>
      <c r="GYS12" s="105"/>
      <c r="GYT12" s="105"/>
      <c r="GYU12" s="105"/>
      <c r="GYV12" s="105"/>
      <c r="GYW12" s="105"/>
      <c r="GYX12" s="105"/>
      <c r="GYY12" s="105"/>
      <c r="GYZ12" s="105"/>
      <c r="GZA12" s="105"/>
      <c r="GZB12" s="105"/>
      <c r="GZC12" s="105"/>
      <c r="GZD12" s="105"/>
      <c r="GZE12" s="105"/>
      <c r="GZF12" s="105"/>
      <c r="GZG12" s="105"/>
      <c r="GZH12" s="105"/>
      <c r="GZI12" s="105"/>
      <c r="GZJ12" s="105"/>
      <c r="GZK12" s="105"/>
      <c r="GZL12" s="105"/>
      <c r="GZM12" s="105"/>
      <c r="GZN12" s="105"/>
      <c r="GZO12" s="105"/>
      <c r="GZP12" s="105"/>
      <c r="GZQ12" s="105"/>
      <c r="GZR12" s="105"/>
      <c r="GZS12" s="105"/>
      <c r="GZT12" s="105"/>
      <c r="GZU12" s="105"/>
      <c r="GZV12" s="105"/>
      <c r="GZW12" s="105"/>
      <c r="GZX12" s="105"/>
      <c r="GZY12" s="105"/>
      <c r="GZZ12" s="105"/>
      <c r="HAA12" s="105"/>
      <c r="HAB12" s="105"/>
      <c r="HAC12" s="105"/>
      <c r="HAD12" s="105"/>
      <c r="HAE12" s="105"/>
      <c r="HAF12" s="105"/>
      <c r="HAG12" s="105"/>
      <c r="HAH12" s="105"/>
      <c r="HAI12" s="105"/>
      <c r="HAJ12" s="105"/>
      <c r="HAK12" s="105"/>
      <c r="HAL12" s="105"/>
      <c r="HAM12" s="105"/>
      <c r="HAN12" s="105"/>
      <c r="HAO12" s="105"/>
      <c r="HAP12" s="105"/>
      <c r="HAQ12" s="105"/>
      <c r="HAR12" s="105"/>
      <c r="HAS12" s="105"/>
      <c r="HAT12" s="105"/>
      <c r="HAU12" s="105"/>
      <c r="HAV12" s="105"/>
      <c r="HAW12" s="105"/>
      <c r="HAX12" s="105"/>
      <c r="HAY12" s="105"/>
      <c r="HAZ12" s="105"/>
      <c r="HBA12" s="105"/>
      <c r="HBB12" s="105"/>
      <c r="HBC12" s="105"/>
      <c r="HBD12" s="105"/>
      <c r="HBE12" s="105"/>
      <c r="HBF12" s="105"/>
      <c r="HBG12" s="105"/>
      <c r="HBH12" s="105"/>
      <c r="HBI12" s="105"/>
      <c r="HBJ12" s="105"/>
      <c r="HBK12" s="105"/>
      <c r="HBL12" s="105"/>
      <c r="HBM12" s="105"/>
      <c r="HBN12" s="105"/>
      <c r="HBO12" s="105"/>
      <c r="HBP12" s="105"/>
      <c r="HBQ12" s="105"/>
      <c r="HBR12" s="105"/>
      <c r="HBS12" s="105"/>
      <c r="HBT12" s="105"/>
      <c r="HBU12" s="105"/>
      <c r="HBV12" s="105"/>
      <c r="HBW12" s="105"/>
      <c r="HBX12" s="105"/>
      <c r="HBY12" s="105"/>
      <c r="HBZ12" s="105"/>
      <c r="HCA12" s="105"/>
      <c r="HCB12" s="105"/>
      <c r="HCC12" s="105"/>
      <c r="HCD12" s="105"/>
      <c r="HCE12" s="105"/>
      <c r="HCF12" s="105"/>
      <c r="HCG12" s="105"/>
      <c r="HCH12" s="105"/>
      <c r="HCI12" s="105"/>
      <c r="HCJ12" s="105"/>
      <c r="HCK12" s="105"/>
      <c r="HCL12" s="105"/>
      <c r="HCM12" s="105"/>
      <c r="HCN12" s="105"/>
      <c r="HCO12" s="105"/>
      <c r="HCP12" s="105"/>
      <c r="HCQ12" s="105"/>
      <c r="HCR12" s="105"/>
      <c r="HCS12" s="105"/>
      <c r="HCT12" s="105"/>
      <c r="HCU12" s="105"/>
      <c r="HCV12" s="105"/>
      <c r="HCW12" s="105"/>
      <c r="HCX12" s="105"/>
      <c r="HCY12" s="105"/>
      <c r="HCZ12" s="105"/>
      <c r="HDA12" s="105"/>
      <c r="HDB12" s="105"/>
      <c r="HDC12" s="105"/>
      <c r="HDD12" s="105"/>
      <c r="HDE12" s="105"/>
      <c r="HDF12" s="105"/>
      <c r="HDG12" s="105"/>
      <c r="HDH12" s="105"/>
      <c r="HDI12" s="105"/>
      <c r="HDJ12" s="105"/>
      <c r="HDK12" s="105"/>
      <c r="HDL12" s="105"/>
      <c r="HDM12" s="105"/>
      <c r="HDN12" s="105"/>
      <c r="HDO12" s="105"/>
      <c r="HDP12" s="105"/>
      <c r="HDQ12" s="105"/>
      <c r="HDR12" s="105"/>
      <c r="HDS12" s="105"/>
      <c r="HDT12" s="105"/>
      <c r="HDU12" s="105"/>
      <c r="HDV12" s="105"/>
      <c r="HDW12" s="105"/>
      <c r="HDX12" s="105"/>
      <c r="HDY12" s="105"/>
      <c r="HDZ12" s="105"/>
      <c r="HEA12" s="105"/>
      <c r="HEB12" s="105"/>
      <c r="HEC12" s="105"/>
      <c r="HED12" s="105"/>
      <c r="HEE12" s="105"/>
      <c r="HEF12" s="105"/>
      <c r="HEG12" s="105"/>
      <c r="HEH12" s="105"/>
      <c r="HEI12" s="105"/>
      <c r="HEJ12" s="105"/>
      <c r="HEK12" s="105"/>
      <c r="HEL12" s="105"/>
      <c r="HEM12" s="105"/>
      <c r="HEN12" s="105"/>
      <c r="HEO12" s="105"/>
      <c r="HEP12" s="105"/>
      <c r="HEQ12" s="105"/>
      <c r="HER12" s="105"/>
      <c r="HES12" s="105"/>
      <c r="HET12" s="105"/>
      <c r="HEU12" s="105"/>
      <c r="HEV12" s="105"/>
      <c r="HEW12" s="105"/>
      <c r="HEX12" s="105"/>
      <c r="HEY12" s="105"/>
      <c r="HEZ12" s="105"/>
      <c r="HFA12" s="105"/>
      <c r="HFB12" s="105"/>
      <c r="HFC12" s="105"/>
      <c r="HFD12" s="105"/>
      <c r="HFE12" s="105"/>
      <c r="HFF12" s="105"/>
      <c r="HFG12" s="105"/>
      <c r="HFH12" s="105"/>
      <c r="HFI12" s="105"/>
      <c r="HFJ12" s="105"/>
      <c r="HFK12" s="105"/>
      <c r="HFL12" s="105"/>
      <c r="HFM12" s="105"/>
      <c r="HFN12" s="105"/>
      <c r="HFO12" s="105"/>
      <c r="HFP12" s="105"/>
      <c r="HFQ12" s="105"/>
      <c r="HFR12" s="105"/>
      <c r="HFS12" s="105"/>
      <c r="HFT12" s="105"/>
      <c r="HFU12" s="105"/>
      <c r="HFV12" s="105"/>
      <c r="HFW12" s="105"/>
      <c r="HFX12" s="105"/>
      <c r="HFY12" s="105"/>
      <c r="HFZ12" s="105"/>
      <c r="HGA12" s="105"/>
      <c r="HGB12" s="105"/>
      <c r="HGC12" s="105"/>
      <c r="HGD12" s="105"/>
      <c r="HGE12" s="105"/>
      <c r="HGF12" s="105"/>
      <c r="HGG12" s="105"/>
      <c r="HGH12" s="105"/>
      <c r="HGI12" s="105"/>
      <c r="HGJ12" s="105"/>
      <c r="HGK12" s="105"/>
      <c r="HGL12" s="105"/>
      <c r="HGM12" s="105"/>
      <c r="HGN12" s="105"/>
      <c r="HGO12" s="105"/>
      <c r="HGP12" s="105"/>
      <c r="HGQ12" s="105"/>
      <c r="HGR12" s="105"/>
      <c r="HGS12" s="105"/>
      <c r="HGT12" s="105"/>
      <c r="HGU12" s="105"/>
      <c r="HGV12" s="105"/>
      <c r="HGW12" s="105"/>
      <c r="HGX12" s="105"/>
      <c r="HGY12" s="105"/>
      <c r="HGZ12" s="105"/>
      <c r="HHA12" s="105"/>
      <c r="HHB12" s="105"/>
      <c r="HHC12" s="105"/>
      <c r="HHD12" s="105"/>
      <c r="HHE12" s="105"/>
      <c r="HHF12" s="105"/>
      <c r="HHG12" s="105"/>
      <c r="HHH12" s="105"/>
      <c r="HHI12" s="105"/>
      <c r="HHJ12" s="105"/>
      <c r="HHK12" s="105"/>
      <c r="HHL12" s="105"/>
      <c r="HHM12" s="105"/>
      <c r="HHN12" s="105"/>
      <c r="HHO12" s="105"/>
      <c r="HHP12" s="105"/>
      <c r="HHQ12" s="105"/>
      <c r="HHR12" s="105"/>
      <c r="HHS12" s="105"/>
      <c r="HHT12" s="105"/>
      <c r="HHU12" s="105"/>
      <c r="HHV12" s="105"/>
      <c r="HHW12" s="105"/>
      <c r="HHX12" s="105"/>
      <c r="HHY12" s="105"/>
      <c r="HHZ12" s="105"/>
      <c r="HIA12" s="105"/>
      <c r="HIB12" s="105"/>
      <c r="HIC12" s="105"/>
      <c r="HID12" s="105"/>
      <c r="HIE12" s="105"/>
      <c r="HIF12" s="105"/>
      <c r="HIG12" s="105"/>
      <c r="HIH12" s="105"/>
      <c r="HII12" s="105"/>
      <c r="HIJ12" s="105"/>
      <c r="HIK12" s="105"/>
      <c r="HIL12" s="105"/>
      <c r="HIM12" s="105"/>
      <c r="HIN12" s="105"/>
      <c r="HIO12" s="105"/>
      <c r="HIP12" s="105"/>
      <c r="HIQ12" s="105"/>
      <c r="HIR12" s="105"/>
      <c r="HIS12" s="105"/>
      <c r="HIT12" s="105"/>
      <c r="HIU12" s="105"/>
      <c r="HIV12" s="105"/>
      <c r="HIW12" s="105"/>
      <c r="HIX12" s="105"/>
      <c r="HIY12" s="105"/>
      <c r="HIZ12" s="105"/>
      <c r="HJA12" s="105"/>
      <c r="HJB12" s="105"/>
      <c r="HJC12" s="105"/>
      <c r="HJD12" s="105"/>
      <c r="HJE12" s="105"/>
      <c r="HJF12" s="105"/>
      <c r="HJG12" s="105"/>
      <c r="HJH12" s="105"/>
      <c r="HJI12" s="105"/>
      <c r="HJJ12" s="105"/>
      <c r="HJK12" s="105"/>
      <c r="HJL12" s="105"/>
      <c r="HJM12" s="105"/>
      <c r="HJN12" s="105"/>
      <c r="HJO12" s="105"/>
      <c r="HJP12" s="105"/>
      <c r="HJQ12" s="105"/>
      <c r="HJR12" s="105"/>
      <c r="HJS12" s="105"/>
      <c r="HJT12" s="105"/>
      <c r="HJU12" s="105"/>
      <c r="HJV12" s="105"/>
      <c r="HJW12" s="105"/>
      <c r="HJX12" s="105"/>
      <c r="HJY12" s="105"/>
      <c r="HJZ12" s="105"/>
      <c r="HKA12" s="105"/>
      <c r="HKB12" s="105"/>
      <c r="HKC12" s="105"/>
      <c r="HKD12" s="105"/>
      <c r="HKE12" s="105"/>
      <c r="HKF12" s="105"/>
      <c r="HKG12" s="105"/>
      <c r="HKH12" s="105"/>
      <c r="HKI12" s="105"/>
      <c r="HKJ12" s="105"/>
      <c r="HKK12" s="105"/>
      <c r="HKL12" s="105"/>
      <c r="HKM12" s="105"/>
      <c r="HKN12" s="105"/>
      <c r="HKO12" s="105"/>
      <c r="HKP12" s="105"/>
      <c r="HKQ12" s="105"/>
      <c r="HKR12" s="105"/>
      <c r="HKS12" s="105"/>
      <c r="HKT12" s="105"/>
      <c r="HKU12" s="105"/>
      <c r="HKV12" s="105"/>
      <c r="HKW12" s="105"/>
      <c r="HKX12" s="105"/>
      <c r="HKY12" s="105"/>
      <c r="HKZ12" s="105"/>
      <c r="HLA12" s="105"/>
      <c r="HLB12" s="105"/>
      <c r="HLC12" s="105"/>
      <c r="HLD12" s="105"/>
      <c r="HLE12" s="105"/>
      <c r="HLF12" s="105"/>
      <c r="HLG12" s="105"/>
      <c r="HLH12" s="105"/>
      <c r="HLI12" s="105"/>
      <c r="HLJ12" s="105"/>
      <c r="HLK12" s="105"/>
      <c r="HLL12" s="105"/>
      <c r="HLM12" s="105"/>
      <c r="HLN12" s="105"/>
      <c r="HLO12" s="105"/>
      <c r="HLP12" s="105"/>
      <c r="HLQ12" s="105"/>
      <c r="HLR12" s="105"/>
      <c r="HLS12" s="105"/>
      <c r="HLT12" s="105"/>
      <c r="HLU12" s="105"/>
      <c r="HLV12" s="105"/>
      <c r="HLW12" s="105"/>
      <c r="HLX12" s="105"/>
      <c r="HLY12" s="105"/>
      <c r="HLZ12" s="105"/>
      <c r="HMA12" s="105"/>
      <c r="HMB12" s="105"/>
      <c r="HMC12" s="105"/>
      <c r="HMD12" s="105"/>
      <c r="HME12" s="105"/>
      <c r="HMF12" s="105"/>
      <c r="HMG12" s="105"/>
      <c r="HMH12" s="105"/>
      <c r="HMI12" s="105"/>
      <c r="HMJ12" s="105"/>
      <c r="HMK12" s="105"/>
      <c r="HML12" s="105"/>
      <c r="HMM12" s="105"/>
      <c r="HMN12" s="105"/>
      <c r="HMO12" s="105"/>
      <c r="HMP12" s="105"/>
      <c r="HMQ12" s="105"/>
      <c r="HMR12" s="105"/>
      <c r="HMS12" s="105"/>
      <c r="HMT12" s="105"/>
      <c r="HMU12" s="105"/>
      <c r="HMV12" s="105"/>
      <c r="HMW12" s="105"/>
      <c r="HMX12" s="105"/>
      <c r="HMY12" s="105"/>
      <c r="HMZ12" s="105"/>
      <c r="HNA12" s="105"/>
      <c r="HNB12" s="105"/>
      <c r="HNC12" s="105"/>
      <c r="HND12" s="105"/>
      <c r="HNE12" s="105"/>
      <c r="HNF12" s="105"/>
      <c r="HNG12" s="105"/>
      <c r="HNH12" s="105"/>
      <c r="HNI12" s="105"/>
      <c r="HNJ12" s="105"/>
      <c r="HNK12" s="105"/>
      <c r="HNL12" s="105"/>
      <c r="HNM12" s="105"/>
      <c r="HNN12" s="105"/>
      <c r="HNO12" s="105"/>
      <c r="HNP12" s="105"/>
      <c r="HNQ12" s="105"/>
      <c r="HNR12" s="105"/>
      <c r="HNS12" s="105"/>
      <c r="HNT12" s="105"/>
      <c r="HNU12" s="105"/>
      <c r="HNV12" s="105"/>
      <c r="HNW12" s="105"/>
      <c r="HNX12" s="105"/>
      <c r="HNY12" s="105"/>
      <c r="HNZ12" s="105"/>
      <c r="HOA12" s="105"/>
      <c r="HOB12" s="105"/>
      <c r="HOC12" s="105"/>
      <c r="HOD12" s="105"/>
      <c r="HOE12" s="105"/>
      <c r="HOF12" s="105"/>
      <c r="HOG12" s="105"/>
      <c r="HOH12" s="105"/>
      <c r="HOI12" s="105"/>
      <c r="HOJ12" s="105"/>
      <c r="HOK12" s="105"/>
      <c r="HOL12" s="105"/>
      <c r="HOM12" s="105"/>
      <c r="HON12" s="105"/>
      <c r="HOO12" s="105"/>
      <c r="HOP12" s="105"/>
      <c r="HOQ12" s="105"/>
      <c r="HOR12" s="105"/>
      <c r="HOS12" s="105"/>
      <c r="HOT12" s="105"/>
      <c r="HOU12" s="105"/>
      <c r="HOV12" s="105"/>
      <c r="HOW12" s="105"/>
      <c r="HOX12" s="105"/>
      <c r="HOY12" s="105"/>
      <c r="HOZ12" s="105"/>
      <c r="HPA12" s="105"/>
      <c r="HPB12" s="105"/>
      <c r="HPC12" s="105"/>
      <c r="HPD12" s="105"/>
      <c r="HPE12" s="105"/>
      <c r="HPF12" s="105"/>
      <c r="HPG12" s="105"/>
      <c r="HPH12" s="105"/>
      <c r="HPI12" s="105"/>
      <c r="HPJ12" s="105"/>
      <c r="HPK12" s="105"/>
      <c r="HPL12" s="105"/>
      <c r="HPM12" s="105"/>
      <c r="HPN12" s="105"/>
      <c r="HPO12" s="105"/>
      <c r="HPP12" s="105"/>
      <c r="HPQ12" s="105"/>
      <c r="HPR12" s="105"/>
      <c r="HPS12" s="105"/>
      <c r="HPT12" s="105"/>
      <c r="HPU12" s="105"/>
      <c r="HPV12" s="105"/>
      <c r="HPW12" s="105"/>
      <c r="HPX12" s="105"/>
      <c r="HPY12" s="105"/>
      <c r="HPZ12" s="105"/>
      <c r="HQA12" s="105"/>
      <c r="HQB12" s="105"/>
      <c r="HQC12" s="105"/>
      <c r="HQD12" s="105"/>
      <c r="HQE12" s="105"/>
      <c r="HQF12" s="105"/>
      <c r="HQG12" s="105"/>
      <c r="HQH12" s="105"/>
      <c r="HQI12" s="105"/>
      <c r="HQJ12" s="105"/>
      <c r="HQK12" s="105"/>
      <c r="HQL12" s="105"/>
      <c r="HQM12" s="105"/>
      <c r="HQN12" s="105"/>
      <c r="HQO12" s="105"/>
      <c r="HQP12" s="105"/>
      <c r="HQQ12" s="105"/>
      <c r="HQR12" s="105"/>
      <c r="HQS12" s="105"/>
      <c r="HQT12" s="105"/>
      <c r="HQU12" s="105"/>
      <c r="HQV12" s="105"/>
      <c r="HQW12" s="105"/>
      <c r="HQX12" s="105"/>
      <c r="HQY12" s="105"/>
      <c r="HQZ12" s="105"/>
      <c r="HRA12" s="105"/>
      <c r="HRB12" s="105"/>
      <c r="HRC12" s="105"/>
      <c r="HRD12" s="105"/>
      <c r="HRE12" s="105"/>
      <c r="HRF12" s="105"/>
      <c r="HRG12" s="105"/>
      <c r="HRH12" s="105"/>
      <c r="HRI12" s="105"/>
      <c r="HRJ12" s="105"/>
      <c r="HRK12" s="105"/>
      <c r="HRL12" s="105"/>
      <c r="HRM12" s="105"/>
      <c r="HRN12" s="105"/>
      <c r="HRO12" s="105"/>
      <c r="HRP12" s="105"/>
      <c r="HRQ12" s="105"/>
      <c r="HRR12" s="105"/>
      <c r="HRS12" s="105"/>
      <c r="HRT12" s="105"/>
      <c r="HRU12" s="105"/>
      <c r="HRV12" s="105"/>
      <c r="HRW12" s="105"/>
      <c r="HRX12" s="105"/>
      <c r="HRY12" s="105"/>
      <c r="HRZ12" s="105"/>
      <c r="HSA12" s="105"/>
      <c r="HSB12" s="105"/>
      <c r="HSC12" s="105"/>
      <c r="HSD12" s="105"/>
      <c r="HSE12" s="105"/>
      <c r="HSF12" s="105"/>
      <c r="HSG12" s="105"/>
      <c r="HSH12" s="105"/>
      <c r="HSI12" s="105"/>
      <c r="HSJ12" s="105"/>
      <c r="HSK12" s="105"/>
      <c r="HSL12" s="105"/>
      <c r="HSM12" s="105"/>
      <c r="HSN12" s="105"/>
      <c r="HSO12" s="105"/>
      <c r="HSP12" s="105"/>
      <c r="HSQ12" s="105"/>
      <c r="HSR12" s="105"/>
      <c r="HSS12" s="105"/>
      <c r="HST12" s="105"/>
      <c r="HSU12" s="105"/>
      <c r="HSV12" s="105"/>
      <c r="HSW12" s="105"/>
      <c r="HSX12" s="105"/>
      <c r="HSY12" s="105"/>
      <c r="HSZ12" s="105"/>
      <c r="HTA12" s="105"/>
      <c r="HTB12" s="105"/>
      <c r="HTC12" s="105"/>
      <c r="HTD12" s="105"/>
      <c r="HTE12" s="105"/>
      <c r="HTF12" s="105"/>
      <c r="HTG12" s="105"/>
      <c r="HTH12" s="105"/>
      <c r="HTI12" s="105"/>
      <c r="HTJ12" s="105"/>
      <c r="HTK12" s="105"/>
      <c r="HTL12" s="105"/>
      <c r="HTM12" s="105"/>
      <c r="HTN12" s="105"/>
      <c r="HTO12" s="105"/>
      <c r="HTP12" s="105"/>
      <c r="HTQ12" s="105"/>
      <c r="HTR12" s="105"/>
      <c r="HTS12" s="105"/>
      <c r="HTT12" s="105"/>
      <c r="HTU12" s="105"/>
      <c r="HTV12" s="105"/>
      <c r="HTW12" s="105"/>
      <c r="HTX12" s="105"/>
      <c r="HTY12" s="105"/>
      <c r="HTZ12" s="105"/>
      <c r="HUA12" s="105"/>
      <c r="HUB12" s="105"/>
      <c r="HUC12" s="105"/>
      <c r="HUD12" s="105"/>
      <c r="HUE12" s="105"/>
      <c r="HUF12" s="105"/>
      <c r="HUG12" s="105"/>
      <c r="HUH12" s="105"/>
      <c r="HUI12" s="105"/>
      <c r="HUJ12" s="105"/>
      <c r="HUK12" s="105"/>
      <c r="HUL12" s="105"/>
      <c r="HUM12" s="105"/>
      <c r="HUN12" s="105"/>
      <c r="HUO12" s="105"/>
      <c r="HUP12" s="105"/>
      <c r="HUQ12" s="105"/>
      <c r="HUR12" s="105"/>
      <c r="HUS12" s="105"/>
      <c r="HUT12" s="105"/>
      <c r="HUU12" s="105"/>
      <c r="HUV12" s="105"/>
      <c r="HUW12" s="105"/>
      <c r="HUX12" s="105"/>
      <c r="HUY12" s="105"/>
      <c r="HUZ12" s="105"/>
      <c r="HVA12" s="105"/>
      <c r="HVB12" s="105"/>
      <c r="HVC12" s="105"/>
      <c r="HVD12" s="105"/>
      <c r="HVE12" s="105"/>
      <c r="HVF12" s="105"/>
      <c r="HVG12" s="105"/>
      <c r="HVH12" s="105"/>
      <c r="HVI12" s="105"/>
      <c r="HVJ12" s="105"/>
      <c r="HVK12" s="105"/>
      <c r="HVL12" s="105"/>
      <c r="HVM12" s="105"/>
      <c r="HVN12" s="105"/>
      <c r="HVO12" s="105"/>
      <c r="HVP12" s="105"/>
      <c r="HVQ12" s="105"/>
      <c r="HVR12" s="105"/>
      <c r="HVS12" s="105"/>
      <c r="HVT12" s="105"/>
      <c r="HVU12" s="105"/>
      <c r="HVV12" s="105"/>
      <c r="HVW12" s="105"/>
      <c r="HVX12" s="105"/>
      <c r="HVY12" s="105"/>
      <c r="HVZ12" s="105"/>
      <c r="HWA12" s="105"/>
      <c r="HWB12" s="105"/>
      <c r="HWC12" s="105"/>
      <c r="HWD12" s="105"/>
      <c r="HWE12" s="105"/>
      <c r="HWF12" s="105"/>
      <c r="HWG12" s="105"/>
      <c r="HWH12" s="105"/>
      <c r="HWI12" s="105"/>
      <c r="HWJ12" s="105"/>
      <c r="HWK12" s="105"/>
      <c r="HWL12" s="105"/>
      <c r="HWM12" s="105"/>
      <c r="HWN12" s="105"/>
      <c r="HWO12" s="105"/>
      <c r="HWP12" s="105"/>
      <c r="HWQ12" s="105"/>
      <c r="HWR12" s="105"/>
      <c r="HWS12" s="105"/>
      <c r="HWT12" s="105"/>
      <c r="HWU12" s="105"/>
      <c r="HWV12" s="105"/>
      <c r="HWW12" s="105"/>
      <c r="HWX12" s="105"/>
      <c r="HWY12" s="105"/>
      <c r="HWZ12" s="105"/>
      <c r="HXA12" s="105"/>
      <c r="HXB12" s="105"/>
      <c r="HXC12" s="105"/>
      <c r="HXD12" s="105"/>
      <c r="HXE12" s="105"/>
      <c r="HXF12" s="105"/>
      <c r="HXG12" s="105"/>
      <c r="HXH12" s="105"/>
      <c r="HXI12" s="105"/>
      <c r="HXJ12" s="105"/>
      <c r="HXK12" s="105"/>
      <c r="HXL12" s="105"/>
      <c r="HXM12" s="105"/>
      <c r="HXN12" s="105"/>
      <c r="HXO12" s="105"/>
      <c r="HXP12" s="105"/>
      <c r="HXQ12" s="105"/>
      <c r="HXR12" s="105"/>
      <c r="HXS12" s="105"/>
      <c r="HXT12" s="105"/>
      <c r="HXU12" s="105"/>
      <c r="HXV12" s="105"/>
      <c r="HXW12" s="105"/>
      <c r="HXX12" s="105"/>
      <c r="HXY12" s="105"/>
      <c r="HXZ12" s="105"/>
      <c r="HYA12" s="105"/>
      <c r="HYB12" s="105"/>
      <c r="HYC12" s="105"/>
      <c r="HYD12" s="105"/>
      <c r="HYE12" s="105"/>
      <c r="HYF12" s="105"/>
      <c r="HYG12" s="105"/>
      <c r="HYH12" s="105"/>
      <c r="HYI12" s="105"/>
      <c r="HYJ12" s="105"/>
      <c r="HYK12" s="105"/>
      <c r="HYL12" s="105"/>
      <c r="HYM12" s="105"/>
      <c r="HYN12" s="105"/>
      <c r="HYO12" s="105"/>
      <c r="HYP12" s="105"/>
      <c r="HYQ12" s="105"/>
      <c r="HYR12" s="105"/>
      <c r="HYS12" s="105"/>
      <c r="HYT12" s="105"/>
      <c r="HYU12" s="105"/>
      <c r="HYV12" s="105"/>
      <c r="HYW12" s="105"/>
      <c r="HYX12" s="105"/>
      <c r="HYY12" s="105"/>
      <c r="HYZ12" s="105"/>
      <c r="HZA12" s="105"/>
      <c r="HZB12" s="105"/>
      <c r="HZC12" s="105"/>
      <c r="HZD12" s="105"/>
      <c r="HZE12" s="105"/>
      <c r="HZF12" s="105"/>
      <c r="HZG12" s="105"/>
      <c r="HZH12" s="105"/>
      <c r="HZI12" s="105"/>
      <c r="HZJ12" s="105"/>
      <c r="HZK12" s="105"/>
      <c r="HZL12" s="105"/>
      <c r="HZM12" s="105"/>
      <c r="HZN12" s="105"/>
      <c r="HZO12" s="105"/>
      <c r="HZP12" s="105"/>
      <c r="HZQ12" s="105"/>
      <c r="HZR12" s="105"/>
      <c r="HZS12" s="105"/>
      <c r="HZT12" s="105"/>
      <c r="HZU12" s="105"/>
      <c r="HZV12" s="105"/>
      <c r="HZW12" s="105"/>
      <c r="HZX12" s="105"/>
      <c r="HZY12" s="105"/>
      <c r="HZZ12" s="105"/>
      <c r="IAA12" s="105"/>
      <c r="IAB12" s="105"/>
      <c r="IAC12" s="105"/>
      <c r="IAD12" s="105"/>
      <c r="IAE12" s="105"/>
      <c r="IAF12" s="105"/>
      <c r="IAG12" s="105"/>
      <c r="IAH12" s="105"/>
      <c r="IAI12" s="105"/>
      <c r="IAJ12" s="105"/>
      <c r="IAK12" s="105"/>
      <c r="IAL12" s="105"/>
      <c r="IAM12" s="105"/>
      <c r="IAN12" s="105"/>
      <c r="IAO12" s="105"/>
      <c r="IAP12" s="105"/>
      <c r="IAQ12" s="105"/>
      <c r="IAR12" s="105"/>
      <c r="IAS12" s="105"/>
      <c r="IAT12" s="105"/>
      <c r="IAU12" s="105"/>
      <c r="IAV12" s="105"/>
      <c r="IAW12" s="105"/>
      <c r="IAX12" s="105"/>
      <c r="IAY12" s="105"/>
      <c r="IAZ12" s="105"/>
      <c r="IBA12" s="105"/>
      <c r="IBB12" s="105"/>
      <c r="IBC12" s="105"/>
      <c r="IBD12" s="105"/>
      <c r="IBE12" s="105"/>
      <c r="IBF12" s="105"/>
      <c r="IBG12" s="105"/>
      <c r="IBH12" s="105"/>
      <c r="IBI12" s="105"/>
      <c r="IBJ12" s="105"/>
      <c r="IBK12" s="105"/>
      <c r="IBL12" s="105"/>
      <c r="IBM12" s="105"/>
      <c r="IBN12" s="105"/>
      <c r="IBO12" s="105"/>
      <c r="IBP12" s="105"/>
      <c r="IBQ12" s="105"/>
      <c r="IBR12" s="105"/>
      <c r="IBS12" s="105"/>
      <c r="IBT12" s="105"/>
      <c r="IBU12" s="105"/>
      <c r="IBV12" s="105"/>
      <c r="IBW12" s="105"/>
      <c r="IBX12" s="105"/>
      <c r="IBY12" s="105"/>
      <c r="IBZ12" s="105"/>
      <c r="ICA12" s="105"/>
      <c r="ICB12" s="105"/>
      <c r="ICC12" s="105"/>
      <c r="ICD12" s="105"/>
      <c r="ICE12" s="105"/>
      <c r="ICF12" s="105"/>
      <c r="ICG12" s="105"/>
      <c r="ICH12" s="105"/>
      <c r="ICI12" s="105"/>
      <c r="ICJ12" s="105"/>
      <c r="ICK12" s="105"/>
      <c r="ICL12" s="105"/>
      <c r="ICM12" s="105"/>
      <c r="ICN12" s="105"/>
      <c r="ICO12" s="105"/>
      <c r="ICP12" s="105"/>
      <c r="ICQ12" s="105"/>
      <c r="ICR12" s="105"/>
      <c r="ICS12" s="105"/>
      <c r="ICT12" s="105"/>
      <c r="ICU12" s="105"/>
      <c r="ICV12" s="105"/>
      <c r="ICW12" s="105"/>
      <c r="ICX12" s="105"/>
      <c r="ICY12" s="105"/>
      <c r="ICZ12" s="105"/>
      <c r="IDA12" s="105"/>
      <c r="IDB12" s="105"/>
      <c r="IDC12" s="105"/>
      <c r="IDD12" s="105"/>
      <c r="IDE12" s="105"/>
      <c r="IDF12" s="105"/>
      <c r="IDG12" s="105"/>
      <c r="IDH12" s="105"/>
      <c r="IDI12" s="105"/>
      <c r="IDJ12" s="105"/>
      <c r="IDK12" s="105"/>
      <c r="IDL12" s="105"/>
      <c r="IDM12" s="105"/>
      <c r="IDN12" s="105"/>
      <c r="IDO12" s="105"/>
      <c r="IDP12" s="105"/>
      <c r="IDQ12" s="105"/>
      <c r="IDR12" s="105"/>
      <c r="IDS12" s="105"/>
      <c r="IDT12" s="105"/>
      <c r="IDU12" s="105"/>
      <c r="IDV12" s="105"/>
      <c r="IDW12" s="105"/>
      <c r="IDX12" s="105"/>
      <c r="IDY12" s="105"/>
      <c r="IDZ12" s="105"/>
      <c r="IEA12" s="105"/>
      <c r="IEB12" s="105"/>
      <c r="IEC12" s="105"/>
      <c r="IED12" s="105"/>
      <c r="IEE12" s="105"/>
      <c r="IEF12" s="105"/>
      <c r="IEG12" s="105"/>
      <c r="IEH12" s="105"/>
      <c r="IEI12" s="105"/>
      <c r="IEJ12" s="105"/>
      <c r="IEK12" s="105"/>
      <c r="IEL12" s="105"/>
      <c r="IEM12" s="105"/>
      <c r="IEN12" s="105"/>
      <c r="IEO12" s="105"/>
      <c r="IEP12" s="105"/>
      <c r="IEQ12" s="105"/>
      <c r="IER12" s="105"/>
      <c r="IES12" s="105"/>
      <c r="IET12" s="105"/>
      <c r="IEU12" s="105"/>
      <c r="IEV12" s="105"/>
      <c r="IEW12" s="105"/>
      <c r="IEX12" s="105"/>
      <c r="IEY12" s="105"/>
      <c r="IEZ12" s="105"/>
      <c r="IFA12" s="105"/>
      <c r="IFB12" s="105"/>
      <c r="IFC12" s="105"/>
      <c r="IFD12" s="105"/>
      <c r="IFE12" s="105"/>
      <c r="IFF12" s="105"/>
      <c r="IFG12" s="105"/>
      <c r="IFH12" s="105"/>
      <c r="IFI12" s="105"/>
      <c r="IFJ12" s="105"/>
      <c r="IFK12" s="105"/>
      <c r="IFL12" s="105"/>
      <c r="IFM12" s="105"/>
      <c r="IFN12" s="105"/>
      <c r="IFO12" s="105"/>
      <c r="IFP12" s="105"/>
      <c r="IFQ12" s="105"/>
      <c r="IFR12" s="105"/>
      <c r="IFS12" s="105"/>
      <c r="IFT12" s="105"/>
      <c r="IFU12" s="105"/>
      <c r="IFV12" s="105"/>
      <c r="IFW12" s="105"/>
      <c r="IFX12" s="105"/>
      <c r="IFY12" s="105"/>
      <c r="IFZ12" s="105"/>
      <c r="IGA12" s="105"/>
      <c r="IGB12" s="105"/>
      <c r="IGC12" s="105"/>
      <c r="IGD12" s="105"/>
      <c r="IGE12" s="105"/>
      <c r="IGF12" s="105"/>
      <c r="IGG12" s="105"/>
      <c r="IGH12" s="105"/>
      <c r="IGI12" s="105"/>
      <c r="IGJ12" s="105"/>
      <c r="IGK12" s="105"/>
      <c r="IGL12" s="105"/>
      <c r="IGM12" s="105"/>
      <c r="IGN12" s="105"/>
      <c r="IGO12" s="105"/>
      <c r="IGP12" s="105"/>
      <c r="IGQ12" s="105"/>
      <c r="IGR12" s="105"/>
      <c r="IGS12" s="105"/>
      <c r="IGT12" s="105"/>
      <c r="IGU12" s="105"/>
      <c r="IGV12" s="105"/>
      <c r="IGW12" s="105"/>
      <c r="IGX12" s="105"/>
      <c r="IGY12" s="105"/>
      <c r="IGZ12" s="105"/>
      <c r="IHA12" s="105"/>
      <c r="IHB12" s="105"/>
      <c r="IHC12" s="105"/>
      <c r="IHD12" s="105"/>
      <c r="IHE12" s="105"/>
      <c r="IHF12" s="105"/>
      <c r="IHG12" s="105"/>
      <c r="IHH12" s="105"/>
      <c r="IHI12" s="105"/>
      <c r="IHJ12" s="105"/>
      <c r="IHK12" s="105"/>
      <c r="IHL12" s="105"/>
      <c r="IHM12" s="105"/>
      <c r="IHN12" s="105"/>
      <c r="IHO12" s="105"/>
      <c r="IHP12" s="105"/>
      <c r="IHQ12" s="105"/>
      <c r="IHR12" s="105"/>
      <c r="IHS12" s="105"/>
      <c r="IHT12" s="105"/>
      <c r="IHU12" s="105"/>
      <c r="IHV12" s="105"/>
      <c r="IHW12" s="105"/>
      <c r="IHX12" s="105"/>
      <c r="IHY12" s="105"/>
      <c r="IHZ12" s="105"/>
      <c r="IIA12" s="105"/>
      <c r="IIB12" s="105"/>
      <c r="IIC12" s="105"/>
      <c r="IID12" s="105"/>
      <c r="IIE12" s="105"/>
      <c r="IIF12" s="105"/>
      <c r="IIG12" s="105"/>
      <c r="IIH12" s="105"/>
      <c r="III12" s="105"/>
      <c r="IIJ12" s="105"/>
      <c r="IIK12" s="105"/>
      <c r="IIL12" s="105"/>
      <c r="IIM12" s="105"/>
      <c r="IIN12" s="105"/>
      <c r="IIO12" s="105"/>
      <c r="IIP12" s="105"/>
      <c r="IIQ12" s="105"/>
      <c r="IIR12" s="105"/>
      <c r="IIS12" s="105"/>
      <c r="IIT12" s="105"/>
      <c r="IIU12" s="105"/>
      <c r="IIV12" s="105"/>
      <c r="IIW12" s="105"/>
      <c r="IIX12" s="105"/>
      <c r="IIY12" s="105"/>
      <c r="IIZ12" s="105"/>
      <c r="IJA12" s="105"/>
      <c r="IJB12" s="105"/>
      <c r="IJC12" s="105"/>
      <c r="IJD12" s="105"/>
      <c r="IJE12" s="105"/>
      <c r="IJF12" s="105"/>
      <c r="IJG12" s="105"/>
      <c r="IJH12" s="105"/>
      <c r="IJI12" s="105"/>
      <c r="IJJ12" s="105"/>
      <c r="IJK12" s="105"/>
      <c r="IJL12" s="105"/>
      <c r="IJM12" s="105"/>
      <c r="IJN12" s="105"/>
      <c r="IJO12" s="105"/>
      <c r="IJP12" s="105"/>
      <c r="IJQ12" s="105"/>
      <c r="IJR12" s="105"/>
      <c r="IJS12" s="105"/>
      <c r="IJT12" s="105"/>
      <c r="IJU12" s="105"/>
      <c r="IJV12" s="105"/>
      <c r="IJW12" s="105"/>
      <c r="IJX12" s="105"/>
      <c r="IJY12" s="105"/>
      <c r="IJZ12" s="105"/>
      <c r="IKA12" s="105"/>
      <c r="IKB12" s="105"/>
      <c r="IKC12" s="105"/>
      <c r="IKD12" s="105"/>
      <c r="IKE12" s="105"/>
      <c r="IKF12" s="105"/>
      <c r="IKG12" s="105"/>
      <c r="IKH12" s="105"/>
      <c r="IKI12" s="105"/>
      <c r="IKJ12" s="105"/>
      <c r="IKK12" s="105"/>
      <c r="IKL12" s="105"/>
      <c r="IKM12" s="105"/>
      <c r="IKN12" s="105"/>
      <c r="IKO12" s="105"/>
      <c r="IKP12" s="105"/>
      <c r="IKQ12" s="105"/>
      <c r="IKR12" s="105"/>
      <c r="IKS12" s="105"/>
      <c r="IKT12" s="105"/>
      <c r="IKU12" s="105"/>
      <c r="IKV12" s="105"/>
      <c r="IKW12" s="105"/>
      <c r="IKX12" s="105"/>
      <c r="IKY12" s="105"/>
      <c r="IKZ12" s="105"/>
      <c r="ILA12" s="105"/>
      <c r="ILB12" s="105"/>
      <c r="ILC12" s="105"/>
      <c r="ILD12" s="105"/>
      <c r="ILE12" s="105"/>
      <c r="ILF12" s="105"/>
      <c r="ILG12" s="105"/>
      <c r="ILH12" s="105"/>
      <c r="ILI12" s="105"/>
      <c r="ILJ12" s="105"/>
      <c r="ILK12" s="105"/>
      <c r="ILL12" s="105"/>
      <c r="ILM12" s="105"/>
      <c r="ILN12" s="105"/>
      <c r="ILO12" s="105"/>
      <c r="ILP12" s="105"/>
      <c r="ILQ12" s="105"/>
      <c r="ILR12" s="105"/>
      <c r="ILS12" s="105"/>
      <c r="ILT12" s="105"/>
      <c r="ILU12" s="105"/>
      <c r="ILV12" s="105"/>
      <c r="ILW12" s="105"/>
      <c r="ILX12" s="105"/>
      <c r="ILY12" s="105"/>
      <c r="ILZ12" s="105"/>
      <c r="IMA12" s="105"/>
      <c r="IMB12" s="105"/>
      <c r="IMC12" s="105"/>
      <c r="IMD12" s="105"/>
      <c r="IME12" s="105"/>
      <c r="IMF12" s="105"/>
      <c r="IMG12" s="105"/>
      <c r="IMH12" s="105"/>
      <c r="IMI12" s="105"/>
      <c r="IMJ12" s="105"/>
      <c r="IMK12" s="105"/>
      <c r="IML12" s="105"/>
      <c r="IMM12" s="105"/>
      <c r="IMN12" s="105"/>
      <c r="IMO12" s="105"/>
      <c r="IMP12" s="105"/>
      <c r="IMQ12" s="105"/>
      <c r="IMR12" s="105"/>
      <c r="IMS12" s="105"/>
      <c r="IMT12" s="105"/>
      <c r="IMU12" s="105"/>
      <c r="IMV12" s="105"/>
      <c r="IMW12" s="105"/>
      <c r="IMX12" s="105"/>
      <c r="IMY12" s="105"/>
      <c r="IMZ12" s="105"/>
      <c r="INA12" s="105"/>
      <c r="INB12" s="105"/>
      <c r="INC12" s="105"/>
      <c r="IND12" s="105"/>
      <c r="INE12" s="105"/>
      <c r="INF12" s="105"/>
      <c r="ING12" s="105"/>
      <c r="INH12" s="105"/>
      <c r="INI12" s="105"/>
      <c r="INJ12" s="105"/>
      <c r="INK12" s="105"/>
      <c r="INL12" s="105"/>
      <c r="INM12" s="105"/>
      <c r="INN12" s="105"/>
      <c r="INO12" s="105"/>
      <c r="INP12" s="105"/>
      <c r="INQ12" s="105"/>
      <c r="INR12" s="105"/>
      <c r="INS12" s="105"/>
      <c r="INT12" s="105"/>
      <c r="INU12" s="105"/>
      <c r="INV12" s="105"/>
      <c r="INW12" s="105"/>
      <c r="INX12" s="105"/>
      <c r="INY12" s="105"/>
      <c r="INZ12" s="105"/>
      <c r="IOA12" s="105"/>
      <c r="IOB12" s="105"/>
      <c r="IOC12" s="105"/>
      <c r="IOD12" s="105"/>
      <c r="IOE12" s="105"/>
      <c r="IOF12" s="105"/>
      <c r="IOG12" s="105"/>
      <c r="IOH12" s="105"/>
      <c r="IOI12" s="105"/>
      <c r="IOJ12" s="105"/>
      <c r="IOK12" s="105"/>
      <c r="IOL12" s="105"/>
      <c r="IOM12" s="105"/>
      <c r="ION12" s="105"/>
      <c r="IOO12" s="105"/>
      <c r="IOP12" s="105"/>
      <c r="IOQ12" s="105"/>
      <c r="IOR12" s="105"/>
      <c r="IOS12" s="105"/>
      <c r="IOT12" s="105"/>
      <c r="IOU12" s="105"/>
      <c r="IOV12" s="105"/>
      <c r="IOW12" s="105"/>
      <c r="IOX12" s="105"/>
      <c r="IOY12" s="105"/>
      <c r="IOZ12" s="105"/>
      <c r="IPA12" s="105"/>
      <c r="IPB12" s="105"/>
      <c r="IPC12" s="105"/>
      <c r="IPD12" s="105"/>
      <c r="IPE12" s="105"/>
      <c r="IPF12" s="105"/>
      <c r="IPG12" s="105"/>
      <c r="IPH12" s="105"/>
      <c r="IPI12" s="105"/>
      <c r="IPJ12" s="105"/>
      <c r="IPK12" s="105"/>
      <c r="IPL12" s="105"/>
      <c r="IPM12" s="105"/>
      <c r="IPN12" s="105"/>
      <c r="IPO12" s="105"/>
      <c r="IPP12" s="105"/>
      <c r="IPQ12" s="105"/>
      <c r="IPR12" s="105"/>
      <c r="IPS12" s="105"/>
      <c r="IPT12" s="105"/>
      <c r="IPU12" s="105"/>
      <c r="IPV12" s="105"/>
      <c r="IPW12" s="105"/>
      <c r="IPX12" s="105"/>
      <c r="IPY12" s="105"/>
      <c r="IPZ12" s="105"/>
      <c r="IQA12" s="105"/>
      <c r="IQB12" s="105"/>
      <c r="IQC12" s="105"/>
      <c r="IQD12" s="105"/>
      <c r="IQE12" s="105"/>
      <c r="IQF12" s="105"/>
      <c r="IQG12" s="105"/>
      <c r="IQH12" s="105"/>
      <c r="IQI12" s="105"/>
      <c r="IQJ12" s="105"/>
      <c r="IQK12" s="105"/>
      <c r="IQL12" s="105"/>
      <c r="IQM12" s="105"/>
      <c r="IQN12" s="105"/>
      <c r="IQO12" s="105"/>
      <c r="IQP12" s="105"/>
      <c r="IQQ12" s="105"/>
      <c r="IQR12" s="105"/>
      <c r="IQS12" s="105"/>
      <c r="IQT12" s="105"/>
      <c r="IQU12" s="105"/>
      <c r="IQV12" s="105"/>
      <c r="IQW12" s="105"/>
      <c r="IQX12" s="105"/>
      <c r="IQY12" s="105"/>
      <c r="IQZ12" s="105"/>
      <c r="IRA12" s="105"/>
      <c r="IRB12" s="105"/>
      <c r="IRC12" s="105"/>
      <c r="IRD12" s="105"/>
      <c r="IRE12" s="105"/>
      <c r="IRF12" s="105"/>
      <c r="IRG12" s="105"/>
      <c r="IRH12" s="105"/>
      <c r="IRI12" s="105"/>
      <c r="IRJ12" s="105"/>
      <c r="IRK12" s="105"/>
      <c r="IRL12" s="105"/>
      <c r="IRM12" s="105"/>
      <c r="IRN12" s="105"/>
      <c r="IRO12" s="105"/>
      <c r="IRP12" s="105"/>
      <c r="IRQ12" s="105"/>
      <c r="IRR12" s="105"/>
      <c r="IRS12" s="105"/>
      <c r="IRT12" s="105"/>
      <c r="IRU12" s="105"/>
      <c r="IRV12" s="105"/>
      <c r="IRW12" s="105"/>
      <c r="IRX12" s="105"/>
      <c r="IRY12" s="105"/>
      <c r="IRZ12" s="105"/>
      <c r="ISA12" s="105"/>
      <c r="ISB12" s="105"/>
      <c r="ISC12" s="105"/>
      <c r="ISD12" s="105"/>
      <c r="ISE12" s="105"/>
      <c r="ISF12" s="105"/>
      <c r="ISG12" s="105"/>
      <c r="ISH12" s="105"/>
      <c r="ISI12" s="105"/>
      <c r="ISJ12" s="105"/>
      <c r="ISK12" s="105"/>
      <c r="ISL12" s="105"/>
      <c r="ISM12" s="105"/>
      <c r="ISN12" s="105"/>
      <c r="ISO12" s="105"/>
      <c r="ISP12" s="105"/>
      <c r="ISQ12" s="105"/>
      <c r="ISR12" s="105"/>
      <c r="ISS12" s="105"/>
      <c r="IST12" s="105"/>
      <c r="ISU12" s="105"/>
      <c r="ISV12" s="105"/>
      <c r="ISW12" s="105"/>
      <c r="ISX12" s="105"/>
      <c r="ISY12" s="105"/>
      <c r="ISZ12" s="105"/>
      <c r="ITA12" s="105"/>
      <c r="ITB12" s="105"/>
      <c r="ITC12" s="105"/>
      <c r="ITD12" s="105"/>
      <c r="ITE12" s="105"/>
      <c r="ITF12" s="105"/>
      <c r="ITG12" s="105"/>
      <c r="ITH12" s="105"/>
      <c r="ITI12" s="105"/>
      <c r="ITJ12" s="105"/>
      <c r="ITK12" s="105"/>
      <c r="ITL12" s="105"/>
      <c r="ITM12" s="105"/>
      <c r="ITN12" s="105"/>
      <c r="ITO12" s="105"/>
      <c r="ITP12" s="105"/>
      <c r="ITQ12" s="105"/>
      <c r="ITR12" s="105"/>
      <c r="ITS12" s="105"/>
      <c r="ITT12" s="105"/>
      <c r="ITU12" s="105"/>
      <c r="ITV12" s="105"/>
      <c r="ITW12" s="105"/>
      <c r="ITX12" s="105"/>
      <c r="ITY12" s="105"/>
      <c r="ITZ12" s="105"/>
      <c r="IUA12" s="105"/>
      <c r="IUB12" s="105"/>
      <c r="IUC12" s="105"/>
      <c r="IUD12" s="105"/>
      <c r="IUE12" s="105"/>
      <c r="IUF12" s="105"/>
      <c r="IUG12" s="105"/>
      <c r="IUH12" s="105"/>
      <c r="IUI12" s="105"/>
      <c r="IUJ12" s="105"/>
      <c r="IUK12" s="105"/>
      <c r="IUL12" s="105"/>
      <c r="IUM12" s="105"/>
      <c r="IUN12" s="105"/>
      <c r="IUO12" s="105"/>
      <c r="IUP12" s="105"/>
      <c r="IUQ12" s="105"/>
      <c r="IUR12" s="105"/>
      <c r="IUS12" s="105"/>
      <c r="IUT12" s="105"/>
      <c r="IUU12" s="105"/>
      <c r="IUV12" s="105"/>
      <c r="IUW12" s="105"/>
      <c r="IUX12" s="105"/>
      <c r="IUY12" s="105"/>
      <c r="IUZ12" s="105"/>
      <c r="IVA12" s="105"/>
      <c r="IVB12" s="105"/>
      <c r="IVC12" s="105"/>
      <c r="IVD12" s="105"/>
      <c r="IVE12" s="105"/>
      <c r="IVF12" s="105"/>
      <c r="IVG12" s="105"/>
      <c r="IVH12" s="105"/>
      <c r="IVI12" s="105"/>
      <c r="IVJ12" s="105"/>
      <c r="IVK12" s="105"/>
      <c r="IVL12" s="105"/>
      <c r="IVM12" s="105"/>
      <c r="IVN12" s="105"/>
      <c r="IVO12" s="105"/>
      <c r="IVP12" s="105"/>
      <c r="IVQ12" s="105"/>
      <c r="IVR12" s="105"/>
      <c r="IVS12" s="105"/>
      <c r="IVT12" s="105"/>
      <c r="IVU12" s="105"/>
      <c r="IVV12" s="105"/>
      <c r="IVW12" s="105"/>
      <c r="IVX12" s="105"/>
      <c r="IVY12" s="105"/>
      <c r="IVZ12" s="105"/>
      <c r="IWA12" s="105"/>
      <c r="IWB12" s="105"/>
      <c r="IWC12" s="105"/>
      <c r="IWD12" s="105"/>
      <c r="IWE12" s="105"/>
      <c r="IWF12" s="105"/>
      <c r="IWG12" s="105"/>
      <c r="IWH12" s="105"/>
      <c r="IWI12" s="105"/>
      <c r="IWJ12" s="105"/>
      <c r="IWK12" s="105"/>
      <c r="IWL12" s="105"/>
      <c r="IWM12" s="105"/>
      <c r="IWN12" s="105"/>
      <c r="IWO12" s="105"/>
      <c r="IWP12" s="105"/>
      <c r="IWQ12" s="105"/>
      <c r="IWR12" s="105"/>
      <c r="IWS12" s="105"/>
      <c r="IWT12" s="105"/>
      <c r="IWU12" s="105"/>
      <c r="IWV12" s="105"/>
      <c r="IWW12" s="105"/>
      <c r="IWX12" s="105"/>
      <c r="IWY12" s="105"/>
      <c r="IWZ12" s="105"/>
      <c r="IXA12" s="105"/>
      <c r="IXB12" s="105"/>
      <c r="IXC12" s="105"/>
      <c r="IXD12" s="105"/>
      <c r="IXE12" s="105"/>
      <c r="IXF12" s="105"/>
      <c r="IXG12" s="105"/>
      <c r="IXH12" s="105"/>
      <c r="IXI12" s="105"/>
      <c r="IXJ12" s="105"/>
      <c r="IXK12" s="105"/>
      <c r="IXL12" s="105"/>
      <c r="IXM12" s="105"/>
      <c r="IXN12" s="105"/>
      <c r="IXO12" s="105"/>
      <c r="IXP12" s="105"/>
      <c r="IXQ12" s="105"/>
      <c r="IXR12" s="105"/>
      <c r="IXS12" s="105"/>
      <c r="IXT12" s="105"/>
      <c r="IXU12" s="105"/>
      <c r="IXV12" s="105"/>
      <c r="IXW12" s="105"/>
      <c r="IXX12" s="105"/>
      <c r="IXY12" s="105"/>
      <c r="IXZ12" s="105"/>
      <c r="IYA12" s="105"/>
      <c r="IYB12" s="105"/>
      <c r="IYC12" s="105"/>
      <c r="IYD12" s="105"/>
      <c r="IYE12" s="105"/>
      <c r="IYF12" s="105"/>
      <c r="IYG12" s="105"/>
      <c r="IYH12" s="105"/>
      <c r="IYI12" s="105"/>
      <c r="IYJ12" s="105"/>
      <c r="IYK12" s="105"/>
      <c r="IYL12" s="105"/>
      <c r="IYM12" s="105"/>
      <c r="IYN12" s="105"/>
      <c r="IYO12" s="105"/>
      <c r="IYP12" s="105"/>
      <c r="IYQ12" s="105"/>
      <c r="IYR12" s="105"/>
      <c r="IYS12" s="105"/>
      <c r="IYT12" s="105"/>
      <c r="IYU12" s="105"/>
      <c r="IYV12" s="105"/>
      <c r="IYW12" s="105"/>
      <c r="IYX12" s="105"/>
      <c r="IYY12" s="105"/>
      <c r="IYZ12" s="105"/>
      <c r="IZA12" s="105"/>
      <c r="IZB12" s="105"/>
      <c r="IZC12" s="105"/>
      <c r="IZD12" s="105"/>
      <c r="IZE12" s="105"/>
      <c r="IZF12" s="105"/>
      <c r="IZG12" s="105"/>
      <c r="IZH12" s="105"/>
      <c r="IZI12" s="105"/>
      <c r="IZJ12" s="105"/>
      <c r="IZK12" s="105"/>
      <c r="IZL12" s="105"/>
      <c r="IZM12" s="105"/>
      <c r="IZN12" s="105"/>
      <c r="IZO12" s="105"/>
      <c r="IZP12" s="105"/>
      <c r="IZQ12" s="105"/>
      <c r="IZR12" s="105"/>
      <c r="IZS12" s="105"/>
      <c r="IZT12" s="105"/>
      <c r="IZU12" s="105"/>
      <c r="IZV12" s="105"/>
      <c r="IZW12" s="105"/>
      <c r="IZX12" s="105"/>
      <c r="IZY12" s="105"/>
      <c r="IZZ12" s="105"/>
      <c r="JAA12" s="105"/>
      <c r="JAB12" s="105"/>
      <c r="JAC12" s="105"/>
      <c r="JAD12" s="105"/>
      <c r="JAE12" s="105"/>
      <c r="JAF12" s="105"/>
      <c r="JAG12" s="105"/>
      <c r="JAH12" s="105"/>
      <c r="JAI12" s="105"/>
      <c r="JAJ12" s="105"/>
      <c r="JAK12" s="105"/>
      <c r="JAL12" s="105"/>
      <c r="JAM12" s="105"/>
      <c r="JAN12" s="105"/>
      <c r="JAO12" s="105"/>
      <c r="JAP12" s="105"/>
      <c r="JAQ12" s="105"/>
      <c r="JAR12" s="105"/>
      <c r="JAS12" s="105"/>
      <c r="JAT12" s="105"/>
      <c r="JAU12" s="105"/>
      <c r="JAV12" s="105"/>
      <c r="JAW12" s="105"/>
      <c r="JAX12" s="105"/>
      <c r="JAY12" s="105"/>
      <c r="JAZ12" s="105"/>
      <c r="JBA12" s="105"/>
      <c r="JBB12" s="105"/>
      <c r="JBC12" s="105"/>
      <c r="JBD12" s="105"/>
      <c r="JBE12" s="105"/>
      <c r="JBF12" s="105"/>
      <c r="JBG12" s="105"/>
      <c r="JBH12" s="105"/>
      <c r="JBI12" s="105"/>
      <c r="JBJ12" s="105"/>
      <c r="JBK12" s="105"/>
      <c r="JBL12" s="105"/>
      <c r="JBM12" s="105"/>
      <c r="JBN12" s="105"/>
      <c r="JBO12" s="105"/>
      <c r="JBP12" s="105"/>
      <c r="JBQ12" s="105"/>
      <c r="JBR12" s="105"/>
      <c r="JBS12" s="105"/>
      <c r="JBT12" s="105"/>
      <c r="JBU12" s="105"/>
      <c r="JBV12" s="105"/>
      <c r="JBW12" s="105"/>
      <c r="JBX12" s="105"/>
      <c r="JBY12" s="105"/>
      <c r="JBZ12" s="105"/>
      <c r="JCA12" s="105"/>
      <c r="JCB12" s="105"/>
      <c r="JCC12" s="105"/>
      <c r="JCD12" s="105"/>
      <c r="JCE12" s="105"/>
      <c r="JCF12" s="105"/>
      <c r="JCG12" s="105"/>
      <c r="JCH12" s="105"/>
      <c r="JCI12" s="105"/>
      <c r="JCJ12" s="105"/>
      <c r="JCK12" s="105"/>
      <c r="JCL12" s="105"/>
      <c r="JCM12" s="105"/>
      <c r="JCN12" s="105"/>
      <c r="JCO12" s="105"/>
      <c r="JCP12" s="105"/>
      <c r="JCQ12" s="105"/>
      <c r="JCR12" s="105"/>
      <c r="JCS12" s="105"/>
      <c r="JCT12" s="105"/>
      <c r="JCU12" s="105"/>
      <c r="JCV12" s="105"/>
      <c r="JCW12" s="105"/>
      <c r="JCX12" s="105"/>
      <c r="JCY12" s="105"/>
      <c r="JCZ12" s="105"/>
      <c r="JDA12" s="105"/>
      <c r="JDB12" s="105"/>
      <c r="JDC12" s="105"/>
      <c r="JDD12" s="105"/>
      <c r="JDE12" s="105"/>
      <c r="JDF12" s="105"/>
      <c r="JDG12" s="105"/>
      <c r="JDH12" s="105"/>
      <c r="JDI12" s="105"/>
      <c r="JDJ12" s="105"/>
      <c r="JDK12" s="105"/>
      <c r="JDL12" s="105"/>
      <c r="JDM12" s="105"/>
      <c r="JDN12" s="105"/>
      <c r="JDO12" s="105"/>
      <c r="JDP12" s="105"/>
      <c r="JDQ12" s="105"/>
      <c r="JDR12" s="105"/>
      <c r="JDS12" s="105"/>
      <c r="JDT12" s="105"/>
      <c r="JDU12" s="105"/>
      <c r="JDV12" s="105"/>
      <c r="JDW12" s="105"/>
      <c r="JDX12" s="105"/>
      <c r="JDY12" s="105"/>
      <c r="JDZ12" s="105"/>
      <c r="JEA12" s="105"/>
      <c r="JEB12" s="105"/>
      <c r="JEC12" s="105"/>
      <c r="JED12" s="105"/>
      <c r="JEE12" s="105"/>
      <c r="JEF12" s="105"/>
      <c r="JEG12" s="105"/>
      <c r="JEH12" s="105"/>
      <c r="JEI12" s="105"/>
      <c r="JEJ12" s="105"/>
      <c r="JEK12" s="105"/>
      <c r="JEL12" s="105"/>
      <c r="JEM12" s="105"/>
      <c r="JEN12" s="105"/>
      <c r="JEO12" s="105"/>
      <c r="JEP12" s="105"/>
      <c r="JEQ12" s="105"/>
      <c r="JER12" s="105"/>
      <c r="JES12" s="105"/>
      <c r="JET12" s="105"/>
      <c r="JEU12" s="105"/>
      <c r="JEV12" s="105"/>
      <c r="JEW12" s="105"/>
      <c r="JEX12" s="105"/>
      <c r="JEY12" s="105"/>
      <c r="JEZ12" s="105"/>
      <c r="JFA12" s="105"/>
      <c r="JFB12" s="105"/>
      <c r="JFC12" s="105"/>
      <c r="JFD12" s="105"/>
      <c r="JFE12" s="105"/>
      <c r="JFF12" s="105"/>
      <c r="JFG12" s="105"/>
      <c r="JFH12" s="105"/>
      <c r="JFI12" s="105"/>
      <c r="JFJ12" s="105"/>
      <c r="JFK12" s="105"/>
      <c r="JFL12" s="105"/>
      <c r="JFM12" s="105"/>
      <c r="JFN12" s="105"/>
      <c r="JFO12" s="105"/>
      <c r="JFP12" s="105"/>
      <c r="JFQ12" s="105"/>
      <c r="JFR12" s="105"/>
      <c r="JFS12" s="105"/>
      <c r="JFT12" s="105"/>
      <c r="JFU12" s="105"/>
      <c r="JFV12" s="105"/>
      <c r="JFW12" s="105"/>
      <c r="JFX12" s="105"/>
      <c r="JFY12" s="105"/>
      <c r="JFZ12" s="105"/>
      <c r="JGA12" s="105"/>
      <c r="JGB12" s="105"/>
      <c r="JGC12" s="105"/>
      <c r="JGD12" s="105"/>
      <c r="JGE12" s="105"/>
      <c r="JGF12" s="105"/>
      <c r="JGG12" s="105"/>
      <c r="JGH12" s="105"/>
      <c r="JGI12" s="105"/>
      <c r="JGJ12" s="105"/>
      <c r="JGK12" s="105"/>
      <c r="JGL12" s="105"/>
      <c r="JGM12" s="105"/>
      <c r="JGN12" s="105"/>
      <c r="JGO12" s="105"/>
      <c r="JGP12" s="105"/>
      <c r="JGQ12" s="105"/>
      <c r="JGR12" s="105"/>
      <c r="JGS12" s="105"/>
      <c r="JGT12" s="105"/>
      <c r="JGU12" s="105"/>
      <c r="JGV12" s="105"/>
      <c r="JGW12" s="105"/>
      <c r="JGX12" s="105"/>
      <c r="JGY12" s="105"/>
      <c r="JGZ12" s="105"/>
      <c r="JHA12" s="105"/>
      <c r="JHB12" s="105"/>
      <c r="JHC12" s="105"/>
      <c r="JHD12" s="105"/>
      <c r="JHE12" s="105"/>
      <c r="JHF12" s="105"/>
      <c r="JHG12" s="105"/>
      <c r="JHH12" s="105"/>
      <c r="JHI12" s="105"/>
      <c r="JHJ12" s="105"/>
      <c r="JHK12" s="105"/>
      <c r="JHL12" s="105"/>
      <c r="JHM12" s="105"/>
      <c r="JHN12" s="105"/>
      <c r="JHO12" s="105"/>
      <c r="JHP12" s="105"/>
      <c r="JHQ12" s="105"/>
      <c r="JHR12" s="105"/>
      <c r="JHS12" s="105"/>
      <c r="JHT12" s="105"/>
      <c r="JHU12" s="105"/>
      <c r="JHV12" s="105"/>
      <c r="JHW12" s="105"/>
      <c r="JHX12" s="105"/>
      <c r="JHY12" s="105"/>
      <c r="JHZ12" s="105"/>
      <c r="JIA12" s="105"/>
      <c r="JIB12" s="105"/>
      <c r="JIC12" s="105"/>
      <c r="JID12" s="105"/>
      <c r="JIE12" s="105"/>
      <c r="JIF12" s="105"/>
      <c r="JIG12" s="105"/>
      <c r="JIH12" s="105"/>
      <c r="JII12" s="105"/>
      <c r="JIJ12" s="105"/>
      <c r="JIK12" s="105"/>
      <c r="JIL12" s="105"/>
      <c r="JIM12" s="105"/>
      <c r="JIN12" s="105"/>
      <c r="JIO12" s="105"/>
      <c r="JIP12" s="105"/>
      <c r="JIQ12" s="105"/>
      <c r="JIR12" s="105"/>
      <c r="JIS12" s="105"/>
      <c r="JIT12" s="105"/>
      <c r="JIU12" s="105"/>
      <c r="JIV12" s="105"/>
      <c r="JIW12" s="105"/>
      <c r="JIX12" s="105"/>
      <c r="JIY12" s="105"/>
      <c r="JIZ12" s="105"/>
      <c r="JJA12" s="105"/>
      <c r="JJB12" s="105"/>
      <c r="JJC12" s="105"/>
      <c r="JJD12" s="105"/>
      <c r="JJE12" s="105"/>
      <c r="JJF12" s="105"/>
      <c r="JJG12" s="105"/>
      <c r="JJH12" s="105"/>
      <c r="JJI12" s="105"/>
      <c r="JJJ12" s="105"/>
      <c r="JJK12" s="105"/>
      <c r="JJL12" s="105"/>
      <c r="JJM12" s="105"/>
      <c r="JJN12" s="105"/>
      <c r="JJO12" s="105"/>
      <c r="JJP12" s="105"/>
      <c r="JJQ12" s="105"/>
      <c r="JJR12" s="105"/>
      <c r="JJS12" s="105"/>
      <c r="JJT12" s="105"/>
      <c r="JJU12" s="105"/>
      <c r="JJV12" s="105"/>
      <c r="JJW12" s="105"/>
      <c r="JJX12" s="105"/>
      <c r="JJY12" s="105"/>
      <c r="JJZ12" s="105"/>
      <c r="JKA12" s="105"/>
      <c r="JKB12" s="105"/>
      <c r="JKC12" s="105"/>
      <c r="JKD12" s="105"/>
      <c r="JKE12" s="105"/>
      <c r="JKF12" s="105"/>
      <c r="JKG12" s="105"/>
      <c r="JKH12" s="105"/>
      <c r="JKI12" s="105"/>
      <c r="JKJ12" s="105"/>
      <c r="JKK12" s="105"/>
      <c r="JKL12" s="105"/>
      <c r="JKM12" s="105"/>
      <c r="JKN12" s="105"/>
      <c r="JKO12" s="105"/>
      <c r="JKP12" s="105"/>
      <c r="JKQ12" s="105"/>
      <c r="JKR12" s="105"/>
      <c r="JKS12" s="105"/>
      <c r="JKT12" s="105"/>
      <c r="JKU12" s="105"/>
      <c r="JKV12" s="105"/>
      <c r="JKW12" s="105"/>
      <c r="JKX12" s="105"/>
      <c r="JKY12" s="105"/>
      <c r="JKZ12" s="105"/>
      <c r="JLA12" s="105"/>
      <c r="JLB12" s="105"/>
      <c r="JLC12" s="105"/>
      <c r="JLD12" s="105"/>
      <c r="JLE12" s="105"/>
      <c r="JLF12" s="105"/>
      <c r="JLG12" s="105"/>
      <c r="JLH12" s="105"/>
      <c r="JLI12" s="105"/>
      <c r="JLJ12" s="105"/>
      <c r="JLK12" s="105"/>
      <c r="JLL12" s="105"/>
      <c r="JLM12" s="105"/>
      <c r="JLN12" s="105"/>
      <c r="JLO12" s="105"/>
      <c r="JLP12" s="105"/>
      <c r="JLQ12" s="105"/>
      <c r="JLR12" s="105"/>
      <c r="JLS12" s="105"/>
      <c r="JLT12" s="105"/>
      <c r="JLU12" s="105"/>
      <c r="JLV12" s="105"/>
      <c r="JLW12" s="105"/>
      <c r="JLX12" s="105"/>
      <c r="JLY12" s="105"/>
      <c r="JLZ12" s="105"/>
      <c r="JMA12" s="105"/>
      <c r="JMB12" s="105"/>
      <c r="JMC12" s="105"/>
      <c r="JMD12" s="105"/>
      <c r="JME12" s="105"/>
      <c r="JMF12" s="105"/>
      <c r="JMG12" s="105"/>
      <c r="JMH12" s="105"/>
      <c r="JMI12" s="105"/>
      <c r="JMJ12" s="105"/>
      <c r="JMK12" s="105"/>
      <c r="JML12" s="105"/>
      <c r="JMM12" s="105"/>
      <c r="JMN12" s="105"/>
      <c r="JMO12" s="105"/>
      <c r="JMP12" s="105"/>
      <c r="JMQ12" s="105"/>
      <c r="JMR12" s="105"/>
      <c r="JMS12" s="105"/>
      <c r="JMT12" s="105"/>
      <c r="JMU12" s="105"/>
      <c r="JMV12" s="105"/>
      <c r="JMW12" s="105"/>
      <c r="JMX12" s="105"/>
      <c r="JMY12" s="105"/>
      <c r="JMZ12" s="105"/>
      <c r="JNA12" s="105"/>
      <c r="JNB12" s="105"/>
      <c r="JNC12" s="105"/>
      <c r="JND12" s="105"/>
      <c r="JNE12" s="105"/>
      <c r="JNF12" s="105"/>
      <c r="JNG12" s="105"/>
      <c r="JNH12" s="105"/>
      <c r="JNI12" s="105"/>
      <c r="JNJ12" s="105"/>
      <c r="JNK12" s="105"/>
      <c r="JNL12" s="105"/>
      <c r="JNM12" s="105"/>
      <c r="JNN12" s="105"/>
      <c r="JNO12" s="105"/>
      <c r="JNP12" s="105"/>
      <c r="JNQ12" s="105"/>
      <c r="JNR12" s="105"/>
      <c r="JNS12" s="105"/>
      <c r="JNT12" s="105"/>
      <c r="JNU12" s="105"/>
      <c r="JNV12" s="105"/>
      <c r="JNW12" s="105"/>
      <c r="JNX12" s="105"/>
      <c r="JNY12" s="105"/>
      <c r="JNZ12" s="105"/>
      <c r="JOA12" s="105"/>
      <c r="JOB12" s="105"/>
      <c r="JOC12" s="105"/>
      <c r="JOD12" s="105"/>
      <c r="JOE12" s="105"/>
      <c r="JOF12" s="105"/>
      <c r="JOG12" s="105"/>
      <c r="JOH12" s="105"/>
      <c r="JOI12" s="105"/>
      <c r="JOJ12" s="105"/>
      <c r="JOK12" s="105"/>
      <c r="JOL12" s="105"/>
      <c r="JOM12" s="105"/>
      <c r="JON12" s="105"/>
      <c r="JOO12" s="105"/>
      <c r="JOP12" s="105"/>
      <c r="JOQ12" s="105"/>
      <c r="JOR12" s="105"/>
      <c r="JOS12" s="105"/>
      <c r="JOT12" s="105"/>
      <c r="JOU12" s="105"/>
      <c r="JOV12" s="105"/>
      <c r="JOW12" s="105"/>
      <c r="JOX12" s="105"/>
      <c r="JOY12" s="105"/>
      <c r="JOZ12" s="105"/>
      <c r="JPA12" s="105"/>
      <c r="JPB12" s="105"/>
      <c r="JPC12" s="105"/>
      <c r="JPD12" s="105"/>
      <c r="JPE12" s="105"/>
      <c r="JPF12" s="105"/>
      <c r="JPG12" s="105"/>
      <c r="JPH12" s="105"/>
      <c r="JPI12" s="105"/>
      <c r="JPJ12" s="105"/>
      <c r="JPK12" s="105"/>
      <c r="JPL12" s="105"/>
      <c r="JPM12" s="105"/>
      <c r="JPN12" s="105"/>
      <c r="JPO12" s="105"/>
      <c r="JPP12" s="105"/>
      <c r="JPQ12" s="105"/>
      <c r="JPR12" s="105"/>
      <c r="JPS12" s="105"/>
      <c r="JPT12" s="105"/>
      <c r="JPU12" s="105"/>
      <c r="JPV12" s="105"/>
      <c r="JPW12" s="105"/>
      <c r="JPX12" s="105"/>
      <c r="JPY12" s="105"/>
      <c r="JPZ12" s="105"/>
      <c r="JQA12" s="105"/>
      <c r="JQB12" s="105"/>
      <c r="JQC12" s="105"/>
      <c r="JQD12" s="105"/>
      <c r="JQE12" s="105"/>
      <c r="JQF12" s="105"/>
      <c r="JQG12" s="105"/>
      <c r="JQH12" s="105"/>
      <c r="JQI12" s="105"/>
      <c r="JQJ12" s="105"/>
      <c r="JQK12" s="105"/>
      <c r="JQL12" s="105"/>
      <c r="JQM12" s="105"/>
      <c r="JQN12" s="105"/>
      <c r="JQO12" s="105"/>
      <c r="JQP12" s="105"/>
      <c r="JQQ12" s="105"/>
      <c r="JQR12" s="105"/>
      <c r="JQS12" s="105"/>
      <c r="JQT12" s="105"/>
      <c r="JQU12" s="105"/>
      <c r="JQV12" s="105"/>
      <c r="JQW12" s="105"/>
      <c r="JQX12" s="105"/>
      <c r="JQY12" s="105"/>
      <c r="JQZ12" s="105"/>
      <c r="JRA12" s="105"/>
      <c r="JRB12" s="105"/>
      <c r="JRC12" s="105"/>
      <c r="JRD12" s="105"/>
      <c r="JRE12" s="105"/>
      <c r="JRF12" s="105"/>
      <c r="JRG12" s="105"/>
      <c r="JRH12" s="105"/>
      <c r="JRI12" s="105"/>
      <c r="JRJ12" s="105"/>
      <c r="JRK12" s="105"/>
      <c r="JRL12" s="105"/>
      <c r="JRM12" s="105"/>
      <c r="JRN12" s="105"/>
      <c r="JRO12" s="105"/>
      <c r="JRP12" s="105"/>
      <c r="JRQ12" s="105"/>
      <c r="JRR12" s="105"/>
      <c r="JRS12" s="105"/>
      <c r="JRT12" s="105"/>
      <c r="JRU12" s="105"/>
      <c r="JRV12" s="105"/>
      <c r="JRW12" s="105"/>
      <c r="JRX12" s="105"/>
      <c r="JRY12" s="105"/>
      <c r="JRZ12" s="105"/>
      <c r="JSA12" s="105"/>
      <c r="JSB12" s="105"/>
      <c r="JSC12" s="105"/>
      <c r="JSD12" s="105"/>
      <c r="JSE12" s="105"/>
      <c r="JSF12" s="105"/>
      <c r="JSG12" s="105"/>
      <c r="JSH12" s="105"/>
      <c r="JSI12" s="105"/>
      <c r="JSJ12" s="105"/>
      <c r="JSK12" s="105"/>
      <c r="JSL12" s="105"/>
      <c r="JSM12" s="105"/>
      <c r="JSN12" s="105"/>
      <c r="JSO12" s="105"/>
      <c r="JSP12" s="105"/>
      <c r="JSQ12" s="105"/>
      <c r="JSR12" s="105"/>
      <c r="JSS12" s="105"/>
      <c r="JST12" s="105"/>
      <c r="JSU12" s="105"/>
      <c r="JSV12" s="105"/>
      <c r="JSW12" s="105"/>
      <c r="JSX12" s="105"/>
      <c r="JSY12" s="105"/>
      <c r="JSZ12" s="105"/>
      <c r="JTA12" s="105"/>
      <c r="JTB12" s="105"/>
      <c r="JTC12" s="105"/>
      <c r="JTD12" s="105"/>
      <c r="JTE12" s="105"/>
      <c r="JTF12" s="105"/>
      <c r="JTG12" s="105"/>
      <c r="JTH12" s="105"/>
      <c r="JTI12" s="105"/>
      <c r="JTJ12" s="105"/>
      <c r="JTK12" s="105"/>
      <c r="JTL12" s="105"/>
      <c r="JTM12" s="105"/>
      <c r="JTN12" s="105"/>
      <c r="JTO12" s="105"/>
      <c r="JTP12" s="105"/>
      <c r="JTQ12" s="105"/>
      <c r="JTR12" s="105"/>
      <c r="JTS12" s="105"/>
      <c r="JTT12" s="105"/>
      <c r="JTU12" s="105"/>
      <c r="JTV12" s="105"/>
      <c r="JTW12" s="105"/>
      <c r="JTX12" s="105"/>
      <c r="JTY12" s="105"/>
      <c r="JTZ12" s="105"/>
      <c r="JUA12" s="105"/>
      <c r="JUB12" s="105"/>
      <c r="JUC12" s="105"/>
      <c r="JUD12" s="105"/>
      <c r="JUE12" s="105"/>
      <c r="JUF12" s="105"/>
      <c r="JUG12" s="105"/>
      <c r="JUH12" s="105"/>
      <c r="JUI12" s="105"/>
      <c r="JUJ12" s="105"/>
      <c r="JUK12" s="105"/>
      <c r="JUL12" s="105"/>
      <c r="JUM12" s="105"/>
      <c r="JUN12" s="105"/>
      <c r="JUO12" s="105"/>
      <c r="JUP12" s="105"/>
      <c r="JUQ12" s="105"/>
      <c r="JUR12" s="105"/>
      <c r="JUS12" s="105"/>
      <c r="JUT12" s="105"/>
      <c r="JUU12" s="105"/>
      <c r="JUV12" s="105"/>
      <c r="JUW12" s="105"/>
      <c r="JUX12" s="105"/>
      <c r="JUY12" s="105"/>
      <c r="JUZ12" s="105"/>
      <c r="JVA12" s="105"/>
      <c r="JVB12" s="105"/>
      <c r="JVC12" s="105"/>
      <c r="JVD12" s="105"/>
      <c r="JVE12" s="105"/>
      <c r="JVF12" s="105"/>
      <c r="JVG12" s="105"/>
      <c r="JVH12" s="105"/>
      <c r="JVI12" s="105"/>
      <c r="JVJ12" s="105"/>
      <c r="JVK12" s="105"/>
      <c r="JVL12" s="105"/>
      <c r="JVM12" s="105"/>
      <c r="JVN12" s="105"/>
      <c r="JVO12" s="105"/>
      <c r="JVP12" s="105"/>
      <c r="JVQ12" s="105"/>
      <c r="JVR12" s="105"/>
      <c r="JVS12" s="105"/>
      <c r="JVT12" s="105"/>
      <c r="JVU12" s="105"/>
      <c r="JVV12" s="105"/>
      <c r="JVW12" s="105"/>
      <c r="JVX12" s="105"/>
      <c r="JVY12" s="105"/>
      <c r="JVZ12" s="105"/>
      <c r="JWA12" s="105"/>
      <c r="JWB12" s="105"/>
      <c r="JWC12" s="105"/>
      <c r="JWD12" s="105"/>
      <c r="JWE12" s="105"/>
      <c r="JWF12" s="105"/>
      <c r="JWG12" s="105"/>
      <c r="JWH12" s="105"/>
      <c r="JWI12" s="105"/>
      <c r="JWJ12" s="105"/>
      <c r="JWK12" s="105"/>
      <c r="JWL12" s="105"/>
      <c r="JWM12" s="105"/>
      <c r="JWN12" s="105"/>
      <c r="JWO12" s="105"/>
      <c r="JWP12" s="105"/>
      <c r="JWQ12" s="105"/>
      <c r="JWR12" s="105"/>
      <c r="JWS12" s="105"/>
      <c r="JWT12" s="105"/>
      <c r="JWU12" s="105"/>
      <c r="JWV12" s="105"/>
      <c r="JWW12" s="105"/>
      <c r="JWX12" s="105"/>
      <c r="JWY12" s="105"/>
      <c r="JWZ12" s="105"/>
      <c r="JXA12" s="105"/>
      <c r="JXB12" s="105"/>
      <c r="JXC12" s="105"/>
      <c r="JXD12" s="105"/>
      <c r="JXE12" s="105"/>
      <c r="JXF12" s="105"/>
      <c r="JXG12" s="105"/>
      <c r="JXH12" s="105"/>
      <c r="JXI12" s="105"/>
      <c r="JXJ12" s="105"/>
      <c r="JXK12" s="105"/>
      <c r="JXL12" s="105"/>
      <c r="JXM12" s="105"/>
      <c r="JXN12" s="105"/>
      <c r="JXO12" s="105"/>
      <c r="JXP12" s="105"/>
      <c r="JXQ12" s="105"/>
      <c r="JXR12" s="105"/>
      <c r="JXS12" s="105"/>
      <c r="JXT12" s="105"/>
      <c r="JXU12" s="105"/>
      <c r="JXV12" s="105"/>
      <c r="JXW12" s="105"/>
      <c r="JXX12" s="105"/>
      <c r="JXY12" s="105"/>
      <c r="JXZ12" s="105"/>
      <c r="JYA12" s="105"/>
      <c r="JYB12" s="105"/>
      <c r="JYC12" s="105"/>
      <c r="JYD12" s="105"/>
      <c r="JYE12" s="105"/>
      <c r="JYF12" s="105"/>
      <c r="JYG12" s="105"/>
      <c r="JYH12" s="105"/>
      <c r="JYI12" s="105"/>
      <c r="JYJ12" s="105"/>
      <c r="JYK12" s="105"/>
      <c r="JYL12" s="105"/>
      <c r="JYM12" s="105"/>
      <c r="JYN12" s="105"/>
      <c r="JYO12" s="105"/>
      <c r="JYP12" s="105"/>
      <c r="JYQ12" s="105"/>
      <c r="JYR12" s="105"/>
      <c r="JYS12" s="105"/>
      <c r="JYT12" s="105"/>
      <c r="JYU12" s="105"/>
      <c r="JYV12" s="105"/>
      <c r="JYW12" s="105"/>
      <c r="JYX12" s="105"/>
      <c r="JYY12" s="105"/>
      <c r="JYZ12" s="105"/>
      <c r="JZA12" s="105"/>
      <c r="JZB12" s="105"/>
      <c r="JZC12" s="105"/>
      <c r="JZD12" s="105"/>
      <c r="JZE12" s="105"/>
      <c r="JZF12" s="105"/>
      <c r="JZG12" s="105"/>
      <c r="JZH12" s="105"/>
      <c r="JZI12" s="105"/>
      <c r="JZJ12" s="105"/>
      <c r="JZK12" s="105"/>
      <c r="JZL12" s="105"/>
      <c r="JZM12" s="105"/>
      <c r="JZN12" s="105"/>
      <c r="JZO12" s="105"/>
      <c r="JZP12" s="105"/>
      <c r="JZQ12" s="105"/>
      <c r="JZR12" s="105"/>
      <c r="JZS12" s="105"/>
      <c r="JZT12" s="105"/>
      <c r="JZU12" s="105"/>
      <c r="JZV12" s="105"/>
      <c r="JZW12" s="105"/>
      <c r="JZX12" s="105"/>
      <c r="JZY12" s="105"/>
      <c r="JZZ12" s="105"/>
      <c r="KAA12" s="105"/>
      <c r="KAB12" s="105"/>
      <c r="KAC12" s="105"/>
      <c r="KAD12" s="105"/>
      <c r="KAE12" s="105"/>
      <c r="KAF12" s="105"/>
      <c r="KAG12" s="105"/>
      <c r="KAH12" s="105"/>
      <c r="KAI12" s="105"/>
      <c r="KAJ12" s="105"/>
      <c r="KAK12" s="105"/>
      <c r="KAL12" s="105"/>
      <c r="KAM12" s="105"/>
      <c r="KAN12" s="105"/>
      <c r="KAO12" s="105"/>
      <c r="KAP12" s="105"/>
      <c r="KAQ12" s="105"/>
      <c r="KAR12" s="105"/>
      <c r="KAS12" s="105"/>
      <c r="KAT12" s="105"/>
      <c r="KAU12" s="105"/>
      <c r="KAV12" s="105"/>
      <c r="KAW12" s="105"/>
      <c r="KAX12" s="105"/>
      <c r="KAY12" s="105"/>
      <c r="KAZ12" s="105"/>
      <c r="KBA12" s="105"/>
      <c r="KBB12" s="105"/>
      <c r="KBC12" s="105"/>
      <c r="KBD12" s="105"/>
      <c r="KBE12" s="105"/>
      <c r="KBF12" s="105"/>
      <c r="KBG12" s="105"/>
      <c r="KBH12" s="105"/>
      <c r="KBI12" s="105"/>
      <c r="KBJ12" s="105"/>
      <c r="KBK12" s="105"/>
      <c r="KBL12" s="105"/>
      <c r="KBM12" s="105"/>
      <c r="KBN12" s="105"/>
      <c r="KBO12" s="105"/>
      <c r="KBP12" s="105"/>
      <c r="KBQ12" s="105"/>
      <c r="KBR12" s="105"/>
      <c r="KBS12" s="105"/>
      <c r="KBT12" s="105"/>
      <c r="KBU12" s="105"/>
      <c r="KBV12" s="105"/>
      <c r="KBW12" s="105"/>
      <c r="KBX12" s="105"/>
      <c r="KBY12" s="105"/>
      <c r="KBZ12" s="105"/>
      <c r="KCA12" s="105"/>
      <c r="KCB12" s="105"/>
      <c r="KCC12" s="105"/>
      <c r="KCD12" s="105"/>
      <c r="KCE12" s="105"/>
      <c r="KCF12" s="105"/>
      <c r="KCG12" s="105"/>
      <c r="KCH12" s="105"/>
      <c r="KCI12" s="105"/>
      <c r="KCJ12" s="105"/>
      <c r="KCK12" s="105"/>
      <c r="KCL12" s="105"/>
      <c r="KCM12" s="105"/>
      <c r="KCN12" s="105"/>
      <c r="KCO12" s="105"/>
      <c r="KCP12" s="105"/>
      <c r="KCQ12" s="105"/>
      <c r="KCR12" s="105"/>
      <c r="KCS12" s="105"/>
      <c r="KCT12" s="105"/>
      <c r="KCU12" s="105"/>
      <c r="KCV12" s="105"/>
      <c r="KCW12" s="105"/>
      <c r="KCX12" s="105"/>
      <c r="KCY12" s="105"/>
      <c r="KCZ12" s="105"/>
      <c r="KDA12" s="105"/>
      <c r="KDB12" s="105"/>
      <c r="KDC12" s="105"/>
      <c r="KDD12" s="105"/>
      <c r="KDE12" s="105"/>
      <c r="KDF12" s="105"/>
      <c r="KDG12" s="105"/>
      <c r="KDH12" s="105"/>
      <c r="KDI12" s="105"/>
      <c r="KDJ12" s="105"/>
      <c r="KDK12" s="105"/>
      <c r="KDL12" s="105"/>
      <c r="KDM12" s="105"/>
      <c r="KDN12" s="105"/>
      <c r="KDO12" s="105"/>
      <c r="KDP12" s="105"/>
      <c r="KDQ12" s="105"/>
      <c r="KDR12" s="105"/>
      <c r="KDS12" s="105"/>
      <c r="KDT12" s="105"/>
      <c r="KDU12" s="105"/>
      <c r="KDV12" s="105"/>
      <c r="KDW12" s="105"/>
      <c r="KDX12" s="105"/>
      <c r="KDY12" s="105"/>
      <c r="KDZ12" s="105"/>
      <c r="KEA12" s="105"/>
      <c r="KEB12" s="105"/>
      <c r="KEC12" s="105"/>
      <c r="KED12" s="105"/>
      <c r="KEE12" s="105"/>
      <c r="KEF12" s="105"/>
      <c r="KEG12" s="105"/>
      <c r="KEH12" s="105"/>
      <c r="KEI12" s="105"/>
      <c r="KEJ12" s="105"/>
      <c r="KEK12" s="105"/>
      <c r="KEL12" s="105"/>
      <c r="KEM12" s="105"/>
      <c r="KEN12" s="105"/>
      <c r="KEO12" s="105"/>
      <c r="KEP12" s="105"/>
      <c r="KEQ12" s="105"/>
      <c r="KER12" s="105"/>
      <c r="KES12" s="105"/>
      <c r="KET12" s="105"/>
      <c r="KEU12" s="105"/>
      <c r="KEV12" s="105"/>
      <c r="KEW12" s="105"/>
      <c r="KEX12" s="105"/>
      <c r="KEY12" s="105"/>
      <c r="KEZ12" s="105"/>
      <c r="KFA12" s="105"/>
      <c r="KFB12" s="105"/>
      <c r="KFC12" s="105"/>
      <c r="KFD12" s="105"/>
      <c r="KFE12" s="105"/>
      <c r="KFF12" s="105"/>
      <c r="KFG12" s="105"/>
      <c r="KFH12" s="105"/>
      <c r="KFI12" s="105"/>
      <c r="KFJ12" s="105"/>
      <c r="KFK12" s="105"/>
      <c r="KFL12" s="105"/>
      <c r="KFM12" s="105"/>
      <c r="KFN12" s="105"/>
      <c r="KFO12" s="105"/>
      <c r="KFP12" s="105"/>
      <c r="KFQ12" s="105"/>
      <c r="KFR12" s="105"/>
      <c r="KFS12" s="105"/>
      <c r="KFT12" s="105"/>
      <c r="KFU12" s="105"/>
      <c r="KFV12" s="105"/>
      <c r="KFW12" s="105"/>
      <c r="KFX12" s="105"/>
      <c r="KFY12" s="105"/>
      <c r="KFZ12" s="105"/>
      <c r="KGA12" s="105"/>
      <c r="KGB12" s="105"/>
      <c r="KGC12" s="105"/>
      <c r="KGD12" s="105"/>
      <c r="KGE12" s="105"/>
      <c r="KGF12" s="105"/>
      <c r="KGG12" s="105"/>
      <c r="KGH12" s="105"/>
      <c r="KGI12" s="105"/>
      <c r="KGJ12" s="105"/>
      <c r="KGK12" s="105"/>
      <c r="KGL12" s="105"/>
      <c r="KGM12" s="105"/>
      <c r="KGN12" s="105"/>
      <c r="KGO12" s="105"/>
      <c r="KGP12" s="105"/>
      <c r="KGQ12" s="105"/>
      <c r="KGR12" s="105"/>
      <c r="KGS12" s="105"/>
      <c r="KGT12" s="105"/>
      <c r="KGU12" s="105"/>
      <c r="KGV12" s="105"/>
      <c r="KGW12" s="105"/>
      <c r="KGX12" s="105"/>
      <c r="KGY12" s="105"/>
      <c r="KGZ12" s="105"/>
      <c r="KHA12" s="105"/>
      <c r="KHB12" s="105"/>
      <c r="KHC12" s="105"/>
      <c r="KHD12" s="105"/>
      <c r="KHE12" s="105"/>
      <c r="KHF12" s="105"/>
      <c r="KHG12" s="105"/>
      <c r="KHH12" s="105"/>
      <c r="KHI12" s="105"/>
      <c r="KHJ12" s="105"/>
      <c r="KHK12" s="105"/>
      <c r="KHL12" s="105"/>
      <c r="KHM12" s="105"/>
      <c r="KHN12" s="105"/>
      <c r="KHO12" s="105"/>
      <c r="KHP12" s="105"/>
      <c r="KHQ12" s="105"/>
      <c r="KHR12" s="105"/>
      <c r="KHS12" s="105"/>
      <c r="KHT12" s="105"/>
      <c r="KHU12" s="105"/>
      <c r="KHV12" s="105"/>
      <c r="KHW12" s="105"/>
      <c r="KHX12" s="105"/>
      <c r="KHY12" s="105"/>
      <c r="KHZ12" s="105"/>
      <c r="KIA12" s="105"/>
      <c r="KIB12" s="105"/>
      <c r="KIC12" s="105"/>
      <c r="KID12" s="105"/>
      <c r="KIE12" s="105"/>
      <c r="KIF12" s="105"/>
      <c r="KIG12" s="105"/>
      <c r="KIH12" s="105"/>
      <c r="KII12" s="105"/>
      <c r="KIJ12" s="105"/>
      <c r="KIK12" s="105"/>
      <c r="KIL12" s="105"/>
      <c r="KIM12" s="105"/>
      <c r="KIN12" s="105"/>
      <c r="KIO12" s="105"/>
      <c r="KIP12" s="105"/>
      <c r="KIQ12" s="105"/>
      <c r="KIR12" s="105"/>
      <c r="KIS12" s="105"/>
      <c r="KIT12" s="105"/>
      <c r="KIU12" s="105"/>
      <c r="KIV12" s="105"/>
      <c r="KIW12" s="105"/>
      <c r="KIX12" s="105"/>
      <c r="KIY12" s="105"/>
      <c r="KIZ12" s="105"/>
      <c r="KJA12" s="105"/>
      <c r="KJB12" s="105"/>
      <c r="KJC12" s="105"/>
      <c r="KJD12" s="105"/>
      <c r="KJE12" s="105"/>
      <c r="KJF12" s="105"/>
      <c r="KJG12" s="105"/>
      <c r="KJH12" s="105"/>
      <c r="KJI12" s="105"/>
      <c r="KJJ12" s="105"/>
      <c r="KJK12" s="105"/>
      <c r="KJL12" s="105"/>
      <c r="KJM12" s="105"/>
      <c r="KJN12" s="105"/>
      <c r="KJO12" s="105"/>
      <c r="KJP12" s="105"/>
      <c r="KJQ12" s="105"/>
      <c r="KJR12" s="105"/>
      <c r="KJS12" s="105"/>
      <c r="KJT12" s="105"/>
      <c r="KJU12" s="105"/>
      <c r="KJV12" s="105"/>
      <c r="KJW12" s="105"/>
      <c r="KJX12" s="105"/>
      <c r="KJY12" s="105"/>
      <c r="KJZ12" s="105"/>
      <c r="KKA12" s="105"/>
      <c r="KKB12" s="105"/>
      <c r="KKC12" s="105"/>
      <c r="KKD12" s="105"/>
      <c r="KKE12" s="105"/>
      <c r="KKF12" s="105"/>
      <c r="KKG12" s="105"/>
      <c r="KKH12" s="105"/>
      <c r="KKI12" s="105"/>
      <c r="KKJ12" s="105"/>
      <c r="KKK12" s="105"/>
      <c r="KKL12" s="105"/>
      <c r="KKM12" s="105"/>
      <c r="KKN12" s="105"/>
      <c r="KKO12" s="105"/>
      <c r="KKP12" s="105"/>
      <c r="KKQ12" s="105"/>
      <c r="KKR12" s="105"/>
      <c r="KKS12" s="105"/>
      <c r="KKT12" s="105"/>
      <c r="KKU12" s="105"/>
      <c r="KKV12" s="105"/>
      <c r="KKW12" s="105"/>
      <c r="KKX12" s="105"/>
      <c r="KKY12" s="105"/>
      <c r="KKZ12" s="105"/>
      <c r="KLA12" s="105"/>
      <c r="KLB12" s="105"/>
      <c r="KLC12" s="105"/>
      <c r="KLD12" s="105"/>
      <c r="KLE12" s="105"/>
      <c r="KLF12" s="105"/>
      <c r="KLG12" s="105"/>
      <c r="KLH12" s="105"/>
      <c r="KLI12" s="105"/>
      <c r="KLJ12" s="105"/>
      <c r="KLK12" s="105"/>
      <c r="KLL12" s="105"/>
      <c r="KLM12" s="105"/>
      <c r="KLN12" s="105"/>
      <c r="KLO12" s="105"/>
      <c r="KLP12" s="105"/>
      <c r="KLQ12" s="105"/>
      <c r="KLR12" s="105"/>
      <c r="KLS12" s="105"/>
      <c r="KLT12" s="105"/>
      <c r="KLU12" s="105"/>
      <c r="KLV12" s="105"/>
      <c r="KLW12" s="105"/>
      <c r="KLX12" s="105"/>
      <c r="KLY12" s="105"/>
      <c r="KLZ12" s="105"/>
      <c r="KMA12" s="105"/>
      <c r="KMB12" s="105"/>
      <c r="KMC12" s="105"/>
      <c r="KMD12" s="105"/>
      <c r="KME12" s="105"/>
      <c r="KMF12" s="105"/>
      <c r="KMG12" s="105"/>
      <c r="KMH12" s="105"/>
      <c r="KMI12" s="105"/>
      <c r="KMJ12" s="105"/>
      <c r="KMK12" s="105"/>
      <c r="KML12" s="105"/>
      <c r="KMM12" s="105"/>
      <c r="KMN12" s="105"/>
      <c r="KMO12" s="105"/>
      <c r="KMP12" s="105"/>
      <c r="KMQ12" s="105"/>
      <c r="KMR12" s="105"/>
      <c r="KMS12" s="105"/>
      <c r="KMT12" s="105"/>
      <c r="KMU12" s="105"/>
      <c r="KMV12" s="105"/>
      <c r="KMW12" s="105"/>
      <c r="KMX12" s="105"/>
      <c r="KMY12" s="105"/>
      <c r="KMZ12" s="105"/>
      <c r="KNA12" s="105"/>
      <c r="KNB12" s="105"/>
      <c r="KNC12" s="105"/>
      <c r="KND12" s="105"/>
      <c r="KNE12" s="105"/>
      <c r="KNF12" s="105"/>
      <c r="KNG12" s="105"/>
      <c r="KNH12" s="105"/>
      <c r="KNI12" s="105"/>
      <c r="KNJ12" s="105"/>
      <c r="KNK12" s="105"/>
      <c r="KNL12" s="105"/>
      <c r="KNM12" s="105"/>
      <c r="KNN12" s="105"/>
      <c r="KNO12" s="105"/>
      <c r="KNP12" s="105"/>
      <c r="KNQ12" s="105"/>
      <c r="KNR12" s="105"/>
      <c r="KNS12" s="105"/>
      <c r="KNT12" s="105"/>
      <c r="KNU12" s="105"/>
      <c r="KNV12" s="105"/>
      <c r="KNW12" s="105"/>
      <c r="KNX12" s="105"/>
      <c r="KNY12" s="105"/>
      <c r="KNZ12" s="105"/>
      <c r="KOA12" s="105"/>
      <c r="KOB12" s="105"/>
      <c r="KOC12" s="105"/>
      <c r="KOD12" s="105"/>
      <c r="KOE12" s="105"/>
      <c r="KOF12" s="105"/>
      <c r="KOG12" s="105"/>
      <c r="KOH12" s="105"/>
      <c r="KOI12" s="105"/>
      <c r="KOJ12" s="105"/>
      <c r="KOK12" s="105"/>
      <c r="KOL12" s="105"/>
      <c r="KOM12" s="105"/>
      <c r="KON12" s="105"/>
      <c r="KOO12" s="105"/>
      <c r="KOP12" s="105"/>
      <c r="KOQ12" s="105"/>
      <c r="KOR12" s="105"/>
      <c r="KOS12" s="105"/>
      <c r="KOT12" s="105"/>
      <c r="KOU12" s="105"/>
      <c r="KOV12" s="105"/>
      <c r="KOW12" s="105"/>
      <c r="KOX12" s="105"/>
      <c r="KOY12" s="105"/>
      <c r="KOZ12" s="105"/>
      <c r="KPA12" s="105"/>
      <c r="KPB12" s="105"/>
      <c r="KPC12" s="105"/>
      <c r="KPD12" s="105"/>
      <c r="KPE12" s="105"/>
      <c r="KPF12" s="105"/>
      <c r="KPG12" s="105"/>
      <c r="KPH12" s="105"/>
      <c r="KPI12" s="105"/>
      <c r="KPJ12" s="105"/>
      <c r="KPK12" s="105"/>
      <c r="KPL12" s="105"/>
      <c r="KPM12" s="105"/>
      <c r="KPN12" s="105"/>
      <c r="KPO12" s="105"/>
      <c r="KPP12" s="105"/>
      <c r="KPQ12" s="105"/>
      <c r="KPR12" s="105"/>
      <c r="KPS12" s="105"/>
      <c r="KPT12" s="105"/>
      <c r="KPU12" s="105"/>
      <c r="KPV12" s="105"/>
      <c r="KPW12" s="105"/>
      <c r="KPX12" s="105"/>
      <c r="KPY12" s="105"/>
      <c r="KPZ12" s="105"/>
      <c r="KQA12" s="105"/>
      <c r="KQB12" s="105"/>
      <c r="KQC12" s="105"/>
      <c r="KQD12" s="105"/>
      <c r="KQE12" s="105"/>
      <c r="KQF12" s="105"/>
      <c r="KQG12" s="105"/>
      <c r="KQH12" s="105"/>
      <c r="KQI12" s="105"/>
      <c r="KQJ12" s="105"/>
      <c r="KQK12" s="105"/>
      <c r="KQL12" s="105"/>
      <c r="KQM12" s="105"/>
      <c r="KQN12" s="105"/>
      <c r="KQO12" s="105"/>
      <c r="KQP12" s="105"/>
      <c r="KQQ12" s="105"/>
      <c r="KQR12" s="105"/>
      <c r="KQS12" s="105"/>
      <c r="KQT12" s="105"/>
      <c r="KQU12" s="105"/>
      <c r="KQV12" s="105"/>
      <c r="KQW12" s="105"/>
      <c r="KQX12" s="105"/>
      <c r="KQY12" s="105"/>
      <c r="KQZ12" s="105"/>
      <c r="KRA12" s="105"/>
      <c r="KRB12" s="105"/>
      <c r="KRC12" s="105"/>
      <c r="KRD12" s="105"/>
      <c r="KRE12" s="105"/>
      <c r="KRF12" s="105"/>
      <c r="KRG12" s="105"/>
      <c r="KRH12" s="105"/>
      <c r="KRI12" s="105"/>
      <c r="KRJ12" s="105"/>
      <c r="KRK12" s="105"/>
      <c r="KRL12" s="105"/>
      <c r="KRM12" s="105"/>
      <c r="KRN12" s="105"/>
      <c r="KRO12" s="105"/>
      <c r="KRP12" s="105"/>
      <c r="KRQ12" s="105"/>
      <c r="KRR12" s="105"/>
      <c r="KRS12" s="105"/>
      <c r="KRT12" s="105"/>
      <c r="KRU12" s="105"/>
      <c r="KRV12" s="105"/>
      <c r="KRW12" s="105"/>
      <c r="KRX12" s="105"/>
      <c r="KRY12" s="105"/>
      <c r="KRZ12" s="105"/>
      <c r="KSA12" s="105"/>
      <c r="KSB12" s="105"/>
      <c r="KSC12" s="105"/>
      <c r="KSD12" s="105"/>
      <c r="KSE12" s="105"/>
      <c r="KSF12" s="105"/>
      <c r="KSG12" s="105"/>
      <c r="KSH12" s="105"/>
      <c r="KSI12" s="105"/>
      <c r="KSJ12" s="105"/>
      <c r="KSK12" s="105"/>
      <c r="KSL12" s="105"/>
      <c r="KSM12" s="105"/>
      <c r="KSN12" s="105"/>
      <c r="KSO12" s="105"/>
      <c r="KSP12" s="105"/>
      <c r="KSQ12" s="105"/>
      <c r="KSR12" s="105"/>
      <c r="KSS12" s="105"/>
      <c r="KST12" s="105"/>
      <c r="KSU12" s="105"/>
      <c r="KSV12" s="105"/>
      <c r="KSW12" s="105"/>
      <c r="KSX12" s="105"/>
      <c r="KSY12" s="105"/>
      <c r="KSZ12" s="105"/>
      <c r="KTA12" s="105"/>
      <c r="KTB12" s="105"/>
      <c r="KTC12" s="105"/>
      <c r="KTD12" s="105"/>
      <c r="KTE12" s="105"/>
      <c r="KTF12" s="105"/>
      <c r="KTG12" s="105"/>
      <c r="KTH12" s="105"/>
      <c r="KTI12" s="105"/>
      <c r="KTJ12" s="105"/>
      <c r="KTK12" s="105"/>
      <c r="KTL12" s="105"/>
      <c r="KTM12" s="105"/>
      <c r="KTN12" s="105"/>
      <c r="KTO12" s="105"/>
      <c r="KTP12" s="105"/>
      <c r="KTQ12" s="105"/>
      <c r="KTR12" s="105"/>
      <c r="KTS12" s="105"/>
      <c r="KTT12" s="105"/>
      <c r="KTU12" s="105"/>
      <c r="KTV12" s="105"/>
      <c r="KTW12" s="105"/>
      <c r="KTX12" s="105"/>
      <c r="KTY12" s="105"/>
      <c r="KTZ12" s="105"/>
      <c r="KUA12" s="105"/>
      <c r="KUB12" s="105"/>
      <c r="KUC12" s="105"/>
      <c r="KUD12" s="105"/>
      <c r="KUE12" s="105"/>
      <c r="KUF12" s="105"/>
      <c r="KUG12" s="105"/>
      <c r="KUH12" s="105"/>
      <c r="KUI12" s="105"/>
      <c r="KUJ12" s="105"/>
      <c r="KUK12" s="105"/>
      <c r="KUL12" s="105"/>
      <c r="KUM12" s="105"/>
      <c r="KUN12" s="105"/>
      <c r="KUO12" s="105"/>
      <c r="KUP12" s="105"/>
      <c r="KUQ12" s="105"/>
      <c r="KUR12" s="105"/>
      <c r="KUS12" s="105"/>
      <c r="KUT12" s="105"/>
      <c r="KUU12" s="105"/>
      <c r="KUV12" s="105"/>
      <c r="KUW12" s="105"/>
      <c r="KUX12" s="105"/>
      <c r="KUY12" s="105"/>
      <c r="KUZ12" s="105"/>
      <c r="KVA12" s="105"/>
      <c r="KVB12" s="105"/>
      <c r="KVC12" s="105"/>
      <c r="KVD12" s="105"/>
      <c r="KVE12" s="105"/>
      <c r="KVF12" s="105"/>
      <c r="KVG12" s="105"/>
      <c r="KVH12" s="105"/>
      <c r="KVI12" s="105"/>
      <c r="KVJ12" s="105"/>
      <c r="KVK12" s="105"/>
      <c r="KVL12" s="105"/>
      <c r="KVM12" s="105"/>
      <c r="KVN12" s="105"/>
      <c r="KVO12" s="105"/>
      <c r="KVP12" s="105"/>
      <c r="KVQ12" s="105"/>
      <c r="KVR12" s="105"/>
      <c r="KVS12" s="105"/>
      <c r="KVT12" s="105"/>
      <c r="KVU12" s="105"/>
      <c r="KVV12" s="105"/>
      <c r="KVW12" s="105"/>
      <c r="KVX12" s="105"/>
      <c r="KVY12" s="105"/>
      <c r="KVZ12" s="105"/>
      <c r="KWA12" s="105"/>
      <c r="KWB12" s="105"/>
      <c r="KWC12" s="105"/>
      <c r="KWD12" s="105"/>
      <c r="KWE12" s="105"/>
      <c r="KWF12" s="105"/>
      <c r="KWG12" s="105"/>
      <c r="KWH12" s="105"/>
      <c r="KWI12" s="105"/>
      <c r="KWJ12" s="105"/>
      <c r="KWK12" s="105"/>
      <c r="KWL12" s="105"/>
      <c r="KWM12" s="105"/>
      <c r="KWN12" s="105"/>
      <c r="KWO12" s="105"/>
      <c r="KWP12" s="105"/>
      <c r="KWQ12" s="105"/>
      <c r="KWR12" s="105"/>
      <c r="KWS12" s="105"/>
      <c r="KWT12" s="105"/>
      <c r="KWU12" s="105"/>
      <c r="KWV12" s="105"/>
      <c r="KWW12" s="105"/>
      <c r="KWX12" s="105"/>
      <c r="KWY12" s="105"/>
      <c r="KWZ12" s="105"/>
      <c r="KXA12" s="105"/>
      <c r="KXB12" s="105"/>
      <c r="KXC12" s="105"/>
      <c r="KXD12" s="105"/>
      <c r="KXE12" s="105"/>
      <c r="KXF12" s="105"/>
      <c r="KXG12" s="105"/>
      <c r="KXH12" s="105"/>
      <c r="KXI12" s="105"/>
      <c r="KXJ12" s="105"/>
      <c r="KXK12" s="105"/>
      <c r="KXL12" s="105"/>
      <c r="KXM12" s="105"/>
      <c r="KXN12" s="105"/>
      <c r="KXO12" s="105"/>
      <c r="KXP12" s="105"/>
      <c r="KXQ12" s="105"/>
      <c r="KXR12" s="105"/>
      <c r="KXS12" s="105"/>
      <c r="KXT12" s="105"/>
      <c r="KXU12" s="105"/>
      <c r="KXV12" s="105"/>
      <c r="KXW12" s="105"/>
      <c r="KXX12" s="105"/>
      <c r="KXY12" s="105"/>
      <c r="KXZ12" s="105"/>
      <c r="KYA12" s="105"/>
      <c r="KYB12" s="105"/>
      <c r="KYC12" s="105"/>
      <c r="KYD12" s="105"/>
      <c r="KYE12" s="105"/>
      <c r="KYF12" s="105"/>
      <c r="KYG12" s="105"/>
      <c r="KYH12" s="105"/>
      <c r="KYI12" s="105"/>
      <c r="KYJ12" s="105"/>
      <c r="KYK12" s="105"/>
      <c r="KYL12" s="105"/>
      <c r="KYM12" s="105"/>
      <c r="KYN12" s="105"/>
      <c r="KYO12" s="105"/>
      <c r="KYP12" s="105"/>
      <c r="KYQ12" s="105"/>
      <c r="KYR12" s="105"/>
      <c r="KYS12" s="105"/>
      <c r="KYT12" s="105"/>
      <c r="KYU12" s="105"/>
      <c r="KYV12" s="105"/>
      <c r="KYW12" s="105"/>
      <c r="KYX12" s="105"/>
      <c r="KYY12" s="105"/>
      <c r="KYZ12" s="105"/>
      <c r="KZA12" s="105"/>
      <c r="KZB12" s="105"/>
      <c r="KZC12" s="105"/>
      <c r="KZD12" s="105"/>
      <c r="KZE12" s="105"/>
      <c r="KZF12" s="105"/>
      <c r="KZG12" s="105"/>
      <c r="KZH12" s="105"/>
      <c r="KZI12" s="105"/>
      <c r="KZJ12" s="105"/>
      <c r="KZK12" s="105"/>
      <c r="KZL12" s="105"/>
      <c r="KZM12" s="105"/>
      <c r="KZN12" s="105"/>
      <c r="KZO12" s="105"/>
      <c r="KZP12" s="105"/>
      <c r="KZQ12" s="105"/>
      <c r="KZR12" s="105"/>
      <c r="KZS12" s="105"/>
      <c r="KZT12" s="105"/>
      <c r="KZU12" s="105"/>
      <c r="KZV12" s="105"/>
      <c r="KZW12" s="105"/>
      <c r="KZX12" s="105"/>
      <c r="KZY12" s="105"/>
      <c r="KZZ12" s="105"/>
      <c r="LAA12" s="105"/>
      <c r="LAB12" s="105"/>
      <c r="LAC12" s="105"/>
      <c r="LAD12" s="105"/>
      <c r="LAE12" s="105"/>
      <c r="LAF12" s="105"/>
      <c r="LAG12" s="105"/>
      <c r="LAH12" s="105"/>
      <c r="LAI12" s="105"/>
      <c r="LAJ12" s="105"/>
      <c r="LAK12" s="105"/>
      <c r="LAL12" s="105"/>
      <c r="LAM12" s="105"/>
      <c r="LAN12" s="105"/>
      <c r="LAO12" s="105"/>
      <c r="LAP12" s="105"/>
      <c r="LAQ12" s="105"/>
      <c r="LAR12" s="105"/>
      <c r="LAS12" s="105"/>
      <c r="LAT12" s="105"/>
      <c r="LAU12" s="105"/>
      <c r="LAV12" s="105"/>
      <c r="LAW12" s="105"/>
      <c r="LAX12" s="105"/>
      <c r="LAY12" s="105"/>
      <c r="LAZ12" s="105"/>
      <c r="LBA12" s="105"/>
      <c r="LBB12" s="105"/>
      <c r="LBC12" s="105"/>
      <c r="LBD12" s="105"/>
      <c r="LBE12" s="105"/>
      <c r="LBF12" s="105"/>
      <c r="LBG12" s="105"/>
      <c r="LBH12" s="105"/>
      <c r="LBI12" s="105"/>
      <c r="LBJ12" s="105"/>
      <c r="LBK12" s="105"/>
      <c r="LBL12" s="105"/>
      <c r="LBM12" s="105"/>
      <c r="LBN12" s="105"/>
      <c r="LBO12" s="105"/>
      <c r="LBP12" s="105"/>
      <c r="LBQ12" s="105"/>
      <c r="LBR12" s="105"/>
      <c r="LBS12" s="105"/>
      <c r="LBT12" s="105"/>
      <c r="LBU12" s="105"/>
      <c r="LBV12" s="105"/>
      <c r="LBW12" s="105"/>
      <c r="LBX12" s="105"/>
      <c r="LBY12" s="105"/>
      <c r="LBZ12" s="105"/>
      <c r="LCA12" s="105"/>
      <c r="LCB12" s="105"/>
      <c r="LCC12" s="105"/>
      <c r="LCD12" s="105"/>
      <c r="LCE12" s="105"/>
      <c r="LCF12" s="105"/>
      <c r="LCG12" s="105"/>
      <c r="LCH12" s="105"/>
      <c r="LCI12" s="105"/>
      <c r="LCJ12" s="105"/>
      <c r="LCK12" s="105"/>
      <c r="LCL12" s="105"/>
      <c r="LCM12" s="105"/>
      <c r="LCN12" s="105"/>
      <c r="LCO12" s="105"/>
      <c r="LCP12" s="105"/>
      <c r="LCQ12" s="105"/>
      <c r="LCR12" s="105"/>
      <c r="LCS12" s="105"/>
      <c r="LCT12" s="105"/>
      <c r="LCU12" s="105"/>
      <c r="LCV12" s="105"/>
      <c r="LCW12" s="105"/>
      <c r="LCX12" s="105"/>
      <c r="LCY12" s="105"/>
      <c r="LCZ12" s="105"/>
      <c r="LDA12" s="105"/>
      <c r="LDB12" s="105"/>
      <c r="LDC12" s="105"/>
      <c r="LDD12" s="105"/>
      <c r="LDE12" s="105"/>
      <c r="LDF12" s="105"/>
      <c r="LDG12" s="105"/>
      <c r="LDH12" s="105"/>
      <c r="LDI12" s="105"/>
      <c r="LDJ12" s="105"/>
      <c r="LDK12" s="105"/>
      <c r="LDL12" s="105"/>
      <c r="LDM12" s="105"/>
      <c r="LDN12" s="105"/>
      <c r="LDO12" s="105"/>
      <c r="LDP12" s="105"/>
      <c r="LDQ12" s="105"/>
      <c r="LDR12" s="105"/>
      <c r="LDS12" s="105"/>
      <c r="LDT12" s="105"/>
      <c r="LDU12" s="105"/>
      <c r="LDV12" s="105"/>
      <c r="LDW12" s="105"/>
      <c r="LDX12" s="105"/>
      <c r="LDY12" s="105"/>
      <c r="LDZ12" s="105"/>
      <c r="LEA12" s="105"/>
      <c r="LEB12" s="105"/>
      <c r="LEC12" s="105"/>
      <c r="LED12" s="105"/>
      <c r="LEE12" s="105"/>
      <c r="LEF12" s="105"/>
      <c r="LEG12" s="105"/>
      <c r="LEH12" s="105"/>
      <c r="LEI12" s="105"/>
      <c r="LEJ12" s="105"/>
      <c r="LEK12" s="105"/>
      <c r="LEL12" s="105"/>
      <c r="LEM12" s="105"/>
      <c r="LEN12" s="105"/>
      <c r="LEO12" s="105"/>
      <c r="LEP12" s="105"/>
      <c r="LEQ12" s="105"/>
      <c r="LER12" s="105"/>
      <c r="LES12" s="105"/>
      <c r="LET12" s="105"/>
      <c r="LEU12" s="105"/>
      <c r="LEV12" s="105"/>
      <c r="LEW12" s="105"/>
      <c r="LEX12" s="105"/>
      <c r="LEY12" s="105"/>
      <c r="LEZ12" s="105"/>
      <c r="LFA12" s="105"/>
      <c r="LFB12" s="105"/>
      <c r="LFC12" s="105"/>
      <c r="LFD12" s="105"/>
      <c r="LFE12" s="105"/>
      <c r="LFF12" s="105"/>
      <c r="LFG12" s="105"/>
      <c r="LFH12" s="105"/>
      <c r="LFI12" s="105"/>
      <c r="LFJ12" s="105"/>
      <c r="LFK12" s="105"/>
      <c r="LFL12" s="105"/>
      <c r="LFM12" s="105"/>
      <c r="LFN12" s="105"/>
      <c r="LFO12" s="105"/>
      <c r="LFP12" s="105"/>
      <c r="LFQ12" s="105"/>
      <c r="LFR12" s="105"/>
      <c r="LFS12" s="105"/>
      <c r="LFT12" s="105"/>
      <c r="LFU12" s="105"/>
      <c r="LFV12" s="105"/>
      <c r="LFW12" s="105"/>
      <c r="LFX12" s="105"/>
      <c r="LFY12" s="105"/>
      <c r="LFZ12" s="105"/>
      <c r="LGA12" s="105"/>
      <c r="LGB12" s="105"/>
      <c r="LGC12" s="105"/>
      <c r="LGD12" s="105"/>
      <c r="LGE12" s="105"/>
      <c r="LGF12" s="105"/>
      <c r="LGG12" s="105"/>
      <c r="LGH12" s="105"/>
      <c r="LGI12" s="105"/>
      <c r="LGJ12" s="105"/>
      <c r="LGK12" s="105"/>
      <c r="LGL12" s="105"/>
      <c r="LGM12" s="105"/>
      <c r="LGN12" s="105"/>
      <c r="LGO12" s="105"/>
      <c r="LGP12" s="105"/>
      <c r="LGQ12" s="105"/>
      <c r="LGR12" s="105"/>
      <c r="LGS12" s="105"/>
      <c r="LGT12" s="105"/>
      <c r="LGU12" s="105"/>
      <c r="LGV12" s="105"/>
      <c r="LGW12" s="105"/>
      <c r="LGX12" s="105"/>
      <c r="LGY12" s="105"/>
      <c r="LGZ12" s="105"/>
      <c r="LHA12" s="105"/>
      <c r="LHB12" s="105"/>
      <c r="LHC12" s="105"/>
      <c r="LHD12" s="105"/>
      <c r="LHE12" s="105"/>
      <c r="LHF12" s="105"/>
      <c r="LHG12" s="105"/>
      <c r="LHH12" s="105"/>
      <c r="LHI12" s="105"/>
      <c r="LHJ12" s="105"/>
      <c r="LHK12" s="105"/>
      <c r="LHL12" s="105"/>
      <c r="LHM12" s="105"/>
      <c r="LHN12" s="105"/>
      <c r="LHO12" s="105"/>
      <c r="LHP12" s="105"/>
      <c r="LHQ12" s="105"/>
      <c r="LHR12" s="105"/>
      <c r="LHS12" s="105"/>
      <c r="LHT12" s="105"/>
      <c r="LHU12" s="105"/>
      <c r="LHV12" s="105"/>
      <c r="LHW12" s="105"/>
      <c r="LHX12" s="105"/>
      <c r="LHY12" s="105"/>
      <c r="LHZ12" s="105"/>
      <c r="LIA12" s="105"/>
      <c r="LIB12" s="105"/>
      <c r="LIC12" s="105"/>
      <c r="LID12" s="105"/>
      <c r="LIE12" s="105"/>
      <c r="LIF12" s="105"/>
      <c r="LIG12" s="105"/>
      <c r="LIH12" s="105"/>
      <c r="LII12" s="105"/>
      <c r="LIJ12" s="105"/>
      <c r="LIK12" s="105"/>
      <c r="LIL12" s="105"/>
      <c r="LIM12" s="105"/>
      <c r="LIN12" s="105"/>
      <c r="LIO12" s="105"/>
      <c r="LIP12" s="105"/>
      <c r="LIQ12" s="105"/>
      <c r="LIR12" s="105"/>
      <c r="LIS12" s="105"/>
      <c r="LIT12" s="105"/>
      <c r="LIU12" s="105"/>
      <c r="LIV12" s="105"/>
      <c r="LIW12" s="105"/>
      <c r="LIX12" s="105"/>
      <c r="LIY12" s="105"/>
      <c r="LIZ12" s="105"/>
      <c r="LJA12" s="105"/>
      <c r="LJB12" s="105"/>
      <c r="LJC12" s="105"/>
      <c r="LJD12" s="105"/>
      <c r="LJE12" s="105"/>
      <c r="LJF12" s="105"/>
      <c r="LJG12" s="105"/>
      <c r="LJH12" s="105"/>
      <c r="LJI12" s="105"/>
      <c r="LJJ12" s="105"/>
      <c r="LJK12" s="105"/>
      <c r="LJL12" s="105"/>
      <c r="LJM12" s="105"/>
      <c r="LJN12" s="105"/>
      <c r="LJO12" s="105"/>
      <c r="LJP12" s="105"/>
      <c r="LJQ12" s="105"/>
      <c r="LJR12" s="105"/>
      <c r="LJS12" s="105"/>
      <c r="LJT12" s="105"/>
      <c r="LJU12" s="105"/>
      <c r="LJV12" s="105"/>
      <c r="LJW12" s="105"/>
      <c r="LJX12" s="105"/>
      <c r="LJY12" s="105"/>
      <c r="LJZ12" s="105"/>
      <c r="LKA12" s="105"/>
      <c r="LKB12" s="105"/>
      <c r="LKC12" s="105"/>
      <c r="LKD12" s="105"/>
      <c r="LKE12" s="105"/>
      <c r="LKF12" s="105"/>
      <c r="LKG12" s="105"/>
      <c r="LKH12" s="105"/>
      <c r="LKI12" s="105"/>
      <c r="LKJ12" s="105"/>
      <c r="LKK12" s="105"/>
      <c r="LKL12" s="105"/>
      <c r="LKM12" s="105"/>
      <c r="LKN12" s="105"/>
      <c r="LKO12" s="105"/>
      <c r="LKP12" s="105"/>
      <c r="LKQ12" s="105"/>
      <c r="LKR12" s="105"/>
      <c r="LKS12" s="105"/>
      <c r="LKT12" s="105"/>
      <c r="LKU12" s="105"/>
      <c r="LKV12" s="105"/>
      <c r="LKW12" s="105"/>
      <c r="LKX12" s="105"/>
      <c r="LKY12" s="105"/>
      <c r="LKZ12" s="105"/>
      <c r="LLA12" s="105"/>
      <c r="LLB12" s="105"/>
      <c r="LLC12" s="105"/>
      <c r="LLD12" s="105"/>
      <c r="LLE12" s="105"/>
      <c r="LLF12" s="105"/>
      <c r="LLG12" s="105"/>
      <c r="LLH12" s="105"/>
      <c r="LLI12" s="105"/>
      <c r="LLJ12" s="105"/>
      <c r="LLK12" s="105"/>
      <c r="LLL12" s="105"/>
      <c r="LLM12" s="105"/>
      <c r="LLN12" s="105"/>
      <c r="LLO12" s="105"/>
      <c r="LLP12" s="105"/>
      <c r="LLQ12" s="105"/>
      <c r="LLR12" s="105"/>
      <c r="LLS12" s="105"/>
      <c r="LLT12" s="105"/>
      <c r="LLU12" s="105"/>
      <c r="LLV12" s="105"/>
      <c r="LLW12" s="105"/>
      <c r="LLX12" s="105"/>
      <c r="LLY12" s="105"/>
      <c r="LLZ12" s="105"/>
      <c r="LMA12" s="105"/>
      <c r="LMB12" s="105"/>
      <c r="LMC12" s="105"/>
      <c r="LMD12" s="105"/>
      <c r="LME12" s="105"/>
      <c r="LMF12" s="105"/>
      <c r="LMG12" s="105"/>
      <c r="LMH12" s="105"/>
      <c r="LMI12" s="105"/>
      <c r="LMJ12" s="105"/>
      <c r="LMK12" s="105"/>
      <c r="LML12" s="105"/>
      <c r="LMM12" s="105"/>
      <c r="LMN12" s="105"/>
      <c r="LMO12" s="105"/>
      <c r="LMP12" s="105"/>
      <c r="LMQ12" s="105"/>
      <c r="LMR12" s="105"/>
      <c r="LMS12" s="105"/>
      <c r="LMT12" s="105"/>
      <c r="LMU12" s="105"/>
      <c r="LMV12" s="105"/>
      <c r="LMW12" s="105"/>
      <c r="LMX12" s="105"/>
      <c r="LMY12" s="105"/>
      <c r="LMZ12" s="105"/>
      <c r="LNA12" s="105"/>
      <c r="LNB12" s="105"/>
      <c r="LNC12" s="105"/>
      <c r="LND12" s="105"/>
      <c r="LNE12" s="105"/>
      <c r="LNF12" s="105"/>
      <c r="LNG12" s="105"/>
      <c r="LNH12" s="105"/>
      <c r="LNI12" s="105"/>
      <c r="LNJ12" s="105"/>
      <c r="LNK12" s="105"/>
      <c r="LNL12" s="105"/>
      <c r="LNM12" s="105"/>
      <c r="LNN12" s="105"/>
      <c r="LNO12" s="105"/>
      <c r="LNP12" s="105"/>
      <c r="LNQ12" s="105"/>
      <c r="LNR12" s="105"/>
      <c r="LNS12" s="105"/>
      <c r="LNT12" s="105"/>
      <c r="LNU12" s="105"/>
      <c r="LNV12" s="105"/>
      <c r="LNW12" s="105"/>
      <c r="LNX12" s="105"/>
      <c r="LNY12" s="105"/>
      <c r="LNZ12" s="105"/>
      <c r="LOA12" s="105"/>
      <c r="LOB12" s="105"/>
      <c r="LOC12" s="105"/>
      <c r="LOD12" s="105"/>
      <c r="LOE12" s="105"/>
      <c r="LOF12" s="105"/>
      <c r="LOG12" s="105"/>
      <c r="LOH12" s="105"/>
      <c r="LOI12" s="105"/>
      <c r="LOJ12" s="105"/>
      <c r="LOK12" s="105"/>
      <c r="LOL12" s="105"/>
      <c r="LOM12" s="105"/>
      <c r="LON12" s="105"/>
      <c r="LOO12" s="105"/>
      <c r="LOP12" s="105"/>
      <c r="LOQ12" s="105"/>
      <c r="LOR12" s="105"/>
      <c r="LOS12" s="105"/>
      <c r="LOT12" s="105"/>
      <c r="LOU12" s="105"/>
      <c r="LOV12" s="105"/>
      <c r="LOW12" s="105"/>
      <c r="LOX12" s="105"/>
      <c r="LOY12" s="105"/>
      <c r="LOZ12" s="105"/>
      <c r="LPA12" s="105"/>
      <c r="LPB12" s="105"/>
      <c r="LPC12" s="105"/>
      <c r="LPD12" s="105"/>
      <c r="LPE12" s="105"/>
      <c r="LPF12" s="105"/>
      <c r="LPG12" s="105"/>
      <c r="LPH12" s="105"/>
      <c r="LPI12" s="105"/>
      <c r="LPJ12" s="105"/>
      <c r="LPK12" s="105"/>
      <c r="LPL12" s="105"/>
      <c r="LPM12" s="105"/>
      <c r="LPN12" s="105"/>
      <c r="LPO12" s="105"/>
      <c r="LPP12" s="105"/>
      <c r="LPQ12" s="105"/>
      <c r="LPR12" s="105"/>
      <c r="LPS12" s="105"/>
      <c r="LPT12" s="105"/>
      <c r="LPU12" s="105"/>
      <c r="LPV12" s="105"/>
      <c r="LPW12" s="105"/>
      <c r="LPX12" s="105"/>
      <c r="LPY12" s="105"/>
      <c r="LPZ12" s="105"/>
      <c r="LQA12" s="105"/>
      <c r="LQB12" s="105"/>
      <c r="LQC12" s="105"/>
      <c r="LQD12" s="105"/>
      <c r="LQE12" s="105"/>
      <c r="LQF12" s="105"/>
      <c r="LQG12" s="105"/>
      <c r="LQH12" s="105"/>
      <c r="LQI12" s="105"/>
      <c r="LQJ12" s="105"/>
      <c r="LQK12" s="105"/>
      <c r="LQL12" s="105"/>
      <c r="LQM12" s="105"/>
      <c r="LQN12" s="105"/>
      <c r="LQO12" s="105"/>
      <c r="LQP12" s="105"/>
      <c r="LQQ12" s="105"/>
      <c r="LQR12" s="105"/>
      <c r="LQS12" s="105"/>
      <c r="LQT12" s="105"/>
      <c r="LQU12" s="105"/>
      <c r="LQV12" s="105"/>
      <c r="LQW12" s="105"/>
      <c r="LQX12" s="105"/>
      <c r="LQY12" s="105"/>
      <c r="LQZ12" s="105"/>
      <c r="LRA12" s="105"/>
      <c r="LRB12" s="105"/>
      <c r="LRC12" s="105"/>
      <c r="LRD12" s="105"/>
      <c r="LRE12" s="105"/>
      <c r="LRF12" s="105"/>
      <c r="LRG12" s="105"/>
      <c r="LRH12" s="105"/>
      <c r="LRI12" s="105"/>
      <c r="LRJ12" s="105"/>
      <c r="LRK12" s="105"/>
      <c r="LRL12" s="105"/>
      <c r="LRM12" s="105"/>
      <c r="LRN12" s="105"/>
      <c r="LRO12" s="105"/>
      <c r="LRP12" s="105"/>
      <c r="LRQ12" s="105"/>
      <c r="LRR12" s="105"/>
      <c r="LRS12" s="105"/>
      <c r="LRT12" s="105"/>
      <c r="LRU12" s="105"/>
      <c r="LRV12" s="105"/>
      <c r="LRW12" s="105"/>
      <c r="LRX12" s="105"/>
      <c r="LRY12" s="105"/>
      <c r="LRZ12" s="105"/>
      <c r="LSA12" s="105"/>
      <c r="LSB12" s="105"/>
      <c r="LSC12" s="105"/>
      <c r="LSD12" s="105"/>
      <c r="LSE12" s="105"/>
      <c r="LSF12" s="105"/>
      <c r="LSG12" s="105"/>
      <c r="LSH12" s="105"/>
      <c r="LSI12" s="105"/>
      <c r="LSJ12" s="105"/>
      <c r="LSK12" s="105"/>
      <c r="LSL12" s="105"/>
      <c r="LSM12" s="105"/>
      <c r="LSN12" s="105"/>
      <c r="LSO12" s="105"/>
      <c r="LSP12" s="105"/>
      <c r="LSQ12" s="105"/>
      <c r="LSR12" s="105"/>
      <c r="LSS12" s="105"/>
      <c r="LST12" s="105"/>
      <c r="LSU12" s="105"/>
      <c r="LSV12" s="105"/>
      <c r="LSW12" s="105"/>
      <c r="LSX12" s="105"/>
      <c r="LSY12" s="105"/>
      <c r="LSZ12" s="105"/>
      <c r="LTA12" s="105"/>
      <c r="LTB12" s="105"/>
      <c r="LTC12" s="105"/>
      <c r="LTD12" s="105"/>
      <c r="LTE12" s="105"/>
      <c r="LTF12" s="105"/>
      <c r="LTG12" s="105"/>
      <c r="LTH12" s="105"/>
      <c r="LTI12" s="105"/>
      <c r="LTJ12" s="105"/>
      <c r="LTK12" s="105"/>
      <c r="LTL12" s="105"/>
      <c r="LTM12" s="105"/>
      <c r="LTN12" s="105"/>
      <c r="LTO12" s="105"/>
      <c r="LTP12" s="105"/>
      <c r="LTQ12" s="105"/>
      <c r="LTR12" s="105"/>
      <c r="LTS12" s="105"/>
      <c r="LTT12" s="105"/>
      <c r="LTU12" s="105"/>
      <c r="LTV12" s="105"/>
      <c r="LTW12" s="105"/>
      <c r="LTX12" s="105"/>
      <c r="LTY12" s="105"/>
      <c r="LTZ12" s="105"/>
      <c r="LUA12" s="105"/>
      <c r="LUB12" s="105"/>
      <c r="LUC12" s="105"/>
      <c r="LUD12" s="105"/>
      <c r="LUE12" s="105"/>
      <c r="LUF12" s="105"/>
      <c r="LUG12" s="105"/>
      <c r="LUH12" s="105"/>
      <c r="LUI12" s="105"/>
      <c r="LUJ12" s="105"/>
      <c r="LUK12" s="105"/>
      <c r="LUL12" s="105"/>
      <c r="LUM12" s="105"/>
      <c r="LUN12" s="105"/>
      <c r="LUO12" s="105"/>
      <c r="LUP12" s="105"/>
      <c r="LUQ12" s="105"/>
      <c r="LUR12" s="105"/>
      <c r="LUS12" s="105"/>
      <c r="LUT12" s="105"/>
      <c r="LUU12" s="105"/>
      <c r="LUV12" s="105"/>
      <c r="LUW12" s="105"/>
      <c r="LUX12" s="105"/>
      <c r="LUY12" s="105"/>
      <c r="LUZ12" s="105"/>
      <c r="LVA12" s="105"/>
      <c r="LVB12" s="105"/>
      <c r="LVC12" s="105"/>
      <c r="LVD12" s="105"/>
      <c r="LVE12" s="105"/>
      <c r="LVF12" s="105"/>
      <c r="LVG12" s="105"/>
      <c r="LVH12" s="105"/>
      <c r="LVI12" s="105"/>
      <c r="LVJ12" s="105"/>
      <c r="LVK12" s="105"/>
      <c r="LVL12" s="105"/>
      <c r="LVM12" s="105"/>
      <c r="LVN12" s="105"/>
      <c r="LVO12" s="105"/>
      <c r="LVP12" s="105"/>
      <c r="LVQ12" s="105"/>
      <c r="LVR12" s="105"/>
      <c r="LVS12" s="105"/>
      <c r="LVT12" s="105"/>
      <c r="LVU12" s="105"/>
      <c r="LVV12" s="105"/>
      <c r="LVW12" s="105"/>
      <c r="LVX12" s="105"/>
      <c r="LVY12" s="105"/>
      <c r="LVZ12" s="105"/>
      <c r="LWA12" s="105"/>
      <c r="LWB12" s="105"/>
      <c r="LWC12" s="105"/>
      <c r="LWD12" s="105"/>
      <c r="LWE12" s="105"/>
      <c r="LWF12" s="105"/>
      <c r="LWG12" s="105"/>
      <c r="LWH12" s="105"/>
      <c r="LWI12" s="105"/>
      <c r="LWJ12" s="105"/>
      <c r="LWK12" s="105"/>
      <c r="LWL12" s="105"/>
      <c r="LWM12" s="105"/>
      <c r="LWN12" s="105"/>
      <c r="LWO12" s="105"/>
      <c r="LWP12" s="105"/>
      <c r="LWQ12" s="105"/>
      <c r="LWR12" s="105"/>
      <c r="LWS12" s="105"/>
      <c r="LWT12" s="105"/>
      <c r="LWU12" s="105"/>
      <c r="LWV12" s="105"/>
      <c r="LWW12" s="105"/>
      <c r="LWX12" s="105"/>
      <c r="LWY12" s="105"/>
      <c r="LWZ12" s="105"/>
      <c r="LXA12" s="105"/>
      <c r="LXB12" s="105"/>
      <c r="LXC12" s="105"/>
      <c r="LXD12" s="105"/>
      <c r="LXE12" s="105"/>
      <c r="LXF12" s="105"/>
      <c r="LXG12" s="105"/>
      <c r="LXH12" s="105"/>
      <c r="LXI12" s="105"/>
      <c r="LXJ12" s="105"/>
      <c r="LXK12" s="105"/>
      <c r="LXL12" s="105"/>
      <c r="LXM12" s="105"/>
      <c r="LXN12" s="105"/>
      <c r="LXO12" s="105"/>
      <c r="LXP12" s="105"/>
      <c r="LXQ12" s="105"/>
      <c r="LXR12" s="105"/>
      <c r="LXS12" s="105"/>
      <c r="LXT12" s="105"/>
      <c r="LXU12" s="105"/>
      <c r="LXV12" s="105"/>
      <c r="LXW12" s="105"/>
      <c r="LXX12" s="105"/>
      <c r="LXY12" s="105"/>
      <c r="LXZ12" s="105"/>
      <c r="LYA12" s="105"/>
      <c r="LYB12" s="105"/>
      <c r="LYC12" s="105"/>
      <c r="LYD12" s="105"/>
      <c r="LYE12" s="105"/>
      <c r="LYF12" s="105"/>
      <c r="LYG12" s="105"/>
      <c r="LYH12" s="105"/>
      <c r="LYI12" s="105"/>
      <c r="LYJ12" s="105"/>
      <c r="LYK12" s="105"/>
      <c r="LYL12" s="105"/>
      <c r="LYM12" s="105"/>
      <c r="LYN12" s="105"/>
      <c r="LYO12" s="105"/>
      <c r="LYP12" s="105"/>
      <c r="LYQ12" s="105"/>
      <c r="LYR12" s="105"/>
      <c r="LYS12" s="105"/>
      <c r="LYT12" s="105"/>
      <c r="LYU12" s="105"/>
      <c r="LYV12" s="105"/>
      <c r="LYW12" s="105"/>
      <c r="LYX12" s="105"/>
      <c r="LYY12" s="105"/>
      <c r="LYZ12" s="105"/>
      <c r="LZA12" s="105"/>
      <c r="LZB12" s="105"/>
      <c r="LZC12" s="105"/>
      <c r="LZD12" s="105"/>
      <c r="LZE12" s="105"/>
      <c r="LZF12" s="105"/>
      <c r="LZG12" s="105"/>
      <c r="LZH12" s="105"/>
      <c r="LZI12" s="105"/>
      <c r="LZJ12" s="105"/>
      <c r="LZK12" s="105"/>
      <c r="LZL12" s="105"/>
      <c r="LZM12" s="105"/>
      <c r="LZN12" s="105"/>
      <c r="LZO12" s="105"/>
      <c r="LZP12" s="105"/>
      <c r="LZQ12" s="105"/>
      <c r="LZR12" s="105"/>
      <c r="LZS12" s="105"/>
      <c r="LZT12" s="105"/>
      <c r="LZU12" s="105"/>
      <c r="LZV12" s="105"/>
      <c r="LZW12" s="105"/>
      <c r="LZX12" s="105"/>
      <c r="LZY12" s="105"/>
      <c r="LZZ12" s="105"/>
      <c r="MAA12" s="105"/>
      <c r="MAB12" s="105"/>
      <c r="MAC12" s="105"/>
      <c r="MAD12" s="105"/>
      <c r="MAE12" s="105"/>
      <c r="MAF12" s="105"/>
      <c r="MAG12" s="105"/>
      <c r="MAH12" s="105"/>
      <c r="MAI12" s="105"/>
      <c r="MAJ12" s="105"/>
      <c r="MAK12" s="105"/>
      <c r="MAL12" s="105"/>
      <c r="MAM12" s="105"/>
      <c r="MAN12" s="105"/>
      <c r="MAO12" s="105"/>
      <c r="MAP12" s="105"/>
      <c r="MAQ12" s="105"/>
      <c r="MAR12" s="105"/>
      <c r="MAS12" s="105"/>
      <c r="MAT12" s="105"/>
      <c r="MAU12" s="105"/>
      <c r="MAV12" s="105"/>
      <c r="MAW12" s="105"/>
      <c r="MAX12" s="105"/>
      <c r="MAY12" s="105"/>
      <c r="MAZ12" s="105"/>
      <c r="MBA12" s="105"/>
      <c r="MBB12" s="105"/>
      <c r="MBC12" s="105"/>
      <c r="MBD12" s="105"/>
      <c r="MBE12" s="105"/>
      <c r="MBF12" s="105"/>
      <c r="MBG12" s="105"/>
      <c r="MBH12" s="105"/>
      <c r="MBI12" s="105"/>
      <c r="MBJ12" s="105"/>
      <c r="MBK12" s="105"/>
      <c r="MBL12" s="105"/>
      <c r="MBM12" s="105"/>
      <c r="MBN12" s="105"/>
      <c r="MBO12" s="105"/>
      <c r="MBP12" s="105"/>
      <c r="MBQ12" s="105"/>
      <c r="MBR12" s="105"/>
      <c r="MBS12" s="105"/>
      <c r="MBT12" s="105"/>
      <c r="MBU12" s="105"/>
      <c r="MBV12" s="105"/>
      <c r="MBW12" s="105"/>
      <c r="MBX12" s="105"/>
      <c r="MBY12" s="105"/>
      <c r="MBZ12" s="105"/>
      <c r="MCA12" s="105"/>
      <c r="MCB12" s="105"/>
      <c r="MCC12" s="105"/>
      <c r="MCD12" s="105"/>
      <c r="MCE12" s="105"/>
      <c r="MCF12" s="105"/>
      <c r="MCG12" s="105"/>
      <c r="MCH12" s="105"/>
      <c r="MCI12" s="105"/>
      <c r="MCJ12" s="105"/>
      <c r="MCK12" s="105"/>
      <c r="MCL12" s="105"/>
      <c r="MCM12" s="105"/>
      <c r="MCN12" s="105"/>
      <c r="MCO12" s="105"/>
      <c r="MCP12" s="105"/>
      <c r="MCQ12" s="105"/>
      <c r="MCR12" s="105"/>
      <c r="MCS12" s="105"/>
      <c r="MCT12" s="105"/>
      <c r="MCU12" s="105"/>
      <c r="MCV12" s="105"/>
      <c r="MCW12" s="105"/>
      <c r="MCX12" s="105"/>
      <c r="MCY12" s="105"/>
      <c r="MCZ12" s="105"/>
      <c r="MDA12" s="105"/>
      <c r="MDB12" s="105"/>
      <c r="MDC12" s="105"/>
      <c r="MDD12" s="105"/>
      <c r="MDE12" s="105"/>
      <c r="MDF12" s="105"/>
      <c r="MDG12" s="105"/>
      <c r="MDH12" s="105"/>
      <c r="MDI12" s="105"/>
      <c r="MDJ12" s="105"/>
      <c r="MDK12" s="105"/>
      <c r="MDL12" s="105"/>
      <c r="MDM12" s="105"/>
      <c r="MDN12" s="105"/>
      <c r="MDO12" s="105"/>
      <c r="MDP12" s="105"/>
      <c r="MDQ12" s="105"/>
      <c r="MDR12" s="105"/>
      <c r="MDS12" s="105"/>
      <c r="MDT12" s="105"/>
      <c r="MDU12" s="105"/>
      <c r="MDV12" s="105"/>
      <c r="MDW12" s="105"/>
      <c r="MDX12" s="105"/>
      <c r="MDY12" s="105"/>
      <c r="MDZ12" s="105"/>
      <c r="MEA12" s="105"/>
      <c r="MEB12" s="105"/>
      <c r="MEC12" s="105"/>
      <c r="MED12" s="105"/>
      <c r="MEE12" s="105"/>
      <c r="MEF12" s="105"/>
      <c r="MEG12" s="105"/>
      <c r="MEH12" s="105"/>
      <c r="MEI12" s="105"/>
      <c r="MEJ12" s="105"/>
      <c r="MEK12" s="105"/>
      <c r="MEL12" s="105"/>
      <c r="MEM12" s="105"/>
      <c r="MEN12" s="105"/>
      <c r="MEO12" s="105"/>
      <c r="MEP12" s="105"/>
      <c r="MEQ12" s="105"/>
      <c r="MER12" s="105"/>
      <c r="MES12" s="105"/>
      <c r="MET12" s="105"/>
      <c r="MEU12" s="105"/>
      <c r="MEV12" s="105"/>
      <c r="MEW12" s="105"/>
      <c r="MEX12" s="105"/>
      <c r="MEY12" s="105"/>
      <c r="MEZ12" s="105"/>
      <c r="MFA12" s="105"/>
      <c r="MFB12" s="105"/>
      <c r="MFC12" s="105"/>
      <c r="MFD12" s="105"/>
      <c r="MFE12" s="105"/>
      <c r="MFF12" s="105"/>
      <c r="MFG12" s="105"/>
      <c r="MFH12" s="105"/>
      <c r="MFI12" s="105"/>
      <c r="MFJ12" s="105"/>
      <c r="MFK12" s="105"/>
      <c r="MFL12" s="105"/>
      <c r="MFM12" s="105"/>
      <c r="MFN12" s="105"/>
      <c r="MFO12" s="105"/>
      <c r="MFP12" s="105"/>
      <c r="MFQ12" s="105"/>
      <c r="MFR12" s="105"/>
      <c r="MFS12" s="105"/>
      <c r="MFT12" s="105"/>
      <c r="MFU12" s="105"/>
      <c r="MFV12" s="105"/>
      <c r="MFW12" s="105"/>
      <c r="MFX12" s="105"/>
      <c r="MFY12" s="105"/>
      <c r="MFZ12" s="105"/>
      <c r="MGA12" s="105"/>
      <c r="MGB12" s="105"/>
      <c r="MGC12" s="105"/>
      <c r="MGD12" s="105"/>
      <c r="MGE12" s="105"/>
      <c r="MGF12" s="105"/>
      <c r="MGG12" s="105"/>
      <c r="MGH12" s="105"/>
      <c r="MGI12" s="105"/>
      <c r="MGJ12" s="105"/>
      <c r="MGK12" s="105"/>
      <c r="MGL12" s="105"/>
      <c r="MGM12" s="105"/>
      <c r="MGN12" s="105"/>
      <c r="MGO12" s="105"/>
      <c r="MGP12" s="105"/>
      <c r="MGQ12" s="105"/>
      <c r="MGR12" s="105"/>
      <c r="MGS12" s="105"/>
      <c r="MGT12" s="105"/>
      <c r="MGU12" s="105"/>
      <c r="MGV12" s="105"/>
      <c r="MGW12" s="105"/>
      <c r="MGX12" s="105"/>
      <c r="MGY12" s="105"/>
      <c r="MGZ12" s="105"/>
      <c r="MHA12" s="105"/>
      <c r="MHB12" s="105"/>
      <c r="MHC12" s="105"/>
      <c r="MHD12" s="105"/>
      <c r="MHE12" s="105"/>
      <c r="MHF12" s="105"/>
      <c r="MHG12" s="105"/>
      <c r="MHH12" s="105"/>
      <c r="MHI12" s="105"/>
      <c r="MHJ12" s="105"/>
      <c r="MHK12" s="105"/>
      <c r="MHL12" s="105"/>
      <c r="MHM12" s="105"/>
      <c r="MHN12" s="105"/>
      <c r="MHO12" s="105"/>
      <c r="MHP12" s="105"/>
      <c r="MHQ12" s="105"/>
      <c r="MHR12" s="105"/>
      <c r="MHS12" s="105"/>
      <c r="MHT12" s="105"/>
      <c r="MHU12" s="105"/>
      <c r="MHV12" s="105"/>
      <c r="MHW12" s="105"/>
      <c r="MHX12" s="105"/>
      <c r="MHY12" s="105"/>
      <c r="MHZ12" s="105"/>
      <c r="MIA12" s="105"/>
      <c r="MIB12" s="105"/>
      <c r="MIC12" s="105"/>
      <c r="MID12" s="105"/>
      <c r="MIE12" s="105"/>
      <c r="MIF12" s="105"/>
      <c r="MIG12" s="105"/>
      <c r="MIH12" s="105"/>
      <c r="MII12" s="105"/>
      <c r="MIJ12" s="105"/>
      <c r="MIK12" s="105"/>
      <c r="MIL12" s="105"/>
      <c r="MIM12" s="105"/>
      <c r="MIN12" s="105"/>
      <c r="MIO12" s="105"/>
      <c r="MIP12" s="105"/>
      <c r="MIQ12" s="105"/>
      <c r="MIR12" s="105"/>
      <c r="MIS12" s="105"/>
      <c r="MIT12" s="105"/>
      <c r="MIU12" s="105"/>
      <c r="MIV12" s="105"/>
      <c r="MIW12" s="105"/>
      <c r="MIX12" s="105"/>
      <c r="MIY12" s="105"/>
      <c r="MIZ12" s="105"/>
      <c r="MJA12" s="105"/>
      <c r="MJB12" s="105"/>
      <c r="MJC12" s="105"/>
      <c r="MJD12" s="105"/>
      <c r="MJE12" s="105"/>
      <c r="MJF12" s="105"/>
      <c r="MJG12" s="105"/>
      <c r="MJH12" s="105"/>
      <c r="MJI12" s="105"/>
      <c r="MJJ12" s="105"/>
      <c r="MJK12" s="105"/>
      <c r="MJL12" s="105"/>
      <c r="MJM12" s="105"/>
      <c r="MJN12" s="105"/>
      <c r="MJO12" s="105"/>
      <c r="MJP12" s="105"/>
      <c r="MJQ12" s="105"/>
      <c r="MJR12" s="105"/>
      <c r="MJS12" s="105"/>
      <c r="MJT12" s="105"/>
      <c r="MJU12" s="105"/>
      <c r="MJV12" s="105"/>
      <c r="MJW12" s="105"/>
      <c r="MJX12" s="105"/>
      <c r="MJY12" s="105"/>
      <c r="MJZ12" s="105"/>
      <c r="MKA12" s="105"/>
      <c r="MKB12" s="105"/>
      <c r="MKC12" s="105"/>
      <c r="MKD12" s="105"/>
      <c r="MKE12" s="105"/>
      <c r="MKF12" s="105"/>
      <c r="MKG12" s="105"/>
      <c r="MKH12" s="105"/>
      <c r="MKI12" s="105"/>
      <c r="MKJ12" s="105"/>
      <c r="MKK12" s="105"/>
      <c r="MKL12" s="105"/>
      <c r="MKM12" s="105"/>
      <c r="MKN12" s="105"/>
      <c r="MKO12" s="105"/>
      <c r="MKP12" s="105"/>
      <c r="MKQ12" s="105"/>
      <c r="MKR12" s="105"/>
      <c r="MKS12" s="105"/>
      <c r="MKT12" s="105"/>
      <c r="MKU12" s="105"/>
      <c r="MKV12" s="105"/>
      <c r="MKW12" s="105"/>
      <c r="MKX12" s="105"/>
      <c r="MKY12" s="105"/>
      <c r="MKZ12" s="105"/>
      <c r="MLA12" s="105"/>
      <c r="MLB12" s="105"/>
      <c r="MLC12" s="105"/>
      <c r="MLD12" s="105"/>
      <c r="MLE12" s="105"/>
      <c r="MLF12" s="105"/>
      <c r="MLG12" s="105"/>
      <c r="MLH12" s="105"/>
      <c r="MLI12" s="105"/>
      <c r="MLJ12" s="105"/>
      <c r="MLK12" s="105"/>
      <c r="MLL12" s="105"/>
      <c r="MLM12" s="105"/>
      <c r="MLN12" s="105"/>
      <c r="MLO12" s="105"/>
      <c r="MLP12" s="105"/>
      <c r="MLQ12" s="105"/>
      <c r="MLR12" s="105"/>
      <c r="MLS12" s="105"/>
      <c r="MLT12" s="105"/>
      <c r="MLU12" s="105"/>
      <c r="MLV12" s="105"/>
      <c r="MLW12" s="105"/>
      <c r="MLX12" s="105"/>
      <c r="MLY12" s="105"/>
      <c r="MLZ12" s="105"/>
      <c r="MMA12" s="105"/>
      <c r="MMB12" s="105"/>
      <c r="MMC12" s="105"/>
      <c r="MMD12" s="105"/>
      <c r="MME12" s="105"/>
      <c r="MMF12" s="105"/>
      <c r="MMG12" s="105"/>
      <c r="MMH12" s="105"/>
      <c r="MMI12" s="105"/>
      <c r="MMJ12" s="105"/>
      <c r="MMK12" s="105"/>
      <c r="MML12" s="105"/>
      <c r="MMM12" s="105"/>
      <c r="MMN12" s="105"/>
      <c r="MMO12" s="105"/>
      <c r="MMP12" s="105"/>
      <c r="MMQ12" s="105"/>
      <c r="MMR12" s="105"/>
      <c r="MMS12" s="105"/>
      <c r="MMT12" s="105"/>
      <c r="MMU12" s="105"/>
      <c r="MMV12" s="105"/>
      <c r="MMW12" s="105"/>
      <c r="MMX12" s="105"/>
      <c r="MMY12" s="105"/>
      <c r="MMZ12" s="105"/>
      <c r="MNA12" s="105"/>
      <c r="MNB12" s="105"/>
      <c r="MNC12" s="105"/>
      <c r="MND12" s="105"/>
      <c r="MNE12" s="105"/>
      <c r="MNF12" s="105"/>
      <c r="MNG12" s="105"/>
      <c r="MNH12" s="105"/>
      <c r="MNI12" s="105"/>
      <c r="MNJ12" s="105"/>
      <c r="MNK12" s="105"/>
      <c r="MNL12" s="105"/>
      <c r="MNM12" s="105"/>
      <c r="MNN12" s="105"/>
      <c r="MNO12" s="105"/>
      <c r="MNP12" s="105"/>
      <c r="MNQ12" s="105"/>
      <c r="MNR12" s="105"/>
      <c r="MNS12" s="105"/>
      <c r="MNT12" s="105"/>
      <c r="MNU12" s="105"/>
      <c r="MNV12" s="105"/>
      <c r="MNW12" s="105"/>
      <c r="MNX12" s="105"/>
      <c r="MNY12" s="105"/>
      <c r="MNZ12" s="105"/>
      <c r="MOA12" s="105"/>
      <c r="MOB12" s="105"/>
      <c r="MOC12" s="105"/>
      <c r="MOD12" s="105"/>
      <c r="MOE12" s="105"/>
      <c r="MOF12" s="105"/>
      <c r="MOG12" s="105"/>
      <c r="MOH12" s="105"/>
      <c r="MOI12" s="105"/>
      <c r="MOJ12" s="105"/>
      <c r="MOK12" s="105"/>
      <c r="MOL12" s="105"/>
      <c r="MOM12" s="105"/>
      <c r="MON12" s="105"/>
      <c r="MOO12" s="105"/>
      <c r="MOP12" s="105"/>
      <c r="MOQ12" s="105"/>
      <c r="MOR12" s="105"/>
      <c r="MOS12" s="105"/>
      <c r="MOT12" s="105"/>
      <c r="MOU12" s="105"/>
      <c r="MOV12" s="105"/>
      <c r="MOW12" s="105"/>
      <c r="MOX12" s="105"/>
      <c r="MOY12" s="105"/>
      <c r="MOZ12" s="105"/>
      <c r="MPA12" s="105"/>
      <c r="MPB12" s="105"/>
      <c r="MPC12" s="105"/>
      <c r="MPD12" s="105"/>
      <c r="MPE12" s="105"/>
      <c r="MPF12" s="105"/>
      <c r="MPG12" s="105"/>
      <c r="MPH12" s="105"/>
      <c r="MPI12" s="105"/>
      <c r="MPJ12" s="105"/>
      <c r="MPK12" s="105"/>
      <c r="MPL12" s="105"/>
      <c r="MPM12" s="105"/>
      <c r="MPN12" s="105"/>
      <c r="MPO12" s="105"/>
      <c r="MPP12" s="105"/>
      <c r="MPQ12" s="105"/>
      <c r="MPR12" s="105"/>
      <c r="MPS12" s="105"/>
      <c r="MPT12" s="105"/>
      <c r="MPU12" s="105"/>
      <c r="MPV12" s="105"/>
      <c r="MPW12" s="105"/>
      <c r="MPX12" s="105"/>
      <c r="MPY12" s="105"/>
      <c r="MPZ12" s="105"/>
      <c r="MQA12" s="105"/>
      <c r="MQB12" s="105"/>
      <c r="MQC12" s="105"/>
      <c r="MQD12" s="105"/>
      <c r="MQE12" s="105"/>
      <c r="MQF12" s="105"/>
      <c r="MQG12" s="105"/>
      <c r="MQH12" s="105"/>
      <c r="MQI12" s="105"/>
      <c r="MQJ12" s="105"/>
      <c r="MQK12" s="105"/>
      <c r="MQL12" s="105"/>
      <c r="MQM12" s="105"/>
      <c r="MQN12" s="105"/>
      <c r="MQO12" s="105"/>
      <c r="MQP12" s="105"/>
      <c r="MQQ12" s="105"/>
      <c r="MQR12" s="105"/>
      <c r="MQS12" s="105"/>
      <c r="MQT12" s="105"/>
      <c r="MQU12" s="105"/>
      <c r="MQV12" s="105"/>
      <c r="MQW12" s="105"/>
      <c r="MQX12" s="105"/>
      <c r="MQY12" s="105"/>
      <c r="MQZ12" s="105"/>
      <c r="MRA12" s="105"/>
      <c r="MRB12" s="105"/>
      <c r="MRC12" s="105"/>
      <c r="MRD12" s="105"/>
      <c r="MRE12" s="105"/>
      <c r="MRF12" s="105"/>
      <c r="MRG12" s="105"/>
      <c r="MRH12" s="105"/>
      <c r="MRI12" s="105"/>
      <c r="MRJ12" s="105"/>
      <c r="MRK12" s="105"/>
      <c r="MRL12" s="105"/>
      <c r="MRM12" s="105"/>
      <c r="MRN12" s="105"/>
      <c r="MRO12" s="105"/>
      <c r="MRP12" s="105"/>
      <c r="MRQ12" s="105"/>
      <c r="MRR12" s="105"/>
      <c r="MRS12" s="105"/>
      <c r="MRT12" s="105"/>
      <c r="MRU12" s="105"/>
      <c r="MRV12" s="105"/>
      <c r="MRW12" s="105"/>
      <c r="MRX12" s="105"/>
      <c r="MRY12" s="105"/>
      <c r="MRZ12" s="105"/>
      <c r="MSA12" s="105"/>
      <c r="MSB12" s="105"/>
      <c r="MSC12" s="105"/>
      <c r="MSD12" s="105"/>
      <c r="MSE12" s="105"/>
      <c r="MSF12" s="105"/>
      <c r="MSG12" s="105"/>
      <c r="MSH12" s="105"/>
      <c r="MSI12" s="105"/>
      <c r="MSJ12" s="105"/>
      <c r="MSK12" s="105"/>
      <c r="MSL12" s="105"/>
      <c r="MSM12" s="105"/>
      <c r="MSN12" s="105"/>
      <c r="MSO12" s="105"/>
      <c r="MSP12" s="105"/>
      <c r="MSQ12" s="105"/>
      <c r="MSR12" s="105"/>
      <c r="MSS12" s="105"/>
      <c r="MST12" s="105"/>
      <c r="MSU12" s="105"/>
      <c r="MSV12" s="105"/>
      <c r="MSW12" s="105"/>
      <c r="MSX12" s="105"/>
      <c r="MSY12" s="105"/>
      <c r="MSZ12" s="105"/>
      <c r="MTA12" s="105"/>
      <c r="MTB12" s="105"/>
      <c r="MTC12" s="105"/>
      <c r="MTD12" s="105"/>
      <c r="MTE12" s="105"/>
      <c r="MTF12" s="105"/>
      <c r="MTG12" s="105"/>
      <c r="MTH12" s="105"/>
      <c r="MTI12" s="105"/>
      <c r="MTJ12" s="105"/>
      <c r="MTK12" s="105"/>
      <c r="MTL12" s="105"/>
      <c r="MTM12" s="105"/>
      <c r="MTN12" s="105"/>
      <c r="MTO12" s="105"/>
      <c r="MTP12" s="105"/>
      <c r="MTQ12" s="105"/>
      <c r="MTR12" s="105"/>
      <c r="MTS12" s="105"/>
      <c r="MTT12" s="105"/>
      <c r="MTU12" s="105"/>
      <c r="MTV12" s="105"/>
      <c r="MTW12" s="105"/>
      <c r="MTX12" s="105"/>
      <c r="MTY12" s="105"/>
      <c r="MTZ12" s="105"/>
      <c r="MUA12" s="105"/>
      <c r="MUB12" s="105"/>
      <c r="MUC12" s="105"/>
      <c r="MUD12" s="105"/>
      <c r="MUE12" s="105"/>
      <c r="MUF12" s="105"/>
      <c r="MUG12" s="105"/>
      <c r="MUH12" s="105"/>
      <c r="MUI12" s="105"/>
      <c r="MUJ12" s="105"/>
      <c r="MUK12" s="105"/>
      <c r="MUL12" s="105"/>
      <c r="MUM12" s="105"/>
      <c r="MUN12" s="105"/>
      <c r="MUO12" s="105"/>
      <c r="MUP12" s="105"/>
      <c r="MUQ12" s="105"/>
      <c r="MUR12" s="105"/>
      <c r="MUS12" s="105"/>
      <c r="MUT12" s="105"/>
      <c r="MUU12" s="105"/>
      <c r="MUV12" s="105"/>
      <c r="MUW12" s="105"/>
      <c r="MUX12" s="105"/>
      <c r="MUY12" s="105"/>
      <c r="MUZ12" s="105"/>
      <c r="MVA12" s="105"/>
      <c r="MVB12" s="105"/>
      <c r="MVC12" s="105"/>
      <c r="MVD12" s="105"/>
      <c r="MVE12" s="105"/>
      <c r="MVF12" s="105"/>
      <c r="MVG12" s="105"/>
      <c r="MVH12" s="105"/>
      <c r="MVI12" s="105"/>
      <c r="MVJ12" s="105"/>
      <c r="MVK12" s="105"/>
      <c r="MVL12" s="105"/>
      <c r="MVM12" s="105"/>
      <c r="MVN12" s="105"/>
      <c r="MVO12" s="105"/>
      <c r="MVP12" s="105"/>
      <c r="MVQ12" s="105"/>
      <c r="MVR12" s="105"/>
      <c r="MVS12" s="105"/>
      <c r="MVT12" s="105"/>
      <c r="MVU12" s="105"/>
      <c r="MVV12" s="105"/>
      <c r="MVW12" s="105"/>
      <c r="MVX12" s="105"/>
      <c r="MVY12" s="105"/>
      <c r="MVZ12" s="105"/>
      <c r="MWA12" s="105"/>
      <c r="MWB12" s="105"/>
      <c r="MWC12" s="105"/>
      <c r="MWD12" s="105"/>
      <c r="MWE12" s="105"/>
      <c r="MWF12" s="105"/>
      <c r="MWG12" s="105"/>
      <c r="MWH12" s="105"/>
      <c r="MWI12" s="105"/>
      <c r="MWJ12" s="105"/>
      <c r="MWK12" s="105"/>
      <c r="MWL12" s="105"/>
      <c r="MWM12" s="105"/>
      <c r="MWN12" s="105"/>
      <c r="MWO12" s="105"/>
      <c r="MWP12" s="105"/>
      <c r="MWQ12" s="105"/>
      <c r="MWR12" s="105"/>
      <c r="MWS12" s="105"/>
      <c r="MWT12" s="105"/>
      <c r="MWU12" s="105"/>
      <c r="MWV12" s="105"/>
      <c r="MWW12" s="105"/>
      <c r="MWX12" s="105"/>
      <c r="MWY12" s="105"/>
      <c r="MWZ12" s="105"/>
      <c r="MXA12" s="105"/>
      <c r="MXB12" s="105"/>
      <c r="MXC12" s="105"/>
      <c r="MXD12" s="105"/>
      <c r="MXE12" s="105"/>
      <c r="MXF12" s="105"/>
      <c r="MXG12" s="105"/>
      <c r="MXH12" s="105"/>
      <c r="MXI12" s="105"/>
      <c r="MXJ12" s="105"/>
      <c r="MXK12" s="105"/>
      <c r="MXL12" s="105"/>
      <c r="MXM12" s="105"/>
      <c r="MXN12" s="105"/>
      <c r="MXO12" s="105"/>
      <c r="MXP12" s="105"/>
      <c r="MXQ12" s="105"/>
      <c r="MXR12" s="105"/>
      <c r="MXS12" s="105"/>
      <c r="MXT12" s="105"/>
      <c r="MXU12" s="105"/>
      <c r="MXV12" s="105"/>
      <c r="MXW12" s="105"/>
      <c r="MXX12" s="105"/>
      <c r="MXY12" s="105"/>
      <c r="MXZ12" s="105"/>
      <c r="MYA12" s="105"/>
      <c r="MYB12" s="105"/>
      <c r="MYC12" s="105"/>
      <c r="MYD12" s="105"/>
      <c r="MYE12" s="105"/>
      <c r="MYF12" s="105"/>
      <c r="MYG12" s="105"/>
      <c r="MYH12" s="105"/>
      <c r="MYI12" s="105"/>
      <c r="MYJ12" s="105"/>
      <c r="MYK12" s="105"/>
      <c r="MYL12" s="105"/>
      <c r="MYM12" s="105"/>
      <c r="MYN12" s="105"/>
      <c r="MYO12" s="105"/>
      <c r="MYP12" s="105"/>
      <c r="MYQ12" s="105"/>
      <c r="MYR12" s="105"/>
      <c r="MYS12" s="105"/>
      <c r="MYT12" s="105"/>
      <c r="MYU12" s="105"/>
      <c r="MYV12" s="105"/>
      <c r="MYW12" s="105"/>
      <c r="MYX12" s="105"/>
      <c r="MYY12" s="105"/>
      <c r="MYZ12" s="105"/>
      <c r="MZA12" s="105"/>
      <c r="MZB12" s="105"/>
      <c r="MZC12" s="105"/>
      <c r="MZD12" s="105"/>
      <c r="MZE12" s="105"/>
      <c r="MZF12" s="105"/>
      <c r="MZG12" s="105"/>
      <c r="MZH12" s="105"/>
      <c r="MZI12" s="105"/>
      <c r="MZJ12" s="105"/>
      <c r="MZK12" s="105"/>
      <c r="MZL12" s="105"/>
      <c r="MZM12" s="105"/>
      <c r="MZN12" s="105"/>
      <c r="MZO12" s="105"/>
      <c r="MZP12" s="105"/>
      <c r="MZQ12" s="105"/>
      <c r="MZR12" s="105"/>
      <c r="MZS12" s="105"/>
      <c r="MZT12" s="105"/>
      <c r="MZU12" s="105"/>
      <c r="MZV12" s="105"/>
      <c r="MZW12" s="105"/>
      <c r="MZX12" s="105"/>
      <c r="MZY12" s="105"/>
      <c r="MZZ12" s="105"/>
      <c r="NAA12" s="105"/>
      <c r="NAB12" s="105"/>
      <c r="NAC12" s="105"/>
      <c r="NAD12" s="105"/>
      <c r="NAE12" s="105"/>
      <c r="NAF12" s="105"/>
      <c r="NAG12" s="105"/>
      <c r="NAH12" s="105"/>
      <c r="NAI12" s="105"/>
      <c r="NAJ12" s="105"/>
      <c r="NAK12" s="105"/>
      <c r="NAL12" s="105"/>
      <c r="NAM12" s="105"/>
      <c r="NAN12" s="105"/>
      <c r="NAO12" s="105"/>
      <c r="NAP12" s="105"/>
      <c r="NAQ12" s="105"/>
      <c r="NAR12" s="105"/>
      <c r="NAS12" s="105"/>
      <c r="NAT12" s="105"/>
      <c r="NAU12" s="105"/>
      <c r="NAV12" s="105"/>
      <c r="NAW12" s="105"/>
      <c r="NAX12" s="105"/>
      <c r="NAY12" s="105"/>
      <c r="NAZ12" s="105"/>
      <c r="NBA12" s="105"/>
      <c r="NBB12" s="105"/>
      <c r="NBC12" s="105"/>
      <c r="NBD12" s="105"/>
      <c r="NBE12" s="105"/>
      <c r="NBF12" s="105"/>
      <c r="NBG12" s="105"/>
      <c r="NBH12" s="105"/>
      <c r="NBI12" s="105"/>
      <c r="NBJ12" s="105"/>
      <c r="NBK12" s="105"/>
      <c r="NBL12" s="105"/>
      <c r="NBM12" s="105"/>
      <c r="NBN12" s="105"/>
      <c r="NBO12" s="105"/>
      <c r="NBP12" s="105"/>
      <c r="NBQ12" s="105"/>
      <c r="NBR12" s="105"/>
      <c r="NBS12" s="105"/>
      <c r="NBT12" s="105"/>
      <c r="NBU12" s="105"/>
      <c r="NBV12" s="105"/>
      <c r="NBW12" s="105"/>
      <c r="NBX12" s="105"/>
      <c r="NBY12" s="105"/>
      <c r="NBZ12" s="105"/>
      <c r="NCA12" s="105"/>
      <c r="NCB12" s="105"/>
      <c r="NCC12" s="105"/>
      <c r="NCD12" s="105"/>
      <c r="NCE12" s="105"/>
      <c r="NCF12" s="105"/>
      <c r="NCG12" s="105"/>
      <c r="NCH12" s="105"/>
      <c r="NCI12" s="105"/>
      <c r="NCJ12" s="105"/>
      <c r="NCK12" s="105"/>
      <c r="NCL12" s="105"/>
      <c r="NCM12" s="105"/>
      <c r="NCN12" s="105"/>
      <c r="NCO12" s="105"/>
      <c r="NCP12" s="105"/>
      <c r="NCQ12" s="105"/>
      <c r="NCR12" s="105"/>
      <c r="NCS12" s="105"/>
      <c r="NCT12" s="105"/>
      <c r="NCU12" s="105"/>
      <c r="NCV12" s="105"/>
      <c r="NCW12" s="105"/>
      <c r="NCX12" s="105"/>
      <c r="NCY12" s="105"/>
      <c r="NCZ12" s="105"/>
      <c r="NDA12" s="105"/>
      <c r="NDB12" s="105"/>
      <c r="NDC12" s="105"/>
      <c r="NDD12" s="105"/>
      <c r="NDE12" s="105"/>
      <c r="NDF12" s="105"/>
      <c r="NDG12" s="105"/>
      <c r="NDH12" s="105"/>
      <c r="NDI12" s="105"/>
      <c r="NDJ12" s="105"/>
      <c r="NDK12" s="105"/>
      <c r="NDL12" s="105"/>
      <c r="NDM12" s="105"/>
      <c r="NDN12" s="105"/>
      <c r="NDO12" s="105"/>
      <c r="NDP12" s="105"/>
      <c r="NDQ12" s="105"/>
      <c r="NDR12" s="105"/>
      <c r="NDS12" s="105"/>
      <c r="NDT12" s="105"/>
      <c r="NDU12" s="105"/>
      <c r="NDV12" s="105"/>
      <c r="NDW12" s="105"/>
      <c r="NDX12" s="105"/>
      <c r="NDY12" s="105"/>
      <c r="NDZ12" s="105"/>
      <c r="NEA12" s="105"/>
      <c r="NEB12" s="105"/>
      <c r="NEC12" s="105"/>
      <c r="NED12" s="105"/>
      <c r="NEE12" s="105"/>
      <c r="NEF12" s="105"/>
      <c r="NEG12" s="105"/>
      <c r="NEH12" s="105"/>
      <c r="NEI12" s="105"/>
      <c r="NEJ12" s="105"/>
      <c r="NEK12" s="105"/>
      <c r="NEL12" s="105"/>
      <c r="NEM12" s="105"/>
      <c r="NEN12" s="105"/>
      <c r="NEO12" s="105"/>
      <c r="NEP12" s="105"/>
      <c r="NEQ12" s="105"/>
      <c r="NER12" s="105"/>
      <c r="NES12" s="105"/>
      <c r="NET12" s="105"/>
      <c r="NEU12" s="105"/>
      <c r="NEV12" s="105"/>
      <c r="NEW12" s="105"/>
      <c r="NEX12" s="105"/>
      <c r="NEY12" s="105"/>
      <c r="NEZ12" s="105"/>
      <c r="NFA12" s="105"/>
      <c r="NFB12" s="105"/>
      <c r="NFC12" s="105"/>
      <c r="NFD12" s="105"/>
      <c r="NFE12" s="105"/>
      <c r="NFF12" s="105"/>
      <c r="NFG12" s="105"/>
      <c r="NFH12" s="105"/>
      <c r="NFI12" s="105"/>
      <c r="NFJ12" s="105"/>
      <c r="NFK12" s="105"/>
      <c r="NFL12" s="105"/>
      <c r="NFM12" s="105"/>
      <c r="NFN12" s="105"/>
      <c r="NFO12" s="105"/>
      <c r="NFP12" s="105"/>
      <c r="NFQ12" s="105"/>
      <c r="NFR12" s="105"/>
      <c r="NFS12" s="105"/>
      <c r="NFT12" s="105"/>
      <c r="NFU12" s="105"/>
      <c r="NFV12" s="105"/>
      <c r="NFW12" s="105"/>
      <c r="NFX12" s="105"/>
      <c r="NFY12" s="105"/>
      <c r="NFZ12" s="105"/>
      <c r="NGA12" s="105"/>
      <c r="NGB12" s="105"/>
      <c r="NGC12" s="105"/>
      <c r="NGD12" s="105"/>
      <c r="NGE12" s="105"/>
      <c r="NGF12" s="105"/>
      <c r="NGG12" s="105"/>
      <c r="NGH12" s="105"/>
      <c r="NGI12" s="105"/>
      <c r="NGJ12" s="105"/>
      <c r="NGK12" s="105"/>
      <c r="NGL12" s="105"/>
      <c r="NGM12" s="105"/>
      <c r="NGN12" s="105"/>
      <c r="NGO12" s="105"/>
      <c r="NGP12" s="105"/>
      <c r="NGQ12" s="105"/>
      <c r="NGR12" s="105"/>
      <c r="NGS12" s="105"/>
      <c r="NGT12" s="105"/>
      <c r="NGU12" s="105"/>
      <c r="NGV12" s="105"/>
      <c r="NGW12" s="105"/>
      <c r="NGX12" s="105"/>
      <c r="NGY12" s="105"/>
      <c r="NGZ12" s="105"/>
      <c r="NHA12" s="105"/>
      <c r="NHB12" s="105"/>
      <c r="NHC12" s="105"/>
      <c r="NHD12" s="105"/>
      <c r="NHE12" s="105"/>
      <c r="NHF12" s="105"/>
      <c r="NHG12" s="105"/>
      <c r="NHH12" s="105"/>
      <c r="NHI12" s="105"/>
      <c r="NHJ12" s="105"/>
      <c r="NHK12" s="105"/>
      <c r="NHL12" s="105"/>
      <c r="NHM12" s="105"/>
      <c r="NHN12" s="105"/>
      <c r="NHO12" s="105"/>
      <c r="NHP12" s="105"/>
      <c r="NHQ12" s="105"/>
      <c r="NHR12" s="105"/>
      <c r="NHS12" s="105"/>
      <c r="NHT12" s="105"/>
      <c r="NHU12" s="105"/>
      <c r="NHV12" s="105"/>
      <c r="NHW12" s="105"/>
      <c r="NHX12" s="105"/>
      <c r="NHY12" s="105"/>
      <c r="NHZ12" s="105"/>
      <c r="NIA12" s="105"/>
      <c r="NIB12" s="105"/>
      <c r="NIC12" s="105"/>
      <c r="NID12" s="105"/>
      <c r="NIE12" s="105"/>
      <c r="NIF12" s="105"/>
      <c r="NIG12" s="105"/>
      <c r="NIH12" s="105"/>
      <c r="NII12" s="105"/>
      <c r="NIJ12" s="105"/>
      <c r="NIK12" s="105"/>
      <c r="NIL12" s="105"/>
      <c r="NIM12" s="105"/>
      <c r="NIN12" s="105"/>
      <c r="NIO12" s="105"/>
      <c r="NIP12" s="105"/>
      <c r="NIQ12" s="105"/>
      <c r="NIR12" s="105"/>
      <c r="NIS12" s="105"/>
      <c r="NIT12" s="105"/>
      <c r="NIU12" s="105"/>
      <c r="NIV12" s="105"/>
      <c r="NIW12" s="105"/>
      <c r="NIX12" s="105"/>
      <c r="NIY12" s="105"/>
      <c r="NIZ12" s="105"/>
      <c r="NJA12" s="105"/>
      <c r="NJB12" s="105"/>
      <c r="NJC12" s="105"/>
      <c r="NJD12" s="105"/>
      <c r="NJE12" s="105"/>
      <c r="NJF12" s="105"/>
      <c r="NJG12" s="105"/>
      <c r="NJH12" s="105"/>
      <c r="NJI12" s="105"/>
      <c r="NJJ12" s="105"/>
      <c r="NJK12" s="105"/>
      <c r="NJL12" s="105"/>
      <c r="NJM12" s="105"/>
      <c r="NJN12" s="105"/>
      <c r="NJO12" s="105"/>
      <c r="NJP12" s="105"/>
      <c r="NJQ12" s="105"/>
      <c r="NJR12" s="105"/>
      <c r="NJS12" s="105"/>
      <c r="NJT12" s="105"/>
      <c r="NJU12" s="105"/>
      <c r="NJV12" s="105"/>
      <c r="NJW12" s="105"/>
      <c r="NJX12" s="105"/>
      <c r="NJY12" s="105"/>
      <c r="NJZ12" s="105"/>
      <c r="NKA12" s="105"/>
      <c r="NKB12" s="105"/>
      <c r="NKC12" s="105"/>
      <c r="NKD12" s="105"/>
      <c r="NKE12" s="105"/>
      <c r="NKF12" s="105"/>
      <c r="NKG12" s="105"/>
      <c r="NKH12" s="105"/>
      <c r="NKI12" s="105"/>
      <c r="NKJ12" s="105"/>
      <c r="NKK12" s="105"/>
      <c r="NKL12" s="105"/>
      <c r="NKM12" s="105"/>
      <c r="NKN12" s="105"/>
      <c r="NKO12" s="105"/>
      <c r="NKP12" s="105"/>
      <c r="NKQ12" s="105"/>
      <c r="NKR12" s="105"/>
      <c r="NKS12" s="105"/>
      <c r="NKT12" s="105"/>
      <c r="NKU12" s="105"/>
      <c r="NKV12" s="105"/>
      <c r="NKW12" s="105"/>
      <c r="NKX12" s="105"/>
      <c r="NKY12" s="105"/>
      <c r="NKZ12" s="105"/>
      <c r="NLA12" s="105"/>
      <c r="NLB12" s="105"/>
      <c r="NLC12" s="105"/>
      <c r="NLD12" s="105"/>
      <c r="NLE12" s="105"/>
      <c r="NLF12" s="105"/>
      <c r="NLG12" s="105"/>
      <c r="NLH12" s="105"/>
      <c r="NLI12" s="105"/>
      <c r="NLJ12" s="105"/>
      <c r="NLK12" s="105"/>
      <c r="NLL12" s="105"/>
      <c r="NLM12" s="105"/>
      <c r="NLN12" s="105"/>
      <c r="NLO12" s="105"/>
      <c r="NLP12" s="105"/>
      <c r="NLQ12" s="105"/>
      <c r="NLR12" s="105"/>
      <c r="NLS12" s="105"/>
      <c r="NLT12" s="105"/>
      <c r="NLU12" s="105"/>
      <c r="NLV12" s="105"/>
      <c r="NLW12" s="105"/>
      <c r="NLX12" s="105"/>
      <c r="NLY12" s="105"/>
      <c r="NLZ12" s="105"/>
      <c r="NMA12" s="105"/>
      <c r="NMB12" s="105"/>
      <c r="NMC12" s="105"/>
      <c r="NMD12" s="105"/>
      <c r="NME12" s="105"/>
      <c r="NMF12" s="105"/>
      <c r="NMG12" s="105"/>
      <c r="NMH12" s="105"/>
      <c r="NMI12" s="105"/>
      <c r="NMJ12" s="105"/>
      <c r="NMK12" s="105"/>
      <c r="NML12" s="105"/>
      <c r="NMM12" s="105"/>
      <c r="NMN12" s="105"/>
      <c r="NMO12" s="105"/>
      <c r="NMP12" s="105"/>
      <c r="NMQ12" s="105"/>
      <c r="NMR12" s="105"/>
      <c r="NMS12" s="105"/>
      <c r="NMT12" s="105"/>
      <c r="NMU12" s="105"/>
      <c r="NMV12" s="105"/>
      <c r="NMW12" s="105"/>
      <c r="NMX12" s="105"/>
      <c r="NMY12" s="105"/>
      <c r="NMZ12" s="105"/>
      <c r="NNA12" s="105"/>
      <c r="NNB12" s="105"/>
      <c r="NNC12" s="105"/>
      <c r="NND12" s="105"/>
      <c r="NNE12" s="105"/>
      <c r="NNF12" s="105"/>
      <c r="NNG12" s="105"/>
      <c r="NNH12" s="105"/>
      <c r="NNI12" s="105"/>
      <c r="NNJ12" s="105"/>
      <c r="NNK12" s="105"/>
      <c r="NNL12" s="105"/>
      <c r="NNM12" s="105"/>
      <c r="NNN12" s="105"/>
      <c r="NNO12" s="105"/>
      <c r="NNP12" s="105"/>
      <c r="NNQ12" s="105"/>
      <c r="NNR12" s="105"/>
      <c r="NNS12" s="105"/>
      <c r="NNT12" s="105"/>
      <c r="NNU12" s="105"/>
      <c r="NNV12" s="105"/>
      <c r="NNW12" s="105"/>
      <c r="NNX12" s="105"/>
      <c r="NNY12" s="105"/>
      <c r="NNZ12" s="105"/>
      <c r="NOA12" s="105"/>
      <c r="NOB12" s="105"/>
      <c r="NOC12" s="105"/>
      <c r="NOD12" s="105"/>
      <c r="NOE12" s="105"/>
      <c r="NOF12" s="105"/>
      <c r="NOG12" s="105"/>
      <c r="NOH12" s="105"/>
      <c r="NOI12" s="105"/>
      <c r="NOJ12" s="105"/>
      <c r="NOK12" s="105"/>
      <c r="NOL12" s="105"/>
      <c r="NOM12" s="105"/>
      <c r="NON12" s="105"/>
      <c r="NOO12" s="105"/>
      <c r="NOP12" s="105"/>
      <c r="NOQ12" s="105"/>
      <c r="NOR12" s="105"/>
      <c r="NOS12" s="105"/>
      <c r="NOT12" s="105"/>
      <c r="NOU12" s="105"/>
      <c r="NOV12" s="105"/>
      <c r="NOW12" s="105"/>
      <c r="NOX12" s="105"/>
      <c r="NOY12" s="105"/>
      <c r="NOZ12" s="105"/>
      <c r="NPA12" s="105"/>
      <c r="NPB12" s="105"/>
      <c r="NPC12" s="105"/>
      <c r="NPD12" s="105"/>
      <c r="NPE12" s="105"/>
      <c r="NPF12" s="105"/>
      <c r="NPG12" s="105"/>
      <c r="NPH12" s="105"/>
      <c r="NPI12" s="105"/>
      <c r="NPJ12" s="105"/>
      <c r="NPK12" s="105"/>
      <c r="NPL12" s="105"/>
      <c r="NPM12" s="105"/>
      <c r="NPN12" s="105"/>
      <c r="NPO12" s="105"/>
      <c r="NPP12" s="105"/>
      <c r="NPQ12" s="105"/>
      <c r="NPR12" s="105"/>
      <c r="NPS12" s="105"/>
      <c r="NPT12" s="105"/>
      <c r="NPU12" s="105"/>
      <c r="NPV12" s="105"/>
      <c r="NPW12" s="105"/>
      <c r="NPX12" s="105"/>
      <c r="NPY12" s="105"/>
      <c r="NPZ12" s="105"/>
      <c r="NQA12" s="105"/>
      <c r="NQB12" s="105"/>
      <c r="NQC12" s="105"/>
      <c r="NQD12" s="105"/>
      <c r="NQE12" s="105"/>
      <c r="NQF12" s="105"/>
      <c r="NQG12" s="105"/>
      <c r="NQH12" s="105"/>
      <c r="NQI12" s="105"/>
      <c r="NQJ12" s="105"/>
      <c r="NQK12" s="105"/>
      <c r="NQL12" s="105"/>
      <c r="NQM12" s="105"/>
      <c r="NQN12" s="105"/>
      <c r="NQO12" s="105"/>
      <c r="NQP12" s="105"/>
      <c r="NQQ12" s="105"/>
      <c r="NQR12" s="105"/>
      <c r="NQS12" s="105"/>
      <c r="NQT12" s="105"/>
      <c r="NQU12" s="105"/>
      <c r="NQV12" s="105"/>
      <c r="NQW12" s="105"/>
      <c r="NQX12" s="105"/>
      <c r="NQY12" s="105"/>
      <c r="NQZ12" s="105"/>
      <c r="NRA12" s="105"/>
      <c r="NRB12" s="105"/>
      <c r="NRC12" s="105"/>
      <c r="NRD12" s="105"/>
      <c r="NRE12" s="105"/>
      <c r="NRF12" s="105"/>
      <c r="NRG12" s="105"/>
      <c r="NRH12" s="105"/>
      <c r="NRI12" s="105"/>
      <c r="NRJ12" s="105"/>
      <c r="NRK12" s="105"/>
      <c r="NRL12" s="105"/>
      <c r="NRM12" s="105"/>
      <c r="NRN12" s="105"/>
      <c r="NRO12" s="105"/>
      <c r="NRP12" s="105"/>
      <c r="NRQ12" s="105"/>
      <c r="NRR12" s="105"/>
      <c r="NRS12" s="105"/>
      <c r="NRT12" s="105"/>
      <c r="NRU12" s="105"/>
      <c r="NRV12" s="105"/>
      <c r="NRW12" s="105"/>
      <c r="NRX12" s="105"/>
      <c r="NRY12" s="105"/>
      <c r="NRZ12" s="105"/>
      <c r="NSA12" s="105"/>
      <c r="NSB12" s="105"/>
      <c r="NSC12" s="105"/>
      <c r="NSD12" s="105"/>
      <c r="NSE12" s="105"/>
      <c r="NSF12" s="105"/>
      <c r="NSG12" s="105"/>
      <c r="NSH12" s="105"/>
      <c r="NSI12" s="105"/>
      <c r="NSJ12" s="105"/>
      <c r="NSK12" s="105"/>
      <c r="NSL12" s="105"/>
      <c r="NSM12" s="105"/>
      <c r="NSN12" s="105"/>
      <c r="NSO12" s="105"/>
      <c r="NSP12" s="105"/>
      <c r="NSQ12" s="105"/>
      <c r="NSR12" s="105"/>
      <c r="NSS12" s="105"/>
      <c r="NST12" s="105"/>
      <c r="NSU12" s="105"/>
      <c r="NSV12" s="105"/>
      <c r="NSW12" s="105"/>
      <c r="NSX12" s="105"/>
      <c r="NSY12" s="105"/>
      <c r="NSZ12" s="105"/>
      <c r="NTA12" s="105"/>
      <c r="NTB12" s="105"/>
      <c r="NTC12" s="105"/>
      <c r="NTD12" s="105"/>
      <c r="NTE12" s="105"/>
      <c r="NTF12" s="105"/>
      <c r="NTG12" s="105"/>
      <c r="NTH12" s="105"/>
      <c r="NTI12" s="105"/>
      <c r="NTJ12" s="105"/>
      <c r="NTK12" s="105"/>
      <c r="NTL12" s="105"/>
      <c r="NTM12" s="105"/>
      <c r="NTN12" s="105"/>
      <c r="NTO12" s="105"/>
      <c r="NTP12" s="105"/>
      <c r="NTQ12" s="105"/>
      <c r="NTR12" s="105"/>
      <c r="NTS12" s="105"/>
      <c r="NTT12" s="105"/>
      <c r="NTU12" s="105"/>
      <c r="NTV12" s="105"/>
      <c r="NTW12" s="105"/>
      <c r="NTX12" s="105"/>
      <c r="NTY12" s="105"/>
      <c r="NTZ12" s="105"/>
      <c r="NUA12" s="105"/>
      <c r="NUB12" s="105"/>
      <c r="NUC12" s="105"/>
      <c r="NUD12" s="105"/>
      <c r="NUE12" s="105"/>
      <c r="NUF12" s="105"/>
      <c r="NUG12" s="105"/>
      <c r="NUH12" s="105"/>
      <c r="NUI12" s="105"/>
      <c r="NUJ12" s="105"/>
      <c r="NUK12" s="105"/>
      <c r="NUL12" s="105"/>
      <c r="NUM12" s="105"/>
      <c r="NUN12" s="105"/>
      <c r="NUO12" s="105"/>
      <c r="NUP12" s="105"/>
      <c r="NUQ12" s="105"/>
      <c r="NUR12" s="105"/>
      <c r="NUS12" s="105"/>
      <c r="NUT12" s="105"/>
      <c r="NUU12" s="105"/>
      <c r="NUV12" s="105"/>
      <c r="NUW12" s="105"/>
      <c r="NUX12" s="105"/>
      <c r="NUY12" s="105"/>
      <c r="NUZ12" s="105"/>
      <c r="NVA12" s="105"/>
      <c r="NVB12" s="105"/>
      <c r="NVC12" s="105"/>
      <c r="NVD12" s="105"/>
      <c r="NVE12" s="105"/>
      <c r="NVF12" s="105"/>
      <c r="NVG12" s="105"/>
      <c r="NVH12" s="105"/>
      <c r="NVI12" s="105"/>
      <c r="NVJ12" s="105"/>
      <c r="NVK12" s="105"/>
      <c r="NVL12" s="105"/>
      <c r="NVM12" s="105"/>
      <c r="NVN12" s="105"/>
      <c r="NVO12" s="105"/>
      <c r="NVP12" s="105"/>
      <c r="NVQ12" s="105"/>
      <c r="NVR12" s="105"/>
      <c r="NVS12" s="105"/>
      <c r="NVT12" s="105"/>
      <c r="NVU12" s="105"/>
      <c r="NVV12" s="105"/>
      <c r="NVW12" s="105"/>
      <c r="NVX12" s="105"/>
      <c r="NVY12" s="105"/>
      <c r="NVZ12" s="105"/>
      <c r="NWA12" s="105"/>
      <c r="NWB12" s="105"/>
      <c r="NWC12" s="105"/>
      <c r="NWD12" s="105"/>
      <c r="NWE12" s="105"/>
      <c r="NWF12" s="105"/>
      <c r="NWG12" s="105"/>
      <c r="NWH12" s="105"/>
      <c r="NWI12" s="105"/>
      <c r="NWJ12" s="105"/>
      <c r="NWK12" s="105"/>
      <c r="NWL12" s="105"/>
      <c r="NWM12" s="105"/>
      <c r="NWN12" s="105"/>
      <c r="NWO12" s="105"/>
      <c r="NWP12" s="105"/>
      <c r="NWQ12" s="105"/>
      <c r="NWR12" s="105"/>
      <c r="NWS12" s="105"/>
      <c r="NWT12" s="105"/>
      <c r="NWU12" s="105"/>
      <c r="NWV12" s="105"/>
      <c r="NWW12" s="105"/>
      <c r="NWX12" s="105"/>
      <c r="NWY12" s="105"/>
      <c r="NWZ12" s="105"/>
      <c r="NXA12" s="105"/>
      <c r="NXB12" s="105"/>
      <c r="NXC12" s="105"/>
      <c r="NXD12" s="105"/>
      <c r="NXE12" s="105"/>
      <c r="NXF12" s="105"/>
      <c r="NXG12" s="105"/>
      <c r="NXH12" s="105"/>
      <c r="NXI12" s="105"/>
      <c r="NXJ12" s="105"/>
      <c r="NXK12" s="105"/>
      <c r="NXL12" s="105"/>
      <c r="NXM12" s="105"/>
      <c r="NXN12" s="105"/>
      <c r="NXO12" s="105"/>
      <c r="NXP12" s="105"/>
      <c r="NXQ12" s="105"/>
      <c r="NXR12" s="105"/>
      <c r="NXS12" s="105"/>
      <c r="NXT12" s="105"/>
      <c r="NXU12" s="105"/>
      <c r="NXV12" s="105"/>
      <c r="NXW12" s="105"/>
      <c r="NXX12" s="105"/>
      <c r="NXY12" s="105"/>
      <c r="NXZ12" s="105"/>
      <c r="NYA12" s="105"/>
      <c r="NYB12" s="105"/>
      <c r="NYC12" s="105"/>
      <c r="NYD12" s="105"/>
      <c r="NYE12" s="105"/>
      <c r="NYF12" s="105"/>
      <c r="NYG12" s="105"/>
      <c r="NYH12" s="105"/>
      <c r="NYI12" s="105"/>
      <c r="NYJ12" s="105"/>
      <c r="NYK12" s="105"/>
      <c r="NYL12" s="105"/>
      <c r="NYM12" s="105"/>
      <c r="NYN12" s="105"/>
      <c r="NYO12" s="105"/>
      <c r="NYP12" s="105"/>
      <c r="NYQ12" s="105"/>
      <c r="NYR12" s="105"/>
      <c r="NYS12" s="105"/>
      <c r="NYT12" s="105"/>
      <c r="NYU12" s="105"/>
      <c r="NYV12" s="105"/>
      <c r="NYW12" s="105"/>
      <c r="NYX12" s="105"/>
      <c r="NYY12" s="105"/>
      <c r="NYZ12" s="105"/>
      <c r="NZA12" s="105"/>
      <c r="NZB12" s="105"/>
      <c r="NZC12" s="105"/>
      <c r="NZD12" s="105"/>
      <c r="NZE12" s="105"/>
      <c r="NZF12" s="105"/>
      <c r="NZG12" s="105"/>
      <c r="NZH12" s="105"/>
      <c r="NZI12" s="105"/>
      <c r="NZJ12" s="105"/>
      <c r="NZK12" s="105"/>
      <c r="NZL12" s="105"/>
      <c r="NZM12" s="105"/>
      <c r="NZN12" s="105"/>
      <c r="NZO12" s="105"/>
      <c r="NZP12" s="105"/>
      <c r="NZQ12" s="105"/>
      <c r="NZR12" s="105"/>
      <c r="NZS12" s="105"/>
      <c r="NZT12" s="105"/>
      <c r="NZU12" s="105"/>
      <c r="NZV12" s="105"/>
      <c r="NZW12" s="105"/>
      <c r="NZX12" s="105"/>
      <c r="NZY12" s="105"/>
      <c r="NZZ12" s="105"/>
      <c r="OAA12" s="105"/>
      <c r="OAB12" s="105"/>
      <c r="OAC12" s="105"/>
      <c r="OAD12" s="105"/>
      <c r="OAE12" s="105"/>
      <c r="OAF12" s="105"/>
      <c r="OAG12" s="105"/>
      <c r="OAH12" s="105"/>
      <c r="OAI12" s="105"/>
      <c r="OAJ12" s="105"/>
      <c r="OAK12" s="105"/>
      <c r="OAL12" s="105"/>
      <c r="OAM12" s="105"/>
      <c r="OAN12" s="105"/>
      <c r="OAO12" s="105"/>
      <c r="OAP12" s="105"/>
      <c r="OAQ12" s="105"/>
      <c r="OAR12" s="105"/>
      <c r="OAS12" s="105"/>
      <c r="OAT12" s="105"/>
      <c r="OAU12" s="105"/>
      <c r="OAV12" s="105"/>
      <c r="OAW12" s="105"/>
      <c r="OAX12" s="105"/>
      <c r="OAY12" s="105"/>
      <c r="OAZ12" s="105"/>
      <c r="OBA12" s="105"/>
      <c r="OBB12" s="105"/>
      <c r="OBC12" s="105"/>
      <c r="OBD12" s="105"/>
      <c r="OBE12" s="105"/>
      <c r="OBF12" s="105"/>
      <c r="OBG12" s="105"/>
      <c r="OBH12" s="105"/>
      <c r="OBI12" s="105"/>
      <c r="OBJ12" s="105"/>
      <c r="OBK12" s="105"/>
      <c r="OBL12" s="105"/>
      <c r="OBM12" s="105"/>
      <c r="OBN12" s="105"/>
      <c r="OBO12" s="105"/>
      <c r="OBP12" s="105"/>
      <c r="OBQ12" s="105"/>
      <c r="OBR12" s="105"/>
      <c r="OBS12" s="105"/>
      <c r="OBT12" s="105"/>
      <c r="OBU12" s="105"/>
      <c r="OBV12" s="105"/>
      <c r="OBW12" s="105"/>
      <c r="OBX12" s="105"/>
      <c r="OBY12" s="105"/>
      <c r="OBZ12" s="105"/>
      <c r="OCA12" s="105"/>
      <c r="OCB12" s="105"/>
      <c r="OCC12" s="105"/>
      <c r="OCD12" s="105"/>
      <c r="OCE12" s="105"/>
      <c r="OCF12" s="105"/>
      <c r="OCG12" s="105"/>
      <c r="OCH12" s="105"/>
      <c r="OCI12" s="105"/>
      <c r="OCJ12" s="105"/>
      <c r="OCK12" s="105"/>
      <c r="OCL12" s="105"/>
      <c r="OCM12" s="105"/>
      <c r="OCN12" s="105"/>
      <c r="OCO12" s="105"/>
      <c r="OCP12" s="105"/>
      <c r="OCQ12" s="105"/>
      <c r="OCR12" s="105"/>
      <c r="OCS12" s="105"/>
      <c r="OCT12" s="105"/>
      <c r="OCU12" s="105"/>
      <c r="OCV12" s="105"/>
      <c r="OCW12" s="105"/>
      <c r="OCX12" s="105"/>
      <c r="OCY12" s="105"/>
      <c r="OCZ12" s="105"/>
      <c r="ODA12" s="105"/>
      <c r="ODB12" s="105"/>
      <c r="ODC12" s="105"/>
      <c r="ODD12" s="105"/>
      <c r="ODE12" s="105"/>
      <c r="ODF12" s="105"/>
      <c r="ODG12" s="105"/>
      <c r="ODH12" s="105"/>
      <c r="ODI12" s="105"/>
      <c r="ODJ12" s="105"/>
      <c r="ODK12" s="105"/>
      <c r="ODL12" s="105"/>
      <c r="ODM12" s="105"/>
      <c r="ODN12" s="105"/>
      <c r="ODO12" s="105"/>
      <c r="ODP12" s="105"/>
      <c r="ODQ12" s="105"/>
      <c r="ODR12" s="105"/>
      <c r="ODS12" s="105"/>
      <c r="ODT12" s="105"/>
      <c r="ODU12" s="105"/>
      <c r="ODV12" s="105"/>
      <c r="ODW12" s="105"/>
      <c r="ODX12" s="105"/>
      <c r="ODY12" s="105"/>
      <c r="ODZ12" s="105"/>
      <c r="OEA12" s="105"/>
      <c r="OEB12" s="105"/>
      <c r="OEC12" s="105"/>
      <c r="OED12" s="105"/>
      <c r="OEE12" s="105"/>
      <c r="OEF12" s="105"/>
      <c r="OEG12" s="105"/>
      <c r="OEH12" s="105"/>
      <c r="OEI12" s="105"/>
      <c r="OEJ12" s="105"/>
      <c r="OEK12" s="105"/>
      <c r="OEL12" s="105"/>
      <c r="OEM12" s="105"/>
      <c r="OEN12" s="105"/>
      <c r="OEO12" s="105"/>
      <c r="OEP12" s="105"/>
      <c r="OEQ12" s="105"/>
      <c r="OER12" s="105"/>
      <c r="OES12" s="105"/>
      <c r="OET12" s="105"/>
      <c r="OEU12" s="105"/>
      <c r="OEV12" s="105"/>
      <c r="OEW12" s="105"/>
      <c r="OEX12" s="105"/>
      <c r="OEY12" s="105"/>
      <c r="OEZ12" s="105"/>
      <c r="OFA12" s="105"/>
      <c r="OFB12" s="105"/>
      <c r="OFC12" s="105"/>
      <c r="OFD12" s="105"/>
      <c r="OFE12" s="105"/>
      <c r="OFF12" s="105"/>
      <c r="OFG12" s="105"/>
      <c r="OFH12" s="105"/>
      <c r="OFI12" s="105"/>
      <c r="OFJ12" s="105"/>
      <c r="OFK12" s="105"/>
      <c r="OFL12" s="105"/>
      <c r="OFM12" s="105"/>
      <c r="OFN12" s="105"/>
      <c r="OFO12" s="105"/>
      <c r="OFP12" s="105"/>
      <c r="OFQ12" s="105"/>
      <c r="OFR12" s="105"/>
      <c r="OFS12" s="105"/>
      <c r="OFT12" s="105"/>
      <c r="OFU12" s="105"/>
      <c r="OFV12" s="105"/>
      <c r="OFW12" s="105"/>
      <c r="OFX12" s="105"/>
      <c r="OFY12" s="105"/>
      <c r="OFZ12" s="105"/>
      <c r="OGA12" s="105"/>
      <c r="OGB12" s="105"/>
      <c r="OGC12" s="105"/>
      <c r="OGD12" s="105"/>
      <c r="OGE12" s="105"/>
      <c r="OGF12" s="105"/>
      <c r="OGG12" s="105"/>
      <c r="OGH12" s="105"/>
      <c r="OGI12" s="105"/>
      <c r="OGJ12" s="105"/>
      <c r="OGK12" s="105"/>
      <c r="OGL12" s="105"/>
      <c r="OGM12" s="105"/>
      <c r="OGN12" s="105"/>
      <c r="OGO12" s="105"/>
      <c r="OGP12" s="105"/>
      <c r="OGQ12" s="105"/>
      <c r="OGR12" s="105"/>
      <c r="OGS12" s="105"/>
      <c r="OGT12" s="105"/>
      <c r="OGU12" s="105"/>
      <c r="OGV12" s="105"/>
      <c r="OGW12" s="105"/>
      <c r="OGX12" s="105"/>
      <c r="OGY12" s="105"/>
      <c r="OGZ12" s="105"/>
      <c r="OHA12" s="105"/>
      <c r="OHB12" s="105"/>
      <c r="OHC12" s="105"/>
      <c r="OHD12" s="105"/>
      <c r="OHE12" s="105"/>
      <c r="OHF12" s="105"/>
      <c r="OHG12" s="105"/>
      <c r="OHH12" s="105"/>
      <c r="OHI12" s="105"/>
      <c r="OHJ12" s="105"/>
      <c r="OHK12" s="105"/>
      <c r="OHL12" s="105"/>
      <c r="OHM12" s="105"/>
      <c r="OHN12" s="105"/>
      <c r="OHO12" s="105"/>
      <c r="OHP12" s="105"/>
      <c r="OHQ12" s="105"/>
      <c r="OHR12" s="105"/>
      <c r="OHS12" s="105"/>
      <c r="OHT12" s="105"/>
      <c r="OHU12" s="105"/>
      <c r="OHV12" s="105"/>
      <c r="OHW12" s="105"/>
      <c r="OHX12" s="105"/>
      <c r="OHY12" s="105"/>
      <c r="OHZ12" s="105"/>
      <c r="OIA12" s="105"/>
      <c r="OIB12" s="105"/>
      <c r="OIC12" s="105"/>
      <c r="OID12" s="105"/>
      <c r="OIE12" s="105"/>
      <c r="OIF12" s="105"/>
      <c r="OIG12" s="105"/>
      <c r="OIH12" s="105"/>
      <c r="OII12" s="105"/>
      <c r="OIJ12" s="105"/>
      <c r="OIK12" s="105"/>
      <c r="OIL12" s="105"/>
      <c r="OIM12" s="105"/>
      <c r="OIN12" s="105"/>
      <c r="OIO12" s="105"/>
      <c r="OIP12" s="105"/>
      <c r="OIQ12" s="105"/>
      <c r="OIR12" s="105"/>
      <c r="OIS12" s="105"/>
      <c r="OIT12" s="105"/>
      <c r="OIU12" s="105"/>
      <c r="OIV12" s="105"/>
      <c r="OIW12" s="105"/>
      <c r="OIX12" s="105"/>
      <c r="OIY12" s="105"/>
      <c r="OIZ12" s="105"/>
      <c r="OJA12" s="105"/>
      <c r="OJB12" s="105"/>
      <c r="OJC12" s="105"/>
      <c r="OJD12" s="105"/>
      <c r="OJE12" s="105"/>
      <c r="OJF12" s="105"/>
      <c r="OJG12" s="105"/>
      <c r="OJH12" s="105"/>
      <c r="OJI12" s="105"/>
      <c r="OJJ12" s="105"/>
      <c r="OJK12" s="105"/>
      <c r="OJL12" s="105"/>
      <c r="OJM12" s="105"/>
      <c r="OJN12" s="105"/>
      <c r="OJO12" s="105"/>
      <c r="OJP12" s="105"/>
      <c r="OJQ12" s="105"/>
      <c r="OJR12" s="105"/>
      <c r="OJS12" s="105"/>
      <c r="OJT12" s="105"/>
      <c r="OJU12" s="105"/>
      <c r="OJV12" s="105"/>
      <c r="OJW12" s="105"/>
      <c r="OJX12" s="105"/>
      <c r="OJY12" s="105"/>
      <c r="OJZ12" s="105"/>
      <c r="OKA12" s="105"/>
      <c r="OKB12" s="105"/>
      <c r="OKC12" s="105"/>
      <c r="OKD12" s="105"/>
      <c r="OKE12" s="105"/>
      <c r="OKF12" s="105"/>
      <c r="OKG12" s="105"/>
      <c r="OKH12" s="105"/>
      <c r="OKI12" s="105"/>
      <c r="OKJ12" s="105"/>
      <c r="OKK12" s="105"/>
      <c r="OKL12" s="105"/>
      <c r="OKM12" s="105"/>
      <c r="OKN12" s="105"/>
      <c r="OKO12" s="105"/>
      <c r="OKP12" s="105"/>
      <c r="OKQ12" s="105"/>
      <c r="OKR12" s="105"/>
      <c r="OKS12" s="105"/>
      <c r="OKT12" s="105"/>
      <c r="OKU12" s="105"/>
      <c r="OKV12" s="105"/>
      <c r="OKW12" s="105"/>
      <c r="OKX12" s="105"/>
      <c r="OKY12" s="105"/>
      <c r="OKZ12" s="105"/>
      <c r="OLA12" s="105"/>
      <c r="OLB12" s="105"/>
      <c r="OLC12" s="105"/>
      <c r="OLD12" s="105"/>
      <c r="OLE12" s="105"/>
      <c r="OLF12" s="105"/>
      <c r="OLG12" s="105"/>
      <c r="OLH12" s="105"/>
      <c r="OLI12" s="105"/>
      <c r="OLJ12" s="105"/>
      <c r="OLK12" s="105"/>
      <c r="OLL12" s="105"/>
      <c r="OLM12" s="105"/>
      <c r="OLN12" s="105"/>
      <c r="OLO12" s="105"/>
      <c r="OLP12" s="105"/>
      <c r="OLQ12" s="105"/>
      <c r="OLR12" s="105"/>
      <c r="OLS12" s="105"/>
      <c r="OLT12" s="105"/>
      <c r="OLU12" s="105"/>
      <c r="OLV12" s="105"/>
      <c r="OLW12" s="105"/>
      <c r="OLX12" s="105"/>
      <c r="OLY12" s="105"/>
      <c r="OLZ12" s="105"/>
      <c r="OMA12" s="105"/>
      <c r="OMB12" s="105"/>
      <c r="OMC12" s="105"/>
      <c r="OMD12" s="105"/>
      <c r="OME12" s="105"/>
      <c r="OMF12" s="105"/>
      <c r="OMG12" s="105"/>
      <c r="OMH12" s="105"/>
      <c r="OMI12" s="105"/>
      <c r="OMJ12" s="105"/>
      <c r="OMK12" s="105"/>
      <c r="OML12" s="105"/>
      <c r="OMM12" s="105"/>
      <c r="OMN12" s="105"/>
      <c r="OMO12" s="105"/>
      <c r="OMP12" s="105"/>
      <c r="OMQ12" s="105"/>
      <c r="OMR12" s="105"/>
      <c r="OMS12" s="105"/>
      <c r="OMT12" s="105"/>
      <c r="OMU12" s="105"/>
      <c r="OMV12" s="105"/>
      <c r="OMW12" s="105"/>
      <c r="OMX12" s="105"/>
      <c r="OMY12" s="105"/>
      <c r="OMZ12" s="105"/>
      <c r="ONA12" s="105"/>
      <c r="ONB12" s="105"/>
      <c r="ONC12" s="105"/>
      <c r="OND12" s="105"/>
      <c r="ONE12" s="105"/>
      <c r="ONF12" s="105"/>
      <c r="ONG12" s="105"/>
      <c r="ONH12" s="105"/>
      <c r="ONI12" s="105"/>
      <c r="ONJ12" s="105"/>
      <c r="ONK12" s="105"/>
      <c r="ONL12" s="105"/>
      <c r="ONM12" s="105"/>
      <c r="ONN12" s="105"/>
      <c r="ONO12" s="105"/>
      <c r="ONP12" s="105"/>
      <c r="ONQ12" s="105"/>
      <c r="ONR12" s="105"/>
      <c r="ONS12" s="105"/>
      <c r="ONT12" s="105"/>
      <c r="ONU12" s="105"/>
      <c r="ONV12" s="105"/>
      <c r="ONW12" s="105"/>
      <c r="ONX12" s="105"/>
      <c r="ONY12" s="105"/>
      <c r="ONZ12" s="105"/>
      <c r="OOA12" s="105"/>
      <c r="OOB12" s="105"/>
      <c r="OOC12" s="105"/>
      <c r="OOD12" s="105"/>
      <c r="OOE12" s="105"/>
      <c r="OOF12" s="105"/>
      <c r="OOG12" s="105"/>
      <c r="OOH12" s="105"/>
      <c r="OOI12" s="105"/>
      <c r="OOJ12" s="105"/>
      <c r="OOK12" s="105"/>
      <c r="OOL12" s="105"/>
      <c r="OOM12" s="105"/>
      <c r="OON12" s="105"/>
      <c r="OOO12" s="105"/>
      <c r="OOP12" s="105"/>
      <c r="OOQ12" s="105"/>
      <c r="OOR12" s="105"/>
      <c r="OOS12" s="105"/>
      <c r="OOT12" s="105"/>
      <c r="OOU12" s="105"/>
      <c r="OOV12" s="105"/>
      <c r="OOW12" s="105"/>
      <c r="OOX12" s="105"/>
      <c r="OOY12" s="105"/>
      <c r="OOZ12" s="105"/>
      <c r="OPA12" s="105"/>
      <c r="OPB12" s="105"/>
      <c r="OPC12" s="105"/>
      <c r="OPD12" s="105"/>
      <c r="OPE12" s="105"/>
      <c r="OPF12" s="105"/>
      <c r="OPG12" s="105"/>
      <c r="OPH12" s="105"/>
      <c r="OPI12" s="105"/>
      <c r="OPJ12" s="105"/>
      <c r="OPK12" s="105"/>
      <c r="OPL12" s="105"/>
      <c r="OPM12" s="105"/>
      <c r="OPN12" s="105"/>
      <c r="OPO12" s="105"/>
      <c r="OPP12" s="105"/>
      <c r="OPQ12" s="105"/>
      <c r="OPR12" s="105"/>
      <c r="OPS12" s="105"/>
      <c r="OPT12" s="105"/>
      <c r="OPU12" s="105"/>
      <c r="OPV12" s="105"/>
      <c r="OPW12" s="105"/>
      <c r="OPX12" s="105"/>
      <c r="OPY12" s="105"/>
      <c r="OPZ12" s="105"/>
      <c r="OQA12" s="105"/>
      <c r="OQB12" s="105"/>
      <c r="OQC12" s="105"/>
      <c r="OQD12" s="105"/>
      <c r="OQE12" s="105"/>
      <c r="OQF12" s="105"/>
      <c r="OQG12" s="105"/>
      <c r="OQH12" s="105"/>
      <c r="OQI12" s="105"/>
      <c r="OQJ12" s="105"/>
      <c r="OQK12" s="105"/>
      <c r="OQL12" s="105"/>
      <c r="OQM12" s="105"/>
      <c r="OQN12" s="105"/>
      <c r="OQO12" s="105"/>
      <c r="OQP12" s="105"/>
      <c r="OQQ12" s="105"/>
      <c r="OQR12" s="105"/>
      <c r="OQS12" s="105"/>
      <c r="OQT12" s="105"/>
      <c r="OQU12" s="105"/>
      <c r="OQV12" s="105"/>
      <c r="OQW12" s="105"/>
      <c r="OQX12" s="105"/>
      <c r="OQY12" s="105"/>
      <c r="OQZ12" s="105"/>
      <c r="ORA12" s="105"/>
      <c r="ORB12" s="105"/>
      <c r="ORC12" s="105"/>
      <c r="ORD12" s="105"/>
      <c r="ORE12" s="105"/>
      <c r="ORF12" s="105"/>
      <c r="ORG12" s="105"/>
      <c r="ORH12" s="105"/>
      <c r="ORI12" s="105"/>
      <c r="ORJ12" s="105"/>
      <c r="ORK12" s="105"/>
      <c r="ORL12" s="105"/>
      <c r="ORM12" s="105"/>
      <c r="ORN12" s="105"/>
      <c r="ORO12" s="105"/>
      <c r="ORP12" s="105"/>
      <c r="ORQ12" s="105"/>
      <c r="ORR12" s="105"/>
      <c r="ORS12" s="105"/>
      <c r="ORT12" s="105"/>
      <c r="ORU12" s="105"/>
      <c r="ORV12" s="105"/>
      <c r="ORW12" s="105"/>
      <c r="ORX12" s="105"/>
      <c r="ORY12" s="105"/>
      <c r="ORZ12" s="105"/>
      <c r="OSA12" s="105"/>
      <c r="OSB12" s="105"/>
      <c r="OSC12" s="105"/>
      <c r="OSD12" s="105"/>
      <c r="OSE12" s="105"/>
      <c r="OSF12" s="105"/>
      <c r="OSG12" s="105"/>
      <c r="OSH12" s="105"/>
      <c r="OSI12" s="105"/>
      <c r="OSJ12" s="105"/>
      <c r="OSK12" s="105"/>
      <c r="OSL12" s="105"/>
      <c r="OSM12" s="105"/>
      <c r="OSN12" s="105"/>
      <c r="OSO12" s="105"/>
      <c r="OSP12" s="105"/>
      <c r="OSQ12" s="105"/>
      <c r="OSR12" s="105"/>
      <c r="OSS12" s="105"/>
      <c r="OST12" s="105"/>
      <c r="OSU12" s="105"/>
      <c r="OSV12" s="105"/>
      <c r="OSW12" s="105"/>
      <c r="OSX12" s="105"/>
      <c r="OSY12" s="105"/>
      <c r="OSZ12" s="105"/>
      <c r="OTA12" s="105"/>
      <c r="OTB12" s="105"/>
      <c r="OTC12" s="105"/>
      <c r="OTD12" s="105"/>
      <c r="OTE12" s="105"/>
      <c r="OTF12" s="105"/>
      <c r="OTG12" s="105"/>
      <c r="OTH12" s="105"/>
      <c r="OTI12" s="105"/>
      <c r="OTJ12" s="105"/>
      <c r="OTK12" s="105"/>
      <c r="OTL12" s="105"/>
      <c r="OTM12" s="105"/>
      <c r="OTN12" s="105"/>
      <c r="OTO12" s="105"/>
      <c r="OTP12" s="105"/>
      <c r="OTQ12" s="105"/>
      <c r="OTR12" s="105"/>
      <c r="OTS12" s="105"/>
      <c r="OTT12" s="105"/>
      <c r="OTU12" s="105"/>
      <c r="OTV12" s="105"/>
      <c r="OTW12" s="105"/>
      <c r="OTX12" s="105"/>
      <c r="OTY12" s="105"/>
      <c r="OTZ12" s="105"/>
      <c r="OUA12" s="105"/>
      <c r="OUB12" s="105"/>
      <c r="OUC12" s="105"/>
      <c r="OUD12" s="105"/>
      <c r="OUE12" s="105"/>
      <c r="OUF12" s="105"/>
      <c r="OUG12" s="105"/>
      <c r="OUH12" s="105"/>
      <c r="OUI12" s="105"/>
      <c r="OUJ12" s="105"/>
      <c r="OUK12" s="105"/>
      <c r="OUL12" s="105"/>
      <c r="OUM12" s="105"/>
      <c r="OUN12" s="105"/>
      <c r="OUO12" s="105"/>
      <c r="OUP12" s="105"/>
      <c r="OUQ12" s="105"/>
      <c r="OUR12" s="105"/>
      <c r="OUS12" s="105"/>
      <c r="OUT12" s="105"/>
      <c r="OUU12" s="105"/>
      <c r="OUV12" s="105"/>
      <c r="OUW12" s="105"/>
      <c r="OUX12" s="105"/>
      <c r="OUY12" s="105"/>
      <c r="OUZ12" s="105"/>
      <c r="OVA12" s="105"/>
      <c r="OVB12" s="105"/>
      <c r="OVC12" s="105"/>
      <c r="OVD12" s="105"/>
      <c r="OVE12" s="105"/>
      <c r="OVF12" s="105"/>
      <c r="OVG12" s="105"/>
      <c r="OVH12" s="105"/>
      <c r="OVI12" s="105"/>
      <c r="OVJ12" s="105"/>
      <c r="OVK12" s="105"/>
      <c r="OVL12" s="105"/>
      <c r="OVM12" s="105"/>
      <c r="OVN12" s="105"/>
      <c r="OVO12" s="105"/>
      <c r="OVP12" s="105"/>
      <c r="OVQ12" s="105"/>
      <c r="OVR12" s="105"/>
      <c r="OVS12" s="105"/>
      <c r="OVT12" s="105"/>
      <c r="OVU12" s="105"/>
      <c r="OVV12" s="105"/>
      <c r="OVW12" s="105"/>
      <c r="OVX12" s="105"/>
      <c r="OVY12" s="105"/>
      <c r="OVZ12" s="105"/>
      <c r="OWA12" s="105"/>
      <c r="OWB12" s="105"/>
      <c r="OWC12" s="105"/>
      <c r="OWD12" s="105"/>
      <c r="OWE12" s="105"/>
      <c r="OWF12" s="105"/>
      <c r="OWG12" s="105"/>
      <c r="OWH12" s="105"/>
      <c r="OWI12" s="105"/>
      <c r="OWJ12" s="105"/>
      <c r="OWK12" s="105"/>
      <c r="OWL12" s="105"/>
      <c r="OWM12" s="105"/>
      <c r="OWN12" s="105"/>
      <c r="OWO12" s="105"/>
      <c r="OWP12" s="105"/>
      <c r="OWQ12" s="105"/>
      <c r="OWR12" s="105"/>
      <c r="OWS12" s="105"/>
      <c r="OWT12" s="105"/>
      <c r="OWU12" s="105"/>
      <c r="OWV12" s="105"/>
      <c r="OWW12" s="105"/>
      <c r="OWX12" s="105"/>
      <c r="OWY12" s="105"/>
      <c r="OWZ12" s="105"/>
      <c r="OXA12" s="105"/>
      <c r="OXB12" s="105"/>
      <c r="OXC12" s="105"/>
      <c r="OXD12" s="105"/>
      <c r="OXE12" s="105"/>
      <c r="OXF12" s="105"/>
      <c r="OXG12" s="105"/>
      <c r="OXH12" s="105"/>
      <c r="OXI12" s="105"/>
      <c r="OXJ12" s="105"/>
      <c r="OXK12" s="105"/>
      <c r="OXL12" s="105"/>
      <c r="OXM12" s="105"/>
      <c r="OXN12" s="105"/>
      <c r="OXO12" s="105"/>
      <c r="OXP12" s="105"/>
      <c r="OXQ12" s="105"/>
      <c r="OXR12" s="105"/>
      <c r="OXS12" s="105"/>
      <c r="OXT12" s="105"/>
      <c r="OXU12" s="105"/>
      <c r="OXV12" s="105"/>
      <c r="OXW12" s="105"/>
      <c r="OXX12" s="105"/>
      <c r="OXY12" s="105"/>
      <c r="OXZ12" s="105"/>
      <c r="OYA12" s="105"/>
      <c r="OYB12" s="105"/>
      <c r="OYC12" s="105"/>
      <c r="OYD12" s="105"/>
      <c r="OYE12" s="105"/>
      <c r="OYF12" s="105"/>
      <c r="OYG12" s="105"/>
      <c r="OYH12" s="105"/>
      <c r="OYI12" s="105"/>
      <c r="OYJ12" s="105"/>
      <c r="OYK12" s="105"/>
      <c r="OYL12" s="105"/>
      <c r="OYM12" s="105"/>
      <c r="OYN12" s="105"/>
      <c r="OYO12" s="105"/>
      <c r="OYP12" s="105"/>
      <c r="OYQ12" s="105"/>
      <c r="OYR12" s="105"/>
      <c r="OYS12" s="105"/>
      <c r="OYT12" s="105"/>
      <c r="OYU12" s="105"/>
      <c r="OYV12" s="105"/>
      <c r="OYW12" s="105"/>
      <c r="OYX12" s="105"/>
      <c r="OYY12" s="105"/>
      <c r="OYZ12" s="105"/>
      <c r="OZA12" s="105"/>
      <c r="OZB12" s="105"/>
      <c r="OZC12" s="105"/>
      <c r="OZD12" s="105"/>
      <c r="OZE12" s="105"/>
      <c r="OZF12" s="105"/>
      <c r="OZG12" s="105"/>
      <c r="OZH12" s="105"/>
      <c r="OZI12" s="105"/>
      <c r="OZJ12" s="105"/>
      <c r="OZK12" s="105"/>
      <c r="OZL12" s="105"/>
      <c r="OZM12" s="105"/>
      <c r="OZN12" s="105"/>
      <c r="OZO12" s="105"/>
      <c r="OZP12" s="105"/>
      <c r="OZQ12" s="105"/>
      <c r="OZR12" s="105"/>
      <c r="OZS12" s="105"/>
      <c r="OZT12" s="105"/>
      <c r="OZU12" s="105"/>
      <c r="OZV12" s="105"/>
      <c r="OZW12" s="105"/>
      <c r="OZX12" s="105"/>
      <c r="OZY12" s="105"/>
      <c r="OZZ12" s="105"/>
      <c r="PAA12" s="105"/>
      <c r="PAB12" s="105"/>
      <c r="PAC12" s="105"/>
      <c r="PAD12" s="105"/>
      <c r="PAE12" s="105"/>
      <c r="PAF12" s="105"/>
      <c r="PAG12" s="105"/>
      <c r="PAH12" s="105"/>
      <c r="PAI12" s="105"/>
      <c r="PAJ12" s="105"/>
      <c r="PAK12" s="105"/>
      <c r="PAL12" s="105"/>
      <c r="PAM12" s="105"/>
      <c r="PAN12" s="105"/>
      <c r="PAO12" s="105"/>
      <c r="PAP12" s="105"/>
      <c r="PAQ12" s="105"/>
      <c r="PAR12" s="105"/>
      <c r="PAS12" s="105"/>
      <c r="PAT12" s="105"/>
      <c r="PAU12" s="105"/>
      <c r="PAV12" s="105"/>
      <c r="PAW12" s="105"/>
      <c r="PAX12" s="105"/>
      <c r="PAY12" s="105"/>
      <c r="PAZ12" s="105"/>
      <c r="PBA12" s="105"/>
      <c r="PBB12" s="105"/>
      <c r="PBC12" s="105"/>
      <c r="PBD12" s="105"/>
      <c r="PBE12" s="105"/>
      <c r="PBF12" s="105"/>
      <c r="PBG12" s="105"/>
      <c r="PBH12" s="105"/>
      <c r="PBI12" s="105"/>
      <c r="PBJ12" s="105"/>
      <c r="PBK12" s="105"/>
      <c r="PBL12" s="105"/>
      <c r="PBM12" s="105"/>
      <c r="PBN12" s="105"/>
      <c r="PBO12" s="105"/>
      <c r="PBP12" s="105"/>
      <c r="PBQ12" s="105"/>
      <c r="PBR12" s="105"/>
      <c r="PBS12" s="105"/>
      <c r="PBT12" s="105"/>
      <c r="PBU12" s="105"/>
      <c r="PBV12" s="105"/>
      <c r="PBW12" s="105"/>
      <c r="PBX12" s="105"/>
      <c r="PBY12" s="105"/>
      <c r="PBZ12" s="105"/>
      <c r="PCA12" s="105"/>
      <c r="PCB12" s="105"/>
      <c r="PCC12" s="105"/>
      <c r="PCD12" s="105"/>
      <c r="PCE12" s="105"/>
      <c r="PCF12" s="105"/>
      <c r="PCG12" s="105"/>
      <c r="PCH12" s="105"/>
      <c r="PCI12" s="105"/>
      <c r="PCJ12" s="105"/>
      <c r="PCK12" s="105"/>
      <c r="PCL12" s="105"/>
      <c r="PCM12" s="105"/>
      <c r="PCN12" s="105"/>
      <c r="PCO12" s="105"/>
      <c r="PCP12" s="105"/>
      <c r="PCQ12" s="105"/>
      <c r="PCR12" s="105"/>
      <c r="PCS12" s="105"/>
      <c r="PCT12" s="105"/>
      <c r="PCU12" s="105"/>
      <c r="PCV12" s="105"/>
      <c r="PCW12" s="105"/>
      <c r="PCX12" s="105"/>
      <c r="PCY12" s="105"/>
      <c r="PCZ12" s="105"/>
      <c r="PDA12" s="105"/>
      <c r="PDB12" s="105"/>
      <c r="PDC12" s="105"/>
      <c r="PDD12" s="105"/>
      <c r="PDE12" s="105"/>
      <c r="PDF12" s="105"/>
      <c r="PDG12" s="105"/>
      <c r="PDH12" s="105"/>
      <c r="PDI12" s="105"/>
      <c r="PDJ12" s="105"/>
      <c r="PDK12" s="105"/>
      <c r="PDL12" s="105"/>
      <c r="PDM12" s="105"/>
      <c r="PDN12" s="105"/>
      <c r="PDO12" s="105"/>
      <c r="PDP12" s="105"/>
      <c r="PDQ12" s="105"/>
      <c r="PDR12" s="105"/>
      <c r="PDS12" s="105"/>
      <c r="PDT12" s="105"/>
      <c r="PDU12" s="105"/>
      <c r="PDV12" s="105"/>
      <c r="PDW12" s="105"/>
      <c r="PDX12" s="105"/>
      <c r="PDY12" s="105"/>
      <c r="PDZ12" s="105"/>
      <c r="PEA12" s="105"/>
      <c r="PEB12" s="105"/>
      <c r="PEC12" s="105"/>
      <c r="PED12" s="105"/>
      <c r="PEE12" s="105"/>
      <c r="PEF12" s="105"/>
      <c r="PEG12" s="105"/>
      <c r="PEH12" s="105"/>
      <c r="PEI12" s="105"/>
      <c r="PEJ12" s="105"/>
      <c r="PEK12" s="105"/>
      <c r="PEL12" s="105"/>
      <c r="PEM12" s="105"/>
      <c r="PEN12" s="105"/>
      <c r="PEO12" s="105"/>
      <c r="PEP12" s="105"/>
      <c r="PEQ12" s="105"/>
      <c r="PER12" s="105"/>
      <c r="PES12" s="105"/>
      <c r="PET12" s="105"/>
      <c r="PEU12" s="105"/>
      <c r="PEV12" s="105"/>
      <c r="PEW12" s="105"/>
      <c r="PEX12" s="105"/>
      <c r="PEY12" s="105"/>
      <c r="PEZ12" s="105"/>
      <c r="PFA12" s="105"/>
      <c r="PFB12" s="105"/>
      <c r="PFC12" s="105"/>
      <c r="PFD12" s="105"/>
      <c r="PFE12" s="105"/>
      <c r="PFF12" s="105"/>
      <c r="PFG12" s="105"/>
      <c r="PFH12" s="105"/>
      <c r="PFI12" s="105"/>
      <c r="PFJ12" s="105"/>
      <c r="PFK12" s="105"/>
      <c r="PFL12" s="105"/>
      <c r="PFM12" s="105"/>
      <c r="PFN12" s="105"/>
      <c r="PFO12" s="105"/>
      <c r="PFP12" s="105"/>
      <c r="PFQ12" s="105"/>
      <c r="PFR12" s="105"/>
      <c r="PFS12" s="105"/>
      <c r="PFT12" s="105"/>
      <c r="PFU12" s="105"/>
      <c r="PFV12" s="105"/>
      <c r="PFW12" s="105"/>
      <c r="PFX12" s="105"/>
      <c r="PFY12" s="105"/>
      <c r="PFZ12" s="105"/>
      <c r="PGA12" s="105"/>
      <c r="PGB12" s="105"/>
      <c r="PGC12" s="105"/>
      <c r="PGD12" s="105"/>
      <c r="PGE12" s="105"/>
      <c r="PGF12" s="105"/>
      <c r="PGG12" s="105"/>
      <c r="PGH12" s="105"/>
      <c r="PGI12" s="105"/>
      <c r="PGJ12" s="105"/>
      <c r="PGK12" s="105"/>
      <c r="PGL12" s="105"/>
      <c r="PGM12" s="105"/>
      <c r="PGN12" s="105"/>
      <c r="PGO12" s="105"/>
      <c r="PGP12" s="105"/>
      <c r="PGQ12" s="105"/>
      <c r="PGR12" s="105"/>
      <c r="PGS12" s="105"/>
      <c r="PGT12" s="105"/>
      <c r="PGU12" s="105"/>
      <c r="PGV12" s="105"/>
      <c r="PGW12" s="105"/>
      <c r="PGX12" s="105"/>
      <c r="PGY12" s="105"/>
      <c r="PGZ12" s="105"/>
      <c r="PHA12" s="105"/>
      <c r="PHB12" s="105"/>
      <c r="PHC12" s="105"/>
      <c r="PHD12" s="105"/>
      <c r="PHE12" s="105"/>
      <c r="PHF12" s="105"/>
      <c r="PHG12" s="105"/>
      <c r="PHH12" s="105"/>
      <c r="PHI12" s="105"/>
      <c r="PHJ12" s="105"/>
      <c r="PHK12" s="105"/>
      <c r="PHL12" s="105"/>
      <c r="PHM12" s="105"/>
      <c r="PHN12" s="105"/>
      <c r="PHO12" s="105"/>
      <c r="PHP12" s="105"/>
      <c r="PHQ12" s="105"/>
      <c r="PHR12" s="105"/>
      <c r="PHS12" s="105"/>
      <c r="PHT12" s="105"/>
      <c r="PHU12" s="105"/>
      <c r="PHV12" s="105"/>
      <c r="PHW12" s="105"/>
      <c r="PHX12" s="105"/>
      <c r="PHY12" s="105"/>
      <c r="PHZ12" s="105"/>
      <c r="PIA12" s="105"/>
      <c r="PIB12" s="105"/>
      <c r="PIC12" s="105"/>
      <c r="PID12" s="105"/>
      <c r="PIE12" s="105"/>
      <c r="PIF12" s="105"/>
      <c r="PIG12" s="105"/>
      <c r="PIH12" s="105"/>
      <c r="PII12" s="105"/>
      <c r="PIJ12" s="105"/>
      <c r="PIK12" s="105"/>
      <c r="PIL12" s="105"/>
      <c r="PIM12" s="105"/>
      <c r="PIN12" s="105"/>
      <c r="PIO12" s="105"/>
      <c r="PIP12" s="105"/>
      <c r="PIQ12" s="105"/>
      <c r="PIR12" s="105"/>
      <c r="PIS12" s="105"/>
      <c r="PIT12" s="105"/>
      <c r="PIU12" s="105"/>
      <c r="PIV12" s="105"/>
      <c r="PIW12" s="105"/>
      <c r="PIX12" s="105"/>
      <c r="PIY12" s="105"/>
      <c r="PIZ12" s="105"/>
      <c r="PJA12" s="105"/>
      <c r="PJB12" s="105"/>
      <c r="PJC12" s="105"/>
      <c r="PJD12" s="105"/>
      <c r="PJE12" s="105"/>
      <c r="PJF12" s="105"/>
      <c r="PJG12" s="105"/>
      <c r="PJH12" s="105"/>
      <c r="PJI12" s="105"/>
      <c r="PJJ12" s="105"/>
      <c r="PJK12" s="105"/>
      <c r="PJL12" s="105"/>
      <c r="PJM12" s="105"/>
      <c r="PJN12" s="105"/>
      <c r="PJO12" s="105"/>
      <c r="PJP12" s="105"/>
      <c r="PJQ12" s="105"/>
      <c r="PJR12" s="105"/>
      <c r="PJS12" s="105"/>
      <c r="PJT12" s="105"/>
      <c r="PJU12" s="105"/>
      <c r="PJV12" s="105"/>
      <c r="PJW12" s="105"/>
      <c r="PJX12" s="105"/>
      <c r="PJY12" s="105"/>
      <c r="PJZ12" s="105"/>
      <c r="PKA12" s="105"/>
      <c r="PKB12" s="105"/>
      <c r="PKC12" s="105"/>
      <c r="PKD12" s="105"/>
      <c r="PKE12" s="105"/>
      <c r="PKF12" s="105"/>
      <c r="PKG12" s="105"/>
      <c r="PKH12" s="105"/>
      <c r="PKI12" s="105"/>
      <c r="PKJ12" s="105"/>
      <c r="PKK12" s="105"/>
      <c r="PKL12" s="105"/>
      <c r="PKM12" s="105"/>
      <c r="PKN12" s="105"/>
      <c r="PKO12" s="105"/>
      <c r="PKP12" s="105"/>
      <c r="PKQ12" s="105"/>
      <c r="PKR12" s="105"/>
      <c r="PKS12" s="105"/>
      <c r="PKT12" s="105"/>
      <c r="PKU12" s="105"/>
      <c r="PKV12" s="105"/>
      <c r="PKW12" s="105"/>
      <c r="PKX12" s="105"/>
      <c r="PKY12" s="105"/>
      <c r="PKZ12" s="105"/>
      <c r="PLA12" s="105"/>
      <c r="PLB12" s="105"/>
      <c r="PLC12" s="105"/>
      <c r="PLD12" s="105"/>
      <c r="PLE12" s="105"/>
      <c r="PLF12" s="105"/>
      <c r="PLG12" s="105"/>
      <c r="PLH12" s="105"/>
      <c r="PLI12" s="105"/>
      <c r="PLJ12" s="105"/>
      <c r="PLK12" s="105"/>
      <c r="PLL12" s="105"/>
      <c r="PLM12" s="105"/>
      <c r="PLN12" s="105"/>
      <c r="PLO12" s="105"/>
      <c r="PLP12" s="105"/>
      <c r="PLQ12" s="105"/>
      <c r="PLR12" s="105"/>
      <c r="PLS12" s="105"/>
      <c r="PLT12" s="105"/>
      <c r="PLU12" s="105"/>
      <c r="PLV12" s="105"/>
      <c r="PLW12" s="105"/>
      <c r="PLX12" s="105"/>
      <c r="PLY12" s="105"/>
      <c r="PLZ12" s="105"/>
      <c r="PMA12" s="105"/>
      <c r="PMB12" s="105"/>
      <c r="PMC12" s="105"/>
      <c r="PMD12" s="105"/>
      <c r="PME12" s="105"/>
      <c r="PMF12" s="105"/>
      <c r="PMG12" s="105"/>
      <c r="PMH12" s="105"/>
      <c r="PMI12" s="105"/>
      <c r="PMJ12" s="105"/>
      <c r="PMK12" s="105"/>
      <c r="PML12" s="105"/>
      <c r="PMM12" s="105"/>
      <c r="PMN12" s="105"/>
      <c r="PMO12" s="105"/>
      <c r="PMP12" s="105"/>
      <c r="PMQ12" s="105"/>
      <c r="PMR12" s="105"/>
      <c r="PMS12" s="105"/>
      <c r="PMT12" s="105"/>
      <c r="PMU12" s="105"/>
      <c r="PMV12" s="105"/>
      <c r="PMW12" s="105"/>
      <c r="PMX12" s="105"/>
      <c r="PMY12" s="105"/>
      <c r="PMZ12" s="105"/>
      <c r="PNA12" s="105"/>
      <c r="PNB12" s="105"/>
      <c r="PNC12" s="105"/>
      <c r="PND12" s="105"/>
      <c r="PNE12" s="105"/>
      <c r="PNF12" s="105"/>
      <c r="PNG12" s="105"/>
      <c r="PNH12" s="105"/>
      <c r="PNI12" s="105"/>
      <c r="PNJ12" s="105"/>
      <c r="PNK12" s="105"/>
      <c r="PNL12" s="105"/>
      <c r="PNM12" s="105"/>
      <c r="PNN12" s="105"/>
      <c r="PNO12" s="105"/>
      <c r="PNP12" s="105"/>
      <c r="PNQ12" s="105"/>
      <c r="PNR12" s="105"/>
      <c r="PNS12" s="105"/>
      <c r="PNT12" s="105"/>
      <c r="PNU12" s="105"/>
      <c r="PNV12" s="105"/>
      <c r="PNW12" s="105"/>
      <c r="PNX12" s="105"/>
      <c r="PNY12" s="105"/>
      <c r="PNZ12" s="105"/>
      <c r="POA12" s="105"/>
      <c r="POB12" s="105"/>
      <c r="POC12" s="105"/>
      <c r="POD12" s="105"/>
      <c r="POE12" s="105"/>
      <c r="POF12" s="105"/>
      <c r="POG12" s="105"/>
      <c r="POH12" s="105"/>
      <c r="POI12" s="105"/>
      <c r="POJ12" s="105"/>
      <c r="POK12" s="105"/>
      <c r="POL12" s="105"/>
      <c r="POM12" s="105"/>
      <c r="PON12" s="105"/>
      <c r="POO12" s="105"/>
      <c r="POP12" s="105"/>
      <c r="POQ12" s="105"/>
      <c r="POR12" s="105"/>
      <c r="POS12" s="105"/>
      <c r="POT12" s="105"/>
      <c r="POU12" s="105"/>
      <c r="POV12" s="105"/>
      <c r="POW12" s="105"/>
      <c r="POX12" s="105"/>
      <c r="POY12" s="105"/>
      <c r="POZ12" s="105"/>
      <c r="PPA12" s="105"/>
      <c r="PPB12" s="105"/>
      <c r="PPC12" s="105"/>
      <c r="PPD12" s="105"/>
      <c r="PPE12" s="105"/>
      <c r="PPF12" s="105"/>
      <c r="PPG12" s="105"/>
      <c r="PPH12" s="105"/>
      <c r="PPI12" s="105"/>
      <c r="PPJ12" s="105"/>
      <c r="PPK12" s="105"/>
      <c r="PPL12" s="105"/>
      <c r="PPM12" s="105"/>
      <c r="PPN12" s="105"/>
      <c r="PPO12" s="105"/>
      <c r="PPP12" s="105"/>
      <c r="PPQ12" s="105"/>
      <c r="PPR12" s="105"/>
      <c r="PPS12" s="105"/>
      <c r="PPT12" s="105"/>
      <c r="PPU12" s="105"/>
      <c r="PPV12" s="105"/>
      <c r="PPW12" s="105"/>
      <c r="PPX12" s="105"/>
      <c r="PPY12" s="105"/>
      <c r="PPZ12" s="105"/>
      <c r="PQA12" s="105"/>
      <c r="PQB12" s="105"/>
      <c r="PQC12" s="105"/>
      <c r="PQD12" s="105"/>
      <c r="PQE12" s="105"/>
      <c r="PQF12" s="105"/>
      <c r="PQG12" s="105"/>
      <c r="PQH12" s="105"/>
      <c r="PQI12" s="105"/>
      <c r="PQJ12" s="105"/>
      <c r="PQK12" s="105"/>
      <c r="PQL12" s="105"/>
      <c r="PQM12" s="105"/>
      <c r="PQN12" s="105"/>
      <c r="PQO12" s="105"/>
      <c r="PQP12" s="105"/>
      <c r="PQQ12" s="105"/>
      <c r="PQR12" s="105"/>
      <c r="PQS12" s="105"/>
      <c r="PQT12" s="105"/>
      <c r="PQU12" s="105"/>
      <c r="PQV12" s="105"/>
      <c r="PQW12" s="105"/>
      <c r="PQX12" s="105"/>
      <c r="PQY12" s="105"/>
      <c r="PQZ12" s="105"/>
      <c r="PRA12" s="105"/>
      <c r="PRB12" s="105"/>
      <c r="PRC12" s="105"/>
      <c r="PRD12" s="105"/>
      <c r="PRE12" s="105"/>
      <c r="PRF12" s="105"/>
      <c r="PRG12" s="105"/>
      <c r="PRH12" s="105"/>
      <c r="PRI12" s="105"/>
      <c r="PRJ12" s="105"/>
      <c r="PRK12" s="105"/>
      <c r="PRL12" s="105"/>
      <c r="PRM12" s="105"/>
      <c r="PRN12" s="105"/>
      <c r="PRO12" s="105"/>
      <c r="PRP12" s="105"/>
      <c r="PRQ12" s="105"/>
      <c r="PRR12" s="105"/>
      <c r="PRS12" s="105"/>
      <c r="PRT12" s="105"/>
      <c r="PRU12" s="105"/>
      <c r="PRV12" s="105"/>
      <c r="PRW12" s="105"/>
      <c r="PRX12" s="105"/>
      <c r="PRY12" s="105"/>
      <c r="PRZ12" s="105"/>
      <c r="PSA12" s="105"/>
      <c r="PSB12" s="105"/>
      <c r="PSC12" s="105"/>
      <c r="PSD12" s="105"/>
      <c r="PSE12" s="105"/>
      <c r="PSF12" s="105"/>
      <c r="PSG12" s="105"/>
      <c r="PSH12" s="105"/>
      <c r="PSI12" s="105"/>
      <c r="PSJ12" s="105"/>
      <c r="PSK12" s="105"/>
      <c r="PSL12" s="105"/>
      <c r="PSM12" s="105"/>
      <c r="PSN12" s="105"/>
      <c r="PSO12" s="105"/>
      <c r="PSP12" s="105"/>
      <c r="PSQ12" s="105"/>
      <c r="PSR12" s="105"/>
      <c r="PSS12" s="105"/>
      <c r="PST12" s="105"/>
      <c r="PSU12" s="105"/>
      <c r="PSV12" s="105"/>
      <c r="PSW12" s="105"/>
      <c r="PSX12" s="105"/>
      <c r="PSY12" s="105"/>
      <c r="PSZ12" s="105"/>
      <c r="PTA12" s="105"/>
      <c r="PTB12" s="105"/>
      <c r="PTC12" s="105"/>
      <c r="PTD12" s="105"/>
      <c r="PTE12" s="105"/>
      <c r="PTF12" s="105"/>
      <c r="PTG12" s="105"/>
      <c r="PTH12" s="105"/>
      <c r="PTI12" s="105"/>
      <c r="PTJ12" s="105"/>
      <c r="PTK12" s="105"/>
      <c r="PTL12" s="105"/>
      <c r="PTM12" s="105"/>
      <c r="PTN12" s="105"/>
      <c r="PTO12" s="105"/>
      <c r="PTP12" s="105"/>
      <c r="PTQ12" s="105"/>
      <c r="PTR12" s="105"/>
      <c r="PTS12" s="105"/>
      <c r="PTT12" s="105"/>
      <c r="PTU12" s="105"/>
      <c r="PTV12" s="105"/>
      <c r="PTW12" s="105"/>
      <c r="PTX12" s="105"/>
      <c r="PTY12" s="105"/>
      <c r="PTZ12" s="105"/>
      <c r="PUA12" s="105"/>
      <c r="PUB12" s="105"/>
      <c r="PUC12" s="105"/>
      <c r="PUD12" s="105"/>
      <c r="PUE12" s="105"/>
      <c r="PUF12" s="105"/>
      <c r="PUG12" s="105"/>
      <c r="PUH12" s="105"/>
      <c r="PUI12" s="105"/>
      <c r="PUJ12" s="105"/>
      <c r="PUK12" s="105"/>
      <c r="PUL12" s="105"/>
      <c r="PUM12" s="105"/>
      <c r="PUN12" s="105"/>
      <c r="PUO12" s="105"/>
      <c r="PUP12" s="105"/>
      <c r="PUQ12" s="105"/>
      <c r="PUR12" s="105"/>
      <c r="PUS12" s="105"/>
      <c r="PUT12" s="105"/>
      <c r="PUU12" s="105"/>
      <c r="PUV12" s="105"/>
      <c r="PUW12" s="105"/>
      <c r="PUX12" s="105"/>
      <c r="PUY12" s="105"/>
      <c r="PUZ12" s="105"/>
      <c r="PVA12" s="105"/>
      <c r="PVB12" s="105"/>
      <c r="PVC12" s="105"/>
      <c r="PVD12" s="105"/>
      <c r="PVE12" s="105"/>
      <c r="PVF12" s="105"/>
      <c r="PVG12" s="105"/>
      <c r="PVH12" s="105"/>
      <c r="PVI12" s="105"/>
      <c r="PVJ12" s="105"/>
      <c r="PVK12" s="105"/>
      <c r="PVL12" s="105"/>
      <c r="PVM12" s="105"/>
      <c r="PVN12" s="105"/>
      <c r="PVO12" s="105"/>
      <c r="PVP12" s="105"/>
      <c r="PVQ12" s="105"/>
      <c r="PVR12" s="105"/>
      <c r="PVS12" s="105"/>
      <c r="PVT12" s="105"/>
      <c r="PVU12" s="105"/>
      <c r="PVV12" s="105"/>
      <c r="PVW12" s="105"/>
      <c r="PVX12" s="105"/>
      <c r="PVY12" s="105"/>
      <c r="PVZ12" s="105"/>
      <c r="PWA12" s="105"/>
      <c r="PWB12" s="105"/>
      <c r="PWC12" s="105"/>
      <c r="PWD12" s="105"/>
      <c r="PWE12" s="105"/>
      <c r="PWF12" s="105"/>
      <c r="PWG12" s="105"/>
      <c r="PWH12" s="105"/>
      <c r="PWI12" s="105"/>
      <c r="PWJ12" s="105"/>
      <c r="PWK12" s="105"/>
      <c r="PWL12" s="105"/>
      <c r="PWM12" s="105"/>
      <c r="PWN12" s="105"/>
      <c r="PWO12" s="105"/>
      <c r="PWP12" s="105"/>
      <c r="PWQ12" s="105"/>
      <c r="PWR12" s="105"/>
      <c r="PWS12" s="105"/>
      <c r="PWT12" s="105"/>
      <c r="PWU12" s="105"/>
      <c r="PWV12" s="105"/>
      <c r="PWW12" s="105"/>
      <c r="PWX12" s="105"/>
      <c r="PWY12" s="105"/>
      <c r="PWZ12" s="105"/>
      <c r="PXA12" s="105"/>
      <c r="PXB12" s="105"/>
      <c r="PXC12" s="105"/>
      <c r="PXD12" s="105"/>
      <c r="PXE12" s="105"/>
      <c r="PXF12" s="105"/>
      <c r="PXG12" s="105"/>
      <c r="PXH12" s="105"/>
      <c r="PXI12" s="105"/>
      <c r="PXJ12" s="105"/>
      <c r="PXK12" s="105"/>
      <c r="PXL12" s="105"/>
      <c r="PXM12" s="105"/>
      <c r="PXN12" s="105"/>
      <c r="PXO12" s="105"/>
      <c r="PXP12" s="105"/>
      <c r="PXQ12" s="105"/>
      <c r="PXR12" s="105"/>
      <c r="PXS12" s="105"/>
      <c r="PXT12" s="105"/>
      <c r="PXU12" s="105"/>
      <c r="PXV12" s="105"/>
      <c r="PXW12" s="105"/>
      <c r="PXX12" s="105"/>
      <c r="PXY12" s="105"/>
      <c r="PXZ12" s="105"/>
      <c r="PYA12" s="105"/>
      <c r="PYB12" s="105"/>
      <c r="PYC12" s="105"/>
      <c r="PYD12" s="105"/>
      <c r="PYE12" s="105"/>
      <c r="PYF12" s="105"/>
      <c r="PYG12" s="105"/>
      <c r="PYH12" s="105"/>
      <c r="PYI12" s="105"/>
      <c r="PYJ12" s="105"/>
      <c r="PYK12" s="105"/>
      <c r="PYL12" s="105"/>
      <c r="PYM12" s="105"/>
      <c r="PYN12" s="105"/>
      <c r="PYO12" s="105"/>
      <c r="PYP12" s="105"/>
      <c r="PYQ12" s="105"/>
      <c r="PYR12" s="105"/>
      <c r="PYS12" s="105"/>
      <c r="PYT12" s="105"/>
      <c r="PYU12" s="105"/>
      <c r="PYV12" s="105"/>
      <c r="PYW12" s="105"/>
      <c r="PYX12" s="105"/>
      <c r="PYY12" s="105"/>
      <c r="PYZ12" s="105"/>
      <c r="PZA12" s="105"/>
      <c r="PZB12" s="105"/>
      <c r="PZC12" s="105"/>
      <c r="PZD12" s="105"/>
      <c r="PZE12" s="105"/>
      <c r="PZF12" s="105"/>
      <c r="PZG12" s="105"/>
      <c r="PZH12" s="105"/>
      <c r="PZI12" s="105"/>
      <c r="PZJ12" s="105"/>
      <c r="PZK12" s="105"/>
      <c r="PZL12" s="105"/>
      <c r="PZM12" s="105"/>
      <c r="PZN12" s="105"/>
      <c r="PZO12" s="105"/>
      <c r="PZP12" s="105"/>
      <c r="PZQ12" s="105"/>
      <c r="PZR12" s="105"/>
      <c r="PZS12" s="105"/>
      <c r="PZT12" s="105"/>
      <c r="PZU12" s="105"/>
      <c r="PZV12" s="105"/>
      <c r="PZW12" s="105"/>
      <c r="PZX12" s="105"/>
      <c r="PZY12" s="105"/>
      <c r="PZZ12" s="105"/>
      <c r="QAA12" s="105"/>
      <c r="QAB12" s="105"/>
      <c r="QAC12" s="105"/>
      <c r="QAD12" s="105"/>
      <c r="QAE12" s="105"/>
      <c r="QAF12" s="105"/>
      <c r="QAG12" s="105"/>
      <c r="QAH12" s="105"/>
      <c r="QAI12" s="105"/>
      <c r="QAJ12" s="105"/>
      <c r="QAK12" s="105"/>
      <c r="QAL12" s="105"/>
      <c r="QAM12" s="105"/>
      <c r="QAN12" s="105"/>
      <c r="QAO12" s="105"/>
      <c r="QAP12" s="105"/>
      <c r="QAQ12" s="105"/>
      <c r="QAR12" s="105"/>
      <c r="QAS12" s="105"/>
      <c r="QAT12" s="105"/>
      <c r="QAU12" s="105"/>
      <c r="QAV12" s="105"/>
      <c r="QAW12" s="105"/>
      <c r="QAX12" s="105"/>
      <c r="QAY12" s="105"/>
      <c r="QAZ12" s="105"/>
      <c r="QBA12" s="105"/>
      <c r="QBB12" s="105"/>
      <c r="QBC12" s="105"/>
      <c r="QBD12" s="105"/>
      <c r="QBE12" s="105"/>
      <c r="QBF12" s="105"/>
      <c r="QBG12" s="105"/>
      <c r="QBH12" s="105"/>
      <c r="QBI12" s="105"/>
      <c r="QBJ12" s="105"/>
      <c r="QBK12" s="105"/>
      <c r="QBL12" s="105"/>
      <c r="QBM12" s="105"/>
      <c r="QBN12" s="105"/>
      <c r="QBO12" s="105"/>
      <c r="QBP12" s="105"/>
      <c r="QBQ12" s="105"/>
      <c r="QBR12" s="105"/>
      <c r="QBS12" s="105"/>
      <c r="QBT12" s="105"/>
      <c r="QBU12" s="105"/>
      <c r="QBV12" s="105"/>
      <c r="QBW12" s="105"/>
      <c r="QBX12" s="105"/>
      <c r="QBY12" s="105"/>
      <c r="QBZ12" s="105"/>
      <c r="QCA12" s="105"/>
      <c r="QCB12" s="105"/>
      <c r="QCC12" s="105"/>
      <c r="QCD12" s="105"/>
      <c r="QCE12" s="105"/>
      <c r="QCF12" s="105"/>
      <c r="QCG12" s="105"/>
      <c r="QCH12" s="105"/>
      <c r="QCI12" s="105"/>
      <c r="QCJ12" s="105"/>
      <c r="QCK12" s="105"/>
      <c r="QCL12" s="105"/>
      <c r="QCM12" s="105"/>
      <c r="QCN12" s="105"/>
      <c r="QCO12" s="105"/>
      <c r="QCP12" s="105"/>
      <c r="QCQ12" s="105"/>
      <c r="QCR12" s="105"/>
      <c r="QCS12" s="105"/>
      <c r="QCT12" s="105"/>
      <c r="QCU12" s="105"/>
      <c r="QCV12" s="105"/>
      <c r="QCW12" s="105"/>
      <c r="QCX12" s="105"/>
      <c r="QCY12" s="105"/>
      <c r="QCZ12" s="105"/>
      <c r="QDA12" s="105"/>
      <c r="QDB12" s="105"/>
      <c r="QDC12" s="105"/>
      <c r="QDD12" s="105"/>
      <c r="QDE12" s="105"/>
      <c r="QDF12" s="105"/>
      <c r="QDG12" s="105"/>
      <c r="QDH12" s="105"/>
      <c r="QDI12" s="105"/>
      <c r="QDJ12" s="105"/>
      <c r="QDK12" s="105"/>
      <c r="QDL12" s="105"/>
      <c r="QDM12" s="105"/>
      <c r="QDN12" s="105"/>
      <c r="QDO12" s="105"/>
      <c r="QDP12" s="105"/>
      <c r="QDQ12" s="105"/>
      <c r="QDR12" s="105"/>
      <c r="QDS12" s="105"/>
      <c r="QDT12" s="105"/>
      <c r="QDU12" s="105"/>
      <c r="QDV12" s="105"/>
      <c r="QDW12" s="105"/>
      <c r="QDX12" s="105"/>
      <c r="QDY12" s="105"/>
      <c r="QDZ12" s="105"/>
      <c r="QEA12" s="105"/>
      <c r="QEB12" s="105"/>
      <c r="QEC12" s="105"/>
      <c r="QED12" s="105"/>
      <c r="QEE12" s="105"/>
      <c r="QEF12" s="105"/>
      <c r="QEG12" s="105"/>
      <c r="QEH12" s="105"/>
      <c r="QEI12" s="105"/>
      <c r="QEJ12" s="105"/>
      <c r="QEK12" s="105"/>
      <c r="QEL12" s="105"/>
      <c r="QEM12" s="105"/>
      <c r="QEN12" s="105"/>
      <c r="QEO12" s="105"/>
      <c r="QEP12" s="105"/>
      <c r="QEQ12" s="105"/>
      <c r="QER12" s="105"/>
      <c r="QES12" s="105"/>
      <c r="QET12" s="105"/>
      <c r="QEU12" s="105"/>
      <c r="QEV12" s="105"/>
      <c r="QEW12" s="105"/>
      <c r="QEX12" s="105"/>
      <c r="QEY12" s="105"/>
      <c r="QEZ12" s="105"/>
      <c r="QFA12" s="105"/>
      <c r="QFB12" s="105"/>
      <c r="QFC12" s="105"/>
      <c r="QFD12" s="105"/>
      <c r="QFE12" s="105"/>
      <c r="QFF12" s="105"/>
      <c r="QFG12" s="105"/>
      <c r="QFH12" s="105"/>
      <c r="QFI12" s="105"/>
      <c r="QFJ12" s="105"/>
      <c r="QFK12" s="105"/>
      <c r="QFL12" s="105"/>
      <c r="QFM12" s="105"/>
      <c r="QFN12" s="105"/>
      <c r="QFO12" s="105"/>
      <c r="QFP12" s="105"/>
      <c r="QFQ12" s="105"/>
      <c r="QFR12" s="105"/>
      <c r="QFS12" s="105"/>
      <c r="QFT12" s="105"/>
      <c r="QFU12" s="105"/>
      <c r="QFV12" s="105"/>
      <c r="QFW12" s="105"/>
      <c r="QFX12" s="105"/>
      <c r="QFY12" s="105"/>
      <c r="QFZ12" s="105"/>
      <c r="QGA12" s="105"/>
      <c r="QGB12" s="105"/>
      <c r="QGC12" s="105"/>
      <c r="QGD12" s="105"/>
      <c r="QGE12" s="105"/>
      <c r="QGF12" s="105"/>
      <c r="QGG12" s="105"/>
      <c r="QGH12" s="105"/>
      <c r="QGI12" s="105"/>
      <c r="QGJ12" s="105"/>
      <c r="QGK12" s="105"/>
      <c r="QGL12" s="105"/>
      <c r="QGM12" s="105"/>
      <c r="QGN12" s="105"/>
      <c r="QGO12" s="105"/>
      <c r="QGP12" s="105"/>
      <c r="QGQ12" s="105"/>
      <c r="QGR12" s="105"/>
      <c r="QGS12" s="105"/>
      <c r="QGT12" s="105"/>
      <c r="QGU12" s="105"/>
      <c r="QGV12" s="105"/>
      <c r="QGW12" s="105"/>
      <c r="QGX12" s="105"/>
      <c r="QGY12" s="105"/>
      <c r="QGZ12" s="105"/>
      <c r="QHA12" s="105"/>
      <c r="QHB12" s="105"/>
      <c r="QHC12" s="105"/>
      <c r="QHD12" s="105"/>
      <c r="QHE12" s="105"/>
      <c r="QHF12" s="105"/>
      <c r="QHG12" s="105"/>
      <c r="QHH12" s="105"/>
      <c r="QHI12" s="105"/>
      <c r="QHJ12" s="105"/>
      <c r="QHK12" s="105"/>
      <c r="QHL12" s="105"/>
      <c r="QHM12" s="105"/>
      <c r="QHN12" s="105"/>
      <c r="QHO12" s="105"/>
      <c r="QHP12" s="105"/>
      <c r="QHQ12" s="105"/>
      <c r="QHR12" s="105"/>
      <c r="QHS12" s="105"/>
      <c r="QHT12" s="105"/>
      <c r="QHU12" s="105"/>
      <c r="QHV12" s="105"/>
      <c r="QHW12" s="105"/>
      <c r="QHX12" s="105"/>
      <c r="QHY12" s="105"/>
      <c r="QHZ12" s="105"/>
      <c r="QIA12" s="105"/>
      <c r="QIB12" s="105"/>
      <c r="QIC12" s="105"/>
      <c r="QID12" s="105"/>
      <c r="QIE12" s="105"/>
      <c r="QIF12" s="105"/>
      <c r="QIG12" s="105"/>
      <c r="QIH12" s="105"/>
      <c r="QII12" s="105"/>
      <c r="QIJ12" s="105"/>
      <c r="QIK12" s="105"/>
      <c r="QIL12" s="105"/>
      <c r="QIM12" s="105"/>
      <c r="QIN12" s="105"/>
      <c r="QIO12" s="105"/>
      <c r="QIP12" s="105"/>
      <c r="QIQ12" s="105"/>
      <c r="QIR12" s="105"/>
      <c r="QIS12" s="105"/>
      <c r="QIT12" s="105"/>
      <c r="QIU12" s="105"/>
      <c r="QIV12" s="105"/>
      <c r="QIW12" s="105"/>
      <c r="QIX12" s="105"/>
      <c r="QIY12" s="105"/>
      <c r="QIZ12" s="105"/>
      <c r="QJA12" s="105"/>
      <c r="QJB12" s="105"/>
      <c r="QJC12" s="105"/>
      <c r="QJD12" s="105"/>
      <c r="QJE12" s="105"/>
      <c r="QJF12" s="105"/>
      <c r="QJG12" s="105"/>
      <c r="QJH12" s="105"/>
      <c r="QJI12" s="105"/>
      <c r="QJJ12" s="105"/>
      <c r="QJK12" s="105"/>
      <c r="QJL12" s="105"/>
      <c r="QJM12" s="105"/>
      <c r="QJN12" s="105"/>
      <c r="QJO12" s="105"/>
      <c r="QJP12" s="105"/>
      <c r="QJQ12" s="105"/>
      <c r="QJR12" s="105"/>
      <c r="QJS12" s="105"/>
      <c r="QJT12" s="105"/>
      <c r="QJU12" s="105"/>
      <c r="QJV12" s="105"/>
      <c r="QJW12" s="105"/>
      <c r="QJX12" s="105"/>
      <c r="QJY12" s="105"/>
      <c r="QJZ12" s="105"/>
      <c r="QKA12" s="105"/>
      <c r="QKB12" s="105"/>
      <c r="QKC12" s="105"/>
      <c r="QKD12" s="105"/>
      <c r="QKE12" s="105"/>
      <c r="QKF12" s="105"/>
      <c r="QKG12" s="105"/>
      <c r="QKH12" s="105"/>
      <c r="QKI12" s="105"/>
      <c r="QKJ12" s="105"/>
      <c r="QKK12" s="105"/>
      <c r="QKL12" s="105"/>
      <c r="QKM12" s="105"/>
      <c r="QKN12" s="105"/>
      <c r="QKO12" s="105"/>
      <c r="QKP12" s="105"/>
      <c r="QKQ12" s="105"/>
      <c r="QKR12" s="105"/>
      <c r="QKS12" s="105"/>
      <c r="QKT12" s="105"/>
      <c r="QKU12" s="105"/>
      <c r="QKV12" s="105"/>
      <c r="QKW12" s="105"/>
      <c r="QKX12" s="105"/>
      <c r="QKY12" s="105"/>
      <c r="QKZ12" s="105"/>
      <c r="QLA12" s="105"/>
      <c r="QLB12" s="105"/>
      <c r="QLC12" s="105"/>
      <c r="QLD12" s="105"/>
      <c r="QLE12" s="105"/>
      <c r="QLF12" s="105"/>
      <c r="QLG12" s="105"/>
      <c r="QLH12" s="105"/>
      <c r="QLI12" s="105"/>
      <c r="QLJ12" s="105"/>
      <c r="QLK12" s="105"/>
      <c r="QLL12" s="105"/>
      <c r="QLM12" s="105"/>
      <c r="QLN12" s="105"/>
      <c r="QLO12" s="105"/>
      <c r="QLP12" s="105"/>
      <c r="QLQ12" s="105"/>
      <c r="QLR12" s="105"/>
      <c r="QLS12" s="105"/>
      <c r="QLT12" s="105"/>
      <c r="QLU12" s="105"/>
      <c r="QLV12" s="105"/>
      <c r="QLW12" s="105"/>
      <c r="QLX12" s="105"/>
      <c r="QLY12" s="105"/>
      <c r="QLZ12" s="105"/>
      <c r="QMA12" s="105"/>
      <c r="QMB12" s="105"/>
      <c r="QMC12" s="105"/>
      <c r="QMD12" s="105"/>
      <c r="QME12" s="105"/>
      <c r="QMF12" s="105"/>
      <c r="QMG12" s="105"/>
      <c r="QMH12" s="105"/>
      <c r="QMI12" s="105"/>
      <c r="QMJ12" s="105"/>
      <c r="QMK12" s="105"/>
      <c r="QML12" s="105"/>
      <c r="QMM12" s="105"/>
      <c r="QMN12" s="105"/>
      <c r="QMO12" s="105"/>
      <c r="QMP12" s="105"/>
      <c r="QMQ12" s="105"/>
      <c r="QMR12" s="105"/>
      <c r="QMS12" s="105"/>
      <c r="QMT12" s="105"/>
      <c r="QMU12" s="105"/>
      <c r="QMV12" s="105"/>
      <c r="QMW12" s="105"/>
      <c r="QMX12" s="105"/>
      <c r="QMY12" s="105"/>
      <c r="QMZ12" s="105"/>
      <c r="QNA12" s="105"/>
      <c r="QNB12" s="105"/>
      <c r="QNC12" s="105"/>
      <c r="QND12" s="105"/>
      <c r="QNE12" s="105"/>
      <c r="QNF12" s="105"/>
      <c r="QNG12" s="105"/>
      <c r="QNH12" s="105"/>
      <c r="QNI12" s="105"/>
      <c r="QNJ12" s="105"/>
      <c r="QNK12" s="105"/>
      <c r="QNL12" s="105"/>
      <c r="QNM12" s="105"/>
      <c r="QNN12" s="105"/>
      <c r="QNO12" s="105"/>
      <c r="QNP12" s="105"/>
      <c r="QNQ12" s="105"/>
      <c r="QNR12" s="105"/>
      <c r="QNS12" s="105"/>
      <c r="QNT12" s="105"/>
      <c r="QNU12" s="105"/>
      <c r="QNV12" s="105"/>
      <c r="QNW12" s="105"/>
      <c r="QNX12" s="105"/>
      <c r="QNY12" s="105"/>
      <c r="QNZ12" s="105"/>
      <c r="QOA12" s="105"/>
      <c r="QOB12" s="105"/>
      <c r="QOC12" s="105"/>
      <c r="QOD12" s="105"/>
      <c r="QOE12" s="105"/>
      <c r="QOF12" s="105"/>
      <c r="QOG12" s="105"/>
      <c r="QOH12" s="105"/>
      <c r="QOI12" s="105"/>
      <c r="QOJ12" s="105"/>
      <c r="QOK12" s="105"/>
      <c r="QOL12" s="105"/>
      <c r="QOM12" s="105"/>
      <c r="QON12" s="105"/>
      <c r="QOO12" s="105"/>
      <c r="QOP12" s="105"/>
      <c r="QOQ12" s="105"/>
      <c r="QOR12" s="105"/>
      <c r="QOS12" s="105"/>
      <c r="QOT12" s="105"/>
      <c r="QOU12" s="105"/>
      <c r="QOV12" s="105"/>
      <c r="QOW12" s="105"/>
      <c r="QOX12" s="105"/>
      <c r="QOY12" s="105"/>
      <c r="QOZ12" s="105"/>
      <c r="QPA12" s="105"/>
      <c r="QPB12" s="105"/>
      <c r="QPC12" s="105"/>
      <c r="QPD12" s="105"/>
      <c r="QPE12" s="105"/>
      <c r="QPF12" s="105"/>
      <c r="QPG12" s="105"/>
      <c r="QPH12" s="105"/>
      <c r="QPI12" s="105"/>
      <c r="QPJ12" s="105"/>
      <c r="QPK12" s="105"/>
      <c r="QPL12" s="105"/>
      <c r="QPM12" s="105"/>
      <c r="QPN12" s="105"/>
      <c r="QPO12" s="105"/>
      <c r="QPP12" s="105"/>
      <c r="QPQ12" s="105"/>
      <c r="QPR12" s="105"/>
      <c r="QPS12" s="105"/>
      <c r="QPT12" s="105"/>
      <c r="QPU12" s="105"/>
      <c r="QPV12" s="105"/>
      <c r="QPW12" s="105"/>
      <c r="QPX12" s="105"/>
      <c r="QPY12" s="105"/>
      <c r="QPZ12" s="105"/>
      <c r="QQA12" s="105"/>
      <c r="QQB12" s="105"/>
      <c r="QQC12" s="105"/>
      <c r="QQD12" s="105"/>
      <c r="QQE12" s="105"/>
      <c r="QQF12" s="105"/>
      <c r="QQG12" s="105"/>
      <c r="QQH12" s="105"/>
      <c r="QQI12" s="105"/>
      <c r="QQJ12" s="105"/>
      <c r="QQK12" s="105"/>
      <c r="QQL12" s="105"/>
      <c r="QQM12" s="105"/>
      <c r="QQN12" s="105"/>
      <c r="QQO12" s="105"/>
      <c r="QQP12" s="105"/>
      <c r="QQQ12" s="105"/>
      <c r="QQR12" s="105"/>
      <c r="QQS12" s="105"/>
      <c r="QQT12" s="105"/>
      <c r="QQU12" s="105"/>
      <c r="QQV12" s="105"/>
      <c r="QQW12" s="105"/>
      <c r="QQX12" s="105"/>
      <c r="QQY12" s="105"/>
      <c r="QQZ12" s="105"/>
      <c r="QRA12" s="105"/>
      <c r="QRB12" s="105"/>
      <c r="QRC12" s="105"/>
      <c r="QRD12" s="105"/>
      <c r="QRE12" s="105"/>
      <c r="QRF12" s="105"/>
      <c r="QRG12" s="105"/>
      <c r="QRH12" s="105"/>
      <c r="QRI12" s="105"/>
      <c r="QRJ12" s="105"/>
      <c r="QRK12" s="105"/>
      <c r="QRL12" s="105"/>
      <c r="QRM12" s="105"/>
      <c r="QRN12" s="105"/>
      <c r="QRO12" s="105"/>
      <c r="QRP12" s="105"/>
      <c r="QRQ12" s="105"/>
      <c r="QRR12" s="105"/>
      <c r="QRS12" s="105"/>
      <c r="QRT12" s="105"/>
      <c r="QRU12" s="105"/>
      <c r="QRV12" s="105"/>
      <c r="QRW12" s="105"/>
      <c r="QRX12" s="105"/>
      <c r="QRY12" s="105"/>
      <c r="QRZ12" s="105"/>
      <c r="QSA12" s="105"/>
      <c r="QSB12" s="105"/>
      <c r="QSC12" s="105"/>
      <c r="QSD12" s="105"/>
      <c r="QSE12" s="105"/>
      <c r="QSF12" s="105"/>
      <c r="QSG12" s="105"/>
      <c r="QSH12" s="105"/>
      <c r="QSI12" s="105"/>
      <c r="QSJ12" s="105"/>
      <c r="QSK12" s="105"/>
      <c r="QSL12" s="105"/>
      <c r="QSM12" s="105"/>
      <c r="QSN12" s="105"/>
      <c r="QSO12" s="105"/>
      <c r="QSP12" s="105"/>
      <c r="QSQ12" s="105"/>
      <c r="QSR12" s="105"/>
      <c r="QSS12" s="105"/>
      <c r="QST12" s="105"/>
      <c r="QSU12" s="105"/>
      <c r="QSV12" s="105"/>
      <c r="QSW12" s="105"/>
      <c r="QSX12" s="105"/>
      <c r="QSY12" s="105"/>
      <c r="QSZ12" s="105"/>
      <c r="QTA12" s="105"/>
      <c r="QTB12" s="105"/>
      <c r="QTC12" s="105"/>
      <c r="QTD12" s="105"/>
      <c r="QTE12" s="105"/>
      <c r="QTF12" s="105"/>
      <c r="QTG12" s="105"/>
      <c r="QTH12" s="105"/>
      <c r="QTI12" s="105"/>
      <c r="QTJ12" s="105"/>
      <c r="QTK12" s="105"/>
      <c r="QTL12" s="105"/>
      <c r="QTM12" s="105"/>
      <c r="QTN12" s="105"/>
      <c r="QTO12" s="105"/>
      <c r="QTP12" s="105"/>
      <c r="QTQ12" s="105"/>
      <c r="QTR12" s="105"/>
      <c r="QTS12" s="105"/>
      <c r="QTT12" s="105"/>
      <c r="QTU12" s="105"/>
      <c r="QTV12" s="105"/>
      <c r="QTW12" s="105"/>
      <c r="QTX12" s="105"/>
      <c r="QTY12" s="105"/>
      <c r="QTZ12" s="105"/>
      <c r="QUA12" s="105"/>
      <c r="QUB12" s="105"/>
      <c r="QUC12" s="105"/>
      <c r="QUD12" s="105"/>
      <c r="QUE12" s="105"/>
      <c r="QUF12" s="105"/>
      <c r="QUG12" s="105"/>
      <c r="QUH12" s="105"/>
      <c r="QUI12" s="105"/>
      <c r="QUJ12" s="105"/>
      <c r="QUK12" s="105"/>
      <c r="QUL12" s="105"/>
      <c r="QUM12" s="105"/>
      <c r="QUN12" s="105"/>
      <c r="QUO12" s="105"/>
      <c r="QUP12" s="105"/>
      <c r="QUQ12" s="105"/>
      <c r="QUR12" s="105"/>
      <c r="QUS12" s="105"/>
      <c r="QUT12" s="105"/>
      <c r="QUU12" s="105"/>
      <c r="QUV12" s="105"/>
      <c r="QUW12" s="105"/>
      <c r="QUX12" s="105"/>
      <c r="QUY12" s="105"/>
      <c r="QUZ12" s="105"/>
      <c r="QVA12" s="105"/>
      <c r="QVB12" s="105"/>
      <c r="QVC12" s="105"/>
      <c r="QVD12" s="105"/>
      <c r="QVE12" s="105"/>
      <c r="QVF12" s="105"/>
      <c r="QVG12" s="105"/>
      <c r="QVH12" s="105"/>
      <c r="QVI12" s="105"/>
      <c r="QVJ12" s="105"/>
      <c r="QVK12" s="105"/>
      <c r="QVL12" s="105"/>
      <c r="QVM12" s="105"/>
      <c r="QVN12" s="105"/>
      <c r="QVO12" s="105"/>
      <c r="QVP12" s="105"/>
      <c r="QVQ12" s="105"/>
      <c r="QVR12" s="105"/>
      <c r="QVS12" s="105"/>
      <c r="QVT12" s="105"/>
      <c r="QVU12" s="105"/>
      <c r="QVV12" s="105"/>
      <c r="QVW12" s="105"/>
      <c r="QVX12" s="105"/>
      <c r="QVY12" s="105"/>
      <c r="QVZ12" s="105"/>
      <c r="QWA12" s="105"/>
      <c r="QWB12" s="105"/>
      <c r="QWC12" s="105"/>
      <c r="QWD12" s="105"/>
      <c r="QWE12" s="105"/>
      <c r="QWF12" s="105"/>
      <c r="QWG12" s="105"/>
      <c r="QWH12" s="105"/>
      <c r="QWI12" s="105"/>
      <c r="QWJ12" s="105"/>
      <c r="QWK12" s="105"/>
      <c r="QWL12" s="105"/>
      <c r="QWM12" s="105"/>
      <c r="QWN12" s="105"/>
      <c r="QWO12" s="105"/>
      <c r="QWP12" s="105"/>
      <c r="QWQ12" s="105"/>
      <c r="QWR12" s="105"/>
      <c r="QWS12" s="105"/>
      <c r="QWT12" s="105"/>
      <c r="QWU12" s="105"/>
      <c r="QWV12" s="105"/>
      <c r="QWW12" s="105"/>
      <c r="QWX12" s="105"/>
      <c r="QWY12" s="105"/>
      <c r="QWZ12" s="105"/>
      <c r="QXA12" s="105"/>
      <c r="QXB12" s="105"/>
      <c r="QXC12" s="105"/>
      <c r="QXD12" s="105"/>
      <c r="QXE12" s="105"/>
      <c r="QXF12" s="105"/>
      <c r="QXG12" s="105"/>
      <c r="QXH12" s="105"/>
      <c r="QXI12" s="105"/>
      <c r="QXJ12" s="105"/>
      <c r="QXK12" s="105"/>
      <c r="QXL12" s="105"/>
      <c r="QXM12" s="105"/>
      <c r="QXN12" s="105"/>
      <c r="QXO12" s="105"/>
      <c r="QXP12" s="105"/>
      <c r="QXQ12" s="105"/>
      <c r="QXR12" s="105"/>
      <c r="QXS12" s="105"/>
      <c r="QXT12" s="105"/>
      <c r="QXU12" s="105"/>
      <c r="QXV12" s="105"/>
      <c r="QXW12" s="105"/>
      <c r="QXX12" s="105"/>
      <c r="QXY12" s="105"/>
      <c r="QXZ12" s="105"/>
      <c r="QYA12" s="105"/>
      <c r="QYB12" s="105"/>
      <c r="QYC12" s="105"/>
      <c r="QYD12" s="105"/>
      <c r="QYE12" s="105"/>
      <c r="QYF12" s="105"/>
      <c r="QYG12" s="105"/>
      <c r="QYH12" s="105"/>
      <c r="QYI12" s="105"/>
      <c r="QYJ12" s="105"/>
      <c r="QYK12" s="105"/>
      <c r="QYL12" s="105"/>
      <c r="QYM12" s="105"/>
      <c r="QYN12" s="105"/>
      <c r="QYO12" s="105"/>
      <c r="QYP12" s="105"/>
      <c r="QYQ12" s="105"/>
      <c r="QYR12" s="105"/>
      <c r="QYS12" s="105"/>
      <c r="QYT12" s="105"/>
      <c r="QYU12" s="105"/>
      <c r="QYV12" s="105"/>
      <c r="QYW12" s="105"/>
      <c r="QYX12" s="105"/>
      <c r="QYY12" s="105"/>
      <c r="QYZ12" s="105"/>
      <c r="QZA12" s="105"/>
      <c r="QZB12" s="105"/>
      <c r="QZC12" s="105"/>
      <c r="QZD12" s="105"/>
      <c r="QZE12" s="105"/>
      <c r="QZF12" s="105"/>
      <c r="QZG12" s="105"/>
      <c r="QZH12" s="105"/>
      <c r="QZI12" s="105"/>
      <c r="QZJ12" s="105"/>
      <c r="QZK12" s="105"/>
      <c r="QZL12" s="105"/>
      <c r="QZM12" s="105"/>
      <c r="QZN12" s="105"/>
      <c r="QZO12" s="105"/>
      <c r="QZP12" s="105"/>
      <c r="QZQ12" s="105"/>
      <c r="QZR12" s="105"/>
      <c r="QZS12" s="105"/>
      <c r="QZT12" s="105"/>
      <c r="QZU12" s="105"/>
      <c r="QZV12" s="105"/>
      <c r="QZW12" s="105"/>
      <c r="QZX12" s="105"/>
      <c r="QZY12" s="105"/>
      <c r="QZZ12" s="105"/>
      <c r="RAA12" s="105"/>
      <c r="RAB12" s="105"/>
      <c r="RAC12" s="105"/>
      <c r="RAD12" s="105"/>
      <c r="RAE12" s="105"/>
      <c r="RAF12" s="105"/>
      <c r="RAG12" s="105"/>
      <c r="RAH12" s="105"/>
      <c r="RAI12" s="105"/>
      <c r="RAJ12" s="105"/>
      <c r="RAK12" s="105"/>
      <c r="RAL12" s="105"/>
      <c r="RAM12" s="105"/>
      <c r="RAN12" s="105"/>
      <c r="RAO12" s="105"/>
      <c r="RAP12" s="105"/>
      <c r="RAQ12" s="105"/>
      <c r="RAR12" s="105"/>
      <c r="RAS12" s="105"/>
      <c r="RAT12" s="105"/>
      <c r="RAU12" s="105"/>
      <c r="RAV12" s="105"/>
      <c r="RAW12" s="105"/>
      <c r="RAX12" s="105"/>
      <c r="RAY12" s="105"/>
      <c r="RAZ12" s="105"/>
      <c r="RBA12" s="105"/>
      <c r="RBB12" s="105"/>
      <c r="RBC12" s="105"/>
      <c r="RBD12" s="105"/>
      <c r="RBE12" s="105"/>
      <c r="RBF12" s="105"/>
      <c r="RBG12" s="105"/>
      <c r="RBH12" s="105"/>
      <c r="RBI12" s="105"/>
      <c r="RBJ12" s="105"/>
      <c r="RBK12" s="105"/>
      <c r="RBL12" s="105"/>
      <c r="RBM12" s="105"/>
      <c r="RBN12" s="105"/>
      <c r="RBO12" s="105"/>
      <c r="RBP12" s="105"/>
      <c r="RBQ12" s="105"/>
      <c r="RBR12" s="105"/>
      <c r="RBS12" s="105"/>
      <c r="RBT12" s="105"/>
      <c r="RBU12" s="105"/>
      <c r="RBV12" s="105"/>
      <c r="RBW12" s="105"/>
      <c r="RBX12" s="105"/>
      <c r="RBY12" s="105"/>
      <c r="RBZ12" s="105"/>
      <c r="RCA12" s="105"/>
      <c r="RCB12" s="105"/>
      <c r="RCC12" s="105"/>
      <c r="RCD12" s="105"/>
      <c r="RCE12" s="105"/>
      <c r="RCF12" s="105"/>
      <c r="RCG12" s="105"/>
      <c r="RCH12" s="105"/>
      <c r="RCI12" s="105"/>
      <c r="RCJ12" s="105"/>
      <c r="RCK12" s="105"/>
      <c r="RCL12" s="105"/>
      <c r="RCM12" s="105"/>
      <c r="RCN12" s="105"/>
      <c r="RCO12" s="105"/>
      <c r="RCP12" s="105"/>
      <c r="RCQ12" s="105"/>
      <c r="RCR12" s="105"/>
      <c r="RCS12" s="105"/>
      <c r="RCT12" s="105"/>
      <c r="RCU12" s="105"/>
      <c r="RCV12" s="105"/>
      <c r="RCW12" s="105"/>
      <c r="RCX12" s="105"/>
      <c r="RCY12" s="105"/>
      <c r="RCZ12" s="105"/>
      <c r="RDA12" s="105"/>
      <c r="RDB12" s="105"/>
      <c r="RDC12" s="105"/>
      <c r="RDD12" s="105"/>
      <c r="RDE12" s="105"/>
      <c r="RDF12" s="105"/>
      <c r="RDG12" s="105"/>
      <c r="RDH12" s="105"/>
      <c r="RDI12" s="105"/>
      <c r="RDJ12" s="105"/>
      <c r="RDK12" s="105"/>
      <c r="RDL12" s="105"/>
      <c r="RDM12" s="105"/>
      <c r="RDN12" s="105"/>
      <c r="RDO12" s="105"/>
      <c r="RDP12" s="105"/>
      <c r="RDQ12" s="105"/>
      <c r="RDR12" s="105"/>
      <c r="RDS12" s="105"/>
      <c r="RDT12" s="105"/>
      <c r="RDU12" s="105"/>
      <c r="RDV12" s="105"/>
      <c r="RDW12" s="105"/>
      <c r="RDX12" s="105"/>
      <c r="RDY12" s="105"/>
      <c r="RDZ12" s="105"/>
      <c r="REA12" s="105"/>
      <c r="REB12" s="105"/>
      <c r="REC12" s="105"/>
      <c r="RED12" s="105"/>
      <c r="REE12" s="105"/>
      <c r="REF12" s="105"/>
      <c r="REG12" s="105"/>
      <c r="REH12" s="105"/>
      <c r="REI12" s="105"/>
      <c r="REJ12" s="105"/>
      <c r="REK12" s="105"/>
      <c r="REL12" s="105"/>
      <c r="REM12" s="105"/>
      <c r="REN12" s="105"/>
      <c r="REO12" s="105"/>
      <c r="REP12" s="105"/>
      <c r="REQ12" s="105"/>
      <c r="RER12" s="105"/>
      <c r="RES12" s="105"/>
      <c r="RET12" s="105"/>
      <c r="REU12" s="105"/>
      <c r="REV12" s="105"/>
      <c r="REW12" s="105"/>
      <c r="REX12" s="105"/>
      <c r="REY12" s="105"/>
      <c r="REZ12" s="105"/>
      <c r="RFA12" s="105"/>
      <c r="RFB12" s="105"/>
      <c r="RFC12" s="105"/>
      <c r="RFD12" s="105"/>
      <c r="RFE12" s="105"/>
      <c r="RFF12" s="105"/>
      <c r="RFG12" s="105"/>
      <c r="RFH12" s="105"/>
      <c r="RFI12" s="105"/>
      <c r="RFJ12" s="105"/>
      <c r="RFK12" s="105"/>
      <c r="RFL12" s="105"/>
      <c r="RFM12" s="105"/>
      <c r="RFN12" s="105"/>
      <c r="RFO12" s="105"/>
      <c r="RFP12" s="105"/>
      <c r="RFQ12" s="105"/>
      <c r="RFR12" s="105"/>
      <c r="RFS12" s="105"/>
      <c r="RFT12" s="105"/>
      <c r="RFU12" s="105"/>
      <c r="RFV12" s="105"/>
      <c r="RFW12" s="105"/>
      <c r="RFX12" s="105"/>
      <c r="RFY12" s="105"/>
      <c r="RFZ12" s="105"/>
      <c r="RGA12" s="105"/>
      <c r="RGB12" s="105"/>
      <c r="RGC12" s="105"/>
      <c r="RGD12" s="105"/>
      <c r="RGE12" s="105"/>
      <c r="RGF12" s="105"/>
      <c r="RGG12" s="105"/>
      <c r="RGH12" s="105"/>
      <c r="RGI12" s="105"/>
      <c r="RGJ12" s="105"/>
      <c r="RGK12" s="105"/>
      <c r="RGL12" s="105"/>
      <c r="RGM12" s="105"/>
      <c r="RGN12" s="105"/>
      <c r="RGO12" s="105"/>
      <c r="RGP12" s="105"/>
      <c r="RGQ12" s="105"/>
      <c r="RGR12" s="105"/>
      <c r="RGS12" s="105"/>
      <c r="RGT12" s="105"/>
      <c r="RGU12" s="105"/>
      <c r="RGV12" s="105"/>
      <c r="RGW12" s="105"/>
      <c r="RGX12" s="105"/>
      <c r="RGY12" s="105"/>
      <c r="RGZ12" s="105"/>
      <c r="RHA12" s="105"/>
      <c r="RHB12" s="105"/>
      <c r="RHC12" s="105"/>
      <c r="RHD12" s="105"/>
      <c r="RHE12" s="105"/>
      <c r="RHF12" s="105"/>
      <c r="RHG12" s="105"/>
      <c r="RHH12" s="105"/>
      <c r="RHI12" s="105"/>
      <c r="RHJ12" s="105"/>
      <c r="RHK12" s="105"/>
      <c r="RHL12" s="105"/>
      <c r="RHM12" s="105"/>
      <c r="RHN12" s="105"/>
      <c r="RHO12" s="105"/>
      <c r="RHP12" s="105"/>
      <c r="RHQ12" s="105"/>
      <c r="RHR12" s="105"/>
      <c r="RHS12" s="105"/>
      <c r="RHT12" s="105"/>
      <c r="RHU12" s="105"/>
      <c r="RHV12" s="105"/>
      <c r="RHW12" s="105"/>
      <c r="RHX12" s="105"/>
      <c r="RHY12" s="105"/>
      <c r="RHZ12" s="105"/>
      <c r="RIA12" s="105"/>
      <c r="RIB12" s="105"/>
      <c r="RIC12" s="105"/>
      <c r="RID12" s="105"/>
      <c r="RIE12" s="105"/>
      <c r="RIF12" s="105"/>
      <c r="RIG12" s="105"/>
      <c r="RIH12" s="105"/>
      <c r="RII12" s="105"/>
      <c r="RIJ12" s="105"/>
      <c r="RIK12" s="105"/>
      <c r="RIL12" s="105"/>
      <c r="RIM12" s="105"/>
      <c r="RIN12" s="105"/>
      <c r="RIO12" s="105"/>
      <c r="RIP12" s="105"/>
      <c r="RIQ12" s="105"/>
      <c r="RIR12" s="105"/>
      <c r="RIS12" s="105"/>
      <c r="RIT12" s="105"/>
      <c r="RIU12" s="105"/>
      <c r="RIV12" s="105"/>
      <c r="RIW12" s="105"/>
      <c r="RIX12" s="105"/>
      <c r="RIY12" s="105"/>
      <c r="RIZ12" s="105"/>
      <c r="RJA12" s="105"/>
      <c r="RJB12" s="105"/>
      <c r="RJC12" s="105"/>
      <c r="RJD12" s="105"/>
      <c r="RJE12" s="105"/>
      <c r="RJF12" s="105"/>
      <c r="RJG12" s="105"/>
      <c r="RJH12" s="105"/>
      <c r="RJI12" s="105"/>
      <c r="RJJ12" s="105"/>
      <c r="RJK12" s="105"/>
      <c r="RJL12" s="105"/>
      <c r="RJM12" s="105"/>
      <c r="RJN12" s="105"/>
      <c r="RJO12" s="105"/>
      <c r="RJP12" s="105"/>
      <c r="RJQ12" s="105"/>
      <c r="RJR12" s="105"/>
      <c r="RJS12" s="105"/>
      <c r="RJT12" s="105"/>
      <c r="RJU12" s="105"/>
      <c r="RJV12" s="105"/>
      <c r="RJW12" s="105"/>
      <c r="RJX12" s="105"/>
      <c r="RJY12" s="105"/>
      <c r="RJZ12" s="105"/>
      <c r="RKA12" s="105"/>
      <c r="RKB12" s="105"/>
      <c r="RKC12" s="105"/>
      <c r="RKD12" s="105"/>
      <c r="RKE12" s="105"/>
      <c r="RKF12" s="105"/>
      <c r="RKG12" s="105"/>
      <c r="RKH12" s="105"/>
      <c r="RKI12" s="105"/>
      <c r="RKJ12" s="105"/>
      <c r="RKK12" s="105"/>
      <c r="RKL12" s="105"/>
      <c r="RKM12" s="105"/>
      <c r="RKN12" s="105"/>
      <c r="RKO12" s="105"/>
      <c r="RKP12" s="105"/>
      <c r="RKQ12" s="105"/>
      <c r="RKR12" s="105"/>
      <c r="RKS12" s="105"/>
      <c r="RKT12" s="105"/>
      <c r="RKU12" s="105"/>
      <c r="RKV12" s="105"/>
      <c r="RKW12" s="105"/>
      <c r="RKX12" s="105"/>
      <c r="RKY12" s="105"/>
      <c r="RKZ12" s="105"/>
      <c r="RLA12" s="105"/>
      <c r="RLB12" s="105"/>
      <c r="RLC12" s="105"/>
      <c r="RLD12" s="105"/>
      <c r="RLE12" s="105"/>
      <c r="RLF12" s="105"/>
      <c r="RLG12" s="105"/>
      <c r="RLH12" s="105"/>
      <c r="RLI12" s="105"/>
      <c r="RLJ12" s="105"/>
      <c r="RLK12" s="105"/>
      <c r="RLL12" s="105"/>
      <c r="RLM12" s="105"/>
      <c r="RLN12" s="105"/>
      <c r="RLO12" s="105"/>
      <c r="RLP12" s="105"/>
      <c r="RLQ12" s="105"/>
      <c r="RLR12" s="105"/>
      <c r="RLS12" s="105"/>
      <c r="RLT12" s="105"/>
      <c r="RLU12" s="105"/>
      <c r="RLV12" s="105"/>
      <c r="RLW12" s="105"/>
      <c r="RLX12" s="105"/>
      <c r="RLY12" s="105"/>
      <c r="RLZ12" s="105"/>
      <c r="RMA12" s="105"/>
      <c r="RMB12" s="105"/>
      <c r="RMC12" s="105"/>
      <c r="RMD12" s="105"/>
      <c r="RME12" s="105"/>
      <c r="RMF12" s="105"/>
      <c r="RMG12" s="105"/>
      <c r="RMH12" s="105"/>
      <c r="RMI12" s="105"/>
      <c r="RMJ12" s="105"/>
      <c r="RMK12" s="105"/>
      <c r="RML12" s="105"/>
      <c r="RMM12" s="105"/>
      <c r="RMN12" s="105"/>
      <c r="RMO12" s="105"/>
      <c r="RMP12" s="105"/>
      <c r="RMQ12" s="105"/>
      <c r="RMR12" s="105"/>
      <c r="RMS12" s="105"/>
      <c r="RMT12" s="105"/>
      <c r="RMU12" s="105"/>
      <c r="RMV12" s="105"/>
      <c r="RMW12" s="105"/>
      <c r="RMX12" s="105"/>
      <c r="RMY12" s="105"/>
      <c r="RMZ12" s="105"/>
      <c r="RNA12" s="105"/>
      <c r="RNB12" s="105"/>
      <c r="RNC12" s="105"/>
      <c r="RND12" s="105"/>
      <c r="RNE12" s="105"/>
      <c r="RNF12" s="105"/>
      <c r="RNG12" s="105"/>
      <c r="RNH12" s="105"/>
      <c r="RNI12" s="105"/>
      <c r="RNJ12" s="105"/>
      <c r="RNK12" s="105"/>
      <c r="RNL12" s="105"/>
      <c r="RNM12" s="105"/>
      <c r="RNN12" s="105"/>
      <c r="RNO12" s="105"/>
      <c r="RNP12" s="105"/>
      <c r="RNQ12" s="105"/>
      <c r="RNR12" s="105"/>
      <c r="RNS12" s="105"/>
      <c r="RNT12" s="105"/>
      <c r="RNU12" s="105"/>
      <c r="RNV12" s="105"/>
      <c r="RNW12" s="105"/>
      <c r="RNX12" s="105"/>
      <c r="RNY12" s="105"/>
      <c r="RNZ12" s="105"/>
      <c r="ROA12" s="105"/>
      <c r="ROB12" s="105"/>
      <c r="ROC12" s="105"/>
      <c r="ROD12" s="105"/>
      <c r="ROE12" s="105"/>
      <c r="ROF12" s="105"/>
      <c r="ROG12" s="105"/>
      <c r="ROH12" s="105"/>
      <c r="ROI12" s="105"/>
      <c r="ROJ12" s="105"/>
      <c r="ROK12" s="105"/>
      <c r="ROL12" s="105"/>
      <c r="ROM12" s="105"/>
      <c r="RON12" s="105"/>
      <c r="ROO12" s="105"/>
      <c r="ROP12" s="105"/>
      <c r="ROQ12" s="105"/>
      <c r="ROR12" s="105"/>
      <c r="ROS12" s="105"/>
      <c r="ROT12" s="105"/>
      <c r="ROU12" s="105"/>
      <c r="ROV12" s="105"/>
      <c r="ROW12" s="105"/>
      <c r="ROX12" s="105"/>
      <c r="ROY12" s="105"/>
      <c r="ROZ12" s="105"/>
      <c r="RPA12" s="105"/>
      <c r="RPB12" s="105"/>
      <c r="RPC12" s="105"/>
      <c r="RPD12" s="105"/>
      <c r="RPE12" s="105"/>
      <c r="RPF12" s="105"/>
      <c r="RPG12" s="105"/>
      <c r="RPH12" s="105"/>
      <c r="RPI12" s="105"/>
      <c r="RPJ12" s="105"/>
      <c r="RPK12" s="105"/>
      <c r="RPL12" s="105"/>
      <c r="RPM12" s="105"/>
      <c r="RPN12" s="105"/>
      <c r="RPO12" s="105"/>
      <c r="RPP12" s="105"/>
      <c r="RPQ12" s="105"/>
      <c r="RPR12" s="105"/>
      <c r="RPS12" s="105"/>
      <c r="RPT12" s="105"/>
      <c r="RPU12" s="105"/>
      <c r="RPV12" s="105"/>
      <c r="RPW12" s="105"/>
      <c r="RPX12" s="105"/>
      <c r="RPY12" s="105"/>
      <c r="RPZ12" s="105"/>
      <c r="RQA12" s="105"/>
      <c r="RQB12" s="105"/>
      <c r="RQC12" s="105"/>
      <c r="RQD12" s="105"/>
      <c r="RQE12" s="105"/>
      <c r="RQF12" s="105"/>
      <c r="RQG12" s="105"/>
      <c r="RQH12" s="105"/>
      <c r="RQI12" s="105"/>
      <c r="RQJ12" s="105"/>
      <c r="RQK12" s="105"/>
      <c r="RQL12" s="105"/>
      <c r="RQM12" s="105"/>
      <c r="RQN12" s="105"/>
      <c r="RQO12" s="105"/>
      <c r="RQP12" s="105"/>
      <c r="RQQ12" s="105"/>
      <c r="RQR12" s="105"/>
      <c r="RQS12" s="105"/>
      <c r="RQT12" s="105"/>
      <c r="RQU12" s="105"/>
      <c r="RQV12" s="105"/>
      <c r="RQW12" s="105"/>
      <c r="RQX12" s="105"/>
      <c r="RQY12" s="105"/>
      <c r="RQZ12" s="105"/>
      <c r="RRA12" s="105"/>
      <c r="RRB12" s="105"/>
      <c r="RRC12" s="105"/>
      <c r="RRD12" s="105"/>
      <c r="RRE12" s="105"/>
      <c r="RRF12" s="105"/>
      <c r="RRG12" s="105"/>
      <c r="RRH12" s="105"/>
      <c r="RRI12" s="105"/>
      <c r="RRJ12" s="105"/>
      <c r="RRK12" s="105"/>
      <c r="RRL12" s="105"/>
      <c r="RRM12" s="105"/>
      <c r="RRN12" s="105"/>
      <c r="RRO12" s="105"/>
      <c r="RRP12" s="105"/>
      <c r="RRQ12" s="105"/>
      <c r="RRR12" s="105"/>
      <c r="RRS12" s="105"/>
      <c r="RRT12" s="105"/>
      <c r="RRU12" s="105"/>
      <c r="RRV12" s="105"/>
      <c r="RRW12" s="105"/>
      <c r="RRX12" s="105"/>
      <c r="RRY12" s="105"/>
      <c r="RRZ12" s="105"/>
      <c r="RSA12" s="105"/>
      <c r="RSB12" s="105"/>
      <c r="RSC12" s="105"/>
      <c r="RSD12" s="105"/>
      <c r="RSE12" s="105"/>
      <c r="RSF12" s="105"/>
      <c r="RSG12" s="105"/>
      <c r="RSH12" s="105"/>
      <c r="RSI12" s="105"/>
      <c r="RSJ12" s="105"/>
      <c r="RSK12" s="105"/>
      <c r="RSL12" s="105"/>
      <c r="RSM12" s="105"/>
      <c r="RSN12" s="105"/>
      <c r="RSO12" s="105"/>
      <c r="RSP12" s="105"/>
      <c r="RSQ12" s="105"/>
      <c r="RSR12" s="105"/>
      <c r="RSS12" s="105"/>
      <c r="RST12" s="105"/>
      <c r="RSU12" s="105"/>
      <c r="RSV12" s="105"/>
      <c r="RSW12" s="105"/>
      <c r="RSX12" s="105"/>
      <c r="RSY12" s="105"/>
      <c r="RSZ12" s="105"/>
      <c r="RTA12" s="105"/>
      <c r="RTB12" s="105"/>
      <c r="RTC12" s="105"/>
      <c r="RTD12" s="105"/>
      <c r="RTE12" s="105"/>
      <c r="RTF12" s="105"/>
      <c r="RTG12" s="105"/>
      <c r="RTH12" s="105"/>
      <c r="RTI12" s="105"/>
      <c r="RTJ12" s="105"/>
      <c r="RTK12" s="105"/>
      <c r="RTL12" s="105"/>
      <c r="RTM12" s="105"/>
      <c r="RTN12" s="105"/>
      <c r="RTO12" s="105"/>
      <c r="RTP12" s="105"/>
      <c r="RTQ12" s="105"/>
      <c r="RTR12" s="105"/>
      <c r="RTS12" s="105"/>
      <c r="RTT12" s="105"/>
      <c r="RTU12" s="105"/>
      <c r="RTV12" s="105"/>
      <c r="RTW12" s="105"/>
      <c r="RTX12" s="105"/>
      <c r="RTY12" s="105"/>
      <c r="RTZ12" s="105"/>
      <c r="RUA12" s="105"/>
      <c r="RUB12" s="105"/>
      <c r="RUC12" s="105"/>
      <c r="RUD12" s="105"/>
      <c r="RUE12" s="105"/>
      <c r="RUF12" s="105"/>
      <c r="RUG12" s="105"/>
      <c r="RUH12" s="105"/>
      <c r="RUI12" s="105"/>
      <c r="RUJ12" s="105"/>
      <c r="RUK12" s="105"/>
      <c r="RUL12" s="105"/>
      <c r="RUM12" s="105"/>
      <c r="RUN12" s="105"/>
      <c r="RUO12" s="105"/>
      <c r="RUP12" s="105"/>
      <c r="RUQ12" s="105"/>
      <c r="RUR12" s="105"/>
      <c r="RUS12" s="105"/>
      <c r="RUT12" s="105"/>
      <c r="RUU12" s="105"/>
      <c r="RUV12" s="105"/>
      <c r="RUW12" s="105"/>
      <c r="RUX12" s="105"/>
      <c r="RUY12" s="105"/>
      <c r="RUZ12" s="105"/>
      <c r="RVA12" s="105"/>
      <c r="RVB12" s="105"/>
      <c r="RVC12" s="105"/>
      <c r="RVD12" s="105"/>
      <c r="RVE12" s="105"/>
      <c r="RVF12" s="105"/>
      <c r="RVG12" s="105"/>
      <c r="RVH12" s="105"/>
      <c r="RVI12" s="105"/>
      <c r="RVJ12" s="105"/>
      <c r="RVK12" s="105"/>
      <c r="RVL12" s="105"/>
      <c r="RVM12" s="105"/>
      <c r="RVN12" s="105"/>
      <c r="RVO12" s="105"/>
      <c r="RVP12" s="105"/>
      <c r="RVQ12" s="105"/>
      <c r="RVR12" s="105"/>
      <c r="RVS12" s="105"/>
      <c r="RVT12" s="105"/>
      <c r="RVU12" s="105"/>
      <c r="RVV12" s="105"/>
      <c r="RVW12" s="105"/>
      <c r="RVX12" s="105"/>
      <c r="RVY12" s="105"/>
      <c r="RVZ12" s="105"/>
      <c r="RWA12" s="105"/>
      <c r="RWB12" s="105"/>
      <c r="RWC12" s="105"/>
      <c r="RWD12" s="105"/>
      <c r="RWE12" s="105"/>
      <c r="RWF12" s="105"/>
      <c r="RWG12" s="105"/>
      <c r="RWH12" s="105"/>
      <c r="RWI12" s="105"/>
      <c r="RWJ12" s="105"/>
      <c r="RWK12" s="105"/>
      <c r="RWL12" s="105"/>
      <c r="RWM12" s="105"/>
      <c r="RWN12" s="105"/>
      <c r="RWO12" s="105"/>
      <c r="RWP12" s="105"/>
      <c r="RWQ12" s="105"/>
      <c r="RWR12" s="105"/>
      <c r="RWS12" s="105"/>
      <c r="RWT12" s="105"/>
      <c r="RWU12" s="105"/>
      <c r="RWV12" s="105"/>
      <c r="RWW12" s="105"/>
      <c r="RWX12" s="105"/>
      <c r="RWY12" s="105"/>
      <c r="RWZ12" s="105"/>
      <c r="RXA12" s="105"/>
      <c r="RXB12" s="105"/>
      <c r="RXC12" s="105"/>
      <c r="RXD12" s="105"/>
      <c r="RXE12" s="105"/>
      <c r="RXF12" s="105"/>
      <c r="RXG12" s="105"/>
      <c r="RXH12" s="105"/>
      <c r="RXI12" s="105"/>
      <c r="RXJ12" s="105"/>
      <c r="RXK12" s="105"/>
      <c r="RXL12" s="105"/>
      <c r="RXM12" s="105"/>
      <c r="RXN12" s="105"/>
      <c r="RXO12" s="105"/>
      <c r="RXP12" s="105"/>
      <c r="RXQ12" s="105"/>
      <c r="RXR12" s="105"/>
      <c r="RXS12" s="105"/>
      <c r="RXT12" s="105"/>
      <c r="RXU12" s="105"/>
      <c r="RXV12" s="105"/>
      <c r="RXW12" s="105"/>
      <c r="RXX12" s="105"/>
      <c r="RXY12" s="105"/>
      <c r="RXZ12" s="105"/>
      <c r="RYA12" s="105"/>
      <c r="RYB12" s="105"/>
      <c r="RYC12" s="105"/>
      <c r="RYD12" s="105"/>
      <c r="RYE12" s="105"/>
      <c r="RYF12" s="105"/>
      <c r="RYG12" s="105"/>
      <c r="RYH12" s="105"/>
      <c r="RYI12" s="105"/>
      <c r="RYJ12" s="105"/>
      <c r="RYK12" s="105"/>
      <c r="RYL12" s="105"/>
      <c r="RYM12" s="105"/>
      <c r="RYN12" s="105"/>
      <c r="RYO12" s="105"/>
      <c r="RYP12" s="105"/>
      <c r="RYQ12" s="105"/>
      <c r="RYR12" s="105"/>
      <c r="RYS12" s="105"/>
      <c r="RYT12" s="105"/>
      <c r="RYU12" s="105"/>
      <c r="RYV12" s="105"/>
      <c r="RYW12" s="105"/>
      <c r="RYX12" s="105"/>
      <c r="RYY12" s="105"/>
      <c r="RYZ12" s="105"/>
      <c r="RZA12" s="105"/>
      <c r="RZB12" s="105"/>
      <c r="RZC12" s="105"/>
      <c r="RZD12" s="105"/>
      <c r="RZE12" s="105"/>
      <c r="RZF12" s="105"/>
      <c r="RZG12" s="105"/>
      <c r="RZH12" s="105"/>
      <c r="RZI12" s="105"/>
      <c r="RZJ12" s="105"/>
      <c r="RZK12" s="105"/>
      <c r="RZL12" s="105"/>
      <c r="RZM12" s="105"/>
      <c r="RZN12" s="105"/>
      <c r="RZO12" s="105"/>
      <c r="RZP12" s="105"/>
      <c r="RZQ12" s="105"/>
      <c r="RZR12" s="105"/>
      <c r="RZS12" s="105"/>
      <c r="RZT12" s="105"/>
      <c r="RZU12" s="105"/>
      <c r="RZV12" s="105"/>
      <c r="RZW12" s="105"/>
      <c r="RZX12" s="105"/>
      <c r="RZY12" s="105"/>
      <c r="RZZ12" s="105"/>
      <c r="SAA12" s="105"/>
      <c r="SAB12" s="105"/>
      <c r="SAC12" s="105"/>
      <c r="SAD12" s="105"/>
      <c r="SAE12" s="105"/>
      <c r="SAF12" s="105"/>
      <c r="SAG12" s="105"/>
      <c r="SAH12" s="105"/>
      <c r="SAI12" s="105"/>
      <c r="SAJ12" s="105"/>
      <c r="SAK12" s="105"/>
      <c r="SAL12" s="105"/>
      <c r="SAM12" s="105"/>
      <c r="SAN12" s="105"/>
      <c r="SAO12" s="105"/>
      <c r="SAP12" s="105"/>
      <c r="SAQ12" s="105"/>
      <c r="SAR12" s="105"/>
      <c r="SAS12" s="105"/>
      <c r="SAT12" s="105"/>
      <c r="SAU12" s="105"/>
      <c r="SAV12" s="105"/>
      <c r="SAW12" s="105"/>
      <c r="SAX12" s="105"/>
      <c r="SAY12" s="105"/>
      <c r="SAZ12" s="105"/>
      <c r="SBA12" s="105"/>
      <c r="SBB12" s="105"/>
      <c r="SBC12" s="105"/>
      <c r="SBD12" s="105"/>
      <c r="SBE12" s="105"/>
      <c r="SBF12" s="105"/>
      <c r="SBG12" s="105"/>
      <c r="SBH12" s="105"/>
      <c r="SBI12" s="105"/>
      <c r="SBJ12" s="105"/>
      <c r="SBK12" s="105"/>
      <c r="SBL12" s="105"/>
      <c r="SBM12" s="105"/>
      <c r="SBN12" s="105"/>
      <c r="SBO12" s="105"/>
      <c r="SBP12" s="105"/>
      <c r="SBQ12" s="105"/>
      <c r="SBR12" s="105"/>
      <c r="SBS12" s="105"/>
      <c r="SBT12" s="105"/>
      <c r="SBU12" s="105"/>
      <c r="SBV12" s="105"/>
      <c r="SBW12" s="105"/>
      <c r="SBX12" s="105"/>
      <c r="SBY12" s="105"/>
      <c r="SBZ12" s="105"/>
      <c r="SCA12" s="105"/>
      <c r="SCB12" s="105"/>
      <c r="SCC12" s="105"/>
      <c r="SCD12" s="105"/>
      <c r="SCE12" s="105"/>
      <c r="SCF12" s="105"/>
      <c r="SCG12" s="105"/>
      <c r="SCH12" s="105"/>
      <c r="SCI12" s="105"/>
      <c r="SCJ12" s="105"/>
      <c r="SCK12" s="105"/>
      <c r="SCL12" s="105"/>
      <c r="SCM12" s="105"/>
      <c r="SCN12" s="105"/>
      <c r="SCO12" s="105"/>
      <c r="SCP12" s="105"/>
      <c r="SCQ12" s="105"/>
      <c r="SCR12" s="105"/>
      <c r="SCS12" s="105"/>
      <c r="SCT12" s="105"/>
      <c r="SCU12" s="105"/>
      <c r="SCV12" s="105"/>
      <c r="SCW12" s="105"/>
      <c r="SCX12" s="105"/>
      <c r="SCY12" s="105"/>
      <c r="SCZ12" s="105"/>
      <c r="SDA12" s="105"/>
      <c r="SDB12" s="105"/>
      <c r="SDC12" s="105"/>
      <c r="SDD12" s="105"/>
      <c r="SDE12" s="105"/>
      <c r="SDF12" s="105"/>
      <c r="SDG12" s="105"/>
      <c r="SDH12" s="105"/>
      <c r="SDI12" s="105"/>
      <c r="SDJ12" s="105"/>
      <c r="SDK12" s="105"/>
      <c r="SDL12" s="105"/>
      <c r="SDM12" s="105"/>
      <c r="SDN12" s="105"/>
      <c r="SDO12" s="105"/>
      <c r="SDP12" s="105"/>
      <c r="SDQ12" s="105"/>
      <c r="SDR12" s="105"/>
      <c r="SDS12" s="105"/>
      <c r="SDT12" s="105"/>
      <c r="SDU12" s="105"/>
      <c r="SDV12" s="105"/>
      <c r="SDW12" s="105"/>
      <c r="SDX12" s="105"/>
      <c r="SDY12" s="105"/>
      <c r="SDZ12" s="105"/>
      <c r="SEA12" s="105"/>
      <c r="SEB12" s="105"/>
      <c r="SEC12" s="105"/>
      <c r="SED12" s="105"/>
      <c r="SEE12" s="105"/>
      <c r="SEF12" s="105"/>
      <c r="SEG12" s="105"/>
      <c r="SEH12" s="105"/>
      <c r="SEI12" s="105"/>
      <c r="SEJ12" s="105"/>
      <c r="SEK12" s="105"/>
      <c r="SEL12" s="105"/>
      <c r="SEM12" s="105"/>
      <c r="SEN12" s="105"/>
      <c r="SEO12" s="105"/>
      <c r="SEP12" s="105"/>
      <c r="SEQ12" s="105"/>
      <c r="SER12" s="105"/>
      <c r="SES12" s="105"/>
      <c r="SET12" s="105"/>
      <c r="SEU12" s="105"/>
      <c r="SEV12" s="105"/>
      <c r="SEW12" s="105"/>
      <c r="SEX12" s="105"/>
      <c r="SEY12" s="105"/>
      <c r="SEZ12" s="105"/>
      <c r="SFA12" s="105"/>
      <c r="SFB12" s="105"/>
      <c r="SFC12" s="105"/>
      <c r="SFD12" s="105"/>
      <c r="SFE12" s="105"/>
      <c r="SFF12" s="105"/>
      <c r="SFG12" s="105"/>
      <c r="SFH12" s="105"/>
      <c r="SFI12" s="105"/>
      <c r="SFJ12" s="105"/>
      <c r="SFK12" s="105"/>
      <c r="SFL12" s="105"/>
      <c r="SFM12" s="105"/>
      <c r="SFN12" s="105"/>
      <c r="SFO12" s="105"/>
      <c r="SFP12" s="105"/>
      <c r="SFQ12" s="105"/>
      <c r="SFR12" s="105"/>
      <c r="SFS12" s="105"/>
      <c r="SFT12" s="105"/>
      <c r="SFU12" s="105"/>
      <c r="SFV12" s="105"/>
      <c r="SFW12" s="105"/>
      <c r="SFX12" s="105"/>
      <c r="SFY12" s="105"/>
      <c r="SFZ12" s="105"/>
      <c r="SGA12" s="105"/>
      <c r="SGB12" s="105"/>
      <c r="SGC12" s="105"/>
      <c r="SGD12" s="105"/>
      <c r="SGE12" s="105"/>
      <c r="SGF12" s="105"/>
      <c r="SGG12" s="105"/>
      <c r="SGH12" s="105"/>
      <c r="SGI12" s="105"/>
      <c r="SGJ12" s="105"/>
      <c r="SGK12" s="105"/>
      <c r="SGL12" s="105"/>
      <c r="SGM12" s="105"/>
      <c r="SGN12" s="105"/>
      <c r="SGO12" s="105"/>
      <c r="SGP12" s="105"/>
      <c r="SGQ12" s="105"/>
      <c r="SGR12" s="105"/>
      <c r="SGS12" s="105"/>
      <c r="SGT12" s="105"/>
      <c r="SGU12" s="105"/>
      <c r="SGV12" s="105"/>
      <c r="SGW12" s="105"/>
      <c r="SGX12" s="105"/>
      <c r="SGY12" s="105"/>
      <c r="SGZ12" s="105"/>
      <c r="SHA12" s="105"/>
      <c r="SHB12" s="105"/>
      <c r="SHC12" s="105"/>
      <c r="SHD12" s="105"/>
      <c r="SHE12" s="105"/>
      <c r="SHF12" s="105"/>
      <c r="SHG12" s="105"/>
      <c r="SHH12" s="105"/>
      <c r="SHI12" s="105"/>
      <c r="SHJ12" s="105"/>
      <c r="SHK12" s="105"/>
      <c r="SHL12" s="105"/>
      <c r="SHM12" s="105"/>
      <c r="SHN12" s="105"/>
      <c r="SHO12" s="105"/>
      <c r="SHP12" s="105"/>
      <c r="SHQ12" s="105"/>
      <c r="SHR12" s="105"/>
      <c r="SHS12" s="105"/>
      <c r="SHT12" s="105"/>
      <c r="SHU12" s="105"/>
      <c r="SHV12" s="105"/>
      <c r="SHW12" s="105"/>
      <c r="SHX12" s="105"/>
      <c r="SHY12" s="105"/>
      <c r="SHZ12" s="105"/>
      <c r="SIA12" s="105"/>
      <c r="SIB12" s="105"/>
      <c r="SIC12" s="105"/>
      <c r="SID12" s="105"/>
      <c r="SIE12" s="105"/>
      <c r="SIF12" s="105"/>
      <c r="SIG12" s="105"/>
      <c r="SIH12" s="105"/>
      <c r="SII12" s="105"/>
      <c r="SIJ12" s="105"/>
      <c r="SIK12" s="105"/>
      <c r="SIL12" s="105"/>
      <c r="SIM12" s="105"/>
      <c r="SIN12" s="105"/>
      <c r="SIO12" s="105"/>
      <c r="SIP12" s="105"/>
      <c r="SIQ12" s="105"/>
      <c r="SIR12" s="105"/>
      <c r="SIS12" s="105"/>
      <c r="SIT12" s="105"/>
      <c r="SIU12" s="105"/>
      <c r="SIV12" s="105"/>
      <c r="SIW12" s="105"/>
      <c r="SIX12" s="105"/>
      <c r="SIY12" s="105"/>
      <c r="SIZ12" s="105"/>
      <c r="SJA12" s="105"/>
      <c r="SJB12" s="105"/>
      <c r="SJC12" s="105"/>
      <c r="SJD12" s="105"/>
      <c r="SJE12" s="105"/>
      <c r="SJF12" s="105"/>
      <c r="SJG12" s="105"/>
      <c r="SJH12" s="105"/>
      <c r="SJI12" s="105"/>
      <c r="SJJ12" s="105"/>
      <c r="SJK12" s="105"/>
      <c r="SJL12" s="105"/>
      <c r="SJM12" s="105"/>
      <c r="SJN12" s="105"/>
      <c r="SJO12" s="105"/>
      <c r="SJP12" s="105"/>
      <c r="SJQ12" s="105"/>
      <c r="SJR12" s="105"/>
      <c r="SJS12" s="105"/>
      <c r="SJT12" s="105"/>
      <c r="SJU12" s="105"/>
      <c r="SJV12" s="105"/>
      <c r="SJW12" s="105"/>
      <c r="SJX12" s="105"/>
      <c r="SJY12" s="105"/>
      <c r="SJZ12" s="105"/>
      <c r="SKA12" s="105"/>
      <c r="SKB12" s="105"/>
      <c r="SKC12" s="105"/>
      <c r="SKD12" s="105"/>
      <c r="SKE12" s="105"/>
      <c r="SKF12" s="105"/>
      <c r="SKG12" s="105"/>
      <c r="SKH12" s="105"/>
      <c r="SKI12" s="105"/>
      <c r="SKJ12" s="105"/>
      <c r="SKK12" s="105"/>
      <c r="SKL12" s="105"/>
      <c r="SKM12" s="105"/>
      <c r="SKN12" s="105"/>
      <c r="SKO12" s="105"/>
      <c r="SKP12" s="105"/>
      <c r="SKQ12" s="105"/>
      <c r="SKR12" s="105"/>
      <c r="SKS12" s="105"/>
      <c r="SKT12" s="105"/>
      <c r="SKU12" s="105"/>
      <c r="SKV12" s="105"/>
      <c r="SKW12" s="105"/>
      <c r="SKX12" s="105"/>
      <c r="SKY12" s="105"/>
      <c r="SKZ12" s="105"/>
      <c r="SLA12" s="105"/>
      <c r="SLB12" s="105"/>
      <c r="SLC12" s="105"/>
      <c r="SLD12" s="105"/>
      <c r="SLE12" s="105"/>
      <c r="SLF12" s="105"/>
      <c r="SLG12" s="105"/>
      <c r="SLH12" s="105"/>
      <c r="SLI12" s="105"/>
      <c r="SLJ12" s="105"/>
      <c r="SLK12" s="105"/>
      <c r="SLL12" s="105"/>
      <c r="SLM12" s="105"/>
      <c r="SLN12" s="105"/>
      <c r="SLO12" s="105"/>
      <c r="SLP12" s="105"/>
      <c r="SLQ12" s="105"/>
      <c r="SLR12" s="105"/>
      <c r="SLS12" s="105"/>
      <c r="SLT12" s="105"/>
      <c r="SLU12" s="105"/>
      <c r="SLV12" s="105"/>
      <c r="SLW12" s="105"/>
      <c r="SLX12" s="105"/>
      <c r="SLY12" s="105"/>
      <c r="SLZ12" s="105"/>
      <c r="SMA12" s="105"/>
      <c r="SMB12" s="105"/>
      <c r="SMC12" s="105"/>
      <c r="SMD12" s="105"/>
      <c r="SME12" s="105"/>
      <c r="SMF12" s="105"/>
      <c r="SMG12" s="105"/>
      <c r="SMH12" s="105"/>
      <c r="SMI12" s="105"/>
      <c r="SMJ12" s="105"/>
      <c r="SMK12" s="105"/>
      <c r="SML12" s="105"/>
      <c r="SMM12" s="105"/>
      <c r="SMN12" s="105"/>
      <c r="SMO12" s="105"/>
      <c r="SMP12" s="105"/>
      <c r="SMQ12" s="105"/>
      <c r="SMR12" s="105"/>
      <c r="SMS12" s="105"/>
      <c r="SMT12" s="105"/>
      <c r="SMU12" s="105"/>
      <c r="SMV12" s="105"/>
      <c r="SMW12" s="105"/>
      <c r="SMX12" s="105"/>
      <c r="SMY12" s="105"/>
      <c r="SMZ12" s="105"/>
      <c r="SNA12" s="105"/>
      <c r="SNB12" s="105"/>
      <c r="SNC12" s="105"/>
      <c r="SND12" s="105"/>
      <c r="SNE12" s="105"/>
      <c r="SNF12" s="105"/>
      <c r="SNG12" s="105"/>
      <c r="SNH12" s="105"/>
      <c r="SNI12" s="105"/>
      <c r="SNJ12" s="105"/>
      <c r="SNK12" s="105"/>
      <c r="SNL12" s="105"/>
      <c r="SNM12" s="105"/>
      <c r="SNN12" s="105"/>
      <c r="SNO12" s="105"/>
      <c r="SNP12" s="105"/>
      <c r="SNQ12" s="105"/>
      <c r="SNR12" s="105"/>
      <c r="SNS12" s="105"/>
      <c r="SNT12" s="105"/>
      <c r="SNU12" s="105"/>
      <c r="SNV12" s="105"/>
      <c r="SNW12" s="105"/>
      <c r="SNX12" s="105"/>
      <c r="SNY12" s="105"/>
      <c r="SNZ12" s="105"/>
      <c r="SOA12" s="105"/>
      <c r="SOB12" s="105"/>
      <c r="SOC12" s="105"/>
      <c r="SOD12" s="105"/>
      <c r="SOE12" s="105"/>
      <c r="SOF12" s="105"/>
      <c r="SOG12" s="105"/>
      <c r="SOH12" s="105"/>
      <c r="SOI12" s="105"/>
      <c r="SOJ12" s="105"/>
      <c r="SOK12" s="105"/>
      <c r="SOL12" s="105"/>
      <c r="SOM12" s="105"/>
      <c r="SON12" s="105"/>
      <c r="SOO12" s="105"/>
      <c r="SOP12" s="105"/>
      <c r="SOQ12" s="105"/>
      <c r="SOR12" s="105"/>
      <c r="SOS12" s="105"/>
      <c r="SOT12" s="105"/>
      <c r="SOU12" s="105"/>
      <c r="SOV12" s="105"/>
      <c r="SOW12" s="105"/>
      <c r="SOX12" s="105"/>
      <c r="SOY12" s="105"/>
      <c r="SOZ12" s="105"/>
      <c r="SPA12" s="105"/>
      <c r="SPB12" s="105"/>
      <c r="SPC12" s="105"/>
      <c r="SPD12" s="105"/>
      <c r="SPE12" s="105"/>
      <c r="SPF12" s="105"/>
      <c r="SPG12" s="105"/>
      <c r="SPH12" s="105"/>
      <c r="SPI12" s="105"/>
      <c r="SPJ12" s="105"/>
      <c r="SPK12" s="105"/>
      <c r="SPL12" s="105"/>
      <c r="SPM12" s="105"/>
      <c r="SPN12" s="105"/>
      <c r="SPO12" s="105"/>
      <c r="SPP12" s="105"/>
      <c r="SPQ12" s="105"/>
      <c r="SPR12" s="105"/>
      <c r="SPS12" s="105"/>
      <c r="SPT12" s="105"/>
      <c r="SPU12" s="105"/>
      <c r="SPV12" s="105"/>
      <c r="SPW12" s="105"/>
      <c r="SPX12" s="105"/>
      <c r="SPY12" s="105"/>
      <c r="SPZ12" s="105"/>
      <c r="SQA12" s="105"/>
      <c r="SQB12" s="105"/>
      <c r="SQC12" s="105"/>
      <c r="SQD12" s="105"/>
      <c r="SQE12" s="105"/>
      <c r="SQF12" s="105"/>
      <c r="SQG12" s="105"/>
      <c r="SQH12" s="105"/>
      <c r="SQI12" s="105"/>
      <c r="SQJ12" s="105"/>
      <c r="SQK12" s="105"/>
      <c r="SQL12" s="105"/>
      <c r="SQM12" s="105"/>
      <c r="SQN12" s="105"/>
      <c r="SQO12" s="105"/>
      <c r="SQP12" s="105"/>
      <c r="SQQ12" s="105"/>
      <c r="SQR12" s="105"/>
      <c r="SQS12" s="105"/>
      <c r="SQT12" s="105"/>
      <c r="SQU12" s="105"/>
      <c r="SQV12" s="105"/>
      <c r="SQW12" s="105"/>
      <c r="SQX12" s="105"/>
      <c r="SQY12" s="105"/>
      <c r="SQZ12" s="105"/>
      <c r="SRA12" s="105"/>
      <c r="SRB12" s="105"/>
      <c r="SRC12" s="105"/>
      <c r="SRD12" s="105"/>
      <c r="SRE12" s="105"/>
      <c r="SRF12" s="105"/>
      <c r="SRG12" s="105"/>
      <c r="SRH12" s="105"/>
      <c r="SRI12" s="105"/>
      <c r="SRJ12" s="105"/>
      <c r="SRK12" s="105"/>
      <c r="SRL12" s="105"/>
      <c r="SRM12" s="105"/>
      <c r="SRN12" s="105"/>
      <c r="SRO12" s="105"/>
      <c r="SRP12" s="105"/>
      <c r="SRQ12" s="105"/>
      <c r="SRR12" s="105"/>
      <c r="SRS12" s="105"/>
      <c r="SRT12" s="105"/>
      <c r="SRU12" s="105"/>
      <c r="SRV12" s="105"/>
      <c r="SRW12" s="105"/>
      <c r="SRX12" s="105"/>
      <c r="SRY12" s="105"/>
      <c r="SRZ12" s="105"/>
      <c r="SSA12" s="105"/>
      <c r="SSB12" s="105"/>
      <c r="SSC12" s="105"/>
      <c r="SSD12" s="105"/>
      <c r="SSE12" s="105"/>
      <c r="SSF12" s="105"/>
      <c r="SSG12" s="105"/>
      <c r="SSH12" s="105"/>
      <c r="SSI12" s="105"/>
      <c r="SSJ12" s="105"/>
      <c r="SSK12" s="105"/>
      <c r="SSL12" s="105"/>
      <c r="SSM12" s="105"/>
      <c r="SSN12" s="105"/>
      <c r="SSO12" s="105"/>
      <c r="SSP12" s="105"/>
      <c r="SSQ12" s="105"/>
      <c r="SSR12" s="105"/>
      <c r="SSS12" s="105"/>
      <c r="SST12" s="105"/>
      <c r="SSU12" s="105"/>
      <c r="SSV12" s="105"/>
      <c r="SSW12" s="105"/>
      <c r="SSX12" s="105"/>
      <c r="SSY12" s="105"/>
      <c r="SSZ12" s="105"/>
      <c r="STA12" s="105"/>
      <c r="STB12" s="105"/>
      <c r="STC12" s="105"/>
      <c r="STD12" s="105"/>
      <c r="STE12" s="105"/>
      <c r="STF12" s="105"/>
      <c r="STG12" s="105"/>
      <c r="STH12" s="105"/>
      <c r="STI12" s="105"/>
      <c r="STJ12" s="105"/>
      <c r="STK12" s="105"/>
      <c r="STL12" s="105"/>
      <c r="STM12" s="105"/>
      <c r="STN12" s="105"/>
      <c r="STO12" s="105"/>
      <c r="STP12" s="105"/>
      <c r="STQ12" s="105"/>
      <c r="STR12" s="105"/>
      <c r="STS12" s="105"/>
      <c r="STT12" s="105"/>
      <c r="STU12" s="105"/>
      <c r="STV12" s="105"/>
      <c r="STW12" s="105"/>
      <c r="STX12" s="105"/>
      <c r="STY12" s="105"/>
      <c r="STZ12" s="105"/>
      <c r="SUA12" s="105"/>
      <c r="SUB12" s="105"/>
      <c r="SUC12" s="105"/>
      <c r="SUD12" s="105"/>
      <c r="SUE12" s="105"/>
      <c r="SUF12" s="105"/>
      <c r="SUG12" s="105"/>
      <c r="SUH12" s="105"/>
      <c r="SUI12" s="105"/>
      <c r="SUJ12" s="105"/>
      <c r="SUK12" s="105"/>
      <c r="SUL12" s="105"/>
      <c r="SUM12" s="105"/>
      <c r="SUN12" s="105"/>
      <c r="SUO12" s="105"/>
      <c r="SUP12" s="105"/>
      <c r="SUQ12" s="105"/>
      <c r="SUR12" s="105"/>
      <c r="SUS12" s="105"/>
      <c r="SUT12" s="105"/>
      <c r="SUU12" s="105"/>
      <c r="SUV12" s="105"/>
      <c r="SUW12" s="105"/>
      <c r="SUX12" s="105"/>
      <c r="SUY12" s="105"/>
      <c r="SUZ12" s="105"/>
      <c r="SVA12" s="105"/>
      <c r="SVB12" s="105"/>
      <c r="SVC12" s="105"/>
      <c r="SVD12" s="105"/>
      <c r="SVE12" s="105"/>
      <c r="SVF12" s="105"/>
      <c r="SVG12" s="105"/>
      <c r="SVH12" s="105"/>
      <c r="SVI12" s="105"/>
      <c r="SVJ12" s="105"/>
      <c r="SVK12" s="105"/>
      <c r="SVL12" s="105"/>
      <c r="SVM12" s="105"/>
      <c r="SVN12" s="105"/>
      <c r="SVO12" s="105"/>
      <c r="SVP12" s="105"/>
      <c r="SVQ12" s="105"/>
      <c r="SVR12" s="105"/>
      <c r="SVS12" s="105"/>
      <c r="SVT12" s="105"/>
      <c r="SVU12" s="105"/>
      <c r="SVV12" s="105"/>
      <c r="SVW12" s="105"/>
      <c r="SVX12" s="105"/>
      <c r="SVY12" s="105"/>
      <c r="SVZ12" s="105"/>
      <c r="SWA12" s="105"/>
      <c r="SWB12" s="105"/>
      <c r="SWC12" s="105"/>
      <c r="SWD12" s="105"/>
      <c r="SWE12" s="105"/>
      <c r="SWF12" s="105"/>
      <c r="SWG12" s="105"/>
      <c r="SWH12" s="105"/>
      <c r="SWI12" s="105"/>
      <c r="SWJ12" s="105"/>
      <c r="SWK12" s="105"/>
      <c r="SWL12" s="105"/>
      <c r="SWM12" s="105"/>
      <c r="SWN12" s="105"/>
      <c r="SWO12" s="105"/>
      <c r="SWP12" s="105"/>
      <c r="SWQ12" s="105"/>
      <c r="SWR12" s="105"/>
      <c r="SWS12" s="105"/>
      <c r="SWT12" s="105"/>
      <c r="SWU12" s="105"/>
      <c r="SWV12" s="105"/>
      <c r="SWW12" s="105"/>
      <c r="SWX12" s="105"/>
      <c r="SWY12" s="105"/>
      <c r="SWZ12" s="105"/>
      <c r="SXA12" s="105"/>
      <c r="SXB12" s="105"/>
      <c r="SXC12" s="105"/>
      <c r="SXD12" s="105"/>
      <c r="SXE12" s="105"/>
      <c r="SXF12" s="105"/>
      <c r="SXG12" s="105"/>
      <c r="SXH12" s="105"/>
      <c r="SXI12" s="105"/>
      <c r="SXJ12" s="105"/>
      <c r="SXK12" s="105"/>
      <c r="SXL12" s="105"/>
      <c r="SXM12" s="105"/>
      <c r="SXN12" s="105"/>
      <c r="SXO12" s="105"/>
      <c r="SXP12" s="105"/>
      <c r="SXQ12" s="105"/>
      <c r="SXR12" s="105"/>
      <c r="SXS12" s="105"/>
      <c r="SXT12" s="105"/>
      <c r="SXU12" s="105"/>
      <c r="SXV12" s="105"/>
      <c r="SXW12" s="105"/>
      <c r="SXX12" s="105"/>
      <c r="SXY12" s="105"/>
      <c r="SXZ12" s="105"/>
      <c r="SYA12" s="105"/>
      <c r="SYB12" s="105"/>
      <c r="SYC12" s="105"/>
      <c r="SYD12" s="105"/>
      <c r="SYE12" s="105"/>
      <c r="SYF12" s="105"/>
      <c r="SYG12" s="105"/>
      <c r="SYH12" s="105"/>
      <c r="SYI12" s="105"/>
      <c r="SYJ12" s="105"/>
      <c r="SYK12" s="105"/>
      <c r="SYL12" s="105"/>
      <c r="SYM12" s="105"/>
      <c r="SYN12" s="105"/>
      <c r="SYO12" s="105"/>
      <c r="SYP12" s="105"/>
      <c r="SYQ12" s="105"/>
      <c r="SYR12" s="105"/>
      <c r="SYS12" s="105"/>
      <c r="SYT12" s="105"/>
      <c r="SYU12" s="105"/>
      <c r="SYV12" s="105"/>
      <c r="SYW12" s="105"/>
      <c r="SYX12" s="105"/>
      <c r="SYY12" s="105"/>
      <c r="SYZ12" s="105"/>
      <c r="SZA12" s="105"/>
      <c r="SZB12" s="105"/>
      <c r="SZC12" s="105"/>
      <c r="SZD12" s="105"/>
      <c r="SZE12" s="105"/>
      <c r="SZF12" s="105"/>
      <c r="SZG12" s="105"/>
      <c r="SZH12" s="105"/>
      <c r="SZI12" s="105"/>
      <c r="SZJ12" s="105"/>
      <c r="SZK12" s="105"/>
      <c r="SZL12" s="105"/>
      <c r="SZM12" s="105"/>
      <c r="SZN12" s="105"/>
      <c r="SZO12" s="105"/>
      <c r="SZP12" s="105"/>
      <c r="SZQ12" s="105"/>
      <c r="SZR12" s="105"/>
      <c r="SZS12" s="105"/>
      <c r="SZT12" s="105"/>
      <c r="SZU12" s="105"/>
      <c r="SZV12" s="105"/>
      <c r="SZW12" s="105"/>
      <c r="SZX12" s="105"/>
      <c r="SZY12" s="105"/>
      <c r="SZZ12" s="105"/>
      <c r="TAA12" s="105"/>
      <c r="TAB12" s="105"/>
      <c r="TAC12" s="105"/>
      <c r="TAD12" s="105"/>
      <c r="TAE12" s="105"/>
      <c r="TAF12" s="105"/>
      <c r="TAG12" s="105"/>
      <c r="TAH12" s="105"/>
      <c r="TAI12" s="105"/>
      <c r="TAJ12" s="105"/>
      <c r="TAK12" s="105"/>
      <c r="TAL12" s="105"/>
      <c r="TAM12" s="105"/>
      <c r="TAN12" s="105"/>
      <c r="TAO12" s="105"/>
      <c r="TAP12" s="105"/>
      <c r="TAQ12" s="105"/>
      <c r="TAR12" s="105"/>
      <c r="TAS12" s="105"/>
      <c r="TAT12" s="105"/>
      <c r="TAU12" s="105"/>
      <c r="TAV12" s="105"/>
      <c r="TAW12" s="105"/>
      <c r="TAX12" s="105"/>
      <c r="TAY12" s="105"/>
      <c r="TAZ12" s="105"/>
      <c r="TBA12" s="105"/>
      <c r="TBB12" s="105"/>
      <c r="TBC12" s="105"/>
      <c r="TBD12" s="105"/>
      <c r="TBE12" s="105"/>
      <c r="TBF12" s="105"/>
      <c r="TBG12" s="105"/>
      <c r="TBH12" s="105"/>
      <c r="TBI12" s="105"/>
      <c r="TBJ12" s="105"/>
      <c r="TBK12" s="105"/>
      <c r="TBL12" s="105"/>
      <c r="TBM12" s="105"/>
      <c r="TBN12" s="105"/>
      <c r="TBO12" s="105"/>
      <c r="TBP12" s="105"/>
      <c r="TBQ12" s="105"/>
      <c r="TBR12" s="105"/>
      <c r="TBS12" s="105"/>
      <c r="TBT12" s="105"/>
      <c r="TBU12" s="105"/>
      <c r="TBV12" s="105"/>
      <c r="TBW12" s="105"/>
      <c r="TBX12" s="105"/>
      <c r="TBY12" s="105"/>
      <c r="TBZ12" s="105"/>
      <c r="TCA12" s="105"/>
      <c r="TCB12" s="105"/>
      <c r="TCC12" s="105"/>
      <c r="TCD12" s="105"/>
      <c r="TCE12" s="105"/>
      <c r="TCF12" s="105"/>
      <c r="TCG12" s="105"/>
      <c r="TCH12" s="105"/>
      <c r="TCI12" s="105"/>
      <c r="TCJ12" s="105"/>
      <c r="TCK12" s="105"/>
      <c r="TCL12" s="105"/>
      <c r="TCM12" s="105"/>
      <c r="TCN12" s="105"/>
      <c r="TCO12" s="105"/>
      <c r="TCP12" s="105"/>
      <c r="TCQ12" s="105"/>
      <c r="TCR12" s="105"/>
      <c r="TCS12" s="105"/>
      <c r="TCT12" s="105"/>
      <c r="TCU12" s="105"/>
      <c r="TCV12" s="105"/>
      <c r="TCW12" s="105"/>
      <c r="TCX12" s="105"/>
      <c r="TCY12" s="105"/>
      <c r="TCZ12" s="105"/>
      <c r="TDA12" s="105"/>
      <c r="TDB12" s="105"/>
      <c r="TDC12" s="105"/>
      <c r="TDD12" s="105"/>
      <c r="TDE12" s="105"/>
      <c r="TDF12" s="105"/>
      <c r="TDG12" s="105"/>
      <c r="TDH12" s="105"/>
      <c r="TDI12" s="105"/>
      <c r="TDJ12" s="105"/>
      <c r="TDK12" s="105"/>
      <c r="TDL12" s="105"/>
      <c r="TDM12" s="105"/>
      <c r="TDN12" s="105"/>
      <c r="TDO12" s="105"/>
      <c r="TDP12" s="105"/>
      <c r="TDQ12" s="105"/>
      <c r="TDR12" s="105"/>
      <c r="TDS12" s="105"/>
      <c r="TDT12" s="105"/>
      <c r="TDU12" s="105"/>
      <c r="TDV12" s="105"/>
      <c r="TDW12" s="105"/>
      <c r="TDX12" s="105"/>
      <c r="TDY12" s="105"/>
      <c r="TDZ12" s="105"/>
      <c r="TEA12" s="105"/>
      <c r="TEB12" s="105"/>
      <c r="TEC12" s="105"/>
      <c r="TED12" s="105"/>
      <c r="TEE12" s="105"/>
      <c r="TEF12" s="105"/>
      <c r="TEG12" s="105"/>
      <c r="TEH12" s="105"/>
      <c r="TEI12" s="105"/>
      <c r="TEJ12" s="105"/>
      <c r="TEK12" s="105"/>
      <c r="TEL12" s="105"/>
      <c r="TEM12" s="105"/>
      <c r="TEN12" s="105"/>
      <c r="TEO12" s="105"/>
      <c r="TEP12" s="105"/>
      <c r="TEQ12" s="105"/>
      <c r="TER12" s="105"/>
      <c r="TES12" s="105"/>
      <c r="TET12" s="105"/>
      <c r="TEU12" s="105"/>
      <c r="TEV12" s="105"/>
      <c r="TEW12" s="105"/>
      <c r="TEX12" s="105"/>
      <c r="TEY12" s="105"/>
      <c r="TEZ12" s="105"/>
      <c r="TFA12" s="105"/>
      <c r="TFB12" s="105"/>
      <c r="TFC12" s="105"/>
      <c r="TFD12" s="105"/>
      <c r="TFE12" s="105"/>
      <c r="TFF12" s="105"/>
      <c r="TFG12" s="105"/>
      <c r="TFH12" s="105"/>
      <c r="TFI12" s="105"/>
      <c r="TFJ12" s="105"/>
      <c r="TFK12" s="105"/>
      <c r="TFL12" s="105"/>
      <c r="TFM12" s="105"/>
      <c r="TFN12" s="105"/>
      <c r="TFO12" s="105"/>
      <c r="TFP12" s="105"/>
      <c r="TFQ12" s="105"/>
      <c r="TFR12" s="105"/>
      <c r="TFS12" s="105"/>
      <c r="TFT12" s="105"/>
      <c r="TFU12" s="105"/>
      <c r="TFV12" s="105"/>
      <c r="TFW12" s="105"/>
      <c r="TFX12" s="105"/>
      <c r="TFY12" s="105"/>
      <c r="TFZ12" s="105"/>
      <c r="TGA12" s="105"/>
      <c r="TGB12" s="105"/>
      <c r="TGC12" s="105"/>
      <c r="TGD12" s="105"/>
      <c r="TGE12" s="105"/>
      <c r="TGF12" s="105"/>
      <c r="TGG12" s="105"/>
      <c r="TGH12" s="105"/>
      <c r="TGI12" s="105"/>
      <c r="TGJ12" s="105"/>
      <c r="TGK12" s="105"/>
      <c r="TGL12" s="105"/>
      <c r="TGM12" s="105"/>
      <c r="TGN12" s="105"/>
      <c r="TGO12" s="105"/>
      <c r="TGP12" s="105"/>
      <c r="TGQ12" s="105"/>
      <c r="TGR12" s="105"/>
      <c r="TGS12" s="105"/>
      <c r="TGT12" s="105"/>
      <c r="TGU12" s="105"/>
      <c r="TGV12" s="105"/>
      <c r="TGW12" s="105"/>
      <c r="TGX12" s="105"/>
      <c r="TGY12" s="105"/>
      <c r="TGZ12" s="105"/>
      <c r="THA12" s="105"/>
      <c r="THB12" s="105"/>
      <c r="THC12" s="105"/>
      <c r="THD12" s="105"/>
      <c r="THE12" s="105"/>
      <c r="THF12" s="105"/>
      <c r="THG12" s="105"/>
      <c r="THH12" s="105"/>
      <c r="THI12" s="105"/>
      <c r="THJ12" s="105"/>
      <c r="THK12" s="105"/>
      <c r="THL12" s="105"/>
      <c r="THM12" s="105"/>
      <c r="THN12" s="105"/>
      <c r="THO12" s="105"/>
      <c r="THP12" s="105"/>
      <c r="THQ12" s="105"/>
      <c r="THR12" s="105"/>
      <c r="THS12" s="105"/>
      <c r="THT12" s="105"/>
      <c r="THU12" s="105"/>
      <c r="THV12" s="105"/>
      <c r="THW12" s="105"/>
      <c r="THX12" s="105"/>
      <c r="THY12" s="105"/>
      <c r="THZ12" s="105"/>
      <c r="TIA12" s="105"/>
      <c r="TIB12" s="105"/>
      <c r="TIC12" s="105"/>
      <c r="TID12" s="105"/>
      <c r="TIE12" s="105"/>
      <c r="TIF12" s="105"/>
      <c r="TIG12" s="105"/>
      <c r="TIH12" s="105"/>
      <c r="TII12" s="105"/>
      <c r="TIJ12" s="105"/>
      <c r="TIK12" s="105"/>
      <c r="TIL12" s="105"/>
      <c r="TIM12" s="105"/>
      <c r="TIN12" s="105"/>
      <c r="TIO12" s="105"/>
      <c r="TIP12" s="105"/>
      <c r="TIQ12" s="105"/>
      <c r="TIR12" s="105"/>
      <c r="TIS12" s="105"/>
      <c r="TIT12" s="105"/>
      <c r="TIU12" s="105"/>
      <c r="TIV12" s="105"/>
      <c r="TIW12" s="105"/>
      <c r="TIX12" s="105"/>
      <c r="TIY12" s="105"/>
      <c r="TIZ12" s="105"/>
      <c r="TJA12" s="105"/>
      <c r="TJB12" s="105"/>
      <c r="TJC12" s="105"/>
      <c r="TJD12" s="105"/>
      <c r="TJE12" s="105"/>
      <c r="TJF12" s="105"/>
      <c r="TJG12" s="105"/>
      <c r="TJH12" s="105"/>
      <c r="TJI12" s="105"/>
      <c r="TJJ12" s="105"/>
      <c r="TJK12" s="105"/>
      <c r="TJL12" s="105"/>
      <c r="TJM12" s="105"/>
      <c r="TJN12" s="105"/>
      <c r="TJO12" s="105"/>
      <c r="TJP12" s="105"/>
      <c r="TJQ12" s="105"/>
      <c r="TJR12" s="105"/>
      <c r="TJS12" s="105"/>
      <c r="TJT12" s="105"/>
      <c r="TJU12" s="105"/>
      <c r="TJV12" s="105"/>
      <c r="TJW12" s="105"/>
      <c r="TJX12" s="105"/>
      <c r="TJY12" s="105"/>
      <c r="TJZ12" s="105"/>
      <c r="TKA12" s="105"/>
      <c r="TKB12" s="105"/>
      <c r="TKC12" s="105"/>
      <c r="TKD12" s="105"/>
      <c r="TKE12" s="105"/>
      <c r="TKF12" s="105"/>
      <c r="TKG12" s="105"/>
      <c r="TKH12" s="105"/>
      <c r="TKI12" s="105"/>
      <c r="TKJ12" s="105"/>
      <c r="TKK12" s="105"/>
      <c r="TKL12" s="105"/>
      <c r="TKM12" s="105"/>
      <c r="TKN12" s="105"/>
      <c r="TKO12" s="105"/>
      <c r="TKP12" s="105"/>
      <c r="TKQ12" s="105"/>
      <c r="TKR12" s="105"/>
      <c r="TKS12" s="105"/>
      <c r="TKT12" s="105"/>
      <c r="TKU12" s="105"/>
      <c r="TKV12" s="105"/>
      <c r="TKW12" s="105"/>
      <c r="TKX12" s="105"/>
      <c r="TKY12" s="105"/>
      <c r="TKZ12" s="105"/>
      <c r="TLA12" s="105"/>
      <c r="TLB12" s="105"/>
      <c r="TLC12" s="105"/>
      <c r="TLD12" s="105"/>
      <c r="TLE12" s="105"/>
      <c r="TLF12" s="105"/>
      <c r="TLG12" s="105"/>
      <c r="TLH12" s="105"/>
      <c r="TLI12" s="105"/>
      <c r="TLJ12" s="105"/>
      <c r="TLK12" s="105"/>
      <c r="TLL12" s="105"/>
      <c r="TLM12" s="105"/>
      <c r="TLN12" s="105"/>
      <c r="TLO12" s="105"/>
      <c r="TLP12" s="105"/>
      <c r="TLQ12" s="105"/>
      <c r="TLR12" s="105"/>
      <c r="TLS12" s="105"/>
      <c r="TLT12" s="105"/>
      <c r="TLU12" s="105"/>
      <c r="TLV12" s="105"/>
      <c r="TLW12" s="105"/>
      <c r="TLX12" s="105"/>
      <c r="TLY12" s="105"/>
      <c r="TLZ12" s="105"/>
      <c r="TMA12" s="105"/>
      <c r="TMB12" s="105"/>
      <c r="TMC12" s="105"/>
      <c r="TMD12" s="105"/>
      <c r="TME12" s="105"/>
      <c r="TMF12" s="105"/>
      <c r="TMG12" s="105"/>
      <c r="TMH12" s="105"/>
      <c r="TMI12" s="105"/>
      <c r="TMJ12" s="105"/>
      <c r="TMK12" s="105"/>
      <c r="TML12" s="105"/>
      <c r="TMM12" s="105"/>
      <c r="TMN12" s="105"/>
      <c r="TMO12" s="105"/>
      <c r="TMP12" s="105"/>
      <c r="TMQ12" s="105"/>
      <c r="TMR12" s="105"/>
      <c r="TMS12" s="105"/>
      <c r="TMT12" s="105"/>
      <c r="TMU12" s="105"/>
      <c r="TMV12" s="105"/>
      <c r="TMW12" s="105"/>
      <c r="TMX12" s="105"/>
      <c r="TMY12" s="105"/>
      <c r="TMZ12" s="105"/>
      <c r="TNA12" s="105"/>
      <c r="TNB12" s="105"/>
      <c r="TNC12" s="105"/>
      <c r="TND12" s="105"/>
      <c r="TNE12" s="105"/>
      <c r="TNF12" s="105"/>
      <c r="TNG12" s="105"/>
      <c r="TNH12" s="105"/>
      <c r="TNI12" s="105"/>
      <c r="TNJ12" s="105"/>
      <c r="TNK12" s="105"/>
      <c r="TNL12" s="105"/>
      <c r="TNM12" s="105"/>
      <c r="TNN12" s="105"/>
      <c r="TNO12" s="105"/>
      <c r="TNP12" s="105"/>
      <c r="TNQ12" s="105"/>
      <c r="TNR12" s="105"/>
      <c r="TNS12" s="105"/>
      <c r="TNT12" s="105"/>
      <c r="TNU12" s="105"/>
      <c r="TNV12" s="105"/>
      <c r="TNW12" s="105"/>
      <c r="TNX12" s="105"/>
      <c r="TNY12" s="105"/>
      <c r="TNZ12" s="105"/>
      <c r="TOA12" s="105"/>
      <c r="TOB12" s="105"/>
      <c r="TOC12" s="105"/>
      <c r="TOD12" s="105"/>
      <c r="TOE12" s="105"/>
      <c r="TOF12" s="105"/>
      <c r="TOG12" s="105"/>
      <c r="TOH12" s="105"/>
      <c r="TOI12" s="105"/>
      <c r="TOJ12" s="105"/>
      <c r="TOK12" s="105"/>
      <c r="TOL12" s="105"/>
      <c r="TOM12" s="105"/>
      <c r="TON12" s="105"/>
      <c r="TOO12" s="105"/>
      <c r="TOP12" s="105"/>
      <c r="TOQ12" s="105"/>
      <c r="TOR12" s="105"/>
      <c r="TOS12" s="105"/>
      <c r="TOT12" s="105"/>
      <c r="TOU12" s="105"/>
      <c r="TOV12" s="105"/>
      <c r="TOW12" s="105"/>
      <c r="TOX12" s="105"/>
      <c r="TOY12" s="105"/>
      <c r="TOZ12" s="105"/>
      <c r="TPA12" s="105"/>
      <c r="TPB12" s="105"/>
      <c r="TPC12" s="105"/>
      <c r="TPD12" s="105"/>
      <c r="TPE12" s="105"/>
      <c r="TPF12" s="105"/>
      <c r="TPG12" s="105"/>
      <c r="TPH12" s="105"/>
      <c r="TPI12" s="105"/>
      <c r="TPJ12" s="105"/>
      <c r="TPK12" s="105"/>
      <c r="TPL12" s="105"/>
      <c r="TPM12" s="105"/>
      <c r="TPN12" s="105"/>
      <c r="TPO12" s="105"/>
      <c r="TPP12" s="105"/>
      <c r="TPQ12" s="105"/>
      <c r="TPR12" s="105"/>
      <c r="TPS12" s="105"/>
      <c r="TPT12" s="105"/>
      <c r="TPU12" s="105"/>
      <c r="TPV12" s="105"/>
      <c r="TPW12" s="105"/>
      <c r="TPX12" s="105"/>
      <c r="TPY12" s="105"/>
      <c r="TPZ12" s="105"/>
      <c r="TQA12" s="105"/>
      <c r="TQB12" s="105"/>
      <c r="TQC12" s="105"/>
      <c r="TQD12" s="105"/>
      <c r="TQE12" s="105"/>
      <c r="TQF12" s="105"/>
      <c r="TQG12" s="105"/>
      <c r="TQH12" s="105"/>
      <c r="TQI12" s="105"/>
      <c r="TQJ12" s="105"/>
      <c r="TQK12" s="105"/>
      <c r="TQL12" s="105"/>
      <c r="TQM12" s="105"/>
      <c r="TQN12" s="105"/>
      <c r="TQO12" s="105"/>
      <c r="TQP12" s="105"/>
      <c r="TQQ12" s="105"/>
      <c r="TQR12" s="105"/>
      <c r="TQS12" s="105"/>
      <c r="TQT12" s="105"/>
      <c r="TQU12" s="105"/>
      <c r="TQV12" s="105"/>
      <c r="TQW12" s="105"/>
      <c r="TQX12" s="105"/>
      <c r="TQY12" s="105"/>
      <c r="TQZ12" s="105"/>
      <c r="TRA12" s="105"/>
      <c r="TRB12" s="105"/>
      <c r="TRC12" s="105"/>
      <c r="TRD12" s="105"/>
      <c r="TRE12" s="105"/>
      <c r="TRF12" s="105"/>
      <c r="TRG12" s="105"/>
      <c r="TRH12" s="105"/>
      <c r="TRI12" s="105"/>
      <c r="TRJ12" s="105"/>
      <c r="TRK12" s="105"/>
      <c r="TRL12" s="105"/>
      <c r="TRM12" s="105"/>
      <c r="TRN12" s="105"/>
      <c r="TRO12" s="105"/>
      <c r="TRP12" s="105"/>
      <c r="TRQ12" s="105"/>
      <c r="TRR12" s="105"/>
      <c r="TRS12" s="105"/>
      <c r="TRT12" s="105"/>
      <c r="TRU12" s="105"/>
      <c r="TRV12" s="105"/>
      <c r="TRW12" s="105"/>
      <c r="TRX12" s="105"/>
      <c r="TRY12" s="105"/>
      <c r="TRZ12" s="105"/>
      <c r="TSA12" s="105"/>
      <c r="TSB12" s="105"/>
      <c r="TSC12" s="105"/>
      <c r="TSD12" s="105"/>
      <c r="TSE12" s="105"/>
      <c r="TSF12" s="105"/>
      <c r="TSG12" s="105"/>
      <c r="TSH12" s="105"/>
      <c r="TSI12" s="105"/>
      <c r="TSJ12" s="105"/>
      <c r="TSK12" s="105"/>
      <c r="TSL12" s="105"/>
      <c r="TSM12" s="105"/>
      <c r="TSN12" s="105"/>
      <c r="TSO12" s="105"/>
      <c r="TSP12" s="105"/>
      <c r="TSQ12" s="105"/>
      <c r="TSR12" s="105"/>
      <c r="TSS12" s="105"/>
      <c r="TST12" s="105"/>
      <c r="TSU12" s="105"/>
      <c r="TSV12" s="105"/>
      <c r="TSW12" s="105"/>
      <c r="TSX12" s="105"/>
      <c r="TSY12" s="105"/>
      <c r="TSZ12" s="105"/>
      <c r="TTA12" s="105"/>
      <c r="TTB12" s="105"/>
      <c r="TTC12" s="105"/>
      <c r="TTD12" s="105"/>
      <c r="TTE12" s="105"/>
      <c r="TTF12" s="105"/>
      <c r="TTG12" s="105"/>
      <c r="TTH12" s="105"/>
      <c r="TTI12" s="105"/>
      <c r="TTJ12" s="105"/>
      <c r="TTK12" s="105"/>
      <c r="TTL12" s="105"/>
      <c r="TTM12" s="105"/>
      <c r="TTN12" s="105"/>
      <c r="TTO12" s="105"/>
      <c r="TTP12" s="105"/>
      <c r="TTQ12" s="105"/>
      <c r="TTR12" s="105"/>
      <c r="TTS12" s="105"/>
      <c r="TTT12" s="105"/>
      <c r="TTU12" s="105"/>
      <c r="TTV12" s="105"/>
      <c r="TTW12" s="105"/>
      <c r="TTX12" s="105"/>
      <c r="TTY12" s="105"/>
      <c r="TTZ12" s="105"/>
      <c r="TUA12" s="105"/>
      <c r="TUB12" s="105"/>
      <c r="TUC12" s="105"/>
      <c r="TUD12" s="105"/>
      <c r="TUE12" s="105"/>
      <c r="TUF12" s="105"/>
      <c r="TUG12" s="105"/>
      <c r="TUH12" s="105"/>
      <c r="TUI12" s="105"/>
      <c r="TUJ12" s="105"/>
      <c r="TUK12" s="105"/>
      <c r="TUL12" s="105"/>
      <c r="TUM12" s="105"/>
      <c r="TUN12" s="105"/>
      <c r="TUO12" s="105"/>
      <c r="TUP12" s="105"/>
      <c r="TUQ12" s="105"/>
      <c r="TUR12" s="105"/>
      <c r="TUS12" s="105"/>
      <c r="TUT12" s="105"/>
      <c r="TUU12" s="105"/>
      <c r="TUV12" s="105"/>
      <c r="TUW12" s="105"/>
      <c r="TUX12" s="105"/>
      <c r="TUY12" s="105"/>
      <c r="TUZ12" s="105"/>
      <c r="TVA12" s="105"/>
      <c r="TVB12" s="105"/>
      <c r="TVC12" s="105"/>
      <c r="TVD12" s="105"/>
      <c r="TVE12" s="105"/>
      <c r="TVF12" s="105"/>
      <c r="TVG12" s="105"/>
      <c r="TVH12" s="105"/>
      <c r="TVI12" s="105"/>
      <c r="TVJ12" s="105"/>
      <c r="TVK12" s="105"/>
      <c r="TVL12" s="105"/>
      <c r="TVM12" s="105"/>
      <c r="TVN12" s="105"/>
      <c r="TVO12" s="105"/>
      <c r="TVP12" s="105"/>
      <c r="TVQ12" s="105"/>
      <c r="TVR12" s="105"/>
      <c r="TVS12" s="105"/>
      <c r="TVT12" s="105"/>
      <c r="TVU12" s="105"/>
      <c r="TVV12" s="105"/>
      <c r="TVW12" s="105"/>
      <c r="TVX12" s="105"/>
      <c r="TVY12" s="105"/>
      <c r="TVZ12" s="105"/>
      <c r="TWA12" s="105"/>
      <c r="TWB12" s="105"/>
      <c r="TWC12" s="105"/>
      <c r="TWD12" s="105"/>
      <c r="TWE12" s="105"/>
      <c r="TWF12" s="105"/>
      <c r="TWG12" s="105"/>
      <c r="TWH12" s="105"/>
      <c r="TWI12" s="105"/>
      <c r="TWJ12" s="105"/>
      <c r="TWK12" s="105"/>
      <c r="TWL12" s="105"/>
      <c r="TWM12" s="105"/>
      <c r="TWN12" s="105"/>
      <c r="TWO12" s="105"/>
      <c r="TWP12" s="105"/>
      <c r="TWQ12" s="105"/>
      <c r="TWR12" s="105"/>
      <c r="TWS12" s="105"/>
      <c r="TWT12" s="105"/>
      <c r="TWU12" s="105"/>
      <c r="TWV12" s="105"/>
      <c r="TWW12" s="105"/>
      <c r="TWX12" s="105"/>
      <c r="TWY12" s="105"/>
      <c r="TWZ12" s="105"/>
      <c r="TXA12" s="105"/>
      <c r="TXB12" s="105"/>
      <c r="TXC12" s="105"/>
      <c r="TXD12" s="105"/>
      <c r="TXE12" s="105"/>
      <c r="TXF12" s="105"/>
      <c r="TXG12" s="105"/>
      <c r="TXH12" s="105"/>
      <c r="TXI12" s="105"/>
      <c r="TXJ12" s="105"/>
      <c r="TXK12" s="105"/>
      <c r="TXL12" s="105"/>
      <c r="TXM12" s="105"/>
      <c r="TXN12" s="105"/>
      <c r="TXO12" s="105"/>
      <c r="TXP12" s="105"/>
      <c r="TXQ12" s="105"/>
      <c r="TXR12" s="105"/>
      <c r="TXS12" s="105"/>
      <c r="TXT12" s="105"/>
      <c r="TXU12" s="105"/>
      <c r="TXV12" s="105"/>
      <c r="TXW12" s="105"/>
      <c r="TXX12" s="105"/>
      <c r="TXY12" s="105"/>
      <c r="TXZ12" s="105"/>
      <c r="TYA12" s="105"/>
      <c r="TYB12" s="105"/>
      <c r="TYC12" s="105"/>
      <c r="TYD12" s="105"/>
      <c r="TYE12" s="105"/>
      <c r="TYF12" s="105"/>
      <c r="TYG12" s="105"/>
      <c r="TYH12" s="105"/>
      <c r="TYI12" s="105"/>
      <c r="TYJ12" s="105"/>
      <c r="TYK12" s="105"/>
      <c r="TYL12" s="105"/>
      <c r="TYM12" s="105"/>
      <c r="TYN12" s="105"/>
      <c r="TYO12" s="105"/>
      <c r="TYP12" s="105"/>
      <c r="TYQ12" s="105"/>
      <c r="TYR12" s="105"/>
      <c r="TYS12" s="105"/>
      <c r="TYT12" s="105"/>
      <c r="TYU12" s="105"/>
      <c r="TYV12" s="105"/>
      <c r="TYW12" s="105"/>
      <c r="TYX12" s="105"/>
      <c r="TYY12" s="105"/>
      <c r="TYZ12" s="105"/>
      <c r="TZA12" s="105"/>
      <c r="TZB12" s="105"/>
      <c r="TZC12" s="105"/>
      <c r="TZD12" s="105"/>
      <c r="TZE12" s="105"/>
      <c r="TZF12" s="105"/>
      <c r="TZG12" s="105"/>
      <c r="TZH12" s="105"/>
      <c r="TZI12" s="105"/>
      <c r="TZJ12" s="105"/>
      <c r="TZK12" s="105"/>
      <c r="TZL12" s="105"/>
      <c r="TZM12" s="105"/>
      <c r="TZN12" s="105"/>
      <c r="TZO12" s="105"/>
      <c r="TZP12" s="105"/>
      <c r="TZQ12" s="105"/>
      <c r="TZR12" s="105"/>
      <c r="TZS12" s="105"/>
      <c r="TZT12" s="105"/>
      <c r="TZU12" s="105"/>
      <c r="TZV12" s="105"/>
      <c r="TZW12" s="105"/>
      <c r="TZX12" s="105"/>
      <c r="TZY12" s="105"/>
      <c r="TZZ12" s="105"/>
      <c r="UAA12" s="105"/>
      <c r="UAB12" s="105"/>
      <c r="UAC12" s="105"/>
      <c r="UAD12" s="105"/>
      <c r="UAE12" s="105"/>
      <c r="UAF12" s="105"/>
      <c r="UAG12" s="105"/>
      <c r="UAH12" s="105"/>
      <c r="UAI12" s="105"/>
      <c r="UAJ12" s="105"/>
      <c r="UAK12" s="105"/>
      <c r="UAL12" s="105"/>
      <c r="UAM12" s="105"/>
      <c r="UAN12" s="105"/>
      <c r="UAO12" s="105"/>
      <c r="UAP12" s="105"/>
      <c r="UAQ12" s="105"/>
      <c r="UAR12" s="105"/>
      <c r="UAS12" s="105"/>
      <c r="UAT12" s="105"/>
      <c r="UAU12" s="105"/>
      <c r="UAV12" s="105"/>
      <c r="UAW12" s="105"/>
      <c r="UAX12" s="105"/>
      <c r="UAY12" s="105"/>
      <c r="UAZ12" s="105"/>
      <c r="UBA12" s="105"/>
      <c r="UBB12" s="105"/>
      <c r="UBC12" s="105"/>
      <c r="UBD12" s="105"/>
      <c r="UBE12" s="105"/>
      <c r="UBF12" s="105"/>
      <c r="UBG12" s="105"/>
      <c r="UBH12" s="105"/>
      <c r="UBI12" s="105"/>
      <c r="UBJ12" s="105"/>
      <c r="UBK12" s="105"/>
      <c r="UBL12" s="105"/>
      <c r="UBM12" s="105"/>
      <c r="UBN12" s="105"/>
      <c r="UBO12" s="105"/>
      <c r="UBP12" s="105"/>
      <c r="UBQ12" s="105"/>
      <c r="UBR12" s="105"/>
      <c r="UBS12" s="105"/>
      <c r="UBT12" s="105"/>
      <c r="UBU12" s="105"/>
      <c r="UBV12" s="105"/>
      <c r="UBW12" s="105"/>
      <c r="UBX12" s="105"/>
      <c r="UBY12" s="105"/>
      <c r="UBZ12" s="105"/>
      <c r="UCA12" s="105"/>
      <c r="UCB12" s="105"/>
      <c r="UCC12" s="105"/>
      <c r="UCD12" s="105"/>
      <c r="UCE12" s="105"/>
      <c r="UCF12" s="105"/>
      <c r="UCG12" s="105"/>
      <c r="UCH12" s="105"/>
      <c r="UCI12" s="105"/>
      <c r="UCJ12" s="105"/>
      <c r="UCK12" s="105"/>
      <c r="UCL12" s="105"/>
      <c r="UCM12" s="105"/>
      <c r="UCN12" s="105"/>
      <c r="UCO12" s="105"/>
      <c r="UCP12" s="105"/>
      <c r="UCQ12" s="105"/>
      <c r="UCR12" s="105"/>
      <c r="UCS12" s="105"/>
      <c r="UCT12" s="105"/>
      <c r="UCU12" s="105"/>
      <c r="UCV12" s="105"/>
      <c r="UCW12" s="105"/>
      <c r="UCX12" s="105"/>
      <c r="UCY12" s="105"/>
      <c r="UCZ12" s="105"/>
      <c r="UDA12" s="105"/>
      <c r="UDB12" s="105"/>
      <c r="UDC12" s="105"/>
      <c r="UDD12" s="105"/>
      <c r="UDE12" s="105"/>
      <c r="UDF12" s="105"/>
      <c r="UDG12" s="105"/>
      <c r="UDH12" s="105"/>
      <c r="UDI12" s="105"/>
      <c r="UDJ12" s="105"/>
      <c r="UDK12" s="105"/>
      <c r="UDL12" s="105"/>
      <c r="UDM12" s="105"/>
      <c r="UDN12" s="105"/>
      <c r="UDO12" s="105"/>
      <c r="UDP12" s="105"/>
      <c r="UDQ12" s="105"/>
      <c r="UDR12" s="105"/>
      <c r="UDS12" s="105"/>
      <c r="UDT12" s="105"/>
      <c r="UDU12" s="105"/>
      <c r="UDV12" s="105"/>
      <c r="UDW12" s="105"/>
      <c r="UDX12" s="105"/>
      <c r="UDY12" s="105"/>
      <c r="UDZ12" s="105"/>
      <c r="UEA12" s="105"/>
      <c r="UEB12" s="105"/>
      <c r="UEC12" s="105"/>
      <c r="UED12" s="105"/>
      <c r="UEE12" s="105"/>
      <c r="UEF12" s="105"/>
      <c r="UEG12" s="105"/>
      <c r="UEH12" s="105"/>
      <c r="UEI12" s="105"/>
      <c r="UEJ12" s="105"/>
      <c r="UEK12" s="105"/>
      <c r="UEL12" s="105"/>
      <c r="UEM12" s="105"/>
      <c r="UEN12" s="105"/>
      <c r="UEO12" s="105"/>
      <c r="UEP12" s="105"/>
      <c r="UEQ12" s="105"/>
      <c r="UER12" s="105"/>
      <c r="UES12" s="105"/>
      <c r="UET12" s="105"/>
      <c r="UEU12" s="105"/>
      <c r="UEV12" s="105"/>
      <c r="UEW12" s="105"/>
      <c r="UEX12" s="105"/>
      <c r="UEY12" s="105"/>
      <c r="UEZ12" s="105"/>
      <c r="UFA12" s="105"/>
      <c r="UFB12" s="105"/>
      <c r="UFC12" s="105"/>
      <c r="UFD12" s="105"/>
      <c r="UFE12" s="105"/>
      <c r="UFF12" s="105"/>
      <c r="UFG12" s="105"/>
      <c r="UFH12" s="105"/>
      <c r="UFI12" s="105"/>
      <c r="UFJ12" s="105"/>
      <c r="UFK12" s="105"/>
      <c r="UFL12" s="105"/>
      <c r="UFM12" s="105"/>
      <c r="UFN12" s="105"/>
      <c r="UFO12" s="105"/>
      <c r="UFP12" s="105"/>
      <c r="UFQ12" s="105"/>
      <c r="UFR12" s="105"/>
      <c r="UFS12" s="105"/>
      <c r="UFT12" s="105"/>
      <c r="UFU12" s="105"/>
      <c r="UFV12" s="105"/>
      <c r="UFW12" s="105"/>
      <c r="UFX12" s="105"/>
      <c r="UFY12" s="105"/>
      <c r="UFZ12" s="105"/>
      <c r="UGA12" s="105"/>
      <c r="UGB12" s="105"/>
      <c r="UGC12" s="105"/>
      <c r="UGD12" s="105"/>
      <c r="UGE12" s="105"/>
      <c r="UGF12" s="105"/>
      <c r="UGG12" s="105"/>
      <c r="UGH12" s="105"/>
      <c r="UGI12" s="105"/>
      <c r="UGJ12" s="105"/>
      <c r="UGK12" s="105"/>
      <c r="UGL12" s="105"/>
      <c r="UGM12" s="105"/>
      <c r="UGN12" s="105"/>
      <c r="UGO12" s="105"/>
      <c r="UGP12" s="105"/>
      <c r="UGQ12" s="105"/>
      <c r="UGR12" s="105"/>
      <c r="UGS12" s="105"/>
      <c r="UGT12" s="105"/>
      <c r="UGU12" s="105"/>
      <c r="UGV12" s="105"/>
      <c r="UGW12" s="105"/>
      <c r="UGX12" s="105"/>
      <c r="UGY12" s="105"/>
      <c r="UGZ12" s="105"/>
      <c r="UHA12" s="105"/>
      <c r="UHB12" s="105"/>
      <c r="UHC12" s="105"/>
      <c r="UHD12" s="105"/>
      <c r="UHE12" s="105"/>
      <c r="UHF12" s="105"/>
      <c r="UHG12" s="105"/>
      <c r="UHH12" s="105"/>
      <c r="UHI12" s="105"/>
      <c r="UHJ12" s="105"/>
      <c r="UHK12" s="105"/>
      <c r="UHL12" s="105"/>
      <c r="UHM12" s="105"/>
      <c r="UHN12" s="105"/>
      <c r="UHO12" s="105"/>
      <c r="UHP12" s="105"/>
      <c r="UHQ12" s="105"/>
      <c r="UHR12" s="105"/>
      <c r="UHS12" s="105"/>
      <c r="UHT12" s="105"/>
      <c r="UHU12" s="105"/>
      <c r="UHV12" s="105"/>
      <c r="UHW12" s="105"/>
      <c r="UHX12" s="105"/>
      <c r="UHY12" s="105"/>
      <c r="UHZ12" s="105"/>
      <c r="UIA12" s="105"/>
      <c r="UIB12" s="105"/>
      <c r="UIC12" s="105"/>
      <c r="UID12" s="105"/>
      <c r="UIE12" s="105"/>
      <c r="UIF12" s="105"/>
      <c r="UIG12" s="105"/>
      <c r="UIH12" s="105"/>
      <c r="UII12" s="105"/>
      <c r="UIJ12" s="105"/>
      <c r="UIK12" s="105"/>
      <c r="UIL12" s="105"/>
      <c r="UIM12" s="105"/>
      <c r="UIN12" s="105"/>
      <c r="UIO12" s="105"/>
      <c r="UIP12" s="105"/>
      <c r="UIQ12" s="105"/>
      <c r="UIR12" s="105"/>
      <c r="UIS12" s="105"/>
      <c r="UIT12" s="105"/>
      <c r="UIU12" s="105"/>
      <c r="UIV12" s="105"/>
      <c r="UIW12" s="105"/>
      <c r="UIX12" s="105"/>
      <c r="UIY12" s="105"/>
      <c r="UIZ12" s="105"/>
      <c r="UJA12" s="105"/>
      <c r="UJB12" s="105"/>
      <c r="UJC12" s="105"/>
      <c r="UJD12" s="105"/>
      <c r="UJE12" s="105"/>
      <c r="UJF12" s="105"/>
      <c r="UJG12" s="105"/>
      <c r="UJH12" s="105"/>
      <c r="UJI12" s="105"/>
      <c r="UJJ12" s="105"/>
      <c r="UJK12" s="105"/>
      <c r="UJL12" s="105"/>
      <c r="UJM12" s="105"/>
      <c r="UJN12" s="105"/>
      <c r="UJO12" s="105"/>
      <c r="UJP12" s="105"/>
      <c r="UJQ12" s="105"/>
      <c r="UJR12" s="105"/>
      <c r="UJS12" s="105"/>
      <c r="UJT12" s="105"/>
      <c r="UJU12" s="105"/>
      <c r="UJV12" s="105"/>
      <c r="UJW12" s="105"/>
      <c r="UJX12" s="105"/>
      <c r="UJY12" s="105"/>
      <c r="UJZ12" s="105"/>
      <c r="UKA12" s="105"/>
      <c r="UKB12" s="105"/>
      <c r="UKC12" s="105"/>
      <c r="UKD12" s="105"/>
      <c r="UKE12" s="105"/>
      <c r="UKF12" s="105"/>
      <c r="UKG12" s="105"/>
      <c r="UKH12" s="105"/>
      <c r="UKI12" s="105"/>
      <c r="UKJ12" s="105"/>
      <c r="UKK12" s="105"/>
      <c r="UKL12" s="105"/>
      <c r="UKM12" s="105"/>
      <c r="UKN12" s="105"/>
      <c r="UKO12" s="105"/>
      <c r="UKP12" s="105"/>
      <c r="UKQ12" s="105"/>
      <c r="UKR12" s="105"/>
      <c r="UKS12" s="105"/>
      <c r="UKT12" s="105"/>
      <c r="UKU12" s="105"/>
      <c r="UKV12" s="105"/>
      <c r="UKW12" s="105"/>
      <c r="UKX12" s="105"/>
      <c r="UKY12" s="105"/>
      <c r="UKZ12" s="105"/>
      <c r="ULA12" s="105"/>
      <c r="ULB12" s="105"/>
      <c r="ULC12" s="105"/>
      <c r="ULD12" s="105"/>
      <c r="ULE12" s="105"/>
      <c r="ULF12" s="105"/>
      <c r="ULG12" s="105"/>
      <c r="ULH12" s="105"/>
      <c r="ULI12" s="105"/>
      <c r="ULJ12" s="105"/>
      <c r="ULK12" s="105"/>
      <c r="ULL12" s="105"/>
      <c r="ULM12" s="105"/>
      <c r="ULN12" s="105"/>
      <c r="ULO12" s="105"/>
      <c r="ULP12" s="105"/>
      <c r="ULQ12" s="105"/>
      <c r="ULR12" s="105"/>
      <c r="ULS12" s="105"/>
      <c r="ULT12" s="105"/>
      <c r="ULU12" s="105"/>
      <c r="ULV12" s="105"/>
      <c r="ULW12" s="105"/>
      <c r="ULX12" s="105"/>
      <c r="ULY12" s="105"/>
      <c r="ULZ12" s="105"/>
      <c r="UMA12" s="105"/>
      <c r="UMB12" s="105"/>
      <c r="UMC12" s="105"/>
      <c r="UMD12" s="105"/>
      <c r="UME12" s="105"/>
      <c r="UMF12" s="105"/>
      <c r="UMG12" s="105"/>
      <c r="UMH12" s="105"/>
      <c r="UMI12" s="105"/>
      <c r="UMJ12" s="105"/>
      <c r="UMK12" s="105"/>
      <c r="UML12" s="105"/>
      <c r="UMM12" s="105"/>
      <c r="UMN12" s="105"/>
      <c r="UMO12" s="105"/>
      <c r="UMP12" s="105"/>
      <c r="UMQ12" s="105"/>
      <c r="UMR12" s="105"/>
      <c r="UMS12" s="105"/>
      <c r="UMT12" s="105"/>
      <c r="UMU12" s="105"/>
      <c r="UMV12" s="105"/>
      <c r="UMW12" s="105"/>
      <c r="UMX12" s="105"/>
      <c r="UMY12" s="105"/>
      <c r="UMZ12" s="105"/>
      <c r="UNA12" s="105"/>
      <c r="UNB12" s="105"/>
      <c r="UNC12" s="105"/>
      <c r="UND12" s="105"/>
      <c r="UNE12" s="105"/>
      <c r="UNF12" s="105"/>
      <c r="UNG12" s="105"/>
      <c r="UNH12" s="105"/>
      <c r="UNI12" s="105"/>
      <c r="UNJ12" s="105"/>
      <c r="UNK12" s="105"/>
      <c r="UNL12" s="105"/>
      <c r="UNM12" s="105"/>
      <c r="UNN12" s="105"/>
      <c r="UNO12" s="105"/>
      <c r="UNP12" s="105"/>
      <c r="UNQ12" s="105"/>
      <c r="UNR12" s="105"/>
      <c r="UNS12" s="105"/>
      <c r="UNT12" s="105"/>
      <c r="UNU12" s="105"/>
      <c r="UNV12" s="105"/>
      <c r="UNW12" s="105"/>
      <c r="UNX12" s="105"/>
      <c r="UNY12" s="105"/>
      <c r="UNZ12" s="105"/>
      <c r="UOA12" s="105"/>
      <c r="UOB12" s="105"/>
      <c r="UOC12" s="105"/>
      <c r="UOD12" s="105"/>
      <c r="UOE12" s="105"/>
      <c r="UOF12" s="105"/>
      <c r="UOG12" s="105"/>
      <c r="UOH12" s="105"/>
      <c r="UOI12" s="105"/>
      <c r="UOJ12" s="105"/>
      <c r="UOK12" s="105"/>
      <c r="UOL12" s="105"/>
      <c r="UOM12" s="105"/>
      <c r="UON12" s="105"/>
      <c r="UOO12" s="105"/>
      <c r="UOP12" s="105"/>
      <c r="UOQ12" s="105"/>
      <c r="UOR12" s="105"/>
      <c r="UOS12" s="105"/>
      <c r="UOT12" s="105"/>
      <c r="UOU12" s="105"/>
      <c r="UOV12" s="105"/>
      <c r="UOW12" s="105"/>
      <c r="UOX12" s="105"/>
      <c r="UOY12" s="105"/>
      <c r="UOZ12" s="105"/>
      <c r="UPA12" s="105"/>
      <c r="UPB12" s="105"/>
      <c r="UPC12" s="105"/>
      <c r="UPD12" s="105"/>
      <c r="UPE12" s="105"/>
      <c r="UPF12" s="105"/>
      <c r="UPG12" s="105"/>
      <c r="UPH12" s="105"/>
      <c r="UPI12" s="105"/>
      <c r="UPJ12" s="105"/>
      <c r="UPK12" s="105"/>
      <c r="UPL12" s="105"/>
      <c r="UPM12" s="105"/>
      <c r="UPN12" s="105"/>
      <c r="UPO12" s="105"/>
      <c r="UPP12" s="105"/>
      <c r="UPQ12" s="105"/>
      <c r="UPR12" s="105"/>
      <c r="UPS12" s="105"/>
      <c r="UPT12" s="105"/>
      <c r="UPU12" s="105"/>
      <c r="UPV12" s="105"/>
      <c r="UPW12" s="105"/>
      <c r="UPX12" s="105"/>
      <c r="UPY12" s="105"/>
      <c r="UPZ12" s="105"/>
      <c r="UQA12" s="105"/>
      <c r="UQB12" s="105"/>
      <c r="UQC12" s="105"/>
      <c r="UQD12" s="105"/>
      <c r="UQE12" s="105"/>
      <c r="UQF12" s="105"/>
      <c r="UQG12" s="105"/>
      <c r="UQH12" s="105"/>
      <c r="UQI12" s="105"/>
      <c r="UQJ12" s="105"/>
      <c r="UQK12" s="105"/>
      <c r="UQL12" s="105"/>
      <c r="UQM12" s="105"/>
      <c r="UQN12" s="105"/>
      <c r="UQO12" s="105"/>
      <c r="UQP12" s="105"/>
      <c r="UQQ12" s="105"/>
      <c r="UQR12" s="105"/>
      <c r="UQS12" s="105"/>
      <c r="UQT12" s="105"/>
      <c r="UQU12" s="105"/>
      <c r="UQV12" s="105"/>
      <c r="UQW12" s="105"/>
      <c r="UQX12" s="105"/>
      <c r="UQY12" s="105"/>
      <c r="UQZ12" s="105"/>
      <c r="URA12" s="105"/>
      <c r="URB12" s="105"/>
      <c r="URC12" s="105"/>
      <c r="URD12" s="105"/>
      <c r="URE12" s="105"/>
      <c r="URF12" s="105"/>
      <c r="URG12" s="105"/>
      <c r="URH12" s="105"/>
      <c r="URI12" s="105"/>
      <c r="URJ12" s="105"/>
      <c r="URK12" s="105"/>
      <c r="URL12" s="105"/>
      <c r="URM12" s="105"/>
      <c r="URN12" s="105"/>
      <c r="URO12" s="105"/>
      <c r="URP12" s="105"/>
      <c r="URQ12" s="105"/>
      <c r="URR12" s="105"/>
      <c r="URS12" s="105"/>
      <c r="URT12" s="105"/>
      <c r="URU12" s="105"/>
      <c r="URV12" s="105"/>
      <c r="URW12" s="105"/>
      <c r="URX12" s="105"/>
      <c r="URY12" s="105"/>
      <c r="URZ12" s="105"/>
      <c r="USA12" s="105"/>
      <c r="USB12" s="105"/>
      <c r="USC12" s="105"/>
      <c r="USD12" s="105"/>
      <c r="USE12" s="105"/>
      <c r="USF12" s="105"/>
      <c r="USG12" s="105"/>
      <c r="USH12" s="105"/>
      <c r="USI12" s="105"/>
      <c r="USJ12" s="105"/>
      <c r="USK12" s="105"/>
      <c r="USL12" s="105"/>
      <c r="USM12" s="105"/>
      <c r="USN12" s="105"/>
      <c r="USO12" s="105"/>
      <c r="USP12" s="105"/>
      <c r="USQ12" s="105"/>
      <c r="USR12" s="105"/>
      <c r="USS12" s="105"/>
      <c r="UST12" s="105"/>
      <c r="USU12" s="105"/>
      <c r="USV12" s="105"/>
      <c r="USW12" s="105"/>
      <c r="USX12" s="105"/>
      <c r="USY12" s="105"/>
      <c r="USZ12" s="105"/>
      <c r="UTA12" s="105"/>
      <c r="UTB12" s="105"/>
      <c r="UTC12" s="105"/>
      <c r="UTD12" s="105"/>
      <c r="UTE12" s="105"/>
      <c r="UTF12" s="105"/>
      <c r="UTG12" s="105"/>
      <c r="UTH12" s="105"/>
      <c r="UTI12" s="105"/>
      <c r="UTJ12" s="105"/>
      <c r="UTK12" s="105"/>
      <c r="UTL12" s="105"/>
      <c r="UTM12" s="105"/>
      <c r="UTN12" s="105"/>
      <c r="UTO12" s="105"/>
      <c r="UTP12" s="105"/>
      <c r="UTQ12" s="105"/>
      <c r="UTR12" s="105"/>
      <c r="UTS12" s="105"/>
      <c r="UTT12" s="105"/>
      <c r="UTU12" s="105"/>
      <c r="UTV12" s="105"/>
      <c r="UTW12" s="105"/>
      <c r="UTX12" s="105"/>
      <c r="UTY12" s="105"/>
      <c r="UTZ12" s="105"/>
      <c r="UUA12" s="105"/>
      <c r="UUB12" s="105"/>
      <c r="UUC12" s="105"/>
      <c r="UUD12" s="105"/>
      <c r="UUE12" s="105"/>
      <c r="UUF12" s="105"/>
      <c r="UUG12" s="105"/>
      <c r="UUH12" s="105"/>
      <c r="UUI12" s="105"/>
      <c r="UUJ12" s="105"/>
      <c r="UUK12" s="105"/>
      <c r="UUL12" s="105"/>
      <c r="UUM12" s="105"/>
      <c r="UUN12" s="105"/>
      <c r="UUO12" s="105"/>
      <c r="UUP12" s="105"/>
      <c r="UUQ12" s="105"/>
      <c r="UUR12" s="105"/>
      <c r="UUS12" s="105"/>
      <c r="UUT12" s="105"/>
      <c r="UUU12" s="105"/>
      <c r="UUV12" s="105"/>
      <c r="UUW12" s="105"/>
      <c r="UUX12" s="105"/>
      <c r="UUY12" s="105"/>
      <c r="UUZ12" s="105"/>
      <c r="UVA12" s="105"/>
      <c r="UVB12" s="105"/>
      <c r="UVC12" s="105"/>
      <c r="UVD12" s="105"/>
      <c r="UVE12" s="105"/>
      <c r="UVF12" s="105"/>
      <c r="UVG12" s="105"/>
      <c r="UVH12" s="105"/>
      <c r="UVI12" s="105"/>
      <c r="UVJ12" s="105"/>
      <c r="UVK12" s="105"/>
      <c r="UVL12" s="105"/>
      <c r="UVM12" s="105"/>
      <c r="UVN12" s="105"/>
      <c r="UVO12" s="105"/>
      <c r="UVP12" s="105"/>
      <c r="UVQ12" s="105"/>
      <c r="UVR12" s="105"/>
      <c r="UVS12" s="105"/>
      <c r="UVT12" s="105"/>
      <c r="UVU12" s="105"/>
      <c r="UVV12" s="105"/>
      <c r="UVW12" s="105"/>
      <c r="UVX12" s="105"/>
      <c r="UVY12" s="105"/>
      <c r="UVZ12" s="105"/>
      <c r="UWA12" s="105"/>
      <c r="UWB12" s="105"/>
      <c r="UWC12" s="105"/>
      <c r="UWD12" s="105"/>
      <c r="UWE12" s="105"/>
      <c r="UWF12" s="105"/>
      <c r="UWG12" s="105"/>
      <c r="UWH12" s="105"/>
      <c r="UWI12" s="105"/>
      <c r="UWJ12" s="105"/>
      <c r="UWK12" s="105"/>
      <c r="UWL12" s="105"/>
      <c r="UWM12" s="105"/>
      <c r="UWN12" s="105"/>
      <c r="UWO12" s="105"/>
      <c r="UWP12" s="105"/>
      <c r="UWQ12" s="105"/>
      <c r="UWR12" s="105"/>
      <c r="UWS12" s="105"/>
      <c r="UWT12" s="105"/>
      <c r="UWU12" s="105"/>
      <c r="UWV12" s="105"/>
      <c r="UWW12" s="105"/>
      <c r="UWX12" s="105"/>
      <c r="UWY12" s="105"/>
      <c r="UWZ12" s="105"/>
      <c r="UXA12" s="105"/>
      <c r="UXB12" s="105"/>
      <c r="UXC12" s="105"/>
      <c r="UXD12" s="105"/>
      <c r="UXE12" s="105"/>
      <c r="UXF12" s="105"/>
      <c r="UXG12" s="105"/>
      <c r="UXH12" s="105"/>
      <c r="UXI12" s="105"/>
      <c r="UXJ12" s="105"/>
      <c r="UXK12" s="105"/>
      <c r="UXL12" s="105"/>
      <c r="UXM12" s="105"/>
      <c r="UXN12" s="105"/>
      <c r="UXO12" s="105"/>
      <c r="UXP12" s="105"/>
      <c r="UXQ12" s="105"/>
      <c r="UXR12" s="105"/>
      <c r="UXS12" s="105"/>
      <c r="UXT12" s="105"/>
      <c r="UXU12" s="105"/>
      <c r="UXV12" s="105"/>
      <c r="UXW12" s="105"/>
      <c r="UXX12" s="105"/>
      <c r="UXY12" s="105"/>
      <c r="UXZ12" s="105"/>
      <c r="UYA12" s="105"/>
      <c r="UYB12" s="105"/>
      <c r="UYC12" s="105"/>
      <c r="UYD12" s="105"/>
      <c r="UYE12" s="105"/>
      <c r="UYF12" s="105"/>
      <c r="UYG12" s="105"/>
      <c r="UYH12" s="105"/>
      <c r="UYI12" s="105"/>
      <c r="UYJ12" s="105"/>
      <c r="UYK12" s="105"/>
      <c r="UYL12" s="105"/>
      <c r="UYM12" s="105"/>
      <c r="UYN12" s="105"/>
      <c r="UYO12" s="105"/>
      <c r="UYP12" s="105"/>
      <c r="UYQ12" s="105"/>
      <c r="UYR12" s="105"/>
      <c r="UYS12" s="105"/>
      <c r="UYT12" s="105"/>
      <c r="UYU12" s="105"/>
      <c r="UYV12" s="105"/>
      <c r="UYW12" s="105"/>
      <c r="UYX12" s="105"/>
      <c r="UYY12" s="105"/>
      <c r="UYZ12" s="105"/>
      <c r="UZA12" s="105"/>
      <c r="UZB12" s="105"/>
      <c r="UZC12" s="105"/>
      <c r="UZD12" s="105"/>
      <c r="UZE12" s="105"/>
      <c r="UZF12" s="105"/>
      <c r="UZG12" s="105"/>
      <c r="UZH12" s="105"/>
      <c r="UZI12" s="105"/>
      <c r="UZJ12" s="105"/>
      <c r="UZK12" s="105"/>
      <c r="UZL12" s="105"/>
      <c r="UZM12" s="105"/>
      <c r="UZN12" s="105"/>
      <c r="UZO12" s="105"/>
      <c r="UZP12" s="105"/>
      <c r="UZQ12" s="105"/>
      <c r="UZR12" s="105"/>
      <c r="UZS12" s="105"/>
      <c r="UZT12" s="105"/>
      <c r="UZU12" s="105"/>
      <c r="UZV12" s="105"/>
      <c r="UZW12" s="105"/>
      <c r="UZX12" s="105"/>
      <c r="UZY12" s="105"/>
      <c r="UZZ12" s="105"/>
      <c r="VAA12" s="105"/>
      <c r="VAB12" s="105"/>
      <c r="VAC12" s="105"/>
      <c r="VAD12" s="105"/>
      <c r="VAE12" s="105"/>
      <c r="VAF12" s="105"/>
      <c r="VAG12" s="105"/>
      <c r="VAH12" s="105"/>
      <c r="VAI12" s="105"/>
      <c r="VAJ12" s="105"/>
      <c r="VAK12" s="105"/>
      <c r="VAL12" s="105"/>
      <c r="VAM12" s="105"/>
      <c r="VAN12" s="105"/>
      <c r="VAO12" s="105"/>
      <c r="VAP12" s="105"/>
      <c r="VAQ12" s="105"/>
      <c r="VAR12" s="105"/>
      <c r="VAS12" s="105"/>
      <c r="VAT12" s="105"/>
      <c r="VAU12" s="105"/>
      <c r="VAV12" s="105"/>
      <c r="VAW12" s="105"/>
      <c r="VAX12" s="105"/>
      <c r="VAY12" s="105"/>
      <c r="VAZ12" s="105"/>
      <c r="VBA12" s="105"/>
      <c r="VBB12" s="105"/>
      <c r="VBC12" s="105"/>
      <c r="VBD12" s="105"/>
      <c r="VBE12" s="105"/>
      <c r="VBF12" s="105"/>
      <c r="VBG12" s="105"/>
      <c r="VBH12" s="105"/>
      <c r="VBI12" s="105"/>
      <c r="VBJ12" s="105"/>
      <c r="VBK12" s="105"/>
      <c r="VBL12" s="105"/>
      <c r="VBM12" s="105"/>
      <c r="VBN12" s="105"/>
      <c r="VBO12" s="105"/>
      <c r="VBP12" s="105"/>
      <c r="VBQ12" s="105"/>
      <c r="VBR12" s="105"/>
      <c r="VBS12" s="105"/>
      <c r="VBT12" s="105"/>
      <c r="VBU12" s="105"/>
      <c r="VBV12" s="105"/>
      <c r="VBW12" s="105"/>
      <c r="VBX12" s="105"/>
      <c r="VBY12" s="105"/>
      <c r="VBZ12" s="105"/>
      <c r="VCA12" s="105"/>
      <c r="VCB12" s="105"/>
      <c r="VCC12" s="105"/>
      <c r="VCD12" s="105"/>
      <c r="VCE12" s="105"/>
      <c r="VCF12" s="105"/>
      <c r="VCG12" s="105"/>
      <c r="VCH12" s="105"/>
      <c r="VCI12" s="105"/>
      <c r="VCJ12" s="105"/>
      <c r="VCK12" s="105"/>
      <c r="VCL12" s="105"/>
      <c r="VCM12" s="105"/>
      <c r="VCN12" s="105"/>
      <c r="VCO12" s="105"/>
      <c r="VCP12" s="105"/>
      <c r="VCQ12" s="105"/>
      <c r="VCR12" s="105"/>
      <c r="VCS12" s="105"/>
      <c r="VCT12" s="105"/>
      <c r="VCU12" s="105"/>
      <c r="VCV12" s="105"/>
      <c r="VCW12" s="105"/>
      <c r="VCX12" s="105"/>
      <c r="VCY12" s="105"/>
      <c r="VCZ12" s="105"/>
      <c r="VDA12" s="105"/>
      <c r="VDB12" s="105"/>
      <c r="VDC12" s="105"/>
      <c r="VDD12" s="105"/>
      <c r="VDE12" s="105"/>
      <c r="VDF12" s="105"/>
      <c r="VDG12" s="105"/>
      <c r="VDH12" s="105"/>
      <c r="VDI12" s="105"/>
      <c r="VDJ12" s="105"/>
      <c r="VDK12" s="105"/>
      <c r="VDL12" s="105"/>
      <c r="VDM12" s="105"/>
      <c r="VDN12" s="105"/>
      <c r="VDO12" s="105"/>
      <c r="VDP12" s="105"/>
      <c r="VDQ12" s="105"/>
      <c r="VDR12" s="105"/>
      <c r="VDS12" s="105"/>
      <c r="VDT12" s="105"/>
      <c r="VDU12" s="105"/>
      <c r="VDV12" s="105"/>
      <c r="VDW12" s="105"/>
      <c r="VDX12" s="105"/>
      <c r="VDY12" s="105"/>
      <c r="VDZ12" s="105"/>
      <c r="VEA12" s="105"/>
      <c r="VEB12" s="105"/>
      <c r="VEC12" s="105"/>
      <c r="VED12" s="105"/>
      <c r="VEE12" s="105"/>
      <c r="VEF12" s="105"/>
      <c r="VEG12" s="105"/>
      <c r="VEH12" s="105"/>
      <c r="VEI12" s="105"/>
      <c r="VEJ12" s="105"/>
      <c r="VEK12" s="105"/>
      <c r="VEL12" s="105"/>
      <c r="VEM12" s="105"/>
      <c r="VEN12" s="105"/>
      <c r="VEO12" s="105"/>
      <c r="VEP12" s="105"/>
      <c r="VEQ12" s="105"/>
      <c r="VER12" s="105"/>
      <c r="VES12" s="105"/>
      <c r="VET12" s="105"/>
      <c r="VEU12" s="105"/>
      <c r="VEV12" s="105"/>
      <c r="VEW12" s="105"/>
      <c r="VEX12" s="105"/>
      <c r="VEY12" s="105"/>
      <c r="VEZ12" s="105"/>
      <c r="VFA12" s="105"/>
      <c r="VFB12" s="105"/>
      <c r="VFC12" s="105"/>
      <c r="VFD12" s="105"/>
      <c r="VFE12" s="105"/>
      <c r="VFF12" s="105"/>
      <c r="VFG12" s="105"/>
      <c r="VFH12" s="105"/>
      <c r="VFI12" s="105"/>
      <c r="VFJ12" s="105"/>
      <c r="VFK12" s="105"/>
      <c r="VFL12" s="105"/>
      <c r="VFM12" s="105"/>
      <c r="VFN12" s="105"/>
      <c r="VFO12" s="105"/>
      <c r="VFP12" s="105"/>
      <c r="VFQ12" s="105"/>
      <c r="VFR12" s="105"/>
      <c r="VFS12" s="105"/>
      <c r="VFT12" s="105"/>
      <c r="VFU12" s="105"/>
      <c r="VFV12" s="105"/>
      <c r="VFW12" s="105"/>
      <c r="VFX12" s="105"/>
      <c r="VFY12" s="105"/>
      <c r="VFZ12" s="105"/>
      <c r="VGA12" s="105"/>
      <c r="VGB12" s="105"/>
      <c r="VGC12" s="105"/>
      <c r="VGD12" s="105"/>
      <c r="VGE12" s="105"/>
      <c r="VGF12" s="105"/>
      <c r="VGG12" s="105"/>
      <c r="VGH12" s="105"/>
      <c r="VGI12" s="105"/>
      <c r="VGJ12" s="105"/>
      <c r="VGK12" s="105"/>
      <c r="VGL12" s="105"/>
      <c r="VGM12" s="105"/>
      <c r="VGN12" s="105"/>
      <c r="VGO12" s="105"/>
      <c r="VGP12" s="105"/>
      <c r="VGQ12" s="105"/>
      <c r="VGR12" s="105"/>
      <c r="VGS12" s="105"/>
      <c r="VGT12" s="105"/>
      <c r="VGU12" s="105"/>
      <c r="VGV12" s="105"/>
      <c r="VGW12" s="105"/>
      <c r="VGX12" s="105"/>
      <c r="VGY12" s="105"/>
      <c r="VGZ12" s="105"/>
      <c r="VHA12" s="105"/>
      <c r="VHB12" s="105"/>
      <c r="VHC12" s="105"/>
      <c r="VHD12" s="105"/>
      <c r="VHE12" s="105"/>
      <c r="VHF12" s="105"/>
      <c r="VHG12" s="105"/>
      <c r="VHH12" s="105"/>
      <c r="VHI12" s="105"/>
      <c r="VHJ12" s="105"/>
      <c r="VHK12" s="105"/>
      <c r="VHL12" s="105"/>
      <c r="VHM12" s="105"/>
      <c r="VHN12" s="105"/>
      <c r="VHO12" s="105"/>
      <c r="VHP12" s="105"/>
      <c r="VHQ12" s="105"/>
      <c r="VHR12" s="105"/>
      <c r="VHS12" s="105"/>
      <c r="VHT12" s="105"/>
      <c r="VHU12" s="105"/>
      <c r="VHV12" s="105"/>
      <c r="VHW12" s="105"/>
      <c r="VHX12" s="105"/>
      <c r="VHY12" s="105"/>
      <c r="VHZ12" s="105"/>
      <c r="VIA12" s="105"/>
      <c r="VIB12" s="105"/>
      <c r="VIC12" s="105"/>
      <c r="VID12" s="105"/>
      <c r="VIE12" s="105"/>
      <c r="VIF12" s="105"/>
      <c r="VIG12" s="105"/>
      <c r="VIH12" s="105"/>
      <c r="VII12" s="105"/>
      <c r="VIJ12" s="105"/>
      <c r="VIK12" s="105"/>
      <c r="VIL12" s="105"/>
      <c r="VIM12" s="105"/>
      <c r="VIN12" s="105"/>
      <c r="VIO12" s="105"/>
      <c r="VIP12" s="105"/>
      <c r="VIQ12" s="105"/>
      <c r="VIR12" s="105"/>
      <c r="VIS12" s="105"/>
      <c r="VIT12" s="105"/>
      <c r="VIU12" s="105"/>
      <c r="VIV12" s="105"/>
      <c r="VIW12" s="105"/>
      <c r="VIX12" s="105"/>
      <c r="VIY12" s="105"/>
      <c r="VIZ12" s="105"/>
      <c r="VJA12" s="105"/>
      <c r="VJB12" s="105"/>
      <c r="VJC12" s="105"/>
      <c r="VJD12" s="105"/>
      <c r="VJE12" s="105"/>
      <c r="VJF12" s="105"/>
      <c r="VJG12" s="105"/>
      <c r="VJH12" s="105"/>
      <c r="VJI12" s="105"/>
      <c r="VJJ12" s="105"/>
      <c r="VJK12" s="105"/>
      <c r="VJL12" s="105"/>
      <c r="VJM12" s="105"/>
      <c r="VJN12" s="105"/>
      <c r="VJO12" s="105"/>
      <c r="VJP12" s="105"/>
      <c r="VJQ12" s="105"/>
      <c r="VJR12" s="105"/>
      <c r="VJS12" s="105"/>
      <c r="VJT12" s="105"/>
      <c r="VJU12" s="105"/>
      <c r="VJV12" s="105"/>
      <c r="VJW12" s="105"/>
      <c r="VJX12" s="105"/>
      <c r="VJY12" s="105"/>
      <c r="VJZ12" s="105"/>
      <c r="VKA12" s="105"/>
      <c r="VKB12" s="105"/>
      <c r="VKC12" s="105"/>
      <c r="VKD12" s="105"/>
      <c r="VKE12" s="105"/>
      <c r="VKF12" s="105"/>
      <c r="VKG12" s="105"/>
      <c r="VKH12" s="105"/>
      <c r="VKI12" s="105"/>
      <c r="VKJ12" s="105"/>
      <c r="VKK12" s="105"/>
      <c r="VKL12" s="105"/>
      <c r="VKM12" s="105"/>
      <c r="VKN12" s="105"/>
      <c r="VKO12" s="105"/>
      <c r="VKP12" s="105"/>
      <c r="VKQ12" s="105"/>
      <c r="VKR12" s="105"/>
      <c r="VKS12" s="105"/>
      <c r="VKT12" s="105"/>
      <c r="VKU12" s="105"/>
      <c r="VKV12" s="105"/>
      <c r="VKW12" s="105"/>
      <c r="VKX12" s="105"/>
      <c r="VKY12" s="105"/>
      <c r="VKZ12" s="105"/>
      <c r="VLA12" s="105"/>
      <c r="VLB12" s="105"/>
      <c r="VLC12" s="105"/>
      <c r="VLD12" s="105"/>
      <c r="VLE12" s="105"/>
      <c r="VLF12" s="105"/>
      <c r="VLG12" s="105"/>
      <c r="VLH12" s="105"/>
      <c r="VLI12" s="105"/>
      <c r="VLJ12" s="105"/>
      <c r="VLK12" s="105"/>
      <c r="VLL12" s="105"/>
      <c r="VLM12" s="105"/>
      <c r="VLN12" s="105"/>
      <c r="VLO12" s="105"/>
      <c r="VLP12" s="105"/>
      <c r="VLQ12" s="105"/>
      <c r="VLR12" s="105"/>
      <c r="VLS12" s="105"/>
      <c r="VLT12" s="105"/>
      <c r="VLU12" s="105"/>
      <c r="VLV12" s="105"/>
      <c r="VLW12" s="105"/>
      <c r="VLX12" s="105"/>
      <c r="VLY12" s="105"/>
      <c r="VLZ12" s="105"/>
      <c r="VMA12" s="105"/>
      <c r="VMB12" s="105"/>
      <c r="VMC12" s="105"/>
      <c r="VMD12" s="105"/>
      <c r="VME12" s="105"/>
      <c r="VMF12" s="105"/>
      <c r="VMG12" s="105"/>
      <c r="VMH12" s="105"/>
      <c r="VMI12" s="105"/>
      <c r="VMJ12" s="105"/>
      <c r="VMK12" s="105"/>
      <c r="VML12" s="105"/>
      <c r="VMM12" s="105"/>
      <c r="VMN12" s="105"/>
      <c r="VMO12" s="105"/>
      <c r="VMP12" s="105"/>
      <c r="VMQ12" s="105"/>
      <c r="VMR12" s="105"/>
      <c r="VMS12" s="105"/>
      <c r="VMT12" s="105"/>
      <c r="VMU12" s="105"/>
      <c r="VMV12" s="105"/>
      <c r="VMW12" s="105"/>
      <c r="VMX12" s="105"/>
      <c r="VMY12" s="105"/>
      <c r="VMZ12" s="105"/>
      <c r="VNA12" s="105"/>
      <c r="VNB12" s="105"/>
      <c r="VNC12" s="105"/>
      <c r="VND12" s="105"/>
      <c r="VNE12" s="105"/>
      <c r="VNF12" s="105"/>
      <c r="VNG12" s="105"/>
      <c r="VNH12" s="105"/>
      <c r="VNI12" s="105"/>
      <c r="VNJ12" s="105"/>
      <c r="VNK12" s="105"/>
      <c r="VNL12" s="105"/>
      <c r="VNM12" s="105"/>
      <c r="VNN12" s="105"/>
      <c r="VNO12" s="105"/>
      <c r="VNP12" s="105"/>
      <c r="VNQ12" s="105"/>
      <c r="VNR12" s="105"/>
      <c r="VNS12" s="105"/>
      <c r="VNT12" s="105"/>
      <c r="VNU12" s="105"/>
      <c r="VNV12" s="105"/>
      <c r="VNW12" s="105"/>
      <c r="VNX12" s="105"/>
      <c r="VNY12" s="105"/>
      <c r="VNZ12" s="105"/>
      <c r="VOA12" s="105"/>
      <c r="VOB12" s="105"/>
      <c r="VOC12" s="105"/>
      <c r="VOD12" s="105"/>
      <c r="VOE12" s="105"/>
      <c r="VOF12" s="105"/>
      <c r="VOG12" s="105"/>
      <c r="VOH12" s="105"/>
      <c r="VOI12" s="105"/>
      <c r="VOJ12" s="105"/>
      <c r="VOK12" s="105"/>
      <c r="VOL12" s="105"/>
      <c r="VOM12" s="105"/>
      <c r="VON12" s="105"/>
      <c r="VOO12" s="105"/>
      <c r="VOP12" s="105"/>
      <c r="VOQ12" s="105"/>
      <c r="VOR12" s="105"/>
      <c r="VOS12" s="105"/>
      <c r="VOT12" s="105"/>
      <c r="VOU12" s="105"/>
      <c r="VOV12" s="105"/>
      <c r="VOW12" s="105"/>
      <c r="VOX12" s="105"/>
      <c r="VOY12" s="105"/>
      <c r="VOZ12" s="105"/>
      <c r="VPA12" s="105"/>
      <c r="VPB12" s="105"/>
      <c r="VPC12" s="105"/>
      <c r="VPD12" s="105"/>
      <c r="VPE12" s="105"/>
      <c r="VPF12" s="105"/>
      <c r="VPG12" s="105"/>
      <c r="VPH12" s="105"/>
      <c r="VPI12" s="105"/>
      <c r="VPJ12" s="105"/>
      <c r="VPK12" s="105"/>
      <c r="VPL12" s="105"/>
      <c r="VPM12" s="105"/>
      <c r="VPN12" s="105"/>
      <c r="VPO12" s="105"/>
      <c r="VPP12" s="105"/>
      <c r="VPQ12" s="105"/>
      <c r="VPR12" s="105"/>
      <c r="VPS12" s="105"/>
      <c r="VPT12" s="105"/>
      <c r="VPU12" s="105"/>
      <c r="VPV12" s="105"/>
      <c r="VPW12" s="105"/>
      <c r="VPX12" s="105"/>
      <c r="VPY12" s="105"/>
      <c r="VPZ12" s="105"/>
      <c r="VQA12" s="105"/>
      <c r="VQB12" s="105"/>
      <c r="VQC12" s="105"/>
      <c r="VQD12" s="105"/>
      <c r="VQE12" s="105"/>
      <c r="VQF12" s="105"/>
      <c r="VQG12" s="105"/>
      <c r="VQH12" s="105"/>
      <c r="VQI12" s="105"/>
      <c r="VQJ12" s="105"/>
      <c r="VQK12" s="105"/>
      <c r="VQL12" s="105"/>
      <c r="VQM12" s="105"/>
      <c r="VQN12" s="105"/>
      <c r="VQO12" s="105"/>
      <c r="VQP12" s="105"/>
      <c r="VQQ12" s="105"/>
      <c r="VQR12" s="105"/>
      <c r="VQS12" s="105"/>
      <c r="VQT12" s="105"/>
      <c r="VQU12" s="105"/>
      <c r="VQV12" s="105"/>
      <c r="VQW12" s="105"/>
      <c r="VQX12" s="105"/>
      <c r="VQY12" s="105"/>
      <c r="VQZ12" s="105"/>
      <c r="VRA12" s="105"/>
      <c r="VRB12" s="105"/>
      <c r="VRC12" s="105"/>
      <c r="VRD12" s="105"/>
      <c r="VRE12" s="105"/>
      <c r="VRF12" s="105"/>
      <c r="VRG12" s="105"/>
      <c r="VRH12" s="105"/>
      <c r="VRI12" s="105"/>
      <c r="VRJ12" s="105"/>
      <c r="VRK12" s="105"/>
      <c r="VRL12" s="105"/>
      <c r="VRM12" s="105"/>
      <c r="VRN12" s="105"/>
      <c r="VRO12" s="105"/>
      <c r="VRP12" s="105"/>
      <c r="VRQ12" s="105"/>
      <c r="VRR12" s="105"/>
      <c r="VRS12" s="105"/>
      <c r="VRT12" s="105"/>
      <c r="VRU12" s="105"/>
      <c r="VRV12" s="105"/>
      <c r="VRW12" s="105"/>
      <c r="VRX12" s="105"/>
      <c r="VRY12" s="105"/>
      <c r="VRZ12" s="105"/>
      <c r="VSA12" s="105"/>
      <c r="VSB12" s="105"/>
      <c r="VSC12" s="105"/>
      <c r="VSD12" s="105"/>
      <c r="VSE12" s="105"/>
      <c r="VSF12" s="105"/>
      <c r="VSG12" s="105"/>
      <c r="VSH12" s="105"/>
      <c r="VSI12" s="105"/>
      <c r="VSJ12" s="105"/>
      <c r="VSK12" s="105"/>
      <c r="VSL12" s="105"/>
      <c r="VSM12" s="105"/>
      <c r="VSN12" s="105"/>
      <c r="VSO12" s="105"/>
      <c r="VSP12" s="105"/>
      <c r="VSQ12" s="105"/>
      <c r="VSR12" s="105"/>
      <c r="VSS12" s="105"/>
      <c r="VST12" s="105"/>
      <c r="VSU12" s="105"/>
      <c r="VSV12" s="105"/>
      <c r="VSW12" s="105"/>
      <c r="VSX12" s="105"/>
      <c r="VSY12" s="105"/>
      <c r="VSZ12" s="105"/>
      <c r="VTA12" s="105"/>
      <c r="VTB12" s="105"/>
      <c r="VTC12" s="105"/>
      <c r="VTD12" s="105"/>
      <c r="VTE12" s="105"/>
      <c r="VTF12" s="105"/>
      <c r="VTG12" s="105"/>
      <c r="VTH12" s="105"/>
      <c r="VTI12" s="105"/>
      <c r="VTJ12" s="105"/>
      <c r="VTK12" s="105"/>
      <c r="VTL12" s="105"/>
      <c r="VTM12" s="105"/>
      <c r="VTN12" s="105"/>
      <c r="VTO12" s="105"/>
      <c r="VTP12" s="105"/>
      <c r="VTQ12" s="105"/>
      <c r="VTR12" s="105"/>
      <c r="VTS12" s="105"/>
      <c r="VTT12" s="105"/>
      <c r="VTU12" s="105"/>
      <c r="VTV12" s="105"/>
      <c r="VTW12" s="105"/>
      <c r="VTX12" s="105"/>
      <c r="VTY12" s="105"/>
      <c r="VTZ12" s="105"/>
      <c r="VUA12" s="105"/>
      <c r="VUB12" s="105"/>
      <c r="VUC12" s="105"/>
      <c r="VUD12" s="105"/>
      <c r="VUE12" s="105"/>
      <c r="VUF12" s="105"/>
      <c r="VUG12" s="105"/>
      <c r="VUH12" s="105"/>
      <c r="VUI12" s="105"/>
      <c r="VUJ12" s="105"/>
      <c r="VUK12" s="105"/>
      <c r="VUL12" s="105"/>
      <c r="VUM12" s="105"/>
      <c r="VUN12" s="105"/>
      <c r="VUO12" s="105"/>
      <c r="VUP12" s="105"/>
      <c r="VUQ12" s="105"/>
      <c r="VUR12" s="105"/>
      <c r="VUS12" s="105"/>
      <c r="VUT12" s="105"/>
      <c r="VUU12" s="105"/>
      <c r="VUV12" s="105"/>
      <c r="VUW12" s="105"/>
      <c r="VUX12" s="105"/>
      <c r="VUY12" s="105"/>
      <c r="VUZ12" s="105"/>
      <c r="VVA12" s="105"/>
      <c r="VVB12" s="105"/>
      <c r="VVC12" s="105"/>
      <c r="VVD12" s="105"/>
      <c r="VVE12" s="105"/>
      <c r="VVF12" s="105"/>
      <c r="VVG12" s="105"/>
      <c r="VVH12" s="105"/>
      <c r="VVI12" s="105"/>
      <c r="VVJ12" s="105"/>
      <c r="VVK12" s="105"/>
      <c r="VVL12" s="105"/>
      <c r="VVM12" s="105"/>
      <c r="VVN12" s="105"/>
      <c r="VVO12" s="105"/>
      <c r="VVP12" s="105"/>
      <c r="VVQ12" s="105"/>
      <c r="VVR12" s="105"/>
      <c r="VVS12" s="105"/>
      <c r="VVT12" s="105"/>
      <c r="VVU12" s="105"/>
      <c r="VVV12" s="105"/>
      <c r="VVW12" s="105"/>
      <c r="VVX12" s="105"/>
      <c r="VVY12" s="105"/>
      <c r="VVZ12" s="105"/>
      <c r="VWA12" s="105"/>
      <c r="VWB12" s="105"/>
      <c r="VWC12" s="105"/>
      <c r="VWD12" s="105"/>
      <c r="VWE12" s="105"/>
      <c r="VWF12" s="105"/>
      <c r="VWG12" s="105"/>
      <c r="VWH12" s="105"/>
      <c r="VWI12" s="105"/>
      <c r="VWJ12" s="105"/>
      <c r="VWK12" s="105"/>
      <c r="VWL12" s="105"/>
      <c r="VWM12" s="105"/>
      <c r="VWN12" s="105"/>
      <c r="VWO12" s="105"/>
      <c r="VWP12" s="105"/>
      <c r="VWQ12" s="105"/>
      <c r="VWR12" s="105"/>
      <c r="VWS12" s="105"/>
      <c r="VWT12" s="105"/>
      <c r="VWU12" s="105"/>
      <c r="VWV12" s="105"/>
      <c r="VWW12" s="105"/>
      <c r="VWX12" s="105"/>
      <c r="VWY12" s="105"/>
      <c r="VWZ12" s="105"/>
      <c r="VXA12" s="105"/>
      <c r="VXB12" s="105"/>
      <c r="VXC12" s="105"/>
      <c r="VXD12" s="105"/>
      <c r="VXE12" s="105"/>
      <c r="VXF12" s="105"/>
      <c r="VXG12" s="105"/>
      <c r="VXH12" s="105"/>
      <c r="VXI12" s="105"/>
      <c r="VXJ12" s="105"/>
      <c r="VXK12" s="105"/>
      <c r="VXL12" s="105"/>
      <c r="VXM12" s="105"/>
      <c r="VXN12" s="105"/>
      <c r="VXO12" s="105"/>
      <c r="VXP12" s="105"/>
      <c r="VXQ12" s="105"/>
      <c r="VXR12" s="105"/>
      <c r="VXS12" s="105"/>
      <c r="VXT12" s="105"/>
      <c r="VXU12" s="105"/>
      <c r="VXV12" s="105"/>
      <c r="VXW12" s="105"/>
      <c r="VXX12" s="105"/>
      <c r="VXY12" s="105"/>
      <c r="VXZ12" s="105"/>
      <c r="VYA12" s="105"/>
      <c r="VYB12" s="105"/>
      <c r="VYC12" s="105"/>
      <c r="VYD12" s="105"/>
      <c r="VYE12" s="105"/>
      <c r="VYF12" s="105"/>
      <c r="VYG12" s="105"/>
      <c r="VYH12" s="105"/>
      <c r="VYI12" s="105"/>
      <c r="VYJ12" s="105"/>
      <c r="VYK12" s="105"/>
      <c r="VYL12" s="105"/>
      <c r="VYM12" s="105"/>
      <c r="VYN12" s="105"/>
      <c r="VYO12" s="105"/>
      <c r="VYP12" s="105"/>
      <c r="VYQ12" s="105"/>
      <c r="VYR12" s="105"/>
      <c r="VYS12" s="105"/>
      <c r="VYT12" s="105"/>
      <c r="VYU12" s="105"/>
      <c r="VYV12" s="105"/>
      <c r="VYW12" s="105"/>
      <c r="VYX12" s="105"/>
      <c r="VYY12" s="105"/>
      <c r="VYZ12" s="105"/>
      <c r="VZA12" s="105"/>
      <c r="VZB12" s="105"/>
      <c r="VZC12" s="105"/>
      <c r="VZD12" s="105"/>
      <c r="VZE12" s="105"/>
      <c r="VZF12" s="105"/>
      <c r="VZG12" s="105"/>
      <c r="VZH12" s="105"/>
      <c r="VZI12" s="105"/>
      <c r="VZJ12" s="105"/>
      <c r="VZK12" s="105"/>
      <c r="VZL12" s="105"/>
      <c r="VZM12" s="105"/>
      <c r="VZN12" s="105"/>
      <c r="VZO12" s="105"/>
      <c r="VZP12" s="105"/>
      <c r="VZQ12" s="105"/>
      <c r="VZR12" s="105"/>
      <c r="VZS12" s="105"/>
      <c r="VZT12" s="105"/>
      <c r="VZU12" s="105"/>
      <c r="VZV12" s="105"/>
      <c r="VZW12" s="105"/>
      <c r="VZX12" s="105"/>
      <c r="VZY12" s="105"/>
      <c r="VZZ12" s="105"/>
      <c r="WAA12" s="105"/>
      <c r="WAB12" s="105"/>
      <c r="WAC12" s="105"/>
      <c r="WAD12" s="105"/>
      <c r="WAE12" s="105"/>
      <c r="WAF12" s="105"/>
      <c r="WAG12" s="105"/>
      <c r="WAH12" s="105"/>
      <c r="WAI12" s="105"/>
      <c r="WAJ12" s="105"/>
      <c r="WAK12" s="105"/>
      <c r="WAL12" s="105"/>
      <c r="WAM12" s="105"/>
      <c r="WAN12" s="105"/>
      <c r="WAO12" s="105"/>
      <c r="WAP12" s="105"/>
      <c r="WAQ12" s="105"/>
      <c r="WAR12" s="105"/>
      <c r="WAS12" s="105"/>
      <c r="WAT12" s="105"/>
      <c r="WAU12" s="105"/>
      <c r="WAV12" s="105"/>
      <c r="WAW12" s="105"/>
      <c r="WAX12" s="105"/>
      <c r="WAY12" s="105"/>
      <c r="WAZ12" s="105"/>
      <c r="WBA12" s="105"/>
      <c r="WBB12" s="105"/>
      <c r="WBC12" s="105"/>
      <c r="WBD12" s="105"/>
      <c r="WBE12" s="105"/>
      <c r="WBF12" s="105"/>
      <c r="WBG12" s="105"/>
      <c r="WBH12" s="105"/>
      <c r="WBI12" s="105"/>
      <c r="WBJ12" s="105"/>
      <c r="WBK12" s="105"/>
      <c r="WBL12" s="105"/>
      <c r="WBM12" s="105"/>
      <c r="WBN12" s="105"/>
      <c r="WBO12" s="105"/>
      <c r="WBP12" s="105"/>
      <c r="WBQ12" s="105"/>
      <c r="WBR12" s="105"/>
      <c r="WBS12" s="105"/>
      <c r="WBT12" s="105"/>
      <c r="WBU12" s="105"/>
      <c r="WBV12" s="105"/>
      <c r="WBW12" s="105"/>
      <c r="WBX12" s="105"/>
      <c r="WBY12" s="105"/>
      <c r="WBZ12" s="105"/>
      <c r="WCA12" s="105"/>
      <c r="WCB12" s="105"/>
      <c r="WCC12" s="105"/>
      <c r="WCD12" s="105"/>
      <c r="WCE12" s="105"/>
      <c r="WCF12" s="105"/>
      <c r="WCG12" s="105"/>
      <c r="WCH12" s="105"/>
      <c r="WCI12" s="105"/>
      <c r="WCJ12" s="105"/>
      <c r="WCK12" s="105"/>
      <c r="WCL12" s="105"/>
      <c r="WCM12" s="105"/>
      <c r="WCN12" s="105"/>
      <c r="WCO12" s="105"/>
      <c r="WCP12" s="105"/>
      <c r="WCQ12" s="105"/>
      <c r="WCR12" s="105"/>
      <c r="WCS12" s="105"/>
      <c r="WCT12" s="105"/>
      <c r="WCU12" s="105"/>
      <c r="WCV12" s="105"/>
      <c r="WCW12" s="105"/>
      <c r="WCX12" s="105"/>
      <c r="WCY12" s="105"/>
      <c r="WCZ12" s="105"/>
      <c r="WDA12" s="105"/>
      <c r="WDB12" s="105"/>
      <c r="WDC12" s="105"/>
      <c r="WDD12" s="105"/>
      <c r="WDE12" s="105"/>
      <c r="WDF12" s="105"/>
      <c r="WDG12" s="105"/>
      <c r="WDH12" s="105"/>
      <c r="WDI12" s="105"/>
      <c r="WDJ12" s="105"/>
      <c r="WDK12" s="105"/>
      <c r="WDL12" s="105"/>
      <c r="WDM12" s="105"/>
      <c r="WDN12" s="105"/>
      <c r="WDO12" s="105"/>
      <c r="WDP12" s="105"/>
      <c r="WDQ12" s="105"/>
      <c r="WDR12" s="105"/>
      <c r="WDS12" s="105"/>
      <c r="WDT12" s="105"/>
      <c r="WDU12" s="105"/>
      <c r="WDV12" s="105"/>
      <c r="WDW12" s="105"/>
      <c r="WDX12" s="105"/>
      <c r="WDY12" s="105"/>
      <c r="WDZ12" s="105"/>
      <c r="WEA12" s="105"/>
      <c r="WEB12" s="105"/>
      <c r="WEC12" s="105"/>
      <c r="WED12" s="105"/>
      <c r="WEE12" s="105"/>
      <c r="WEF12" s="105"/>
      <c r="WEG12" s="105"/>
      <c r="WEH12" s="105"/>
      <c r="WEI12" s="105"/>
      <c r="WEJ12" s="105"/>
      <c r="WEK12" s="105"/>
      <c r="WEL12" s="105"/>
      <c r="WEM12" s="105"/>
      <c r="WEN12" s="105"/>
      <c r="WEO12" s="105"/>
      <c r="WEP12" s="105"/>
      <c r="WEQ12" s="105"/>
      <c r="WER12" s="105"/>
      <c r="WES12" s="105"/>
      <c r="WET12" s="105"/>
      <c r="WEU12" s="105"/>
      <c r="WEV12" s="105"/>
      <c r="WEW12" s="105"/>
      <c r="WEX12" s="105"/>
      <c r="WEY12" s="105"/>
      <c r="WEZ12" s="105"/>
      <c r="WFA12" s="105"/>
      <c r="WFB12" s="105"/>
      <c r="WFC12" s="105"/>
      <c r="WFD12" s="105"/>
      <c r="WFE12" s="105"/>
      <c r="WFF12" s="105"/>
      <c r="WFG12" s="105"/>
      <c r="WFH12" s="105"/>
      <c r="WFI12" s="105"/>
      <c r="WFJ12" s="105"/>
      <c r="WFK12" s="105"/>
      <c r="WFL12" s="105"/>
      <c r="WFM12" s="105"/>
      <c r="WFN12" s="105"/>
      <c r="WFO12" s="105"/>
      <c r="WFP12" s="105"/>
      <c r="WFQ12" s="105"/>
      <c r="WFR12" s="105"/>
      <c r="WFS12" s="105"/>
      <c r="WFT12" s="105"/>
      <c r="WFU12" s="105"/>
      <c r="WFV12" s="105"/>
      <c r="WFW12" s="105"/>
      <c r="WFX12" s="105"/>
      <c r="WFY12" s="105"/>
      <c r="WFZ12" s="105"/>
      <c r="WGA12" s="105"/>
      <c r="WGB12" s="105"/>
      <c r="WGC12" s="105"/>
      <c r="WGD12" s="105"/>
      <c r="WGE12" s="105"/>
      <c r="WGF12" s="105"/>
      <c r="WGG12" s="105"/>
      <c r="WGH12" s="105"/>
      <c r="WGI12" s="105"/>
      <c r="WGJ12" s="105"/>
      <c r="WGK12" s="105"/>
      <c r="WGL12" s="105"/>
      <c r="WGM12" s="105"/>
      <c r="WGN12" s="105"/>
      <c r="WGO12" s="105"/>
      <c r="WGP12" s="105"/>
      <c r="WGQ12" s="105"/>
      <c r="WGR12" s="105"/>
      <c r="WGS12" s="105"/>
      <c r="WGT12" s="105"/>
      <c r="WGU12" s="105"/>
      <c r="WGV12" s="105"/>
      <c r="WGW12" s="105"/>
      <c r="WGX12" s="105"/>
      <c r="WGY12" s="105"/>
      <c r="WGZ12" s="105"/>
      <c r="WHA12" s="105"/>
      <c r="WHB12" s="105"/>
      <c r="WHC12" s="105"/>
      <c r="WHD12" s="105"/>
      <c r="WHE12" s="105"/>
      <c r="WHF12" s="105"/>
      <c r="WHG12" s="105"/>
      <c r="WHH12" s="105"/>
      <c r="WHI12" s="105"/>
      <c r="WHJ12" s="105"/>
      <c r="WHK12" s="105"/>
      <c r="WHL12" s="105"/>
      <c r="WHM12" s="105"/>
      <c r="WHN12" s="105"/>
      <c r="WHO12" s="105"/>
      <c r="WHP12" s="105"/>
      <c r="WHQ12" s="105"/>
      <c r="WHR12" s="105"/>
      <c r="WHS12" s="105"/>
      <c r="WHT12" s="105"/>
      <c r="WHU12" s="105"/>
      <c r="WHV12" s="105"/>
      <c r="WHW12" s="105"/>
      <c r="WHX12" s="105"/>
      <c r="WHY12" s="105"/>
      <c r="WHZ12" s="105"/>
      <c r="WIA12" s="105"/>
      <c r="WIB12" s="105"/>
      <c r="WIC12" s="105"/>
      <c r="WID12" s="105"/>
      <c r="WIE12" s="105"/>
      <c r="WIF12" s="105"/>
      <c r="WIG12" s="105"/>
      <c r="WIH12" s="105"/>
      <c r="WII12" s="105"/>
      <c r="WIJ12" s="105"/>
      <c r="WIK12" s="105"/>
      <c r="WIL12" s="105"/>
      <c r="WIM12" s="105"/>
      <c r="WIN12" s="105"/>
      <c r="WIO12" s="105"/>
      <c r="WIP12" s="105"/>
      <c r="WIQ12" s="105"/>
      <c r="WIR12" s="105"/>
      <c r="WIS12" s="105"/>
      <c r="WIT12" s="105"/>
      <c r="WIU12" s="105"/>
      <c r="WIV12" s="105"/>
      <c r="WIW12" s="105"/>
      <c r="WIX12" s="105"/>
      <c r="WIY12" s="105"/>
      <c r="WIZ12" s="105"/>
      <c r="WJA12" s="105"/>
      <c r="WJB12" s="105"/>
      <c r="WJC12" s="105"/>
      <c r="WJD12" s="105"/>
      <c r="WJE12" s="105"/>
      <c r="WJF12" s="105"/>
      <c r="WJG12" s="105"/>
      <c r="WJH12" s="105"/>
      <c r="WJI12" s="105"/>
      <c r="WJJ12" s="105"/>
      <c r="WJK12" s="105"/>
      <c r="WJL12" s="105"/>
      <c r="WJM12" s="105"/>
      <c r="WJN12" s="105"/>
      <c r="WJO12" s="105"/>
      <c r="WJP12" s="105"/>
      <c r="WJQ12" s="105"/>
      <c r="WJR12" s="105"/>
      <c r="WJS12" s="105"/>
      <c r="WJT12" s="105"/>
      <c r="WJU12" s="105"/>
      <c r="WJV12" s="105"/>
      <c r="WJW12" s="105"/>
      <c r="WJX12" s="105"/>
      <c r="WJY12" s="105"/>
      <c r="WJZ12" s="105"/>
      <c r="WKA12" s="105"/>
      <c r="WKB12" s="105"/>
      <c r="WKC12" s="105"/>
      <c r="WKD12" s="105"/>
      <c r="WKE12" s="105"/>
      <c r="WKF12" s="105"/>
      <c r="WKG12" s="105"/>
      <c r="WKH12" s="105"/>
      <c r="WKI12" s="105"/>
      <c r="WKJ12" s="105"/>
      <c r="WKK12" s="105"/>
      <c r="WKL12" s="105"/>
      <c r="WKM12" s="105"/>
      <c r="WKN12" s="105"/>
      <c r="WKO12" s="105"/>
      <c r="WKP12" s="105"/>
      <c r="WKQ12" s="105"/>
      <c r="WKR12" s="105"/>
      <c r="WKS12" s="105"/>
      <c r="WKT12" s="105"/>
      <c r="WKU12" s="105"/>
      <c r="WKV12" s="105"/>
      <c r="WKW12" s="105"/>
      <c r="WKX12" s="105"/>
      <c r="WKY12" s="105"/>
      <c r="WKZ12" s="105"/>
      <c r="WLA12" s="105"/>
      <c r="WLB12" s="105"/>
      <c r="WLC12" s="105"/>
      <c r="WLD12" s="105"/>
      <c r="WLE12" s="105"/>
      <c r="WLF12" s="105"/>
      <c r="WLG12" s="105"/>
      <c r="WLH12" s="105"/>
      <c r="WLI12" s="105"/>
      <c r="WLJ12" s="105"/>
      <c r="WLK12" s="105"/>
      <c r="WLL12" s="105"/>
      <c r="WLM12" s="105"/>
      <c r="WLN12" s="105"/>
      <c r="WLO12" s="105"/>
      <c r="WLP12" s="105"/>
      <c r="WLQ12" s="105"/>
      <c r="WLR12" s="105"/>
      <c r="WLS12" s="105"/>
      <c r="WLT12" s="105"/>
      <c r="WLU12" s="105"/>
      <c r="WLV12" s="105"/>
      <c r="WLW12" s="105"/>
      <c r="WLX12" s="105"/>
      <c r="WLY12" s="105"/>
      <c r="WLZ12" s="105"/>
      <c r="WMA12" s="105"/>
      <c r="WMB12" s="105"/>
      <c r="WMC12" s="105"/>
      <c r="WMD12" s="105"/>
      <c r="WME12" s="105"/>
      <c r="WMF12" s="105"/>
      <c r="WMG12" s="105"/>
      <c r="WMH12" s="105"/>
      <c r="WMI12" s="105"/>
      <c r="WMJ12" s="105"/>
      <c r="WMK12" s="105"/>
      <c r="WML12" s="105"/>
      <c r="WMM12" s="105"/>
      <c r="WMN12" s="105"/>
      <c r="WMO12" s="105"/>
      <c r="WMP12" s="105"/>
      <c r="WMQ12" s="105"/>
      <c r="WMR12" s="105"/>
      <c r="WMS12" s="105"/>
      <c r="WMT12" s="105"/>
      <c r="WMU12" s="105"/>
      <c r="WMV12" s="105"/>
      <c r="WMW12" s="105"/>
      <c r="WMX12" s="105"/>
      <c r="WMY12" s="105"/>
      <c r="WMZ12" s="105"/>
      <c r="WNA12" s="105"/>
      <c r="WNB12" s="105"/>
      <c r="WNC12" s="105"/>
      <c r="WND12" s="105"/>
      <c r="WNE12" s="105"/>
      <c r="WNF12" s="105"/>
      <c r="WNG12" s="105"/>
      <c r="WNH12" s="105"/>
      <c r="WNI12" s="105"/>
      <c r="WNJ12" s="105"/>
      <c r="WNK12" s="105"/>
      <c r="WNL12" s="105"/>
      <c r="WNM12" s="105"/>
      <c r="WNN12" s="105"/>
      <c r="WNO12" s="105"/>
      <c r="WNP12" s="105"/>
      <c r="WNQ12" s="105"/>
      <c r="WNR12" s="105"/>
      <c r="WNS12" s="105"/>
      <c r="WNT12" s="105"/>
      <c r="WNU12" s="105"/>
      <c r="WNV12" s="105"/>
      <c r="WNW12" s="105"/>
      <c r="WNX12" s="105"/>
      <c r="WNY12" s="105"/>
      <c r="WNZ12" s="105"/>
      <c r="WOA12" s="105"/>
      <c r="WOB12" s="105"/>
      <c r="WOC12" s="105"/>
      <c r="WOD12" s="105"/>
      <c r="WOE12" s="105"/>
      <c r="WOF12" s="105"/>
      <c r="WOG12" s="105"/>
      <c r="WOH12" s="105"/>
      <c r="WOI12" s="105"/>
      <c r="WOJ12" s="105"/>
      <c r="WOK12" s="105"/>
      <c r="WOL12" s="105"/>
      <c r="WOM12" s="105"/>
      <c r="WON12" s="105"/>
      <c r="WOO12" s="105"/>
      <c r="WOP12" s="105"/>
      <c r="WOQ12" s="105"/>
      <c r="WOR12" s="105"/>
      <c r="WOS12" s="105"/>
      <c r="WOT12" s="105"/>
      <c r="WOU12" s="105"/>
      <c r="WOV12" s="105"/>
      <c r="WOW12" s="105"/>
      <c r="WOX12" s="105"/>
      <c r="WOY12" s="105"/>
      <c r="WOZ12" s="105"/>
      <c r="WPA12" s="105"/>
      <c r="WPB12" s="105"/>
      <c r="WPC12" s="105"/>
      <c r="WPD12" s="105"/>
      <c r="WPE12" s="105"/>
      <c r="WPF12" s="105"/>
      <c r="WPG12" s="105"/>
      <c r="WPH12" s="105"/>
      <c r="WPI12" s="105"/>
      <c r="WPJ12" s="105"/>
      <c r="WPK12" s="105"/>
      <c r="WPL12" s="105"/>
      <c r="WPM12" s="105"/>
      <c r="WPN12" s="105"/>
      <c r="WPO12" s="105"/>
      <c r="WPP12" s="105"/>
      <c r="WPQ12" s="105"/>
      <c r="WPR12" s="105"/>
      <c r="WPS12" s="105"/>
      <c r="WPT12" s="105"/>
      <c r="WPU12" s="105"/>
      <c r="WPV12" s="105"/>
      <c r="WPW12" s="105"/>
      <c r="WPX12" s="105"/>
      <c r="WPY12" s="105"/>
      <c r="WPZ12" s="105"/>
      <c r="WQA12" s="105"/>
      <c r="WQB12" s="105"/>
      <c r="WQC12" s="105"/>
      <c r="WQD12" s="105"/>
      <c r="WQE12" s="105"/>
      <c r="WQF12" s="105"/>
      <c r="WQG12" s="105"/>
      <c r="WQH12" s="105"/>
      <c r="WQI12" s="105"/>
      <c r="WQJ12" s="105"/>
      <c r="WQK12" s="105"/>
      <c r="WQL12" s="105"/>
      <c r="WQM12" s="105"/>
      <c r="WQN12" s="105"/>
      <c r="WQO12" s="105"/>
      <c r="WQP12" s="105"/>
      <c r="WQQ12" s="105"/>
      <c r="WQR12" s="105"/>
      <c r="WQS12" s="105"/>
      <c r="WQT12" s="105"/>
      <c r="WQU12" s="105"/>
      <c r="WQV12" s="105"/>
      <c r="WQW12" s="105"/>
      <c r="WQX12" s="105"/>
      <c r="WQY12" s="105"/>
      <c r="WQZ12" s="105"/>
      <c r="WRA12" s="105"/>
      <c r="WRB12" s="105"/>
      <c r="WRC12" s="105"/>
      <c r="WRD12" s="105"/>
      <c r="WRE12" s="105"/>
      <c r="WRF12" s="105"/>
      <c r="WRG12" s="105"/>
      <c r="WRH12" s="105"/>
      <c r="WRI12" s="105"/>
      <c r="WRJ12" s="105"/>
      <c r="WRK12" s="105"/>
      <c r="WRL12" s="105"/>
      <c r="WRM12" s="105"/>
      <c r="WRN12" s="105"/>
      <c r="WRO12" s="105"/>
      <c r="WRP12" s="105"/>
      <c r="WRQ12" s="105"/>
      <c r="WRR12" s="105"/>
      <c r="WRS12" s="105"/>
      <c r="WRT12" s="105"/>
      <c r="WRU12" s="105"/>
      <c r="WRV12" s="105"/>
      <c r="WRW12" s="105"/>
      <c r="WRX12" s="105"/>
      <c r="WRY12" s="105"/>
      <c r="WRZ12" s="105"/>
      <c r="WSA12" s="105"/>
      <c r="WSB12" s="105"/>
      <c r="WSC12" s="105"/>
      <c r="WSD12" s="105"/>
      <c r="WSE12" s="105"/>
      <c r="WSF12" s="105"/>
      <c r="WSG12" s="105"/>
      <c r="WSH12" s="105"/>
      <c r="WSI12" s="105"/>
      <c r="WSJ12" s="105"/>
      <c r="WSK12" s="105"/>
      <c r="WSL12" s="105"/>
      <c r="WSM12" s="105"/>
      <c r="WSN12" s="105"/>
      <c r="WSO12" s="105"/>
      <c r="WSP12" s="105"/>
      <c r="WSQ12" s="105"/>
      <c r="WSR12" s="105"/>
      <c r="WSS12" s="105"/>
      <c r="WST12" s="105"/>
      <c r="WSU12" s="105"/>
      <c r="WSV12" s="105"/>
      <c r="WSW12" s="105"/>
      <c r="WSX12" s="105"/>
      <c r="WSY12" s="105"/>
      <c r="WSZ12" s="105"/>
      <c r="WTA12" s="105"/>
      <c r="WTB12" s="105"/>
      <c r="WTC12" s="105"/>
      <c r="WTD12" s="105"/>
      <c r="WTE12" s="105"/>
      <c r="WTF12" s="105"/>
      <c r="WTG12" s="105"/>
      <c r="WTH12" s="105"/>
      <c r="WTI12" s="105"/>
      <c r="WTJ12" s="105"/>
      <c r="WTK12" s="105"/>
      <c r="WTL12" s="105"/>
      <c r="WTM12" s="105"/>
      <c r="WTN12" s="105"/>
      <c r="WTO12" s="105"/>
      <c r="WTP12" s="105"/>
      <c r="WTQ12" s="105"/>
      <c r="WTR12" s="105"/>
      <c r="WTS12" s="105"/>
      <c r="WTT12" s="105"/>
      <c r="WTU12" s="105"/>
      <c r="WTV12" s="105"/>
      <c r="WTW12" s="105"/>
      <c r="WTX12" s="105"/>
      <c r="WTY12" s="105"/>
      <c r="WTZ12" s="105"/>
      <c r="WUA12" s="105"/>
      <c r="WUB12" s="105"/>
      <c r="WUC12" s="105"/>
      <c r="WUD12" s="105"/>
      <c r="WUE12" s="105"/>
      <c r="WUF12" s="105"/>
      <c r="WUG12" s="105"/>
      <c r="WUH12" s="105"/>
      <c r="WUI12" s="105"/>
      <c r="WUJ12" s="105"/>
      <c r="WUK12" s="105"/>
      <c r="WUL12" s="105"/>
      <c r="WUM12" s="105"/>
      <c r="WUN12" s="105"/>
      <c r="WUO12" s="105"/>
      <c r="WUP12" s="105"/>
      <c r="WUQ12" s="105"/>
      <c r="WUR12" s="105"/>
      <c r="WUS12" s="105"/>
      <c r="WUT12" s="105"/>
      <c r="WUU12" s="105"/>
      <c r="WUV12" s="105"/>
      <c r="WUW12" s="105"/>
      <c r="WUX12" s="105"/>
      <c r="WUY12" s="105"/>
      <c r="WUZ12" s="105"/>
      <c r="WVA12" s="105"/>
      <c r="WVB12" s="105"/>
      <c r="WVC12" s="105"/>
      <c r="WVD12" s="105"/>
      <c r="WVE12" s="105"/>
      <c r="WVF12" s="105"/>
      <c r="WVG12" s="105"/>
      <c r="WVH12" s="105"/>
      <c r="WVI12" s="105"/>
      <c r="WVJ12" s="105"/>
      <c r="WVK12" s="105"/>
      <c r="WVL12" s="105"/>
      <c r="WVM12" s="105"/>
      <c r="WVN12" s="105"/>
      <c r="WVO12" s="105"/>
      <c r="WVP12" s="105"/>
      <c r="WVQ12" s="105"/>
      <c r="WVR12" s="105"/>
      <c r="WVS12" s="105"/>
      <c r="WVT12" s="105"/>
      <c r="WVU12" s="105"/>
      <c r="WVV12" s="105"/>
      <c r="WVW12" s="105"/>
      <c r="WVX12" s="105"/>
      <c r="WVY12" s="105"/>
      <c r="WVZ12" s="105"/>
      <c r="WWA12" s="105"/>
      <c r="WWB12" s="105"/>
      <c r="WWC12" s="105"/>
      <c r="WWD12" s="105"/>
      <c r="WWE12" s="105"/>
      <c r="WWF12" s="105"/>
      <c r="WWG12" s="105"/>
      <c r="WWH12" s="105"/>
      <c r="WWI12" s="105"/>
      <c r="WWJ12" s="105"/>
      <c r="WWK12" s="105"/>
      <c r="WWL12" s="105"/>
      <c r="WWM12" s="105"/>
      <c r="WWN12" s="105"/>
      <c r="WWO12" s="105"/>
      <c r="WWP12" s="105"/>
      <c r="WWQ12" s="105"/>
      <c r="WWR12" s="105"/>
      <c r="WWS12" s="105"/>
      <c r="WWT12" s="105"/>
      <c r="WWU12" s="105"/>
      <c r="WWV12" s="105"/>
      <c r="WWW12" s="105"/>
      <c r="WWX12" s="105"/>
      <c r="WWY12" s="105"/>
      <c r="WWZ12" s="105"/>
      <c r="WXA12" s="105"/>
      <c r="WXB12" s="105"/>
      <c r="WXC12" s="105"/>
      <c r="WXD12" s="105"/>
      <c r="WXE12" s="105"/>
      <c r="WXF12" s="105"/>
      <c r="WXG12" s="105"/>
      <c r="WXH12" s="105"/>
      <c r="WXI12" s="105"/>
      <c r="WXJ12" s="105"/>
      <c r="WXK12" s="105"/>
      <c r="WXL12" s="105"/>
      <c r="WXM12" s="105"/>
      <c r="WXN12" s="105"/>
      <c r="WXO12" s="105"/>
      <c r="WXP12" s="105"/>
      <c r="WXQ12" s="105"/>
      <c r="WXR12" s="105"/>
      <c r="WXS12" s="105"/>
      <c r="WXT12" s="105"/>
      <c r="WXU12" s="105"/>
      <c r="WXV12" s="105"/>
      <c r="WXW12" s="105"/>
      <c r="WXX12" s="105"/>
      <c r="WXY12" s="105"/>
      <c r="WXZ12" s="105"/>
      <c r="WYA12" s="105"/>
      <c r="WYB12" s="105"/>
      <c r="WYC12" s="105"/>
      <c r="WYD12" s="105"/>
      <c r="WYE12" s="105"/>
      <c r="WYF12" s="105"/>
      <c r="WYG12" s="105"/>
      <c r="WYH12" s="105"/>
      <c r="WYI12" s="105"/>
      <c r="WYJ12" s="105"/>
      <c r="WYK12" s="105"/>
      <c r="WYL12" s="105"/>
      <c r="WYM12" s="105"/>
      <c r="WYN12" s="105"/>
      <c r="WYO12" s="105"/>
      <c r="WYP12" s="105"/>
      <c r="WYQ12" s="105"/>
      <c r="WYR12" s="105"/>
      <c r="WYS12" s="105"/>
      <c r="WYT12" s="105"/>
      <c r="WYU12" s="105"/>
      <c r="WYV12" s="105"/>
      <c r="WYW12" s="105"/>
      <c r="WYX12" s="105"/>
      <c r="WYY12" s="105"/>
      <c r="WYZ12" s="105"/>
      <c r="WZA12" s="105"/>
      <c r="WZB12" s="105"/>
      <c r="WZC12" s="105"/>
      <c r="WZD12" s="105"/>
      <c r="WZE12" s="105"/>
      <c r="WZF12" s="105"/>
      <c r="WZG12" s="105"/>
      <c r="WZH12" s="105"/>
      <c r="WZI12" s="105"/>
      <c r="WZJ12" s="105"/>
      <c r="WZK12" s="105"/>
      <c r="WZL12" s="105"/>
      <c r="WZM12" s="105"/>
      <c r="WZN12" s="105"/>
      <c r="WZO12" s="105"/>
      <c r="WZP12" s="105"/>
      <c r="WZQ12" s="105"/>
      <c r="WZR12" s="105"/>
      <c r="WZS12" s="105"/>
      <c r="WZT12" s="105"/>
      <c r="WZU12" s="105"/>
      <c r="WZV12" s="105"/>
      <c r="WZW12" s="105"/>
      <c r="WZX12" s="105"/>
      <c r="WZY12" s="105"/>
      <c r="WZZ12" s="105"/>
      <c r="XAA12" s="105"/>
      <c r="XAB12" s="105"/>
      <c r="XAC12" s="105"/>
      <c r="XAD12" s="105"/>
      <c r="XAE12" s="105"/>
      <c r="XAF12" s="105"/>
      <c r="XAG12" s="105"/>
    </row>
    <row r="13" spans="1:16257" s="18" customFormat="1" ht="10.35" customHeight="1" x14ac:dyDescent="0.2">
      <c r="A13" s="40" t="s">
        <v>10</v>
      </c>
      <c r="B13" s="24" t="e">
        <f t="shared" ref="B13:AT14" si="0">B4</f>
        <v>#REF!</v>
      </c>
      <c r="C13" s="24" t="e">
        <f t="shared" si="0"/>
        <v>#REF!</v>
      </c>
      <c r="D13" s="24" t="e">
        <f t="shared" si="0"/>
        <v>#REF!</v>
      </c>
      <c r="E13" s="24" t="e">
        <f t="shared" si="0"/>
        <v>#REF!</v>
      </c>
      <c r="F13" s="24" t="e">
        <f t="shared" si="0"/>
        <v>#REF!</v>
      </c>
      <c r="G13" s="24" t="e">
        <f t="shared" si="0"/>
        <v>#REF!</v>
      </c>
      <c r="H13" s="24" t="e">
        <f t="shared" si="0"/>
        <v>#REF!</v>
      </c>
      <c r="I13" s="24" t="e">
        <f t="shared" si="0"/>
        <v>#REF!</v>
      </c>
      <c r="J13" s="24" t="e">
        <f t="shared" si="0"/>
        <v>#REF!</v>
      </c>
      <c r="K13" s="24" t="e">
        <f t="shared" si="0"/>
        <v>#REF!</v>
      </c>
      <c r="L13" s="24" t="e">
        <f t="shared" si="0"/>
        <v>#REF!</v>
      </c>
      <c r="M13" s="24" t="e">
        <f t="shared" si="0"/>
        <v>#REF!</v>
      </c>
      <c r="N13" s="24" t="e">
        <f t="shared" si="0"/>
        <v>#REF!</v>
      </c>
      <c r="O13" s="24" t="e">
        <f t="shared" si="0"/>
        <v>#REF!</v>
      </c>
      <c r="P13" s="24" t="e">
        <f t="shared" si="0"/>
        <v>#REF!</v>
      </c>
      <c r="Q13" s="24" t="e">
        <f t="shared" si="0"/>
        <v>#REF!</v>
      </c>
      <c r="R13" s="24" t="e">
        <f t="shared" si="0"/>
        <v>#REF!</v>
      </c>
      <c r="S13" s="24" t="e">
        <f t="shared" si="0"/>
        <v>#REF!</v>
      </c>
      <c r="T13" s="24" t="e">
        <f t="shared" si="0"/>
        <v>#REF!</v>
      </c>
      <c r="U13" s="24" t="e">
        <f t="shared" si="0"/>
        <v>#REF!</v>
      </c>
      <c r="V13" s="24" t="e">
        <f t="shared" si="0"/>
        <v>#REF!</v>
      </c>
      <c r="W13" s="24" t="e">
        <f t="shared" si="0"/>
        <v>#REF!</v>
      </c>
      <c r="X13" s="24" t="e">
        <f t="shared" si="0"/>
        <v>#REF!</v>
      </c>
      <c r="Y13" s="24" t="e">
        <f t="shared" si="0"/>
        <v>#REF!</v>
      </c>
      <c r="Z13" s="24" t="e">
        <f t="shared" si="0"/>
        <v>#REF!</v>
      </c>
      <c r="AA13" s="24" t="e">
        <f t="shared" si="0"/>
        <v>#REF!</v>
      </c>
      <c r="AB13" s="24" t="e">
        <f t="shared" si="0"/>
        <v>#REF!</v>
      </c>
      <c r="AC13" s="24" t="e">
        <f t="shared" si="0"/>
        <v>#REF!</v>
      </c>
      <c r="AD13" s="24" t="e">
        <f t="shared" si="0"/>
        <v>#REF!</v>
      </c>
      <c r="AE13" s="24" t="e">
        <f t="shared" si="0"/>
        <v>#REF!</v>
      </c>
      <c r="AF13" s="24" t="e">
        <f t="shared" si="0"/>
        <v>#REF!</v>
      </c>
      <c r="AG13" s="24" t="e">
        <f t="shared" si="0"/>
        <v>#REF!</v>
      </c>
      <c r="AH13" s="24" t="e">
        <f t="shared" si="0"/>
        <v>#REF!</v>
      </c>
      <c r="AI13" s="24" t="e">
        <f t="shared" si="0"/>
        <v>#REF!</v>
      </c>
      <c r="AJ13" s="24" t="e">
        <f t="shared" si="0"/>
        <v>#REF!</v>
      </c>
      <c r="AK13" s="24" t="e">
        <f t="shared" si="0"/>
        <v>#REF!</v>
      </c>
      <c r="AL13" s="24" t="e">
        <f t="shared" si="0"/>
        <v>#REF!</v>
      </c>
      <c r="AM13" s="24" t="e">
        <f t="shared" si="0"/>
        <v>#REF!</v>
      </c>
      <c r="AN13" s="24" t="e">
        <f t="shared" si="0"/>
        <v>#REF!</v>
      </c>
      <c r="AO13" s="24" t="e">
        <f t="shared" si="0"/>
        <v>#REF!</v>
      </c>
      <c r="AP13" s="24" t="e">
        <f t="shared" si="0"/>
        <v>#REF!</v>
      </c>
      <c r="AQ13" s="24" t="e">
        <f t="shared" si="0"/>
        <v>#REF!</v>
      </c>
      <c r="AR13" s="24" t="e">
        <f t="shared" si="0"/>
        <v>#REF!</v>
      </c>
      <c r="AS13" s="24" t="e">
        <f t="shared" si="0"/>
        <v>#REF!</v>
      </c>
      <c r="AT13" s="24" t="e">
        <f t="shared" si="0"/>
        <v>#REF!</v>
      </c>
    </row>
    <row r="14" spans="1:16257" s="18" customFormat="1" ht="20.100000000000001" customHeight="1" x14ac:dyDescent="0.2">
      <c r="A14" s="20"/>
      <c r="B14" s="24" t="e">
        <f t="shared" si="0"/>
        <v>#REF!</v>
      </c>
      <c r="C14" s="24" t="e">
        <f t="shared" si="0"/>
        <v>#REF!</v>
      </c>
      <c r="D14" s="24" t="e">
        <f t="shared" si="0"/>
        <v>#REF!</v>
      </c>
      <c r="E14" s="24" t="e">
        <f t="shared" si="0"/>
        <v>#REF!</v>
      </c>
      <c r="F14" s="24" t="e">
        <f t="shared" si="0"/>
        <v>#REF!</v>
      </c>
      <c r="G14" s="24" t="e">
        <f t="shared" si="0"/>
        <v>#REF!</v>
      </c>
      <c r="H14" s="24" t="e">
        <f t="shared" si="0"/>
        <v>#REF!</v>
      </c>
      <c r="I14" s="24" t="e">
        <f t="shared" si="0"/>
        <v>#REF!</v>
      </c>
      <c r="J14" s="24" t="e">
        <f t="shared" si="0"/>
        <v>#REF!</v>
      </c>
      <c r="K14" s="24" t="e">
        <f t="shared" si="0"/>
        <v>#REF!</v>
      </c>
      <c r="L14" s="24" t="e">
        <f t="shared" si="0"/>
        <v>#REF!</v>
      </c>
      <c r="M14" s="24" t="e">
        <f t="shared" si="0"/>
        <v>#REF!</v>
      </c>
      <c r="N14" s="24" t="e">
        <f t="shared" si="0"/>
        <v>#REF!</v>
      </c>
      <c r="O14" s="24" t="e">
        <f t="shared" si="0"/>
        <v>#REF!</v>
      </c>
      <c r="P14" s="24" t="e">
        <f t="shared" si="0"/>
        <v>#REF!</v>
      </c>
      <c r="Q14" s="24" t="e">
        <f t="shared" si="0"/>
        <v>#REF!</v>
      </c>
      <c r="R14" s="24" t="e">
        <f t="shared" si="0"/>
        <v>#REF!</v>
      </c>
      <c r="S14" s="24" t="e">
        <f t="shared" si="0"/>
        <v>#REF!</v>
      </c>
      <c r="T14" s="24" t="e">
        <f t="shared" si="0"/>
        <v>#REF!</v>
      </c>
      <c r="U14" s="24" t="e">
        <f t="shared" si="0"/>
        <v>#REF!</v>
      </c>
      <c r="V14" s="24" t="e">
        <f t="shared" si="0"/>
        <v>#REF!</v>
      </c>
      <c r="W14" s="24" t="e">
        <f t="shared" si="0"/>
        <v>#REF!</v>
      </c>
      <c r="X14" s="24" t="e">
        <f t="shared" si="0"/>
        <v>#REF!</v>
      </c>
      <c r="Y14" s="24" t="e">
        <f t="shared" si="0"/>
        <v>#REF!</v>
      </c>
      <c r="Z14" s="24" t="e">
        <f t="shared" si="0"/>
        <v>#REF!</v>
      </c>
      <c r="AA14" s="24" t="e">
        <f t="shared" si="0"/>
        <v>#REF!</v>
      </c>
      <c r="AB14" s="24" t="e">
        <f t="shared" si="0"/>
        <v>#REF!</v>
      </c>
      <c r="AC14" s="24" t="e">
        <f t="shared" si="0"/>
        <v>#REF!</v>
      </c>
      <c r="AD14" s="24" t="e">
        <f t="shared" si="0"/>
        <v>#REF!</v>
      </c>
      <c r="AE14" s="24" t="e">
        <f t="shared" si="0"/>
        <v>#REF!</v>
      </c>
      <c r="AF14" s="24" t="e">
        <f t="shared" si="0"/>
        <v>#REF!</v>
      </c>
      <c r="AG14" s="24" t="e">
        <f t="shared" si="0"/>
        <v>#REF!</v>
      </c>
      <c r="AH14" s="24" t="e">
        <f t="shared" si="0"/>
        <v>#REF!</v>
      </c>
      <c r="AI14" s="24" t="e">
        <f t="shared" si="0"/>
        <v>#REF!</v>
      </c>
      <c r="AJ14" s="24" t="e">
        <f t="shared" si="0"/>
        <v>#REF!</v>
      </c>
      <c r="AK14" s="24" t="e">
        <f t="shared" si="0"/>
        <v>#REF!</v>
      </c>
      <c r="AL14" s="24" t="e">
        <f t="shared" si="0"/>
        <v>#REF!</v>
      </c>
      <c r="AM14" s="24" t="e">
        <f t="shared" si="0"/>
        <v>#REF!</v>
      </c>
      <c r="AN14" s="24" t="e">
        <f t="shared" si="0"/>
        <v>#REF!</v>
      </c>
      <c r="AO14" s="24" t="e">
        <f t="shared" si="0"/>
        <v>#REF!</v>
      </c>
      <c r="AP14" s="24" t="e">
        <f t="shared" si="0"/>
        <v>#REF!</v>
      </c>
      <c r="AQ14" s="24" t="e">
        <f t="shared" si="0"/>
        <v>#REF!</v>
      </c>
      <c r="AR14" s="24" t="e">
        <f t="shared" si="0"/>
        <v>#REF!</v>
      </c>
      <c r="AS14" s="24" t="e">
        <f t="shared" si="0"/>
        <v>#REF!</v>
      </c>
      <c r="AT14" s="24" t="e">
        <f t="shared" si="0"/>
        <v>#REF!</v>
      </c>
    </row>
    <row r="15" spans="1:16257" s="18" customFormat="1" ht="10.35" customHeight="1" x14ac:dyDescent="0.2">
      <c r="A15" s="17" t="s">
        <v>2</v>
      </c>
    </row>
    <row r="16" spans="1:16257" s="18" customFormat="1" ht="10.35" customHeight="1" x14ac:dyDescent="0.2">
      <c r="A16" s="19">
        <v>1</v>
      </c>
      <c r="B16" s="17" t="e">
        <f>ROUNDUP(B7*0.85,)+25</f>
        <v>#REF!</v>
      </c>
      <c r="C16" s="17" t="e">
        <f t="shared" ref="C16:AT16" si="1">ROUNDUP(C7*0.85,)+25</f>
        <v>#REF!</v>
      </c>
      <c r="D16" s="17" t="e">
        <f t="shared" si="1"/>
        <v>#REF!</v>
      </c>
      <c r="E16" s="17" t="e">
        <f t="shared" si="1"/>
        <v>#REF!</v>
      </c>
      <c r="F16" s="17" t="e">
        <f t="shared" si="1"/>
        <v>#REF!</v>
      </c>
      <c r="G16" s="17" t="e">
        <f t="shared" si="1"/>
        <v>#REF!</v>
      </c>
      <c r="H16" s="17" t="e">
        <f t="shared" si="1"/>
        <v>#REF!</v>
      </c>
      <c r="I16" s="17" t="e">
        <f t="shared" si="1"/>
        <v>#REF!</v>
      </c>
      <c r="J16" s="17" t="e">
        <f t="shared" si="1"/>
        <v>#REF!</v>
      </c>
      <c r="K16" s="17" t="e">
        <f t="shared" si="1"/>
        <v>#REF!</v>
      </c>
      <c r="L16" s="17" t="e">
        <f t="shared" si="1"/>
        <v>#REF!</v>
      </c>
      <c r="M16" s="17" t="e">
        <f t="shared" si="1"/>
        <v>#REF!</v>
      </c>
      <c r="N16" s="17" t="e">
        <f t="shared" si="1"/>
        <v>#REF!</v>
      </c>
      <c r="O16" s="17" t="e">
        <f t="shared" si="1"/>
        <v>#REF!</v>
      </c>
      <c r="P16" s="17" t="e">
        <f t="shared" si="1"/>
        <v>#REF!</v>
      </c>
      <c r="Q16" s="17" t="e">
        <f t="shared" si="1"/>
        <v>#REF!</v>
      </c>
      <c r="R16" s="17" t="e">
        <f t="shared" si="1"/>
        <v>#REF!</v>
      </c>
      <c r="S16" s="17" t="e">
        <f t="shared" si="1"/>
        <v>#REF!</v>
      </c>
      <c r="T16" s="17" t="e">
        <f t="shared" si="1"/>
        <v>#REF!</v>
      </c>
      <c r="U16" s="17" t="e">
        <f t="shared" si="1"/>
        <v>#REF!</v>
      </c>
      <c r="V16" s="17" t="e">
        <f t="shared" si="1"/>
        <v>#REF!</v>
      </c>
      <c r="W16" s="17" t="e">
        <f t="shared" si="1"/>
        <v>#REF!</v>
      </c>
      <c r="X16" s="17" t="e">
        <f t="shared" si="1"/>
        <v>#REF!</v>
      </c>
      <c r="Y16" s="17" t="e">
        <f t="shared" si="1"/>
        <v>#REF!</v>
      </c>
      <c r="Z16" s="17" t="e">
        <f t="shared" si="1"/>
        <v>#REF!</v>
      </c>
      <c r="AA16" s="17" t="e">
        <f t="shared" si="1"/>
        <v>#REF!</v>
      </c>
      <c r="AB16" s="17" t="e">
        <f t="shared" si="1"/>
        <v>#REF!</v>
      </c>
      <c r="AC16" s="17" t="e">
        <f t="shared" si="1"/>
        <v>#REF!</v>
      </c>
      <c r="AD16" s="17" t="e">
        <f t="shared" si="1"/>
        <v>#REF!</v>
      </c>
      <c r="AE16" s="17" t="e">
        <f t="shared" si="1"/>
        <v>#REF!</v>
      </c>
      <c r="AF16" s="17" t="e">
        <f t="shared" si="1"/>
        <v>#REF!</v>
      </c>
      <c r="AG16" s="17" t="e">
        <f t="shared" si="1"/>
        <v>#REF!</v>
      </c>
      <c r="AH16" s="17" t="e">
        <f t="shared" si="1"/>
        <v>#REF!</v>
      </c>
      <c r="AI16" s="17" t="e">
        <f t="shared" si="1"/>
        <v>#REF!</v>
      </c>
      <c r="AJ16" s="17" t="e">
        <f t="shared" si="1"/>
        <v>#REF!</v>
      </c>
      <c r="AK16" s="17" t="e">
        <f t="shared" si="1"/>
        <v>#REF!</v>
      </c>
      <c r="AL16" s="17" t="e">
        <f t="shared" si="1"/>
        <v>#REF!</v>
      </c>
      <c r="AM16" s="17" t="e">
        <f t="shared" si="1"/>
        <v>#REF!</v>
      </c>
      <c r="AN16" s="17" t="e">
        <f t="shared" si="1"/>
        <v>#REF!</v>
      </c>
      <c r="AO16" s="17" t="e">
        <f t="shared" si="1"/>
        <v>#REF!</v>
      </c>
      <c r="AP16" s="17" t="e">
        <f t="shared" si="1"/>
        <v>#REF!</v>
      </c>
      <c r="AQ16" s="17" t="e">
        <f t="shared" si="1"/>
        <v>#REF!</v>
      </c>
      <c r="AR16" s="17" t="e">
        <f t="shared" si="1"/>
        <v>#REF!</v>
      </c>
      <c r="AS16" s="17" t="e">
        <f t="shared" si="1"/>
        <v>#REF!</v>
      </c>
      <c r="AT16" s="17" t="e">
        <f t="shared" si="1"/>
        <v>#REF!</v>
      </c>
    </row>
    <row r="17" spans="1:16257" s="18" customFormat="1" ht="10.35" customHeight="1" x14ac:dyDescent="0.2">
      <c r="A17" s="17" t="s">
        <v>3</v>
      </c>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row>
    <row r="18" spans="1:16257" s="18" customFormat="1" ht="10.35" customHeight="1" x14ac:dyDescent="0.2">
      <c r="A18" s="19">
        <v>1</v>
      </c>
      <c r="B18" s="17" t="e">
        <f t="shared" ref="B18:Q20" si="2">ROUNDUP(B9*0.85,)+25</f>
        <v>#REF!</v>
      </c>
      <c r="C18" s="17" t="e">
        <f t="shared" si="2"/>
        <v>#REF!</v>
      </c>
      <c r="D18" s="17" t="e">
        <f t="shared" si="2"/>
        <v>#REF!</v>
      </c>
      <c r="E18" s="17" t="e">
        <f t="shared" si="2"/>
        <v>#REF!</v>
      </c>
      <c r="F18" s="17" t="e">
        <f t="shared" si="2"/>
        <v>#REF!</v>
      </c>
      <c r="G18" s="17" t="e">
        <f t="shared" si="2"/>
        <v>#REF!</v>
      </c>
      <c r="H18" s="17" t="e">
        <f t="shared" si="2"/>
        <v>#REF!</v>
      </c>
      <c r="I18" s="17" t="e">
        <f t="shared" si="2"/>
        <v>#REF!</v>
      </c>
      <c r="J18" s="17" t="e">
        <f t="shared" si="2"/>
        <v>#REF!</v>
      </c>
      <c r="K18" s="17" t="e">
        <f t="shared" si="2"/>
        <v>#REF!</v>
      </c>
      <c r="L18" s="17" t="e">
        <f t="shared" si="2"/>
        <v>#REF!</v>
      </c>
      <c r="M18" s="17" t="e">
        <f t="shared" si="2"/>
        <v>#REF!</v>
      </c>
      <c r="N18" s="17" t="e">
        <f t="shared" si="2"/>
        <v>#REF!</v>
      </c>
      <c r="O18" s="17" t="e">
        <f t="shared" si="2"/>
        <v>#REF!</v>
      </c>
      <c r="P18" s="17" t="e">
        <f t="shared" si="2"/>
        <v>#REF!</v>
      </c>
      <c r="Q18" s="17" t="e">
        <f t="shared" si="2"/>
        <v>#REF!</v>
      </c>
      <c r="R18" s="17" t="e">
        <f t="shared" ref="C18:AT20" si="3">ROUNDUP(R9*0.85,)+25</f>
        <v>#REF!</v>
      </c>
      <c r="S18" s="17" t="e">
        <f t="shared" si="3"/>
        <v>#REF!</v>
      </c>
      <c r="T18" s="17" t="e">
        <f t="shared" si="3"/>
        <v>#REF!</v>
      </c>
      <c r="U18" s="17" t="e">
        <f t="shared" si="3"/>
        <v>#REF!</v>
      </c>
      <c r="V18" s="17" t="e">
        <f t="shared" si="3"/>
        <v>#REF!</v>
      </c>
      <c r="W18" s="17" t="e">
        <f t="shared" si="3"/>
        <v>#REF!</v>
      </c>
      <c r="X18" s="17" t="e">
        <f t="shared" si="3"/>
        <v>#REF!</v>
      </c>
      <c r="Y18" s="17" t="e">
        <f t="shared" si="3"/>
        <v>#REF!</v>
      </c>
      <c r="Z18" s="17" t="e">
        <f t="shared" si="3"/>
        <v>#REF!</v>
      </c>
      <c r="AA18" s="17" t="e">
        <f t="shared" si="3"/>
        <v>#REF!</v>
      </c>
      <c r="AB18" s="17" t="e">
        <f t="shared" si="3"/>
        <v>#REF!</v>
      </c>
      <c r="AC18" s="17" t="e">
        <f t="shared" si="3"/>
        <v>#REF!</v>
      </c>
      <c r="AD18" s="17" t="e">
        <f t="shared" si="3"/>
        <v>#REF!</v>
      </c>
      <c r="AE18" s="17" t="e">
        <f t="shared" si="3"/>
        <v>#REF!</v>
      </c>
      <c r="AF18" s="17" t="e">
        <f t="shared" si="3"/>
        <v>#REF!</v>
      </c>
      <c r="AG18" s="17" t="e">
        <f t="shared" si="3"/>
        <v>#REF!</v>
      </c>
      <c r="AH18" s="17" t="e">
        <f t="shared" si="3"/>
        <v>#REF!</v>
      </c>
      <c r="AI18" s="17" t="e">
        <f t="shared" si="3"/>
        <v>#REF!</v>
      </c>
      <c r="AJ18" s="17" t="e">
        <f t="shared" si="3"/>
        <v>#REF!</v>
      </c>
      <c r="AK18" s="17" t="e">
        <f t="shared" si="3"/>
        <v>#REF!</v>
      </c>
      <c r="AL18" s="17" t="e">
        <f t="shared" si="3"/>
        <v>#REF!</v>
      </c>
      <c r="AM18" s="17" t="e">
        <f t="shared" si="3"/>
        <v>#REF!</v>
      </c>
      <c r="AN18" s="17" t="e">
        <f t="shared" si="3"/>
        <v>#REF!</v>
      </c>
      <c r="AO18" s="17" t="e">
        <f t="shared" si="3"/>
        <v>#REF!</v>
      </c>
      <c r="AP18" s="17" t="e">
        <f t="shared" si="3"/>
        <v>#REF!</v>
      </c>
      <c r="AQ18" s="17" t="e">
        <f t="shared" si="3"/>
        <v>#REF!</v>
      </c>
      <c r="AR18" s="17" t="e">
        <f t="shared" si="3"/>
        <v>#REF!</v>
      </c>
      <c r="AS18" s="17" t="e">
        <f t="shared" si="3"/>
        <v>#REF!</v>
      </c>
      <c r="AT18" s="17" t="e">
        <f t="shared" si="3"/>
        <v>#REF!</v>
      </c>
    </row>
    <row r="19" spans="1:16257" s="18" customFormat="1" ht="10.35" customHeight="1" x14ac:dyDescent="0.2">
      <c r="A19" s="17" t="s">
        <v>4</v>
      </c>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row>
    <row r="20" spans="1:16257" s="18" customFormat="1" ht="10.35" customHeight="1" x14ac:dyDescent="0.2">
      <c r="A20" s="19">
        <v>1</v>
      </c>
      <c r="B20" s="17" t="e">
        <f t="shared" si="2"/>
        <v>#REF!</v>
      </c>
      <c r="C20" s="17" t="e">
        <f t="shared" si="3"/>
        <v>#REF!</v>
      </c>
      <c r="D20" s="17" t="e">
        <f t="shared" si="3"/>
        <v>#REF!</v>
      </c>
      <c r="E20" s="17" t="e">
        <f t="shared" si="3"/>
        <v>#REF!</v>
      </c>
      <c r="F20" s="17" t="e">
        <f t="shared" si="3"/>
        <v>#REF!</v>
      </c>
      <c r="G20" s="17" t="e">
        <f t="shared" si="3"/>
        <v>#REF!</v>
      </c>
      <c r="H20" s="17" t="e">
        <f t="shared" si="3"/>
        <v>#REF!</v>
      </c>
      <c r="I20" s="17" t="e">
        <f t="shared" si="3"/>
        <v>#REF!</v>
      </c>
      <c r="J20" s="17" t="e">
        <f t="shared" si="3"/>
        <v>#REF!</v>
      </c>
      <c r="K20" s="17" t="e">
        <f t="shared" si="3"/>
        <v>#REF!</v>
      </c>
      <c r="L20" s="17" t="e">
        <f t="shared" si="3"/>
        <v>#REF!</v>
      </c>
      <c r="M20" s="17" t="e">
        <f t="shared" si="3"/>
        <v>#REF!</v>
      </c>
      <c r="N20" s="17" t="e">
        <f t="shared" si="3"/>
        <v>#REF!</v>
      </c>
      <c r="O20" s="17" t="e">
        <f t="shared" si="3"/>
        <v>#REF!</v>
      </c>
      <c r="P20" s="17" t="e">
        <f t="shared" si="3"/>
        <v>#REF!</v>
      </c>
      <c r="Q20" s="17" t="e">
        <f t="shared" si="3"/>
        <v>#REF!</v>
      </c>
      <c r="R20" s="17" t="e">
        <f t="shared" si="3"/>
        <v>#REF!</v>
      </c>
      <c r="S20" s="17" t="e">
        <f t="shared" si="3"/>
        <v>#REF!</v>
      </c>
      <c r="T20" s="17" t="e">
        <f t="shared" si="3"/>
        <v>#REF!</v>
      </c>
      <c r="U20" s="17" t="e">
        <f t="shared" si="3"/>
        <v>#REF!</v>
      </c>
      <c r="V20" s="17" t="e">
        <f t="shared" si="3"/>
        <v>#REF!</v>
      </c>
      <c r="W20" s="17" t="e">
        <f t="shared" si="3"/>
        <v>#REF!</v>
      </c>
      <c r="X20" s="17" t="e">
        <f t="shared" si="3"/>
        <v>#REF!</v>
      </c>
      <c r="Y20" s="17" t="e">
        <f t="shared" si="3"/>
        <v>#REF!</v>
      </c>
      <c r="Z20" s="17" t="e">
        <f t="shared" si="3"/>
        <v>#REF!</v>
      </c>
      <c r="AA20" s="17" t="e">
        <f t="shared" si="3"/>
        <v>#REF!</v>
      </c>
      <c r="AB20" s="17" t="e">
        <f t="shared" si="3"/>
        <v>#REF!</v>
      </c>
      <c r="AC20" s="17" t="e">
        <f t="shared" si="3"/>
        <v>#REF!</v>
      </c>
      <c r="AD20" s="17" t="e">
        <f t="shared" si="3"/>
        <v>#REF!</v>
      </c>
      <c r="AE20" s="17" t="e">
        <f t="shared" si="3"/>
        <v>#REF!</v>
      </c>
      <c r="AF20" s="17" t="e">
        <f t="shared" si="3"/>
        <v>#REF!</v>
      </c>
      <c r="AG20" s="17" t="e">
        <f t="shared" si="3"/>
        <v>#REF!</v>
      </c>
      <c r="AH20" s="17" t="e">
        <f t="shared" si="3"/>
        <v>#REF!</v>
      </c>
      <c r="AI20" s="17" t="e">
        <f t="shared" si="3"/>
        <v>#REF!</v>
      </c>
      <c r="AJ20" s="17" t="e">
        <f t="shared" si="3"/>
        <v>#REF!</v>
      </c>
      <c r="AK20" s="17" t="e">
        <f t="shared" si="3"/>
        <v>#REF!</v>
      </c>
      <c r="AL20" s="17" t="e">
        <f t="shared" si="3"/>
        <v>#REF!</v>
      </c>
      <c r="AM20" s="17" t="e">
        <f t="shared" si="3"/>
        <v>#REF!</v>
      </c>
      <c r="AN20" s="17" t="e">
        <f t="shared" si="3"/>
        <v>#REF!</v>
      </c>
      <c r="AO20" s="17" t="e">
        <f t="shared" si="3"/>
        <v>#REF!</v>
      </c>
      <c r="AP20" s="17" t="e">
        <f t="shared" si="3"/>
        <v>#REF!</v>
      </c>
      <c r="AQ20" s="17" t="e">
        <f t="shared" si="3"/>
        <v>#REF!</v>
      </c>
      <c r="AR20" s="17" t="e">
        <f t="shared" si="3"/>
        <v>#REF!</v>
      </c>
      <c r="AS20" s="17" t="e">
        <f t="shared" si="3"/>
        <v>#REF!</v>
      </c>
      <c r="AT20" s="17" t="e">
        <f t="shared" si="3"/>
        <v>#REF!</v>
      </c>
    </row>
    <row r="21" spans="1:16257" s="18" customFormat="1" ht="10.35" customHeight="1" x14ac:dyDescent="0.2">
      <c r="A21" s="41"/>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105"/>
      <c r="AN21" s="105"/>
      <c r="AO21" s="105"/>
      <c r="AP21" s="105"/>
      <c r="AQ21" s="105"/>
      <c r="AR21" s="105"/>
      <c r="AS21" s="105"/>
      <c r="AT21" s="105"/>
      <c r="AU21" s="105"/>
      <c r="AV21" s="105"/>
      <c r="AW21" s="105"/>
      <c r="AX21" s="105"/>
      <c r="AY21" s="105"/>
      <c r="AZ21" s="105"/>
      <c r="BA21" s="105"/>
      <c r="BB21" s="105"/>
      <c r="BC21" s="105"/>
      <c r="BD21" s="105"/>
      <c r="BE21" s="105"/>
      <c r="BF21" s="105"/>
      <c r="BG21" s="105"/>
      <c r="BH21" s="105"/>
      <c r="BI21" s="105"/>
      <c r="BJ21" s="105"/>
      <c r="BK21" s="105"/>
      <c r="BL21" s="105"/>
      <c r="BM21" s="105"/>
      <c r="BN21" s="105"/>
      <c r="BO21" s="105"/>
      <c r="BP21" s="105"/>
      <c r="BQ21" s="105"/>
      <c r="BR21" s="105"/>
      <c r="BS21" s="105"/>
      <c r="BT21" s="105"/>
      <c r="BU21" s="105"/>
      <c r="BV21" s="105"/>
      <c r="BW21" s="105"/>
      <c r="BX21" s="105"/>
      <c r="BY21" s="105"/>
      <c r="BZ21" s="105"/>
      <c r="CA21" s="105"/>
      <c r="CB21" s="105"/>
      <c r="CC21" s="105"/>
      <c r="CD21" s="105"/>
      <c r="CE21" s="105"/>
      <c r="CF21" s="105"/>
      <c r="CG21" s="105"/>
      <c r="CH21" s="105"/>
      <c r="CI21" s="105"/>
      <c r="CJ21" s="105"/>
      <c r="CK21" s="105"/>
      <c r="CL21" s="105"/>
      <c r="CM21" s="105"/>
      <c r="CN21" s="105"/>
      <c r="CO21" s="105"/>
      <c r="CP21" s="105"/>
      <c r="CQ21" s="105"/>
      <c r="CR21" s="105"/>
      <c r="CS21" s="105"/>
      <c r="CT21" s="105"/>
      <c r="CU21" s="105"/>
      <c r="CV21" s="105"/>
      <c r="CW21" s="105"/>
      <c r="CX21" s="105"/>
      <c r="CY21" s="105"/>
      <c r="CZ21" s="105"/>
      <c r="DA21" s="105"/>
      <c r="DB21" s="105"/>
      <c r="DC21" s="105"/>
      <c r="DD21" s="105"/>
      <c r="DE21" s="105"/>
      <c r="DF21" s="105"/>
      <c r="DG21" s="105"/>
      <c r="DH21" s="105"/>
      <c r="DI21" s="105"/>
      <c r="DJ21" s="105"/>
      <c r="DK21" s="105"/>
      <c r="DL21" s="105"/>
      <c r="DM21" s="105"/>
      <c r="DN21" s="105"/>
      <c r="DO21" s="105"/>
      <c r="DP21" s="105"/>
      <c r="DQ21" s="105"/>
      <c r="DR21" s="105"/>
      <c r="DS21" s="105"/>
      <c r="DT21" s="105"/>
      <c r="DU21" s="105"/>
      <c r="DV21" s="105"/>
      <c r="DW21" s="105"/>
      <c r="DX21" s="105"/>
      <c r="DY21" s="105"/>
      <c r="DZ21" s="105"/>
      <c r="EA21" s="105"/>
      <c r="EB21" s="105"/>
      <c r="EC21" s="105"/>
      <c r="ED21" s="105"/>
      <c r="EE21" s="105"/>
      <c r="EF21" s="105"/>
      <c r="EG21" s="105"/>
      <c r="EH21" s="105"/>
      <c r="EI21" s="105"/>
      <c r="EJ21" s="105"/>
      <c r="EK21" s="105"/>
      <c r="EL21" s="105"/>
      <c r="EM21" s="105"/>
      <c r="EN21" s="105"/>
      <c r="EO21" s="105"/>
      <c r="EP21" s="105"/>
      <c r="EQ21" s="105"/>
      <c r="ER21" s="105"/>
      <c r="ES21" s="105"/>
      <c r="ET21" s="105"/>
      <c r="EU21" s="105"/>
      <c r="EV21" s="105"/>
      <c r="EW21" s="105"/>
      <c r="EX21" s="105"/>
      <c r="EY21" s="105"/>
      <c r="EZ21" s="105"/>
      <c r="FA21" s="105"/>
      <c r="FB21" s="105"/>
      <c r="FC21" s="105"/>
      <c r="FD21" s="105"/>
      <c r="FE21" s="105"/>
      <c r="FF21" s="105"/>
      <c r="FG21" s="105"/>
      <c r="FH21" s="105"/>
      <c r="FI21" s="105"/>
      <c r="FJ21" s="105"/>
      <c r="FK21" s="105"/>
      <c r="FL21" s="105"/>
      <c r="FM21" s="105"/>
      <c r="FN21" s="105"/>
      <c r="FO21" s="105"/>
      <c r="FP21" s="105"/>
      <c r="FQ21" s="105"/>
      <c r="FR21" s="105"/>
      <c r="FS21" s="105"/>
      <c r="FT21" s="105"/>
      <c r="FU21" s="105"/>
      <c r="FV21" s="105"/>
      <c r="FW21" s="105"/>
      <c r="FX21" s="105"/>
      <c r="FY21" s="105"/>
      <c r="FZ21" s="105"/>
      <c r="GA21" s="105"/>
      <c r="GB21" s="105"/>
      <c r="GC21" s="105"/>
      <c r="GD21" s="105"/>
      <c r="GE21" s="105"/>
      <c r="GF21" s="105"/>
      <c r="GG21" s="105"/>
      <c r="GH21" s="105"/>
      <c r="GI21" s="105"/>
      <c r="GJ21" s="105"/>
      <c r="GK21" s="105"/>
      <c r="GL21" s="105"/>
      <c r="GM21" s="105"/>
      <c r="GN21" s="105"/>
      <c r="GO21" s="105"/>
      <c r="GP21" s="105"/>
      <c r="GQ21" s="105"/>
      <c r="GR21" s="105"/>
      <c r="GS21" s="105"/>
      <c r="GT21" s="105"/>
      <c r="GU21" s="105"/>
      <c r="GV21" s="105"/>
      <c r="GW21" s="105"/>
      <c r="GX21" s="105"/>
      <c r="GY21" s="105"/>
      <c r="GZ21" s="105"/>
      <c r="HA21" s="105"/>
      <c r="HB21" s="105"/>
      <c r="HC21" s="105"/>
      <c r="HD21" s="105"/>
      <c r="HE21" s="105"/>
      <c r="HF21" s="105"/>
      <c r="HG21" s="105"/>
      <c r="HH21" s="105"/>
      <c r="HI21" s="105"/>
      <c r="HJ21" s="105"/>
      <c r="HK21" s="105"/>
      <c r="HL21" s="105"/>
      <c r="HM21" s="105"/>
      <c r="HN21" s="105"/>
      <c r="HO21" s="105"/>
      <c r="HP21" s="105"/>
      <c r="HQ21" s="105"/>
      <c r="HR21" s="105"/>
      <c r="HS21" s="105"/>
      <c r="HT21" s="105"/>
      <c r="HU21" s="105"/>
      <c r="HV21" s="105"/>
      <c r="HW21" s="105"/>
      <c r="HX21" s="105"/>
      <c r="HY21" s="105"/>
      <c r="HZ21" s="105"/>
      <c r="IA21" s="105"/>
      <c r="IB21" s="105"/>
      <c r="IC21" s="105"/>
      <c r="ID21" s="105"/>
      <c r="IE21" s="105"/>
      <c r="IF21" s="105"/>
      <c r="IG21" s="105"/>
      <c r="IH21" s="105"/>
      <c r="II21" s="105"/>
      <c r="IJ21" s="105"/>
      <c r="IK21" s="105"/>
      <c r="IL21" s="105"/>
      <c r="IM21" s="105"/>
      <c r="IN21" s="105"/>
      <c r="IO21" s="105"/>
      <c r="IP21" s="105"/>
      <c r="IQ21" s="105"/>
      <c r="IR21" s="105"/>
      <c r="IS21" s="105"/>
      <c r="IT21" s="105"/>
      <c r="IU21" s="105"/>
      <c r="IV21" s="105"/>
      <c r="IW21" s="105"/>
      <c r="IX21" s="105"/>
      <c r="IY21" s="105"/>
      <c r="IZ21" s="105"/>
      <c r="JA21" s="105"/>
      <c r="JB21" s="105"/>
      <c r="JC21" s="105"/>
      <c r="JD21" s="105"/>
      <c r="JE21" s="105"/>
      <c r="JF21" s="105"/>
      <c r="JG21" s="105"/>
      <c r="JH21" s="105"/>
      <c r="JI21" s="105"/>
      <c r="JJ21" s="105"/>
      <c r="JK21" s="105"/>
      <c r="JL21" s="105"/>
      <c r="JM21" s="105"/>
      <c r="JN21" s="105"/>
      <c r="JO21" s="105"/>
      <c r="JP21" s="105"/>
      <c r="JQ21" s="105"/>
      <c r="JR21" s="105"/>
      <c r="JS21" s="105"/>
      <c r="JT21" s="105"/>
      <c r="JU21" s="105"/>
      <c r="JV21" s="105"/>
      <c r="JW21" s="105"/>
      <c r="JX21" s="105"/>
      <c r="JY21" s="105"/>
      <c r="JZ21" s="105"/>
      <c r="KA21" s="105"/>
      <c r="KB21" s="105"/>
      <c r="KC21" s="105"/>
      <c r="KD21" s="105"/>
      <c r="KE21" s="105"/>
      <c r="KF21" s="105"/>
      <c r="KG21" s="105"/>
      <c r="KH21" s="105"/>
      <c r="KI21" s="105"/>
      <c r="KJ21" s="105"/>
      <c r="KK21" s="105"/>
      <c r="KL21" s="105"/>
      <c r="KM21" s="105"/>
      <c r="KN21" s="105"/>
      <c r="KO21" s="105"/>
      <c r="KP21" s="105"/>
      <c r="KQ21" s="105"/>
      <c r="KR21" s="105"/>
      <c r="KS21" s="105"/>
      <c r="KT21" s="105"/>
      <c r="KU21" s="105"/>
      <c r="KV21" s="105"/>
      <c r="KW21" s="105"/>
      <c r="KX21" s="105"/>
      <c r="KY21" s="105"/>
      <c r="KZ21" s="105"/>
      <c r="LA21" s="105"/>
      <c r="LB21" s="105"/>
      <c r="LC21" s="105"/>
      <c r="LD21" s="105"/>
      <c r="LE21" s="105"/>
      <c r="LF21" s="105"/>
      <c r="LG21" s="105"/>
      <c r="LH21" s="105"/>
      <c r="LI21" s="105"/>
      <c r="LJ21" s="105"/>
      <c r="LK21" s="105"/>
      <c r="LL21" s="105"/>
      <c r="LM21" s="105"/>
      <c r="LN21" s="105"/>
      <c r="LO21" s="105"/>
      <c r="LP21" s="105"/>
      <c r="LQ21" s="105"/>
      <c r="LR21" s="105"/>
      <c r="LS21" s="105"/>
      <c r="LT21" s="105"/>
      <c r="LU21" s="105"/>
      <c r="LV21" s="105"/>
      <c r="LW21" s="105"/>
      <c r="LX21" s="105"/>
      <c r="LY21" s="105"/>
      <c r="LZ21" s="105"/>
      <c r="MA21" s="105"/>
      <c r="MB21" s="105"/>
      <c r="MC21" s="105"/>
      <c r="MD21" s="105"/>
      <c r="ME21" s="105"/>
      <c r="MF21" s="105"/>
      <c r="MG21" s="105"/>
      <c r="MH21" s="105"/>
      <c r="MI21" s="105"/>
      <c r="MJ21" s="105"/>
      <c r="MK21" s="105"/>
      <c r="ML21" s="105"/>
      <c r="MM21" s="105"/>
      <c r="MN21" s="105"/>
      <c r="MO21" s="105"/>
      <c r="MP21" s="105"/>
      <c r="MQ21" s="105"/>
      <c r="MR21" s="105"/>
      <c r="MS21" s="105"/>
      <c r="MT21" s="105"/>
      <c r="MU21" s="105"/>
      <c r="MV21" s="105"/>
      <c r="MW21" s="105"/>
      <c r="MX21" s="105"/>
      <c r="MY21" s="105"/>
      <c r="MZ21" s="105"/>
      <c r="NA21" s="105"/>
      <c r="NB21" s="105"/>
      <c r="NC21" s="105"/>
      <c r="ND21" s="105"/>
      <c r="NE21" s="105"/>
      <c r="NF21" s="105"/>
      <c r="NG21" s="105"/>
      <c r="NH21" s="105"/>
      <c r="NI21" s="105"/>
      <c r="NJ21" s="105"/>
      <c r="NK21" s="105"/>
      <c r="NL21" s="105"/>
      <c r="NM21" s="105"/>
      <c r="NN21" s="105"/>
      <c r="NO21" s="105"/>
      <c r="NP21" s="105"/>
      <c r="NQ21" s="105"/>
      <c r="NR21" s="105"/>
      <c r="NS21" s="105"/>
      <c r="NT21" s="105"/>
      <c r="NU21" s="105"/>
      <c r="NV21" s="105"/>
      <c r="NW21" s="105"/>
      <c r="NX21" s="105"/>
      <c r="NY21" s="105"/>
      <c r="NZ21" s="105"/>
      <c r="OA21" s="105"/>
      <c r="OB21" s="105"/>
      <c r="OC21" s="105"/>
      <c r="OD21" s="105"/>
      <c r="OE21" s="105"/>
      <c r="OF21" s="105"/>
      <c r="OG21" s="105"/>
      <c r="OH21" s="105"/>
      <c r="OI21" s="105"/>
      <c r="OJ21" s="105"/>
      <c r="OK21" s="105"/>
      <c r="OL21" s="105"/>
      <c r="OM21" s="105"/>
      <c r="ON21" s="105"/>
      <c r="OO21" s="105"/>
      <c r="OP21" s="105"/>
      <c r="OQ21" s="105"/>
      <c r="OR21" s="105"/>
      <c r="OS21" s="105"/>
      <c r="OT21" s="105"/>
      <c r="OU21" s="105"/>
      <c r="OV21" s="105"/>
      <c r="OW21" s="105"/>
      <c r="OX21" s="105"/>
      <c r="OY21" s="105"/>
      <c r="OZ21" s="105"/>
      <c r="PA21" s="105"/>
      <c r="PB21" s="105"/>
      <c r="PC21" s="105"/>
      <c r="PD21" s="105"/>
      <c r="PE21" s="105"/>
      <c r="PF21" s="105"/>
      <c r="PG21" s="105"/>
      <c r="PH21" s="105"/>
      <c r="PI21" s="105"/>
      <c r="PJ21" s="105"/>
      <c r="PK21" s="105"/>
      <c r="PL21" s="105"/>
      <c r="PM21" s="105"/>
      <c r="PN21" s="105"/>
      <c r="PO21" s="105"/>
      <c r="PP21" s="105"/>
      <c r="PQ21" s="105"/>
      <c r="PR21" s="105"/>
      <c r="PS21" s="105"/>
      <c r="PT21" s="105"/>
      <c r="PU21" s="105"/>
      <c r="PV21" s="105"/>
      <c r="PW21" s="105"/>
      <c r="PX21" s="105"/>
      <c r="PY21" s="105"/>
      <c r="PZ21" s="105"/>
      <c r="QA21" s="105"/>
      <c r="QB21" s="105"/>
      <c r="QC21" s="105"/>
      <c r="QD21" s="105"/>
      <c r="QE21" s="105"/>
      <c r="QF21" s="105"/>
      <c r="QG21" s="105"/>
      <c r="QH21" s="105"/>
      <c r="QI21" s="105"/>
      <c r="QJ21" s="105"/>
      <c r="QK21" s="105"/>
      <c r="QL21" s="105"/>
      <c r="QM21" s="105"/>
      <c r="QN21" s="105"/>
      <c r="QO21" s="105"/>
      <c r="QP21" s="105"/>
      <c r="QQ21" s="105"/>
      <c r="QR21" s="105"/>
      <c r="QS21" s="105"/>
      <c r="QT21" s="105"/>
      <c r="QU21" s="105"/>
      <c r="QV21" s="105"/>
      <c r="QW21" s="105"/>
      <c r="QX21" s="105"/>
      <c r="QY21" s="105"/>
      <c r="QZ21" s="105"/>
      <c r="RA21" s="105"/>
      <c r="RB21" s="105"/>
      <c r="RC21" s="105"/>
      <c r="RD21" s="105"/>
      <c r="RE21" s="105"/>
      <c r="RF21" s="105"/>
      <c r="RG21" s="105"/>
      <c r="RH21" s="105"/>
      <c r="RI21" s="105"/>
      <c r="RJ21" s="105"/>
      <c r="RK21" s="105"/>
      <c r="RL21" s="105"/>
      <c r="RM21" s="105"/>
      <c r="RN21" s="105"/>
      <c r="RO21" s="105"/>
      <c r="RP21" s="105"/>
      <c r="RQ21" s="105"/>
      <c r="RR21" s="105"/>
      <c r="RS21" s="105"/>
      <c r="RT21" s="105"/>
      <c r="RU21" s="105"/>
      <c r="RV21" s="105"/>
      <c r="RW21" s="105"/>
      <c r="RX21" s="105"/>
      <c r="RY21" s="105"/>
      <c r="RZ21" s="105"/>
      <c r="SA21" s="105"/>
      <c r="SB21" s="105"/>
      <c r="SC21" s="105"/>
      <c r="SD21" s="105"/>
      <c r="SE21" s="105"/>
      <c r="SF21" s="105"/>
      <c r="SG21" s="105"/>
      <c r="SH21" s="105"/>
      <c r="SI21" s="105"/>
      <c r="SJ21" s="105"/>
      <c r="SK21" s="105"/>
      <c r="SL21" s="105"/>
      <c r="SM21" s="105"/>
      <c r="SN21" s="105"/>
      <c r="SO21" s="105"/>
      <c r="SP21" s="105"/>
      <c r="SQ21" s="105"/>
      <c r="SR21" s="105"/>
      <c r="SS21" s="105"/>
      <c r="ST21" s="105"/>
      <c r="SU21" s="105"/>
      <c r="SV21" s="105"/>
      <c r="SW21" s="105"/>
      <c r="SX21" s="105"/>
      <c r="SY21" s="105"/>
      <c r="SZ21" s="105"/>
      <c r="TA21" s="105"/>
      <c r="TB21" s="105"/>
      <c r="TC21" s="105"/>
      <c r="TD21" s="105"/>
      <c r="TE21" s="105"/>
      <c r="TF21" s="105"/>
      <c r="TG21" s="105"/>
      <c r="TH21" s="105"/>
      <c r="TI21" s="105"/>
      <c r="TJ21" s="105"/>
      <c r="TK21" s="105"/>
      <c r="TL21" s="105"/>
      <c r="TM21" s="105"/>
      <c r="TN21" s="105"/>
      <c r="TO21" s="105"/>
      <c r="TP21" s="105"/>
      <c r="TQ21" s="105"/>
      <c r="TR21" s="105"/>
      <c r="TS21" s="105"/>
      <c r="TT21" s="105"/>
      <c r="TU21" s="105"/>
      <c r="TV21" s="105"/>
      <c r="TW21" s="105"/>
      <c r="TX21" s="105"/>
      <c r="TY21" s="105"/>
      <c r="TZ21" s="105"/>
      <c r="UA21" s="105"/>
      <c r="UB21" s="105"/>
      <c r="UC21" s="105"/>
      <c r="UD21" s="105"/>
      <c r="UE21" s="105"/>
      <c r="UF21" s="105"/>
      <c r="UG21" s="105"/>
      <c r="UH21" s="105"/>
      <c r="UI21" s="105"/>
      <c r="UJ21" s="105"/>
      <c r="UK21" s="105"/>
      <c r="UL21" s="105"/>
      <c r="UM21" s="105"/>
      <c r="UN21" s="105"/>
      <c r="UO21" s="105"/>
      <c r="UP21" s="105"/>
      <c r="UQ21" s="105"/>
      <c r="UR21" s="105"/>
      <c r="US21" s="105"/>
      <c r="UT21" s="105"/>
      <c r="UU21" s="105"/>
      <c r="UV21" s="105"/>
      <c r="UW21" s="105"/>
      <c r="UX21" s="105"/>
      <c r="UY21" s="105"/>
      <c r="UZ21" s="105"/>
      <c r="VA21" s="105"/>
      <c r="VB21" s="105"/>
      <c r="VC21" s="105"/>
      <c r="VD21" s="105"/>
      <c r="VE21" s="105"/>
      <c r="VF21" s="105"/>
      <c r="VG21" s="105"/>
      <c r="VH21" s="105"/>
      <c r="VI21" s="105"/>
      <c r="VJ21" s="105"/>
      <c r="VK21" s="105"/>
      <c r="VL21" s="105"/>
      <c r="VM21" s="105"/>
      <c r="VN21" s="105"/>
      <c r="VO21" s="105"/>
      <c r="VP21" s="105"/>
      <c r="VQ21" s="105"/>
      <c r="VR21" s="105"/>
      <c r="VS21" s="105"/>
      <c r="VT21" s="105"/>
      <c r="VU21" s="105"/>
      <c r="VV21" s="105"/>
      <c r="VW21" s="105"/>
      <c r="VX21" s="105"/>
      <c r="VY21" s="105"/>
      <c r="VZ21" s="105"/>
      <c r="WA21" s="105"/>
      <c r="WB21" s="105"/>
      <c r="WC21" s="105"/>
      <c r="WD21" s="105"/>
      <c r="WE21" s="105"/>
      <c r="WF21" s="105"/>
      <c r="WG21" s="105"/>
      <c r="WH21" s="105"/>
      <c r="WI21" s="105"/>
      <c r="WJ21" s="105"/>
      <c r="WK21" s="105"/>
      <c r="WL21" s="105"/>
      <c r="WM21" s="105"/>
      <c r="WN21" s="105"/>
      <c r="WO21" s="105"/>
      <c r="WP21" s="105"/>
      <c r="WQ21" s="105"/>
      <c r="WR21" s="105"/>
      <c r="WS21" s="105"/>
      <c r="WT21" s="105"/>
      <c r="WU21" s="105"/>
      <c r="WV21" s="105"/>
      <c r="WW21" s="105"/>
      <c r="WX21" s="105"/>
      <c r="WY21" s="105"/>
      <c r="WZ21" s="105"/>
      <c r="XA21" s="105"/>
      <c r="XB21" s="105"/>
      <c r="XC21" s="105"/>
      <c r="XD21" s="105"/>
      <c r="XE21" s="105"/>
      <c r="XF21" s="105"/>
      <c r="XG21" s="105"/>
      <c r="XH21" s="105"/>
      <c r="XI21" s="105"/>
      <c r="XJ21" s="105"/>
      <c r="XK21" s="105"/>
      <c r="XL21" s="105"/>
      <c r="XM21" s="105"/>
      <c r="XN21" s="105"/>
      <c r="XO21" s="105"/>
      <c r="XP21" s="105"/>
      <c r="XQ21" s="105"/>
      <c r="XR21" s="105"/>
      <c r="XS21" s="105"/>
      <c r="XT21" s="105"/>
      <c r="XU21" s="105"/>
      <c r="XV21" s="105"/>
      <c r="XW21" s="105"/>
      <c r="XX21" s="105"/>
      <c r="XY21" s="105"/>
      <c r="XZ21" s="105"/>
      <c r="YA21" s="105"/>
      <c r="YB21" s="105"/>
      <c r="YC21" s="105"/>
      <c r="YD21" s="105"/>
      <c r="YE21" s="105"/>
      <c r="YF21" s="105"/>
      <c r="YG21" s="105"/>
      <c r="YH21" s="105"/>
      <c r="YI21" s="105"/>
      <c r="YJ21" s="105"/>
      <c r="YK21" s="105"/>
      <c r="YL21" s="105"/>
      <c r="YM21" s="105"/>
      <c r="YN21" s="105"/>
      <c r="YO21" s="105"/>
      <c r="YP21" s="105"/>
      <c r="YQ21" s="105"/>
      <c r="YR21" s="105"/>
      <c r="YS21" s="105"/>
      <c r="YT21" s="105"/>
      <c r="YU21" s="105"/>
      <c r="YV21" s="105"/>
      <c r="YW21" s="105"/>
      <c r="YX21" s="105"/>
      <c r="YY21" s="105"/>
      <c r="YZ21" s="105"/>
      <c r="ZA21" s="105"/>
      <c r="ZB21" s="105"/>
      <c r="ZC21" s="105"/>
      <c r="ZD21" s="105"/>
      <c r="ZE21" s="105"/>
      <c r="ZF21" s="105"/>
      <c r="ZG21" s="105"/>
      <c r="ZH21" s="105"/>
      <c r="ZI21" s="105"/>
      <c r="ZJ21" s="105"/>
      <c r="ZK21" s="105"/>
      <c r="ZL21" s="105"/>
      <c r="ZM21" s="105"/>
      <c r="ZN21" s="105"/>
      <c r="ZO21" s="105"/>
      <c r="ZP21" s="105"/>
      <c r="ZQ21" s="105"/>
      <c r="ZR21" s="105"/>
      <c r="ZS21" s="105"/>
      <c r="ZT21" s="105"/>
      <c r="ZU21" s="105"/>
      <c r="ZV21" s="105"/>
      <c r="ZW21" s="105"/>
      <c r="ZX21" s="105"/>
      <c r="ZY21" s="105"/>
      <c r="ZZ21" s="105"/>
      <c r="AAA21" s="105"/>
      <c r="AAB21" s="105"/>
      <c r="AAC21" s="105"/>
      <c r="AAD21" s="105"/>
      <c r="AAE21" s="105"/>
      <c r="AAF21" s="105"/>
      <c r="AAG21" s="105"/>
      <c r="AAH21" s="105"/>
      <c r="AAI21" s="105"/>
      <c r="AAJ21" s="105"/>
      <c r="AAK21" s="105"/>
      <c r="AAL21" s="105"/>
      <c r="AAM21" s="105"/>
      <c r="AAN21" s="105"/>
      <c r="AAO21" s="105"/>
      <c r="AAP21" s="105"/>
      <c r="AAQ21" s="105"/>
      <c r="AAR21" s="105"/>
      <c r="AAS21" s="105"/>
      <c r="AAT21" s="105"/>
      <c r="AAU21" s="105"/>
      <c r="AAV21" s="105"/>
      <c r="AAW21" s="105"/>
      <c r="AAX21" s="105"/>
      <c r="AAY21" s="105"/>
      <c r="AAZ21" s="105"/>
      <c r="ABA21" s="105"/>
      <c r="ABB21" s="105"/>
      <c r="ABC21" s="105"/>
      <c r="ABD21" s="105"/>
      <c r="ABE21" s="105"/>
      <c r="ABF21" s="105"/>
      <c r="ABG21" s="105"/>
      <c r="ABH21" s="105"/>
      <c r="ABI21" s="105"/>
      <c r="ABJ21" s="105"/>
      <c r="ABK21" s="105"/>
      <c r="ABL21" s="105"/>
      <c r="ABM21" s="105"/>
      <c r="ABN21" s="105"/>
      <c r="ABO21" s="105"/>
      <c r="ABP21" s="105"/>
      <c r="ABQ21" s="105"/>
      <c r="ABR21" s="105"/>
      <c r="ABS21" s="105"/>
      <c r="ABT21" s="105"/>
      <c r="ABU21" s="105"/>
      <c r="ABV21" s="105"/>
      <c r="ABW21" s="105"/>
      <c r="ABX21" s="105"/>
      <c r="ABY21" s="105"/>
      <c r="ABZ21" s="105"/>
      <c r="ACA21" s="105"/>
      <c r="ACB21" s="105"/>
      <c r="ACC21" s="105"/>
      <c r="ACD21" s="105"/>
      <c r="ACE21" s="105"/>
      <c r="ACF21" s="105"/>
      <c r="ACG21" s="105"/>
      <c r="ACH21" s="105"/>
      <c r="ACI21" s="105"/>
      <c r="ACJ21" s="105"/>
      <c r="ACK21" s="105"/>
      <c r="ACL21" s="105"/>
      <c r="ACM21" s="105"/>
      <c r="ACN21" s="105"/>
      <c r="ACO21" s="105"/>
      <c r="ACP21" s="105"/>
      <c r="ACQ21" s="105"/>
      <c r="ACR21" s="105"/>
      <c r="ACS21" s="105"/>
      <c r="ACT21" s="105"/>
      <c r="ACU21" s="105"/>
      <c r="ACV21" s="105"/>
      <c r="ACW21" s="105"/>
      <c r="ACX21" s="105"/>
      <c r="ACY21" s="105"/>
      <c r="ACZ21" s="105"/>
      <c r="ADA21" s="105"/>
      <c r="ADB21" s="105"/>
      <c r="ADC21" s="105"/>
      <c r="ADD21" s="105"/>
      <c r="ADE21" s="105"/>
      <c r="ADF21" s="105"/>
      <c r="ADG21" s="105"/>
      <c r="ADH21" s="105"/>
      <c r="ADI21" s="105"/>
      <c r="ADJ21" s="105"/>
      <c r="ADK21" s="105"/>
      <c r="ADL21" s="105"/>
      <c r="ADM21" s="105"/>
      <c r="ADN21" s="105"/>
      <c r="ADO21" s="105"/>
      <c r="ADP21" s="105"/>
      <c r="ADQ21" s="105"/>
      <c r="ADR21" s="105"/>
      <c r="ADS21" s="105"/>
      <c r="ADT21" s="105"/>
      <c r="ADU21" s="105"/>
      <c r="ADV21" s="105"/>
      <c r="ADW21" s="105"/>
      <c r="ADX21" s="105"/>
      <c r="ADY21" s="105"/>
      <c r="ADZ21" s="105"/>
      <c r="AEA21" s="105"/>
      <c r="AEB21" s="105"/>
      <c r="AEC21" s="105"/>
      <c r="AED21" s="105"/>
      <c r="AEE21" s="105"/>
      <c r="AEF21" s="105"/>
      <c r="AEG21" s="105"/>
      <c r="AEH21" s="105"/>
      <c r="AEI21" s="105"/>
      <c r="AEJ21" s="105"/>
      <c r="AEK21" s="105"/>
      <c r="AEL21" s="105"/>
      <c r="AEM21" s="105"/>
      <c r="AEN21" s="105"/>
      <c r="AEO21" s="105"/>
      <c r="AEP21" s="105"/>
      <c r="AEQ21" s="105"/>
      <c r="AER21" s="105"/>
      <c r="AES21" s="105"/>
      <c r="AET21" s="105"/>
      <c r="AEU21" s="105"/>
      <c r="AEV21" s="105"/>
      <c r="AEW21" s="105"/>
      <c r="AEX21" s="105"/>
      <c r="AEY21" s="105"/>
      <c r="AEZ21" s="105"/>
      <c r="AFA21" s="105"/>
      <c r="AFB21" s="105"/>
      <c r="AFC21" s="105"/>
      <c r="AFD21" s="105"/>
      <c r="AFE21" s="105"/>
      <c r="AFF21" s="105"/>
      <c r="AFG21" s="105"/>
      <c r="AFH21" s="105"/>
      <c r="AFI21" s="105"/>
      <c r="AFJ21" s="105"/>
      <c r="AFK21" s="105"/>
      <c r="AFL21" s="105"/>
      <c r="AFM21" s="105"/>
      <c r="AFN21" s="105"/>
      <c r="AFO21" s="105"/>
      <c r="AFP21" s="105"/>
      <c r="AFQ21" s="105"/>
      <c r="AFR21" s="105"/>
      <c r="AFS21" s="105"/>
      <c r="AFT21" s="105"/>
      <c r="AFU21" s="105"/>
      <c r="AFV21" s="105"/>
      <c r="AFW21" s="105"/>
      <c r="AFX21" s="105"/>
      <c r="AFY21" s="105"/>
      <c r="AFZ21" s="105"/>
      <c r="AGA21" s="105"/>
      <c r="AGB21" s="105"/>
      <c r="AGC21" s="105"/>
      <c r="AGD21" s="105"/>
      <c r="AGE21" s="105"/>
      <c r="AGF21" s="105"/>
      <c r="AGG21" s="105"/>
      <c r="AGH21" s="105"/>
      <c r="AGI21" s="105"/>
      <c r="AGJ21" s="105"/>
      <c r="AGK21" s="105"/>
      <c r="AGL21" s="105"/>
      <c r="AGM21" s="105"/>
      <c r="AGN21" s="105"/>
      <c r="AGO21" s="105"/>
      <c r="AGP21" s="105"/>
      <c r="AGQ21" s="105"/>
      <c r="AGR21" s="105"/>
      <c r="AGS21" s="105"/>
      <c r="AGT21" s="105"/>
      <c r="AGU21" s="105"/>
      <c r="AGV21" s="105"/>
      <c r="AGW21" s="105"/>
      <c r="AGX21" s="105"/>
      <c r="AGY21" s="105"/>
      <c r="AGZ21" s="105"/>
      <c r="AHA21" s="105"/>
      <c r="AHB21" s="105"/>
      <c r="AHC21" s="105"/>
      <c r="AHD21" s="105"/>
      <c r="AHE21" s="105"/>
      <c r="AHF21" s="105"/>
      <c r="AHG21" s="105"/>
      <c r="AHH21" s="105"/>
      <c r="AHI21" s="105"/>
      <c r="AHJ21" s="105"/>
      <c r="AHK21" s="105"/>
      <c r="AHL21" s="105"/>
      <c r="AHM21" s="105"/>
      <c r="AHN21" s="105"/>
      <c r="AHO21" s="105"/>
      <c r="AHP21" s="105"/>
      <c r="AHQ21" s="105"/>
      <c r="AHR21" s="105"/>
      <c r="AHS21" s="105"/>
      <c r="AHT21" s="105"/>
      <c r="AHU21" s="105"/>
      <c r="AHV21" s="105"/>
      <c r="AHW21" s="105"/>
      <c r="AHX21" s="105"/>
      <c r="AHY21" s="105"/>
      <c r="AHZ21" s="105"/>
      <c r="AIA21" s="105"/>
      <c r="AIB21" s="105"/>
      <c r="AIC21" s="105"/>
      <c r="AID21" s="105"/>
      <c r="AIE21" s="105"/>
      <c r="AIF21" s="105"/>
      <c r="AIG21" s="105"/>
      <c r="AIH21" s="105"/>
      <c r="AII21" s="105"/>
      <c r="AIJ21" s="105"/>
      <c r="AIK21" s="105"/>
      <c r="AIL21" s="105"/>
      <c r="AIM21" s="105"/>
      <c r="AIN21" s="105"/>
      <c r="AIO21" s="105"/>
      <c r="AIP21" s="105"/>
      <c r="AIQ21" s="105"/>
      <c r="AIR21" s="105"/>
      <c r="AIS21" s="105"/>
      <c r="AIT21" s="105"/>
      <c r="AIU21" s="105"/>
      <c r="AIV21" s="105"/>
      <c r="AIW21" s="105"/>
      <c r="AIX21" s="105"/>
      <c r="AIY21" s="105"/>
      <c r="AIZ21" s="105"/>
      <c r="AJA21" s="105"/>
      <c r="AJB21" s="105"/>
      <c r="AJC21" s="105"/>
      <c r="AJD21" s="105"/>
      <c r="AJE21" s="105"/>
      <c r="AJF21" s="105"/>
      <c r="AJG21" s="105"/>
      <c r="AJH21" s="105"/>
      <c r="AJI21" s="105"/>
      <c r="AJJ21" s="105"/>
      <c r="AJK21" s="105"/>
      <c r="AJL21" s="105"/>
      <c r="AJM21" s="105"/>
      <c r="AJN21" s="105"/>
      <c r="AJO21" s="105"/>
      <c r="AJP21" s="105"/>
      <c r="AJQ21" s="105"/>
      <c r="AJR21" s="105"/>
      <c r="AJS21" s="105"/>
      <c r="AJT21" s="105"/>
      <c r="AJU21" s="105"/>
      <c r="AJV21" s="105"/>
      <c r="AJW21" s="105"/>
      <c r="AJX21" s="105"/>
      <c r="AJY21" s="105"/>
      <c r="AJZ21" s="105"/>
      <c r="AKA21" s="105"/>
      <c r="AKB21" s="105"/>
      <c r="AKC21" s="105"/>
      <c r="AKD21" s="105"/>
      <c r="AKE21" s="105"/>
      <c r="AKF21" s="105"/>
      <c r="AKG21" s="105"/>
      <c r="AKH21" s="105"/>
      <c r="AKI21" s="105"/>
      <c r="AKJ21" s="105"/>
      <c r="AKK21" s="105"/>
      <c r="AKL21" s="105"/>
      <c r="AKM21" s="105"/>
      <c r="AKN21" s="105"/>
      <c r="AKO21" s="105"/>
      <c r="AKP21" s="105"/>
      <c r="AKQ21" s="105"/>
      <c r="AKR21" s="105"/>
      <c r="AKS21" s="105"/>
      <c r="AKT21" s="105"/>
      <c r="AKU21" s="105"/>
      <c r="AKV21" s="105"/>
      <c r="AKW21" s="105"/>
      <c r="AKX21" s="105"/>
      <c r="AKY21" s="105"/>
      <c r="AKZ21" s="105"/>
      <c r="ALA21" s="105"/>
      <c r="ALB21" s="105"/>
      <c r="ALC21" s="105"/>
      <c r="ALD21" s="105"/>
      <c r="ALE21" s="105"/>
      <c r="ALF21" s="105"/>
      <c r="ALG21" s="105"/>
      <c r="ALH21" s="105"/>
      <c r="ALI21" s="105"/>
      <c r="ALJ21" s="105"/>
      <c r="ALK21" s="105"/>
      <c r="ALL21" s="105"/>
      <c r="ALM21" s="105"/>
      <c r="ALN21" s="105"/>
      <c r="ALO21" s="105"/>
      <c r="ALP21" s="105"/>
      <c r="ALQ21" s="105"/>
      <c r="ALR21" s="105"/>
      <c r="ALS21" s="105"/>
      <c r="ALT21" s="105"/>
      <c r="ALU21" s="105"/>
      <c r="ALV21" s="105"/>
      <c r="ALW21" s="105"/>
      <c r="ALX21" s="105"/>
      <c r="ALY21" s="105"/>
      <c r="ALZ21" s="105"/>
      <c r="AMA21" s="105"/>
      <c r="AMB21" s="105"/>
      <c r="AMC21" s="105"/>
      <c r="AMD21" s="105"/>
      <c r="AME21" s="105"/>
      <c r="AMF21" s="105"/>
      <c r="AMG21" s="105"/>
      <c r="AMH21" s="105"/>
      <c r="AMI21" s="105"/>
      <c r="AMJ21" s="105"/>
      <c r="AMK21" s="105"/>
      <c r="AML21" s="105"/>
      <c r="AMM21" s="105"/>
      <c r="AMN21" s="105"/>
      <c r="AMO21" s="105"/>
      <c r="AMP21" s="105"/>
      <c r="AMQ21" s="105"/>
      <c r="AMR21" s="105"/>
      <c r="AMS21" s="105"/>
      <c r="AMT21" s="105"/>
      <c r="AMU21" s="105"/>
      <c r="AMV21" s="105"/>
      <c r="AMW21" s="105"/>
      <c r="AMX21" s="105"/>
      <c r="AMY21" s="105"/>
      <c r="AMZ21" s="105"/>
      <c r="ANA21" s="105"/>
      <c r="ANB21" s="105"/>
      <c r="ANC21" s="105"/>
      <c r="AND21" s="105"/>
      <c r="ANE21" s="105"/>
      <c r="ANF21" s="105"/>
      <c r="ANG21" s="105"/>
      <c r="ANH21" s="105"/>
      <c r="ANI21" s="105"/>
      <c r="ANJ21" s="105"/>
      <c r="ANK21" s="105"/>
      <c r="ANL21" s="105"/>
      <c r="ANM21" s="105"/>
      <c r="ANN21" s="105"/>
      <c r="ANO21" s="105"/>
      <c r="ANP21" s="105"/>
      <c r="ANQ21" s="105"/>
      <c r="ANR21" s="105"/>
      <c r="ANS21" s="105"/>
      <c r="ANT21" s="105"/>
      <c r="ANU21" s="105"/>
      <c r="ANV21" s="105"/>
      <c r="ANW21" s="105"/>
      <c r="ANX21" s="105"/>
      <c r="ANY21" s="105"/>
      <c r="ANZ21" s="105"/>
      <c r="AOA21" s="105"/>
      <c r="AOB21" s="105"/>
      <c r="AOC21" s="105"/>
      <c r="AOD21" s="105"/>
      <c r="AOE21" s="105"/>
      <c r="AOF21" s="105"/>
      <c r="AOG21" s="105"/>
      <c r="AOH21" s="105"/>
      <c r="AOI21" s="105"/>
      <c r="AOJ21" s="105"/>
      <c r="AOK21" s="105"/>
      <c r="AOL21" s="105"/>
      <c r="AOM21" s="105"/>
      <c r="AON21" s="105"/>
      <c r="AOO21" s="105"/>
      <c r="AOP21" s="105"/>
      <c r="AOQ21" s="105"/>
      <c r="AOR21" s="105"/>
      <c r="AOS21" s="105"/>
      <c r="AOT21" s="105"/>
      <c r="AOU21" s="105"/>
      <c r="AOV21" s="105"/>
      <c r="AOW21" s="105"/>
      <c r="AOX21" s="105"/>
      <c r="AOY21" s="105"/>
      <c r="AOZ21" s="105"/>
      <c r="APA21" s="105"/>
      <c r="APB21" s="105"/>
      <c r="APC21" s="105"/>
      <c r="APD21" s="105"/>
      <c r="APE21" s="105"/>
      <c r="APF21" s="105"/>
      <c r="APG21" s="105"/>
      <c r="APH21" s="105"/>
      <c r="API21" s="105"/>
      <c r="APJ21" s="105"/>
      <c r="APK21" s="105"/>
      <c r="APL21" s="105"/>
      <c r="APM21" s="105"/>
      <c r="APN21" s="105"/>
      <c r="APO21" s="105"/>
      <c r="APP21" s="105"/>
      <c r="APQ21" s="105"/>
      <c r="APR21" s="105"/>
      <c r="APS21" s="105"/>
      <c r="APT21" s="105"/>
      <c r="APU21" s="105"/>
      <c r="APV21" s="105"/>
      <c r="APW21" s="105"/>
      <c r="APX21" s="105"/>
      <c r="APY21" s="105"/>
      <c r="APZ21" s="105"/>
      <c r="AQA21" s="105"/>
      <c r="AQB21" s="105"/>
      <c r="AQC21" s="105"/>
      <c r="AQD21" s="105"/>
      <c r="AQE21" s="105"/>
      <c r="AQF21" s="105"/>
      <c r="AQG21" s="105"/>
      <c r="AQH21" s="105"/>
      <c r="AQI21" s="105"/>
      <c r="AQJ21" s="105"/>
      <c r="AQK21" s="105"/>
      <c r="AQL21" s="105"/>
      <c r="AQM21" s="105"/>
      <c r="AQN21" s="105"/>
      <c r="AQO21" s="105"/>
      <c r="AQP21" s="105"/>
      <c r="AQQ21" s="105"/>
      <c r="AQR21" s="105"/>
      <c r="AQS21" s="105"/>
      <c r="AQT21" s="105"/>
      <c r="AQU21" s="105"/>
      <c r="AQV21" s="105"/>
      <c r="AQW21" s="105"/>
      <c r="AQX21" s="105"/>
      <c r="AQY21" s="105"/>
      <c r="AQZ21" s="105"/>
      <c r="ARA21" s="105"/>
      <c r="ARB21" s="105"/>
      <c r="ARC21" s="105"/>
      <c r="ARD21" s="105"/>
      <c r="ARE21" s="105"/>
      <c r="ARF21" s="105"/>
      <c r="ARG21" s="105"/>
      <c r="ARH21" s="105"/>
      <c r="ARI21" s="105"/>
      <c r="ARJ21" s="105"/>
      <c r="ARK21" s="105"/>
      <c r="ARL21" s="105"/>
      <c r="ARM21" s="105"/>
      <c r="ARN21" s="105"/>
      <c r="ARO21" s="105"/>
      <c r="ARP21" s="105"/>
      <c r="ARQ21" s="105"/>
      <c r="ARR21" s="105"/>
      <c r="ARS21" s="105"/>
      <c r="ART21" s="105"/>
      <c r="ARU21" s="105"/>
      <c r="ARV21" s="105"/>
      <c r="ARW21" s="105"/>
      <c r="ARX21" s="105"/>
      <c r="ARY21" s="105"/>
      <c r="ARZ21" s="105"/>
      <c r="ASA21" s="105"/>
      <c r="ASB21" s="105"/>
      <c r="ASC21" s="105"/>
      <c r="ASD21" s="105"/>
      <c r="ASE21" s="105"/>
      <c r="ASF21" s="105"/>
      <c r="ASG21" s="105"/>
      <c r="ASH21" s="105"/>
      <c r="ASI21" s="105"/>
      <c r="ASJ21" s="105"/>
      <c r="ASK21" s="105"/>
      <c r="ASL21" s="105"/>
      <c r="ASM21" s="105"/>
      <c r="ASN21" s="105"/>
      <c r="ASO21" s="105"/>
      <c r="ASP21" s="105"/>
      <c r="ASQ21" s="105"/>
      <c r="ASR21" s="105"/>
      <c r="ASS21" s="105"/>
      <c r="AST21" s="105"/>
      <c r="ASU21" s="105"/>
      <c r="ASV21" s="105"/>
      <c r="ASW21" s="105"/>
      <c r="ASX21" s="105"/>
      <c r="ASY21" s="105"/>
      <c r="ASZ21" s="105"/>
      <c r="ATA21" s="105"/>
      <c r="ATB21" s="105"/>
      <c r="ATC21" s="105"/>
      <c r="ATD21" s="105"/>
      <c r="ATE21" s="105"/>
      <c r="ATF21" s="105"/>
      <c r="ATG21" s="105"/>
      <c r="ATH21" s="105"/>
      <c r="ATI21" s="105"/>
      <c r="ATJ21" s="105"/>
      <c r="ATK21" s="105"/>
      <c r="ATL21" s="105"/>
      <c r="ATM21" s="105"/>
      <c r="ATN21" s="105"/>
      <c r="ATO21" s="105"/>
      <c r="ATP21" s="105"/>
      <c r="ATQ21" s="105"/>
      <c r="ATR21" s="105"/>
      <c r="ATS21" s="105"/>
      <c r="ATT21" s="105"/>
      <c r="ATU21" s="105"/>
      <c r="ATV21" s="105"/>
      <c r="ATW21" s="105"/>
      <c r="ATX21" s="105"/>
      <c r="ATY21" s="105"/>
      <c r="ATZ21" s="105"/>
      <c r="AUA21" s="105"/>
      <c r="AUB21" s="105"/>
      <c r="AUC21" s="105"/>
      <c r="AUD21" s="105"/>
      <c r="AUE21" s="105"/>
      <c r="AUF21" s="105"/>
      <c r="AUG21" s="105"/>
      <c r="AUH21" s="105"/>
      <c r="AUI21" s="105"/>
      <c r="AUJ21" s="105"/>
      <c r="AUK21" s="105"/>
      <c r="AUL21" s="105"/>
      <c r="AUM21" s="105"/>
      <c r="AUN21" s="105"/>
      <c r="AUO21" s="105"/>
      <c r="AUP21" s="105"/>
      <c r="AUQ21" s="105"/>
      <c r="AUR21" s="105"/>
      <c r="AUS21" s="105"/>
      <c r="AUT21" s="105"/>
      <c r="AUU21" s="105"/>
      <c r="AUV21" s="105"/>
      <c r="AUW21" s="105"/>
      <c r="AUX21" s="105"/>
      <c r="AUY21" s="105"/>
      <c r="AUZ21" s="105"/>
      <c r="AVA21" s="105"/>
      <c r="AVB21" s="105"/>
      <c r="AVC21" s="105"/>
      <c r="AVD21" s="105"/>
      <c r="AVE21" s="105"/>
      <c r="AVF21" s="105"/>
      <c r="AVG21" s="105"/>
      <c r="AVH21" s="105"/>
      <c r="AVI21" s="105"/>
      <c r="AVJ21" s="105"/>
      <c r="AVK21" s="105"/>
      <c r="AVL21" s="105"/>
      <c r="AVM21" s="105"/>
      <c r="AVN21" s="105"/>
      <c r="AVO21" s="105"/>
      <c r="AVP21" s="105"/>
      <c r="AVQ21" s="105"/>
      <c r="AVR21" s="105"/>
      <c r="AVS21" s="105"/>
      <c r="AVT21" s="105"/>
      <c r="AVU21" s="105"/>
      <c r="AVV21" s="105"/>
      <c r="AVW21" s="105"/>
      <c r="AVX21" s="105"/>
      <c r="AVY21" s="105"/>
      <c r="AVZ21" s="105"/>
      <c r="AWA21" s="105"/>
      <c r="AWB21" s="105"/>
      <c r="AWC21" s="105"/>
      <c r="AWD21" s="105"/>
      <c r="AWE21" s="105"/>
      <c r="AWF21" s="105"/>
      <c r="AWG21" s="105"/>
      <c r="AWH21" s="105"/>
      <c r="AWI21" s="105"/>
      <c r="AWJ21" s="105"/>
      <c r="AWK21" s="105"/>
      <c r="AWL21" s="105"/>
      <c r="AWM21" s="105"/>
      <c r="AWN21" s="105"/>
      <c r="AWO21" s="105"/>
      <c r="AWP21" s="105"/>
      <c r="AWQ21" s="105"/>
      <c r="AWR21" s="105"/>
      <c r="AWS21" s="105"/>
      <c r="AWT21" s="105"/>
      <c r="AWU21" s="105"/>
      <c r="AWV21" s="105"/>
      <c r="AWW21" s="105"/>
      <c r="AWX21" s="105"/>
      <c r="AWY21" s="105"/>
      <c r="AWZ21" s="105"/>
      <c r="AXA21" s="105"/>
      <c r="AXB21" s="105"/>
      <c r="AXC21" s="105"/>
      <c r="AXD21" s="105"/>
      <c r="AXE21" s="105"/>
      <c r="AXF21" s="105"/>
      <c r="AXG21" s="105"/>
      <c r="AXH21" s="105"/>
      <c r="AXI21" s="105"/>
      <c r="AXJ21" s="105"/>
      <c r="AXK21" s="105"/>
      <c r="AXL21" s="105"/>
      <c r="AXM21" s="105"/>
      <c r="AXN21" s="105"/>
      <c r="AXO21" s="105"/>
      <c r="AXP21" s="105"/>
      <c r="AXQ21" s="105"/>
      <c r="AXR21" s="105"/>
      <c r="AXS21" s="105"/>
      <c r="AXT21" s="105"/>
      <c r="AXU21" s="105"/>
      <c r="AXV21" s="105"/>
      <c r="AXW21" s="105"/>
      <c r="AXX21" s="105"/>
      <c r="AXY21" s="105"/>
      <c r="AXZ21" s="105"/>
      <c r="AYA21" s="105"/>
      <c r="AYB21" s="105"/>
      <c r="AYC21" s="105"/>
      <c r="AYD21" s="105"/>
      <c r="AYE21" s="105"/>
      <c r="AYF21" s="105"/>
      <c r="AYG21" s="105"/>
      <c r="AYH21" s="105"/>
      <c r="AYI21" s="105"/>
      <c r="AYJ21" s="105"/>
      <c r="AYK21" s="105"/>
      <c r="AYL21" s="105"/>
      <c r="AYM21" s="105"/>
      <c r="AYN21" s="105"/>
      <c r="AYO21" s="105"/>
      <c r="AYP21" s="105"/>
      <c r="AYQ21" s="105"/>
      <c r="AYR21" s="105"/>
      <c r="AYS21" s="105"/>
      <c r="AYT21" s="105"/>
      <c r="AYU21" s="105"/>
      <c r="AYV21" s="105"/>
      <c r="AYW21" s="105"/>
      <c r="AYX21" s="105"/>
      <c r="AYY21" s="105"/>
      <c r="AYZ21" s="105"/>
      <c r="AZA21" s="105"/>
      <c r="AZB21" s="105"/>
      <c r="AZC21" s="105"/>
      <c r="AZD21" s="105"/>
      <c r="AZE21" s="105"/>
      <c r="AZF21" s="105"/>
      <c r="AZG21" s="105"/>
      <c r="AZH21" s="105"/>
      <c r="AZI21" s="105"/>
      <c r="AZJ21" s="105"/>
      <c r="AZK21" s="105"/>
      <c r="AZL21" s="105"/>
      <c r="AZM21" s="105"/>
      <c r="AZN21" s="105"/>
      <c r="AZO21" s="105"/>
      <c r="AZP21" s="105"/>
      <c r="AZQ21" s="105"/>
      <c r="AZR21" s="105"/>
      <c r="AZS21" s="105"/>
      <c r="AZT21" s="105"/>
      <c r="AZU21" s="105"/>
      <c r="AZV21" s="105"/>
      <c r="AZW21" s="105"/>
      <c r="AZX21" s="105"/>
      <c r="AZY21" s="105"/>
      <c r="AZZ21" s="105"/>
      <c r="BAA21" s="105"/>
      <c r="BAB21" s="105"/>
      <c r="BAC21" s="105"/>
      <c r="BAD21" s="105"/>
      <c r="BAE21" s="105"/>
      <c r="BAF21" s="105"/>
      <c r="BAG21" s="105"/>
      <c r="BAH21" s="105"/>
      <c r="BAI21" s="105"/>
      <c r="BAJ21" s="105"/>
      <c r="BAK21" s="105"/>
      <c r="BAL21" s="105"/>
      <c r="BAM21" s="105"/>
      <c r="BAN21" s="105"/>
      <c r="BAO21" s="105"/>
      <c r="BAP21" s="105"/>
      <c r="BAQ21" s="105"/>
      <c r="BAR21" s="105"/>
      <c r="BAS21" s="105"/>
      <c r="BAT21" s="105"/>
      <c r="BAU21" s="105"/>
      <c r="BAV21" s="105"/>
      <c r="BAW21" s="105"/>
      <c r="BAX21" s="105"/>
      <c r="BAY21" s="105"/>
      <c r="BAZ21" s="105"/>
      <c r="BBA21" s="105"/>
      <c r="BBB21" s="105"/>
      <c r="BBC21" s="105"/>
      <c r="BBD21" s="105"/>
      <c r="BBE21" s="105"/>
      <c r="BBF21" s="105"/>
      <c r="BBG21" s="105"/>
      <c r="BBH21" s="105"/>
      <c r="BBI21" s="105"/>
      <c r="BBJ21" s="105"/>
      <c r="BBK21" s="105"/>
      <c r="BBL21" s="105"/>
      <c r="BBM21" s="105"/>
      <c r="BBN21" s="105"/>
      <c r="BBO21" s="105"/>
      <c r="BBP21" s="105"/>
      <c r="BBQ21" s="105"/>
      <c r="BBR21" s="105"/>
      <c r="BBS21" s="105"/>
      <c r="BBT21" s="105"/>
      <c r="BBU21" s="105"/>
      <c r="BBV21" s="105"/>
      <c r="BBW21" s="105"/>
      <c r="BBX21" s="105"/>
      <c r="BBY21" s="105"/>
      <c r="BBZ21" s="105"/>
      <c r="BCA21" s="105"/>
      <c r="BCB21" s="105"/>
      <c r="BCC21" s="105"/>
      <c r="BCD21" s="105"/>
      <c r="BCE21" s="105"/>
      <c r="BCF21" s="105"/>
      <c r="BCG21" s="105"/>
      <c r="BCH21" s="105"/>
      <c r="BCI21" s="105"/>
      <c r="BCJ21" s="105"/>
      <c r="BCK21" s="105"/>
      <c r="BCL21" s="105"/>
      <c r="BCM21" s="105"/>
      <c r="BCN21" s="105"/>
      <c r="BCO21" s="105"/>
      <c r="BCP21" s="105"/>
      <c r="BCQ21" s="105"/>
      <c r="BCR21" s="105"/>
      <c r="BCS21" s="105"/>
      <c r="BCT21" s="105"/>
      <c r="BCU21" s="105"/>
      <c r="BCV21" s="105"/>
      <c r="BCW21" s="105"/>
      <c r="BCX21" s="105"/>
      <c r="BCY21" s="105"/>
      <c r="BCZ21" s="105"/>
      <c r="BDA21" s="105"/>
      <c r="BDB21" s="105"/>
      <c r="BDC21" s="105"/>
      <c r="BDD21" s="105"/>
      <c r="BDE21" s="105"/>
      <c r="BDF21" s="105"/>
      <c r="BDG21" s="105"/>
      <c r="BDH21" s="105"/>
      <c r="BDI21" s="105"/>
      <c r="BDJ21" s="105"/>
      <c r="BDK21" s="105"/>
      <c r="BDL21" s="105"/>
      <c r="BDM21" s="105"/>
      <c r="BDN21" s="105"/>
      <c r="BDO21" s="105"/>
      <c r="BDP21" s="105"/>
      <c r="BDQ21" s="105"/>
      <c r="BDR21" s="105"/>
      <c r="BDS21" s="105"/>
      <c r="BDT21" s="105"/>
      <c r="BDU21" s="105"/>
      <c r="BDV21" s="105"/>
      <c r="BDW21" s="105"/>
      <c r="BDX21" s="105"/>
      <c r="BDY21" s="105"/>
      <c r="BDZ21" s="105"/>
      <c r="BEA21" s="105"/>
      <c r="BEB21" s="105"/>
      <c r="BEC21" s="105"/>
      <c r="BED21" s="105"/>
      <c r="BEE21" s="105"/>
      <c r="BEF21" s="105"/>
      <c r="BEG21" s="105"/>
      <c r="BEH21" s="105"/>
      <c r="BEI21" s="105"/>
      <c r="BEJ21" s="105"/>
      <c r="BEK21" s="105"/>
      <c r="BEL21" s="105"/>
      <c r="BEM21" s="105"/>
      <c r="BEN21" s="105"/>
      <c r="BEO21" s="105"/>
      <c r="BEP21" s="105"/>
      <c r="BEQ21" s="105"/>
      <c r="BER21" s="105"/>
      <c r="BES21" s="105"/>
      <c r="BET21" s="105"/>
      <c r="BEU21" s="105"/>
      <c r="BEV21" s="105"/>
      <c r="BEW21" s="105"/>
      <c r="BEX21" s="105"/>
      <c r="BEY21" s="105"/>
      <c r="BEZ21" s="105"/>
      <c r="BFA21" s="105"/>
      <c r="BFB21" s="105"/>
      <c r="BFC21" s="105"/>
      <c r="BFD21" s="105"/>
      <c r="BFE21" s="105"/>
      <c r="BFF21" s="105"/>
      <c r="BFG21" s="105"/>
      <c r="BFH21" s="105"/>
      <c r="BFI21" s="105"/>
      <c r="BFJ21" s="105"/>
      <c r="BFK21" s="105"/>
      <c r="BFL21" s="105"/>
      <c r="BFM21" s="105"/>
      <c r="BFN21" s="105"/>
      <c r="BFO21" s="105"/>
      <c r="BFP21" s="105"/>
      <c r="BFQ21" s="105"/>
      <c r="BFR21" s="105"/>
      <c r="BFS21" s="105"/>
      <c r="BFT21" s="105"/>
      <c r="BFU21" s="105"/>
      <c r="BFV21" s="105"/>
      <c r="BFW21" s="105"/>
      <c r="BFX21" s="105"/>
      <c r="BFY21" s="105"/>
      <c r="BFZ21" s="105"/>
      <c r="BGA21" s="105"/>
      <c r="BGB21" s="105"/>
      <c r="BGC21" s="105"/>
      <c r="BGD21" s="105"/>
      <c r="BGE21" s="105"/>
      <c r="BGF21" s="105"/>
      <c r="BGG21" s="105"/>
      <c r="BGH21" s="105"/>
      <c r="BGI21" s="105"/>
      <c r="BGJ21" s="105"/>
      <c r="BGK21" s="105"/>
      <c r="BGL21" s="105"/>
      <c r="BGM21" s="105"/>
      <c r="BGN21" s="105"/>
      <c r="BGO21" s="105"/>
      <c r="BGP21" s="105"/>
      <c r="BGQ21" s="105"/>
      <c r="BGR21" s="105"/>
      <c r="BGS21" s="105"/>
      <c r="BGT21" s="105"/>
      <c r="BGU21" s="105"/>
      <c r="BGV21" s="105"/>
      <c r="BGW21" s="105"/>
      <c r="BGX21" s="105"/>
      <c r="BGY21" s="105"/>
      <c r="BGZ21" s="105"/>
      <c r="BHA21" s="105"/>
      <c r="BHB21" s="105"/>
      <c r="BHC21" s="105"/>
      <c r="BHD21" s="105"/>
      <c r="BHE21" s="105"/>
      <c r="BHF21" s="105"/>
      <c r="BHG21" s="105"/>
      <c r="BHH21" s="105"/>
      <c r="BHI21" s="105"/>
      <c r="BHJ21" s="105"/>
      <c r="BHK21" s="105"/>
      <c r="BHL21" s="105"/>
      <c r="BHM21" s="105"/>
      <c r="BHN21" s="105"/>
      <c r="BHO21" s="105"/>
      <c r="BHP21" s="105"/>
      <c r="BHQ21" s="105"/>
      <c r="BHR21" s="105"/>
      <c r="BHS21" s="105"/>
      <c r="BHT21" s="105"/>
      <c r="BHU21" s="105"/>
      <c r="BHV21" s="105"/>
      <c r="BHW21" s="105"/>
      <c r="BHX21" s="105"/>
      <c r="BHY21" s="105"/>
      <c r="BHZ21" s="105"/>
      <c r="BIA21" s="105"/>
      <c r="BIB21" s="105"/>
      <c r="BIC21" s="105"/>
      <c r="BID21" s="105"/>
      <c r="BIE21" s="105"/>
      <c r="BIF21" s="105"/>
      <c r="BIG21" s="105"/>
      <c r="BIH21" s="105"/>
      <c r="BII21" s="105"/>
      <c r="BIJ21" s="105"/>
      <c r="BIK21" s="105"/>
      <c r="BIL21" s="105"/>
      <c r="BIM21" s="105"/>
      <c r="BIN21" s="105"/>
      <c r="BIO21" s="105"/>
      <c r="BIP21" s="105"/>
      <c r="BIQ21" s="105"/>
      <c r="BIR21" s="105"/>
      <c r="BIS21" s="105"/>
      <c r="BIT21" s="105"/>
      <c r="BIU21" s="105"/>
      <c r="BIV21" s="105"/>
      <c r="BIW21" s="105"/>
      <c r="BIX21" s="105"/>
      <c r="BIY21" s="105"/>
      <c r="BIZ21" s="105"/>
      <c r="BJA21" s="105"/>
      <c r="BJB21" s="105"/>
      <c r="BJC21" s="105"/>
      <c r="BJD21" s="105"/>
      <c r="BJE21" s="105"/>
      <c r="BJF21" s="105"/>
      <c r="BJG21" s="105"/>
      <c r="BJH21" s="105"/>
      <c r="BJI21" s="105"/>
      <c r="BJJ21" s="105"/>
      <c r="BJK21" s="105"/>
      <c r="BJL21" s="105"/>
      <c r="BJM21" s="105"/>
      <c r="BJN21" s="105"/>
      <c r="BJO21" s="105"/>
      <c r="BJP21" s="105"/>
      <c r="BJQ21" s="105"/>
      <c r="BJR21" s="105"/>
      <c r="BJS21" s="105"/>
      <c r="BJT21" s="105"/>
      <c r="BJU21" s="105"/>
      <c r="BJV21" s="105"/>
      <c r="BJW21" s="105"/>
      <c r="BJX21" s="105"/>
      <c r="BJY21" s="105"/>
      <c r="BJZ21" s="105"/>
      <c r="BKA21" s="105"/>
      <c r="BKB21" s="105"/>
      <c r="BKC21" s="105"/>
      <c r="BKD21" s="105"/>
      <c r="BKE21" s="105"/>
      <c r="BKF21" s="105"/>
      <c r="BKG21" s="105"/>
      <c r="BKH21" s="105"/>
      <c r="BKI21" s="105"/>
      <c r="BKJ21" s="105"/>
      <c r="BKK21" s="105"/>
      <c r="BKL21" s="105"/>
      <c r="BKM21" s="105"/>
      <c r="BKN21" s="105"/>
      <c r="BKO21" s="105"/>
      <c r="BKP21" s="105"/>
      <c r="BKQ21" s="105"/>
      <c r="BKR21" s="105"/>
      <c r="BKS21" s="105"/>
      <c r="BKT21" s="105"/>
      <c r="BKU21" s="105"/>
      <c r="BKV21" s="105"/>
      <c r="BKW21" s="105"/>
      <c r="BKX21" s="105"/>
      <c r="BKY21" s="105"/>
      <c r="BKZ21" s="105"/>
      <c r="BLA21" s="105"/>
      <c r="BLB21" s="105"/>
      <c r="BLC21" s="105"/>
      <c r="BLD21" s="105"/>
      <c r="BLE21" s="105"/>
      <c r="BLF21" s="105"/>
      <c r="BLG21" s="105"/>
      <c r="BLH21" s="105"/>
      <c r="BLI21" s="105"/>
      <c r="BLJ21" s="105"/>
      <c r="BLK21" s="105"/>
      <c r="BLL21" s="105"/>
      <c r="BLM21" s="105"/>
      <c r="BLN21" s="105"/>
      <c r="BLO21" s="105"/>
      <c r="BLP21" s="105"/>
      <c r="BLQ21" s="105"/>
      <c r="BLR21" s="105"/>
      <c r="BLS21" s="105"/>
      <c r="BLT21" s="105"/>
      <c r="BLU21" s="105"/>
      <c r="BLV21" s="105"/>
      <c r="BLW21" s="105"/>
      <c r="BLX21" s="105"/>
      <c r="BLY21" s="105"/>
      <c r="BLZ21" s="105"/>
      <c r="BMA21" s="105"/>
      <c r="BMB21" s="105"/>
      <c r="BMC21" s="105"/>
      <c r="BMD21" s="105"/>
      <c r="BME21" s="105"/>
      <c r="BMF21" s="105"/>
      <c r="BMG21" s="105"/>
      <c r="BMH21" s="105"/>
      <c r="BMI21" s="105"/>
      <c r="BMJ21" s="105"/>
      <c r="BMK21" s="105"/>
      <c r="BML21" s="105"/>
      <c r="BMM21" s="105"/>
      <c r="BMN21" s="105"/>
      <c r="BMO21" s="105"/>
      <c r="BMP21" s="105"/>
      <c r="BMQ21" s="105"/>
      <c r="BMR21" s="105"/>
      <c r="BMS21" s="105"/>
      <c r="BMT21" s="105"/>
      <c r="BMU21" s="105"/>
      <c r="BMV21" s="105"/>
      <c r="BMW21" s="105"/>
      <c r="BMX21" s="105"/>
      <c r="BMY21" s="105"/>
      <c r="BMZ21" s="105"/>
      <c r="BNA21" s="105"/>
      <c r="BNB21" s="105"/>
      <c r="BNC21" s="105"/>
      <c r="BND21" s="105"/>
      <c r="BNE21" s="105"/>
      <c r="BNF21" s="105"/>
      <c r="BNG21" s="105"/>
      <c r="BNH21" s="105"/>
      <c r="BNI21" s="105"/>
      <c r="BNJ21" s="105"/>
      <c r="BNK21" s="105"/>
      <c r="BNL21" s="105"/>
      <c r="BNM21" s="105"/>
      <c r="BNN21" s="105"/>
      <c r="BNO21" s="105"/>
      <c r="BNP21" s="105"/>
      <c r="BNQ21" s="105"/>
      <c r="BNR21" s="105"/>
      <c r="BNS21" s="105"/>
      <c r="BNT21" s="105"/>
      <c r="BNU21" s="105"/>
      <c r="BNV21" s="105"/>
      <c r="BNW21" s="105"/>
      <c r="BNX21" s="105"/>
      <c r="BNY21" s="105"/>
      <c r="BNZ21" s="105"/>
      <c r="BOA21" s="105"/>
      <c r="BOB21" s="105"/>
      <c r="BOC21" s="105"/>
      <c r="BOD21" s="105"/>
      <c r="BOE21" s="105"/>
      <c r="BOF21" s="105"/>
      <c r="BOG21" s="105"/>
      <c r="BOH21" s="105"/>
      <c r="BOI21" s="105"/>
      <c r="BOJ21" s="105"/>
      <c r="BOK21" s="105"/>
      <c r="BOL21" s="105"/>
      <c r="BOM21" s="105"/>
      <c r="BON21" s="105"/>
      <c r="BOO21" s="105"/>
      <c r="BOP21" s="105"/>
      <c r="BOQ21" s="105"/>
      <c r="BOR21" s="105"/>
      <c r="BOS21" s="105"/>
      <c r="BOT21" s="105"/>
      <c r="BOU21" s="105"/>
      <c r="BOV21" s="105"/>
      <c r="BOW21" s="105"/>
      <c r="BOX21" s="105"/>
      <c r="BOY21" s="105"/>
      <c r="BOZ21" s="105"/>
      <c r="BPA21" s="105"/>
      <c r="BPB21" s="105"/>
      <c r="BPC21" s="105"/>
      <c r="BPD21" s="105"/>
      <c r="BPE21" s="105"/>
      <c r="BPF21" s="105"/>
      <c r="BPG21" s="105"/>
      <c r="BPH21" s="105"/>
      <c r="BPI21" s="105"/>
      <c r="BPJ21" s="105"/>
      <c r="BPK21" s="105"/>
      <c r="BPL21" s="105"/>
      <c r="BPM21" s="105"/>
      <c r="BPN21" s="105"/>
      <c r="BPO21" s="105"/>
      <c r="BPP21" s="105"/>
      <c r="BPQ21" s="105"/>
      <c r="BPR21" s="105"/>
      <c r="BPS21" s="105"/>
      <c r="BPT21" s="105"/>
      <c r="BPU21" s="105"/>
      <c r="BPV21" s="105"/>
      <c r="BPW21" s="105"/>
      <c r="BPX21" s="105"/>
      <c r="BPY21" s="105"/>
      <c r="BPZ21" s="105"/>
      <c r="BQA21" s="105"/>
      <c r="BQB21" s="105"/>
      <c r="BQC21" s="105"/>
      <c r="BQD21" s="105"/>
      <c r="BQE21" s="105"/>
      <c r="BQF21" s="105"/>
      <c r="BQG21" s="105"/>
      <c r="BQH21" s="105"/>
      <c r="BQI21" s="105"/>
      <c r="BQJ21" s="105"/>
      <c r="BQK21" s="105"/>
      <c r="BQL21" s="105"/>
      <c r="BQM21" s="105"/>
      <c r="BQN21" s="105"/>
      <c r="BQO21" s="105"/>
      <c r="BQP21" s="105"/>
      <c r="BQQ21" s="105"/>
      <c r="BQR21" s="105"/>
      <c r="BQS21" s="105"/>
      <c r="BQT21" s="105"/>
      <c r="BQU21" s="105"/>
      <c r="BQV21" s="105"/>
      <c r="BQW21" s="105"/>
      <c r="BQX21" s="105"/>
      <c r="BQY21" s="105"/>
      <c r="BQZ21" s="105"/>
      <c r="BRA21" s="105"/>
      <c r="BRB21" s="105"/>
      <c r="BRC21" s="105"/>
      <c r="BRD21" s="105"/>
      <c r="BRE21" s="105"/>
      <c r="BRF21" s="105"/>
      <c r="BRG21" s="105"/>
      <c r="BRH21" s="105"/>
      <c r="BRI21" s="105"/>
      <c r="BRJ21" s="105"/>
      <c r="BRK21" s="105"/>
      <c r="BRL21" s="105"/>
      <c r="BRM21" s="105"/>
      <c r="BRN21" s="105"/>
      <c r="BRO21" s="105"/>
      <c r="BRP21" s="105"/>
      <c r="BRQ21" s="105"/>
      <c r="BRR21" s="105"/>
      <c r="BRS21" s="105"/>
      <c r="BRT21" s="105"/>
      <c r="BRU21" s="105"/>
      <c r="BRV21" s="105"/>
      <c r="BRW21" s="105"/>
      <c r="BRX21" s="105"/>
      <c r="BRY21" s="105"/>
      <c r="BRZ21" s="105"/>
      <c r="BSA21" s="105"/>
      <c r="BSB21" s="105"/>
      <c r="BSC21" s="105"/>
      <c r="BSD21" s="105"/>
      <c r="BSE21" s="105"/>
      <c r="BSF21" s="105"/>
      <c r="BSG21" s="105"/>
      <c r="BSH21" s="105"/>
      <c r="BSI21" s="105"/>
      <c r="BSJ21" s="105"/>
      <c r="BSK21" s="105"/>
      <c r="BSL21" s="105"/>
      <c r="BSM21" s="105"/>
      <c r="BSN21" s="105"/>
      <c r="BSO21" s="105"/>
      <c r="BSP21" s="105"/>
      <c r="BSQ21" s="105"/>
      <c r="BSR21" s="105"/>
      <c r="BSS21" s="105"/>
      <c r="BST21" s="105"/>
      <c r="BSU21" s="105"/>
      <c r="BSV21" s="105"/>
      <c r="BSW21" s="105"/>
      <c r="BSX21" s="105"/>
      <c r="BSY21" s="105"/>
      <c r="BSZ21" s="105"/>
      <c r="BTA21" s="105"/>
      <c r="BTB21" s="105"/>
      <c r="BTC21" s="105"/>
      <c r="BTD21" s="105"/>
      <c r="BTE21" s="105"/>
      <c r="BTF21" s="105"/>
      <c r="BTG21" s="105"/>
      <c r="BTH21" s="105"/>
      <c r="BTI21" s="105"/>
      <c r="BTJ21" s="105"/>
      <c r="BTK21" s="105"/>
      <c r="BTL21" s="105"/>
      <c r="BTM21" s="105"/>
      <c r="BTN21" s="105"/>
      <c r="BTO21" s="105"/>
      <c r="BTP21" s="105"/>
      <c r="BTQ21" s="105"/>
      <c r="BTR21" s="105"/>
      <c r="BTS21" s="105"/>
      <c r="BTT21" s="105"/>
      <c r="BTU21" s="105"/>
      <c r="BTV21" s="105"/>
      <c r="BTW21" s="105"/>
      <c r="BTX21" s="105"/>
      <c r="BTY21" s="105"/>
      <c r="BTZ21" s="105"/>
      <c r="BUA21" s="105"/>
      <c r="BUB21" s="105"/>
      <c r="BUC21" s="105"/>
      <c r="BUD21" s="105"/>
      <c r="BUE21" s="105"/>
      <c r="BUF21" s="105"/>
      <c r="BUG21" s="105"/>
      <c r="BUH21" s="105"/>
      <c r="BUI21" s="105"/>
      <c r="BUJ21" s="105"/>
      <c r="BUK21" s="105"/>
      <c r="BUL21" s="105"/>
      <c r="BUM21" s="105"/>
      <c r="BUN21" s="105"/>
      <c r="BUO21" s="105"/>
      <c r="BUP21" s="105"/>
      <c r="BUQ21" s="105"/>
      <c r="BUR21" s="105"/>
      <c r="BUS21" s="105"/>
      <c r="BUT21" s="105"/>
      <c r="BUU21" s="105"/>
      <c r="BUV21" s="105"/>
      <c r="BUW21" s="105"/>
      <c r="BUX21" s="105"/>
      <c r="BUY21" s="105"/>
      <c r="BUZ21" s="105"/>
      <c r="BVA21" s="105"/>
      <c r="BVB21" s="105"/>
      <c r="BVC21" s="105"/>
      <c r="BVD21" s="105"/>
      <c r="BVE21" s="105"/>
      <c r="BVF21" s="105"/>
      <c r="BVG21" s="105"/>
      <c r="BVH21" s="105"/>
      <c r="BVI21" s="105"/>
      <c r="BVJ21" s="105"/>
      <c r="BVK21" s="105"/>
      <c r="BVL21" s="105"/>
      <c r="BVM21" s="105"/>
      <c r="BVN21" s="105"/>
      <c r="BVO21" s="105"/>
      <c r="BVP21" s="105"/>
      <c r="BVQ21" s="105"/>
      <c r="BVR21" s="105"/>
      <c r="BVS21" s="105"/>
      <c r="BVT21" s="105"/>
      <c r="BVU21" s="105"/>
      <c r="BVV21" s="105"/>
      <c r="BVW21" s="105"/>
      <c r="BVX21" s="105"/>
      <c r="BVY21" s="105"/>
      <c r="BVZ21" s="105"/>
      <c r="BWA21" s="105"/>
      <c r="BWB21" s="105"/>
      <c r="BWC21" s="105"/>
      <c r="BWD21" s="105"/>
      <c r="BWE21" s="105"/>
      <c r="BWF21" s="105"/>
      <c r="BWG21" s="105"/>
      <c r="BWH21" s="105"/>
      <c r="BWI21" s="105"/>
      <c r="BWJ21" s="105"/>
      <c r="BWK21" s="105"/>
      <c r="BWL21" s="105"/>
      <c r="BWM21" s="105"/>
      <c r="BWN21" s="105"/>
      <c r="BWO21" s="105"/>
      <c r="BWP21" s="105"/>
      <c r="BWQ21" s="105"/>
      <c r="BWR21" s="105"/>
      <c r="BWS21" s="105"/>
      <c r="BWT21" s="105"/>
      <c r="BWU21" s="105"/>
      <c r="BWV21" s="105"/>
      <c r="BWW21" s="105"/>
      <c r="BWX21" s="105"/>
      <c r="BWY21" s="105"/>
      <c r="BWZ21" s="105"/>
      <c r="BXA21" s="105"/>
      <c r="BXB21" s="105"/>
      <c r="BXC21" s="105"/>
      <c r="BXD21" s="105"/>
      <c r="BXE21" s="105"/>
      <c r="BXF21" s="105"/>
      <c r="BXG21" s="105"/>
      <c r="BXH21" s="105"/>
      <c r="BXI21" s="105"/>
      <c r="BXJ21" s="105"/>
      <c r="BXK21" s="105"/>
      <c r="BXL21" s="105"/>
      <c r="BXM21" s="105"/>
      <c r="BXN21" s="105"/>
      <c r="BXO21" s="105"/>
      <c r="BXP21" s="105"/>
      <c r="BXQ21" s="105"/>
      <c r="BXR21" s="105"/>
      <c r="BXS21" s="105"/>
      <c r="BXT21" s="105"/>
      <c r="BXU21" s="105"/>
      <c r="BXV21" s="105"/>
      <c r="BXW21" s="105"/>
      <c r="BXX21" s="105"/>
      <c r="BXY21" s="105"/>
      <c r="BXZ21" s="105"/>
      <c r="BYA21" s="105"/>
      <c r="BYB21" s="105"/>
      <c r="BYC21" s="105"/>
      <c r="BYD21" s="105"/>
      <c r="BYE21" s="105"/>
      <c r="BYF21" s="105"/>
      <c r="BYG21" s="105"/>
      <c r="BYH21" s="105"/>
      <c r="BYI21" s="105"/>
      <c r="BYJ21" s="105"/>
      <c r="BYK21" s="105"/>
      <c r="BYL21" s="105"/>
      <c r="BYM21" s="105"/>
      <c r="BYN21" s="105"/>
      <c r="BYO21" s="105"/>
      <c r="BYP21" s="105"/>
      <c r="BYQ21" s="105"/>
      <c r="BYR21" s="105"/>
      <c r="BYS21" s="105"/>
      <c r="BYT21" s="105"/>
      <c r="BYU21" s="105"/>
      <c r="BYV21" s="105"/>
      <c r="BYW21" s="105"/>
      <c r="BYX21" s="105"/>
      <c r="BYY21" s="105"/>
      <c r="BYZ21" s="105"/>
      <c r="BZA21" s="105"/>
      <c r="BZB21" s="105"/>
      <c r="BZC21" s="105"/>
      <c r="BZD21" s="105"/>
      <c r="BZE21" s="105"/>
      <c r="BZF21" s="105"/>
      <c r="BZG21" s="105"/>
      <c r="BZH21" s="105"/>
      <c r="BZI21" s="105"/>
      <c r="BZJ21" s="105"/>
      <c r="BZK21" s="105"/>
      <c r="BZL21" s="105"/>
      <c r="BZM21" s="105"/>
      <c r="BZN21" s="105"/>
      <c r="BZO21" s="105"/>
      <c r="BZP21" s="105"/>
      <c r="BZQ21" s="105"/>
      <c r="BZR21" s="105"/>
      <c r="BZS21" s="105"/>
      <c r="BZT21" s="105"/>
      <c r="BZU21" s="105"/>
      <c r="BZV21" s="105"/>
      <c r="BZW21" s="105"/>
      <c r="BZX21" s="105"/>
      <c r="BZY21" s="105"/>
      <c r="BZZ21" s="105"/>
      <c r="CAA21" s="105"/>
      <c r="CAB21" s="105"/>
      <c r="CAC21" s="105"/>
      <c r="CAD21" s="105"/>
      <c r="CAE21" s="105"/>
      <c r="CAF21" s="105"/>
      <c r="CAG21" s="105"/>
      <c r="CAH21" s="105"/>
      <c r="CAI21" s="105"/>
      <c r="CAJ21" s="105"/>
      <c r="CAK21" s="105"/>
      <c r="CAL21" s="105"/>
      <c r="CAM21" s="105"/>
      <c r="CAN21" s="105"/>
      <c r="CAO21" s="105"/>
      <c r="CAP21" s="105"/>
      <c r="CAQ21" s="105"/>
      <c r="CAR21" s="105"/>
      <c r="CAS21" s="105"/>
      <c r="CAT21" s="105"/>
      <c r="CAU21" s="105"/>
      <c r="CAV21" s="105"/>
      <c r="CAW21" s="105"/>
      <c r="CAX21" s="105"/>
      <c r="CAY21" s="105"/>
      <c r="CAZ21" s="105"/>
      <c r="CBA21" s="105"/>
      <c r="CBB21" s="105"/>
      <c r="CBC21" s="105"/>
      <c r="CBD21" s="105"/>
      <c r="CBE21" s="105"/>
      <c r="CBF21" s="105"/>
      <c r="CBG21" s="105"/>
      <c r="CBH21" s="105"/>
      <c r="CBI21" s="105"/>
      <c r="CBJ21" s="105"/>
      <c r="CBK21" s="105"/>
      <c r="CBL21" s="105"/>
      <c r="CBM21" s="105"/>
      <c r="CBN21" s="105"/>
      <c r="CBO21" s="105"/>
      <c r="CBP21" s="105"/>
      <c r="CBQ21" s="105"/>
      <c r="CBR21" s="105"/>
      <c r="CBS21" s="105"/>
      <c r="CBT21" s="105"/>
      <c r="CBU21" s="105"/>
      <c r="CBV21" s="105"/>
      <c r="CBW21" s="105"/>
      <c r="CBX21" s="105"/>
      <c r="CBY21" s="105"/>
      <c r="CBZ21" s="105"/>
      <c r="CCA21" s="105"/>
      <c r="CCB21" s="105"/>
      <c r="CCC21" s="105"/>
      <c r="CCD21" s="105"/>
      <c r="CCE21" s="105"/>
      <c r="CCF21" s="105"/>
      <c r="CCG21" s="105"/>
      <c r="CCH21" s="105"/>
      <c r="CCI21" s="105"/>
      <c r="CCJ21" s="105"/>
      <c r="CCK21" s="105"/>
      <c r="CCL21" s="105"/>
      <c r="CCM21" s="105"/>
      <c r="CCN21" s="105"/>
      <c r="CCO21" s="105"/>
      <c r="CCP21" s="105"/>
      <c r="CCQ21" s="105"/>
      <c r="CCR21" s="105"/>
      <c r="CCS21" s="105"/>
      <c r="CCT21" s="105"/>
      <c r="CCU21" s="105"/>
      <c r="CCV21" s="105"/>
      <c r="CCW21" s="105"/>
      <c r="CCX21" s="105"/>
      <c r="CCY21" s="105"/>
      <c r="CCZ21" s="105"/>
      <c r="CDA21" s="105"/>
      <c r="CDB21" s="105"/>
      <c r="CDC21" s="105"/>
      <c r="CDD21" s="105"/>
      <c r="CDE21" s="105"/>
      <c r="CDF21" s="105"/>
      <c r="CDG21" s="105"/>
      <c r="CDH21" s="105"/>
      <c r="CDI21" s="105"/>
      <c r="CDJ21" s="105"/>
      <c r="CDK21" s="105"/>
      <c r="CDL21" s="105"/>
      <c r="CDM21" s="105"/>
      <c r="CDN21" s="105"/>
      <c r="CDO21" s="105"/>
      <c r="CDP21" s="105"/>
      <c r="CDQ21" s="105"/>
      <c r="CDR21" s="105"/>
      <c r="CDS21" s="105"/>
      <c r="CDT21" s="105"/>
      <c r="CDU21" s="105"/>
      <c r="CDV21" s="105"/>
      <c r="CDW21" s="105"/>
      <c r="CDX21" s="105"/>
      <c r="CDY21" s="105"/>
      <c r="CDZ21" s="105"/>
      <c r="CEA21" s="105"/>
      <c r="CEB21" s="105"/>
      <c r="CEC21" s="105"/>
      <c r="CED21" s="105"/>
      <c r="CEE21" s="105"/>
      <c r="CEF21" s="105"/>
      <c r="CEG21" s="105"/>
      <c r="CEH21" s="105"/>
      <c r="CEI21" s="105"/>
      <c r="CEJ21" s="105"/>
      <c r="CEK21" s="105"/>
      <c r="CEL21" s="105"/>
      <c r="CEM21" s="105"/>
      <c r="CEN21" s="105"/>
      <c r="CEO21" s="105"/>
      <c r="CEP21" s="105"/>
      <c r="CEQ21" s="105"/>
      <c r="CER21" s="105"/>
      <c r="CES21" s="105"/>
      <c r="CET21" s="105"/>
      <c r="CEU21" s="105"/>
      <c r="CEV21" s="105"/>
      <c r="CEW21" s="105"/>
      <c r="CEX21" s="105"/>
      <c r="CEY21" s="105"/>
      <c r="CEZ21" s="105"/>
      <c r="CFA21" s="105"/>
      <c r="CFB21" s="105"/>
      <c r="CFC21" s="105"/>
      <c r="CFD21" s="105"/>
      <c r="CFE21" s="105"/>
      <c r="CFF21" s="105"/>
      <c r="CFG21" s="105"/>
      <c r="CFH21" s="105"/>
      <c r="CFI21" s="105"/>
      <c r="CFJ21" s="105"/>
      <c r="CFK21" s="105"/>
      <c r="CFL21" s="105"/>
      <c r="CFM21" s="105"/>
      <c r="CFN21" s="105"/>
      <c r="CFO21" s="105"/>
      <c r="CFP21" s="105"/>
      <c r="CFQ21" s="105"/>
      <c r="CFR21" s="105"/>
      <c r="CFS21" s="105"/>
      <c r="CFT21" s="105"/>
      <c r="CFU21" s="105"/>
      <c r="CFV21" s="105"/>
      <c r="CFW21" s="105"/>
      <c r="CFX21" s="105"/>
      <c r="CFY21" s="105"/>
      <c r="CFZ21" s="105"/>
      <c r="CGA21" s="105"/>
      <c r="CGB21" s="105"/>
      <c r="CGC21" s="105"/>
      <c r="CGD21" s="105"/>
      <c r="CGE21" s="105"/>
      <c r="CGF21" s="105"/>
      <c r="CGG21" s="105"/>
      <c r="CGH21" s="105"/>
      <c r="CGI21" s="105"/>
      <c r="CGJ21" s="105"/>
      <c r="CGK21" s="105"/>
      <c r="CGL21" s="105"/>
      <c r="CGM21" s="105"/>
      <c r="CGN21" s="105"/>
      <c r="CGO21" s="105"/>
      <c r="CGP21" s="105"/>
      <c r="CGQ21" s="105"/>
      <c r="CGR21" s="105"/>
      <c r="CGS21" s="105"/>
      <c r="CGT21" s="105"/>
      <c r="CGU21" s="105"/>
      <c r="CGV21" s="105"/>
      <c r="CGW21" s="105"/>
      <c r="CGX21" s="105"/>
      <c r="CGY21" s="105"/>
      <c r="CGZ21" s="105"/>
      <c r="CHA21" s="105"/>
      <c r="CHB21" s="105"/>
      <c r="CHC21" s="105"/>
      <c r="CHD21" s="105"/>
      <c r="CHE21" s="105"/>
      <c r="CHF21" s="105"/>
      <c r="CHG21" s="105"/>
      <c r="CHH21" s="105"/>
      <c r="CHI21" s="105"/>
      <c r="CHJ21" s="105"/>
      <c r="CHK21" s="105"/>
      <c r="CHL21" s="105"/>
      <c r="CHM21" s="105"/>
      <c r="CHN21" s="105"/>
      <c r="CHO21" s="105"/>
      <c r="CHP21" s="105"/>
      <c r="CHQ21" s="105"/>
      <c r="CHR21" s="105"/>
      <c r="CHS21" s="105"/>
      <c r="CHT21" s="105"/>
      <c r="CHU21" s="105"/>
      <c r="CHV21" s="105"/>
      <c r="CHW21" s="105"/>
      <c r="CHX21" s="105"/>
      <c r="CHY21" s="105"/>
      <c r="CHZ21" s="105"/>
      <c r="CIA21" s="105"/>
      <c r="CIB21" s="105"/>
      <c r="CIC21" s="105"/>
      <c r="CID21" s="105"/>
      <c r="CIE21" s="105"/>
      <c r="CIF21" s="105"/>
      <c r="CIG21" s="105"/>
      <c r="CIH21" s="105"/>
      <c r="CII21" s="105"/>
      <c r="CIJ21" s="105"/>
      <c r="CIK21" s="105"/>
      <c r="CIL21" s="105"/>
      <c r="CIM21" s="105"/>
      <c r="CIN21" s="105"/>
      <c r="CIO21" s="105"/>
      <c r="CIP21" s="105"/>
      <c r="CIQ21" s="105"/>
      <c r="CIR21" s="105"/>
      <c r="CIS21" s="105"/>
      <c r="CIT21" s="105"/>
      <c r="CIU21" s="105"/>
      <c r="CIV21" s="105"/>
      <c r="CIW21" s="105"/>
      <c r="CIX21" s="105"/>
      <c r="CIY21" s="105"/>
      <c r="CIZ21" s="105"/>
      <c r="CJA21" s="105"/>
      <c r="CJB21" s="105"/>
      <c r="CJC21" s="105"/>
      <c r="CJD21" s="105"/>
      <c r="CJE21" s="105"/>
      <c r="CJF21" s="105"/>
      <c r="CJG21" s="105"/>
      <c r="CJH21" s="105"/>
      <c r="CJI21" s="105"/>
      <c r="CJJ21" s="105"/>
      <c r="CJK21" s="105"/>
      <c r="CJL21" s="105"/>
      <c r="CJM21" s="105"/>
      <c r="CJN21" s="105"/>
      <c r="CJO21" s="105"/>
      <c r="CJP21" s="105"/>
      <c r="CJQ21" s="105"/>
      <c r="CJR21" s="105"/>
      <c r="CJS21" s="105"/>
      <c r="CJT21" s="105"/>
      <c r="CJU21" s="105"/>
      <c r="CJV21" s="105"/>
      <c r="CJW21" s="105"/>
      <c r="CJX21" s="105"/>
      <c r="CJY21" s="105"/>
      <c r="CJZ21" s="105"/>
      <c r="CKA21" s="105"/>
      <c r="CKB21" s="105"/>
      <c r="CKC21" s="105"/>
      <c r="CKD21" s="105"/>
      <c r="CKE21" s="105"/>
      <c r="CKF21" s="105"/>
      <c r="CKG21" s="105"/>
      <c r="CKH21" s="105"/>
      <c r="CKI21" s="105"/>
      <c r="CKJ21" s="105"/>
      <c r="CKK21" s="105"/>
      <c r="CKL21" s="105"/>
      <c r="CKM21" s="105"/>
      <c r="CKN21" s="105"/>
      <c r="CKO21" s="105"/>
      <c r="CKP21" s="105"/>
      <c r="CKQ21" s="105"/>
      <c r="CKR21" s="105"/>
      <c r="CKS21" s="105"/>
      <c r="CKT21" s="105"/>
      <c r="CKU21" s="105"/>
      <c r="CKV21" s="105"/>
      <c r="CKW21" s="105"/>
      <c r="CKX21" s="105"/>
      <c r="CKY21" s="105"/>
      <c r="CKZ21" s="105"/>
      <c r="CLA21" s="105"/>
      <c r="CLB21" s="105"/>
      <c r="CLC21" s="105"/>
      <c r="CLD21" s="105"/>
      <c r="CLE21" s="105"/>
      <c r="CLF21" s="105"/>
      <c r="CLG21" s="105"/>
      <c r="CLH21" s="105"/>
      <c r="CLI21" s="105"/>
      <c r="CLJ21" s="105"/>
      <c r="CLK21" s="105"/>
      <c r="CLL21" s="105"/>
      <c r="CLM21" s="105"/>
      <c r="CLN21" s="105"/>
      <c r="CLO21" s="105"/>
      <c r="CLP21" s="105"/>
      <c r="CLQ21" s="105"/>
      <c r="CLR21" s="105"/>
      <c r="CLS21" s="105"/>
      <c r="CLT21" s="105"/>
      <c r="CLU21" s="105"/>
      <c r="CLV21" s="105"/>
      <c r="CLW21" s="105"/>
      <c r="CLX21" s="105"/>
      <c r="CLY21" s="105"/>
      <c r="CLZ21" s="105"/>
      <c r="CMA21" s="105"/>
      <c r="CMB21" s="105"/>
      <c r="CMC21" s="105"/>
      <c r="CMD21" s="105"/>
      <c r="CME21" s="105"/>
      <c r="CMF21" s="105"/>
      <c r="CMG21" s="105"/>
      <c r="CMH21" s="105"/>
      <c r="CMI21" s="105"/>
      <c r="CMJ21" s="105"/>
      <c r="CMK21" s="105"/>
      <c r="CML21" s="105"/>
      <c r="CMM21" s="105"/>
      <c r="CMN21" s="105"/>
      <c r="CMO21" s="105"/>
      <c r="CMP21" s="105"/>
      <c r="CMQ21" s="105"/>
      <c r="CMR21" s="105"/>
      <c r="CMS21" s="105"/>
      <c r="CMT21" s="105"/>
      <c r="CMU21" s="105"/>
      <c r="CMV21" s="105"/>
      <c r="CMW21" s="105"/>
      <c r="CMX21" s="105"/>
      <c r="CMY21" s="105"/>
      <c r="CMZ21" s="105"/>
      <c r="CNA21" s="105"/>
      <c r="CNB21" s="105"/>
      <c r="CNC21" s="105"/>
      <c r="CND21" s="105"/>
      <c r="CNE21" s="105"/>
      <c r="CNF21" s="105"/>
      <c r="CNG21" s="105"/>
      <c r="CNH21" s="105"/>
      <c r="CNI21" s="105"/>
      <c r="CNJ21" s="105"/>
      <c r="CNK21" s="105"/>
      <c r="CNL21" s="105"/>
      <c r="CNM21" s="105"/>
      <c r="CNN21" s="105"/>
      <c r="CNO21" s="105"/>
      <c r="CNP21" s="105"/>
      <c r="CNQ21" s="105"/>
      <c r="CNR21" s="105"/>
      <c r="CNS21" s="105"/>
      <c r="CNT21" s="105"/>
      <c r="CNU21" s="105"/>
      <c r="CNV21" s="105"/>
      <c r="CNW21" s="105"/>
      <c r="CNX21" s="105"/>
      <c r="CNY21" s="105"/>
      <c r="CNZ21" s="105"/>
      <c r="COA21" s="105"/>
      <c r="COB21" s="105"/>
      <c r="COC21" s="105"/>
      <c r="COD21" s="105"/>
      <c r="COE21" s="105"/>
      <c r="COF21" s="105"/>
      <c r="COG21" s="105"/>
      <c r="COH21" s="105"/>
      <c r="COI21" s="105"/>
      <c r="COJ21" s="105"/>
      <c r="COK21" s="105"/>
      <c r="COL21" s="105"/>
      <c r="COM21" s="105"/>
      <c r="CON21" s="105"/>
      <c r="COO21" s="105"/>
      <c r="COP21" s="105"/>
      <c r="COQ21" s="105"/>
      <c r="COR21" s="105"/>
      <c r="COS21" s="105"/>
      <c r="COT21" s="105"/>
      <c r="COU21" s="105"/>
      <c r="COV21" s="105"/>
      <c r="COW21" s="105"/>
      <c r="COX21" s="105"/>
      <c r="COY21" s="105"/>
      <c r="COZ21" s="105"/>
      <c r="CPA21" s="105"/>
      <c r="CPB21" s="105"/>
      <c r="CPC21" s="105"/>
      <c r="CPD21" s="105"/>
      <c r="CPE21" s="105"/>
      <c r="CPF21" s="105"/>
      <c r="CPG21" s="105"/>
      <c r="CPH21" s="105"/>
      <c r="CPI21" s="105"/>
      <c r="CPJ21" s="105"/>
      <c r="CPK21" s="105"/>
      <c r="CPL21" s="105"/>
      <c r="CPM21" s="105"/>
      <c r="CPN21" s="105"/>
      <c r="CPO21" s="105"/>
      <c r="CPP21" s="105"/>
      <c r="CPQ21" s="105"/>
      <c r="CPR21" s="105"/>
      <c r="CPS21" s="105"/>
      <c r="CPT21" s="105"/>
      <c r="CPU21" s="105"/>
      <c r="CPV21" s="105"/>
      <c r="CPW21" s="105"/>
      <c r="CPX21" s="105"/>
      <c r="CPY21" s="105"/>
      <c r="CPZ21" s="105"/>
      <c r="CQA21" s="105"/>
      <c r="CQB21" s="105"/>
      <c r="CQC21" s="105"/>
      <c r="CQD21" s="105"/>
      <c r="CQE21" s="105"/>
      <c r="CQF21" s="105"/>
      <c r="CQG21" s="105"/>
      <c r="CQH21" s="105"/>
      <c r="CQI21" s="105"/>
      <c r="CQJ21" s="105"/>
      <c r="CQK21" s="105"/>
      <c r="CQL21" s="105"/>
      <c r="CQM21" s="105"/>
      <c r="CQN21" s="105"/>
      <c r="CQO21" s="105"/>
      <c r="CQP21" s="105"/>
      <c r="CQQ21" s="105"/>
      <c r="CQR21" s="105"/>
      <c r="CQS21" s="105"/>
      <c r="CQT21" s="105"/>
      <c r="CQU21" s="105"/>
      <c r="CQV21" s="105"/>
      <c r="CQW21" s="105"/>
      <c r="CQX21" s="105"/>
      <c r="CQY21" s="105"/>
      <c r="CQZ21" s="105"/>
      <c r="CRA21" s="105"/>
      <c r="CRB21" s="105"/>
      <c r="CRC21" s="105"/>
      <c r="CRD21" s="105"/>
      <c r="CRE21" s="105"/>
      <c r="CRF21" s="105"/>
      <c r="CRG21" s="105"/>
      <c r="CRH21" s="105"/>
      <c r="CRI21" s="105"/>
      <c r="CRJ21" s="105"/>
      <c r="CRK21" s="105"/>
      <c r="CRL21" s="105"/>
      <c r="CRM21" s="105"/>
      <c r="CRN21" s="105"/>
      <c r="CRO21" s="105"/>
      <c r="CRP21" s="105"/>
      <c r="CRQ21" s="105"/>
      <c r="CRR21" s="105"/>
      <c r="CRS21" s="105"/>
      <c r="CRT21" s="105"/>
      <c r="CRU21" s="105"/>
      <c r="CRV21" s="105"/>
      <c r="CRW21" s="105"/>
      <c r="CRX21" s="105"/>
      <c r="CRY21" s="105"/>
      <c r="CRZ21" s="105"/>
      <c r="CSA21" s="105"/>
      <c r="CSB21" s="105"/>
      <c r="CSC21" s="105"/>
      <c r="CSD21" s="105"/>
      <c r="CSE21" s="105"/>
      <c r="CSF21" s="105"/>
      <c r="CSG21" s="105"/>
      <c r="CSH21" s="105"/>
      <c r="CSI21" s="105"/>
      <c r="CSJ21" s="105"/>
      <c r="CSK21" s="105"/>
      <c r="CSL21" s="105"/>
      <c r="CSM21" s="105"/>
      <c r="CSN21" s="105"/>
      <c r="CSO21" s="105"/>
      <c r="CSP21" s="105"/>
      <c r="CSQ21" s="105"/>
      <c r="CSR21" s="105"/>
      <c r="CSS21" s="105"/>
      <c r="CST21" s="105"/>
      <c r="CSU21" s="105"/>
      <c r="CSV21" s="105"/>
      <c r="CSW21" s="105"/>
      <c r="CSX21" s="105"/>
      <c r="CSY21" s="105"/>
      <c r="CSZ21" s="105"/>
      <c r="CTA21" s="105"/>
      <c r="CTB21" s="105"/>
      <c r="CTC21" s="105"/>
      <c r="CTD21" s="105"/>
      <c r="CTE21" s="105"/>
      <c r="CTF21" s="105"/>
      <c r="CTG21" s="105"/>
      <c r="CTH21" s="105"/>
      <c r="CTI21" s="105"/>
      <c r="CTJ21" s="105"/>
      <c r="CTK21" s="105"/>
      <c r="CTL21" s="105"/>
      <c r="CTM21" s="105"/>
      <c r="CTN21" s="105"/>
      <c r="CTO21" s="105"/>
      <c r="CTP21" s="105"/>
      <c r="CTQ21" s="105"/>
      <c r="CTR21" s="105"/>
      <c r="CTS21" s="105"/>
      <c r="CTT21" s="105"/>
      <c r="CTU21" s="105"/>
      <c r="CTV21" s="105"/>
      <c r="CTW21" s="105"/>
      <c r="CTX21" s="105"/>
      <c r="CTY21" s="105"/>
      <c r="CTZ21" s="105"/>
      <c r="CUA21" s="105"/>
      <c r="CUB21" s="105"/>
      <c r="CUC21" s="105"/>
      <c r="CUD21" s="105"/>
      <c r="CUE21" s="105"/>
      <c r="CUF21" s="105"/>
      <c r="CUG21" s="105"/>
      <c r="CUH21" s="105"/>
      <c r="CUI21" s="105"/>
      <c r="CUJ21" s="105"/>
      <c r="CUK21" s="105"/>
      <c r="CUL21" s="105"/>
      <c r="CUM21" s="105"/>
      <c r="CUN21" s="105"/>
      <c r="CUO21" s="105"/>
      <c r="CUP21" s="105"/>
      <c r="CUQ21" s="105"/>
      <c r="CUR21" s="105"/>
      <c r="CUS21" s="105"/>
      <c r="CUT21" s="105"/>
      <c r="CUU21" s="105"/>
      <c r="CUV21" s="105"/>
      <c r="CUW21" s="105"/>
      <c r="CUX21" s="105"/>
      <c r="CUY21" s="105"/>
      <c r="CUZ21" s="105"/>
      <c r="CVA21" s="105"/>
      <c r="CVB21" s="105"/>
      <c r="CVC21" s="105"/>
      <c r="CVD21" s="105"/>
      <c r="CVE21" s="105"/>
      <c r="CVF21" s="105"/>
      <c r="CVG21" s="105"/>
      <c r="CVH21" s="105"/>
      <c r="CVI21" s="105"/>
      <c r="CVJ21" s="105"/>
      <c r="CVK21" s="105"/>
      <c r="CVL21" s="105"/>
      <c r="CVM21" s="105"/>
      <c r="CVN21" s="105"/>
      <c r="CVO21" s="105"/>
      <c r="CVP21" s="105"/>
      <c r="CVQ21" s="105"/>
      <c r="CVR21" s="105"/>
      <c r="CVS21" s="105"/>
      <c r="CVT21" s="105"/>
      <c r="CVU21" s="105"/>
      <c r="CVV21" s="105"/>
      <c r="CVW21" s="105"/>
      <c r="CVX21" s="105"/>
      <c r="CVY21" s="105"/>
      <c r="CVZ21" s="105"/>
      <c r="CWA21" s="105"/>
      <c r="CWB21" s="105"/>
      <c r="CWC21" s="105"/>
      <c r="CWD21" s="105"/>
      <c r="CWE21" s="105"/>
      <c r="CWF21" s="105"/>
      <c r="CWG21" s="105"/>
      <c r="CWH21" s="105"/>
      <c r="CWI21" s="105"/>
      <c r="CWJ21" s="105"/>
      <c r="CWK21" s="105"/>
      <c r="CWL21" s="105"/>
      <c r="CWM21" s="105"/>
      <c r="CWN21" s="105"/>
      <c r="CWO21" s="105"/>
      <c r="CWP21" s="105"/>
      <c r="CWQ21" s="105"/>
      <c r="CWR21" s="105"/>
      <c r="CWS21" s="105"/>
      <c r="CWT21" s="105"/>
      <c r="CWU21" s="105"/>
      <c r="CWV21" s="105"/>
      <c r="CWW21" s="105"/>
      <c r="CWX21" s="105"/>
      <c r="CWY21" s="105"/>
      <c r="CWZ21" s="105"/>
      <c r="CXA21" s="105"/>
      <c r="CXB21" s="105"/>
      <c r="CXC21" s="105"/>
      <c r="CXD21" s="105"/>
      <c r="CXE21" s="105"/>
      <c r="CXF21" s="105"/>
      <c r="CXG21" s="105"/>
      <c r="CXH21" s="105"/>
      <c r="CXI21" s="105"/>
      <c r="CXJ21" s="105"/>
      <c r="CXK21" s="105"/>
      <c r="CXL21" s="105"/>
      <c r="CXM21" s="105"/>
      <c r="CXN21" s="105"/>
      <c r="CXO21" s="105"/>
      <c r="CXP21" s="105"/>
      <c r="CXQ21" s="105"/>
      <c r="CXR21" s="105"/>
      <c r="CXS21" s="105"/>
      <c r="CXT21" s="105"/>
      <c r="CXU21" s="105"/>
      <c r="CXV21" s="105"/>
      <c r="CXW21" s="105"/>
      <c r="CXX21" s="105"/>
      <c r="CXY21" s="105"/>
      <c r="CXZ21" s="105"/>
      <c r="CYA21" s="105"/>
      <c r="CYB21" s="105"/>
      <c r="CYC21" s="105"/>
      <c r="CYD21" s="105"/>
      <c r="CYE21" s="105"/>
      <c r="CYF21" s="105"/>
      <c r="CYG21" s="105"/>
      <c r="CYH21" s="105"/>
      <c r="CYI21" s="105"/>
      <c r="CYJ21" s="105"/>
      <c r="CYK21" s="105"/>
      <c r="CYL21" s="105"/>
      <c r="CYM21" s="105"/>
      <c r="CYN21" s="105"/>
      <c r="CYO21" s="105"/>
      <c r="CYP21" s="105"/>
      <c r="CYQ21" s="105"/>
      <c r="CYR21" s="105"/>
      <c r="CYS21" s="105"/>
      <c r="CYT21" s="105"/>
      <c r="CYU21" s="105"/>
      <c r="CYV21" s="105"/>
      <c r="CYW21" s="105"/>
      <c r="CYX21" s="105"/>
      <c r="CYY21" s="105"/>
      <c r="CYZ21" s="105"/>
      <c r="CZA21" s="105"/>
      <c r="CZB21" s="105"/>
      <c r="CZC21" s="105"/>
      <c r="CZD21" s="105"/>
      <c r="CZE21" s="105"/>
      <c r="CZF21" s="105"/>
      <c r="CZG21" s="105"/>
      <c r="CZH21" s="105"/>
      <c r="CZI21" s="105"/>
      <c r="CZJ21" s="105"/>
      <c r="CZK21" s="105"/>
      <c r="CZL21" s="105"/>
      <c r="CZM21" s="105"/>
      <c r="CZN21" s="105"/>
      <c r="CZO21" s="105"/>
      <c r="CZP21" s="105"/>
      <c r="CZQ21" s="105"/>
      <c r="CZR21" s="105"/>
      <c r="CZS21" s="105"/>
      <c r="CZT21" s="105"/>
      <c r="CZU21" s="105"/>
      <c r="CZV21" s="105"/>
      <c r="CZW21" s="105"/>
      <c r="CZX21" s="105"/>
      <c r="CZY21" s="105"/>
      <c r="CZZ21" s="105"/>
      <c r="DAA21" s="105"/>
      <c r="DAB21" s="105"/>
      <c r="DAC21" s="105"/>
      <c r="DAD21" s="105"/>
      <c r="DAE21" s="105"/>
      <c r="DAF21" s="105"/>
      <c r="DAG21" s="105"/>
      <c r="DAH21" s="105"/>
      <c r="DAI21" s="105"/>
      <c r="DAJ21" s="105"/>
      <c r="DAK21" s="105"/>
      <c r="DAL21" s="105"/>
      <c r="DAM21" s="105"/>
      <c r="DAN21" s="105"/>
      <c r="DAO21" s="105"/>
      <c r="DAP21" s="105"/>
      <c r="DAQ21" s="105"/>
      <c r="DAR21" s="105"/>
      <c r="DAS21" s="105"/>
      <c r="DAT21" s="105"/>
      <c r="DAU21" s="105"/>
      <c r="DAV21" s="105"/>
      <c r="DAW21" s="105"/>
      <c r="DAX21" s="105"/>
      <c r="DAY21" s="105"/>
      <c r="DAZ21" s="105"/>
      <c r="DBA21" s="105"/>
      <c r="DBB21" s="105"/>
      <c r="DBC21" s="105"/>
      <c r="DBD21" s="105"/>
      <c r="DBE21" s="105"/>
      <c r="DBF21" s="105"/>
      <c r="DBG21" s="105"/>
      <c r="DBH21" s="105"/>
      <c r="DBI21" s="105"/>
      <c r="DBJ21" s="105"/>
      <c r="DBK21" s="105"/>
      <c r="DBL21" s="105"/>
      <c r="DBM21" s="105"/>
      <c r="DBN21" s="105"/>
      <c r="DBO21" s="105"/>
      <c r="DBP21" s="105"/>
      <c r="DBQ21" s="105"/>
      <c r="DBR21" s="105"/>
      <c r="DBS21" s="105"/>
      <c r="DBT21" s="105"/>
      <c r="DBU21" s="105"/>
      <c r="DBV21" s="105"/>
      <c r="DBW21" s="105"/>
      <c r="DBX21" s="105"/>
      <c r="DBY21" s="105"/>
      <c r="DBZ21" s="105"/>
      <c r="DCA21" s="105"/>
      <c r="DCB21" s="105"/>
      <c r="DCC21" s="105"/>
      <c r="DCD21" s="105"/>
      <c r="DCE21" s="105"/>
      <c r="DCF21" s="105"/>
      <c r="DCG21" s="105"/>
      <c r="DCH21" s="105"/>
      <c r="DCI21" s="105"/>
      <c r="DCJ21" s="105"/>
      <c r="DCK21" s="105"/>
      <c r="DCL21" s="105"/>
      <c r="DCM21" s="105"/>
      <c r="DCN21" s="105"/>
      <c r="DCO21" s="105"/>
      <c r="DCP21" s="105"/>
      <c r="DCQ21" s="105"/>
      <c r="DCR21" s="105"/>
      <c r="DCS21" s="105"/>
      <c r="DCT21" s="105"/>
      <c r="DCU21" s="105"/>
      <c r="DCV21" s="105"/>
      <c r="DCW21" s="105"/>
      <c r="DCX21" s="105"/>
      <c r="DCY21" s="105"/>
      <c r="DCZ21" s="105"/>
      <c r="DDA21" s="105"/>
      <c r="DDB21" s="105"/>
      <c r="DDC21" s="105"/>
      <c r="DDD21" s="105"/>
      <c r="DDE21" s="105"/>
      <c r="DDF21" s="105"/>
      <c r="DDG21" s="105"/>
      <c r="DDH21" s="105"/>
      <c r="DDI21" s="105"/>
      <c r="DDJ21" s="105"/>
      <c r="DDK21" s="105"/>
      <c r="DDL21" s="105"/>
      <c r="DDM21" s="105"/>
      <c r="DDN21" s="105"/>
      <c r="DDO21" s="105"/>
      <c r="DDP21" s="105"/>
      <c r="DDQ21" s="105"/>
      <c r="DDR21" s="105"/>
      <c r="DDS21" s="105"/>
      <c r="DDT21" s="105"/>
      <c r="DDU21" s="105"/>
      <c r="DDV21" s="105"/>
      <c r="DDW21" s="105"/>
      <c r="DDX21" s="105"/>
      <c r="DDY21" s="105"/>
      <c r="DDZ21" s="105"/>
      <c r="DEA21" s="105"/>
      <c r="DEB21" s="105"/>
      <c r="DEC21" s="105"/>
      <c r="DED21" s="105"/>
      <c r="DEE21" s="105"/>
      <c r="DEF21" s="105"/>
      <c r="DEG21" s="105"/>
      <c r="DEH21" s="105"/>
      <c r="DEI21" s="105"/>
      <c r="DEJ21" s="105"/>
      <c r="DEK21" s="105"/>
      <c r="DEL21" s="105"/>
      <c r="DEM21" s="105"/>
      <c r="DEN21" s="105"/>
      <c r="DEO21" s="105"/>
      <c r="DEP21" s="105"/>
      <c r="DEQ21" s="105"/>
      <c r="DER21" s="105"/>
      <c r="DES21" s="105"/>
      <c r="DET21" s="105"/>
      <c r="DEU21" s="105"/>
      <c r="DEV21" s="105"/>
      <c r="DEW21" s="105"/>
      <c r="DEX21" s="105"/>
      <c r="DEY21" s="105"/>
      <c r="DEZ21" s="105"/>
      <c r="DFA21" s="105"/>
      <c r="DFB21" s="105"/>
      <c r="DFC21" s="105"/>
      <c r="DFD21" s="105"/>
      <c r="DFE21" s="105"/>
      <c r="DFF21" s="105"/>
      <c r="DFG21" s="105"/>
      <c r="DFH21" s="105"/>
      <c r="DFI21" s="105"/>
      <c r="DFJ21" s="105"/>
      <c r="DFK21" s="105"/>
      <c r="DFL21" s="105"/>
      <c r="DFM21" s="105"/>
      <c r="DFN21" s="105"/>
      <c r="DFO21" s="105"/>
      <c r="DFP21" s="105"/>
      <c r="DFQ21" s="105"/>
      <c r="DFR21" s="105"/>
      <c r="DFS21" s="105"/>
      <c r="DFT21" s="105"/>
      <c r="DFU21" s="105"/>
      <c r="DFV21" s="105"/>
      <c r="DFW21" s="105"/>
      <c r="DFX21" s="105"/>
      <c r="DFY21" s="105"/>
      <c r="DFZ21" s="105"/>
      <c r="DGA21" s="105"/>
      <c r="DGB21" s="105"/>
      <c r="DGC21" s="105"/>
      <c r="DGD21" s="105"/>
      <c r="DGE21" s="105"/>
      <c r="DGF21" s="105"/>
      <c r="DGG21" s="105"/>
      <c r="DGH21" s="105"/>
      <c r="DGI21" s="105"/>
      <c r="DGJ21" s="105"/>
      <c r="DGK21" s="105"/>
      <c r="DGL21" s="105"/>
      <c r="DGM21" s="105"/>
      <c r="DGN21" s="105"/>
      <c r="DGO21" s="105"/>
      <c r="DGP21" s="105"/>
      <c r="DGQ21" s="105"/>
      <c r="DGR21" s="105"/>
      <c r="DGS21" s="105"/>
      <c r="DGT21" s="105"/>
      <c r="DGU21" s="105"/>
      <c r="DGV21" s="105"/>
      <c r="DGW21" s="105"/>
      <c r="DGX21" s="105"/>
      <c r="DGY21" s="105"/>
      <c r="DGZ21" s="105"/>
      <c r="DHA21" s="105"/>
      <c r="DHB21" s="105"/>
      <c r="DHC21" s="105"/>
      <c r="DHD21" s="105"/>
      <c r="DHE21" s="105"/>
      <c r="DHF21" s="105"/>
      <c r="DHG21" s="105"/>
      <c r="DHH21" s="105"/>
      <c r="DHI21" s="105"/>
      <c r="DHJ21" s="105"/>
      <c r="DHK21" s="105"/>
      <c r="DHL21" s="105"/>
      <c r="DHM21" s="105"/>
      <c r="DHN21" s="105"/>
      <c r="DHO21" s="105"/>
      <c r="DHP21" s="105"/>
      <c r="DHQ21" s="105"/>
      <c r="DHR21" s="105"/>
      <c r="DHS21" s="105"/>
      <c r="DHT21" s="105"/>
      <c r="DHU21" s="105"/>
      <c r="DHV21" s="105"/>
      <c r="DHW21" s="105"/>
      <c r="DHX21" s="105"/>
      <c r="DHY21" s="105"/>
      <c r="DHZ21" s="105"/>
      <c r="DIA21" s="105"/>
      <c r="DIB21" s="105"/>
      <c r="DIC21" s="105"/>
      <c r="DID21" s="105"/>
      <c r="DIE21" s="105"/>
      <c r="DIF21" s="105"/>
      <c r="DIG21" s="105"/>
      <c r="DIH21" s="105"/>
      <c r="DII21" s="105"/>
      <c r="DIJ21" s="105"/>
      <c r="DIK21" s="105"/>
      <c r="DIL21" s="105"/>
      <c r="DIM21" s="105"/>
      <c r="DIN21" s="105"/>
      <c r="DIO21" s="105"/>
      <c r="DIP21" s="105"/>
      <c r="DIQ21" s="105"/>
      <c r="DIR21" s="105"/>
      <c r="DIS21" s="105"/>
      <c r="DIT21" s="105"/>
      <c r="DIU21" s="105"/>
      <c r="DIV21" s="105"/>
      <c r="DIW21" s="105"/>
      <c r="DIX21" s="105"/>
      <c r="DIY21" s="105"/>
      <c r="DIZ21" s="105"/>
      <c r="DJA21" s="105"/>
      <c r="DJB21" s="105"/>
      <c r="DJC21" s="105"/>
      <c r="DJD21" s="105"/>
      <c r="DJE21" s="105"/>
      <c r="DJF21" s="105"/>
      <c r="DJG21" s="105"/>
      <c r="DJH21" s="105"/>
      <c r="DJI21" s="105"/>
      <c r="DJJ21" s="105"/>
      <c r="DJK21" s="105"/>
      <c r="DJL21" s="105"/>
      <c r="DJM21" s="105"/>
      <c r="DJN21" s="105"/>
      <c r="DJO21" s="105"/>
      <c r="DJP21" s="105"/>
      <c r="DJQ21" s="105"/>
      <c r="DJR21" s="105"/>
      <c r="DJS21" s="105"/>
      <c r="DJT21" s="105"/>
      <c r="DJU21" s="105"/>
      <c r="DJV21" s="105"/>
      <c r="DJW21" s="105"/>
      <c r="DJX21" s="105"/>
      <c r="DJY21" s="105"/>
      <c r="DJZ21" s="105"/>
      <c r="DKA21" s="105"/>
      <c r="DKB21" s="105"/>
      <c r="DKC21" s="105"/>
      <c r="DKD21" s="105"/>
      <c r="DKE21" s="105"/>
      <c r="DKF21" s="105"/>
      <c r="DKG21" s="105"/>
      <c r="DKH21" s="105"/>
      <c r="DKI21" s="105"/>
      <c r="DKJ21" s="105"/>
      <c r="DKK21" s="105"/>
      <c r="DKL21" s="105"/>
      <c r="DKM21" s="105"/>
      <c r="DKN21" s="105"/>
      <c r="DKO21" s="105"/>
      <c r="DKP21" s="105"/>
      <c r="DKQ21" s="105"/>
      <c r="DKR21" s="105"/>
      <c r="DKS21" s="105"/>
      <c r="DKT21" s="105"/>
      <c r="DKU21" s="105"/>
      <c r="DKV21" s="105"/>
      <c r="DKW21" s="105"/>
      <c r="DKX21" s="105"/>
      <c r="DKY21" s="105"/>
      <c r="DKZ21" s="105"/>
      <c r="DLA21" s="105"/>
      <c r="DLB21" s="105"/>
      <c r="DLC21" s="105"/>
      <c r="DLD21" s="105"/>
      <c r="DLE21" s="105"/>
      <c r="DLF21" s="105"/>
      <c r="DLG21" s="105"/>
      <c r="DLH21" s="105"/>
      <c r="DLI21" s="105"/>
      <c r="DLJ21" s="105"/>
      <c r="DLK21" s="105"/>
      <c r="DLL21" s="105"/>
      <c r="DLM21" s="105"/>
      <c r="DLN21" s="105"/>
      <c r="DLO21" s="105"/>
      <c r="DLP21" s="105"/>
      <c r="DLQ21" s="105"/>
      <c r="DLR21" s="105"/>
      <c r="DLS21" s="105"/>
      <c r="DLT21" s="105"/>
      <c r="DLU21" s="105"/>
      <c r="DLV21" s="105"/>
      <c r="DLW21" s="105"/>
      <c r="DLX21" s="105"/>
      <c r="DLY21" s="105"/>
      <c r="DLZ21" s="105"/>
      <c r="DMA21" s="105"/>
      <c r="DMB21" s="105"/>
      <c r="DMC21" s="105"/>
      <c r="DMD21" s="105"/>
      <c r="DME21" s="105"/>
      <c r="DMF21" s="105"/>
      <c r="DMG21" s="105"/>
      <c r="DMH21" s="105"/>
      <c r="DMI21" s="105"/>
      <c r="DMJ21" s="105"/>
      <c r="DMK21" s="105"/>
      <c r="DML21" s="105"/>
      <c r="DMM21" s="105"/>
      <c r="DMN21" s="105"/>
      <c r="DMO21" s="105"/>
      <c r="DMP21" s="105"/>
      <c r="DMQ21" s="105"/>
      <c r="DMR21" s="105"/>
      <c r="DMS21" s="105"/>
      <c r="DMT21" s="105"/>
      <c r="DMU21" s="105"/>
      <c r="DMV21" s="105"/>
      <c r="DMW21" s="105"/>
      <c r="DMX21" s="105"/>
      <c r="DMY21" s="105"/>
      <c r="DMZ21" s="105"/>
      <c r="DNA21" s="105"/>
      <c r="DNB21" s="105"/>
      <c r="DNC21" s="105"/>
      <c r="DND21" s="105"/>
      <c r="DNE21" s="105"/>
      <c r="DNF21" s="105"/>
      <c r="DNG21" s="105"/>
      <c r="DNH21" s="105"/>
      <c r="DNI21" s="105"/>
      <c r="DNJ21" s="105"/>
      <c r="DNK21" s="105"/>
      <c r="DNL21" s="105"/>
      <c r="DNM21" s="105"/>
      <c r="DNN21" s="105"/>
      <c r="DNO21" s="105"/>
      <c r="DNP21" s="105"/>
      <c r="DNQ21" s="105"/>
      <c r="DNR21" s="105"/>
      <c r="DNS21" s="105"/>
      <c r="DNT21" s="105"/>
      <c r="DNU21" s="105"/>
      <c r="DNV21" s="105"/>
      <c r="DNW21" s="105"/>
      <c r="DNX21" s="105"/>
      <c r="DNY21" s="105"/>
      <c r="DNZ21" s="105"/>
      <c r="DOA21" s="105"/>
      <c r="DOB21" s="105"/>
      <c r="DOC21" s="105"/>
      <c r="DOD21" s="105"/>
      <c r="DOE21" s="105"/>
      <c r="DOF21" s="105"/>
      <c r="DOG21" s="105"/>
      <c r="DOH21" s="105"/>
      <c r="DOI21" s="105"/>
      <c r="DOJ21" s="105"/>
      <c r="DOK21" s="105"/>
      <c r="DOL21" s="105"/>
      <c r="DOM21" s="105"/>
      <c r="DON21" s="105"/>
      <c r="DOO21" s="105"/>
      <c r="DOP21" s="105"/>
      <c r="DOQ21" s="105"/>
      <c r="DOR21" s="105"/>
      <c r="DOS21" s="105"/>
      <c r="DOT21" s="105"/>
      <c r="DOU21" s="105"/>
      <c r="DOV21" s="105"/>
      <c r="DOW21" s="105"/>
      <c r="DOX21" s="105"/>
      <c r="DOY21" s="105"/>
      <c r="DOZ21" s="105"/>
      <c r="DPA21" s="105"/>
      <c r="DPB21" s="105"/>
      <c r="DPC21" s="105"/>
      <c r="DPD21" s="105"/>
      <c r="DPE21" s="105"/>
      <c r="DPF21" s="105"/>
      <c r="DPG21" s="105"/>
      <c r="DPH21" s="105"/>
      <c r="DPI21" s="105"/>
      <c r="DPJ21" s="105"/>
      <c r="DPK21" s="105"/>
      <c r="DPL21" s="105"/>
      <c r="DPM21" s="105"/>
      <c r="DPN21" s="105"/>
      <c r="DPO21" s="105"/>
      <c r="DPP21" s="105"/>
      <c r="DPQ21" s="105"/>
      <c r="DPR21" s="105"/>
      <c r="DPS21" s="105"/>
      <c r="DPT21" s="105"/>
      <c r="DPU21" s="105"/>
      <c r="DPV21" s="105"/>
      <c r="DPW21" s="105"/>
      <c r="DPX21" s="105"/>
      <c r="DPY21" s="105"/>
      <c r="DPZ21" s="105"/>
      <c r="DQA21" s="105"/>
      <c r="DQB21" s="105"/>
      <c r="DQC21" s="105"/>
      <c r="DQD21" s="105"/>
      <c r="DQE21" s="105"/>
      <c r="DQF21" s="105"/>
      <c r="DQG21" s="105"/>
      <c r="DQH21" s="105"/>
      <c r="DQI21" s="105"/>
      <c r="DQJ21" s="105"/>
      <c r="DQK21" s="105"/>
      <c r="DQL21" s="105"/>
      <c r="DQM21" s="105"/>
      <c r="DQN21" s="105"/>
      <c r="DQO21" s="105"/>
      <c r="DQP21" s="105"/>
      <c r="DQQ21" s="105"/>
      <c r="DQR21" s="105"/>
      <c r="DQS21" s="105"/>
      <c r="DQT21" s="105"/>
      <c r="DQU21" s="105"/>
      <c r="DQV21" s="105"/>
      <c r="DQW21" s="105"/>
      <c r="DQX21" s="105"/>
      <c r="DQY21" s="105"/>
      <c r="DQZ21" s="105"/>
      <c r="DRA21" s="105"/>
      <c r="DRB21" s="105"/>
      <c r="DRC21" s="105"/>
      <c r="DRD21" s="105"/>
      <c r="DRE21" s="105"/>
      <c r="DRF21" s="105"/>
      <c r="DRG21" s="105"/>
      <c r="DRH21" s="105"/>
      <c r="DRI21" s="105"/>
      <c r="DRJ21" s="105"/>
      <c r="DRK21" s="105"/>
      <c r="DRL21" s="105"/>
      <c r="DRM21" s="105"/>
      <c r="DRN21" s="105"/>
      <c r="DRO21" s="105"/>
      <c r="DRP21" s="105"/>
      <c r="DRQ21" s="105"/>
      <c r="DRR21" s="105"/>
      <c r="DRS21" s="105"/>
      <c r="DRT21" s="105"/>
      <c r="DRU21" s="105"/>
      <c r="DRV21" s="105"/>
      <c r="DRW21" s="105"/>
      <c r="DRX21" s="105"/>
      <c r="DRY21" s="105"/>
      <c r="DRZ21" s="105"/>
      <c r="DSA21" s="105"/>
      <c r="DSB21" s="105"/>
      <c r="DSC21" s="105"/>
      <c r="DSD21" s="105"/>
      <c r="DSE21" s="105"/>
      <c r="DSF21" s="105"/>
      <c r="DSG21" s="105"/>
      <c r="DSH21" s="105"/>
      <c r="DSI21" s="105"/>
      <c r="DSJ21" s="105"/>
      <c r="DSK21" s="105"/>
      <c r="DSL21" s="105"/>
      <c r="DSM21" s="105"/>
      <c r="DSN21" s="105"/>
      <c r="DSO21" s="105"/>
      <c r="DSP21" s="105"/>
      <c r="DSQ21" s="105"/>
      <c r="DSR21" s="105"/>
      <c r="DSS21" s="105"/>
      <c r="DST21" s="105"/>
      <c r="DSU21" s="105"/>
      <c r="DSV21" s="105"/>
      <c r="DSW21" s="105"/>
      <c r="DSX21" s="105"/>
      <c r="DSY21" s="105"/>
      <c r="DSZ21" s="105"/>
      <c r="DTA21" s="105"/>
      <c r="DTB21" s="105"/>
      <c r="DTC21" s="105"/>
      <c r="DTD21" s="105"/>
      <c r="DTE21" s="105"/>
      <c r="DTF21" s="105"/>
      <c r="DTG21" s="105"/>
      <c r="DTH21" s="105"/>
      <c r="DTI21" s="105"/>
      <c r="DTJ21" s="105"/>
      <c r="DTK21" s="105"/>
      <c r="DTL21" s="105"/>
      <c r="DTM21" s="105"/>
      <c r="DTN21" s="105"/>
      <c r="DTO21" s="105"/>
      <c r="DTP21" s="105"/>
      <c r="DTQ21" s="105"/>
      <c r="DTR21" s="105"/>
      <c r="DTS21" s="105"/>
      <c r="DTT21" s="105"/>
      <c r="DTU21" s="105"/>
      <c r="DTV21" s="105"/>
      <c r="DTW21" s="105"/>
      <c r="DTX21" s="105"/>
      <c r="DTY21" s="105"/>
      <c r="DTZ21" s="105"/>
      <c r="DUA21" s="105"/>
      <c r="DUB21" s="105"/>
      <c r="DUC21" s="105"/>
      <c r="DUD21" s="105"/>
      <c r="DUE21" s="105"/>
      <c r="DUF21" s="105"/>
      <c r="DUG21" s="105"/>
      <c r="DUH21" s="105"/>
      <c r="DUI21" s="105"/>
      <c r="DUJ21" s="105"/>
      <c r="DUK21" s="105"/>
      <c r="DUL21" s="105"/>
      <c r="DUM21" s="105"/>
      <c r="DUN21" s="105"/>
      <c r="DUO21" s="105"/>
      <c r="DUP21" s="105"/>
      <c r="DUQ21" s="105"/>
      <c r="DUR21" s="105"/>
      <c r="DUS21" s="105"/>
      <c r="DUT21" s="105"/>
      <c r="DUU21" s="105"/>
      <c r="DUV21" s="105"/>
      <c r="DUW21" s="105"/>
      <c r="DUX21" s="105"/>
      <c r="DUY21" s="105"/>
      <c r="DUZ21" s="105"/>
      <c r="DVA21" s="105"/>
      <c r="DVB21" s="105"/>
      <c r="DVC21" s="105"/>
      <c r="DVD21" s="105"/>
      <c r="DVE21" s="105"/>
      <c r="DVF21" s="105"/>
      <c r="DVG21" s="105"/>
      <c r="DVH21" s="105"/>
      <c r="DVI21" s="105"/>
      <c r="DVJ21" s="105"/>
      <c r="DVK21" s="105"/>
      <c r="DVL21" s="105"/>
      <c r="DVM21" s="105"/>
      <c r="DVN21" s="105"/>
      <c r="DVO21" s="105"/>
      <c r="DVP21" s="105"/>
      <c r="DVQ21" s="105"/>
      <c r="DVR21" s="105"/>
      <c r="DVS21" s="105"/>
      <c r="DVT21" s="105"/>
      <c r="DVU21" s="105"/>
      <c r="DVV21" s="105"/>
      <c r="DVW21" s="105"/>
      <c r="DVX21" s="105"/>
      <c r="DVY21" s="105"/>
      <c r="DVZ21" s="105"/>
      <c r="DWA21" s="105"/>
      <c r="DWB21" s="105"/>
      <c r="DWC21" s="105"/>
      <c r="DWD21" s="105"/>
      <c r="DWE21" s="105"/>
      <c r="DWF21" s="105"/>
      <c r="DWG21" s="105"/>
      <c r="DWH21" s="105"/>
      <c r="DWI21" s="105"/>
      <c r="DWJ21" s="105"/>
      <c r="DWK21" s="105"/>
      <c r="DWL21" s="105"/>
      <c r="DWM21" s="105"/>
      <c r="DWN21" s="105"/>
      <c r="DWO21" s="105"/>
      <c r="DWP21" s="105"/>
      <c r="DWQ21" s="105"/>
      <c r="DWR21" s="105"/>
      <c r="DWS21" s="105"/>
      <c r="DWT21" s="105"/>
      <c r="DWU21" s="105"/>
      <c r="DWV21" s="105"/>
      <c r="DWW21" s="105"/>
      <c r="DWX21" s="105"/>
      <c r="DWY21" s="105"/>
      <c r="DWZ21" s="105"/>
      <c r="DXA21" s="105"/>
      <c r="DXB21" s="105"/>
      <c r="DXC21" s="105"/>
      <c r="DXD21" s="105"/>
      <c r="DXE21" s="105"/>
      <c r="DXF21" s="105"/>
      <c r="DXG21" s="105"/>
      <c r="DXH21" s="105"/>
      <c r="DXI21" s="105"/>
      <c r="DXJ21" s="105"/>
      <c r="DXK21" s="105"/>
      <c r="DXL21" s="105"/>
      <c r="DXM21" s="105"/>
      <c r="DXN21" s="105"/>
      <c r="DXO21" s="105"/>
      <c r="DXP21" s="105"/>
      <c r="DXQ21" s="105"/>
      <c r="DXR21" s="105"/>
      <c r="DXS21" s="105"/>
      <c r="DXT21" s="105"/>
      <c r="DXU21" s="105"/>
      <c r="DXV21" s="105"/>
      <c r="DXW21" s="105"/>
      <c r="DXX21" s="105"/>
      <c r="DXY21" s="105"/>
      <c r="DXZ21" s="105"/>
      <c r="DYA21" s="105"/>
      <c r="DYB21" s="105"/>
      <c r="DYC21" s="105"/>
      <c r="DYD21" s="105"/>
      <c r="DYE21" s="105"/>
      <c r="DYF21" s="105"/>
      <c r="DYG21" s="105"/>
      <c r="DYH21" s="105"/>
      <c r="DYI21" s="105"/>
      <c r="DYJ21" s="105"/>
      <c r="DYK21" s="105"/>
      <c r="DYL21" s="105"/>
      <c r="DYM21" s="105"/>
      <c r="DYN21" s="105"/>
      <c r="DYO21" s="105"/>
      <c r="DYP21" s="105"/>
      <c r="DYQ21" s="105"/>
      <c r="DYR21" s="105"/>
      <c r="DYS21" s="105"/>
      <c r="DYT21" s="105"/>
      <c r="DYU21" s="105"/>
      <c r="DYV21" s="105"/>
      <c r="DYW21" s="105"/>
      <c r="DYX21" s="105"/>
      <c r="DYY21" s="105"/>
      <c r="DYZ21" s="105"/>
      <c r="DZA21" s="105"/>
      <c r="DZB21" s="105"/>
      <c r="DZC21" s="105"/>
      <c r="DZD21" s="105"/>
      <c r="DZE21" s="105"/>
      <c r="DZF21" s="105"/>
      <c r="DZG21" s="105"/>
      <c r="DZH21" s="105"/>
      <c r="DZI21" s="105"/>
      <c r="DZJ21" s="105"/>
      <c r="DZK21" s="105"/>
      <c r="DZL21" s="105"/>
      <c r="DZM21" s="105"/>
      <c r="DZN21" s="105"/>
      <c r="DZO21" s="105"/>
      <c r="DZP21" s="105"/>
      <c r="DZQ21" s="105"/>
      <c r="DZR21" s="105"/>
      <c r="DZS21" s="105"/>
      <c r="DZT21" s="105"/>
      <c r="DZU21" s="105"/>
      <c r="DZV21" s="105"/>
      <c r="DZW21" s="105"/>
      <c r="DZX21" s="105"/>
      <c r="DZY21" s="105"/>
      <c r="DZZ21" s="105"/>
      <c r="EAA21" s="105"/>
      <c r="EAB21" s="105"/>
      <c r="EAC21" s="105"/>
      <c r="EAD21" s="105"/>
      <c r="EAE21" s="105"/>
      <c r="EAF21" s="105"/>
      <c r="EAG21" s="105"/>
      <c r="EAH21" s="105"/>
      <c r="EAI21" s="105"/>
      <c r="EAJ21" s="105"/>
      <c r="EAK21" s="105"/>
      <c r="EAL21" s="105"/>
      <c r="EAM21" s="105"/>
      <c r="EAN21" s="105"/>
      <c r="EAO21" s="105"/>
      <c r="EAP21" s="105"/>
      <c r="EAQ21" s="105"/>
      <c r="EAR21" s="105"/>
      <c r="EAS21" s="105"/>
      <c r="EAT21" s="105"/>
      <c r="EAU21" s="105"/>
      <c r="EAV21" s="105"/>
      <c r="EAW21" s="105"/>
      <c r="EAX21" s="105"/>
      <c r="EAY21" s="105"/>
      <c r="EAZ21" s="105"/>
      <c r="EBA21" s="105"/>
      <c r="EBB21" s="105"/>
      <c r="EBC21" s="105"/>
      <c r="EBD21" s="105"/>
      <c r="EBE21" s="105"/>
      <c r="EBF21" s="105"/>
      <c r="EBG21" s="105"/>
      <c r="EBH21" s="105"/>
      <c r="EBI21" s="105"/>
      <c r="EBJ21" s="105"/>
      <c r="EBK21" s="105"/>
      <c r="EBL21" s="105"/>
      <c r="EBM21" s="105"/>
      <c r="EBN21" s="105"/>
      <c r="EBO21" s="105"/>
      <c r="EBP21" s="105"/>
      <c r="EBQ21" s="105"/>
      <c r="EBR21" s="105"/>
      <c r="EBS21" s="105"/>
      <c r="EBT21" s="105"/>
      <c r="EBU21" s="105"/>
      <c r="EBV21" s="105"/>
      <c r="EBW21" s="105"/>
      <c r="EBX21" s="105"/>
      <c r="EBY21" s="105"/>
      <c r="EBZ21" s="105"/>
      <c r="ECA21" s="105"/>
      <c r="ECB21" s="105"/>
      <c r="ECC21" s="105"/>
      <c r="ECD21" s="105"/>
      <c r="ECE21" s="105"/>
      <c r="ECF21" s="105"/>
      <c r="ECG21" s="105"/>
      <c r="ECH21" s="105"/>
      <c r="ECI21" s="105"/>
      <c r="ECJ21" s="105"/>
      <c r="ECK21" s="105"/>
      <c r="ECL21" s="105"/>
      <c r="ECM21" s="105"/>
      <c r="ECN21" s="105"/>
      <c r="ECO21" s="105"/>
      <c r="ECP21" s="105"/>
      <c r="ECQ21" s="105"/>
      <c r="ECR21" s="105"/>
      <c r="ECS21" s="105"/>
      <c r="ECT21" s="105"/>
      <c r="ECU21" s="105"/>
      <c r="ECV21" s="105"/>
      <c r="ECW21" s="105"/>
      <c r="ECX21" s="105"/>
      <c r="ECY21" s="105"/>
      <c r="ECZ21" s="105"/>
      <c r="EDA21" s="105"/>
      <c r="EDB21" s="105"/>
      <c r="EDC21" s="105"/>
      <c r="EDD21" s="105"/>
      <c r="EDE21" s="105"/>
      <c r="EDF21" s="105"/>
      <c r="EDG21" s="105"/>
      <c r="EDH21" s="105"/>
      <c r="EDI21" s="105"/>
      <c r="EDJ21" s="105"/>
      <c r="EDK21" s="105"/>
      <c r="EDL21" s="105"/>
      <c r="EDM21" s="105"/>
      <c r="EDN21" s="105"/>
      <c r="EDO21" s="105"/>
      <c r="EDP21" s="105"/>
      <c r="EDQ21" s="105"/>
      <c r="EDR21" s="105"/>
      <c r="EDS21" s="105"/>
      <c r="EDT21" s="105"/>
      <c r="EDU21" s="105"/>
      <c r="EDV21" s="105"/>
      <c r="EDW21" s="105"/>
      <c r="EDX21" s="105"/>
      <c r="EDY21" s="105"/>
      <c r="EDZ21" s="105"/>
      <c r="EEA21" s="105"/>
      <c r="EEB21" s="105"/>
      <c r="EEC21" s="105"/>
      <c r="EED21" s="105"/>
      <c r="EEE21" s="105"/>
      <c r="EEF21" s="105"/>
      <c r="EEG21" s="105"/>
      <c r="EEH21" s="105"/>
      <c r="EEI21" s="105"/>
      <c r="EEJ21" s="105"/>
      <c r="EEK21" s="105"/>
      <c r="EEL21" s="105"/>
      <c r="EEM21" s="105"/>
      <c r="EEN21" s="105"/>
      <c r="EEO21" s="105"/>
      <c r="EEP21" s="105"/>
      <c r="EEQ21" s="105"/>
      <c r="EER21" s="105"/>
      <c r="EES21" s="105"/>
      <c r="EET21" s="105"/>
      <c r="EEU21" s="105"/>
      <c r="EEV21" s="105"/>
      <c r="EEW21" s="105"/>
      <c r="EEX21" s="105"/>
      <c r="EEY21" s="105"/>
      <c r="EEZ21" s="105"/>
      <c r="EFA21" s="105"/>
      <c r="EFB21" s="105"/>
      <c r="EFC21" s="105"/>
      <c r="EFD21" s="105"/>
      <c r="EFE21" s="105"/>
      <c r="EFF21" s="105"/>
      <c r="EFG21" s="105"/>
      <c r="EFH21" s="105"/>
      <c r="EFI21" s="105"/>
      <c r="EFJ21" s="105"/>
      <c r="EFK21" s="105"/>
      <c r="EFL21" s="105"/>
      <c r="EFM21" s="105"/>
      <c r="EFN21" s="105"/>
      <c r="EFO21" s="105"/>
      <c r="EFP21" s="105"/>
      <c r="EFQ21" s="105"/>
      <c r="EFR21" s="105"/>
      <c r="EFS21" s="105"/>
      <c r="EFT21" s="105"/>
      <c r="EFU21" s="105"/>
      <c r="EFV21" s="105"/>
      <c r="EFW21" s="105"/>
      <c r="EFX21" s="105"/>
      <c r="EFY21" s="105"/>
      <c r="EFZ21" s="105"/>
      <c r="EGA21" s="105"/>
      <c r="EGB21" s="105"/>
      <c r="EGC21" s="105"/>
      <c r="EGD21" s="105"/>
      <c r="EGE21" s="105"/>
      <c r="EGF21" s="105"/>
      <c r="EGG21" s="105"/>
      <c r="EGH21" s="105"/>
      <c r="EGI21" s="105"/>
      <c r="EGJ21" s="105"/>
      <c r="EGK21" s="105"/>
      <c r="EGL21" s="105"/>
      <c r="EGM21" s="105"/>
      <c r="EGN21" s="105"/>
      <c r="EGO21" s="105"/>
      <c r="EGP21" s="105"/>
      <c r="EGQ21" s="105"/>
      <c r="EGR21" s="105"/>
      <c r="EGS21" s="105"/>
      <c r="EGT21" s="105"/>
      <c r="EGU21" s="105"/>
      <c r="EGV21" s="105"/>
      <c r="EGW21" s="105"/>
      <c r="EGX21" s="105"/>
      <c r="EGY21" s="105"/>
      <c r="EGZ21" s="105"/>
      <c r="EHA21" s="105"/>
      <c r="EHB21" s="105"/>
      <c r="EHC21" s="105"/>
      <c r="EHD21" s="105"/>
      <c r="EHE21" s="105"/>
      <c r="EHF21" s="105"/>
      <c r="EHG21" s="105"/>
      <c r="EHH21" s="105"/>
      <c r="EHI21" s="105"/>
      <c r="EHJ21" s="105"/>
      <c r="EHK21" s="105"/>
      <c r="EHL21" s="105"/>
      <c r="EHM21" s="105"/>
      <c r="EHN21" s="105"/>
      <c r="EHO21" s="105"/>
      <c r="EHP21" s="105"/>
      <c r="EHQ21" s="105"/>
      <c r="EHR21" s="105"/>
      <c r="EHS21" s="105"/>
      <c r="EHT21" s="105"/>
      <c r="EHU21" s="105"/>
      <c r="EHV21" s="105"/>
      <c r="EHW21" s="105"/>
      <c r="EHX21" s="105"/>
      <c r="EHY21" s="105"/>
      <c r="EHZ21" s="105"/>
      <c r="EIA21" s="105"/>
      <c r="EIB21" s="105"/>
      <c r="EIC21" s="105"/>
      <c r="EID21" s="105"/>
      <c r="EIE21" s="105"/>
      <c r="EIF21" s="105"/>
      <c r="EIG21" s="105"/>
      <c r="EIH21" s="105"/>
      <c r="EII21" s="105"/>
      <c r="EIJ21" s="105"/>
      <c r="EIK21" s="105"/>
      <c r="EIL21" s="105"/>
      <c r="EIM21" s="105"/>
      <c r="EIN21" s="105"/>
      <c r="EIO21" s="105"/>
      <c r="EIP21" s="105"/>
      <c r="EIQ21" s="105"/>
      <c r="EIR21" s="105"/>
      <c r="EIS21" s="105"/>
      <c r="EIT21" s="105"/>
      <c r="EIU21" s="105"/>
      <c r="EIV21" s="105"/>
      <c r="EIW21" s="105"/>
      <c r="EIX21" s="105"/>
      <c r="EIY21" s="105"/>
      <c r="EIZ21" s="105"/>
      <c r="EJA21" s="105"/>
      <c r="EJB21" s="105"/>
      <c r="EJC21" s="105"/>
      <c r="EJD21" s="105"/>
      <c r="EJE21" s="105"/>
      <c r="EJF21" s="105"/>
      <c r="EJG21" s="105"/>
      <c r="EJH21" s="105"/>
      <c r="EJI21" s="105"/>
      <c r="EJJ21" s="105"/>
      <c r="EJK21" s="105"/>
      <c r="EJL21" s="105"/>
      <c r="EJM21" s="105"/>
      <c r="EJN21" s="105"/>
      <c r="EJO21" s="105"/>
      <c r="EJP21" s="105"/>
      <c r="EJQ21" s="105"/>
      <c r="EJR21" s="105"/>
      <c r="EJS21" s="105"/>
      <c r="EJT21" s="105"/>
      <c r="EJU21" s="105"/>
      <c r="EJV21" s="105"/>
      <c r="EJW21" s="105"/>
      <c r="EJX21" s="105"/>
      <c r="EJY21" s="105"/>
      <c r="EJZ21" s="105"/>
      <c r="EKA21" s="105"/>
      <c r="EKB21" s="105"/>
      <c r="EKC21" s="105"/>
      <c r="EKD21" s="105"/>
      <c r="EKE21" s="105"/>
      <c r="EKF21" s="105"/>
      <c r="EKG21" s="105"/>
      <c r="EKH21" s="105"/>
      <c r="EKI21" s="105"/>
      <c r="EKJ21" s="105"/>
      <c r="EKK21" s="105"/>
      <c r="EKL21" s="105"/>
      <c r="EKM21" s="105"/>
      <c r="EKN21" s="105"/>
      <c r="EKO21" s="105"/>
      <c r="EKP21" s="105"/>
      <c r="EKQ21" s="105"/>
      <c r="EKR21" s="105"/>
      <c r="EKS21" s="105"/>
      <c r="EKT21" s="105"/>
      <c r="EKU21" s="105"/>
      <c r="EKV21" s="105"/>
      <c r="EKW21" s="105"/>
      <c r="EKX21" s="105"/>
      <c r="EKY21" s="105"/>
      <c r="EKZ21" s="105"/>
      <c r="ELA21" s="105"/>
      <c r="ELB21" s="105"/>
      <c r="ELC21" s="105"/>
      <c r="ELD21" s="105"/>
      <c r="ELE21" s="105"/>
      <c r="ELF21" s="105"/>
      <c r="ELG21" s="105"/>
      <c r="ELH21" s="105"/>
      <c r="ELI21" s="105"/>
      <c r="ELJ21" s="105"/>
      <c r="ELK21" s="105"/>
      <c r="ELL21" s="105"/>
      <c r="ELM21" s="105"/>
      <c r="ELN21" s="105"/>
      <c r="ELO21" s="105"/>
      <c r="ELP21" s="105"/>
      <c r="ELQ21" s="105"/>
      <c r="ELR21" s="105"/>
      <c r="ELS21" s="105"/>
      <c r="ELT21" s="105"/>
      <c r="ELU21" s="105"/>
      <c r="ELV21" s="105"/>
      <c r="ELW21" s="105"/>
      <c r="ELX21" s="105"/>
      <c r="ELY21" s="105"/>
      <c r="ELZ21" s="105"/>
      <c r="EMA21" s="105"/>
      <c r="EMB21" s="105"/>
      <c r="EMC21" s="105"/>
      <c r="EMD21" s="105"/>
      <c r="EME21" s="105"/>
      <c r="EMF21" s="105"/>
      <c r="EMG21" s="105"/>
      <c r="EMH21" s="105"/>
      <c r="EMI21" s="105"/>
      <c r="EMJ21" s="105"/>
      <c r="EMK21" s="105"/>
      <c r="EML21" s="105"/>
      <c r="EMM21" s="105"/>
      <c r="EMN21" s="105"/>
      <c r="EMO21" s="105"/>
      <c r="EMP21" s="105"/>
      <c r="EMQ21" s="105"/>
      <c r="EMR21" s="105"/>
      <c r="EMS21" s="105"/>
      <c r="EMT21" s="105"/>
      <c r="EMU21" s="105"/>
      <c r="EMV21" s="105"/>
      <c r="EMW21" s="105"/>
      <c r="EMX21" s="105"/>
      <c r="EMY21" s="105"/>
      <c r="EMZ21" s="105"/>
      <c r="ENA21" s="105"/>
      <c r="ENB21" s="105"/>
      <c r="ENC21" s="105"/>
      <c r="END21" s="105"/>
      <c r="ENE21" s="105"/>
      <c r="ENF21" s="105"/>
      <c r="ENG21" s="105"/>
      <c r="ENH21" s="105"/>
      <c r="ENI21" s="105"/>
      <c r="ENJ21" s="105"/>
      <c r="ENK21" s="105"/>
      <c r="ENL21" s="105"/>
      <c r="ENM21" s="105"/>
      <c r="ENN21" s="105"/>
      <c r="ENO21" s="105"/>
      <c r="ENP21" s="105"/>
      <c r="ENQ21" s="105"/>
      <c r="ENR21" s="105"/>
      <c r="ENS21" s="105"/>
      <c r="ENT21" s="105"/>
      <c r="ENU21" s="105"/>
      <c r="ENV21" s="105"/>
      <c r="ENW21" s="105"/>
      <c r="ENX21" s="105"/>
      <c r="ENY21" s="105"/>
      <c r="ENZ21" s="105"/>
      <c r="EOA21" s="105"/>
      <c r="EOB21" s="105"/>
      <c r="EOC21" s="105"/>
      <c r="EOD21" s="105"/>
      <c r="EOE21" s="105"/>
      <c r="EOF21" s="105"/>
      <c r="EOG21" s="105"/>
      <c r="EOH21" s="105"/>
      <c r="EOI21" s="105"/>
      <c r="EOJ21" s="105"/>
      <c r="EOK21" s="105"/>
      <c r="EOL21" s="105"/>
      <c r="EOM21" s="105"/>
      <c r="EON21" s="105"/>
      <c r="EOO21" s="105"/>
      <c r="EOP21" s="105"/>
      <c r="EOQ21" s="105"/>
      <c r="EOR21" s="105"/>
      <c r="EOS21" s="105"/>
      <c r="EOT21" s="105"/>
      <c r="EOU21" s="105"/>
      <c r="EOV21" s="105"/>
      <c r="EOW21" s="105"/>
      <c r="EOX21" s="105"/>
      <c r="EOY21" s="105"/>
      <c r="EOZ21" s="105"/>
      <c r="EPA21" s="105"/>
      <c r="EPB21" s="105"/>
      <c r="EPC21" s="105"/>
      <c r="EPD21" s="105"/>
      <c r="EPE21" s="105"/>
      <c r="EPF21" s="105"/>
      <c r="EPG21" s="105"/>
      <c r="EPH21" s="105"/>
      <c r="EPI21" s="105"/>
      <c r="EPJ21" s="105"/>
      <c r="EPK21" s="105"/>
      <c r="EPL21" s="105"/>
      <c r="EPM21" s="105"/>
      <c r="EPN21" s="105"/>
      <c r="EPO21" s="105"/>
      <c r="EPP21" s="105"/>
      <c r="EPQ21" s="105"/>
      <c r="EPR21" s="105"/>
      <c r="EPS21" s="105"/>
      <c r="EPT21" s="105"/>
      <c r="EPU21" s="105"/>
      <c r="EPV21" s="105"/>
      <c r="EPW21" s="105"/>
      <c r="EPX21" s="105"/>
      <c r="EPY21" s="105"/>
      <c r="EPZ21" s="105"/>
      <c r="EQA21" s="105"/>
      <c r="EQB21" s="105"/>
      <c r="EQC21" s="105"/>
      <c r="EQD21" s="105"/>
      <c r="EQE21" s="105"/>
      <c r="EQF21" s="105"/>
      <c r="EQG21" s="105"/>
      <c r="EQH21" s="105"/>
      <c r="EQI21" s="105"/>
      <c r="EQJ21" s="105"/>
      <c r="EQK21" s="105"/>
      <c r="EQL21" s="105"/>
      <c r="EQM21" s="105"/>
      <c r="EQN21" s="105"/>
      <c r="EQO21" s="105"/>
      <c r="EQP21" s="105"/>
      <c r="EQQ21" s="105"/>
      <c r="EQR21" s="105"/>
      <c r="EQS21" s="105"/>
      <c r="EQT21" s="105"/>
      <c r="EQU21" s="105"/>
      <c r="EQV21" s="105"/>
      <c r="EQW21" s="105"/>
      <c r="EQX21" s="105"/>
      <c r="EQY21" s="105"/>
      <c r="EQZ21" s="105"/>
      <c r="ERA21" s="105"/>
      <c r="ERB21" s="105"/>
      <c r="ERC21" s="105"/>
      <c r="ERD21" s="105"/>
      <c r="ERE21" s="105"/>
      <c r="ERF21" s="105"/>
      <c r="ERG21" s="105"/>
      <c r="ERH21" s="105"/>
      <c r="ERI21" s="105"/>
      <c r="ERJ21" s="105"/>
      <c r="ERK21" s="105"/>
      <c r="ERL21" s="105"/>
      <c r="ERM21" s="105"/>
      <c r="ERN21" s="105"/>
      <c r="ERO21" s="105"/>
      <c r="ERP21" s="105"/>
      <c r="ERQ21" s="105"/>
      <c r="ERR21" s="105"/>
      <c r="ERS21" s="105"/>
      <c r="ERT21" s="105"/>
      <c r="ERU21" s="105"/>
      <c r="ERV21" s="105"/>
      <c r="ERW21" s="105"/>
      <c r="ERX21" s="105"/>
      <c r="ERY21" s="105"/>
      <c r="ERZ21" s="105"/>
      <c r="ESA21" s="105"/>
      <c r="ESB21" s="105"/>
      <c r="ESC21" s="105"/>
      <c r="ESD21" s="105"/>
      <c r="ESE21" s="105"/>
      <c r="ESF21" s="105"/>
      <c r="ESG21" s="105"/>
      <c r="ESH21" s="105"/>
      <c r="ESI21" s="105"/>
      <c r="ESJ21" s="105"/>
      <c r="ESK21" s="105"/>
      <c r="ESL21" s="105"/>
      <c r="ESM21" s="105"/>
      <c r="ESN21" s="105"/>
      <c r="ESO21" s="105"/>
      <c r="ESP21" s="105"/>
      <c r="ESQ21" s="105"/>
      <c r="ESR21" s="105"/>
      <c r="ESS21" s="105"/>
      <c r="EST21" s="105"/>
      <c r="ESU21" s="105"/>
      <c r="ESV21" s="105"/>
      <c r="ESW21" s="105"/>
      <c r="ESX21" s="105"/>
      <c r="ESY21" s="105"/>
      <c r="ESZ21" s="105"/>
      <c r="ETA21" s="105"/>
      <c r="ETB21" s="105"/>
      <c r="ETC21" s="105"/>
      <c r="ETD21" s="105"/>
      <c r="ETE21" s="105"/>
      <c r="ETF21" s="105"/>
      <c r="ETG21" s="105"/>
      <c r="ETH21" s="105"/>
      <c r="ETI21" s="105"/>
      <c r="ETJ21" s="105"/>
      <c r="ETK21" s="105"/>
      <c r="ETL21" s="105"/>
      <c r="ETM21" s="105"/>
      <c r="ETN21" s="105"/>
      <c r="ETO21" s="105"/>
      <c r="ETP21" s="105"/>
      <c r="ETQ21" s="105"/>
      <c r="ETR21" s="105"/>
      <c r="ETS21" s="105"/>
      <c r="ETT21" s="105"/>
      <c r="ETU21" s="105"/>
      <c r="ETV21" s="105"/>
      <c r="ETW21" s="105"/>
      <c r="ETX21" s="105"/>
      <c r="ETY21" s="105"/>
      <c r="ETZ21" s="105"/>
      <c r="EUA21" s="105"/>
      <c r="EUB21" s="105"/>
      <c r="EUC21" s="105"/>
      <c r="EUD21" s="105"/>
      <c r="EUE21" s="105"/>
      <c r="EUF21" s="105"/>
      <c r="EUG21" s="105"/>
      <c r="EUH21" s="105"/>
      <c r="EUI21" s="105"/>
      <c r="EUJ21" s="105"/>
      <c r="EUK21" s="105"/>
      <c r="EUL21" s="105"/>
      <c r="EUM21" s="105"/>
      <c r="EUN21" s="105"/>
      <c r="EUO21" s="105"/>
      <c r="EUP21" s="105"/>
      <c r="EUQ21" s="105"/>
      <c r="EUR21" s="105"/>
      <c r="EUS21" s="105"/>
      <c r="EUT21" s="105"/>
      <c r="EUU21" s="105"/>
      <c r="EUV21" s="105"/>
      <c r="EUW21" s="105"/>
      <c r="EUX21" s="105"/>
      <c r="EUY21" s="105"/>
      <c r="EUZ21" s="105"/>
      <c r="EVA21" s="105"/>
      <c r="EVB21" s="105"/>
      <c r="EVC21" s="105"/>
      <c r="EVD21" s="105"/>
      <c r="EVE21" s="105"/>
      <c r="EVF21" s="105"/>
      <c r="EVG21" s="105"/>
      <c r="EVH21" s="105"/>
      <c r="EVI21" s="105"/>
      <c r="EVJ21" s="105"/>
      <c r="EVK21" s="105"/>
      <c r="EVL21" s="105"/>
      <c r="EVM21" s="105"/>
      <c r="EVN21" s="105"/>
      <c r="EVO21" s="105"/>
      <c r="EVP21" s="105"/>
      <c r="EVQ21" s="105"/>
      <c r="EVR21" s="105"/>
      <c r="EVS21" s="105"/>
      <c r="EVT21" s="105"/>
      <c r="EVU21" s="105"/>
      <c r="EVV21" s="105"/>
      <c r="EVW21" s="105"/>
      <c r="EVX21" s="105"/>
      <c r="EVY21" s="105"/>
      <c r="EVZ21" s="105"/>
      <c r="EWA21" s="105"/>
      <c r="EWB21" s="105"/>
      <c r="EWC21" s="105"/>
      <c r="EWD21" s="105"/>
      <c r="EWE21" s="105"/>
      <c r="EWF21" s="105"/>
      <c r="EWG21" s="105"/>
      <c r="EWH21" s="105"/>
      <c r="EWI21" s="105"/>
      <c r="EWJ21" s="105"/>
      <c r="EWK21" s="105"/>
      <c r="EWL21" s="105"/>
      <c r="EWM21" s="105"/>
      <c r="EWN21" s="105"/>
      <c r="EWO21" s="105"/>
      <c r="EWP21" s="105"/>
      <c r="EWQ21" s="105"/>
      <c r="EWR21" s="105"/>
      <c r="EWS21" s="105"/>
      <c r="EWT21" s="105"/>
      <c r="EWU21" s="105"/>
      <c r="EWV21" s="105"/>
      <c r="EWW21" s="105"/>
      <c r="EWX21" s="105"/>
      <c r="EWY21" s="105"/>
      <c r="EWZ21" s="105"/>
      <c r="EXA21" s="105"/>
      <c r="EXB21" s="105"/>
      <c r="EXC21" s="105"/>
      <c r="EXD21" s="105"/>
      <c r="EXE21" s="105"/>
      <c r="EXF21" s="105"/>
      <c r="EXG21" s="105"/>
      <c r="EXH21" s="105"/>
      <c r="EXI21" s="105"/>
      <c r="EXJ21" s="105"/>
      <c r="EXK21" s="105"/>
      <c r="EXL21" s="105"/>
      <c r="EXM21" s="105"/>
      <c r="EXN21" s="105"/>
      <c r="EXO21" s="105"/>
      <c r="EXP21" s="105"/>
      <c r="EXQ21" s="105"/>
      <c r="EXR21" s="105"/>
      <c r="EXS21" s="105"/>
      <c r="EXT21" s="105"/>
      <c r="EXU21" s="105"/>
      <c r="EXV21" s="105"/>
      <c r="EXW21" s="105"/>
      <c r="EXX21" s="105"/>
      <c r="EXY21" s="105"/>
      <c r="EXZ21" s="105"/>
      <c r="EYA21" s="105"/>
      <c r="EYB21" s="105"/>
      <c r="EYC21" s="105"/>
      <c r="EYD21" s="105"/>
      <c r="EYE21" s="105"/>
      <c r="EYF21" s="105"/>
      <c r="EYG21" s="105"/>
      <c r="EYH21" s="105"/>
      <c r="EYI21" s="105"/>
      <c r="EYJ21" s="105"/>
      <c r="EYK21" s="105"/>
      <c r="EYL21" s="105"/>
      <c r="EYM21" s="105"/>
      <c r="EYN21" s="105"/>
      <c r="EYO21" s="105"/>
      <c r="EYP21" s="105"/>
      <c r="EYQ21" s="105"/>
      <c r="EYR21" s="105"/>
      <c r="EYS21" s="105"/>
      <c r="EYT21" s="105"/>
      <c r="EYU21" s="105"/>
      <c r="EYV21" s="105"/>
      <c r="EYW21" s="105"/>
      <c r="EYX21" s="105"/>
      <c r="EYY21" s="105"/>
      <c r="EYZ21" s="105"/>
      <c r="EZA21" s="105"/>
      <c r="EZB21" s="105"/>
      <c r="EZC21" s="105"/>
      <c r="EZD21" s="105"/>
      <c r="EZE21" s="105"/>
      <c r="EZF21" s="105"/>
      <c r="EZG21" s="105"/>
      <c r="EZH21" s="105"/>
      <c r="EZI21" s="105"/>
      <c r="EZJ21" s="105"/>
      <c r="EZK21" s="105"/>
      <c r="EZL21" s="105"/>
      <c r="EZM21" s="105"/>
      <c r="EZN21" s="105"/>
      <c r="EZO21" s="105"/>
      <c r="EZP21" s="105"/>
      <c r="EZQ21" s="105"/>
      <c r="EZR21" s="105"/>
      <c r="EZS21" s="105"/>
      <c r="EZT21" s="105"/>
      <c r="EZU21" s="105"/>
      <c r="EZV21" s="105"/>
      <c r="EZW21" s="105"/>
      <c r="EZX21" s="105"/>
      <c r="EZY21" s="105"/>
      <c r="EZZ21" s="105"/>
      <c r="FAA21" s="105"/>
      <c r="FAB21" s="105"/>
      <c r="FAC21" s="105"/>
      <c r="FAD21" s="105"/>
      <c r="FAE21" s="105"/>
      <c r="FAF21" s="105"/>
      <c r="FAG21" s="105"/>
      <c r="FAH21" s="105"/>
      <c r="FAI21" s="105"/>
      <c r="FAJ21" s="105"/>
      <c r="FAK21" s="105"/>
      <c r="FAL21" s="105"/>
      <c r="FAM21" s="105"/>
      <c r="FAN21" s="105"/>
      <c r="FAO21" s="105"/>
      <c r="FAP21" s="105"/>
      <c r="FAQ21" s="105"/>
      <c r="FAR21" s="105"/>
      <c r="FAS21" s="105"/>
      <c r="FAT21" s="105"/>
      <c r="FAU21" s="105"/>
      <c r="FAV21" s="105"/>
      <c r="FAW21" s="105"/>
      <c r="FAX21" s="105"/>
      <c r="FAY21" s="105"/>
      <c r="FAZ21" s="105"/>
      <c r="FBA21" s="105"/>
      <c r="FBB21" s="105"/>
      <c r="FBC21" s="105"/>
      <c r="FBD21" s="105"/>
      <c r="FBE21" s="105"/>
      <c r="FBF21" s="105"/>
      <c r="FBG21" s="105"/>
      <c r="FBH21" s="105"/>
      <c r="FBI21" s="105"/>
      <c r="FBJ21" s="105"/>
      <c r="FBK21" s="105"/>
      <c r="FBL21" s="105"/>
      <c r="FBM21" s="105"/>
      <c r="FBN21" s="105"/>
      <c r="FBO21" s="105"/>
      <c r="FBP21" s="105"/>
      <c r="FBQ21" s="105"/>
      <c r="FBR21" s="105"/>
      <c r="FBS21" s="105"/>
      <c r="FBT21" s="105"/>
      <c r="FBU21" s="105"/>
      <c r="FBV21" s="105"/>
      <c r="FBW21" s="105"/>
      <c r="FBX21" s="105"/>
      <c r="FBY21" s="105"/>
      <c r="FBZ21" s="105"/>
      <c r="FCA21" s="105"/>
      <c r="FCB21" s="105"/>
      <c r="FCC21" s="105"/>
      <c r="FCD21" s="105"/>
      <c r="FCE21" s="105"/>
      <c r="FCF21" s="105"/>
      <c r="FCG21" s="105"/>
      <c r="FCH21" s="105"/>
      <c r="FCI21" s="105"/>
      <c r="FCJ21" s="105"/>
      <c r="FCK21" s="105"/>
      <c r="FCL21" s="105"/>
      <c r="FCM21" s="105"/>
      <c r="FCN21" s="105"/>
      <c r="FCO21" s="105"/>
      <c r="FCP21" s="105"/>
      <c r="FCQ21" s="105"/>
      <c r="FCR21" s="105"/>
      <c r="FCS21" s="105"/>
      <c r="FCT21" s="105"/>
      <c r="FCU21" s="105"/>
      <c r="FCV21" s="105"/>
      <c r="FCW21" s="105"/>
      <c r="FCX21" s="105"/>
      <c r="FCY21" s="105"/>
      <c r="FCZ21" s="105"/>
      <c r="FDA21" s="105"/>
      <c r="FDB21" s="105"/>
      <c r="FDC21" s="105"/>
      <c r="FDD21" s="105"/>
      <c r="FDE21" s="105"/>
      <c r="FDF21" s="105"/>
      <c r="FDG21" s="105"/>
      <c r="FDH21" s="105"/>
      <c r="FDI21" s="105"/>
      <c r="FDJ21" s="105"/>
      <c r="FDK21" s="105"/>
      <c r="FDL21" s="105"/>
      <c r="FDM21" s="105"/>
      <c r="FDN21" s="105"/>
      <c r="FDO21" s="105"/>
      <c r="FDP21" s="105"/>
      <c r="FDQ21" s="105"/>
      <c r="FDR21" s="105"/>
      <c r="FDS21" s="105"/>
      <c r="FDT21" s="105"/>
      <c r="FDU21" s="105"/>
      <c r="FDV21" s="105"/>
      <c r="FDW21" s="105"/>
      <c r="FDX21" s="105"/>
      <c r="FDY21" s="105"/>
      <c r="FDZ21" s="105"/>
      <c r="FEA21" s="105"/>
      <c r="FEB21" s="105"/>
      <c r="FEC21" s="105"/>
      <c r="FED21" s="105"/>
      <c r="FEE21" s="105"/>
      <c r="FEF21" s="105"/>
      <c r="FEG21" s="105"/>
      <c r="FEH21" s="105"/>
      <c r="FEI21" s="105"/>
      <c r="FEJ21" s="105"/>
      <c r="FEK21" s="105"/>
      <c r="FEL21" s="105"/>
      <c r="FEM21" s="105"/>
      <c r="FEN21" s="105"/>
      <c r="FEO21" s="105"/>
      <c r="FEP21" s="105"/>
      <c r="FEQ21" s="105"/>
      <c r="FER21" s="105"/>
      <c r="FES21" s="105"/>
      <c r="FET21" s="105"/>
      <c r="FEU21" s="105"/>
      <c r="FEV21" s="105"/>
      <c r="FEW21" s="105"/>
      <c r="FEX21" s="105"/>
      <c r="FEY21" s="105"/>
      <c r="FEZ21" s="105"/>
      <c r="FFA21" s="105"/>
      <c r="FFB21" s="105"/>
      <c r="FFC21" s="105"/>
      <c r="FFD21" s="105"/>
      <c r="FFE21" s="105"/>
      <c r="FFF21" s="105"/>
      <c r="FFG21" s="105"/>
      <c r="FFH21" s="105"/>
      <c r="FFI21" s="105"/>
      <c r="FFJ21" s="105"/>
      <c r="FFK21" s="105"/>
      <c r="FFL21" s="105"/>
      <c r="FFM21" s="105"/>
      <c r="FFN21" s="105"/>
      <c r="FFO21" s="105"/>
      <c r="FFP21" s="105"/>
      <c r="FFQ21" s="105"/>
      <c r="FFR21" s="105"/>
      <c r="FFS21" s="105"/>
      <c r="FFT21" s="105"/>
      <c r="FFU21" s="105"/>
      <c r="FFV21" s="105"/>
      <c r="FFW21" s="105"/>
      <c r="FFX21" s="105"/>
      <c r="FFY21" s="105"/>
      <c r="FFZ21" s="105"/>
      <c r="FGA21" s="105"/>
      <c r="FGB21" s="105"/>
      <c r="FGC21" s="105"/>
      <c r="FGD21" s="105"/>
      <c r="FGE21" s="105"/>
      <c r="FGF21" s="105"/>
      <c r="FGG21" s="105"/>
      <c r="FGH21" s="105"/>
      <c r="FGI21" s="105"/>
      <c r="FGJ21" s="105"/>
      <c r="FGK21" s="105"/>
      <c r="FGL21" s="105"/>
      <c r="FGM21" s="105"/>
      <c r="FGN21" s="105"/>
      <c r="FGO21" s="105"/>
      <c r="FGP21" s="105"/>
      <c r="FGQ21" s="105"/>
      <c r="FGR21" s="105"/>
      <c r="FGS21" s="105"/>
      <c r="FGT21" s="105"/>
      <c r="FGU21" s="105"/>
      <c r="FGV21" s="105"/>
      <c r="FGW21" s="105"/>
      <c r="FGX21" s="105"/>
      <c r="FGY21" s="105"/>
      <c r="FGZ21" s="105"/>
      <c r="FHA21" s="105"/>
      <c r="FHB21" s="105"/>
      <c r="FHC21" s="105"/>
      <c r="FHD21" s="105"/>
      <c r="FHE21" s="105"/>
      <c r="FHF21" s="105"/>
      <c r="FHG21" s="105"/>
      <c r="FHH21" s="105"/>
      <c r="FHI21" s="105"/>
      <c r="FHJ21" s="105"/>
      <c r="FHK21" s="105"/>
      <c r="FHL21" s="105"/>
      <c r="FHM21" s="105"/>
      <c r="FHN21" s="105"/>
      <c r="FHO21" s="105"/>
      <c r="FHP21" s="105"/>
      <c r="FHQ21" s="105"/>
      <c r="FHR21" s="105"/>
      <c r="FHS21" s="105"/>
      <c r="FHT21" s="105"/>
      <c r="FHU21" s="105"/>
      <c r="FHV21" s="105"/>
      <c r="FHW21" s="105"/>
      <c r="FHX21" s="105"/>
      <c r="FHY21" s="105"/>
      <c r="FHZ21" s="105"/>
      <c r="FIA21" s="105"/>
      <c r="FIB21" s="105"/>
      <c r="FIC21" s="105"/>
      <c r="FID21" s="105"/>
      <c r="FIE21" s="105"/>
      <c r="FIF21" s="105"/>
      <c r="FIG21" s="105"/>
      <c r="FIH21" s="105"/>
      <c r="FII21" s="105"/>
      <c r="FIJ21" s="105"/>
      <c r="FIK21" s="105"/>
      <c r="FIL21" s="105"/>
      <c r="FIM21" s="105"/>
      <c r="FIN21" s="105"/>
      <c r="FIO21" s="105"/>
      <c r="FIP21" s="105"/>
      <c r="FIQ21" s="105"/>
      <c r="FIR21" s="105"/>
      <c r="FIS21" s="105"/>
      <c r="FIT21" s="105"/>
      <c r="FIU21" s="105"/>
      <c r="FIV21" s="105"/>
      <c r="FIW21" s="105"/>
      <c r="FIX21" s="105"/>
      <c r="FIY21" s="105"/>
      <c r="FIZ21" s="105"/>
      <c r="FJA21" s="105"/>
      <c r="FJB21" s="105"/>
      <c r="FJC21" s="105"/>
      <c r="FJD21" s="105"/>
      <c r="FJE21" s="105"/>
      <c r="FJF21" s="105"/>
      <c r="FJG21" s="105"/>
      <c r="FJH21" s="105"/>
      <c r="FJI21" s="105"/>
      <c r="FJJ21" s="105"/>
      <c r="FJK21" s="105"/>
      <c r="FJL21" s="105"/>
      <c r="FJM21" s="105"/>
      <c r="FJN21" s="105"/>
      <c r="FJO21" s="105"/>
      <c r="FJP21" s="105"/>
      <c r="FJQ21" s="105"/>
      <c r="FJR21" s="105"/>
      <c r="FJS21" s="105"/>
      <c r="FJT21" s="105"/>
      <c r="FJU21" s="105"/>
      <c r="FJV21" s="105"/>
      <c r="FJW21" s="105"/>
      <c r="FJX21" s="105"/>
      <c r="FJY21" s="105"/>
      <c r="FJZ21" s="105"/>
      <c r="FKA21" s="105"/>
      <c r="FKB21" s="105"/>
      <c r="FKC21" s="105"/>
      <c r="FKD21" s="105"/>
      <c r="FKE21" s="105"/>
      <c r="FKF21" s="105"/>
      <c r="FKG21" s="105"/>
      <c r="FKH21" s="105"/>
      <c r="FKI21" s="105"/>
      <c r="FKJ21" s="105"/>
      <c r="FKK21" s="105"/>
      <c r="FKL21" s="105"/>
      <c r="FKM21" s="105"/>
      <c r="FKN21" s="105"/>
      <c r="FKO21" s="105"/>
      <c r="FKP21" s="105"/>
      <c r="FKQ21" s="105"/>
      <c r="FKR21" s="105"/>
      <c r="FKS21" s="105"/>
      <c r="FKT21" s="105"/>
      <c r="FKU21" s="105"/>
      <c r="FKV21" s="105"/>
      <c r="FKW21" s="105"/>
      <c r="FKX21" s="105"/>
      <c r="FKY21" s="105"/>
      <c r="FKZ21" s="105"/>
      <c r="FLA21" s="105"/>
      <c r="FLB21" s="105"/>
      <c r="FLC21" s="105"/>
      <c r="FLD21" s="105"/>
      <c r="FLE21" s="105"/>
      <c r="FLF21" s="105"/>
      <c r="FLG21" s="105"/>
      <c r="FLH21" s="105"/>
      <c r="FLI21" s="105"/>
      <c r="FLJ21" s="105"/>
      <c r="FLK21" s="105"/>
      <c r="FLL21" s="105"/>
      <c r="FLM21" s="105"/>
      <c r="FLN21" s="105"/>
      <c r="FLO21" s="105"/>
      <c r="FLP21" s="105"/>
      <c r="FLQ21" s="105"/>
      <c r="FLR21" s="105"/>
      <c r="FLS21" s="105"/>
      <c r="FLT21" s="105"/>
      <c r="FLU21" s="105"/>
      <c r="FLV21" s="105"/>
      <c r="FLW21" s="105"/>
      <c r="FLX21" s="105"/>
      <c r="FLY21" s="105"/>
      <c r="FLZ21" s="105"/>
      <c r="FMA21" s="105"/>
      <c r="FMB21" s="105"/>
      <c r="FMC21" s="105"/>
      <c r="FMD21" s="105"/>
      <c r="FME21" s="105"/>
      <c r="FMF21" s="105"/>
      <c r="FMG21" s="105"/>
      <c r="FMH21" s="105"/>
      <c r="FMI21" s="105"/>
      <c r="FMJ21" s="105"/>
      <c r="FMK21" s="105"/>
      <c r="FML21" s="105"/>
      <c r="FMM21" s="105"/>
      <c r="FMN21" s="105"/>
      <c r="FMO21" s="105"/>
      <c r="FMP21" s="105"/>
      <c r="FMQ21" s="105"/>
      <c r="FMR21" s="105"/>
      <c r="FMS21" s="105"/>
      <c r="FMT21" s="105"/>
      <c r="FMU21" s="105"/>
      <c r="FMV21" s="105"/>
      <c r="FMW21" s="105"/>
      <c r="FMX21" s="105"/>
      <c r="FMY21" s="105"/>
      <c r="FMZ21" s="105"/>
      <c r="FNA21" s="105"/>
      <c r="FNB21" s="105"/>
      <c r="FNC21" s="105"/>
      <c r="FND21" s="105"/>
      <c r="FNE21" s="105"/>
      <c r="FNF21" s="105"/>
      <c r="FNG21" s="105"/>
      <c r="FNH21" s="105"/>
      <c r="FNI21" s="105"/>
      <c r="FNJ21" s="105"/>
      <c r="FNK21" s="105"/>
      <c r="FNL21" s="105"/>
      <c r="FNM21" s="105"/>
      <c r="FNN21" s="105"/>
      <c r="FNO21" s="105"/>
      <c r="FNP21" s="105"/>
      <c r="FNQ21" s="105"/>
      <c r="FNR21" s="105"/>
      <c r="FNS21" s="105"/>
      <c r="FNT21" s="105"/>
      <c r="FNU21" s="105"/>
      <c r="FNV21" s="105"/>
      <c r="FNW21" s="105"/>
      <c r="FNX21" s="105"/>
      <c r="FNY21" s="105"/>
      <c r="FNZ21" s="105"/>
      <c r="FOA21" s="105"/>
      <c r="FOB21" s="105"/>
      <c r="FOC21" s="105"/>
      <c r="FOD21" s="105"/>
      <c r="FOE21" s="105"/>
      <c r="FOF21" s="105"/>
      <c r="FOG21" s="105"/>
      <c r="FOH21" s="105"/>
      <c r="FOI21" s="105"/>
      <c r="FOJ21" s="105"/>
      <c r="FOK21" s="105"/>
      <c r="FOL21" s="105"/>
      <c r="FOM21" s="105"/>
      <c r="FON21" s="105"/>
      <c r="FOO21" s="105"/>
      <c r="FOP21" s="105"/>
      <c r="FOQ21" s="105"/>
      <c r="FOR21" s="105"/>
      <c r="FOS21" s="105"/>
      <c r="FOT21" s="105"/>
      <c r="FOU21" s="105"/>
      <c r="FOV21" s="105"/>
      <c r="FOW21" s="105"/>
      <c r="FOX21" s="105"/>
      <c r="FOY21" s="105"/>
      <c r="FOZ21" s="105"/>
      <c r="FPA21" s="105"/>
      <c r="FPB21" s="105"/>
      <c r="FPC21" s="105"/>
      <c r="FPD21" s="105"/>
      <c r="FPE21" s="105"/>
      <c r="FPF21" s="105"/>
      <c r="FPG21" s="105"/>
      <c r="FPH21" s="105"/>
      <c r="FPI21" s="105"/>
      <c r="FPJ21" s="105"/>
      <c r="FPK21" s="105"/>
      <c r="FPL21" s="105"/>
      <c r="FPM21" s="105"/>
      <c r="FPN21" s="105"/>
      <c r="FPO21" s="105"/>
      <c r="FPP21" s="105"/>
      <c r="FPQ21" s="105"/>
      <c r="FPR21" s="105"/>
      <c r="FPS21" s="105"/>
      <c r="FPT21" s="105"/>
      <c r="FPU21" s="105"/>
      <c r="FPV21" s="105"/>
      <c r="FPW21" s="105"/>
      <c r="FPX21" s="105"/>
      <c r="FPY21" s="105"/>
      <c r="FPZ21" s="105"/>
      <c r="FQA21" s="105"/>
      <c r="FQB21" s="105"/>
      <c r="FQC21" s="105"/>
      <c r="FQD21" s="105"/>
      <c r="FQE21" s="105"/>
      <c r="FQF21" s="105"/>
      <c r="FQG21" s="105"/>
      <c r="FQH21" s="105"/>
      <c r="FQI21" s="105"/>
      <c r="FQJ21" s="105"/>
      <c r="FQK21" s="105"/>
      <c r="FQL21" s="105"/>
      <c r="FQM21" s="105"/>
      <c r="FQN21" s="105"/>
      <c r="FQO21" s="105"/>
      <c r="FQP21" s="105"/>
      <c r="FQQ21" s="105"/>
      <c r="FQR21" s="105"/>
      <c r="FQS21" s="105"/>
      <c r="FQT21" s="105"/>
      <c r="FQU21" s="105"/>
      <c r="FQV21" s="105"/>
      <c r="FQW21" s="105"/>
      <c r="FQX21" s="105"/>
      <c r="FQY21" s="105"/>
      <c r="FQZ21" s="105"/>
      <c r="FRA21" s="105"/>
      <c r="FRB21" s="105"/>
      <c r="FRC21" s="105"/>
      <c r="FRD21" s="105"/>
      <c r="FRE21" s="105"/>
      <c r="FRF21" s="105"/>
      <c r="FRG21" s="105"/>
      <c r="FRH21" s="105"/>
      <c r="FRI21" s="105"/>
      <c r="FRJ21" s="105"/>
      <c r="FRK21" s="105"/>
      <c r="FRL21" s="105"/>
      <c r="FRM21" s="105"/>
      <c r="FRN21" s="105"/>
      <c r="FRO21" s="105"/>
      <c r="FRP21" s="105"/>
      <c r="FRQ21" s="105"/>
      <c r="FRR21" s="105"/>
      <c r="FRS21" s="105"/>
      <c r="FRT21" s="105"/>
      <c r="FRU21" s="105"/>
      <c r="FRV21" s="105"/>
      <c r="FRW21" s="105"/>
      <c r="FRX21" s="105"/>
      <c r="FRY21" s="105"/>
      <c r="FRZ21" s="105"/>
      <c r="FSA21" s="105"/>
      <c r="FSB21" s="105"/>
      <c r="FSC21" s="105"/>
      <c r="FSD21" s="105"/>
      <c r="FSE21" s="105"/>
      <c r="FSF21" s="105"/>
      <c r="FSG21" s="105"/>
      <c r="FSH21" s="105"/>
      <c r="FSI21" s="105"/>
      <c r="FSJ21" s="105"/>
      <c r="FSK21" s="105"/>
      <c r="FSL21" s="105"/>
      <c r="FSM21" s="105"/>
      <c r="FSN21" s="105"/>
      <c r="FSO21" s="105"/>
      <c r="FSP21" s="105"/>
      <c r="FSQ21" s="105"/>
      <c r="FSR21" s="105"/>
      <c r="FSS21" s="105"/>
      <c r="FST21" s="105"/>
      <c r="FSU21" s="105"/>
      <c r="FSV21" s="105"/>
      <c r="FSW21" s="105"/>
      <c r="FSX21" s="105"/>
      <c r="FSY21" s="105"/>
      <c r="FSZ21" s="105"/>
      <c r="FTA21" s="105"/>
      <c r="FTB21" s="105"/>
      <c r="FTC21" s="105"/>
      <c r="FTD21" s="105"/>
      <c r="FTE21" s="105"/>
      <c r="FTF21" s="105"/>
      <c r="FTG21" s="105"/>
      <c r="FTH21" s="105"/>
      <c r="FTI21" s="105"/>
      <c r="FTJ21" s="105"/>
      <c r="FTK21" s="105"/>
      <c r="FTL21" s="105"/>
      <c r="FTM21" s="105"/>
      <c r="FTN21" s="105"/>
      <c r="FTO21" s="105"/>
      <c r="FTP21" s="105"/>
      <c r="FTQ21" s="105"/>
      <c r="FTR21" s="105"/>
      <c r="FTS21" s="105"/>
      <c r="FTT21" s="105"/>
      <c r="FTU21" s="105"/>
      <c r="FTV21" s="105"/>
      <c r="FTW21" s="105"/>
      <c r="FTX21" s="105"/>
      <c r="FTY21" s="105"/>
      <c r="FTZ21" s="105"/>
      <c r="FUA21" s="105"/>
      <c r="FUB21" s="105"/>
      <c r="FUC21" s="105"/>
      <c r="FUD21" s="105"/>
      <c r="FUE21" s="105"/>
      <c r="FUF21" s="105"/>
      <c r="FUG21" s="105"/>
      <c r="FUH21" s="105"/>
      <c r="FUI21" s="105"/>
      <c r="FUJ21" s="105"/>
      <c r="FUK21" s="105"/>
      <c r="FUL21" s="105"/>
      <c r="FUM21" s="105"/>
      <c r="FUN21" s="105"/>
      <c r="FUO21" s="105"/>
      <c r="FUP21" s="105"/>
      <c r="FUQ21" s="105"/>
      <c r="FUR21" s="105"/>
      <c r="FUS21" s="105"/>
      <c r="FUT21" s="105"/>
      <c r="FUU21" s="105"/>
      <c r="FUV21" s="105"/>
      <c r="FUW21" s="105"/>
      <c r="FUX21" s="105"/>
      <c r="FUY21" s="105"/>
      <c r="FUZ21" s="105"/>
      <c r="FVA21" s="105"/>
      <c r="FVB21" s="105"/>
      <c r="FVC21" s="105"/>
      <c r="FVD21" s="105"/>
      <c r="FVE21" s="105"/>
      <c r="FVF21" s="105"/>
      <c r="FVG21" s="105"/>
      <c r="FVH21" s="105"/>
      <c r="FVI21" s="105"/>
      <c r="FVJ21" s="105"/>
      <c r="FVK21" s="105"/>
      <c r="FVL21" s="105"/>
      <c r="FVM21" s="105"/>
      <c r="FVN21" s="105"/>
      <c r="FVO21" s="105"/>
      <c r="FVP21" s="105"/>
      <c r="FVQ21" s="105"/>
      <c r="FVR21" s="105"/>
      <c r="FVS21" s="105"/>
      <c r="FVT21" s="105"/>
      <c r="FVU21" s="105"/>
      <c r="FVV21" s="105"/>
      <c r="FVW21" s="105"/>
      <c r="FVX21" s="105"/>
      <c r="FVY21" s="105"/>
      <c r="FVZ21" s="105"/>
      <c r="FWA21" s="105"/>
      <c r="FWB21" s="105"/>
      <c r="FWC21" s="105"/>
      <c r="FWD21" s="105"/>
      <c r="FWE21" s="105"/>
      <c r="FWF21" s="105"/>
      <c r="FWG21" s="105"/>
      <c r="FWH21" s="105"/>
      <c r="FWI21" s="105"/>
      <c r="FWJ21" s="105"/>
      <c r="FWK21" s="105"/>
      <c r="FWL21" s="105"/>
      <c r="FWM21" s="105"/>
      <c r="FWN21" s="105"/>
      <c r="FWO21" s="105"/>
      <c r="FWP21" s="105"/>
      <c r="FWQ21" s="105"/>
      <c r="FWR21" s="105"/>
      <c r="FWS21" s="105"/>
      <c r="FWT21" s="105"/>
      <c r="FWU21" s="105"/>
      <c r="FWV21" s="105"/>
      <c r="FWW21" s="105"/>
      <c r="FWX21" s="105"/>
      <c r="FWY21" s="105"/>
      <c r="FWZ21" s="105"/>
      <c r="FXA21" s="105"/>
      <c r="FXB21" s="105"/>
      <c r="FXC21" s="105"/>
      <c r="FXD21" s="105"/>
      <c r="FXE21" s="105"/>
      <c r="FXF21" s="105"/>
      <c r="FXG21" s="105"/>
      <c r="FXH21" s="105"/>
      <c r="FXI21" s="105"/>
      <c r="FXJ21" s="105"/>
      <c r="FXK21" s="105"/>
      <c r="FXL21" s="105"/>
      <c r="FXM21" s="105"/>
      <c r="FXN21" s="105"/>
      <c r="FXO21" s="105"/>
      <c r="FXP21" s="105"/>
      <c r="FXQ21" s="105"/>
      <c r="FXR21" s="105"/>
      <c r="FXS21" s="105"/>
      <c r="FXT21" s="105"/>
      <c r="FXU21" s="105"/>
      <c r="FXV21" s="105"/>
      <c r="FXW21" s="105"/>
      <c r="FXX21" s="105"/>
      <c r="FXY21" s="105"/>
      <c r="FXZ21" s="105"/>
      <c r="FYA21" s="105"/>
      <c r="FYB21" s="105"/>
      <c r="FYC21" s="105"/>
      <c r="FYD21" s="105"/>
      <c r="FYE21" s="105"/>
      <c r="FYF21" s="105"/>
      <c r="FYG21" s="105"/>
      <c r="FYH21" s="105"/>
      <c r="FYI21" s="105"/>
      <c r="FYJ21" s="105"/>
      <c r="FYK21" s="105"/>
      <c r="FYL21" s="105"/>
      <c r="FYM21" s="105"/>
      <c r="FYN21" s="105"/>
      <c r="FYO21" s="105"/>
      <c r="FYP21" s="105"/>
      <c r="FYQ21" s="105"/>
      <c r="FYR21" s="105"/>
      <c r="FYS21" s="105"/>
      <c r="FYT21" s="105"/>
      <c r="FYU21" s="105"/>
      <c r="FYV21" s="105"/>
      <c r="FYW21" s="105"/>
      <c r="FYX21" s="105"/>
      <c r="FYY21" s="105"/>
      <c r="FYZ21" s="105"/>
      <c r="FZA21" s="105"/>
      <c r="FZB21" s="105"/>
      <c r="FZC21" s="105"/>
      <c r="FZD21" s="105"/>
      <c r="FZE21" s="105"/>
      <c r="FZF21" s="105"/>
      <c r="FZG21" s="105"/>
      <c r="FZH21" s="105"/>
      <c r="FZI21" s="105"/>
      <c r="FZJ21" s="105"/>
      <c r="FZK21" s="105"/>
      <c r="FZL21" s="105"/>
      <c r="FZM21" s="105"/>
      <c r="FZN21" s="105"/>
      <c r="FZO21" s="105"/>
      <c r="FZP21" s="105"/>
      <c r="FZQ21" s="105"/>
      <c r="FZR21" s="105"/>
      <c r="FZS21" s="105"/>
      <c r="FZT21" s="105"/>
      <c r="FZU21" s="105"/>
      <c r="FZV21" s="105"/>
      <c r="FZW21" s="105"/>
      <c r="FZX21" s="105"/>
      <c r="FZY21" s="105"/>
      <c r="FZZ21" s="105"/>
      <c r="GAA21" s="105"/>
      <c r="GAB21" s="105"/>
      <c r="GAC21" s="105"/>
      <c r="GAD21" s="105"/>
      <c r="GAE21" s="105"/>
      <c r="GAF21" s="105"/>
      <c r="GAG21" s="105"/>
      <c r="GAH21" s="105"/>
      <c r="GAI21" s="105"/>
      <c r="GAJ21" s="105"/>
      <c r="GAK21" s="105"/>
      <c r="GAL21" s="105"/>
      <c r="GAM21" s="105"/>
      <c r="GAN21" s="105"/>
      <c r="GAO21" s="105"/>
      <c r="GAP21" s="105"/>
      <c r="GAQ21" s="105"/>
      <c r="GAR21" s="105"/>
      <c r="GAS21" s="105"/>
      <c r="GAT21" s="105"/>
      <c r="GAU21" s="105"/>
      <c r="GAV21" s="105"/>
      <c r="GAW21" s="105"/>
      <c r="GAX21" s="105"/>
      <c r="GAY21" s="105"/>
      <c r="GAZ21" s="105"/>
      <c r="GBA21" s="105"/>
      <c r="GBB21" s="105"/>
      <c r="GBC21" s="105"/>
      <c r="GBD21" s="105"/>
      <c r="GBE21" s="105"/>
      <c r="GBF21" s="105"/>
      <c r="GBG21" s="105"/>
      <c r="GBH21" s="105"/>
      <c r="GBI21" s="105"/>
      <c r="GBJ21" s="105"/>
      <c r="GBK21" s="105"/>
      <c r="GBL21" s="105"/>
      <c r="GBM21" s="105"/>
      <c r="GBN21" s="105"/>
      <c r="GBO21" s="105"/>
      <c r="GBP21" s="105"/>
      <c r="GBQ21" s="105"/>
      <c r="GBR21" s="105"/>
      <c r="GBS21" s="105"/>
      <c r="GBT21" s="105"/>
      <c r="GBU21" s="105"/>
      <c r="GBV21" s="105"/>
      <c r="GBW21" s="105"/>
      <c r="GBX21" s="105"/>
      <c r="GBY21" s="105"/>
      <c r="GBZ21" s="105"/>
      <c r="GCA21" s="105"/>
      <c r="GCB21" s="105"/>
      <c r="GCC21" s="105"/>
      <c r="GCD21" s="105"/>
      <c r="GCE21" s="105"/>
      <c r="GCF21" s="105"/>
      <c r="GCG21" s="105"/>
      <c r="GCH21" s="105"/>
      <c r="GCI21" s="105"/>
      <c r="GCJ21" s="105"/>
      <c r="GCK21" s="105"/>
      <c r="GCL21" s="105"/>
      <c r="GCM21" s="105"/>
      <c r="GCN21" s="105"/>
      <c r="GCO21" s="105"/>
      <c r="GCP21" s="105"/>
      <c r="GCQ21" s="105"/>
      <c r="GCR21" s="105"/>
      <c r="GCS21" s="105"/>
      <c r="GCT21" s="105"/>
      <c r="GCU21" s="105"/>
      <c r="GCV21" s="105"/>
      <c r="GCW21" s="105"/>
      <c r="GCX21" s="105"/>
      <c r="GCY21" s="105"/>
      <c r="GCZ21" s="105"/>
      <c r="GDA21" s="105"/>
      <c r="GDB21" s="105"/>
      <c r="GDC21" s="105"/>
      <c r="GDD21" s="105"/>
      <c r="GDE21" s="105"/>
      <c r="GDF21" s="105"/>
      <c r="GDG21" s="105"/>
      <c r="GDH21" s="105"/>
      <c r="GDI21" s="105"/>
      <c r="GDJ21" s="105"/>
      <c r="GDK21" s="105"/>
      <c r="GDL21" s="105"/>
      <c r="GDM21" s="105"/>
      <c r="GDN21" s="105"/>
      <c r="GDO21" s="105"/>
      <c r="GDP21" s="105"/>
      <c r="GDQ21" s="105"/>
      <c r="GDR21" s="105"/>
      <c r="GDS21" s="105"/>
      <c r="GDT21" s="105"/>
      <c r="GDU21" s="105"/>
      <c r="GDV21" s="105"/>
      <c r="GDW21" s="105"/>
      <c r="GDX21" s="105"/>
      <c r="GDY21" s="105"/>
      <c r="GDZ21" s="105"/>
      <c r="GEA21" s="105"/>
      <c r="GEB21" s="105"/>
      <c r="GEC21" s="105"/>
      <c r="GED21" s="105"/>
      <c r="GEE21" s="105"/>
      <c r="GEF21" s="105"/>
      <c r="GEG21" s="105"/>
      <c r="GEH21" s="105"/>
      <c r="GEI21" s="105"/>
      <c r="GEJ21" s="105"/>
      <c r="GEK21" s="105"/>
      <c r="GEL21" s="105"/>
      <c r="GEM21" s="105"/>
      <c r="GEN21" s="105"/>
      <c r="GEO21" s="105"/>
      <c r="GEP21" s="105"/>
      <c r="GEQ21" s="105"/>
      <c r="GER21" s="105"/>
      <c r="GES21" s="105"/>
      <c r="GET21" s="105"/>
      <c r="GEU21" s="105"/>
      <c r="GEV21" s="105"/>
      <c r="GEW21" s="105"/>
      <c r="GEX21" s="105"/>
      <c r="GEY21" s="105"/>
      <c r="GEZ21" s="105"/>
      <c r="GFA21" s="105"/>
      <c r="GFB21" s="105"/>
      <c r="GFC21" s="105"/>
      <c r="GFD21" s="105"/>
      <c r="GFE21" s="105"/>
      <c r="GFF21" s="105"/>
      <c r="GFG21" s="105"/>
      <c r="GFH21" s="105"/>
      <c r="GFI21" s="105"/>
      <c r="GFJ21" s="105"/>
      <c r="GFK21" s="105"/>
      <c r="GFL21" s="105"/>
      <c r="GFM21" s="105"/>
      <c r="GFN21" s="105"/>
      <c r="GFO21" s="105"/>
      <c r="GFP21" s="105"/>
      <c r="GFQ21" s="105"/>
      <c r="GFR21" s="105"/>
      <c r="GFS21" s="105"/>
      <c r="GFT21" s="105"/>
      <c r="GFU21" s="105"/>
      <c r="GFV21" s="105"/>
      <c r="GFW21" s="105"/>
      <c r="GFX21" s="105"/>
      <c r="GFY21" s="105"/>
      <c r="GFZ21" s="105"/>
      <c r="GGA21" s="105"/>
      <c r="GGB21" s="105"/>
      <c r="GGC21" s="105"/>
      <c r="GGD21" s="105"/>
      <c r="GGE21" s="105"/>
      <c r="GGF21" s="105"/>
      <c r="GGG21" s="105"/>
      <c r="GGH21" s="105"/>
      <c r="GGI21" s="105"/>
      <c r="GGJ21" s="105"/>
      <c r="GGK21" s="105"/>
      <c r="GGL21" s="105"/>
      <c r="GGM21" s="105"/>
      <c r="GGN21" s="105"/>
      <c r="GGO21" s="105"/>
      <c r="GGP21" s="105"/>
      <c r="GGQ21" s="105"/>
      <c r="GGR21" s="105"/>
      <c r="GGS21" s="105"/>
      <c r="GGT21" s="105"/>
      <c r="GGU21" s="105"/>
      <c r="GGV21" s="105"/>
      <c r="GGW21" s="105"/>
      <c r="GGX21" s="105"/>
      <c r="GGY21" s="105"/>
      <c r="GGZ21" s="105"/>
      <c r="GHA21" s="105"/>
      <c r="GHB21" s="105"/>
      <c r="GHC21" s="105"/>
      <c r="GHD21" s="105"/>
      <c r="GHE21" s="105"/>
      <c r="GHF21" s="105"/>
      <c r="GHG21" s="105"/>
      <c r="GHH21" s="105"/>
      <c r="GHI21" s="105"/>
      <c r="GHJ21" s="105"/>
      <c r="GHK21" s="105"/>
      <c r="GHL21" s="105"/>
      <c r="GHM21" s="105"/>
      <c r="GHN21" s="105"/>
      <c r="GHO21" s="105"/>
      <c r="GHP21" s="105"/>
      <c r="GHQ21" s="105"/>
      <c r="GHR21" s="105"/>
      <c r="GHS21" s="105"/>
      <c r="GHT21" s="105"/>
      <c r="GHU21" s="105"/>
      <c r="GHV21" s="105"/>
      <c r="GHW21" s="105"/>
      <c r="GHX21" s="105"/>
      <c r="GHY21" s="105"/>
      <c r="GHZ21" s="105"/>
      <c r="GIA21" s="105"/>
      <c r="GIB21" s="105"/>
      <c r="GIC21" s="105"/>
      <c r="GID21" s="105"/>
      <c r="GIE21" s="105"/>
      <c r="GIF21" s="105"/>
      <c r="GIG21" s="105"/>
      <c r="GIH21" s="105"/>
      <c r="GII21" s="105"/>
      <c r="GIJ21" s="105"/>
      <c r="GIK21" s="105"/>
      <c r="GIL21" s="105"/>
      <c r="GIM21" s="105"/>
      <c r="GIN21" s="105"/>
      <c r="GIO21" s="105"/>
      <c r="GIP21" s="105"/>
      <c r="GIQ21" s="105"/>
      <c r="GIR21" s="105"/>
      <c r="GIS21" s="105"/>
      <c r="GIT21" s="105"/>
      <c r="GIU21" s="105"/>
      <c r="GIV21" s="105"/>
      <c r="GIW21" s="105"/>
      <c r="GIX21" s="105"/>
      <c r="GIY21" s="105"/>
      <c r="GIZ21" s="105"/>
      <c r="GJA21" s="105"/>
      <c r="GJB21" s="105"/>
      <c r="GJC21" s="105"/>
      <c r="GJD21" s="105"/>
      <c r="GJE21" s="105"/>
      <c r="GJF21" s="105"/>
      <c r="GJG21" s="105"/>
      <c r="GJH21" s="105"/>
      <c r="GJI21" s="105"/>
      <c r="GJJ21" s="105"/>
      <c r="GJK21" s="105"/>
      <c r="GJL21" s="105"/>
      <c r="GJM21" s="105"/>
      <c r="GJN21" s="105"/>
      <c r="GJO21" s="105"/>
      <c r="GJP21" s="105"/>
      <c r="GJQ21" s="105"/>
      <c r="GJR21" s="105"/>
      <c r="GJS21" s="105"/>
      <c r="GJT21" s="105"/>
      <c r="GJU21" s="105"/>
      <c r="GJV21" s="105"/>
      <c r="GJW21" s="105"/>
      <c r="GJX21" s="105"/>
      <c r="GJY21" s="105"/>
      <c r="GJZ21" s="105"/>
      <c r="GKA21" s="105"/>
      <c r="GKB21" s="105"/>
      <c r="GKC21" s="105"/>
      <c r="GKD21" s="105"/>
      <c r="GKE21" s="105"/>
      <c r="GKF21" s="105"/>
      <c r="GKG21" s="105"/>
      <c r="GKH21" s="105"/>
      <c r="GKI21" s="105"/>
      <c r="GKJ21" s="105"/>
      <c r="GKK21" s="105"/>
      <c r="GKL21" s="105"/>
      <c r="GKM21" s="105"/>
      <c r="GKN21" s="105"/>
      <c r="GKO21" s="105"/>
      <c r="GKP21" s="105"/>
      <c r="GKQ21" s="105"/>
      <c r="GKR21" s="105"/>
      <c r="GKS21" s="105"/>
      <c r="GKT21" s="105"/>
      <c r="GKU21" s="105"/>
      <c r="GKV21" s="105"/>
      <c r="GKW21" s="105"/>
      <c r="GKX21" s="105"/>
      <c r="GKY21" s="105"/>
      <c r="GKZ21" s="105"/>
      <c r="GLA21" s="105"/>
      <c r="GLB21" s="105"/>
      <c r="GLC21" s="105"/>
      <c r="GLD21" s="105"/>
      <c r="GLE21" s="105"/>
      <c r="GLF21" s="105"/>
      <c r="GLG21" s="105"/>
      <c r="GLH21" s="105"/>
      <c r="GLI21" s="105"/>
      <c r="GLJ21" s="105"/>
      <c r="GLK21" s="105"/>
      <c r="GLL21" s="105"/>
      <c r="GLM21" s="105"/>
      <c r="GLN21" s="105"/>
      <c r="GLO21" s="105"/>
      <c r="GLP21" s="105"/>
      <c r="GLQ21" s="105"/>
      <c r="GLR21" s="105"/>
      <c r="GLS21" s="105"/>
      <c r="GLT21" s="105"/>
      <c r="GLU21" s="105"/>
      <c r="GLV21" s="105"/>
      <c r="GLW21" s="105"/>
      <c r="GLX21" s="105"/>
      <c r="GLY21" s="105"/>
      <c r="GLZ21" s="105"/>
      <c r="GMA21" s="105"/>
      <c r="GMB21" s="105"/>
      <c r="GMC21" s="105"/>
      <c r="GMD21" s="105"/>
      <c r="GME21" s="105"/>
      <c r="GMF21" s="105"/>
      <c r="GMG21" s="105"/>
      <c r="GMH21" s="105"/>
      <c r="GMI21" s="105"/>
      <c r="GMJ21" s="105"/>
      <c r="GMK21" s="105"/>
      <c r="GML21" s="105"/>
      <c r="GMM21" s="105"/>
      <c r="GMN21" s="105"/>
      <c r="GMO21" s="105"/>
      <c r="GMP21" s="105"/>
      <c r="GMQ21" s="105"/>
      <c r="GMR21" s="105"/>
      <c r="GMS21" s="105"/>
      <c r="GMT21" s="105"/>
      <c r="GMU21" s="105"/>
      <c r="GMV21" s="105"/>
      <c r="GMW21" s="105"/>
      <c r="GMX21" s="105"/>
      <c r="GMY21" s="105"/>
      <c r="GMZ21" s="105"/>
      <c r="GNA21" s="105"/>
      <c r="GNB21" s="105"/>
      <c r="GNC21" s="105"/>
      <c r="GND21" s="105"/>
      <c r="GNE21" s="105"/>
      <c r="GNF21" s="105"/>
      <c r="GNG21" s="105"/>
      <c r="GNH21" s="105"/>
      <c r="GNI21" s="105"/>
      <c r="GNJ21" s="105"/>
      <c r="GNK21" s="105"/>
      <c r="GNL21" s="105"/>
      <c r="GNM21" s="105"/>
      <c r="GNN21" s="105"/>
      <c r="GNO21" s="105"/>
      <c r="GNP21" s="105"/>
      <c r="GNQ21" s="105"/>
      <c r="GNR21" s="105"/>
      <c r="GNS21" s="105"/>
      <c r="GNT21" s="105"/>
      <c r="GNU21" s="105"/>
      <c r="GNV21" s="105"/>
      <c r="GNW21" s="105"/>
      <c r="GNX21" s="105"/>
      <c r="GNY21" s="105"/>
      <c r="GNZ21" s="105"/>
      <c r="GOA21" s="105"/>
      <c r="GOB21" s="105"/>
      <c r="GOC21" s="105"/>
      <c r="GOD21" s="105"/>
      <c r="GOE21" s="105"/>
      <c r="GOF21" s="105"/>
      <c r="GOG21" s="105"/>
      <c r="GOH21" s="105"/>
      <c r="GOI21" s="105"/>
      <c r="GOJ21" s="105"/>
      <c r="GOK21" s="105"/>
      <c r="GOL21" s="105"/>
      <c r="GOM21" s="105"/>
      <c r="GON21" s="105"/>
      <c r="GOO21" s="105"/>
      <c r="GOP21" s="105"/>
      <c r="GOQ21" s="105"/>
      <c r="GOR21" s="105"/>
      <c r="GOS21" s="105"/>
      <c r="GOT21" s="105"/>
      <c r="GOU21" s="105"/>
      <c r="GOV21" s="105"/>
      <c r="GOW21" s="105"/>
      <c r="GOX21" s="105"/>
      <c r="GOY21" s="105"/>
      <c r="GOZ21" s="105"/>
      <c r="GPA21" s="105"/>
      <c r="GPB21" s="105"/>
      <c r="GPC21" s="105"/>
      <c r="GPD21" s="105"/>
      <c r="GPE21" s="105"/>
      <c r="GPF21" s="105"/>
      <c r="GPG21" s="105"/>
      <c r="GPH21" s="105"/>
      <c r="GPI21" s="105"/>
      <c r="GPJ21" s="105"/>
      <c r="GPK21" s="105"/>
      <c r="GPL21" s="105"/>
      <c r="GPM21" s="105"/>
      <c r="GPN21" s="105"/>
      <c r="GPO21" s="105"/>
      <c r="GPP21" s="105"/>
      <c r="GPQ21" s="105"/>
      <c r="GPR21" s="105"/>
      <c r="GPS21" s="105"/>
      <c r="GPT21" s="105"/>
      <c r="GPU21" s="105"/>
      <c r="GPV21" s="105"/>
      <c r="GPW21" s="105"/>
      <c r="GPX21" s="105"/>
      <c r="GPY21" s="105"/>
      <c r="GPZ21" s="105"/>
      <c r="GQA21" s="105"/>
      <c r="GQB21" s="105"/>
      <c r="GQC21" s="105"/>
      <c r="GQD21" s="105"/>
      <c r="GQE21" s="105"/>
      <c r="GQF21" s="105"/>
      <c r="GQG21" s="105"/>
      <c r="GQH21" s="105"/>
      <c r="GQI21" s="105"/>
      <c r="GQJ21" s="105"/>
      <c r="GQK21" s="105"/>
      <c r="GQL21" s="105"/>
      <c r="GQM21" s="105"/>
      <c r="GQN21" s="105"/>
      <c r="GQO21" s="105"/>
      <c r="GQP21" s="105"/>
      <c r="GQQ21" s="105"/>
      <c r="GQR21" s="105"/>
      <c r="GQS21" s="105"/>
      <c r="GQT21" s="105"/>
      <c r="GQU21" s="105"/>
      <c r="GQV21" s="105"/>
      <c r="GQW21" s="105"/>
      <c r="GQX21" s="105"/>
      <c r="GQY21" s="105"/>
      <c r="GQZ21" s="105"/>
      <c r="GRA21" s="105"/>
      <c r="GRB21" s="105"/>
      <c r="GRC21" s="105"/>
      <c r="GRD21" s="105"/>
      <c r="GRE21" s="105"/>
      <c r="GRF21" s="105"/>
      <c r="GRG21" s="105"/>
      <c r="GRH21" s="105"/>
      <c r="GRI21" s="105"/>
      <c r="GRJ21" s="105"/>
      <c r="GRK21" s="105"/>
      <c r="GRL21" s="105"/>
      <c r="GRM21" s="105"/>
      <c r="GRN21" s="105"/>
      <c r="GRO21" s="105"/>
      <c r="GRP21" s="105"/>
      <c r="GRQ21" s="105"/>
      <c r="GRR21" s="105"/>
      <c r="GRS21" s="105"/>
      <c r="GRT21" s="105"/>
      <c r="GRU21" s="105"/>
      <c r="GRV21" s="105"/>
      <c r="GRW21" s="105"/>
      <c r="GRX21" s="105"/>
      <c r="GRY21" s="105"/>
      <c r="GRZ21" s="105"/>
      <c r="GSA21" s="105"/>
      <c r="GSB21" s="105"/>
      <c r="GSC21" s="105"/>
      <c r="GSD21" s="105"/>
      <c r="GSE21" s="105"/>
      <c r="GSF21" s="105"/>
      <c r="GSG21" s="105"/>
      <c r="GSH21" s="105"/>
      <c r="GSI21" s="105"/>
      <c r="GSJ21" s="105"/>
      <c r="GSK21" s="105"/>
      <c r="GSL21" s="105"/>
      <c r="GSM21" s="105"/>
      <c r="GSN21" s="105"/>
      <c r="GSO21" s="105"/>
      <c r="GSP21" s="105"/>
      <c r="GSQ21" s="105"/>
      <c r="GSR21" s="105"/>
      <c r="GSS21" s="105"/>
      <c r="GST21" s="105"/>
      <c r="GSU21" s="105"/>
      <c r="GSV21" s="105"/>
      <c r="GSW21" s="105"/>
      <c r="GSX21" s="105"/>
      <c r="GSY21" s="105"/>
      <c r="GSZ21" s="105"/>
      <c r="GTA21" s="105"/>
      <c r="GTB21" s="105"/>
      <c r="GTC21" s="105"/>
      <c r="GTD21" s="105"/>
      <c r="GTE21" s="105"/>
      <c r="GTF21" s="105"/>
      <c r="GTG21" s="105"/>
      <c r="GTH21" s="105"/>
      <c r="GTI21" s="105"/>
      <c r="GTJ21" s="105"/>
      <c r="GTK21" s="105"/>
      <c r="GTL21" s="105"/>
      <c r="GTM21" s="105"/>
      <c r="GTN21" s="105"/>
      <c r="GTO21" s="105"/>
      <c r="GTP21" s="105"/>
      <c r="GTQ21" s="105"/>
      <c r="GTR21" s="105"/>
      <c r="GTS21" s="105"/>
      <c r="GTT21" s="105"/>
      <c r="GTU21" s="105"/>
      <c r="GTV21" s="105"/>
      <c r="GTW21" s="105"/>
      <c r="GTX21" s="105"/>
      <c r="GTY21" s="105"/>
      <c r="GTZ21" s="105"/>
      <c r="GUA21" s="105"/>
      <c r="GUB21" s="105"/>
      <c r="GUC21" s="105"/>
      <c r="GUD21" s="105"/>
      <c r="GUE21" s="105"/>
      <c r="GUF21" s="105"/>
      <c r="GUG21" s="105"/>
      <c r="GUH21" s="105"/>
      <c r="GUI21" s="105"/>
      <c r="GUJ21" s="105"/>
      <c r="GUK21" s="105"/>
      <c r="GUL21" s="105"/>
      <c r="GUM21" s="105"/>
      <c r="GUN21" s="105"/>
      <c r="GUO21" s="105"/>
      <c r="GUP21" s="105"/>
      <c r="GUQ21" s="105"/>
      <c r="GUR21" s="105"/>
      <c r="GUS21" s="105"/>
      <c r="GUT21" s="105"/>
      <c r="GUU21" s="105"/>
      <c r="GUV21" s="105"/>
      <c r="GUW21" s="105"/>
      <c r="GUX21" s="105"/>
      <c r="GUY21" s="105"/>
      <c r="GUZ21" s="105"/>
      <c r="GVA21" s="105"/>
      <c r="GVB21" s="105"/>
      <c r="GVC21" s="105"/>
      <c r="GVD21" s="105"/>
      <c r="GVE21" s="105"/>
      <c r="GVF21" s="105"/>
      <c r="GVG21" s="105"/>
      <c r="GVH21" s="105"/>
      <c r="GVI21" s="105"/>
      <c r="GVJ21" s="105"/>
      <c r="GVK21" s="105"/>
      <c r="GVL21" s="105"/>
      <c r="GVM21" s="105"/>
      <c r="GVN21" s="105"/>
      <c r="GVO21" s="105"/>
      <c r="GVP21" s="105"/>
      <c r="GVQ21" s="105"/>
      <c r="GVR21" s="105"/>
      <c r="GVS21" s="105"/>
      <c r="GVT21" s="105"/>
      <c r="GVU21" s="105"/>
      <c r="GVV21" s="105"/>
      <c r="GVW21" s="105"/>
      <c r="GVX21" s="105"/>
      <c r="GVY21" s="105"/>
      <c r="GVZ21" s="105"/>
      <c r="GWA21" s="105"/>
      <c r="GWB21" s="105"/>
      <c r="GWC21" s="105"/>
      <c r="GWD21" s="105"/>
      <c r="GWE21" s="105"/>
      <c r="GWF21" s="105"/>
      <c r="GWG21" s="105"/>
      <c r="GWH21" s="105"/>
      <c r="GWI21" s="105"/>
      <c r="GWJ21" s="105"/>
      <c r="GWK21" s="105"/>
      <c r="GWL21" s="105"/>
      <c r="GWM21" s="105"/>
      <c r="GWN21" s="105"/>
      <c r="GWO21" s="105"/>
      <c r="GWP21" s="105"/>
      <c r="GWQ21" s="105"/>
      <c r="GWR21" s="105"/>
      <c r="GWS21" s="105"/>
      <c r="GWT21" s="105"/>
      <c r="GWU21" s="105"/>
      <c r="GWV21" s="105"/>
      <c r="GWW21" s="105"/>
      <c r="GWX21" s="105"/>
      <c r="GWY21" s="105"/>
      <c r="GWZ21" s="105"/>
      <c r="GXA21" s="105"/>
      <c r="GXB21" s="105"/>
      <c r="GXC21" s="105"/>
      <c r="GXD21" s="105"/>
      <c r="GXE21" s="105"/>
      <c r="GXF21" s="105"/>
      <c r="GXG21" s="105"/>
      <c r="GXH21" s="105"/>
      <c r="GXI21" s="105"/>
      <c r="GXJ21" s="105"/>
      <c r="GXK21" s="105"/>
      <c r="GXL21" s="105"/>
      <c r="GXM21" s="105"/>
      <c r="GXN21" s="105"/>
      <c r="GXO21" s="105"/>
      <c r="GXP21" s="105"/>
      <c r="GXQ21" s="105"/>
      <c r="GXR21" s="105"/>
      <c r="GXS21" s="105"/>
      <c r="GXT21" s="105"/>
      <c r="GXU21" s="105"/>
      <c r="GXV21" s="105"/>
      <c r="GXW21" s="105"/>
      <c r="GXX21" s="105"/>
      <c r="GXY21" s="105"/>
      <c r="GXZ21" s="105"/>
      <c r="GYA21" s="105"/>
      <c r="GYB21" s="105"/>
      <c r="GYC21" s="105"/>
      <c r="GYD21" s="105"/>
      <c r="GYE21" s="105"/>
      <c r="GYF21" s="105"/>
      <c r="GYG21" s="105"/>
      <c r="GYH21" s="105"/>
      <c r="GYI21" s="105"/>
      <c r="GYJ21" s="105"/>
      <c r="GYK21" s="105"/>
      <c r="GYL21" s="105"/>
      <c r="GYM21" s="105"/>
      <c r="GYN21" s="105"/>
      <c r="GYO21" s="105"/>
      <c r="GYP21" s="105"/>
      <c r="GYQ21" s="105"/>
      <c r="GYR21" s="105"/>
      <c r="GYS21" s="105"/>
      <c r="GYT21" s="105"/>
      <c r="GYU21" s="105"/>
      <c r="GYV21" s="105"/>
      <c r="GYW21" s="105"/>
      <c r="GYX21" s="105"/>
      <c r="GYY21" s="105"/>
      <c r="GYZ21" s="105"/>
      <c r="GZA21" s="105"/>
      <c r="GZB21" s="105"/>
      <c r="GZC21" s="105"/>
      <c r="GZD21" s="105"/>
      <c r="GZE21" s="105"/>
      <c r="GZF21" s="105"/>
      <c r="GZG21" s="105"/>
      <c r="GZH21" s="105"/>
      <c r="GZI21" s="105"/>
      <c r="GZJ21" s="105"/>
      <c r="GZK21" s="105"/>
      <c r="GZL21" s="105"/>
      <c r="GZM21" s="105"/>
      <c r="GZN21" s="105"/>
      <c r="GZO21" s="105"/>
      <c r="GZP21" s="105"/>
      <c r="GZQ21" s="105"/>
      <c r="GZR21" s="105"/>
      <c r="GZS21" s="105"/>
      <c r="GZT21" s="105"/>
      <c r="GZU21" s="105"/>
      <c r="GZV21" s="105"/>
      <c r="GZW21" s="105"/>
      <c r="GZX21" s="105"/>
      <c r="GZY21" s="105"/>
      <c r="GZZ21" s="105"/>
      <c r="HAA21" s="105"/>
      <c r="HAB21" s="105"/>
      <c r="HAC21" s="105"/>
      <c r="HAD21" s="105"/>
      <c r="HAE21" s="105"/>
      <c r="HAF21" s="105"/>
      <c r="HAG21" s="105"/>
      <c r="HAH21" s="105"/>
      <c r="HAI21" s="105"/>
      <c r="HAJ21" s="105"/>
      <c r="HAK21" s="105"/>
      <c r="HAL21" s="105"/>
      <c r="HAM21" s="105"/>
      <c r="HAN21" s="105"/>
      <c r="HAO21" s="105"/>
      <c r="HAP21" s="105"/>
      <c r="HAQ21" s="105"/>
      <c r="HAR21" s="105"/>
      <c r="HAS21" s="105"/>
      <c r="HAT21" s="105"/>
      <c r="HAU21" s="105"/>
      <c r="HAV21" s="105"/>
      <c r="HAW21" s="105"/>
      <c r="HAX21" s="105"/>
      <c r="HAY21" s="105"/>
      <c r="HAZ21" s="105"/>
      <c r="HBA21" s="105"/>
      <c r="HBB21" s="105"/>
      <c r="HBC21" s="105"/>
      <c r="HBD21" s="105"/>
      <c r="HBE21" s="105"/>
      <c r="HBF21" s="105"/>
      <c r="HBG21" s="105"/>
      <c r="HBH21" s="105"/>
      <c r="HBI21" s="105"/>
      <c r="HBJ21" s="105"/>
      <c r="HBK21" s="105"/>
      <c r="HBL21" s="105"/>
      <c r="HBM21" s="105"/>
      <c r="HBN21" s="105"/>
      <c r="HBO21" s="105"/>
      <c r="HBP21" s="105"/>
      <c r="HBQ21" s="105"/>
      <c r="HBR21" s="105"/>
      <c r="HBS21" s="105"/>
      <c r="HBT21" s="105"/>
      <c r="HBU21" s="105"/>
      <c r="HBV21" s="105"/>
      <c r="HBW21" s="105"/>
      <c r="HBX21" s="105"/>
      <c r="HBY21" s="105"/>
      <c r="HBZ21" s="105"/>
      <c r="HCA21" s="105"/>
      <c r="HCB21" s="105"/>
      <c r="HCC21" s="105"/>
      <c r="HCD21" s="105"/>
      <c r="HCE21" s="105"/>
      <c r="HCF21" s="105"/>
      <c r="HCG21" s="105"/>
      <c r="HCH21" s="105"/>
      <c r="HCI21" s="105"/>
      <c r="HCJ21" s="105"/>
      <c r="HCK21" s="105"/>
      <c r="HCL21" s="105"/>
      <c r="HCM21" s="105"/>
      <c r="HCN21" s="105"/>
      <c r="HCO21" s="105"/>
      <c r="HCP21" s="105"/>
      <c r="HCQ21" s="105"/>
      <c r="HCR21" s="105"/>
      <c r="HCS21" s="105"/>
      <c r="HCT21" s="105"/>
      <c r="HCU21" s="105"/>
      <c r="HCV21" s="105"/>
      <c r="HCW21" s="105"/>
      <c r="HCX21" s="105"/>
      <c r="HCY21" s="105"/>
      <c r="HCZ21" s="105"/>
      <c r="HDA21" s="105"/>
      <c r="HDB21" s="105"/>
      <c r="HDC21" s="105"/>
      <c r="HDD21" s="105"/>
      <c r="HDE21" s="105"/>
      <c r="HDF21" s="105"/>
      <c r="HDG21" s="105"/>
      <c r="HDH21" s="105"/>
      <c r="HDI21" s="105"/>
      <c r="HDJ21" s="105"/>
      <c r="HDK21" s="105"/>
      <c r="HDL21" s="105"/>
      <c r="HDM21" s="105"/>
      <c r="HDN21" s="105"/>
      <c r="HDO21" s="105"/>
      <c r="HDP21" s="105"/>
      <c r="HDQ21" s="105"/>
      <c r="HDR21" s="105"/>
      <c r="HDS21" s="105"/>
      <c r="HDT21" s="105"/>
      <c r="HDU21" s="105"/>
      <c r="HDV21" s="105"/>
      <c r="HDW21" s="105"/>
      <c r="HDX21" s="105"/>
      <c r="HDY21" s="105"/>
      <c r="HDZ21" s="105"/>
      <c r="HEA21" s="105"/>
      <c r="HEB21" s="105"/>
      <c r="HEC21" s="105"/>
      <c r="HED21" s="105"/>
      <c r="HEE21" s="105"/>
      <c r="HEF21" s="105"/>
      <c r="HEG21" s="105"/>
      <c r="HEH21" s="105"/>
      <c r="HEI21" s="105"/>
      <c r="HEJ21" s="105"/>
      <c r="HEK21" s="105"/>
      <c r="HEL21" s="105"/>
      <c r="HEM21" s="105"/>
      <c r="HEN21" s="105"/>
      <c r="HEO21" s="105"/>
      <c r="HEP21" s="105"/>
      <c r="HEQ21" s="105"/>
      <c r="HER21" s="105"/>
      <c r="HES21" s="105"/>
      <c r="HET21" s="105"/>
      <c r="HEU21" s="105"/>
      <c r="HEV21" s="105"/>
      <c r="HEW21" s="105"/>
      <c r="HEX21" s="105"/>
      <c r="HEY21" s="105"/>
      <c r="HEZ21" s="105"/>
      <c r="HFA21" s="105"/>
      <c r="HFB21" s="105"/>
      <c r="HFC21" s="105"/>
      <c r="HFD21" s="105"/>
      <c r="HFE21" s="105"/>
      <c r="HFF21" s="105"/>
      <c r="HFG21" s="105"/>
      <c r="HFH21" s="105"/>
      <c r="HFI21" s="105"/>
      <c r="HFJ21" s="105"/>
      <c r="HFK21" s="105"/>
      <c r="HFL21" s="105"/>
      <c r="HFM21" s="105"/>
      <c r="HFN21" s="105"/>
      <c r="HFO21" s="105"/>
      <c r="HFP21" s="105"/>
      <c r="HFQ21" s="105"/>
      <c r="HFR21" s="105"/>
      <c r="HFS21" s="105"/>
      <c r="HFT21" s="105"/>
      <c r="HFU21" s="105"/>
      <c r="HFV21" s="105"/>
      <c r="HFW21" s="105"/>
      <c r="HFX21" s="105"/>
      <c r="HFY21" s="105"/>
      <c r="HFZ21" s="105"/>
      <c r="HGA21" s="105"/>
      <c r="HGB21" s="105"/>
      <c r="HGC21" s="105"/>
      <c r="HGD21" s="105"/>
      <c r="HGE21" s="105"/>
      <c r="HGF21" s="105"/>
      <c r="HGG21" s="105"/>
      <c r="HGH21" s="105"/>
      <c r="HGI21" s="105"/>
      <c r="HGJ21" s="105"/>
      <c r="HGK21" s="105"/>
      <c r="HGL21" s="105"/>
      <c r="HGM21" s="105"/>
      <c r="HGN21" s="105"/>
      <c r="HGO21" s="105"/>
      <c r="HGP21" s="105"/>
      <c r="HGQ21" s="105"/>
      <c r="HGR21" s="105"/>
      <c r="HGS21" s="105"/>
      <c r="HGT21" s="105"/>
      <c r="HGU21" s="105"/>
      <c r="HGV21" s="105"/>
      <c r="HGW21" s="105"/>
      <c r="HGX21" s="105"/>
      <c r="HGY21" s="105"/>
      <c r="HGZ21" s="105"/>
      <c r="HHA21" s="105"/>
      <c r="HHB21" s="105"/>
      <c r="HHC21" s="105"/>
      <c r="HHD21" s="105"/>
      <c r="HHE21" s="105"/>
      <c r="HHF21" s="105"/>
      <c r="HHG21" s="105"/>
      <c r="HHH21" s="105"/>
      <c r="HHI21" s="105"/>
      <c r="HHJ21" s="105"/>
      <c r="HHK21" s="105"/>
      <c r="HHL21" s="105"/>
      <c r="HHM21" s="105"/>
      <c r="HHN21" s="105"/>
      <c r="HHO21" s="105"/>
      <c r="HHP21" s="105"/>
      <c r="HHQ21" s="105"/>
      <c r="HHR21" s="105"/>
      <c r="HHS21" s="105"/>
      <c r="HHT21" s="105"/>
      <c r="HHU21" s="105"/>
      <c r="HHV21" s="105"/>
      <c r="HHW21" s="105"/>
      <c r="HHX21" s="105"/>
      <c r="HHY21" s="105"/>
      <c r="HHZ21" s="105"/>
      <c r="HIA21" s="105"/>
      <c r="HIB21" s="105"/>
      <c r="HIC21" s="105"/>
      <c r="HID21" s="105"/>
      <c r="HIE21" s="105"/>
      <c r="HIF21" s="105"/>
      <c r="HIG21" s="105"/>
      <c r="HIH21" s="105"/>
      <c r="HII21" s="105"/>
      <c r="HIJ21" s="105"/>
      <c r="HIK21" s="105"/>
      <c r="HIL21" s="105"/>
      <c r="HIM21" s="105"/>
      <c r="HIN21" s="105"/>
      <c r="HIO21" s="105"/>
      <c r="HIP21" s="105"/>
      <c r="HIQ21" s="105"/>
      <c r="HIR21" s="105"/>
      <c r="HIS21" s="105"/>
      <c r="HIT21" s="105"/>
      <c r="HIU21" s="105"/>
      <c r="HIV21" s="105"/>
      <c r="HIW21" s="105"/>
      <c r="HIX21" s="105"/>
      <c r="HIY21" s="105"/>
      <c r="HIZ21" s="105"/>
      <c r="HJA21" s="105"/>
      <c r="HJB21" s="105"/>
      <c r="HJC21" s="105"/>
      <c r="HJD21" s="105"/>
      <c r="HJE21" s="105"/>
      <c r="HJF21" s="105"/>
      <c r="HJG21" s="105"/>
      <c r="HJH21" s="105"/>
      <c r="HJI21" s="105"/>
      <c r="HJJ21" s="105"/>
      <c r="HJK21" s="105"/>
      <c r="HJL21" s="105"/>
      <c r="HJM21" s="105"/>
      <c r="HJN21" s="105"/>
      <c r="HJO21" s="105"/>
      <c r="HJP21" s="105"/>
      <c r="HJQ21" s="105"/>
      <c r="HJR21" s="105"/>
      <c r="HJS21" s="105"/>
      <c r="HJT21" s="105"/>
      <c r="HJU21" s="105"/>
      <c r="HJV21" s="105"/>
      <c r="HJW21" s="105"/>
      <c r="HJX21" s="105"/>
      <c r="HJY21" s="105"/>
      <c r="HJZ21" s="105"/>
      <c r="HKA21" s="105"/>
      <c r="HKB21" s="105"/>
      <c r="HKC21" s="105"/>
      <c r="HKD21" s="105"/>
      <c r="HKE21" s="105"/>
      <c r="HKF21" s="105"/>
      <c r="HKG21" s="105"/>
      <c r="HKH21" s="105"/>
      <c r="HKI21" s="105"/>
      <c r="HKJ21" s="105"/>
      <c r="HKK21" s="105"/>
      <c r="HKL21" s="105"/>
      <c r="HKM21" s="105"/>
      <c r="HKN21" s="105"/>
      <c r="HKO21" s="105"/>
      <c r="HKP21" s="105"/>
      <c r="HKQ21" s="105"/>
      <c r="HKR21" s="105"/>
      <c r="HKS21" s="105"/>
      <c r="HKT21" s="105"/>
      <c r="HKU21" s="105"/>
      <c r="HKV21" s="105"/>
      <c r="HKW21" s="105"/>
      <c r="HKX21" s="105"/>
      <c r="HKY21" s="105"/>
      <c r="HKZ21" s="105"/>
      <c r="HLA21" s="105"/>
      <c r="HLB21" s="105"/>
      <c r="HLC21" s="105"/>
      <c r="HLD21" s="105"/>
      <c r="HLE21" s="105"/>
      <c r="HLF21" s="105"/>
      <c r="HLG21" s="105"/>
      <c r="HLH21" s="105"/>
      <c r="HLI21" s="105"/>
      <c r="HLJ21" s="105"/>
      <c r="HLK21" s="105"/>
      <c r="HLL21" s="105"/>
      <c r="HLM21" s="105"/>
      <c r="HLN21" s="105"/>
      <c r="HLO21" s="105"/>
      <c r="HLP21" s="105"/>
      <c r="HLQ21" s="105"/>
      <c r="HLR21" s="105"/>
      <c r="HLS21" s="105"/>
      <c r="HLT21" s="105"/>
      <c r="HLU21" s="105"/>
      <c r="HLV21" s="105"/>
      <c r="HLW21" s="105"/>
      <c r="HLX21" s="105"/>
      <c r="HLY21" s="105"/>
      <c r="HLZ21" s="105"/>
      <c r="HMA21" s="105"/>
      <c r="HMB21" s="105"/>
      <c r="HMC21" s="105"/>
      <c r="HMD21" s="105"/>
      <c r="HME21" s="105"/>
      <c r="HMF21" s="105"/>
      <c r="HMG21" s="105"/>
      <c r="HMH21" s="105"/>
      <c r="HMI21" s="105"/>
      <c r="HMJ21" s="105"/>
      <c r="HMK21" s="105"/>
      <c r="HML21" s="105"/>
      <c r="HMM21" s="105"/>
      <c r="HMN21" s="105"/>
      <c r="HMO21" s="105"/>
      <c r="HMP21" s="105"/>
      <c r="HMQ21" s="105"/>
      <c r="HMR21" s="105"/>
      <c r="HMS21" s="105"/>
      <c r="HMT21" s="105"/>
      <c r="HMU21" s="105"/>
      <c r="HMV21" s="105"/>
      <c r="HMW21" s="105"/>
      <c r="HMX21" s="105"/>
      <c r="HMY21" s="105"/>
      <c r="HMZ21" s="105"/>
      <c r="HNA21" s="105"/>
      <c r="HNB21" s="105"/>
      <c r="HNC21" s="105"/>
      <c r="HND21" s="105"/>
      <c r="HNE21" s="105"/>
      <c r="HNF21" s="105"/>
      <c r="HNG21" s="105"/>
      <c r="HNH21" s="105"/>
      <c r="HNI21" s="105"/>
      <c r="HNJ21" s="105"/>
      <c r="HNK21" s="105"/>
      <c r="HNL21" s="105"/>
      <c r="HNM21" s="105"/>
      <c r="HNN21" s="105"/>
      <c r="HNO21" s="105"/>
      <c r="HNP21" s="105"/>
      <c r="HNQ21" s="105"/>
      <c r="HNR21" s="105"/>
      <c r="HNS21" s="105"/>
      <c r="HNT21" s="105"/>
      <c r="HNU21" s="105"/>
      <c r="HNV21" s="105"/>
      <c r="HNW21" s="105"/>
      <c r="HNX21" s="105"/>
      <c r="HNY21" s="105"/>
      <c r="HNZ21" s="105"/>
      <c r="HOA21" s="105"/>
      <c r="HOB21" s="105"/>
      <c r="HOC21" s="105"/>
      <c r="HOD21" s="105"/>
      <c r="HOE21" s="105"/>
      <c r="HOF21" s="105"/>
      <c r="HOG21" s="105"/>
      <c r="HOH21" s="105"/>
      <c r="HOI21" s="105"/>
      <c r="HOJ21" s="105"/>
      <c r="HOK21" s="105"/>
      <c r="HOL21" s="105"/>
      <c r="HOM21" s="105"/>
      <c r="HON21" s="105"/>
      <c r="HOO21" s="105"/>
      <c r="HOP21" s="105"/>
      <c r="HOQ21" s="105"/>
      <c r="HOR21" s="105"/>
      <c r="HOS21" s="105"/>
      <c r="HOT21" s="105"/>
      <c r="HOU21" s="105"/>
      <c r="HOV21" s="105"/>
      <c r="HOW21" s="105"/>
      <c r="HOX21" s="105"/>
      <c r="HOY21" s="105"/>
      <c r="HOZ21" s="105"/>
      <c r="HPA21" s="105"/>
      <c r="HPB21" s="105"/>
      <c r="HPC21" s="105"/>
      <c r="HPD21" s="105"/>
      <c r="HPE21" s="105"/>
      <c r="HPF21" s="105"/>
      <c r="HPG21" s="105"/>
      <c r="HPH21" s="105"/>
      <c r="HPI21" s="105"/>
      <c r="HPJ21" s="105"/>
      <c r="HPK21" s="105"/>
      <c r="HPL21" s="105"/>
      <c r="HPM21" s="105"/>
      <c r="HPN21" s="105"/>
      <c r="HPO21" s="105"/>
      <c r="HPP21" s="105"/>
      <c r="HPQ21" s="105"/>
      <c r="HPR21" s="105"/>
      <c r="HPS21" s="105"/>
      <c r="HPT21" s="105"/>
      <c r="HPU21" s="105"/>
      <c r="HPV21" s="105"/>
      <c r="HPW21" s="105"/>
      <c r="HPX21" s="105"/>
      <c r="HPY21" s="105"/>
      <c r="HPZ21" s="105"/>
      <c r="HQA21" s="105"/>
      <c r="HQB21" s="105"/>
      <c r="HQC21" s="105"/>
      <c r="HQD21" s="105"/>
      <c r="HQE21" s="105"/>
      <c r="HQF21" s="105"/>
      <c r="HQG21" s="105"/>
      <c r="HQH21" s="105"/>
      <c r="HQI21" s="105"/>
      <c r="HQJ21" s="105"/>
      <c r="HQK21" s="105"/>
      <c r="HQL21" s="105"/>
      <c r="HQM21" s="105"/>
      <c r="HQN21" s="105"/>
      <c r="HQO21" s="105"/>
      <c r="HQP21" s="105"/>
      <c r="HQQ21" s="105"/>
      <c r="HQR21" s="105"/>
      <c r="HQS21" s="105"/>
      <c r="HQT21" s="105"/>
      <c r="HQU21" s="105"/>
      <c r="HQV21" s="105"/>
      <c r="HQW21" s="105"/>
      <c r="HQX21" s="105"/>
      <c r="HQY21" s="105"/>
      <c r="HQZ21" s="105"/>
      <c r="HRA21" s="105"/>
      <c r="HRB21" s="105"/>
      <c r="HRC21" s="105"/>
      <c r="HRD21" s="105"/>
      <c r="HRE21" s="105"/>
      <c r="HRF21" s="105"/>
      <c r="HRG21" s="105"/>
      <c r="HRH21" s="105"/>
      <c r="HRI21" s="105"/>
      <c r="HRJ21" s="105"/>
      <c r="HRK21" s="105"/>
      <c r="HRL21" s="105"/>
      <c r="HRM21" s="105"/>
      <c r="HRN21" s="105"/>
      <c r="HRO21" s="105"/>
      <c r="HRP21" s="105"/>
      <c r="HRQ21" s="105"/>
      <c r="HRR21" s="105"/>
      <c r="HRS21" s="105"/>
      <c r="HRT21" s="105"/>
      <c r="HRU21" s="105"/>
      <c r="HRV21" s="105"/>
      <c r="HRW21" s="105"/>
      <c r="HRX21" s="105"/>
      <c r="HRY21" s="105"/>
      <c r="HRZ21" s="105"/>
      <c r="HSA21" s="105"/>
      <c r="HSB21" s="105"/>
      <c r="HSC21" s="105"/>
      <c r="HSD21" s="105"/>
      <c r="HSE21" s="105"/>
      <c r="HSF21" s="105"/>
      <c r="HSG21" s="105"/>
      <c r="HSH21" s="105"/>
      <c r="HSI21" s="105"/>
      <c r="HSJ21" s="105"/>
      <c r="HSK21" s="105"/>
      <c r="HSL21" s="105"/>
      <c r="HSM21" s="105"/>
      <c r="HSN21" s="105"/>
      <c r="HSO21" s="105"/>
      <c r="HSP21" s="105"/>
      <c r="HSQ21" s="105"/>
      <c r="HSR21" s="105"/>
      <c r="HSS21" s="105"/>
      <c r="HST21" s="105"/>
      <c r="HSU21" s="105"/>
      <c r="HSV21" s="105"/>
      <c r="HSW21" s="105"/>
      <c r="HSX21" s="105"/>
      <c r="HSY21" s="105"/>
      <c r="HSZ21" s="105"/>
      <c r="HTA21" s="105"/>
      <c r="HTB21" s="105"/>
      <c r="HTC21" s="105"/>
      <c r="HTD21" s="105"/>
      <c r="HTE21" s="105"/>
      <c r="HTF21" s="105"/>
      <c r="HTG21" s="105"/>
      <c r="HTH21" s="105"/>
      <c r="HTI21" s="105"/>
      <c r="HTJ21" s="105"/>
      <c r="HTK21" s="105"/>
      <c r="HTL21" s="105"/>
      <c r="HTM21" s="105"/>
      <c r="HTN21" s="105"/>
      <c r="HTO21" s="105"/>
      <c r="HTP21" s="105"/>
      <c r="HTQ21" s="105"/>
      <c r="HTR21" s="105"/>
      <c r="HTS21" s="105"/>
      <c r="HTT21" s="105"/>
      <c r="HTU21" s="105"/>
      <c r="HTV21" s="105"/>
      <c r="HTW21" s="105"/>
      <c r="HTX21" s="105"/>
      <c r="HTY21" s="105"/>
      <c r="HTZ21" s="105"/>
      <c r="HUA21" s="105"/>
      <c r="HUB21" s="105"/>
      <c r="HUC21" s="105"/>
      <c r="HUD21" s="105"/>
      <c r="HUE21" s="105"/>
      <c r="HUF21" s="105"/>
      <c r="HUG21" s="105"/>
      <c r="HUH21" s="105"/>
      <c r="HUI21" s="105"/>
      <c r="HUJ21" s="105"/>
      <c r="HUK21" s="105"/>
      <c r="HUL21" s="105"/>
      <c r="HUM21" s="105"/>
      <c r="HUN21" s="105"/>
      <c r="HUO21" s="105"/>
      <c r="HUP21" s="105"/>
      <c r="HUQ21" s="105"/>
      <c r="HUR21" s="105"/>
      <c r="HUS21" s="105"/>
      <c r="HUT21" s="105"/>
      <c r="HUU21" s="105"/>
      <c r="HUV21" s="105"/>
      <c r="HUW21" s="105"/>
      <c r="HUX21" s="105"/>
      <c r="HUY21" s="105"/>
      <c r="HUZ21" s="105"/>
      <c r="HVA21" s="105"/>
      <c r="HVB21" s="105"/>
      <c r="HVC21" s="105"/>
      <c r="HVD21" s="105"/>
      <c r="HVE21" s="105"/>
      <c r="HVF21" s="105"/>
      <c r="HVG21" s="105"/>
      <c r="HVH21" s="105"/>
      <c r="HVI21" s="105"/>
      <c r="HVJ21" s="105"/>
      <c r="HVK21" s="105"/>
      <c r="HVL21" s="105"/>
      <c r="HVM21" s="105"/>
      <c r="HVN21" s="105"/>
      <c r="HVO21" s="105"/>
      <c r="HVP21" s="105"/>
      <c r="HVQ21" s="105"/>
      <c r="HVR21" s="105"/>
      <c r="HVS21" s="105"/>
      <c r="HVT21" s="105"/>
      <c r="HVU21" s="105"/>
      <c r="HVV21" s="105"/>
      <c r="HVW21" s="105"/>
      <c r="HVX21" s="105"/>
      <c r="HVY21" s="105"/>
      <c r="HVZ21" s="105"/>
      <c r="HWA21" s="105"/>
      <c r="HWB21" s="105"/>
      <c r="HWC21" s="105"/>
      <c r="HWD21" s="105"/>
      <c r="HWE21" s="105"/>
      <c r="HWF21" s="105"/>
      <c r="HWG21" s="105"/>
      <c r="HWH21" s="105"/>
      <c r="HWI21" s="105"/>
      <c r="HWJ21" s="105"/>
      <c r="HWK21" s="105"/>
      <c r="HWL21" s="105"/>
      <c r="HWM21" s="105"/>
      <c r="HWN21" s="105"/>
      <c r="HWO21" s="105"/>
      <c r="HWP21" s="105"/>
      <c r="HWQ21" s="105"/>
      <c r="HWR21" s="105"/>
      <c r="HWS21" s="105"/>
      <c r="HWT21" s="105"/>
      <c r="HWU21" s="105"/>
      <c r="HWV21" s="105"/>
      <c r="HWW21" s="105"/>
      <c r="HWX21" s="105"/>
      <c r="HWY21" s="105"/>
      <c r="HWZ21" s="105"/>
      <c r="HXA21" s="105"/>
      <c r="HXB21" s="105"/>
      <c r="HXC21" s="105"/>
      <c r="HXD21" s="105"/>
      <c r="HXE21" s="105"/>
      <c r="HXF21" s="105"/>
      <c r="HXG21" s="105"/>
      <c r="HXH21" s="105"/>
      <c r="HXI21" s="105"/>
      <c r="HXJ21" s="105"/>
      <c r="HXK21" s="105"/>
      <c r="HXL21" s="105"/>
      <c r="HXM21" s="105"/>
      <c r="HXN21" s="105"/>
      <c r="HXO21" s="105"/>
      <c r="HXP21" s="105"/>
      <c r="HXQ21" s="105"/>
      <c r="HXR21" s="105"/>
      <c r="HXS21" s="105"/>
      <c r="HXT21" s="105"/>
      <c r="HXU21" s="105"/>
      <c r="HXV21" s="105"/>
      <c r="HXW21" s="105"/>
      <c r="HXX21" s="105"/>
      <c r="HXY21" s="105"/>
      <c r="HXZ21" s="105"/>
      <c r="HYA21" s="105"/>
      <c r="HYB21" s="105"/>
      <c r="HYC21" s="105"/>
      <c r="HYD21" s="105"/>
      <c r="HYE21" s="105"/>
      <c r="HYF21" s="105"/>
      <c r="HYG21" s="105"/>
      <c r="HYH21" s="105"/>
      <c r="HYI21" s="105"/>
      <c r="HYJ21" s="105"/>
      <c r="HYK21" s="105"/>
      <c r="HYL21" s="105"/>
      <c r="HYM21" s="105"/>
      <c r="HYN21" s="105"/>
      <c r="HYO21" s="105"/>
      <c r="HYP21" s="105"/>
      <c r="HYQ21" s="105"/>
      <c r="HYR21" s="105"/>
      <c r="HYS21" s="105"/>
      <c r="HYT21" s="105"/>
      <c r="HYU21" s="105"/>
      <c r="HYV21" s="105"/>
      <c r="HYW21" s="105"/>
      <c r="HYX21" s="105"/>
      <c r="HYY21" s="105"/>
      <c r="HYZ21" s="105"/>
      <c r="HZA21" s="105"/>
      <c r="HZB21" s="105"/>
      <c r="HZC21" s="105"/>
      <c r="HZD21" s="105"/>
      <c r="HZE21" s="105"/>
      <c r="HZF21" s="105"/>
      <c r="HZG21" s="105"/>
      <c r="HZH21" s="105"/>
      <c r="HZI21" s="105"/>
      <c r="HZJ21" s="105"/>
      <c r="HZK21" s="105"/>
      <c r="HZL21" s="105"/>
      <c r="HZM21" s="105"/>
      <c r="HZN21" s="105"/>
      <c r="HZO21" s="105"/>
      <c r="HZP21" s="105"/>
      <c r="HZQ21" s="105"/>
      <c r="HZR21" s="105"/>
      <c r="HZS21" s="105"/>
      <c r="HZT21" s="105"/>
      <c r="HZU21" s="105"/>
      <c r="HZV21" s="105"/>
      <c r="HZW21" s="105"/>
      <c r="HZX21" s="105"/>
      <c r="HZY21" s="105"/>
      <c r="HZZ21" s="105"/>
      <c r="IAA21" s="105"/>
      <c r="IAB21" s="105"/>
      <c r="IAC21" s="105"/>
      <c r="IAD21" s="105"/>
      <c r="IAE21" s="105"/>
      <c r="IAF21" s="105"/>
      <c r="IAG21" s="105"/>
      <c r="IAH21" s="105"/>
      <c r="IAI21" s="105"/>
      <c r="IAJ21" s="105"/>
      <c r="IAK21" s="105"/>
      <c r="IAL21" s="105"/>
      <c r="IAM21" s="105"/>
      <c r="IAN21" s="105"/>
      <c r="IAO21" s="105"/>
      <c r="IAP21" s="105"/>
      <c r="IAQ21" s="105"/>
      <c r="IAR21" s="105"/>
      <c r="IAS21" s="105"/>
      <c r="IAT21" s="105"/>
      <c r="IAU21" s="105"/>
      <c r="IAV21" s="105"/>
      <c r="IAW21" s="105"/>
      <c r="IAX21" s="105"/>
      <c r="IAY21" s="105"/>
      <c r="IAZ21" s="105"/>
      <c r="IBA21" s="105"/>
      <c r="IBB21" s="105"/>
      <c r="IBC21" s="105"/>
      <c r="IBD21" s="105"/>
      <c r="IBE21" s="105"/>
      <c r="IBF21" s="105"/>
      <c r="IBG21" s="105"/>
      <c r="IBH21" s="105"/>
      <c r="IBI21" s="105"/>
      <c r="IBJ21" s="105"/>
      <c r="IBK21" s="105"/>
      <c r="IBL21" s="105"/>
      <c r="IBM21" s="105"/>
      <c r="IBN21" s="105"/>
      <c r="IBO21" s="105"/>
      <c r="IBP21" s="105"/>
      <c r="IBQ21" s="105"/>
      <c r="IBR21" s="105"/>
      <c r="IBS21" s="105"/>
      <c r="IBT21" s="105"/>
      <c r="IBU21" s="105"/>
      <c r="IBV21" s="105"/>
      <c r="IBW21" s="105"/>
      <c r="IBX21" s="105"/>
      <c r="IBY21" s="105"/>
      <c r="IBZ21" s="105"/>
      <c r="ICA21" s="105"/>
      <c r="ICB21" s="105"/>
      <c r="ICC21" s="105"/>
      <c r="ICD21" s="105"/>
      <c r="ICE21" s="105"/>
      <c r="ICF21" s="105"/>
      <c r="ICG21" s="105"/>
      <c r="ICH21" s="105"/>
      <c r="ICI21" s="105"/>
      <c r="ICJ21" s="105"/>
      <c r="ICK21" s="105"/>
      <c r="ICL21" s="105"/>
      <c r="ICM21" s="105"/>
      <c r="ICN21" s="105"/>
      <c r="ICO21" s="105"/>
      <c r="ICP21" s="105"/>
      <c r="ICQ21" s="105"/>
      <c r="ICR21" s="105"/>
      <c r="ICS21" s="105"/>
      <c r="ICT21" s="105"/>
      <c r="ICU21" s="105"/>
      <c r="ICV21" s="105"/>
      <c r="ICW21" s="105"/>
      <c r="ICX21" s="105"/>
      <c r="ICY21" s="105"/>
      <c r="ICZ21" s="105"/>
      <c r="IDA21" s="105"/>
      <c r="IDB21" s="105"/>
      <c r="IDC21" s="105"/>
      <c r="IDD21" s="105"/>
      <c r="IDE21" s="105"/>
      <c r="IDF21" s="105"/>
      <c r="IDG21" s="105"/>
      <c r="IDH21" s="105"/>
      <c r="IDI21" s="105"/>
      <c r="IDJ21" s="105"/>
      <c r="IDK21" s="105"/>
      <c r="IDL21" s="105"/>
      <c r="IDM21" s="105"/>
      <c r="IDN21" s="105"/>
      <c r="IDO21" s="105"/>
      <c r="IDP21" s="105"/>
      <c r="IDQ21" s="105"/>
      <c r="IDR21" s="105"/>
      <c r="IDS21" s="105"/>
      <c r="IDT21" s="105"/>
      <c r="IDU21" s="105"/>
      <c r="IDV21" s="105"/>
      <c r="IDW21" s="105"/>
      <c r="IDX21" s="105"/>
      <c r="IDY21" s="105"/>
      <c r="IDZ21" s="105"/>
      <c r="IEA21" s="105"/>
      <c r="IEB21" s="105"/>
      <c r="IEC21" s="105"/>
      <c r="IED21" s="105"/>
      <c r="IEE21" s="105"/>
      <c r="IEF21" s="105"/>
      <c r="IEG21" s="105"/>
      <c r="IEH21" s="105"/>
      <c r="IEI21" s="105"/>
      <c r="IEJ21" s="105"/>
      <c r="IEK21" s="105"/>
      <c r="IEL21" s="105"/>
      <c r="IEM21" s="105"/>
      <c r="IEN21" s="105"/>
      <c r="IEO21" s="105"/>
      <c r="IEP21" s="105"/>
      <c r="IEQ21" s="105"/>
      <c r="IER21" s="105"/>
      <c r="IES21" s="105"/>
      <c r="IET21" s="105"/>
      <c r="IEU21" s="105"/>
      <c r="IEV21" s="105"/>
      <c r="IEW21" s="105"/>
      <c r="IEX21" s="105"/>
      <c r="IEY21" s="105"/>
      <c r="IEZ21" s="105"/>
      <c r="IFA21" s="105"/>
      <c r="IFB21" s="105"/>
      <c r="IFC21" s="105"/>
      <c r="IFD21" s="105"/>
      <c r="IFE21" s="105"/>
      <c r="IFF21" s="105"/>
      <c r="IFG21" s="105"/>
      <c r="IFH21" s="105"/>
      <c r="IFI21" s="105"/>
      <c r="IFJ21" s="105"/>
      <c r="IFK21" s="105"/>
      <c r="IFL21" s="105"/>
      <c r="IFM21" s="105"/>
      <c r="IFN21" s="105"/>
      <c r="IFO21" s="105"/>
      <c r="IFP21" s="105"/>
      <c r="IFQ21" s="105"/>
      <c r="IFR21" s="105"/>
      <c r="IFS21" s="105"/>
      <c r="IFT21" s="105"/>
      <c r="IFU21" s="105"/>
      <c r="IFV21" s="105"/>
      <c r="IFW21" s="105"/>
      <c r="IFX21" s="105"/>
      <c r="IFY21" s="105"/>
      <c r="IFZ21" s="105"/>
      <c r="IGA21" s="105"/>
      <c r="IGB21" s="105"/>
      <c r="IGC21" s="105"/>
      <c r="IGD21" s="105"/>
      <c r="IGE21" s="105"/>
      <c r="IGF21" s="105"/>
      <c r="IGG21" s="105"/>
      <c r="IGH21" s="105"/>
      <c r="IGI21" s="105"/>
      <c r="IGJ21" s="105"/>
      <c r="IGK21" s="105"/>
      <c r="IGL21" s="105"/>
      <c r="IGM21" s="105"/>
      <c r="IGN21" s="105"/>
      <c r="IGO21" s="105"/>
      <c r="IGP21" s="105"/>
      <c r="IGQ21" s="105"/>
      <c r="IGR21" s="105"/>
      <c r="IGS21" s="105"/>
      <c r="IGT21" s="105"/>
      <c r="IGU21" s="105"/>
      <c r="IGV21" s="105"/>
      <c r="IGW21" s="105"/>
      <c r="IGX21" s="105"/>
      <c r="IGY21" s="105"/>
      <c r="IGZ21" s="105"/>
      <c r="IHA21" s="105"/>
      <c r="IHB21" s="105"/>
      <c r="IHC21" s="105"/>
      <c r="IHD21" s="105"/>
      <c r="IHE21" s="105"/>
      <c r="IHF21" s="105"/>
      <c r="IHG21" s="105"/>
      <c r="IHH21" s="105"/>
      <c r="IHI21" s="105"/>
      <c r="IHJ21" s="105"/>
      <c r="IHK21" s="105"/>
      <c r="IHL21" s="105"/>
      <c r="IHM21" s="105"/>
      <c r="IHN21" s="105"/>
      <c r="IHO21" s="105"/>
      <c r="IHP21" s="105"/>
      <c r="IHQ21" s="105"/>
      <c r="IHR21" s="105"/>
      <c r="IHS21" s="105"/>
      <c r="IHT21" s="105"/>
      <c r="IHU21" s="105"/>
      <c r="IHV21" s="105"/>
      <c r="IHW21" s="105"/>
      <c r="IHX21" s="105"/>
      <c r="IHY21" s="105"/>
      <c r="IHZ21" s="105"/>
      <c r="IIA21" s="105"/>
      <c r="IIB21" s="105"/>
      <c r="IIC21" s="105"/>
      <c r="IID21" s="105"/>
      <c r="IIE21" s="105"/>
      <c r="IIF21" s="105"/>
      <c r="IIG21" s="105"/>
      <c r="IIH21" s="105"/>
      <c r="III21" s="105"/>
      <c r="IIJ21" s="105"/>
      <c r="IIK21" s="105"/>
      <c r="IIL21" s="105"/>
      <c r="IIM21" s="105"/>
      <c r="IIN21" s="105"/>
      <c r="IIO21" s="105"/>
      <c r="IIP21" s="105"/>
      <c r="IIQ21" s="105"/>
      <c r="IIR21" s="105"/>
      <c r="IIS21" s="105"/>
      <c r="IIT21" s="105"/>
      <c r="IIU21" s="105"/>
      <c r="IIV21" s="105"/>
      <c r="IIW21" s="105"/>
      <c r="IIX21" s="105"/>
      <c r="IIY21" s="105"/>
      <c r="IIZ21" s="105"/>
      <c r="IJA21" s="105"/>
      <c r="IJB21" s="105"/>
      <c r="IJC21" s="105"/>
      <c r="IJD21" s="105"/>
      <c r="IJE21" s="105"/>
      <c r="IJF21" s="105"/>
      <c r="IJG21" s="105"/>
      <c r="IJH21" s="105"/>
      <c r="IJI21" s="105"/>
      <c r="IJJ21" s="105"/>
      <c r="IJK21" s="105"/>
      <c r="IJL21" s="105"/>
      <c r="IJM21" s="105"/>
      <c r="IJN21" s="105"/>
      <c r="IJO21" s="105"/>
      <c r="IJP21" s="105"/>
      <c r="IJQ21" s="105"/>
      <c r="IJR21" s="105"/>
      <c r="IJS21" s="105"/>
      <c r="IJT21" s="105"/>
      <c r="IJU21" s="105"/>
      <c r="IJV21" s="105"/>
      <c r="IJW21" s="105"/>
      <c r="IJX21" s="105"/>
      <c r="IJY21" s="105"/>
      <c r="IJZ21" s="105"/>
      <c r="IKA21" s="105"/>
      <c r="IKB21" s="105"/>
      <c r="IKC21" s="105"/>
      <c r="IKD21" s="105"/>
      <c r="IKE21" s="105"/>
      <c r="IKF21" s="105"/>
      <c r="IKG21" s="105"/>
      <c r="IKH21" s="105"/>
      <c r="IKI21" s="105"/>
      <c r="IKJ21" s="105"/>
      <c r="IKK21" s="105"/>
      <c r="IKL21" s="105"/>
      <c r="IKM21" s="105"/>
      <c r="IKN21" s="105"/>
      <c r="IKO21" s="105"/>
      <c r="IKP21" s="105"/>
      <c r="IKQ21" s="105"/>
      <c r="IKR21" s="105"/>
      <c r="IKS21" s="105"/>
      <c r="IKT21" s="105"/>
      <c r="IKU21" s="105"/>
      <c r="IKV21" s="105"/>
      <c r="IKW21" s="105"/>
      <c r="IKX21" s="105"/>
      <c r="IKY21" s="105"/>
      <c r="IKZ21" s="105"/>
      <c r="ILA21" s="105"/>
      <c r="ILB21" s="105"/>
      <c r="ILC21" s="105"/>
      <c r="ILD21" s="105"/>
      <c r="ILE21" s="105"/>
      <c r="ILF21" s="105"/>
      <c r="ILG21" s="105"/>
      <c r="ILH21" s="105"/>
      <c r="ILI21" s="105"/>
      <c r="ILJ21" s="105"/>
      <c r="ILK21" s="105"/>
      <c r="ILL21" s="105"/>
      <c r="ILM21" s="105"/>
      <c r="ILN21" s="105"/>
      <c r="ILO21" s="105"/>
      <c r="ILP21" s="105"/>
      <c r="ILQ21" s="105"/>
      <c r="ILR21" s="105"/>
      <c r="ILS21" s="105"/>
      <c r="ILT21" s="105"/>
      <c r="ILU21" s="105"/>
      <c r="ILV21" s="105"/>
      <c r="ILW21" s="105"/>
      <c r="ILX21" s="105"/>
      <c r="ILY21" s="105"/>
      <c r="ILZ21" s="105"/>
      <c r="IMA21" s="105"/>
      <c r="IMB21" s="105"/>
      <c r="IMC21" s="105"/>
      <c r="IMD21" s="105"/>
      <c r="IME21" s="105"/>
      <c r="IMF21" s="105"/>
      <c r="IMG21" s="105"/>
      <c r="IMH21" s="105"/>
      <c r="IMI21" s="105"/>
      <c r="IMJ21" s="105"/>
      <c r="IMK21" s="105"/>
      <c r="IML21" s="105"/>
      <c r="IMM21" s="105"/>
      <c r="IMN21" s="105"/>
      <c r="IMO21" s="105"/>
      <c r="IMP21" s="105"/>
      <c r="IMQ21" s="105"/>
      <c r="IMR21" s="105"/>
      <c r="IMS21" s="105"/>
      <c r="IMT21" s="105"/>
      <c r="IMU21" s="105"/>
      <c r="IMV21" s="105"/>
      <c r="IMW21" s="105"/>
      <c r="IMX21" s="105"/>
      <c r="IMY21" s="105"/>
      <c r="IMZ21" s="105"/>
      <c r="INA21" s="105"/>
      <c r="INB21" s="105"/>
      <c r="INC21" s="105"/>
      <c r="IND21" s="105"/>
      <c r="INE21" s="105"/>
      <c r="INF21" s="105"/>
      <c r="ING21" s="105"/>
      <c r="INH21" s="105"/>
      <c r="INI21" s="105"/>
      <c r="INJ21" s="105"/>
      <c r="INK21" s="105"/>
      <c r="INL21" s="105"/>
      <c r="INM21" s="105"/>
      <c r="INN21" s="105"/>
      <c r="INO21" s="105"/>
      <c r="INP21" s="105"/>
      <c r="INQ21" s="105"/>
      <c r="INR21" s="105"/>
      <c r="INS21" s="105"/>
      <c r="INT21" s="105"/>
      <c r="INU21" s="105"/>
      <c r="INV21" s="105"/>
      <c r="INW21" s="105"/>
      <c r="INX21" s="105"/>
      <c r="INY21" s="105"/>
      <c r="INZ21" s="105"/>
      <c r="IOA21" s="105"/>
      <c r="IOB21" s="105"/>
      <c r="IOC21" s="105"/>
      <c r="IOD21" s="105"/>
      <c r="IOE21" s="105"/>
      <c r="IOF21" s="105"/>
      <c r="IOG21" s="105"/>
      <c r="IOH21" s="105"/>
      <c r="IOI21" s="105"/>
      <c r="IOJ21" s="105"/>
      <c r="IOK21" s="105"/>
      <c r="IOL21" s="105"/>
      <c r="IOM21" s="105"/>
      <c r="ION21" s="105"/>
      <c r="IOO21" s="105"/>
      <c r="IOP21" s="105"/>
      <c r="IOQ21" s="105"/>
      <c r="IOR21" s="105"/>
      <c r="IOS21" s="105"/>
      <c r="IOT21" s="105"/>
      <c r="IOU21" s="105"/>
      <c r="IOV21" s="105"/>
      <c r="IOW21" s="105"/>
      <c r="IOX21" s="105"/>
      <c r="IOY21" s="105"/>
      <c r="IOZ21" s="105"/>
      <c r="IPA21" s="105"/>
      <c r="IPB21" s="105"/>
      <c r="IPC21" s="105"/>
      <c r="IPD21" s="105"/>
      <c r="IPE21" s="105"/>
      <c r="IPF21" s="105"/>
      <c r="IPG21" s="105"/>
      <c r="IPH21" s="105"/>
      <c r="IPI21" s="105"/>
      <c r="IPJ21" s="105"/>
      <c r="IPK21" s="105"/>
      <c r="IPL21" s="105"/>
      <c r="IPM21" s="105"/>
      <c r="IPN21" s="105"/>
      <c r="IPO21" s="105"/>
      <c r="IPP21" s="105"/>
      <c r="IPQ21" s="105"/>
      <c r="IPR21" s="105"/>
      <c r="IPS21" s="105"/>
      <c r="IPT21" s="105"/>
      <c r="IPU21" s="105"/>
      <c r="IPV21" s="105"/>
      <c r="IPW21" s="105"/>
      <c r="IPX21" s="105"/>
      <c r="IPY21" s="105"/>
      <c r="IPZ21" s="105"/>
      <c r="IQA21" s="105"/>
      <c r="IQB21" s="105"/>
      <c r="IQC21" s="105"/>
      <c r="IQD21" s="105"/>
      <c r="IQE21" s="105"/>
      <c r="IQF21" s="105"/>
      <c r="IQG21" s="105"/>
      <c r="IQH21" s="105"/>
      <c r="IQI21" s="105"/>
      <c r="IQJ21" s="105"/>
      <c r="IQK21" s="105"/>
      <c r="IQL21" s="105"/>
      <c r="IQM21" s="105"/>
      <c r="IQN21" s="105"/>
      <c r="IQO21" s="105"/>
      <c r="IQP21" s="105"/>
      <c r="IQQ21" s="105"/>
      <c r="IQR21" s="105"/>
      <c r="IQS21" s="105"/>
      <c r="IQT21" s="105"/>
      <c r="IQU21" s="105"/>
      <c r="IQV21" s="105"/>
      <c r="IQW21" s="105"/>
      <c r="IQX21" s="105"/>
      <c r="IQY21" s="105"/>
      <c r="IQZ21" s="105"/>
      <c r="IRA21" s="105"/>
      <c r="IRB21" s="105"/>
      <c r="IRC21" s="105"/>
      <c r="IRD21" s="105"/>
      <c r="IRE21" s="105"/>
      <c r="IRF21" s="105"/>
      <c r="IRG21" s="105"/>
      <c r="IRH21" s="105"/>
      <c r="IRI21" s="105"/>
      <c r="IRJ21" s="105"/>
      <c r="IRK21" s="105"/>
      <c r="IRL21" s="105"/>
      <c r="IRM21" s="105"/>
      <c r="IRN21" s="105"/>
      <c r="IRO21" s="105"/>
      <c r="IRP21" s="105"/>
      <c r="IRQ21" s="105"/>
      <c r="IRR21" s="105"/>
      <c r="IRS21" s="105"/>
      <c r="IRT21" s="105"/>
      <c r="IRU21" s="105"/>
      <c r="IRV21" s="105"/>
      <c r="IRW21" s="105"/>
      <c r="IRX21" s="105"/>
      <c r="IRY21" s="105"/>
      <c r="IRZ21" s="105"/>
      <c r="ISA21" s="105"/>
      <c r="ISB21" s="105"/>
      <c r="ISC21" s="105"/>
      <c r="ISD21" s="105"/>
      <c r="ISE21" s="105"/>
      <c r="ISF21" s="105"/>
      <c r="ISG21" s="105"/>
      <c r="ISH21" s="105"/>
      <c r="ISI21" s="105"/>
      <c r="ISJ21" s="105"/>
      <c r="ISK21" s="105"/>
      <c r="ISL21" s="105"/>
      <c r="ISM21" s="105"/>
      <c r="ISN21" s="105"/>
      <c r="ISO21" s="105"/>
      <c r="ISP21" s="105"/>
      <c r="ISQ21" s="105"/>
      <c r="ISR21" s="105"/>
      <c r="ISS21" s="105"/>
      <c r="IST21" s="105"/>
      <c r="ISU21" s="105"/>
      <c r="ISV21" s="105"/>
      <c r="ISW21" s="105"/>
      <c r="ISX21" s="105"/>
      <c r="ISY21" s="105"/>
      <c r="ISZ21" s="105"/>
      <c r="ITA21" s="105"/>
      <c r="ITB21" s="105"/>
      <c r="ITC21" s="105"/>
      <c r="ITD21" s="105"/>
      <c r="ITE21" s="105"/>
      <c r="ITF21" s="105"/>
      <c r="ITG21" s="105"/>
      <c r="ITH21" s="105"/>
      <c r="ITI21" s="105"/>
      <c r="ITJ21" s="105"/>
      <c r="ITK21" s="105"/>
      <c r="ITL21" s="105"/>
      <c r="ITM21" s="105"/>
      <c r="ITN21" s="105"/>
      <c r="ITO21" s="105"/>
      <c r="ITP21" s="105"/>
      <c r="ITQ21" s="105"/>
      <c r="ITR21" s="105"/>
      <c r="ITS21" s="105"/>
      <c r="ITT21" s="105"/>
      <c r="ITU21" s="105"/>
      <c r="ITV21" s="105"/>
      <c r="ITW21" s="105"/>
      <c r="ITX21" s="105"/>
      <c r="ITY21" s="105"/>
      <c r="ITZ21" s="105"/>
      <c r="IUA21" s="105"/>
      <c r="IUB21" s="105"/>
      <c r="IUC21" s="105"/>
      <c r="IUD21" s="105"/>
      <c r="IUE21" s="105"/>
      <c r="IUF21" s="105"/>
      <c r="IUG21" s="105"/>
      <c r="IUH21" s="105"/>
      <c r="IUI21" s="105"/>
      <c r="IUJ21" s="105"/>
      <c r="IUK21" s="105"/>
      <c r="IUL21" s="105"/>
      <c r="IUM21" s="105"/>
      <c r="IUN21" s="105"/>
      <c r="IUO21" s="105"/>
      <c r="IUP21" s="105"/>
      <c r="IUQ21" s="105"/>
      <c r="IUR21" s="105"/>
      <c r="IUS21" s="105"/>
      <c r="IUT21" s="105"/>
      <c r="IUU21" s="105"/>
      <c r="IUV21" s="105"/>
      <c r="IUW21" s="105"/>
      <c r="IUX21" s="105"/>
      <c r="IUY21" s="105"/>
      <c r="IUZ21" s="105"/>
      <c r="IVA21" s="105"/>
      <c r="IVB21" s="105"/>
      <c r="IVC21" s="105"/>
      <c r="IVD21" s="105"/>
      <c r="IVE21" s="105"/>
      <c r="IVF21" s="105"/>
      <c r="IVG21" s="105"/>
      <c r="IVH21" s="105"/>
      <c r="IVI21" s="105"/>
      <c r="IVJ21" s="105"/>
      <c r="IVK21" s="105"/>
      <c r="IVL21" s="105"/>
      <c r="IVM21" s="105"/>
      <c r="IVN21" s="105"/>
      <c r="IVO21" s="105"/>
      <c r="IVP21" s="105"/>
      <c r="IVQ21" s="105"/>
      <c r="IVR21" s="105"/>
      <c r="IVS21" s="105"/>
      <c r="IVT21" s="105"/>
      <c r="IVU21" s="105"/>
      <c r="IVV21" s="105"/>
      <c r="IVW21" s="105"/>
      <c r="IVX21" s="105"/>
      <c r="IVY21" s="105"/>
      <c r="IVZ21" s="105"/>
      <c r="IWA21" s="105"/>
      <c r="IWB21" s="105"/>
      <c r="IWC21" s="105"/>
      <c r="IWD21" s="105"/>
      <c r="IWE21" s="105"/>
      <c r="IWF21" s="105"/>
      <c r="IWG21" s="105"/>
      <c r="IWH21" s="105"/>
      <c r="IWI21" s="105"/>
      <c r="IWJ21" s="105"/>
      <c r="IWK21" s="105"/>
      <c r="IWL21" s="105"/>
      <c r="IWM21" s="105"/>
      <c r="IWN21" s="105"/>
      <c r="IWO21" s="105"/>
      <c r="IWP21" s="105"/>
      <c r="IWQ21" s="105"/>
      <c r="IWR21" s="105"/>
      <c r="IWS21" s="105"/>
      <c r="IWT21" s="105"/>
      <c r="IWU21" s="105"/>
      <c r="IWV21" s="105"/>
      <c r="IWW21" s="105"/>
      <c r="IWX21" s="105"/>
      <c r="IWY21" s="105"/>
      <c r="IWZ21" s="105"/>
      <c r="IXA21" s="105"/>
      <c r="IXB21" s="105"/>
      <c r="IXC21" s="105"/>
      <c r="IXD21" s="105"/>
      <c r="IXE21" s="105"/>
      <c r="IXF21" s="105"/>
      <c r="IXG21" s="105"/>
      <c r="IXH21" s="105"/>
      <c r="IXI21" s="105"/>
      <c r="IXJ21" s="105"/>
      <c r="IXK21" s="105"/>
      <c r="IXL21" s="105"/>
      <c r="IXM21" s="105"/>
      <c r="IXN21" s="105"/>
      <c r="IXO21" s="105"/>
      <c r="IXP21" s="105"/>
      <c r="IXQ21" s="105"/>
      <c r="IXR21" s="105"/>
      <c r="IXS21" s="105"/>
      <c r="IXT21" s="105"/>
      <c r="IXU21" s="105"/>
      <c r="IXV21" s="105"/>
      <c r="IXW21" s="105"/>
      <c r="IXX21" s="105"/>
      <c r="IXY21" s="105"/>
      <c r="IXZ21" s="105"/>
      <c r="IYA21" s="105"/>
      <c r="IYB21" s="105"/>
      <c r="IYC21" s="105"/>
      <c r="IYD21" s="105"/>
      <c r="IYE21" s="105"/>
      <c r="IYF21" s="105"/>
      <c r="IYG21" s="105"/>
      <c r="IYH21" s="105"/>
      <c r="IYI21" s="105"/>
      <c r="IYJ21" s="105"/>
      <c r="IYK21" s="105"/>
      <c r="IYL21" s="105"/>
      <c r="IYM21" s="105"/>
      <c r="IYN21" s="105"/>
      <c r="IYO21" s="105"/>
      <c r="IYP21" s="105"/>
      <c r="IYQ21" s="105"/>
      <c r="IYR21" s="105"/>
      <c r="IYS21" s="105"/>
      <c r="IYT21" s="105"/>
      <c r="IYU21" s="105"/>
      <c r="IYV21" s="105"/>
      <c r="IYW21" s="105"/>
      <c r="IYX21" s="105"/>
      <c r="IYY21" s="105"/>
      <c r="IYZ21" s="105"/>
      <c r="IZA21" s="105"/>
      <c r="IZB21" s="105"/>
      <c r="IZC21" s="105"/>
      <c r="IZD21" s="105"/>
      <c r="IZE21" s="105"/>
      <c r="IZF21" s="105"/>
      <c r="IZG21" s="105"/>
      <c r="IZH21" s="105"/>
      <c r="IZI21" s="105"/>
      <c r="IZJ21" s="105"/>
      <c r="IZK21" s="105"/>
      <c r="IZL21" s="105"/>
      <c r="IZM21" s="105"/>
      <c r="IZN21" s="105"/>
      <c r="IZO21" s="105"/>
      <c r="IZP21" s="105"/>
      <c r="IZQ21" s="105"/>
      <c r="IZR21" s="105"/>
      <c r="IZS21" s="105"/>
      <c r="IZT21" s="105"/>
      <c r="IZU21" s="105"/>
      <c r="IZV21" s="105"/>
      <c r="IZW21" s="105"/>
      <c r="IZX21" s="105"/>
      <c r="IZY21" s="105"/>
      <c r="IZZ21" s="105"/>
      <c r="JAA21" s="105"/>
      <c r="JAB21" s="105"/>
      <c r="JAC21" s="105"/>
      <c r="JAD21" s="105"/>
      <c r="JAE21" s="105"/>
      <c r="JAF21" s="105"/>
      <c r="JAG21" s="105"/>
      <c r="JAH21" s="105"/>
      <c r="JAI21" s="105"/>
      <c r="JAJ21" s="105"/>
      <c r="JAK21" s="105"/>
      <c r="JAL21" s="105"/>
      <c r="JAM21" s="105"/>
      <c r="JAN21" s="105"/>
      <c r="JAO21" s="105"/>
      <c r="JAP21" s="105"/>
      <c r="JAQ21" s="105"/>
      <c r="JAR21" s="105"/>
      <c r="JAS21" s="105"/>
      <c r="JAT21" s="105"/>
      <c r="JAU21" s="105"/>
      <c r="JAV21" s="105"/>
      <c r="JAW21" s="105"/>
      <c r="JAX21" s="105"/>
      <c r="JAY21" s="105"/>
      <c r="JAZ21" s="105"/>
      <c r="JBA21" s="105"/>
      <c r="JBB21" s="105"/>
      <c r="JBC21" s="105"/>
      <c r="JBD21" s="105"/>
      <c r="JBE21" s="105"/>
      <c r="JBF21" s="105"/>
      <c r="JBG21" s="105"/>
      <c r="JBH21" s="105"/>
      <c r="JBI21" s="105"/>
      <c r="JBJ21" s="105"/>
      <c r="JBK21" s="105"/>
      <c r="JBL21" s="105"/>
      <c r="JBM21" s="105"/>
      <c r="JBN21" s="105"/>
      <c r="JBO21" s="105"/>
      <c r="JBP21" s="105"/>
      <c r="JBQ21" s="105"/>
      <c r="JBR21" s="105"/>
      <c r="JBS21" s="105"/>
      <c r="JBT21" s="105"/>
      <c r="JBU21" s="105"/>
      <c r="JBV21" s="105"/>
      <c r="JBW21" s="105"/>
      <c r="JBX21" s="105"/>
      <c r="JBY21" s="105"/>
      <c r="JBZ21" s="105"/>
      <c r="JCA21" s="105"/>
      <c r="JCB21" s="105"/>
      <c r="JCC21" s="105"/>
      <c r="JCD21" s="105"/>
      <c r="JCE21" s="105"/>
      <c r="JCF21" s="105"/>
      <c r="JCG21" s="105"/>
      <c r="JCH21" s="105"/>
      <c r="JCI21" s="105"/>
      <c r="JCJ21" s="105"/>
      <c r="JCK21" s="105"/>
      <c r="JCL21" s="105"/>
      <c r="JCM21" s="105"/>
      <c r="JCN21" s="105"/>
      <c r="JCO21" s="105"/>
      <c r="JCP21" s="105"/>
      <c r="JCQ21" s="105"/>
      <c r="JCR21" s="105"/>
      <c r="JCS21" s="105"/>
      <c r="JCT21" s="105"/>
      <c r="JCU21" s="105"/>
      <c r="JCV21" s="105"/>
      <c r="JCW21" s="105"/>
      <c r="JCX21" s="105"/>
      <c r="JCY21" s="105"/>
      <c r="JCZ21" s="105"/>
      <c r="JDA21" s="105"/>
      <c r="JDB21" s="105"/>
      <c r="JDC21" s="105"/>
      <c r="JDD21" s="105"/>
      <c r="JDE21" s="105"/>
      <c r="JDF21" s="105"/>
      <c r="JDG21" s="105"/>
      <c r="JDH21" s="105"/>
      <c r="JDI21" s="105"/>
      <c r="JDJ21" s="105"/>
      <c r="JDK21" s="105"/>
      <c r="JDL21" s="105"/>
      <c r="JDM21" s="105"/>
      <c r="JDN21" s="105"/>
      <c r="JDO21" s="105"/>
      <c r="JDP21" s="105"/>
      <c r="JDQ21" s="105"/>
      <c r="JDR21" s="105"/>
      <c r="JDS21" s="105"/>
      <c r="JDT21" s="105"/>
      <c r="JDU21" s="105"/>
      <c r="JDV21" s="105"/>
      <c r="JDW21" s="105"/>
      <c r="JDX21" s="105"/>
      <c r="JDY21" s="105"/>
      <c r="JDZ21" s="105"/>
      <c r="JEA21" s="105"/>
      <c r="JEB21" s="105"/>
      <c r="JEC21" s="105"/>
      <c r="JED21" s="105"/>
      <c r="JEE21" s="105"/>
      <c r="JEF21" s="105"/>
      <c r="JEG21" s="105"/>
      <c r="JEH21" s="105"/>
      <c r="JEI21" s="105"/>
      <c r="JEJ21" s="105"/>
      <c r="JEK21" s="105"/>
      <c r="JEL21" s="105"/>
      <c r="JEM21" s="105"/>
      <c r="JEN21" s="105"/>
      <c r="JEO21" s="105"/>
      <c r="JEP21" s="105"/>
      <c r="JEQ21" s="105"/>
      <c r="JER21" s="105"/>
      <c r="JES21" s="105"/>
      <c r="JET21" s="105"/>
      <c r="JEU21" s="105"/>
      <c r="JEV21" s="105"/>
      <c r="JEW21" s="105"/>
      <c r="JEX21" s="105"/>
      <c r="JEY21" s="105"/>
      <c r="JEZ21" s="105"/>
      <c r="JFA21" s="105"/>
      <c r="JFB21" s="105"/>
      <c r="JFC21" s="105"/>
      <c r="JFD21" s="105"/>
      <c r="JFE21" s="105"/>
      <c r="JFF21" s="105"/>
      <c r="JFG21" s="105"/>
      <c r="JFH21" s="105"/>
      <c r="JFI21" s="105"/>
      <c r="JFJ21" s="105"/>
      <c r="JFK21" s="105"/>
      <c r="JFL21" s="105"/>
      <c r="JFM21" s="105"/>
      <c r="JFN21" s="105"/>
      <c r="JFO21" s="105"/>
      <c r="JFP21" s="105"/>
      <c r="JFQ21" s="105"/>
      <c r="JFR21" s="105"/>
      <c r="JFS21" s="105"/>
      <c r="JFT21" s="105"/>
      <c r="JFU21" s="105"/>
      <c r="JFV21" s="105"/>
      <c r="JFW21" s="105"/>
      <c r="JFX21" s="105"/>
      <c r="JFY21" s="105"/>
      <c r="JFZ21" s="105"/>
      <c r="JGA21" s="105"/>
      <c r="JGB21" s="105"/>
      <c r="JGC21" s="105"/>
      <c r="JGD21" s="105"/>
      <c r="JGE21" s="105"/>
      <c r="JGF21" s="105"/>
      <c r="JGG21" s="105"/>
      <c r="JGH21" s="105"/>
      <c r="JGI21" s="105"/>
      <c r="JGJ21" s="105"/>
      <c r="JGK21" s="105"/>
      <c r="JGL21" s="105"/>
      <c r="JGM21" s="105"/>
      <c r="JGN21" s="105"/>
      <c r="JGO21" s="105"/>
      <c r="JGP21" s="105"/>
      <c r="JGQ21" s="105"/>
      <c r="JGR21" s="105"/>
      <c r="JGS21" s="105"/>
      <c r="JGT21" s="105"/>
      <c r="JGU21" s="105"/>
      <c r="JGV21" s="105"/>
      <c r="JGW21" s="105"/>
      <c r="JGX21" s="105"/>
      <c r="JGY21" s="105"/>
      <c r="JGZ21" s="105"/>
      <c r="JHA21" s="105"/>
      <c r="JHB21" s="105"/>
      <c r="JHC21" s="105"/>
      <c r="JHD21" s="105"/>
      <c r="JHE21" s="105"/>
      <c r="JHF21" s="105"/>
      <c r="JHG21" s="105"/>
      <c r="JHH21" s="105"/>
      <c r="JHI21" s="105"/>
      <c r="JHJ21" s="105"/>
      <c r="JHK21" s="105"/>
      <c r="JHL21" s="105"/>
      <c r="JHM21" s="105"/>
      <c r="JHN21" s="105"/>
      <c r="JHO21" s="105"/>
      <c r="JHP21" s="105"/>
      <c r="JHQ21" s="105"/>
      <c r="JHR21" s="105"/>
      <c r="JHS21" s="105"/>
      <c r="JHT21" s="105"/>
      <c r="JHU21" s="105"/>
      <c r="JHV21" s="105"/>
      <c r="JHW21" s="105"/>
      <c r="JHX21" s="105"/>
      <c r="JHY21" s="105"/>
      <c r="JHZ21" s="105"/>
      <c r="JIA21" s="105"/>
      <c r="JIB21" s="105"/>
      <c r="JIC21" s="105"/>
      <c r="JID21" s="105"/>
      <c r="JIE21" s="105"/>
      <c r="JIF21" s="105"/>
      <c r="JIG21" s="105"/>
      <c r="JIH21" s="105"/>
      <c r="JII21" s="105"/>
      <c r="JIJ21" s="105"/>
      <c r="JIK21" s="105"/>
      <c r="JIL21" s="105"/>
      <c r="JIM21" s="105"/>
      <c r="JIN21" s="105"/>
      <c r="JIO21" s="105"/>
      <c r="JIP21" s="105"/>
      <c r="JIQ21" s="105"/>
      <c r="JIR21" s="105"/>
      <c r="JIS21" s="105"/>
      <c r="JIT21" s="105"/>
      <c r="JIU21" s="105"/>
      <c r="JIV21" s="105"/>
      <c r="JIW21" s="105"/>
      <c r="JIX21" s="105"/>
      <c r="JIY21" s="105"/>
      <c r="JIZ21" s="105"/>
      <c r="JJA21" s="105"/>
      <c r="JJB21" s="105"/>
      <c r="JJC21" s="105"/>
      <c r="JJD21" s="105"/>
      <c r="JJE21" s="105"/>
      <c r="JJF21" s="105"/>
      <c r="JJG21" s="105"/>
      <c r="JJH21" s="105"/>
      <c r="JJI21" s="105"/>
      <c r="JJJ21" s="105"/>
      <c r="JJK21" s="105"/>
      <c r="JJL21" s="105"/>
      <c r="JJM21" s="105"/>
      <c r="JJN21" s="105"/>
      <c r="JJO21" s="105"/>
      <c r="JJP21" s="105"/>
      <c r="JJQ21" s="105"/>
      <c r="JJR21" s="105"/>
      <c r="JJS21" s="105"/>
      <c r="JJT21" s="105"/>
      <c r="JJU21" s="105"/>
      <c r="JJV21" s="105"/>
      <c r="JJW21" s="105"/>
      <c r="JJX21" s="105"/>
      <c r="JJY21" s="105"/>
      <c r="JJZ21" s="105"/>
      <c r="JKA21" s="105"/>
      <c r="JKB21" s="105"/>
      <c r="JKC21" s="105"/>
      <c r="JKD21" s="105"/>
      <c r="JKE21" s="105"/>
      <c r="JKF21" s="105"/>
      <c r="JKG21" s="105"/>
      <c r="JKH21" s="105"/>
      <c r="JKI21" s="105"/>
      <c r="JKJ21" s="105"/>
      <c r="JKK21" s="105"/>
      <c r="JKL21" s="105"/>
      <c r="JKM21" s="105"/>
      <c r="JKN21" s="105"/>
      <c r="JKO21" s="105"/>
      <c r="JKP21" s="105"/>
      <c r="JKQ21" s="105"/>
      <c r="JKR21" s="105"/>
      <c r="JKS21" s="105"/>
      <c r="JKT21" s="105"/>
      <c r="JKU21" s="105"/>
      <c r="JKV21" s="105"/>
      <c r="JKW21" s="105"/>
      <c r="JKX21" s="105"/>
      <c r="JKY21" s="105"/>
      <c r="JKZ21" s="105"/>
      <c r="JLA21" s="105"/>
      <c r="JLB21" s="105"/>
      <c r="JLC21" s="105"/>
      <c r="JLD21" s="105"/>
      <c r="JLE21" s="105"/>
      <c r="JLF21" s="105"/>
      <c r="JLG21" s="105"/>
      <c r="JLH21" s="105"/>
      <c r="JLI21" s="105"/>
      <c r="JLJ21" s="105"/>
      <c r="JLK21" s="105"/>
      <c r="JLL21" s="105"/>
      <c r="JLM21" s="105"/>
      <c r="JLN21" s="105"/>
      <c r="JLO21" s="105"/>
      <c r="JLP21" s="105"/>
      <c r="JLQ21" s="105"/>
      <c r="JLR21" s="105"/>
      <c r="JLS21" s="105"/>
      <c r="JLT21" s="105"/>
      <c r="JLU21" s="105"/>
      <c r="JLV21" s="105"/>
      <c r="JLW21" s="105"/>
      <c r="JLX21" s="105"/>
      <c r="JLY21" s="105"/>
      <c r="JLZ21" s="105"/>
      <c r="JMA21" s="105"/>
      <c r="JMB21" s="105"/>
      <c r="JMC21" s="105"/>
      <c r="JMD21" s="105"/>
      <c r="JME21" s="105"/>
      <c r="JMF21" s="105"/>
      <c r="JMG21" s="105"/>
      <c r="JMH21" s="105"/>
      <c r="JMI21" s="105"/>
      <c r="JMJ21" s="105"/>
      <c r="JMK21" s="105"/>
      <c r="JML21" s="105"/>
      <c r="JMM21" s="105"/>
      <c r="JMN21" s="105"/>
      <c r="JMO21" s="105"/>
      <c r="JMP21" s="105"/>
      <c r="JMQ21" s="105"/>
      <c r="JMR21" s="105"/>
      <c r="JMS21" s="105"/>
      <c r="JMT21" s="105"/>
      <c r="JMU21" s="105"/>
      <c r="JMV21" s="105"/>
      <c r="JMW21" s="105"/>
      <c r="JMX21" s="105"/>
      <c r="JMY21" s="105"/>
      <c r="JMZ21" s="105"/>
      <c r="JNA21" s="105"/>
      <c r="JNB21" s="105"/>
      <c r="JNC21" s="105"/>
      <c r="JND21" s="105"/>
      <c r="JNE21" s="105"/>
      <c r="JNF21" s="105"/>
      <c r="JNG21" s="105"/>
      <c r="JNH21" s="105"/>
      <c r="JNI21" s="105"/>
      <c r="JNJ21" s="105"/>
      <c r="JNK21" s="105"/>
      <c r="JNL21" s="105"/>
      <c r="JNM21" s="105"/>
      <c r="JNN21" s="105"/>
      <c r="JNO21" s="105"/>
      <c r="JNP21" s="105"/>
      <c r="JNQ21" s="105"/>
      <c r="JNR21" s="105"/>
      <c r="JNS21" s="105"/>
      <c r="JNT21" s="105"/>
      <c r="JNU21" s="105"/>
      <c r="JNV21" s="105"/>
      <c r="JNW21" s="105"/>
      <c r="JNX21" s="105"/>
      <c r="JNY21" s="105"/>
      <c r="JNZ21" s="105"/>
      <c r="JOA21" s="105"/>
      <c r="JOB21" s="105"/>
      <c r="JOC21" s="105"/>
      <c r="JOD21" s="105"/>
      <c r="JOE21" s="105"/>
      <c r="JOF21" s="105"/>
      <c r="JOG21" s="105"/>
      <c r="JOH21" s="105"/>
      <c r="JOI21" s="105"/>
      <c r="JOJ21" s="105"/>
      <c r="JOK21" s="105"/>
      <c r="JOL21" s="105"/>
      <c r="JOM21" s="105"/>
      <c r="JON21" s="105"/>
      <c r="JOO21" s="105"/>
      <c r="JOP21" s="105"/>
      <c r="JOQ21" s="105"/>
      <c r="JOR21" s="105"/>
      <c r="JOS21" s="105"/>
      <c r="JOT21" s="105"/>
      <c r="JOU21" s="105"/>
      <c r="JOV21" s="105"/>
      <c r="JOW21" s="105"/>
      <c r="JOX21" s="105"/>
      <c r="JOY21" s="105"/>
      <c r="JOZ21" s="105"/>
      <c r="JPA21" s="105"/>
      <c r="JPB21" s="105"/>
      <c r="JPC21" s="105"/>
      <c r="JPD21" s="105"/>
      <c r="JPE21" s="105"/>
      <c r="JPF21" s="105"/>
      <c r="JPG21" s="105"/>
      <c r="JPH21" s="105"/>
      <c r="JPI21" s="105"/>
      <c r="JPJ21" s="105"/>
      <c r="JPK21" s="105"/>
      <c r="JPL21" s="105"/>
      <c r="JPM21" s="105"/>
      <c r="JPN21" s="105"/>
      <c r="JPO21" s="105"/>
      <c r="JPP21" s="105"/>
      <c r="JPQ21" s="105"/>
      <c r="JPR21" s="105"/>
      <c r="JPS21" s="105"/>
      <c r="JPT21" s="105"/>
      <c r="JPU21" s="105"/>
      <c r="JPV21" s="105"/>
      <c r="JPW21" s="105"/>
      <c r="JPX21" s="105"/>
      <c r="JPY21" s="105"/>
      <c r="JPZ21" s="105"/>
      <c r="JQA21" s="105"/>
      <c r="JQB21" s="105"/>
      <c r="JQC21" s="105"/>
      <c r="JQD21" s="105"/>
      <c r="JQE21" s="105"/>
      <c r="JQF21" s="105"/>
      <c r="JQG21" s="105"/>
      <c r="JQH21" s="105"/>
      <c r="JQI21" s="105"/>
      <c r="JQJ21" s="105"/>
      <c r="JQK21" s="105"/>
      <c r="JQL21" s="105"/>
      <c r="JQM21" s="105"/>
      <c r="JQN21" s="105"/>
      <c r="JQO21" s="105"/>
      <c r="JQP21" s="105"/>
      <c r="JQQ21" s="105"/>
      <c r="JQR21" s="105"/>
      <c r="JQS21" s="105"/>
      <c r="JQT21" s="105"/>
      <c r="JQU21" s="105"/>
      <c r="JQV21" s="105"/>
      <c r="JQW21" s="105"/>
      <c r="JQX21" s="105"/>
      <c r="JQY21" s="105"/>
      <c r="JQZ21" s="105"/>
      <c r="JRA21" s="105"/>
      <c r="JRB21" s="105"/>
      <c r="JRC21" s="105"/>
      <c r="JRD21" s="105"/>
      <c r="JRE21" s="105"/>
      <c r="JRF21" s="105"/>
      <c r="JRG21" s="105"/>
      <c r="JRH21" s="105"/>
      <c r="JRI21" s="105"/>
      <c r="JRJ21" s="105"/>
      <c r="JRK21" s="105"/>
      <c r="JRL21" s="105"/>
      <c r="JRM21" s="105"/>
      <c r="JRN21" s="105"/>
      <c r="JRO21" s="105"/>
      <c r="JRP21" s="105"/>
      <c r="JRQ21" s="105"/>
      <c r="JRR21" s="105"/>
      <c r="JRS21" s="105"/>
      <c r="JRT21" s="105"/>
      <c r="JRU21" s="105"/>
      <c r="JRV21" s="105"/>
      <c r="JRW21" s="105"/>
      <c r="JRX21" s="105"/>
      <c r="JRY21" s="105"/>
      <c r="JRZ21" s="105"/>
      <c r="JSA21" s="105"/>
      <c r="JSB21" s="105"/>
      <c r="JSC21" s="105"/>
      <c r="JSD21" s="105"/>
      <c r="JSE21" s="105"/>
      <c r="JSF21" s="105"/>
      <c r="JSG21" s="105"/>
      <c r="JSH21" s="105"/>
      <c r="JSI21" s="105"/>
      <c r="JSJ21" s="105"/>
      <c r="JSK21" s="105"/>
      <c r="JSL21" s="105"/>
      <c r="JSM21" s="105"/>
      <c r="JSN21" s="105"/>
      <c r="JSO21" s="105"/>
      <c r="JSP21" s="105"/>
      <c r="JSQ21" s="105"/>
      <c r="JSR21" s="105"/>
      <c r="JSS21" s="105"/>
      <c r="JST21" s="105"/>
      <c r="JSU21" s="105"/>
      <c r="JSV21" s="105"/>
      <c r="JSW21" s="105"/>
      <c r="JSX21" s="105"/>
      <c r="JSY21" s="105"/>
      <c r="JSZ21" s="105"/>
      <c r="JTA21" s="105"/>
      <c r="JTB21" s="105"/>
      <c r="JTC21" s="105"/>
      <c r="JTD21" s="105"/>
      <c r="JTE21" s="105"/>
      <c r="JTF21" s="105"/>
      <c r="JTG21" s="105"/>
      <c r="JTH21" s="105"/>
      <c r="JTI21" s="105"/>
      <c r="JTJ21" s="105"/>
      <c r="JTK21" s="105"/>
      <c r="JTL21" s="105"/>
      <c r="JTM21" s="105"/>
      <c r="JTN21" s="105"/>
      <c r="JTO21" s="105"/>
      <c r="JTP21" s="105"/>
      <c r="JTQ21" s="105"/>
      <c r="JTR21" s="105"/>
      <c r="JTS21" s="105"/>
      <c r="JTT21" s="105"/>
      <c r="JTU21" s="105"/>
      <c r="JTV21" s="105"/>
      <c r="JTW21" s="105"/>
      <c r="JTX21" s="105"/>
      <c r="JTY21" s="105"/>
      <c r="JTZ21" s="105"/>
      <c r="JUA21" s="105"/>
      <c r="JUB21" s="105"/>
      <c r="JUC21" s="105"/>
      <c r="JUD21" s="105"/>
      <c r="JUE21" s="105"/>
      <c r="JUF21" s="105"/>
      <c r="JUG21" s="105"/>
      <c r="JUH21" s="105"/>
      <c r="JUI21" s="105"/>
      <c r="JUJ21" s="105"/>
      <c r="JUK21" s="105"/>
      <c r="JUL21" s="105"/>
      <c r="JUM21" s="105"/>
      <c r="JUN21" s="105"/>
      <c r="JUO21" s="105"/>
      <c r="JUP21" s="105"/>
      <c r="JUQ21" s="105"/>
      <c r="JUR21" s="105"/>
      <c r="JUS21" s="105"/>
      <c r="JUT21" s="105"/>
      <c r="JUU21" s="105"/>
      <c r="JUV21" s="105"/>
      <c r="JUW21" s="105"/>
      <c r="JUX21" s="105"/>
      <c r="JUY21" s="105"/>
      <c r="JUZ21" s="105"/>
      <c r="JVA21" s="105"/>
      <c r="JVB21" s="105"/>
      <c r="JVC21" s="105"/>
      <c r="JVD21" s="105"/>
      <c r="JVE21" s="105"/>
      <c r="JVF21" s="105"/>
      <c r="JVG21" s="105"/>
      <c r="JVH21" s="105"/>
      <c r="JVI21" s="105"/>
      <c r="JVJ21" s="105"/>
      <c r="JVK21" s="105"/>
      <c r="JVL21" s="105"/>
      <c r="JVM21" s="105"/>
      <c r="JVN21" s="105"/>
      <c r="JVO21" s="105"/>
      <c r="JVP21" s="105"/>
      <c r="JVQ21" s="105"/>
      <c r="JVR21" s="105"/>
      <c r="JVS21" s="105"/>
      <c r="JVT21" s="105"/>
      <c r="JVU21" s="105"/>
      <c r="JVV21" s="105"/>
      <c r="JVW21" s="105"/>
      <c r="JVX21" s="105"/>
      <c r="JVY21" s="105"/>
      <c r="JVZ21" s="105"/>
      <c r="JWA21" s="105"/>
      <c r="JWB21" s="105"/>
      <c r="JWC21" s="105"/>
      <c r="JWD21" s="105"/>
      <c r="JWE21" s="105"/>
      <c r="JWF21" s="105"/>
      <c r="JWG21" s="105"/>
      <c r="JWH21" s="105"/>
      <c r="JWI21" s="105"/>
      <c r="JWJ21" s="105"/>
      <c r="JWK21" s="105"/>
      <c r="JWL21" s="105"/>
      <c r="JWM21" s="105"/>
      <c r="JWN21" s="105"/>
      <c r="JWO21" s="105"/>
      <c r="JWP21" s="105"/>
      <c r="JWQ21" s="105"/>
      <c r="JWR21" s="105"/>
      <c r="JWS21" s="105"/>
      <c r="JWT21" s="105"/>
      <c r="JWU21" s="105"/>
      <c r="JWV21" s="105"/>
      <c r="JWW21" s="105"/>
      <c r="JWX21" s="105"/>
      <c r="JWY21" s="105"/>
      <c r="JWZ21" s="105"/>
      <c r="JXA21" s="105"/>
      <c r="JXB21" s="105"/>
      <c r="JXC21" s="105"/>
      <c r="JXD21" s="105"/>
      <c r="JXE21" s="105"/>
      <c r="JXF21" s="105"/>
      <c r="JXG21" s="105"/>
      <c r="JXH21" s="105"/>
      <c r="JXI21" s="105"/>
      <c r="JXJ21" s="105"/>
      <c r="JXK21" s="105"/>
      <c r="JXL21" s="105"/>
      <c r="JXM21" s="105"/>
      <c r="JXN21" s="105"/>
      <c r="JXO21" s="105"/>
      <c r="JXP21" s="105"/>
      <c r="JXQ21" s="105"/>
      <c r="JXR21" s="105"/>
      <c r="JXS21" s="105"/>
      <c r="JXT21" s="105"/>
      <c r="JXU21" s="105"/>
      <c r="JXV21" s="105"/>
      <c r="JXW21" s="105"/>
      <c r="JXX21" s="105"/>
      <c r="JXY21" s="105"/>
      <c r="JXZ21" s="105"/>
      <c r="JYA21" s="105"/>
      <c r="JYB21" s="105"/>
      <c r="JYC21" s="105"/>
      <c r="JYD21" s="105"/>
      <c r="JYE21" s="105"/>
      <c r="JYF21" s="105"/>
      <c r="JYG21" s="105"/>
      <c r="JYH21" s="105"/>
      <c r="JYI21" s="105"/>
      <c r="JYJ21" s="105"/>
      <c r="JYK21" s="105"/>
      <c r="JYL21" s="105"/>
      <c r="JYM21" s="105"/>
      <c r="JYN21" s="105"/>
      <c r="JYO21" s="105"/>
      <c r="JYP21" s="105"/>
      <c r="JYQ21" s="105"/>
      <c r="JYR21" s="105"/>
      <c r="JYS21" s="105"/>
      <c r="JYT21" s="105"/>
      <c r="JYU21" s="105"/>
      <c r="JYV21" s="105"/>
      <c r="JYW21" s="105"/>
      <c r="JYX21" s="105"/>
      <c r="JYY21" s="105"/>
      <c r="JYZ21" s="105"/>
      <c r="JZA21" s="105"/>
      <c r="JZB21" s="105"/>
      <c r="JZC21" s="105"/>
      <c r="JZD21" s="105"/>
      <c r="JZE21" s="105"/>
      <c r="JZF21" s="105"/>
      <c r="JZG21" s="105"/>
      <c r="JZH21" s="105"/>
      <c r="JZI21" s="105"/>
      <c r="JZJ21" s="105"/>
      <c r="JZK21" s="105"/>
      <c r="JZL21" s="105"/>
      <c r="JZM21" s="105"/>
      <c r="JZN21" s="105"/>
      <c r="JZO21" s="105"/>
      <c r="JZP21" s="105"/>
      <c r="JZQ21" s="105"/>
      <c r="JZR21" s="105"/>
      <c r="JZS21" s="105"/>
      <c r="JZT21" s="105"/>
      <c r="JZU21" s="105"/>
      <c r="JZV21" s="105"/>
      <c r="JZW21" s="105"/>
      <c r="JZX21" s="105"/>
      <c r="JZY21" s="105"/>
      <c r="JZZ21" s="105"/>
      <c r="KAA21" s="105"/>
      <c r="KAB21" s="105"/>
      <c r="KAC21" s="105"/>
      <c r="KAD21" s="105"/>
      <c r="KAE21" s="105"/>
      <c r="KAF21" s="105"/>
      <c r="KAG21" s="105"/>
      <c r="KAH21" s="105"/>
      <c r="KAI21" s="105"/>
      <c r="KAJ21" s="105"/>
      <c r="KAK21" s="105"/>
      <c r="KAL21" s="105"/>
      <c r="KAM21" s="105"/>
      <c r="KAN21" s="105"/>
      <c r="KAO21" s="105"/>
      <c r="KAP21" s="105"/>
      <c r="KAQ21" s="105"/>
      <c r="KAR21" s="105"/>
      <c r="KAS21" s="105"/>
      <c r="KAT21" s="105"/>
      <c r="KAU21" s="105"/>
      <c r="KAV21" s="105"/>
      <c r="KAW21" s="105"/>
      <c r="KAX21" s="105"/>
      <c r="KAY21" s="105"/>
      <c r="KAZ21" s="105"/>
      <c r="KBA21" s="105"/>
      <c r="KBB21" s="105"/>
      <c r="KBC21" s="105"/>
      <c r="KBD21" s="105"/>
      <c r="KBE21" s="105"/>
      <c r="KBF21" s="105"/>
      <c r="KBG21" s="105"/>
      <c r="KBH21" s="105"/>
      <c r="KBI21" s="105"/>
      <c r="KBJ21" s="105"/>
      <c r="KBK21" s="105"/>
      <c r="KBL21" s="105"/>
      <c r="KBM21" s="105"/>
      <c r="KBN21" s="105"/>
      <c r="KBO21" s="105"/>
      <c r="KBP21" s="105"/>
      <c r="KBQ21" s="105"/>
      <c r="KBR21" s="105"/>
      <c r="KBS21" s="105"/>
      <c r="KBT21" s="105"/>
      <c r="KBU21" s="105"/>
      <c r="KBV21" s="105"/>
      <c r="KBW21" s="105"/>
      <c r="KBX21" s="105"/>
      <c r="KBY21" s="105"/>
      <c r="KBZ21" s="105"/>
      <c r="KCA21" s="105"/>
      <c r="KCB21" s="105"/>
      <c r="KCC21" s="105"/>
      <c r="KCD21" s="105"/>
      <c r="KCE21" s="105"/>
      <c r="KCF21" s="105"/>
      <c r="KCG21" s="105"/>
      <c r="KCH21" s="105"/>
      <c r="KCI21" s="105"/>
      <c r="KCJ21" s="105"/>
      <c r="KCK21" s="105"/>
      <c r="KCL21" s="105"/>
      <c r="KCM21" s="105"/>
      <c r="KCN21" s="105"/>
      <c r="KCO21" s="105"/>
      <c r="KCP21" s="105"/>
      <c r="KCQ21" s="105"/>
      <c r="KCR21" s="105"/>
      <c r="KCS21" s="105"/>
      <c r="KCT21" s="105"/>
      <c r="KCU21" s="105"/>
      <c r="KCV21" s="105"/>
      <c r="KCW21" s="105"/>
      <c r="KCX21" s="105"/>
      <c r="KCY21" s="105"/>
      <c r="KCZ21" s="105"/>
      <c r="KDA21" s="105"/>
      <c r="KDB21" s="105"/>
      <c r="KDC21" s="105"/>
      <c r="KDD21" s="105"/>
      <c r="KDE21" s="105"/>
      <c r="KDF21" s="105"/>
      <c r="KDG21" s="105"/>
      <c r="KDH21" s="105"/>
      <c r="KDI21" s="105"/>
      <c r="KDJ21" s="105"/>
      <c r="KDK21" s="105"/>
      <c r="KDL21" s="105"/>
      <c r="KDM21" s="105"/>
      <c r="KDN21" s="105"/>
      <c r="KDO21" s="105"/>
      <c r="KDP21" s="105"/>
      <c r="KDQ21" s="105"/>
      <c r="KDR21" s="105"/>
      <c r="KDS21" s="105"/>
      <c r="KDT21" s="105"/>
      <c r="KDU21" s="105"/>
      <c r="KDV21" s="105"/>
      <c r="KDW21" s="105"/>
      <c r="KDX21" s="105"/>
      <c r="KDY21" s="105"/>
      <c r="KDZ21" s="105"/>
      <c r="KEA21" s="105"/>
      <c r="KEB21" s="105"/>
      <c r="KEC21" s="105"/>
      <c r="KED21" s="105"/>
      <c r="KEE21" s="105"/>
      <c r="KEF21" s="105"/>
      <c r="KEG21" s="105"/>
      <c r="KEH21" s="105"/>
      <c r="KEI21" s="105"/>
      <c r="KEJ21" s="105"/>
      <c r="KEK21" s="105"/>
      <c r="KEL21" s="105"/>
      <c r="KEM21" s="105"/>
      <c r="KEN21" s="105"/>
      <c r="KEO21" s="105"/>
      <c r="KEP21" s="105"/>
      <c r="KEQ21" s="105"/>
      <c r="KER21" s="105"/>
      <c r="KES21" s="105"/>
      <c r="KET21" s="105"/>
      <c r="KEU21" s="105"/>
      <c r="KEV21" s="105"/>
      <c r="KEW21" s="105"/>
      <c r="KEX21" s="105"/>
      <c r="KEY21" s="105"/>
      <c r="KEZ21" s="105"/>
      <c r="KFA21" s="105"/>
      <c r="KFB21" s="105"/>
      <c r="KFC21" s="105"/>
      <c r="KFD21" s="105"/>
      <c r="KFE21" s="105"/>
      <c r="KFF21" s="105"/>
      <c r="KFG21" s="105"/>
      <c r="KFH21" s="105"/>
      <c r="KFI21" s="105"/>
      <c r="KFJ21" s="105"/>
      <c r="KFK21" s="105"/>
      <c r="KFL21" s="105"/>
      <c r="KFM21" s="105"/>
      <c r="KFN21" s="105"/>
      <c r="KFO21" s="105"/>
      <c r="KFP21" s="105"/>
      <c r="KFQ21" s="105"/>
      <c r="KFR21" s="105"/>
      <c r="KFS21" s="105"/>
      <c r="KFT21" s="105"/>
      <c r="KFU21" s="105"/>
      <c r="KFV21" s="105"/>
      <c r="KFW21" s="105"/>
      <c r="KFX21" s="105"/>
      <c r="KFY21" s="105"/>
      <c r="KFZ21" s="105"/>
      <c r="KGA21" s="105"/>
      <c r="KGB21" s="105"/>
      <c r="KGC21" s="105"/>
      <c r="KGD21" s="105"/>
      <c r="KGE21" s="105"/>
      <c r="KGF21" s="105"/>
      <c r="KGG21" s="105"/>
      <c r="KGH21" s="105"/>
      <c r="KGI21" s="105"/>
      <c r="KGJ21" s="105"/>
      <c r="KGK21" s="105"/>
      <c r="KGL21" s="105"/>
      <c r="KGM21" s="105"/>
      <c r="KGN21" s="105"/>
      <c r="KGO21" s="105"/>
      <c r="KGP21" s="105"/>
      <c r="KGQ21" s="105"/>
      <c r="KGR21" s="105"/>
      <c r="KGS21" s="105"/>
      <c r="KGT21" s="105"/>
      <c r="KGU21" s="105"/>
      <c r="KGV21" s="105"/>
      <c r="KGW21" s="105"/>
      <c r="KGX21" s="105"/>
      <c r="KGY21" s="105"/>
      <c r="KGZ21" s="105"/>
      <c r="KHA21" s="105"/>
      <c r="KHB21" s="105"/>
      <c r="KHC21" s="105"/>
      <c r="KHD21" s="105"/>
      <c r="KHE21" s="105"/>
      <c r="KHF21" s="105"/>
      <c r="KHG21" s="105"/>
      <c r="KHH21" s="105"/>
      <c r="KHI21" s="105"/>
      <c r="KHJ21" s="105"/>
      <c r="KHK21" s="105"/>
      <c r="KHL21" s="105"/>
      <c r="KHM21" s="105"/>
      <c r="KHN21" s="105"/>
      <c r="KHO21" s="105"/>
      <c r="KHP21" s="105"/>
      <c r="KHQ21" s="105"/>
      <c r="KHR21" s="105"/>
      <c r="KHS21" s="105"/>
      <c r="KHT21" s="105"/>
      <c r="KHU21" s="105"/>
      <c r="KHV21" s="105"/>
      <c r="KHW21" s="105"/>
      <c r="KHX21" s="105"/>
      <c r="KHY21" s="105"/>
      <c r="KHZ21" s="105"/>
      <c r="KIA21" s="105"/>
      <c r="KIB21" s="105"/>
      <c r="KIC21" s="105"/>
      <c r="KID21" s="105"/>
      <c r="KIE21" s="105"/>
      <c r="KIF21" s="105"/>
      <c r="KIG21" s="105"/>
      <c r="KIH21" s="105"/>
      <c r="KII21" s="105"/>
      <c r="KIJ21" s="105"/>
      <c r="KIK21" s="105"/>
      <c r="KIL21" s="105"/>
      <c r="KIM21" s="105"/>
      <c r="KIN21" s="105"/>
      <c r="KIO21" s="105"/>
      <c r="KIP21" s="105"/>
      <c r="KIQ21" s="105"/>
      <c r="KIR21" s="105"/>
      <c r="KIS21" s="105"/>
      <c r="KIT21" s="105"/>
      <c r="KIU21" s="105"/>
      <c r="KIV21" s="105"/>
      <c r="KIW21" s="105"/>
      <c r="KIX21" s="105"/>
      <c r="KIY21" s="105"/>
      <c r="KIZ21" s="105"/>
      <c r="KJA21" s="105"/>
      <c r="KJB21" s="105"/>
      <c r="KJC21" s="105"/>
      <c r="KJD21" s="105"/>
      <c r="KJE21" s="105"/>
      <c r="KJF21" s="105"/>
      <c r="KJG21" s="105"/>
      <c r="KJH21" s="105"/>
      <c r="KJI21" s="105"/>
      <c r="KJJ21" s="105"/>
      <c r="KJK21" s="105"/>
      <c r="KJL21" s="105"/>
      <c r="KJM21" s="105"/>
      <c r="KJN21" s="105"/>
      <c r="KJO21" s="105"/>
      <c r="KJP21" s="105"/>
      <c r="KJQ21" s="105"/>
      <c r="KJR21" s="105"/>
      <c r="KJS21" s="105"/>
      <c r="KJT21" s="105"/>
      <c r="KJU21" s="105"/>
      <c r="KJV21" s="105"/>
      <c r="KJW21" s="105"/>
      <c r="KJX21" s="105"/>
      <c r="KJY21" s="105"/>
      <c r="KJZ21" s="105"/>
      <c r="KKA21" s="105"/>
      <c r="KKB21" s="105"/>
      <c r="KKC21" s="105"/>
      <c r="KKD21" s="105"/>
      <c r="KKE21" s="105"/>
      <c r="KKF21" s="105"/>
      <c r="KKG21" s="105"/>
      <c r="KKH21" s="105"/>
      <c r="KKI21" s="105"/>
      <c r="KKJ21" s="105"/>
      <c r="KKK21" s="105"/>
      <c r="KKL21" s="105"/>
      <c r="KKM21" s="105"/>
      <c r="KKN21" s="105"/>
      <c r="KKO21" s="105"/>
      <c r="KKP21" s="105"/>
      <c r="KKQ21" s="105"/>
      <c r="KKR21" s="105"/>
      <c r="KKS21" s="105"/>
      <c r="KKT21" s="105"/>
      <c r="KKU21" s="105"/>
      <c r="KKV21" s="105"/>
      <c r="KKW21" s="105"/>
      <c r="KKX21" s="105"/>
      <c r="KKY21" s="105"/>
      <c r="KKZ21" s="105"/>
      <c r="KLA21" s="105"/>
      <c r="KLB21" s="105"/>
      <c r="KLC21" s="105"/>
      <c r="KLD21" s="105"/>
      <c r="KLE21" s="105"/>
      <c r="KLF21" s="105"/>
      <c r="KLG21" s="105"/>
      <c r="KLH21" s="105"/>
      <c r="KLI21" s="105"/>
      <c r="KLJ21" s="105"/>
      <c r="KLK21" s="105"/>
      <c r="KLL21" s="105"/>
      <c r="KLM21" s="105"/>
      <c r="KLN21" s="105"/>
      <c r="KLO21" s="105"/>
      <c r="KLP21" s="105"/>
      <c r="KLQ21" s="105"/>
      <c r="KLR21" s="105"/>
      <c r="KLS21" s="105"/>
      <c r="KLT21" s="105"/>
      <c r="KLU21" s="105"/>
      <c r="KLV21" s="105"/>
      <c r="KLW21" s="105"/>
      <c r="KLX21" s="105"/>
      <c r="KLY21" s="105"/>
      <c r="KLZ21" s="105"/>
      <c r="KMA21" s="105"/>
      <c r="KMB21" s="105"/>
      <c r="KMC21" s="105"/>
      <c r="KMD21" s="105"/>
      <c r="KME21" s="105"/>
      <c r="KMF21" s="105"/>
      <c r="KMG21" s="105"/>
      <c r="KMH21" s="105"/>
      <c r="KMI21" s="105"/>
      <c r="KMJ21" s="105"/>
      <c r="KMK21" s="105"/>
      <c r="KML21" s="105"/>
      <c r="KMM21" s="105"/>
      <c r="KMN21" s="105"/>
      <c r="KMO21" s="105"/>
      <c r="KMP21" s="105"/>
      <c r="KMQ21" s="105"/>
      <c r="KMR21" s="105"/>
      <c r="KMS21" s="105"/>
      <c r="KMT21" s="105"/>
      <c r="KMU21" s="105"/>
      <c r="KMV21" s="105"/>
      <c r="KMW21" s="105"/>
      <c r="KMX21" s="105"/>
      <c r="KMY21" s="105"/>
      <c r="KMZ21" s="105"/>
      <c r="KNA21" s="105"/>
      <c r="KNB21" s="105"/>
      <c r="KNC21" s="105"/>
      <c r="KND21" s="105"/>
      <c r="KNE21" s="105"/>
      <c r="KNF21" s="105"/>
      <c r="KNG21" s="105"/>
      <c r="KNH21" s="105"/>
      <c r="KNI21" s="105"/>
      <c r="KNJ21" s="105"/>
      <c r="KNK21" s="105"/>
      <c r="KNL21" s="105"/>
      <c r="KNM21" s="105"/>
      <c r="KNN21" s="105"/>
      <c r="KNO21" s="105"/>
      <c r="KNP21" s="105"/>
      <c r="KNQ21" s="105"/>
      <c r="KNR21" s="105"/>
      <c r="KNS21" s="105"/>
      <c r="KNT21" s="105"/>
      <c r="KNU21" s="105"/>
      <c r="KNV21" s="105"/>
      <c r="KNW21" s="105"/>
      <c r="KNX21" s="105"/>
      <c r="KNY21" s="105"/>
      <c r="KNZ21" s="105"/>
      <c r="KOA21" s="105"/>
      <c r="KOB21" s="105"/>
      <c r="KOC21" s="105"/>
      <c r="KOD21" s="105"/>
      <c r="KOE21" s="105"/>
      <c r="KOF21" s="105"/>
      <c r="KOG21" s="105"/>
      <c r="KOH21" s="105"/>
      <c r="KOI21" s="105"/>
      <c r="KOJ21" s="105"/>
      <c r="KOK21" s="105"/>
      <c r="KOL21" s="105"/>
      <c r="KOM21" s="105"/>
      <c r="KON21" s="105"/>
      <c r="KOO21" s="105"/>
      <c r="KOP21" s="105"/>
      <c r="KOQ21" s="105"/>
      <c r="KOR21" s="105"/>
      <c r="KOS21" s="105"/>
      <c r="KOT21" s="105"/>
      <c r="KOU21" s="105"/>
      <c r="KOV21" s="105"/>
      <c r="KOW21" s="105"/>
      <c r="KOX21" s="105"/>
      <c r="KOY21" s="105"/>
      <c r="KOZ21" s="105"/>
      <c r="KPA21" s="105"/>
      <c r="KPB21" s="105"/>
      <c r="KPC21" s="105"/>
      <c r="KPD21" s="105"/>
      <c r="KPE21" s="105"/>
      <c r="KPF21" s="105"/>
      <c r="KPG21" s="105"/>
      <c r="KPH21" s="105"/>
      <c r="KPI21" s="105"/>
      <c r="KPJ21" s="105"/>
      <c r="KPK21" s="105"/>
      <c r="KPL21" s="105"/>
      <c r="KPM21" s="105"/>
      <c r="KPN21" s="105"/>
      <c r="KPO21" s="105"/>
      <c r="KPP21" s="105"/>
      <c r="KPQ21" s="105"/>
      <c r="KPR21" s="105"/>
      <c r="KPS21" s="105"/>
      <c r="KPT21" s="105"/>
      <c r="KPU21" s="105"/>
      <c r="KPV21" s="105"/>
      <c r="KPW21" s="105"/>
      <c r="KPX21" s="105"/>
      <c r="KPY21" s="105"/>
      <c r="KPZ21" s="105"/>
      <c r="KQA21" s="105"/>
      <c r="KQB21" s="105"/>
      <c r="KQC21" s="105"/>
      <c r="KQD21" s="105"/>
      <c r="KQE21" s="105"/>
      <c r="KQF21" s="105"/>
      <c r="KQG21" s="105"/>
      <c r="KQH21" s="105"/>
      <c r="KQI21" s="105"/>
      <c r="KQJ21" s="105"/>
      <c r="KQK21" s="105"/>
      <c r="KQL21" s="105"/>
      <c r="KQM21" s="105"/>
      <c r="KQN21" s="105"/>
      <c r="KQO21" s="105"/>
      <c r="KQP21" s="105"/>
      <c r="KQQ21" s="105"/>
      <c r="KQR21" s="105"/>
      <c r="KQS21" s="105"/>
      <c r="KQT21" s="105"/>
      <c r="KQU21" s="105"/>
      <c r="KQV21" s="105"/>
      <c r="KQW21" s="105"/>
      <c r="KQX21" s="105"/>
      <c r="KQY21" s="105"/>
      <c r="KQZ21" s="105"/>
      <c r="KRA21" s="105"/>
      <c r="KRB21" s="105"/>
      <c r="KRC21" s="105"/>
      <c r="KRD21" s="105"/>
      <c r="KRE21" s="105"/>
      <c r="KRF21" s="105"/>
      <c r="KRG21" s="105"/>
      <c r="KRH21" s="105"/>
      <c r="KRI21" s="105"/>
      <c r="KRJ21" s="105"/>
      <c r="KRK21" s="105"/>
      <c r="KRL21" s="105"/>
      <c r="KRM21" s="105"/>
      <c r="KRN21" s="105"/>
      <c r="KRO21" s="105"/>
      <c r="KRP21" s="105"/>
      <c r="KRQ21" s="105"/>
      <c r="KRR21" s="105"/>
      <c r="KRS21" s="105"/>
      <c r="KRT21" s="105"/>
      <c r="KRU21" s="105"/>
      <c r="KRV21" s="105"/>
      <c r="KRW21" s="105"/>
      <c r="KRX21" s="105"/>
      <c r="KRY21" s="105"/>
      <c r="KRZ21" s="105"/>
      <c r="KSA21" s="105"/>
      <c r="KSB21" s="105"/>
      <c r="KSC21" s="105"/>
      <c r="KSD21" s="105"/>
      <c r="KSE21" s="105"/>
      <c r="KSF21" s="105"/>
      <c r="KSG21" s="105"/>
      <c r="KSH21" s="105"/>
      <c r="KSI21" s="105"/>
      <c r="KSJ21" s="105"/>
      <c r="KSK21" s="105"/>
      <c r="KSL21" s="105"/>
      <c r="KSM21" s="105"/>
      <c r="KSN21" s="105"/>
      <c r="KSO21" s="105"/>
      <c r="KSP21" s="105"/>
      <c r="KSQ21" s="105"/>
      <c r="KSR21" s="105"/>
      <c r="KSS21" s="105"/>
      <c r="KST21" s="105"/>
      <c r="KSU21" s="105"/>
      <c r="KSV21" s="105"/>
      <c r="KSW21" s="105"/>
      <c r="KSX21" s="105"/>
      <c r="KSY21" s="105"/>
      <c r="KSZ21" s="105"/>
      <c r="KTA21" s="105"/>
      <c r="KTB21" s="105"/>
      <c r="KTC21" s="105"/>
      <c r="KTD21" s="105"/>
      <c r="KTE21" s="105"/>
      <c r="KTF21" s="105"/>
      <c r="KTG21" s="105"/>
      <c r="KTH21" s="105"/>
      <c r="KTI21" s="105"/>
      <c r="KTJ21" s="105"/>
      <c r="KTK21" s="105"/>
      <c r="KTL21" s="105"/>
      <c r="KTM21" s="105"/>
      <c r="KTN21" s="105"/>
      <c r="KTO21" s="105"/>
      <c r="KTP21" s="105"/>
      <c r="KTQ21" s="105"/>
      <c r="KTR21" s="105"/>
      <c r="KTS21" s="105"/>
      <c r="KTT21" s="105"/>
      <c r="KTU21" s="105"/>
      <c r="KTV21" s="105"/>
      <c r="KTW21" s="105"/>
      <c r="KTX21" s="105"/>
      <c r="KTY21" s="105"/>
      <c r="KTZ21" s="105"/>
      <c r="KUA21" s="105"/>
      <c r="KUB21" s="105"/>
      <c r="KUC21" s="105"/>
      <c r="KUD21" s="105"/>
      <c r="KUE21" s="105"/>
      <c r="KUF21" s="105"/>
      <c r="KUG21" s="105"/>
      <c r="KUH21" s="105"/>
      <c r="KUI21" s="105"/>
      <c r="KUJ21" s="105"/>
      <c r="KUK21" s="105"/>
      <c r="KUL21" s="105"/>
      <c r="KUM21" s="105"/>
      <c r="KUN21" s="105"/>
      <c r="KUO21" s="105"/>
      <c r="KUP21" s="105"/>
      <c r="KUQ21" s="105"/>
      <c r="KUR21" s="105"/>
      <c r="KUS21" s="105"/>
      <c r="KUT21" s="105"/>
      <c r="KUU21" s="105"/>
      <c r="KUV21" s="105"/>
      <c r="KUW21" s="105"/>
      <c r="KUX21" s="105"/>
      <c r="KUY21" s="105"/>
      <c r="KUZ21" s="105"/>
      <c r="KVA21" s="105"/>
      <c r="KVB21" s="105"/>
      <c r="KVC21" s="105"/>
      <c r="KVD21" s="105"/>
      <c r="KVE21" s="105"/>
      <c r="KVF21" s="105"/>
      <c r="KVG21" s="105"/>
      <c r="KVH21" s="105"/>
      <c r="KVI21" s="105"/>
      <c r="KVJ21" s="105"/>
      <c r="KVK21" s="105"/>
      <c r="KVL21" s="105"/>
      <c r="KVM21" s="105"/>
      <c r="KVN21" s="105"/>
      <c r="KVO21" s="105"/>
      <c r="KVP21" s="105"/>
      <c r="KVQ21" s="105"/>
      <c r="KVR21" s="105"/>
      <c r="KVS21" s="105"/>
      <c r="KVT21" s="105"/>
      <c r="KVU21" s="105"/>
      <c r="KVV21" s="105"/>
      <c r="KVW21" s="105"/>
      <c r="KVX21" s="105"/>
      <c r="KVY21" s="105"/>
      <c r="KVZ21" s="105"/>
      <c r="KWA21" s="105"/>
      <c r="KWB21" s="105"/>
      <c r="KWC21" s="105"/>
      <c r="KWD21" s="105"/>
      <c r="KWE21" s="105"/>
      <c r="KWF21" s="105"/>
      <c r="KWG21" s="105"/>
      <c r="KWH21" s="105"/>
      <c r="KWI21" s="105"/>
      <c r="KWJ21" s="105"/>
      <c r="KWK21" s="105"/>
      <c r="KWL21" s="105"/>
      <c r="KWM21" s="105"/>
      <c r="KWN21" s="105"/>
      <c r="KWO21" s="105"/>
      <c r="KWP21" s="105"/>
      <c r="KWQ21" s="105"/>
      <c r="KWR21" s="105"/>
      <c r="KWS21" s="105"/>
      <c r="KWT21" s="105"/>
      <c r="KWU21" s="105"/>
      <c r="KWV21" s="105"/>
      <c r="KWW21" s="105"/>
      <c r="KWX21" s="105"/>
      <c r="KWY21" s="105"/>
      <c r="KWZ21" s="105"/>
      <c r="KXA21" s="105"/>
      <c r="KXB21" s="105"/>
      <c r="KXC21" s="105"/>
      <c r="KXD21" s="105"/>
      <c r="KXE21" s="105"/>
      <c r="KXF21" s="105"/>
      <c r="KXG21" s="105"/>
      <c r="KXH21" s="105"/>
      <c r="KXI21" s="105"/>
      <c r="KXJ21" s="105"/>
      <c r="KXK21" s="105"/>
      <c r="KXL21" s="105"/>
      <c r="KXM21" s="105"/>
      <c r="KXN21" s="105"/>
      <c r="KXO21" s="105"/>
      <c r="KXP21" s="105"/>
      <c r="KXQ21" s="105"/>
      <c r="KXR21" s="105"/>
      <c r="KXS21" s="105"/>
      <c r="KXT21" s="105"/>
      <c r="KXU21" s="105"/>
      <c r="KXV21" s="105"/>
      <c r="KXW21" s="105"/>
      <c r="KXX21" s="105"/>
      <c r="KXY21" s="105"/>
      <c r="KXZ21" s="105"/>
      <c r="KYA21" s="105"/>
      <c r="KYB21" s="105"/>
      <c r="KYC21" s="105"/>
      <c r="KYD21" s="105"/>
      <c r="KYE21" s="105"/>
      <c r="KYF21" s="105"/>
      <c r="KYG21" s="105"/>
      <c r="KYH21" s="105"/>
      <c r="KYI21" s="105"/>
      <c r="KYJ21" s="105"/>
      <c r="KYK21" s="105"/>
      <c r="KYL21" s="105"/>
      <c r="KYM21" s="105"/>
      <c r="KYN21" s="105"/>
      <c r="KYO21" s="105"/>
      <c r="KYP21" s="105"/>
      <c r="KYQ21" s="105"/>
      <c r="KYR21" s="105"/>
      <c r="KYS21" s="105"/>
      <c r="KYT21" s="105"/>
      <c r="KYU21" s="105"/>
      <c r="KYV21" s="105"/>
      <c r="KYW21" s="105"/>
      <c r="KYX21" s="105"/>
      <c r="KYY21" s="105"/>
      <c r="KYZ21" s="105"/>
      <c r="KZA21" s="105"/>
      <c r="KZB21" s="105"/>
      <c r="KZC21" s="105"/>
      <c r="KZD21" s="105"/>
      <c r="KZE21" s="105"/>
      <c r="KZF21" s="105"/>
      <c r="KZG21" s="105"/>
      <c r="KZH21" s="105"/>
      <c r="KZI21" s="105"/>
      <c r="KZJ21" s="105"/>
      <c r="KZK21" s="105"/>
      <c r="KZL21" s="105"/>
      <c r="KZM21" s="105"/>
      <c r="KZN21" s="105"/>
      <c r="KZO21" s="105"/>
      <c r="KZP21" s="105"/>
      <c r="KZQ21" s="105"/>
      <c r="KZR21" s="105"/>
      <c r="KZS21" s="105"/>
      <c r="KZT21" s="105"/>
      <c r="KZU21" s="105"/>
      <c r="KZV21" s="105"/>
      <c r="KZW21" s="105"/>
      <c r="KZX21" s="105"/>
      <c r="KZY21" s="105"/>
      <c r="KZZ21" s="105"/>
      <c r="LAA21" s="105"/>
      <c r="LAB21" s="105"/>
      <c r="LAC21" s="105"/>
      <c r="LAD21" s="105"/>
      <c r="LAE21" s="105"/>
      <c r="LAF21" s="105"/>
      <c r="LAG21" s="105"/>
      <c r="LAH21" s="105"/>
      <c r="LAI21" s="105"/>
      <c r="LAJ21" s="105"/>
      <c r="LAK21" s="105"/>
      <c r="LAL21" s="105"/>
      <c r="LAM21" s="105"/>
      <c r="LAN21" s="105"/>
      <c r="LAO21" s="105"/>
      <c r="LAP21" s="105"/>
      <c r="LAQ21" s="105"/>
      <c r="LAR21" s="105"/>
      <c r="LAS21" s="105"/>
      <c r="LAT21" s="105"/>
      <c r="LAU21" s="105"/>
      <c r="LAV21" s="105"/>
      <c r="LAW21" s="105"/>
      <c r="LAX21" s="105"/>
      <c r="LAY21" s="105"/>
      <c r="LAZ21" s="105"/>
      <c r="LBA21" s="105"/>
      <c r="LBB21" s="105"/>
      <c r="LBC21" s="105"/>
      <c r="LBD21" s="105"/>
      <c r="LBE21" s="105"/>
      <c r="LBF21" s="105"/>
      <c r="LBG21" s="105"/>
      <c r="LBH21" s="105"/>
      <c r="LBI21" s="105"/>
      <c r="LBJ21" s="105"/>
      <c r="LBK21" s="105"/>
      <c r="LBL21" s="105"/>
      <c r="LBM21" s="105"/>
      <c r="LBN21" s="105"/>
      <c r="LBO21" s="105"/>
      <c r="LBP21" s="105"/>
      <c r="LBQ21" s="105"/>
      <c r="LBR21" s="105"/>
      <c r="LBS21" s="105"/>
      <c r="LBT21" s="105"/>
      <c r="LBU21" s="105"/>
      <c r="LBV21" s="105"/>
      <c r="LBW21" s="105"/>
      <c r="LBX21" s="105"/>
      <c r="LBY21" s="105"/>
      <c r="LBZ21" s="105"/>
      <c r="LCA21" s="105"/>
      <c r="LCB21" s="105"/>
      <c r="LCC21" s="105"/>
      <c r="LCD21" s="105"/>
      <c r="LCE21" s="105"/>
      <c r="LCF21" s="105"/>
      <c r="LCG21" s="105"/>
      <c r="LCH21" s="105"/>
      <c r="LCI21" s="105"/>
      <c r="LCJ21" s="105"/>
      <c r="LCK21" s="105"/>
      <c r="LCL21" s="105"/>
      <c r="LCM21" s="105"/>
      <c r="LCN21" s="105"/>
      <c r="LCO21" s="105"/>
      <c r="LCP21" s="105"/>
      <c r="LCQ21" s="105"/>
      <c r="LCR21" s="105"/>
      <c r="LCS21" s="105"/>
      <c r="LCT21" s="105"/>
      <c r="LCU21" s="105"/>
      <c r="LCV21" s="105"/>
      <c r="LCW21" s="105"/>
      <c r="LCX21" s="105"/>
      <c r="LCY21" s="105"/>
      <c r="LCZ21" s="105"/>
      <c r="LDA21" s="105"/>
      <c r="LDB21" s="105"/>
      <c r="LDC21" s="105"/>
      <c r="LDD21" s="105"/>
      <c r="LDE21" s="105"/>
      <c r="LDF21" s="105"/>
      <c r="LDG21" s="105"/>
      <c r="LDH21" s="105"/>
      <c r="LDI21" s="105"/>
      <c r="LDJ21" s="105"/>
      <c r="LDK21" s="105"/>
      <c r="LDL21" s="105"/>
      <c r="LDM21" s="105"/>
      <c r="LDN21" s="105"/>
      <c r="LDO21" s="105"/>
      <c r="LDP21" s="105"/>
      <c r="LDQ21" s="105"/>
      <c r="LDR21" s="105"/>
      <c r="LDS21" s="105"/>
      <c r="LDT21" s="105"/>
      <c r="LDU21" s="105"/>
      <c r="LDV21" s="105"/>
      <c r="LDW21" s="105"/>
      <c r="LDX21" s="105"/>
      <c r="LDY21" s="105"/>
      <c r="LDZ21" s="105"/>
      <c r="LEA21" s="105"/>
      <c r="LEB21" s="105"/>
      <c r="LEC21" s="105"/>
      <c r="LED21" s="105"/>
      <c r="LEE21" s="105"/>
      <c r="LEF21" s="105"/>
      <c r="LEG21" s="105"/>
      <c r="LEH21" s="105"/>
      <c r="LEI21" s="105"/>
      <c r="LEJ21" s="105"/>
      <c r="LEK21" s="105"/>
      <c r="LEL21" s="105"/>
      <c r="LEM21" s="105"/>
      <c r="LEN21" s="105"/>
      <c r="LEO21" s="105"/>
      <c r="LEP21" s="105"/>
      <c r="LEQ21" s="105"/>
      <c r="LER21" s="105"/>
      <c r="LES21" s="105"/>
      <c r="LET21" s="105"/>
      <c r="LEU21" s="105"/>
      <c r="LEV21" s="105"/>
      <c r="LEW21" s="105"/>
      <c r="LEX21" s="105"/>
      <c r="LEY21" s="105"/>
      <c r="LEZ21" s="105"/>
      <c r="LFA21" s="105"/>
      <c r="LFB21" s="105"/>
      <c r="LFC21" s="105"/>
      <c r="LFD21" s="105"/>
      <c r="LFE21" s="105"/>
      <c r="LFF21" s="105"/>
      <c r="LFG21" s="105"/>
      <c r="LFH21" s="105"/>
      <c r="LFI21" s="105"/>
      <c r="LFJ21" s="105"/>
      <c r="LFK21" s="105"/>
      <c r="LFL21" s="105"/>
      <c r="LFM21" s="105"/>
      <c r="LFN21" s="105"/>
      <c r="LFO21" s="105"/>
      <c r="LFP21" s="105"/>
      <c r="LFQ21" s="105"/>
      <c r="LFR21" s="105"/>
      <c r="LFS21" s="105"/>
      <c r="LFT21" s="105"/>
      <c r="LFU21" s="105"/>
      <c r="LFV21" s="105"/>
      <c r="LFW21" s="105"/>
      <c r="LFX21" s="105"/>
      <c r="LFY21" s="105"/>
      <c r="LFZ21" s="105"/>
      <c r="LGA21" s="105"/>
      <c r="LGB21" s="105"/>
      <c r="LGC21" s="105"/>
      <c r="LGD21" s="105"/>
      <c r="LGE21" s="105"/>
      <c r="LGF21" s="105"/>
      <c r="LGG21" s="105"/>
      <c r="LGH21" s="105"/>
      <c r="LGI21" s="105"/>
      <c r="LGJ21" s="105"/>
      <c r="LGK21" s="105"/>
      <c r="LGL21" s="105"/>
      <c r="LGM21" s="105"/>
      <c r="LGN21" s="105"/>
      <c r="LGO21" s="105"/>
      <c r="LGP21" s="105"/>
      <c r="LGQ21" s="105"/>
      <c r="LGR21" s="105"/>
      <c r="LGS21" s="105"/>
      <c r="LGT21" s="105"/>
      <c r="LGU21" s="105"/>
      <c r="LGV21" s="105"/>
      <c r="LGW21" s="105"/>
      <c r="LGX21" s="105"/>
      <c r="LGY21" s="105"/>
      <c r="LGZ21" s="105"/>
      <c r="LHA21" s="105"/>
      <c r="LHB21" s="105"/>
      <c r="LHC21" s="105"/>
      <c r="LHD21" s="105"/>
      <c r="LHE21" s="105"/>
      <c r="LHF21" s="105"/>
      <c r="LHG21" s="105"/>
      <c r="LHH21" s="105"/>
      <c r="LHI21" s="105"/>
      <c r="LHJ21" s="105"/>
      <c r="LHK21" s="105"/>
      <c r="LHL21" s="105"/>
      <c r="LHM21" s="105"/>
      <c r="LHN21" s="105"/>
      <c r="LHO21" s="105"/>
      <c r="LHP21" s="105"/>
      <c r="LHQ21" s="105"/>
      <c r="LHR21" s="105"/>
      <c r="LHS21" s="105"/>
      <c r="LHT21" s="105"/>
      <c r="LHU21" s="105"/>
      <c r="LHV21" s="105"/>
      <c r="LHW21" s="105"/>
      <c r="LHX21" s="105"/>
      <c r="LHY21" s="105"/>
      <c r="LHZ21" s="105"/>
      <c r="LIA21" s="105"/>
      <c r="LIB21" s="105"/>
      <c r="LIC21" s="105"/>
      <c r="LID21" s="105"/>
      <c r="LIE21" s="105"/>
      <c r="LIF21" s="105"/>
      <c r="LIG21" s="105"/>
      <c r="LIH21" s="105"/>
      <c r="LII21" s="105"/>
      <c r="LIJ21" s="105"/>
      <c r="LIK21" s="105"/>
      <c r="LIL21" s="105"/>
      <c r="LIM21" s="105"/>
      <c r="LIN21" s="105"/>
      <c r="LIO21" s="105"/>
      <c r="LIP21" s="105"/>
      <c r="LIQ21" s="105"/>
      <c r="LIR21" s="105"/>
      <c r="LIS21" s="105"/>
      <c r="LIT21" s="105"/>
      <c r="LIU21" s="105"/>
      <c r="LIV21" s="105"/>
      <c r="LIW21" s="105"/>
      <c r="LIX21" s="105"/>
      <c r="LIY21" s="105"/>
      <c r="LIZ21" s="105"/>
      <c r="LJA21" s="105"/>
      <c r="LJB21" s="105"/>
      <c r="LJC21" s="105"/>
      <c r="LJD21" s="105"/>
      <c r="LJE21" s="105"/>
      <c r="LJF21" s="105"/>
      <c r="LJG21" s="105"/>
      <c r="LJH21" s="105"/>
      <c r="LJI21" s="105"/>
      <c r="LJJ21" s="105"/>
      <c r="LJK21" s="105"/>
      <c r="LJL21" s="105"/>
      <c r="LJM21" s="105"/>
      <c r="LJN21" s="105"/>
      <c r="LJO21" s="105"/>
      <c r="LJP21" s="105"/>
      <c r="LJQ21" s="105"/>
      <c r="LJR21" s="105"/>
      <c r="LJS21" s="105"/>
      <c r="LJT21" s="105"/>
      <c r="LJU21" s="105"/>
      <c r="LJV21" s="105"/>
      <c r="LJW21" s="105"/>
      <c r="LJX21" s="105"/>
      <c r="LJY21" s="105"/>
      <c r="LJZ21" s="105"/>
      <c r="LKA21" s="105"/>
      <c r="LKB21" s="105"/>
      <c r="LKC21" s="105"/>
      <c r="LKD21" s="105"/>
      <c r="LKE21" s="105"/>
      <c r="LKF21" s="105"/>
      <c r="LKG21" s="105"/>
      <c r="LKH21" s="105"/>
      <c r="LKI21" s="105"/>
      <c r="LKJ21" s="105"/>
      <c r="LKK21" s="105"/>
      <c r="LKL21" s="105"/>
      <c r="LKM21" s="105"/>
      <c r="LKN21" s="105"/>
      <c r="LKO21" s="105"/>
      <c r="LKP21" s="105"/>
      <c r="LKQ21" s="105"/>
      <c r="LKR21" s="105"/>
      <c r="LKS21" s="105"/>
      <c r="LKT21" s="105"/>
      <c r="LKU21" s="105"/>
      <c r="LKV21" s="105"/>
      <c r="LKW21" s="105"/>
      <c r="LKX21" s="105"/>
      <c r="LKY21" s="105"/>
      <c r="LKZ21" s="105"/>
      <c r="LLA21" s="105"/>
      <c r="LLB21" s="105"/>
      <c r="LLC21" s="105"/>
      <c r="LLD21" s="105"/>
      <c r="LLE21" s="105"/>
      <c r="LLF21" s="105"/>
      <c r="LLG21" s="105"/>
      <c r="LLH21" s="105"/>
      <c r="LLI21" s="105"/>
      <c r="LLJ21" s="105"/>
      <c r="LLK21" s="105"/>
      <c r="LLL21" s="105"/>
      <c r="LLM21" s="105"/>
      <c r="LLN21" s="105"/>
      <c r="LLO21" s="105"/>
      <c r="LLP21" s="105"/>
      <c r="LLQ21" s="105"/>
      <c r="LLR21" s="105"/>
      <c r="LLS21" s="105"/>
      <c r="LLT21" s="105"/>
      <c r="LLU21" s="105"/>
      <c r="LLV21" s="105"/>
      <c r="LLW21" s="105"/>
      <c r="LLX21" s="105"/>
      <c r="LLY21" s="105"/>
      <c r="LLZ21" s="105"/>
      <c r="LMA21" s="105"/>
      <c r="LMB21" s="105"/>
      <c r="LMC21" s="105"/>
      <c r="LMD21" s="105"/>
      <c r="LME21" s="105"/>
      <c r="LMF21" s="105"/>
      <c r="LMG21" s="105"/>
      <c r="LMH21" s="105"/>
      <c r="LMI21" s="105"/>
      <c r="LMJ21" s="105"/>
      <c r="LMK21" s="105"/>
      <c r="LML21" s="105"/>
      <c r="LMM21" s="105"/>
      <c r="LMN21" s="105"/>
      <c r="LMO21" s="105"/>
      <c r="LMP21" s="105"/>
      <c r="LMQ21" s="105"/>
      <c r="LMR21" s="105"/>
      <c r="LMS21" s="105"/>
      <c r="LMT21" s="105"/>
      <c r="LMU21" s="105"/>
      <c r="LMV21" s="105"/>
      <c r="LMW21" s="105"/>
      <c r="LMX21" s="105"/>
      <c r="LMY21" s="105"/>
      <c r="LMZ21" s="105"/>
      <c r="LNA21" s="105"/>
      <c r="LNB21" s="105"/>
      <c r="LNC21" s="105"/>
      <c r="LND21" s="105"/>
      <c r="LNE21" s="105"/>
      <c r="LNF21" s="105"/>
      <c r="LNG21" s="105"/>
      <c r="LNH21" s="105"/>
      <c r="LNI21" s="105"/>
      <c r="LNJ21" s="105"/>
      <c r="LNK21" s="105"/>
      <c r="LNL21" s="105"/>
      <c r="LNM21" s="105"/>
      <c r="LNN21" s="105"/>
      <c r="LNO21" s="105"/>
      <c r="LNP21" s="105"/>
      <c r="LNQ21" s="105"/>
      <c r="LNR21" s="105"/>
      <c r="LNS21" s="105"/>
      <c r="LNT21" s="105"/>
      <c r="LNU21" s="105"/>
      <c r="LNV21" s="105"/>
      <c r="LNW21" s="105"/>
      <c r="LNX21" s="105"/>
      <c r="LNY21" s="105"/>
      <c r="LNZ21" s="105"/>
      <c r="LOA21" s="105"/>
      <c r="LOB21" s="105"/>
      <c r="LOC21" s="105"/>
      <c r="LOD21" s="105"/>
      <c r="LOE21" s="105"/>
      <c r="LOF21" s="105"/>
      <c r="LOG21" s="105"/>
      <c r="LOH21" s="105"/>
      <c r="LOI21" s="105"/>
      <c r="LOJ21" s="105"/>
      <c r="LOK21" s="105"/>
      <c r="LOL21" s="105"/>
      <c r="LOM21" s="105"/>
      <c r="LON21" s="105"/>
      <c r="LOO21" s="105"/>
      <c r="LOP21" s="105"/>
      <c r="LOQ21" s="105"/>
      <c r="LOR21" s="105"/>
      <c r="LOS21" s="105"/>
      <c r="LOT21" s="105"/>
      <c r="LOU21" s="105"/>
      <c r="LOV21" s="105"/>
      <c r="LOW21" s="105"/>
      <c r="LOX21" s="105"/>
      <c r="LOY21" s="105"/>
      <c r="LOZ21" s="105"/>
      <c r="LPA21" s="105"/>
      <c r="LPB21" s="105"/>
      <c r="LPC21" s="105"/>
      <c r="LPD21" s="105"/>
      <c r="LPE21" s="105"/>
      <c r="LPF21" s="105"/>
      <c r="LPG21" s="105"/>
      <c r="LPH21" s="105"/>
      <c r="LPI21" s="105"/>
      <c r="LPJ21" s="105"/>
      <c r="LPK21" s="105"/>
      <c r="LPL21" s="105"/>
      <c r="LPM21" s="105"/>
      <c r="LPN21" s="105"/>
      <c r="LPO21" s="105"/>
      <c r="LPP21" s="105"/>
      <c r="LPQ21" s="105"/>
      <c r="LPR21" s="105"/>
      <c r="LPS21" s="105"/>
      <c r="LPT21" s="105"/>
      <c r="LPU21" s="105"/>
      <c r="LPV21" s="105"/>
      <c r="LPW21" s="105"/>
      <c r="LPX21" s="105"/>
      <c r="LPY21" s="105"/>
      <c r="LPZ21" s="105"/>
      <c r="LQA21" s="105"/>
      <c r="LQB21" s="105"/>
      <c r="LQC21" s="105"/>
      <c r="LQD21" s="105"/>
      <c r="LQE21" s="105"/>
      <c r="LQF21" s="105"/>
      <c r="LQG21" s="105"/>
      <c r="LQH21" s="105"/>
      <c r="LQI21" s="105"/>
      <c r="LQJ21" s="105"/>
      <c r="LQK21" s="105"/>
      <c r="LQL21" s="105"/>
      <c r="LQM21" s="105"/>
      <c r="LQN21" s="105"/>
      <c r="LQO21" s="105"/>
      <c r="LQP21" s="105"/>
      <c r="LQQ21" s="105"/>
      <c r="LQR21" s="105"/>
      <c r="LQS21" s="105"/>
      <c r="LQT21" s="105"/>
      <c r="LQU21" s="105"/>
      <c r="LQV21" s="105"/>
      <c r="LQW21" s="105"/>
      <c r="LQX21" s="105"/>
      <c r="LQY21" s="105"/>
      <c r="LQZ21" s="105"/>
      <c r="LRA21" s="105"/>
      <c r="LRB21" s="105"/>
      <c r="LRC21" s="105"/>
      <c r="LRD21" s="105"/>
      <c r="LRE21" s="105"/>
      <c r="LRF21" s="105"/>
      <c r="LRG21" s="105"/>
      <c r="LRH21" s="105"/>
      <c r="LRI21" s="105"/>
      <c r="LRJ21" s="105"/>
      <c r="LRK21" s="105"/>
      <c r="LRL21" s="105"/>
      <c r="LRM21" s="105"/>
      <c r="LRN21" s="105"/>
      <c r="LRO21" s="105"/>
      <c r="LRP21" s="105"/>
      <c r="LRQ21" s="105"/>
      <c r="LRR21" s="105"/>
      <c r="LRS21" s="105"/>
      <c r="LRT21" s="105"/>
      <c r="LRU21" s="105"/>
      <c r="LRV21" s="105"/>
      <c r="LRW21" s="105"/>
      <c r="LRX21" s="105"/>
      <c r="LRY21" s="105"/>
      <c r="LRZ21" s="105"/>
      <c r="LSA21" s="105"/>
      <c r="LSB21" s="105"/>
      <c r="LSC21" s="105"/>
      <c r="LSD21" s="105"/>
      <c r="LSE21" s="105"/>
      <c r="LSF21" s="105"/>
      <c r="LSG21" s="105"/>
      <c r="LSH21" s="105"/>
      <c r="LSI21" s="105"/>
      <c r="LSJ21" s="105"/>
      <c r="LSK21" s="105"/>
      <c r="LSL21" s="105"/>
      <c r="LSM21" s="105"/>
      <c r="LSN21" s="105"/>
      <c r="LSO21" s="105"/>
      <c r="LSP21" s="105"/>
      <c r="LSQ21" s="105"/>
      <c r="LSR21" s="105"/>
      <c r="LSS21" s="105"/>
      <c r="LST21" s="105"/>
      <c r="LSU21" s="105"/>
      <c r="LSV21" s="105"/>
      <c r="LSW21" s="105"/>
      <c r="LSX21" s="105"/>
      <c r="LSY21" s="105"/>
      <c r="LSZ21" s="105"/>
      <c r="LTA21" s="105"/>
      <c r="LTB21" s="105"/>
      <c r="LTC21" s="105"/>
      <c r="LTD21" s="105"/>
      <c r="LTE21" s="105"/>
      <c r="LTF21" s="105"/>
      <c r="LTG21" s="105"/>
      <c r="LTH21" s="105"/>
      <c r="LTI21" s="105"/>
      <c r="LTJ21" s="105"/>
      <c r="LTK21" s="105"/>
      <c r="LTL21" s="105"/>
      <c r="LTM21" s="105"/>
      <c r="LTN21" s="105"/>
      <c r="LTO21" s="105"/>
      <c r="LTP21" s="105"/>
      <c r="LTQ21" s="105"/>
      <c r="LTR21" s="105"/>
      <c r="LTS21" s="105"/>
      <c r="LTT21" s="105"/>
      <c r="LTU21" s="105"/>
      <c r="LTV21" s="105"/>
      <c r="LTW21" s="105"/>
      <c r="LTX21" s="105"/>
      <c r="LTY21" s="105"/>
      <c r="LTZ21" s="105"/>
      <c r="LUA21" s="105"/>
      <c r="LUB21" s="105"/>
      <c r="LUC21" s="105"/>
      <c r="LUD21" s="105"/>
      <c r="LUE21" s="105"/>
      <c r="LUF21" s="105"/>
      <c r="LUG21" s="105"/>
      <c r="LUH21" s="105"/>
      <c r="LUI21" s="105"/>
      <c r="LUJ21" s="105"/>
      <c r="LUK21" s="105"/>
      <c r="LUL21" s="105"/>
      <c r="LUM21" s="105"/>
      <c r="LUN21" s="105"/>
      <c r="LUO21" s="105"/>
      <c r="LUP21" s="105"/>
      <c r="LUQ21" s="105"/>
      <c r="LUR21" s="105"/>
      <c r="LUS21" s="105"/>
      <c r="LUT21" s="105"/>
      <c r="LUU21" s="105"/>
      <c r="LUV21" s="105"/>
      <c r="LUW21" s="105"/>
      <c r="LUX21" s="105"/>
      <c r="LUY21" s="105"/>
      <c r="LUZ21" s="105"/>
      <c r="LVA21" s="105"/>
      <c r="LVB21" s="105"/>
      <c r="LVC21" s="105"/>
      <c r="LVD21" s="105"/>
      <c r="LVE21" s="105"/>
      <c r="LVF21" s="105"/>
      <c r="LVG21" s="105"/>
      <c r="LVH21" s="105"/>
      <c r="LVI21" s="105"/>
      <c r="LVJ21" s="105"/>
      <c r="LVK21" s="105"/>
      <c r="LVL21" s="105"/>
      <c r="LVM21" s="105"/>
      <c r="LVN21" s="105"/>
      <c r="LVO21" s="105"/>
      <c r="LVP21" s="105"/>
      <c r="LVQ21" s="105"/>
      <c r="LVR21" s="105"/>
      <c r="LVS21" s="105"/>
      <c r="LVT21" s="105"/>
      <c r="LVU21" s="105"/>
      <c r="LVV21" s="105"/>
      <c r="LVW21" s="105"/>
      <c r="LVX21" s="105"/>
      <c r="LVY21" s="105"/>
      <c r="LVZ21" s="105"/>
      <c r="LWA21" s="105"/>
      <c r="LWB21" s="105"/>
      <c r="LWC21" s="105"/>
      <c r="LWD21" s="105"/>
      <c r="LWE21" s="105"/>
      <c r="LWF21" s="105"/>
      <c r="LWG21" s="105"/>
      <c r="LWH21" s="105"/>
      <c r="LWI21" s="105"/>
      <c r="LWJ21" s="105"/>
      <c r="LWK21" s="105"/>
      <c r="LWL21" s="105"/>
      <c r="LWM21" s="105"/>
      <c r="LWN21" s="105"/>
      <c r="LWO21" s="105"/>
      <c r="LWP21" s="105"/>
      <c r="LWQ21" s="105"/>
      <c r="LWR21" s="105"/>
      <c r="LWS21" s="105"/>
      <c r="LWT21" s="105"/>
      <c r="LWU21" s="105"/>
      <c r="LWV21" s="105"/>
      <c r="LWW21" s="105"/>
      <c r="LWX21" s="105"/>
      <c r="LWY21" s="105"/>
      <c r="LWZ21" s="105"/>
      <c r="LXA21" s="105"/>
      <c r="LXB21" s="105"/>
      <c r="LXC21" s="105"/>
      <c r="LXD21" s="105"/>
      <c r="LXE21" s="105"/>
      <c r="LXF21" s="105"/>
      <c r="LXG21" s="105"/>
      <c r="LXH21" s="105"/>
      <c r="LXI21" s="105"/>
      <c r="LXJ21" s="105"/>
      <c r="LXK21" s="105"/>
      <c r="LXL21" s="105"/>
      <c r="LXM21" s="105"/>
      <c r="LXN21" s="105"/>
      <c r="LXO21" s="105"/>
      <c r="LXP21" s="105"/>
      <c r="LXQ21" s="105"/>
      <c r="LXR21" s="105"/>
      <c r="LXS21" s="105"/>
      <c r="LXT21" s="105"/>
      <c r="LXU21" s="105"/>
      <c r="LXV21" s="105"/>
      <c r="LXW21" s="105"/>
      <c r="LXX21" s="105"/>
      <c r="LXY21" s="105"/>
      <c r="LXZ21" s="105"/>
      <c r="LYA21" s="105"/>
      <c r="LYB21" s="105"/>
      <c r="LYC21" s="105"/>
      <c r="LYD21" s="105"/>
      <c r="LYE21" s="105"/>
      <c r="LYF21" s="105"/>
      <c r="LYG21" s="105"/>
      <c r="LYH21" s="105"/>
      <c r="LYI21" s="105"/>
      <c r="LYJ21" s="105"/>
      <c r="LYK21" s="105"/>
      <c r="LYL21" s="105"/>
      <c r="LYM21" s="105"/>
      <c r="LYN21" s="105"/>
      <c r="LYO21" s="105"/>
      <c r="LYP21" s="105"/>
      <c r="LYQ21" s="105"/>
      <c r="LYR21" s="105"/>
      <c r="LYS21" s="105"/>
      <c r="LYT21" s="105"/>
      <c r="LYU21" s="105"/>
      <c r="LYV21" s="105"/>
      <c r="LYW21" s="105"/>
      <c r="LYX21" s="105"/>
      <c r="LYY21" s="105"/>
      <c r="LYZ21" s="105"/>
      <c r="LZA21" s="105"/>
      <c r="LZB21" s="105"/>
      <c r="LZC21" s="105"/>
      <c r="LZD21" s="105"/>
      <c r="LZE21" s="105"/>
      <c r="LZF21" s="105"/>
      <c r="LZG21" s="105"/>
      <c r="LZH21" s="105"/>
      <c r="LZI21" s="105"/>
      <c r="LZJ21" s="105"/>
      <c r="LZK21" s="105"/>
      <c r="LZL21" s="105"/>
      <c r="LZM21" s="105"/>
      <c r="LZN21" s="105"/>
      <c r="LZO21" s="105"/>
      <c r="LZP21" s="105"/>
      <c r="LZQ21" s="105"/>
      <c r="LZR21" s="105"/>
      <c r="LZS21" s="105"/>
      <c r="LZT21" s="105"/>
      <c r="LZU21" s="105"/>
      <c r="LZV21" s="105"/>
      <c r="LZW21" s="105"/>
      <c r="LZX21" s="105"/>
      <c r="LZY21" s="105"/>
      <c r="LZZ21" s="105"/>
      <c r="MAA21" s="105"/>
      <c r="MAB21" s="105"/>
      <c r="MAC21" s="105"/>
      <c r="MAD21" s="105"/>
      <c r="MAE21" s="105"/>
      <c r="MAF21" s="105"/>
      <c r="MAG21" s="105"/>
      <c r="MAH21" s="105"/>
      <c r="MAI21" s="105"/>
      <c r="MAJ21" s="105"/>
      <c r="MAK21" s="105"/>
      <c r="MAL21" s="105"/>
      <c r="MAM21" s="105"/>
      <c r="MAN21" s="105"/>
      <c r="MAO21" s="105"/>
      <c r="MAP21" s="105"/>
      <c r="MAQ21" s="105"/>
      <c r="MAR21" s="105"/>
      <c r="MAS21" s="105"/>
      <c r="MAT21" s="105"/>
      <c r="MAU21" s="105"/>
      <c r="MAV21" s="105"/>
      <c r="MAW21" s="105"/>
      <c r="MAX21" s="105"/>
      <c r="MAY21" s="105"/>
      <c r="MAZ21" s="105"/>
      <c r="MBA21" s="105"/>
      <c r="MBB21" s="105"/>
      <c r="MBC21" s="105"/>
      <c r="MBD21" s="105"/>
      <c r="MBE21" s="105"/>
      <c r="MBF21" s="105"/>
      <c r="MBG21" s="105"/>
      <c r="MBH21" s="105"/>
      <c r="MBI21" s="105"/>
      <c r="MBJ21" s="105"/>
      <c r="MBK21" s="105"/>
      <c r="MBL21" s="105"/>
      <c r="MBM21" s="105"/>
      <c r="MBN21" s="105"/>
      <c r="MBO21" s="105"/>
      <c r="MBP21" s="105"/>
      <c r="MBQ21" s="105"/>
      <c r="MBR21" s="105"/>
      <c r="MBS21" s="105"/>
      <c r="MBT21" s="105"/>
      <c r="MBU21" s="105"/>
      <c r="MBV21" s="105"/>
      <c r="MBW21" s="105"/>
      <c r="MBX21" s="105"/>
      <c r="MBY21" s="105"/>
      <c r="MBZ21" s="105"/>
      <c r="MCA21" s="105"/>
      <c r="MCB21" s="105"/>
      <c r="MCC21" s="105"/>
      <c r="MCD21" s="105"/>
      <c r="MCE21" s="105"/>
      <c r="MCF21" s="105"/>
      <c r="MCG21" s="105"/>
      <c r="MCH21" s="105"/>
      <c r="MCI21" s="105"/>
      <c r="MCJ21" s="105"/>
      <c r="MCK21" s="105"/>
      <c r="MCL21" s="105"/>
      <c r="MCM21" s="105"/>
      <c r="MCN21" s="105"/>
      <c r="MCO21" s="105"/>
      <c r="MCP21" s="105"/>
      <c r="MCQ21" s="105"/>
      <c r="MCR21" s="105"/>
      <c r="MCS21" s="105"/>
      <c r="MCT21" s="105"/>
      <c r="MCU21" s="105"/>
      <c r="MCV21" s="105"/>
      <c r="MCW21" s="105"/>
      <c r="MCX21" s="105"/>
      <c r="MCY21" s="105"/>
      <c r="MCZ21" s="105"/>
      <c r="MDA21" s="105"/>
      <c r="MDB21" s="105"/>
      <c r="MDC21" s="105"/>
      <c r="MDD21" s="105"/>
      <c r="MDE21" s="105"/>
      <c r="MDF21" s="105"/>
      <c r="MDG21" s="105"/>
      <c r="MDH21" s="105"/>
      <c r="MDI21" s="105"/>
      <c r="MDJ21" s="105"/>
      <c r="MDK21" s="105"/>
      <c r="MDL21" s="105"/>
      <c r="MDM21" s="105"/>
      <c r="MDN21" s="105"/>
      <c r="MDO21" s="105"/>
      <c r="MDP21" s="105"/>
      <c r="MDQ21" s="105"/>
      <c r="MDR21" s="105"/>
      <c r="MDS21" s="105"/>
      <c r="MDT21" s="105"/>
      <c r="MDU21" s="105"/>
      <c r="MDV21" s="105"/>
      <c r="MDW21" s="105"/>
      <c r="MDX21" s="105"/>
      <c r="MDY21" s="105"/>
      <c r="MDZ21" s="105"/>
      <c r="MEA21" s="105"/>
      <c r="MEB21" s="105"/>
      <c r="MEC21" s="105"/>
      <c r="MED21" s="105"/>
      <c r="MEE21" s="105"/>
      <c r="MEF21" s="105"/>
      <c r="MEG21" s="105"/>
      <c r="MEH21" s="105"/>
      <c r="MEI21" s="105"/>
      <c r="MEJ21" s="105"/>
      <c r="MEK21" s="105"/>
      <c r="MEL21" s="105"/>
      <c r="MEM21" s="105"/>
      <c r="MEN21" s="105"/>
      <c r="MEO21" s="105"/>
      <c r="MEP21" s="105"/>
      <c r="MEQ21" s="105"/>
      <c r="MER21" s="105"/>
      <c r="MES21" s="105"/>
      <c r="MET21" s="105"/>
      <c r="MEU21" s="105"/>
      <c r="MEV21" s="105"/>
      <c r="MEW21" s="105"/>
      <c r="MEX21" s="105"/>
      <c r="MEY21" s="105"/>
      <c r="MEZ21" s="105"/>
      <c r="MFA21" s="105"/>
      <c r="MFB21" s="105"/>
      <c r="MFC21" s="105"/>
      <c r="MFD21" s="105"/>
      <c r="MFE21" s="105"/>
      <c r="MFF21" s="105"/>
      <c r="MFG21" s="105"/>
      <c r="MFH21" s="105"/>
      <c r="MFI21" s="105"/>
      <c r="MFJ21" s="105"/>
      <c r="MFK21" s="105"/>
      <c r="MFL21" s="105"/>
      <c r="MFM21" s="105"/>
      <c r="MFN21" s="105"/>
      <c r="MFO21" s="105"/>
      <c r="MFP21" s="105"/>
      <c r="MFQ21" s="105"/>
      <c r="MFR21" s="105"/>
      <c r="MFS21" s="105"/>
      <c r="MFT21" s="105"/>
      <c r="MFU21" s="105"/>
      <c r="MFV21" s="105"/>
      <c r="MFW21" s="105"/>
      <c r="MFX21" s="105"/>
      <c r="MFY21" s="105"/>
      <c r="MFZ21" s="105"/>
      <c r="MGA21" s="105"/>
      <c r="MGB21" s="105"/>
      <c r="MGC21" s="105"/>
      <c r="MGD21" s="105"/>
      <c r="MGE21" s="105"/>
      <c r="MGF21" s="105"/>
      <c r="MGG21" s="105"/>
      <c r="MGH21" s="105"/>
      <c r="MGI21" s="105"/>
      <c r="MGJ21" s="105"/>
      <c r="MGK21" s="105"/>
      <c r="MGL21" s="105"/>
      <c r="MGM21" s="105"/>
      <c r="MGN21" s="105"/>
      <c r="MGO21" s="105"/>
      <c r="MGP21" s="105"/>
      <c r="MGQ21" s="105"/>
      <c r="MGR21" s="105"/>
      <c r="MGS21" s="105"/>
      <c r="MGT21" s="105"/>
      <c r="MGU21" s="105"/>
      <c r="MGV21" s="105"/>
      <c r="MGW21" s="105"/>
      <c r="MGX21" s="105"/>
      <c r="MGY21" s="105"/>
      <c r="MGZ21" s="105"/>
      <c r="MHA21" s="105"/>
      <c r="MHB21" s="105"/>
      <c r="MHC21" s="105"/>
      <c r="MHD21" s="105"/>
      <c r="MHE21" s="105"/>
      <c r="MHF21" s="105"/>
      <c r="MHG21" s="105"/>
      <c r="MHH21" s="105"/>
      <c r="MHI21" s="105"/>
      <c r="MHJ21" s="105"/>
      <c r="MHK21" s="105"/>
      <c r="MHL21" s="105"/>
      <c r="MHM21" s="105"/>
      <c r="MHN21" s="105"/>
      <c r="MHO21" s="105"/>
      <c r="MHP21" s="105"/>
      <c r="MHQ21" s="105"/>
      <c r="MHR21" s="105"/>
      <c r="MHS21" s="105"/>
      <c r="MHT21" s="105"/>
      <c r="MHU21" s="105"/>
      <c r="MHV21" s="105"/>
      <c r="MHW21" s="105"/>
      <c r="MHX21" s="105"/>
      <c r="MHY21" s="105"/>
      <c r="MHZ21" s="105"/>
      <c r="MIA21" s="105"/>
      <c r="MIB21" s="105"/>
      <c r="MIC21" s="105"/>
      <c r="MID21" s="105"/>
      <c r="MIE21" s="105"/>
      <c r="MIF21" s="105"/>
      <c r="MIG21" s="105"/>
      <c r="MIH21" s="105"/>
      <c r="MII21" s="105"/>
      <c r="MIJ21" s="105"/>
      <c r="MIK21" s="105"/>
      <c r="MIL21" s="105"/>
      <c r="MIM21" s="105"/>
      <c r="MIN21" s="105"/>
      <c r="MIO21" s="105"/>
      <c r="MIP21" s="105"/>
      <c r="MIQ21" s="105"/>
      <c r="MIR21" s="105"/>
      <c r="MIS21" s="105"/>
      <c r="MIT21" s="105"/>
      <c r="MIU21" s="105"/>
      <c r="MIV21" s="105"/>
      <c r="MIW21" s="105"/>
      <c r="MIX21" s="105"/>
      <c r="MIY21" s="105"/>
      <c r="MIZ21" s="105"/>
      <c r="MJA21" s="105"/>
      <c r="MJB21" s="105"/>
      <c r="MJC21" s="105"/>
      <c r="MJD21" s="105"/>
      <c r="MJE21" s="105"/>
      <c r="MJF21" s="105"/>
      <c r="MJG21" s="105"/>
      <c r="MJH21" s="105"/>
      <c r="MJI21" s="105"/>
      <c r="MJJ21" s="105"/>
      <c r="MJK21" s="105"/>
      <c r="MJL21" s="105"/>
      <c r="MJM21" s="105"/>
      <c r="MJN21" s="105"/>
      <c r="MJO21" s="105"/>
      <c r="MJP21" s="105"/>
      <c r="MJQ21" s="105"/>
      <c r="MJR21" s="105"/>
      <c r="MJS21" s="105"/>
      <c r="MJT21" s="105"/>
      <c r="MJU21" s="105"/>
      <c r="MJV21" s="105"/>
      <c r="MJW21" s="105"/>
      <c r="MJX21" s="105"/>
      <c r="MJY21" s="105"/>
      <c r="MJZ21" s="105"/>
      <c r="MKA21" s="105"/>
      <c r="MKB21" s="105"/>
      <c r="MKC21" s="105"/>
      <c r="MKD21" s="105"/>
      <c r="MKE21" s="105"/>
      <c r="MKF21" s="105"/>
      <c r="MKG21" s="105"/>
      <c r="MKH21" s="105"/>
      <c r="MKI21" s="105"/>
      <c r="MKJ21" s="105"/>
      <c r="MKK21" s="105"/>
      <c r="MKL21" s="105"/>
      <c r="MKM21" s="105"/>
      <c r="MKN21" s="105"/>
      <c r="MKO21" s="105"/>
      <c r="MKP21" s="105"/>
      <c r="MKQ21" s="105"/>
      <c r="MKR21" s="105"/>
      <c r="MKS21" s="105"/>
      <c r="MKT21" s="105"/>
      <c r="MKU21" s="105"/>
      <c r="MKV21" s="105"/>
      <c r="MKW21" s="105"/>
      <c r="MKX21" s="105"/>
      <c r="MKY21" s="105"/>
      <c r="MKZ21" s="105"/>
      <c r="MLA21" s="105"/>
      <c r="MLB21" s="105"/>
      <c r="MLC21" s="105"/>
      <c r="MLD21" s="105"/>
      <c r="MLE21" s="105"/>
      <c r="MLF21" s="105"/>
      <c r="MLG21" s="105"/>
      <c r="MLH21" s="105"/>
      <c r="MLI21" s="105"/>
      <c r="MLJ21" s="105"/>
      <c r="MLK21" s="105"/>
      <c r="MLL21" s="105"/>
      <c r="MLM21" s="105"/>
      <c r="MLN21" s="105"/>
      <c r="MLO21" s="105"/>
      <c r="MLP21" s="105"/>
      <c r="MLQ21" s="105"/>
      <c r="MLR21" s="105"/>
      <c r="MLS21" s="105"/>
      <c r="MLT21" s="105"/>
      <c r="MLU21" s="105"/>
      <c r="MLV21" s="105"/>
      <c r="MLW21" s="105"/>
      <c r="MLX21" s="105"/>
      <c r="MLY21" s="105"/>
      <c r="MLZ21" s="105"/>
      <c r="MMA21" s="105"/>
      <c r="MMB21" s="105"/>
      <c r="MMC21" s="105"/>
      <c r="MMD21" s="105"/>
      <c r="MME21" s="105"/>
      <c r="MMF21" s="105"/>
      <c r="MMG21" s="105"/>
      <c r="MMH21" s="105"/>
      <c r="MMI21" s="105"/>
      <c r="MMJ21" s="105"/>
      <c r="MMK21" s="105"/>
      <c r="MML21" s="105"/>
      <c r="MMM21" s="105"/>
      <c r="MMN21" s="105"/>
      <c r="MMO21" s="105"/>
      <c r="MMP21" s="105"/>
      <c r="MMQ21" s="105"/>
      <c r="MMR21" s="105"/>
      <c r="MMS21" s="105"/>
      <c r="MMT21" s="105"/>
      <c r="MMU21" s="105"/>
      <c r="MMV21" s="105"/>
      <c r="MMW21" s="105"/>
      <c r="MMX21" s="105"/>
      <c r="MMY21" s="105"/>
      <c r="MMZ21" s="105"/>
      <c r="MNA21" s="105"/>
      <c r="MNB21" s="105"/>
      <c r="MNC21" s="105"/>
      <c r="MND21" s="105"/>
      <c r="MNE21" s="105"/>
      <c r="MNF21" s="105"/>
      <c r="MNG21" s="105"/>
      <c r="MNH21" s="105"/>
      <c r="MNI21" s="105"/>
      <c r="MNJ21" s="105"/>
      <c r="MNK21" s="105"/>
      <c r="MNL21" s="105"/>
      <c r="MNM21" s="105"/>
      <c r="MNN21" s="105"/>
      <c r="MNO21" s="105"/>
      <c r="MNP21" s="105"/>
      <c r="MNQ21" s="105"/>
      <c r="MNR21" s="105"/>
      <c r="MNS21" s="105"/>
      <c r="MNT21" s="105"/>
      <c r="MNU21" s="105"/>
      <c r="MNV21" s="105"/>
      <c r="MNW21" s="105"/>
      <c r="MNX21" s="105"/>
      <c r="MNY21" s="105"/>
      <c r="MNZ21" s="105"/>
      <c r="MOA21" s="105"/>
      <c r="MOB21" s="105"/>
      <c r="MOC21" s="105"/>
      <c r="MOD21" s="105"/>
      <c r="MOE21" s="105"/>
      <c r="MOF21" s="105"/>
      <c r="MOG21" s="105"/>
      <c r="MOH21" s="105"/>
      <c r="MOI21" s="105"/>
      <c r="MOJ21" s="105"/>
      <c r="MOK21" s="105"/>
      <c r="MOL21" s="105"/>
      <c r="MOM21" s="105"/>
      <c r="MON21" s="105"/>
      <c r="MOO21" s="105"/>
      <c r="MOP21" s="105"/>
      <c r="MOQ21" s="105"/>
      <c r="MOR21" s="105"/>
      <c r="MOS21" s="105"/>
      <c r="MOT21" s="105"/>
      <c r="MOU21" s="105"/>
      <c r="MOV21" s="105"/>
      <c r="MOW21" s="105"/>
      <c r="MOX21" s="105"/>
      <c r="MOY21" s="105"/>
      <c r="MOZ21" s="105"/>
      <c r="MPA21" s="105"/>
      <c r="MPB21" s="105"/>
      <c r="MPC21" s="105"/>
      <c r="MPD21" s="105"/>
      <c r="MPE21" s="105"/>
      <c r="MPF21" s="105"/>
      <c r="MPG21" s="105"/>
      <c r="MPH21" s="105"/>
      <c r="MPI21" s="105"/>
      <c r="MPJ21" s="105"/>
      <c r="MPK21" s="105"/>
      <c r="MPL21" s="105"/>
      <c r="MPM21" s="105"/>
      <c r="MPN21" s="105"/>
      <c r="MPO21" s="105"/>
      <c r="MPP21" s="105"/>
      <c r="MPQ21" s="105"/>
      <c r="MPR21" s="105"/>
      <c r="MPS21" s="105"/>
      <c r="MPT21" s="105"/>
      <c r="MPU21" s="105"/>
      <c r="MPV21" s="105"/>
      <c r="MPW21" s="105"/>
      <c r="MPX21" s="105"/>
      <c r="MPY21" s="105"/>
      <c r="MPZ21" s="105"/>
      <c r="MQA21" s="105"/>
      <c r="MQB21" s="105"/>
      <c r="MQC21" s="105"/>
      <c r="MQD21" s="105"/>
      <c r="MQE21" s="105"/>
      <c r="MQF21" s="105"/>
      <c r="MQG21" s="105"/>
      <c r="MQH21" s="105"/>
      <c r="MQI21" s="105"/>
      <c r="MQJ21" s="105"/>
      <c r="MQK21" s="105"/>
      <c r="MQL21" s="105"/>
      <c r="MQM21" s="105"/>
      <c r="MQN21" s="105"/>
      <c r="MQO21" s="105"/>
      <c r="MQP21" s="105"/>
      <c r="MQQ21" s="105"/>
      <c r="MQR21" s="105"/>
      <c r="MQS21" s="105"/>
      <c r="MQT21" s="105"/>
      <c r="MQU21" s="105"/>
      <c r="MQV21" s="105"/>
      <c r="MQW21" s="105"/>
      <c r="MQX21" s="105"/>
      <c r="MQY21" s="105"/>
      <c r="MQZ21" s="105"/>
      <c r="MRA21" s="105"/>
      <c r="MRB21" s="105"/>
      <c r="MRC21" s="105"/>
      <c r="MRD21" s="105"/>
      <c r="MRE21" s="105"/>
      <c r="MRF21" s="105"/>
      <c r="MRG21" s="105"/>
      <c r="MRH21" s="105"/>
      <c r="MRI21" s="105"/>
      <c r="MRJ21" s="105"/>
      <c r="MRK21" s="105"/>
      <c r="MRL21" s="105"/>
      <c r="MRM21" s="105"/>
      <c r="MRN21" s="105"/>
      <c r="MRO21" s="105"/>
      <c r="MRP21" s="105"/>
      <c r="MRQ21" s="105"/>
      <c r="MRR21" s="105"/>
      <c r="MRS21" s="105"/>
      <c r="MRT21" s="105"/>
      <c r="MRU21" s="105"/>
      <c r="MRV21" s="105"/>
      <c r="MRW21" s="105"/>
      <c r="MRX21" s="105"/>
      <c r="MRY21" s="105"/>
      <c r="MRZ21" s="105"/>
      <c r="MSA21" s="105"/>
      <c r="MSB21" s="105"/>
      <c r="MSC21" s="105"/>
      <c r="MSD21" s="105"/>
      <c r="MSE21" s="105"/>
      <c r="MSF21" s="105"/>
      <c r="MSG21" s="105"/>
      <c r="MSH21" s="105"/>
      <c r="MSI21" s="105"/>
      <c r="MSJ21" s="105"/>
      <c r="MSK21" s="105"/>
      <c r="MSL21" s="105"/>
      <c r="MSM21" s="105"/>
      <c r="MSN21" s="105"/>
      <c r="MSO21" s="105"/>
      <c r="MSP21" s="105"/>
      <c r="MSQ21" s="105"/>
      <c r="MSR21" s="105"/>
      <c r="MSS21" s="105"/>
      <c r="MST21" s="105"/>
      <c r="MSU21" s="105"/>
      <c r="MSV21" s="105"/>
      <c r="MSW21" s="105"/>
      <c r="MSX21" s="105"/>
      <c r="MSY21" s="105"/>
      <c r="MSZ21" s="105"/>
      <c r="MTA21" s="105"/>
      <c r="MTB21" s="105"/>
      <c r="MTC21" s="105"/>
      <c r="MTD21" s="105"/>
      <c r="MTE21" s="105"/>
      <c r="MTF21" s="105"/>
      <c r="MTG21" s="105"/>
      <c r="MTH21" s="105"/>
      <c r="MTI21" s="105"/>
      <c r="MTJ21" s="105"/>
      <c r="MTK21" s="105"/>
      <c r="MTL21" s="105"/>
      <c r="MTM21" s="105"/>
      <c r="MTN21" s="105"/>
      <c r="MTO21" s="105"/>
      <c r="MTP21" s="105"/>
      <c r="MTQ21" s="105"/>
      <c r="MTR21" s="105"/>
      <c r="MTS21" s="105"/>
      <c r="MTT21" s="105"/>
      <c r="MTU21" s="105"/>
      <c r="MTV21" s="105"/>
      <c r="MTW21" s="105"/>
      <c r="MTX21" s="105"/>
      <c r="MTY21" s="105"/>
      <c r="MTZ21" s="105"/>
      <c r="MUA21" s="105"/>
      <c r="MUB21" s="105"/>
      <c r="MUC21" s="105"/>
      <c r="MUD21" s="105"/>
      <c r="MUE21" s="105"/>
      <c r="MUF21" s="105"/>
      <c r="MUG21" s="105"/>
      <c r="MUH21" s="105"/>
      <c r="MUI21" s="105"/>
      <c r="MUJ21" s="105"/>
      <c r="MUK21" s="105"/>
      <c r="MUL21" s="105"/>
      <c r="MUM21" s="105"/>
      <c r="MUN21" s="105"/>
      <c r="MUO21" s="105"/>
      <c r="MUP21" s="105"/>
      <c r="MUQ21" s="105"/>
      <c r="MUR21" s="105"/>
      <c r="MUS21" s="105"/>
      <c r="MUT21" s="105"/>
      <c r="MUU21" s="105"/>
      <c r="MUV21" s="105"/>
      <c r="MUW21" s="105"/>
      <c r="MUX21" s="105"/>
      <c r="MUY21" s="105"/>
      <c r="MUZ21" s="105"/>
      <c r="MVA21" s="105"/>
      <c r="MVB21" s="105"/>
      <c r="MVC21" s="105"/>
      <c r="MVD21" s="105"/>
      <c r="MVE21" s="105"/>
      <c r="MVF21" s="105"/>
      <c r="MVG21" s="105"/>
      <c r="MVH21" s="105"/>
      <c r="MVI21" s="105"/>
      <c r="MVJ21" s="105"/>
      <c r="MVK21" s="105"/>
      <c r="MVL21" s="105"/>
      <c r="MVM21" s="105"/>
      <c r="MVN21" s="105"/>
      <c r="MVO21" s="105"/>
      <c r="MVP21" s="105"/>
      <c r="MVQ21" s="105"/>
      <c r="MVR21" s="105"/>
      <c r="MVS21" s="105"/>
      <c r="MVT21" s="105"/>
      <c r="MVU21" s="105"/>
      <c r="MVV21" s="105"/>
      <c r="MVW21" s="105"/>
      <c r="MVX21" s="105"/>
      <c r="MVY21" s="105"/>
      <c r="MVZ21" s="105"/>
      <c r="MWA21" s="105"/>
      <c r="MWB21" s="105"/>
      <c r="MWC21" s="105"/>
      <c r="MWD21" s="105"/>
      <c r="MWE21" s="105"/>
      <c r="MWF21" s="105"/>
      <c r="MWG21" s="105"/>
      <c r="MWH21" s="105"/>
      <c r="MWI21" s="105"/>
      <c r="MWJ21" s="105"/>
      <c r="MWK21" s="105"/>
      <c r="MWL21" s="105"/>
      <c r="MWM21" s="105"/>
      <c r="MWN21" s="105"/>
      <c r="MWO21" s="105"/>
      <c r="MWP21" s="105"/>
      <c r="MWQ21" s="105"/>
      <c r="MWR21" s="105"/>
      <c r="MWS21" s="105"/>
      <c r="MWT21" s="105"/>
      <c r="MWU21" s="105"/>
      <c r="MWV21" s="105"/>
      <c r="MWW21" s="105"/>
      <c r="MWX21" s="105"/>
      <c r="MWY21" s="105"/>
      <c r="MWZ21" s="105"/>
      <c r="MXA21" s="105"/>
      <c r="MXB21" s="105"/>
      <c r="MXC21" s="105"/>
      <c r="MXD21" s="105"/>
      <c r="MXE21" s="105"/>
      <c r="MXF21" s="105"/>
      <c r="MXG21" s="105"/>
      <c r="MXH21" s="105"/>
      <c r="MXI21" s="105"/>
      <c r="MXJ21" s="105"/>
      <c r="MXK21" s="105"/>
      <c r="MXL21" s="105"/>
      <c r="MXM21" s="105"/>
      <c r="MXN21" s="105"/>
      <c r="MXO21" s="105"/>
      <c r="MXP21" s="105"/>
      <c r="MXQ21" s="105"/>
      <c r="MXR21" s="105"/>
      <c r="MXS21" s="105"/>
      <c r="MXT21" s="105"/>
      <c r="MXU21" s="105"/>
      <c r="MXV21" s="105"/>
      <c r="MXW21" s="105"/>
      <c r="MXX21" s="105"/>
      <c r="MXY21" s="105"/>
      <c r="MXZ21" s="105"/>
      <c r="MYA21" s="105"/>
      <c r="MYB21" s="105"/>
      <c r="MYC21" s="105"/>
      <c r="MYD21" s="105"/>
      <c r="MYE21" s="105"/>
      <c r="MYF21" s="105"/>
      <c r="MYG21" s="105"/>
      <c r="MYH21" s="105"/>
      <c r="MYI21" s="105"/>
      <c r="MYJ21" s="105"/>
      <c r="MYK21" s="105"/>
      <c r="MYL21" s="105"/>
      <c r="MYM21" s="105"/>
      <c r="MYN21" s="105"/>
      <c r="MYO21" s="105"/>
      <c r="MYP21" s="105"/>
      <c r="MYQ21" s="105"/>
      <c r="MYR21" s="105"/>
      <c r="MYS21" s="105"/>
      <c r="MYT21" s="105"/>
      <c r="MYU21" s="105"/>
      <c r="MYV21" s="105"/>
      <c r="MYW21" s="105"/>
      <c r="MYX21" s="105"/>
      <c r="MYY21" s="105"/>
      <c r="MYZ21" s="105"/>
      <c r="MZA21" s="105"/>
      <c r="MZB21" s="105"/>
      <c r="MZC21" s="105"/>
      <c r="MZD21" s="105"/>
      <c r="MZE21" s="105"/>
      <c r="MZF21" s="105"/>
      <c r="MZG21" s="105"/>
      <c r="MZH21" s="105"/>
      <c r="MZI21" s="105"/>
      <c r="MZJ21" s="105"/>
      <c r="MZK21" s="105"/>
      <c r="MZL21" s="105"/>
      <c r="MZM21" s="105"/>
      <c r="MZN21" s="105"/>
      <c r="MZO21" s="105"/>
      <c r="MZP21" s="105"/>
      <c r="MZQ21" s="105"/>
      <c r="MZR21" s="105"/>
      <c r="MZS21" s="105"/>
      <c r="MZT21" s="105"/>
      <c r="MZU21" s="105"/>
      <c r="MZV21" s="105"/>
      <c r="MZW21" s="105"/>
      <c r="MZX21" s="105"/>
      <c r="MZY21" s="105"/>
      <c r="MZZ21" s="105"/>
      <c r="NAA21" s="105"/>
      <c r="NAB21" s="105"/>
      <c r="NAC21" s="105"/>
      <c r="NAD21" s="105"/>
      <c r="NAE21" s="105"/>
      <c r="NAF21" s="105"/>
      <c r="NAG21" s="105"/>
      <c r="NAH21" s="105"/>
      <c r="NAI21" s="105"/>
      <c r="NAJ21" s="105"/>
      <c r="NAK21" s="105"/>
      <c r="NAL21" s="105"/>
      <c r="NAM21" s="105"/>
      <c r="NAN21" s="105"/>
      <c r="NAO21" s="105"/>
      <c r="NAP21" s="105"/>
      <c r="NAQ21" s="105"/>
      <c r="NAR21" s="105"/>
      <c r="NAS21" s="105"/>
      <c r="NAT21" s="105"/>
      <c r="NAU21" s="105"/>
      <c r="NAV21" s="105"/>
      <c r="NAW21" s="105"/>
      <c r="NAX21" s="105"/>
      <c r="NAY21" s="105"/>
      <c r="NAZ21" s="105"/>
      <c r="NBA21" s="105"/>
      <c r="NBB21" s="105"/>
      <c r="NBC21" s="105"/>
      <c r="NBD21" s="105"/>
      <c r="NBE21" s="105"/>
      <c r="NBF21" s="105"/>
      <c r="NBG21" s="105"/>
      <c r="NBH21" s="105"/>
      <c r="NBI21" s="105"/>
      <c r="NBJ21" s="105"/>
      <c r="NBK21" s="105"/>
      <c r="NBL21" s="105"/>
      <c r="NBM21" s="105"/>
      <c r="NBN21" s="105"/>
      <c r="NBO21" s="105"/>
      <c r="NBP21" s="105"/>
      <c r="NBQ21" s="105"/>
      <c r="NBR21" s="105"/>
      <c r="NBS21" s="105"/>
      <c r="NBT21" s="105"/>
      <c r="NBU21" s="105"/>
      <c r="NBV21" s="105"/>
      <c r="NBW21" s="105"/>
      <c r="NBX21" s="105"/>
      <c r="NBY21" s="105"/>
      <c r="NBZ21" s="105"/>
      <c r="NCA21" s="105"/>
      <c r="NCB21" s="105"/>
      <c r="NCC21" s="105"/>
      <c r="NCD21" s="105"/>
      <c r="NCE21" s="105"/>
      <c r="NCF21" s="105"/>
      <c r="NCG21" s="105"/>
      <c r="NCH21" s="105"/>
      <c r="NCI21" s="105"/>
      <c r="NCJ21" s="105"/>
      <c r="NCK21" s="105"/>
      <c r="NCL21" s="105"/>
      <c r="NCM21" s="105"/>
      <c r="NCN21" s="105"/>
      <c r="NCO21" s="105"/>
      <c r="NCP21" s="105"/>
      <c r="NCQ21" s="105"/>
      <c r="NCR21" s="105"/>
      <c r="NCS21" s="105"/>
      <c r="NCT21" s="105"/>
      <c r="NCU21" s="105"/>
      <c r="NCV21" s="105"/>
      <c r="NCW21" s="105"/>
      <c r="NCX21" s="105"/>
      <c r="NCY21" s="105"/>
      <c r="NCZ21" s="105"/>
      <c r="NDA21" s="105"/>
      <c r="NDB21" s="105"/>
      <c r="NDC21" s="105"/>
      <c r="NDD21" s="105"/>
      <c r="NDE21" s="105"/>
      <c r="NDF21" s="105"/>
      <c r="NDG21" s="105"/>
      <c r="NDH21" s="105"/>
      <c r="NDI21" s="105"/>
      <c r="NDJ21" s="105"/>
      <c r="NDK21" s="105"/>
      <c r="NDL21" s="105"/>
      <c r="NDM21" s="105"/>
      <c r="NDN21" s="105"/>
      <c r="NDO21" s="105"/>
      <c r="NDP21" s="105"/>
      <c r="NDQ21" s="105"/>
      <c r="NDR21" s="105"/>
      <c r="NDS21" s="105"/>
      <c r="NDT21" s="105"/>
      <c r="NDU21" s="105"/>
      <c r="NDV21" s="105"/>
      <c r="NDW21" s="105"/>
      <c r="NDX21" s="105"/>
      <c r="NDY21" s="105"/>
      <c r="NDZ21" s="105"/>
      <c r="NEA21" s="105"/>
      <c r="NEB21" s="105"/>
      <c r="NEC21" s="105"/>
      <c r="NED21" s="105"/>
      <c r="NEE21" s="105"/>
      <c r="NEF21" s="105"/>
      <c r="NEG21" s="105"/>
      <c r="NEH21" s="105"/>
      <c r="NEI21" s="105"/>
      <c r="NEJ21" s="105"/>
      <c r="NEK21" s="105"/>
      <c r="NEL21" s="105"/>
      <c r="NEM21" s="105"/>
      <c r="NEN21" s="105"/>
      <c r="NEO21" s="105"/>
      <c r="NEP21" s="105"/>
      <c r="NEQ21" s="105"/>
      <c r="NER21" s="105"/>
      <c r="NES21" s="105"/>
      <c r="NET21" s="105"/>
      <c r="NEU21" s="105"/>
      <c r="NEV21" s="105"/>
      <c r="NEW21" s="105"/>
      <c r="NEX21" s="105"/>
      <c r="NEY21" s="105"/>
      <c r="NEZ21" s="105"/>
      <c r="NFA21" s="105"/>
      <c r="NFB21" s="105"/>
      <c r="NFC21" s="105"/>
      <c r="NFD21" s="105"/>
      <c r="NFE21" s="105"/>
      <c r="NFF21" s="105"/>
      <c r="NFG21" s="105"/>
      <c r="NFH21" s="105"/>
      <c r="NFI21" s="105"/>
      <c r="NFJ21" s="105"/>
      <c r="NFK21" s="105"/>
      <c r="NFL21" s="105"/>
      <c r="NFM21" s="105"/>
      <c r="NFN21" s="105"/>
      <c r="NFO21" s="105"/>
      <c r="NFP21" s="105"/>
      <c r="NFQ21" s="105"/>
      <c r="NFR21" s="105"/>
      <c r="NFS21" s="105"/>
      <c r="NFT21" s="105"/>
      <c r="NFU21" s="105"/>
      <c r="NFV21" s="105"/>
      <c r="NFW21" s="105"/>
      <c r="NFX21" s="105"/>
      <c r="NFY21" s="105"/>
      <c r="NFZ21" s="105"/>
      <c r="NGA21" s="105"/>
      <c r="NGB21" s="105"/>
      <c r="NGC21" s="105"/>
      <c r="NGD21" s="105"/>
      <c r="NGE21" s="105"/>
      <c r="NGF21" s="105"/>
      <c r="NGG21" s="105"/>
      <c r="NGH21" s="105"/>
      <c r="NGI21" s="105"/>
      <c r="NGJ21" s="105"/>
      <c r="NGK21" s="105"/>
      <c r="NGL21" s="105"/>
      <c r="NGM21" s="105"/>
      <c r="NGN21" s="105"/>
      <c r="NGO21" s="105"/>
      <c r="NGP21" s="105"/>
      <c r="NGQ21" s="105"/>
      <c r="NGR21" s="105"/>
      <c r="NGS21" s="105"/>
      <c r="NGT21" s="105"/>
      <c r="NGU21" s="105"/>
      <c r="NGV21" s="105"/>
      <c r="NGW21" s="105"/>
      <c r="NGX21" s="105"/>
      <c r="NGY21" s="105"/>
      <c r="NGZ21" s="105"/>
      <c r="NHA21" s="105"/>
      <c r="NHB21" s="105"/>
      <c r="NHC21" s="105"/>
      <c r="NHD21" s="105"/>
      <c r="NHE21" s="105"/>
      <c r="NHF21" s="105"/>
      <c r="NHG21" s="105"/>
      <c r="NHH21" s="105"/>
      <c r="NHI21" s="105"/>
      <c r="NHJ21" s="105"/>
      <c r="NHK21" s="105"/>
      <c r="NHL21" s="105"/>
      <c r="NHM21" s="105"/>
      <c r="NHN21" s="105"/>
      <c r="NHO21" s="105"/>
      <c r="NHP21" s="105"/>
      <c r="NHQ21" s="105"/>
      <c r="NHR21" s="105"/>
      <c r="NHS21" s="105"/>
      <c r="NHT21" s="105"/>
      <c r="NHU21" s="105"/>
      <c r="NHV21" s="105"/>
      <c r="NHW21" s="105"/>
      <c r="NHX21" s="105"/>
      <c r="NHY21" s="105"/>
      <c r="NHZ21" s="105"/>
      <c r="NIA21" s="105"/>
      <c r="NIB21" s="105"/>
      <c r="NIC21" s="105"/>
      <c r="NID21" s="105"/>
      <c r="NIE21" s="105"/>
      <c r="NIF21" s="105"/>
      <c r="NIG21" s="105"/>
      <c r="NIH21" s="105"/>
      <c r="NII21" s="105"/>
      <c r="NIJ21" s="105"/>
      <c r="NIK21" s="105"/>
      <c r="NIL21" s="105"/>
      <c r="NIM21" s="105"/>
      <c r="NIN21" s="105"/>
      <c r="NIO21" s="105"/>
      <c r="NIP21" s="105"/>
      <c r="NIQ21" s="105"/>
      <c r="NIR21" s="105"/>
      <c r="NIS21" s="105"/>
      <c r="NIT21" s="105"/>
      <c r="NIU21" s="105"/>
      <c r="NIV21" s="105"/>
      <c r="NIW21" s="105"/>
      <c r="NIX21" s="105"/>
      <c r="NIY21" s="105"/>
      <c r="NIZ21" s="105"/>
      <c r="NJA21" s="105"/>
      <c r="NJB21" s="105"/>
      <c r="NJC21" s="105"/>
      <c r="NJD21" s="105"/>
      <c r="NJE21" s="105"/>
      <c r="NJF21" s="105"/>
      <c r="NJG21" s="105"/>
      <c r="NJH21" s="105"/>
      <c r="NJI21" s="105"/>
      <c r="NJJ21" s="105"/>
      <c r="NJK21" s="105"/>
      <c r="NJL21" s="105"/>
      <c r="NJM21" s="105"/>
      <c r="NJN21" s="105"/>
      <c r="NJO21" s="105"/>
      <c r="NJP21" s="105"/>
      <c r="NJQ21" s="105"/>
      <c r="NJR21" s="105"/>
      <c r="NJS21" s="105"/>
      <c r="NJT21" s="105"/>
      <c r="NJU21" s="105"/>
      <c r="NJV21" s="105"/>
      <c r="NJW21" s="105"/>
      <c r="NJX21" s="105"/>
      <c r="NJY21" s="105"/>
      <c r="NJZ21" s="105"/>
      <c r="NKA21" s="105"/>
      <c r="NKB21" s="105"/>
      <c r="NKC21" s="105"/>
      <c r="NKD21" s="105"/>
      <c r="NKE21" s="105"/>
      <c r="NKF21" s="105"/>
      <c r="NKG21" s="105"/>
      <c r="NKH21" s="105"/>
      <c r="NKI21" s="105"/>
      <c r="NKJ21" s="105"/>
      <c r="NKK21" s="105"/>
      <c r="NKL21" s="105"/>
      <c r="NKM21" s="105"/>
      <c r="NKN21" s="105"/>
      <c r="NKO21" s="105"/>
      <c r="NKP21" s="105"/>
      <c r="NKQ21" s="105"/>
      <c r="NKR21" s="105"/>
      <c r="NKS21" s="105"/>
      <c r="NKT21" s="105"/>
      <c r="NKU21" s="105"/>
      <c r="NKV21" s="105"/>
      <c r="NKW21" s="105"/>
      <c r="NKX21" s="105"/>
      <c r="NKY21" s="105"/>
      <c r="NKZ21" s="105"/>
      <c r="NLA21" s="105"/>
      <c r="NLB21" s="105"/>
      <c r="NLC21" s="105"/>
      <c r="NLD21" s="105"/>
      <c r="NLE21" s="105"/>
      <c r="NLF21" s="105"/>
      <c r="NLG21" s="105"/>
      <c r="NLH21" s="105"/>
      <c r="NLI21" s="105"/>
      <c r="NLJ21" s="105"/>
      <c r="NLK21" s="105"/>
      <c r="NLL21" s="105"/>
      <c r="NLM21" s="105"/>
      <c r="NLN21" s="105"/>
      <c r="NLO21" s="105"/>
      <c r="NLP21" s="105"/>
      <c r="NLQ21" s="105"/>
      <c r="NLR21" s="105"/>
      <c r="NLS21" s="105"/>
      <c r="NLT21" s="105"/>
      <c r="NLU21" s="105"/>
      <c r="NLV21" s="105"/>
      <c r="NLW21" s="105"/>
      <c r="NLX21" s="105"/>
      <c r="NLY21" s="105"/>
      <c r="NLZ21" s="105"/>
      <c r="NMA21" s="105"/>
      <c r="NMB21" s="105"/>
      <c r="NMC21" s="105"/>
      <c r="NMD21" s="105"/>
      <c r="NME21" s="105"/>
      <c r="NMF21" s="105"/>
      <c r="NMG21" s="105"/>
      <c r="NMH21" s="105"/>
      <c r="NMI21" s="105"/>
      <c r="NMJ21" s="105"/>
      <c r="NMK21" s="105"/>
      <c r="NML21" s="105"/>
      <c r="NMM21" s="105"/>
      <c r="NMN21" s="105"/>
      <c r="NMO21" s="105"/>
      <c r="NMP21" s="105"/>
      <c r="NMQ21" s="105"/>
      <c r="NMR21" s="105"/>
      <c r="NMS21" s="105"/>
      <c r="NMT21" s="105"/>
      <c r="NMU21" s="105"/>
      <c r="NMV21" s="105"/>
      <c r="NMW21" s="105"/>
      <c r="NMX21" s="105"/>
      <c r="NMY21" s="105"/>
      <c r="NMZ21" s="105"/>
      <c r="NNA21" s="105"/>
      <c r="NNB21" s="105"/>
      <c r="NNC21" s="105"/>
      <c r="NND21" s="105"/>
      <c r="NNE21" s="105"/>
      <c r="NNF21" s="105"/>
      <c r="NNG21" s="105"/>
      <c r="NNH21" s="105"/>
      <c r="NNI21" s="105"/>
      <c r="NNJ21" s="105"/>
      <c r="NNK21" s="105"/>
      <c r="NNL21" s="105"/>
      <c r="NNM21" s="105"/>
      <c r="NNN21" s="105"/>
      <c r="NNO21" s="105"/>
      <c r="NNP21" s="105"/>
      <c r="NNQ21" s="105"/>
      <c r="NNR21" s="105"/>
      <c r="NNS21" s="105"/>
      <c r="NNT21" s="105"/>
      <c r="NNU21" s="105"/>
      <c r="NNV21" s="105"/>
      <c r="NNW21" s="105"/>
      <c r="NNX21" s="105"/>
      <c r="NNY21" s="105"/>
      <c r="NNZ21" s="105"/>
      <c r="NOA21" s="105"/>
      <c r="NOB21" s="105"/>
      <c r="NOC21" s="105"/>
      <c r="NOD21" s="105"/>
      <c r="NOE21" s="105"/>
      <c r="NOF21" s="105"/>
      <c r="NOG21" s="105"/>
      <c r="NOH21" s="105"/>
      <c r="NOI21" s="105"/>
      <c r="NOJ21" s="105"/>
      <c r="NOK21" s="105"/>
      <c r="NOL21" s="105"/>
      <c r="NOM21" s="105"/>
      <c r="NON21" s="105"/>
      <c r="NOO21" s="105"/>
      <c r="NOP21" s="105"/>
      <c r="NOQ21" s="105"/>
      <c r="NOR21" s="105"/>
      <c r="NOS21" s="105"/>
      <c r="NOT21" s="105"/>
      <c r="NOU21" s="105"/>
      <c r="NOV21" s="105"/>
      <c r="NOW21" s="105"/>
      <c r="NOX21" s="105"/>
      <c r="NOY21" s="105"/>
      <c r="NOZ21" s="105"/>
      <c r="NPA21" s="105"/>
      <c r="NPB21" s="105"/>
      <c r="NPC21" s="105"/>
      <c r="NPD21" s="105"/>
      <c r="NPE21" s="105"/>
      <c r="NPF21" s="105"/>
      <c r="NPG21" s="105"/>
      <c r="NPH21" s="105"/>
      <c r="NPI21" s="105"/>
      <c r="NPJ21" s="105"/>
      <c r="NPK21" s="105"/>
      <c r="NPL21" s="105"/>
      <c r="NPM21" s="105"/>
      <c r="NPN21" s="105"/>
      <c r="NPO21" s="105"/>
      <c r="NPP21" s="105"/>
      <c r="NPQ21" s="105"/>
      <c r="NPR21" s="105"/>
      <c r="NPS21" s="105"/>
      <c r="NPT21" s="105"/>
      <c r="NPU21" s="105"/>
      <c r="NPV21" s="105"/>
      <c r="NPW21" s="105"/>
      <c r="NPX21" s="105"/>
      <c r="NPY21" s="105"/>
      <c r="NPZ21" s="105"/>
      <c r="NQA21" s="105"/>
      <c r="NQB21" s="105"/>
      <c r="NQC21" s="105"/>
      <c r="NQD21" s="105"/>
      <c r="NQE21" s="105"/>
      <c r="NQF21" s="105"/>
      <c r="NQG21" s="105"/>
      <c r="NQH21" s="105"/>
      <c r="NQI21" s="105"/>
      <c r="NQJ21" s="105"/>
      <c r="NQK21" s="105"/>
      <c r="NQL21" s="105"/>
      <c r="NQM21" s="105"/>
      <c r="NQN21" s="105"/>
      <c r="NQO21" s="105"/>
      <c r="NQP21" s="105"/>
      <c r="NQQ21" s="105"/>
      <c r="NQR21" s="105"/>
      <c r="NQS21" s="105"/>
      <c r="NQT21" s="105"/>
      <c r="NQU21" s="105"/>
      <c r="NQV21" s="105"/>
      <c r="NQW21" s="105"/>
      <c r="NQX21" s="105"/>
      <c r="NQY21" s="105"/>
      <c r="NQZ21" s="105"/>
      <c r="NRA21" s="105"/>
      <c r="NRB21" s="105"/>
      <c r="NRC21" s="105"/>
      <c r="NRD21" s="105"/>
      <c r="NRE21" s="105"/>
      <c r="NRF21" s="105"/>
      <c r="NRG21" s="105"/>
      <c r="NRH21" s="105"/>
      <c r="NRI21" s="105"/>
      <c r="NRJ21" s="105"/>
      <c r="NRK21" s="105"/>
      <c r="NRL21" s="105"/>
      <c r="NRM21" s="105"/>
      <c r="NRN21" s="105"/>
      <c r="NRO21" s="105"/>
      <c r="NRP21" s="105"/>
      <c r="NRQ21" s="105"/>
      <c r="NRR21" s="105"/>
      <c r="NRS21" s="105"/>
      <c r="NRT21" s="105"/>
      <c r="NRU21" s="105"/>
      <c r="NRV21" s="105"/>
      <c r="NRW21" s="105"/>
      <c r="NRX21" s="105"/>
      <c r="NRY21" s="105"/>
      <c r="NRZ21" s="105"/>
      <c r="NSA21" s="105"/>
      <c r="NSB21" s="105"/>
      <c r="NSC21" s="105"/>
      <c r="NSD21" s="105"/>
      <c r="NSE21" s="105"/>
      <c r="NSF21" s="105"/>
      <c r="NSG21" s="105"/>
      <c r="NSH21" s="105"/>
      <c r="NSI21" s="105"/>
      <c r="NSJ21" s="105"/>
      <c r="NSK21" s="105"/>
      <c r="NSL21" s="105"/>
      <c r="NSM21" s="105"/>
      <c r="NSN21" s="105"/>
      <c r="NSO21" s="105"/>
      <c r="NSP21" s="105"/>
      <c r="NSQ21" s="105"/>
      <c r="NSR21" s="105"/>
      <c r="NSS21" s="105"/>
      <c r="NST21" s="105"/>
      <c r="NSU21" s="105"/>
      <c r="NSV21" s="105"/>
      <c r="NSW21" s="105"/>
      <c r="NSX21" s="105"/>
      <c r="NSY21" s="105"/>
      <c r="NSZ21" s="105"/>
      <c r="NTA21" s="105"/>
      <c r="NTB21" s="105"/>
      <c r="NTC21" s="105"/>
      <c r="NTD21" s="105"/>
      <c r="NTE21" s="105"/>
      <c r="NTF21" s="105"/>
      <c r="NTG21" s="105"/>
      <c r="NTH21" s="105"/>
      <c r="NTI21" s="105"/>
      <c r="NTJ21" s="105"/>
      <c r="NTK21" s="105"/>
      <c r="NTL21" s="105"/>
      <c r="NTM21" s="105"/>
      <c r="NTN21" s="105"/>
      <c r="NTO21" s="105"/>
      <c r="NTP21" s="105"/>
      <c r="NTQ21" s="105"/>
      <c r="NTR21" s="105"/>
      <c r="NTS21" s="105"/>
      <c r="NTT21" s="105"/>
      <c r="NTU21" s="105"/>
      <c r="NTV21" s="105"/>
      <c r="NTW21" s="105"/>
      <c r="NTX21" s="105"/>
      <c r="NTY21" s="105"/>
      <c r="NTZ21" s="105"/>
      <c r="NUA21" s="105"/>
      <c r="NUB21" s="105"/>
      <c r="NUC21" s="105"/>
      <c r="NUD21" s="105"/>
      <c r="NUE21" s="105"/>
      <c r="NUF21" s="105"/>
      <c r="NUG21" s="105"/>
      <c r="NUH21" s="105"/>
      <c r="NUI21" s="105"/>
      <c r="NUJ21" s="105"/>
      <c r="NUK21" s="105"/>
      <c r="NUL21" s="105"/>
      <c r="NUM21" s="105"/>
      <c r="NUN21" s="105"/>
      <c r="NUO21" s="105"/>
      <c r="NUP21" s="105"/>
      <c r="NUQ21" s="105"/>
      <c r="NUR21" s="105"/>
      <c r="NUS21" s="105"/>
      <c r="NUT21" s="105"/>
      <c r="NUU21" s="105"/>
      <c r="NUV21" s="105"/>
      <c r="NUW21" s="105"/>
      <c r="NUX21" s="105"/>
      <c r="NUY21" s="105"/>
      <c r="NUZ21" s="105"/>
      <c r="NVA21" s="105"/>
      <c r="NVB21" s="105"/>
      <c r="NVC21" s="105"/>
      <c r="NVD21" s="105"/>
      <c r="NVE21" s="105"/>
      <c r="NVF21" s="105"/>
      <c r="NVG21" s="105"/>
      <c r="NVH21" s="105"/>
      <c r="NVI21" s="105"/>
      <c r="NVJ21" s="105"/>
      <c r="NVK21" s="105"/>
      <c r="NVL21" s="105"/>
      <c r="NVM21" s="105"/>
      <c r="NVN21" s="105"/>
      <c r="NVO21" s="105"/>
      <c r="NVP21" s="105"/>
      <c r="NVQ21" s="105"/>
      <c r="NVR21" s="105"/>
      <c r="NVS21" s="105"/>
      <c r="NVT21" s="105"/>
      <c r="NVU21" s="105"/>
      <c r="NVV21" s="105"/>
      <c r="NVW21" s="105"/>
      <c r="NVX21" s="105"/>
      <c r="NVY21" s="105"/>
      <c r="NVZ21" s="105"/>
      <c r="NWA21" s="105"/>
      <c r="NWB21" s="105"/>
      <c r="NWC21" s="105"/>
      <c r="NWD21" s="105"/>
      <c r="NWE21" s="105"/>
      <c r="NWF21" s="105"/>
      <c r="NWG21" s="105"/>
      <c r="NWH21" s="105"/>
      <c r="NWI21" s="105"/>
      <c r="NWJ21" s="105"/>
      <c r="NWK21" s="105"/>
      <c r="NWL21" s="105"/>
      <c r="NWM21" s="105"/>
      <c r="NWN21" s="105"/>
      <c r="NWO21" s="105"/>
      <c r="NWP21" s="105"/>
      <c r="NWQ21" s="105"/>
      <c r="NWR21" s="105"/>
      <c r="NWS21" s="105"/>
      <c r="NWT21" s="105"/>
      <c r="NWU21" s="105"/>
      <c r="NWV21" s="105"/>
      <c r="NWW21" s="105"/>
      <c r="NWX21" s="105"/>
      <c r="NWY21" s="105"/>
      <c r="NWZ21" s="105"/>
      <c r="NXA21" s="105"/>
      <c r="NXB21" s="105"/>
      <c r="NXC21" s="105"/>
      <c r="NXD21" s="105"/>
      <c r="NXE21" s="105"/>
      <c r="NXF21" s="105"/>
      <c r="NXG21" s="105"/>
      <c r="NXH21" s="105"/>
      <c r="NXI21" s="105"/>
      <c r="NXJ21" s="105"/>
      <c r="NXK21" s="105"/>
      <c r="NXL21" s="105"/>
      <c r="NXM21" s="105"/>
      <c r="NXN21" s="105"/>
      <c r="NXO21" s="105"/>
      <c r="NXP21" s="105"/>
      <c r="NXQ21" s="105"/>
      <c r="NXR21" s="105"/>
      <c r="NXS21" s="105"/>
      <c r="NXT21" s="105"/>
      <c r="NXU21" s="105"/>
      <c r="NXV21" s="105"/>
      <c r="NXW21" s="105"/>
      <c r="NXX21" s="105"/>
      <c r="NXY21" s="105"/>
      <c r="NXZ21" s="105"/>
      <c r="NYA21" s="105"/>
      <c r="NYB21" s="105"/>
      <c r="NYC21" s="105"/>
      <c r="NYD21" s="105"/>
      <c r="NYE21" s="105"/>
      <c r="NYF21" s="105"/>
      <c r="NYG21" s="105"/>
      <c r="NYH21" s="105"/>
      <c r="NYI21" s="105"/>
      <c r="NYJ21" s="105"/>
      <c r="NYK21" s="105"/>
      <c r="NYL21" s="105"/>
      <c r="NYM21" s="105"/>
      <c r="NYN21" s="105"/>
      <c r="NYO21" s="105"/>
      <c r="NYP21" s="105"/>
      <c r="NYQ21" s="105"/>
      <c r="NYR21" s="105"/>
      <c r="NYS21" s="105"/>
      <c r="NYT21" s="105"/>
      <c r="NYU21" s="105"/>
      <c r="NYV21" s="105"/>
      <c r="NYW21" s="105"/>
      <c r="NYX21" s="105"/>
      <c r="NYY21" s="105"/>
      <c r="NYZ21" s="105"/>
      <c r="NZA21" s="105"/>
      <c r="NZB21" s="105"/>
      <c r="NZC21" s="105"/>
      <c r="NZD21" s="105"/>
      <c r="NZE21" s="105"/>
      <c r="NZF21" s="105"/>
      <c r="NZG21" s="105"/>
      <c r="NZH21" s="105"/>
      <c r="NZI21" s="105"/>
      <c r="NZJ21" s="105"/>
      <c r="NZK21" s="105"/>
      <c r="NZL21" s="105"/>
      <c r="NZM21" s="105"/>
      <c r="NZN21" s="105"/>
      <c r="NZO21" s="105"/>
      <c r="NZP21" s="105"/>
      <c r="NZQ21" s="105"/>
      <c r="NZR21" s="105"/>
      <c r="NZS21" s="105"/>
      <c r="NZT21" s="105"/>
      <c r="NZU21" s="105"/>
      <c r="NZV21" s="105"/>
      <c r="NZW21" s="105"/>
      <c r="NZX21" s="105"/>
      <c r="NZY21" s="105"/>
      <c r="NZZ21" s="105"/>
      <c r="OAA21" s="105"/>
      <c r="OAB21" s="105"/>
      <c r="OAC21" s="105"/>
      <c r="OAD21" s="105"/>
      <c r="OAE21" s="105"/>
      <c r="OAF21" s="105"/>
      <c r="OAG21" s="105"/>
      <c r="OAH21" s="105"/>
      <c r="OAI21" s="105"/>
      <c r="OAJ21" s="105"/>
      <c r="OAK21" s="105"/>
      <c r="OAL21" s="105"/>
      <c r="OAM21" s="105"/>
      <c r="OAN21" s="105"/>
      <c r="OAO21" s="105"/>
      <c r="OAP21" s="105"/>
      <c r="OAQ21" s="105"/>
      <c r="OAR21" s="105"/>
      <c r="OAS21" s="105"/>
      <c r="OAT21" s="105"/>
      <c r="OAU21" s="105"/>
      <c r="OAV21" s="105"/>
      <c r="OAW21" s="105"/>
      <c r="OAX21" s="105"/>
      <c r="OAY21" s="105"/>
      <c r="OAZ21" s="105"/>
      <c r="OBA21" s="105"/>
      <c r="OBB21" s="105"/>
      <c r="OBC21" s="105"/>
      <c r="OBD21" s="105"/>
      <c r="OBE21" s="105"/>
      <c r="OBF21" s="105"/>
      <c r="OBG21" s="105"/>
      <c r="OBH21" s="105"/>
      <c r="OBI21" s="105"/>
      <c r="OBJ21" s="105"/>
      <c r="OBK21" s="105"/>
      <c r="OBL21" s="105"/>
      <c r="OBM21" s="105"/>
      <c r="OBN21" s="105"/>
      <c r="OBO21" s="105"/>
      <c r="OBP21" s="105"/>
      <c r="OBQ21" s="105"/>
      <c r="OBR21" s="105"/>
      <c r="OBS21" s="105"/>
      <c r="OBT21" s="105"/>
      <c r="OBU21" s="105"/>
      <c r="OBV21" s="105"/>
      <c r="OBW21" s="105"/>
      <c r="OBX21" s="105"/>
      <c r="OBY21" s="105"/>
      <c r="OBZ21" s="105"/>
      <c r="OCA21" s="105"/>
      <c r="OCB21" s="105"/>
      <c r="OCC21" s="105"/>
      <c r="OCD21" s="105"/>
      <c r="OCE21" s="105"/>
      <c r="OCF21" s="105"/>
      <c r="OCG21" s="105"/>
      <c r="OCH21" s="105"/>
      <c r="OCI21" s="105"/>
      <c r="OCJ21" s="105"/>
      <c r="OCK21" s="105"/>
      <c r="OCL21" s="105"/>
      <c r="OCM21" s="105"/>
      <c r="OCN21" s="105"/>
      <c r="OCO21" s="105"/>
      <c r="OCP21" s="105"/>
      <c r="OCQ21" s="105"/>
      <c r="OCR21" s="105"/>
      <c r="OCS21" s="105"/>
      <c r="OCT21" s="105"/>
      <c r="OCU21" s="105"/>
      <c r="OCV21" s="105"/>
      <c r="OCW21" s="105"/>
      <c r="OCX21" s="105"/>
      <c r="OCY21" s="105"/>
      <c r="OCZ21" s="105"/>
      <c r="ODA21" s="105"/>
      <c r="ODB21" s="105"/>
      <c r="ODC21" s="105"/>
      <c r="ODD21" s="105"/>
      <c r="ODE21" s="105"/>
      <c r="ODF21" s="105"/>
      <c r="ODG21" s="105"/>
      <c r="ODH21" s="105"/>
      <c r="ODI21" s="105"/>
      <c r="ODJ21" s="105"/>
      <c r="ODK21" s="105"/>
      <c r="ODL21" s="105"/>
      <c r="ODM21" s="105"/>
      <c r="ODN21" s="105"/>
      <c r="ODO21" s="105"/>
      <c r="ODP21" s="105"/>
      <c r="ODQ21" s="105"/>
      <c r="ODR21" s="105"/>
      <c r="ODS21" s="105"/>
      <c r="ODT21" s="105"/>
      <c r="ODU21" s="105"/>
      <c r="ODV21" s="105"/>
      <c r="ODW21" s="105"/>
      <c r="ODX21" s="105"/>
      <c r="ODY21" s="105"/>
      <c r="ODZ21" s="105"/>
      <c r="OEA21" s="105"/>
      <c r="OEB21" s="105"/>
      <c r="OEC21" s="105"/>
      <c r="OED21" s="105"/>
      <c r="OEE21" s="105"/>
      <c r="OEF21" s="105"/>
      <c r="OEG21" s="105"/>
      <c r="OEH21" s="105"/>
      <c r="OEI21" s="105"/>
      <c r="OEJ21" s="105"/>
      <c r="OEK21" s="105"/>
      <c r="OEL21" s="105"/>
      <c r="OEM21" s="105"/>
      <c r="OEN21" s="105"/>
      <c r="OEO21" s="105"/>
      <c r="OEP21" s="105"/>
      <c r="OEQ21" s="105"/>
      <c r="OER21" s="105"/>
      <c r="OES21" s="105"/>
      <c r="OET21" s="105"/>
      <c r="OEU21" s="105"/>
      <c r="OEV21" s="105"/>
      <c r="OEW21" s="105"/>
      <c r="OEX21" s="105"/>
      <c r="OEY21" s="105"/>
      <c r="OEZ21" s="105"/>
      <c r="OFA21" s="105"/>
      <c r="OFB21" s="105"/>
      <c r="OFC21" s="105"/>
      <c r="OFD21" s="105"/>
      <c r="OFE21" s="105"/>
      <c r="OFF21" s="105"/>
      <c r="OFG21" s="105"/>
      <c r="OFH21" s="105"/>
      <c r="OFI21" s="105"/>
      <c r="OFJ21" s="105"/>
      <c r="OFK21" s="105"/>
      <c r="OFL21" s="105"/>
      <c r="OFM21" s="105"/>
      <c r="OFN21" s="105"/>
      <c r="OFO21" s="105"/>
      <c r="OFP21" s="105"/>
      <c r="OFQ21" s="105"/>
      <c r="OFR21" s="105"/>
      <c r="OFS21" s="105"/>
      <c r="OFT21" s="105"/>
      <c r="OFU21" s="105"/>
      <c r="OFV21" s="105"/>
      <c r="OFW21" s="105"/>
      <c r="OFX21" s="105"/>
      <c r="OFY21" s="105"/>
      <c r="OFZ21" s="105"/>
      <c r="OGA21" s="105"/>
      <c r="OGB21" s="105"/>
      <c r="OGC21" s="105"/>
      <c r="OGD21" s="105"/>
      <c r="OGE21" s="105"/>
      <c r="OGF21" s="105"/>
      <c r="OGG21" s="105"/>
      <c r="OGH21" s="105"/>
      <c r="OGI21" s="105"/>
      <c r="OGJ21" s="105"/>
      <c r="OGK21" s="105"/>
      <c r="OGL21" s="105"/>
      <c r="OGM21" s="105"/>
      <c r="OGN21" s="105"/>
      <c r="OGO21" s="105"/>
      <c r="OGP21" s="105"/>
      <c r="OGQ21" s="105"/>
      <c r="OGR21" s="105"/>
      <c r="OGS21" s="105"/>
      <c r="OGT21" s="105"/>
      <c r="OGU21" s="105"/>
      <c r="OGV21" s="105"/>
      <c r="OGW21" s="105"/>
      <c r="OGX21" s="105"/>
      <c r="OGY21" s="105"/>
      <c r="OGZ21" s="105"/>
      <c r="OHA21" s="105"/>
      <c r="OHB21" s="105"/>
      <c r="OHC21" s="105"/>
      <c r="OHD21" s="105"/>
      <c r="OHE21" s="105"/>
      <c r="OHF21" s="105"/>
      <c r="OHG21" s="105"/>
      <c r="OHH21" s="105"/>
      <c r="OHI21" s="105"/>
      <c r="OHJ21" s="105"/>
      <c r="OHK21" s="105"/>
      <c r="OHL21" s="105"/>
      <c r="OHM21" s="105"/>
      <c r="OHN21" s="105"/>
      <c r="OHO21" s="105"/>
      <c r="OHP21" s="105"/>
      <c r="OHQ21" s="105"/>
      <c r="OHR21" s="105"/>
      <c r="OHS21" s="105"/>
      <c r="OHT21" s="105"/>
      <c r="OHU21" s="105"/>
      <c r="OHV21" s="105"/>
      <c r="OHW21" s="105"/>
      <c r="OHX21" s="105"/>
      <c r="OHY21" s="105"/>
      <c r="OHZ21" s="105"/>
      <c r="OIA21" s="105"/>
      <c r="OIB21" s="105"/>
      <c r="OIC21" s="105"/>
      <c r="OID21" s="105"/>
      <c r="OIE21" s="105"/>
      <c r="OIF21" s="105"/>
      <c r="OIG21" s="105"/>
      <c r="OIH21" s="105"/>
      <c r="OII21" s="105"/>
      <c r="OIJ21" s="105"/>
      <c r="OIK21" s="105"/>
      <c r="OIL21" s="105"/>
      <c r="OIM21" s="105"/>
      <c r="OIN21" s="105"/>
      <c r="OIO21" s="105"/>
      <c r="OIP21" s="105"/>
      <c r="OIQ21" s="105"/>
      <c r="OIR21" s="105"/>
      <c r="OIS21" s="105"/>
      <c r="OIT21" s="105"/>
      <c r="OIU21" s="105"/>
      <c r="OIV21" s="105"/>
      <c r="OIW21" s="105"/>
      <c r="OIX21" s="105"/>
      <c r="OIY21" s="105"/>
      <c r="OIZ21" s="105"/>
      <c r="OJA21" s="105"/>
      <c r="OJB21" s="105"/>
      <c r="OJC21" s="105"/>
      <c r="OJD21" s="105"/>
      <c r="OJE21" s="105"/>
      <c r="OJF21" s="105"/>
      <c r="OJG21" s="105"/>
      <c r="OJH21" s="105"/>
      <c r="OJI21" s="105"/>
      <c r="OJJ21" s="105"/>
      <c r="OJK21" s="105"/>
      <c r="OJL21" s="105"/>
      <c r="OJM21" s="105"/>
      <c r="OJN21" s="105"/>
      <c r="OJO21" s="105"/>
      <c r="OJP21" s="105"/>
      <c r="OJQ21" s="105"/>
      <c r="OJR21" s="105"/>
      <c r="OJS21" s="105"/>
      <c r="OJT21" s="105"/>
      <c r="OJU21" s="105"/>
      <c r="OJV21" s="105"/>
      <c r="OJW21" s="105"/>
      <c r="OJX21" s="105"/>
      <c r="OJY21" s="105"/>
      <c r="OJZ21" s="105"/>
      <c r="OKA21" s="105"/>
      <c r="OKB21" s="105"/>
      <c r="OKC21" s="105"/>
      <c r="OKD21" s="105"/>
      <c r="OKE21" s="105"/>
      <c r="OKF21" s="105"/>
      <c r="OKG21" s="105"/>
      <c r="OKH21" s="105"/>
      <c r="OKI21" s="105"/>
      <c r="OKJ21" s="105"/>
      <c r="OKK21" s="105"/>
      <c r="OKL21" s="105"/>
      <c r="OKM21" s="105"/>
      <c r="OKN21" s="105"/>
      <c r="OKO21" s="105"/>
      <c r="OKP21" s="105"/>
      <c r="OKQ21" s="105"/>
      <c r="OKR21" s="105"/>
      <c r="OKS21" s="105"/>
      <c r="OKT21" s="105"/>
      <c r="OKU21" s="105"/>
      <c r="OKV21" s="105"/>
      <c r="OKW21" s="105"/>
      <c r="OKX21" s="105"/>
      <c r="OKY21" s="105"/>
      <c r="OKZ21" s="105"/>
      <c r="OLA21" s="105"/>
      <c r="OLB21" s="105"/>
      <c r="OLC21" s="105"/>
      <c r="OLD21" s="105"/>
      <c r="OLE21" s="105"/>
      <c r="OLF21" s="105"/>
      <c r="OLG21" s="105"/>
      <c r="OLH21" s="105"/>
      <c r="OLI21" s="105"/>
      <c r="OLJ21" s="105"/>
      <c r="OLK21" s="105"/>
      <c r="OLL21" s="105"/>
      <c r="OLM21" s="105"/>
      <c r="OLN21" s="105"/>
      <c r="OLO21" s="105"/>
      <c r="OLP21" s="105"/>
      <c r="OLQ21" s="105"/>
      <c r="OLR21" s="105"/>
      <c r="OLS21" s="105"/>
      <c r="OLT21" s="105"/>
      <c r="OLU21" s="105"/>
      <c r="OLV21" s="105"/>
      <c r="OLW21" s="105"/>
      <c r="OLX21" s="105"/>
      <c r="OLY21" s="105"/>
      <c r="OLZ21" s="105"/>
      <c r="OMA21" s="105"/>
      <c r="OMB21" s="105"/>
      <c r="OMC21" s="105"/>
      <c r="OMD21" s="105"/>
      <c r="OME21" s="105"/>
      <c r="OMF21" s="105"/>
      <c r="OMG21" s="105"/>
      <c r="OMH21" s="105"/>
      <c r="OMI21" s="105"/>
      <c r="OMJ21" s="105"/>
      <c r="OMK21" s="105"/>
      <c r="OML21" s="105"/>
      <c r="OMM21" s="105"/>
      <c r="OMN21" s="105"/>
      <c r="OMO21" s="105"/>
      <c r="OMP21" s="105"/>
      <c r="OMQ21" s="105"/>
      <c r="OMR21" s="105"/>
      <c r="OMS21" s="105"/>
      <c r="OMT21" s="105"/>
      <c r="OMU21" s="105"/>
      <c r="OMV21" s="105"/>
      <c r="OMW21" s="105"/>
      <c r="OMX21" s="105"/>
      <c r="OMY21" s="105"/>
      <c r="OMZ21" s="105"/>
      <c r="ONA21" s="105"/>
      <c r="ONB21" s="105"/>
      <c r="ONC21" s="105"/>
      <c r="OND21" s="105"/>
      <c r="ONE21" s="105"/>
      <c r="ONF21" s="105"/>
      <c r="ONG21" s="105"/>
      <c r="ONH21" s="105"/>
      <c r="ONI21" s="105"/>
      <c r="ONJ21" s="105"/>
      <c r="ONK21" s="105"/>
      <c r="ONL21" s="105"/>
      <c r="ONM21" s="105"/>
      <c r="ONN21" s="105"/>
      <c r="ONO21" s="105"/>
      <c r="ONP21" s="105"/>
      <c r="ONQ21" s="105"/>
      <c r="ONR21" s="105"/>
      <c r="ONS21" s="105"/>
      <c r="ONT21" s="105"/>
      <c r="ONU21" s="105"/>
      <c r="ONV21" s="105"/>
      <c r="ONW21" s="105"/>
      <c r="ONX21" s="105"/>
      <c r="ONY21" s="105"/>
      <c r="ONZ21" s="105"/>
      <c r="OOA21" s="105"/>
      <c r="OOB21" s="105"/>
      <c r="OOC21" s="105"/>
      <c r="OOD21" s="105"/>
      <c r="OOE21" s="105"/>
      <c r="OOF21" s="105"/>
      <c r="OOG21" s="105"/>
      <c r="OOH21" s="105"/>
      <c r="OOI21" s="105"/>
      <c r="OOJ21" s="105"/>
      <c r="OOK21" s="105"/>
      <c r="OOL21" s="105"/>
      <c r="OOM21" s="105"/>
      <c r="OON21" s="105"/>
      <c r="OOO21" s="105"/>
      <c r="OOP21" s="105"/>
      <c r="OOQ21" s="105"/>
      <c r="OOR21" s="105"/>
      <c r="OOS21" s="105"/>
      <c r="OOT21" s="105"/>
      <c r="OOU21" s="105"/>
      <c r="OOV21" s="105"/>
      <c r="OOW21" s="105"/>
      <c r="OOX21" s="105"/>
      <c r="OOY21" s="105"/>
      <c r="OOZ21" s="105"/>
      <c r="OPA21" s="105"/>
      <c r="OPB21" s="105"/>
      <c r="OPC21" s="105"/>
      <c r="OPD21" s="105"/>
      <c r="OPE21" s="105"/>
      <c r="OPF21" s="105"/>
      <c r="OPG21" s="105"/>
      <c r="OPH21" s="105"/>
      <c r="OPI21" s="105"/>
      <c r="OPJ21" s="105"/>
      <c r="OPK21" s="105"/>
      <c r="OPL21" s="105"/>
      <c r="OPM21" s="105"/>
      <c r="OPN21" s="105"/>
      <c r="OPO21" s="105"/>
      <c r="OPP21" s="105"/>
      <c r="OPQ21" s="105"/>
      <c r="OPR21" s="105"/>
      <c r="OPS21" s="105"/>
      <c r="OPT21" s="105"/>
      <c r="OPU21" s="105"/>
      <c r="OPV21" s="105"/>
      <c r="OPW21" s="105"/>
      <c r="OPX21" s="105"/>
      <c r="OPY21" s="105"/>
      <c r="OPZ21" s="105"/>
      <c r="OQA21" s="105"/>
      <c r="OQB21" s="105"/>
      <c r="OQC21" s="105"/>
      <c r="OQD21" s="105"/>
      <c r="OQE21" s="105"/>
      <c r="OQF21" s="105"/>
      <c r="OQG21" s="105"/>
      <c r="OQH21" s="105"/>
      <c r="OQI21" s="105"/>
      <c r="OQJ21" s="105"/>
      <c r="OQK21" s="105"/>
      <c r="OQL21" s="105"/>
      <c r="OQM21" s="105"/>
      <c r="OQN21" s="105"/>
      <c r="OQO21" s="105"/>
      <c r="OQP21" s="105"/>
      <c r="OQQ21" s="105"/>
      <c r="OQR21" s="105"/>
      <c r="OQS21" s="105"/>
      <c r="OQT21" s="105"/>
      <c r="OQU21" s="105"/>
      <c r="OQV21" s="105"/>
      <c r="OQW21" s="105"/>
      <c r="OQX21" s="105"/>
      <c r="OQY21" s="105"/>
      <c r="OQZ21" s="105"/>
      <c r="ORA21" s="105"/>
      <c r="ORB21" s="105"/>
      <c r="ORC21" s="105"/>
      <c r="ORD21" s="105"/>
      <c r="ORE21" s="105"/>
      <c r="ORF21" s="105"/>
      <c r="ORG21" s="105"/>
      <c r="ORH21" s="105"/>
      <c r="ORI21" s="105"/>
      <c r="ORJ21" s="105"/>
      <c r="ORK21" s="105"/>
      <c r="ORL21" s="105"/>
      <c r="ORM21" s="105"/>
      <c r="ORN21" s="105"/>
      <c r="ORO21" s="105"/>
      <c r="ORP21" s="105"/>
      <c r="ORQ21" s="105"/>
      <c r="ORR21" s="105"/>
      <c r="ORS21" s="105"/>
      <c r="ORT21" s="105"/>
      <c r="ORU21" s="105"/>
      <c r="ORV21" s="105"/>
      <c r="ORW21" s="105"/>
      <c r="ORX21" s="105"/>
      <c r="ORY21" s="105"/>
      <c r="ORZ21" s="105"/>
      <c r="OSA21" s="105"/>
      <c r="OSB21" s="105"/>
      <c r="OSC21" s="105"/>
      <c r="OSD21" s="105"/>
      <c r="OSE21" s="105"/>
      <c r="OSF21" s="105"/>
      <c r="OSG21" s="105"/>
      <c r="OSH21" s="105"/>
      <c r="OSI21" s="105"/>
      <c r="OSJ21" s="105"/>
      <c r="OSK21" s="105"/>
      <c r="OSL21" s="105"/>
      <c r="OSM21" s="105"/>
      <c r="OSN21" s="105"/>
      <c r="OSO21" s="105"/>
      <c r="OSP21" s="105"/>
      <c r="OSQ21" s="105"/>
      <c r="OSR21" s="105"/>
      <c r="OSS21" s="105"/>
      <c r="OST21" s="105"/>
      <c r="OSU21" s="105"/>
      <c r="OSV21" s="105"/>
      <c r="OSW21" s="105"/>
      <c r="OSX21" s="105"/>
      <c r="OSY21" s="105"/>
      <c r="OSZ21" s="105"/>
      <c r="OTA21" s="105"/>
      <c r="OTB21" s="105"/>
      <c r="OTC21" s="105"/>
      <c r="OTD21" s="105"/>
      <c r="OTE21" s="105"/>
      <c r="OTF21" s="105"/>
      <c r="OTG21" s="105"/>
      <c r="OTH21" s="105"/>
      <c r="OTI21" s="105"/>
      <c r="OTJ21" s="105"/>
      <c r="OTK21" s="105"/>
      <c r="OTL21" s="105"/>
      <c r="OTM21" s="105"/>
      <c r="OTN21" s="105"/>
      <c r="OTO21" s="105"/>
      <c r="OTP21" s="105"/>
      <c r="OTQ21" s="105"/>
      <c r="OTR21" s="105"/>
      <c r="OTS21" s="105"/>
      <c r="OTT21" s="105"/>
      <c r="OTU21" s="105"/>
      <c r="OTV21" s="105"/>
      <c r="OTW21" s="105"/>
      <c r="OTX21" s="105"/>
      <c r="OTY21" s="105"/>
      <c r="OTZ21" s="105"/>
      <c r="OUA21" s="105"/>
      <c r="OUB21" s="105"/>
      <c r="OUC21" s="105"/>
      <c r="OUD21" s="105"/>
      <c r="OUE21" s="105"/>
      <c r="OUF21" s="105"/>
      <c r="OUG21" s="105"/>
      <c r="OUH21" s="105"/>
      <c r="OUI21" s="105"/>
      <c r="OUJ21" s="105"/>
      <c r="OUK21" s="105"/>
      <c r="OUL21" s="105"/>
      <c r="OUM21" s="105"/>
      <c r="OUN21" s="105"/>
      <c r="OUO21" s="105"/>
      <c r="OUP21" s="105"/>
      <c r="OUQ21" s="105"/>
      <c r="OUR21" s="105"/>
      <c r="OUS21" s="105"/>
      <c r="OUT21" s="105"/>
      <c r="OUU21" s="105"/>
      <c r="OUV21" s="105"/>
      <c r="OUW21" s="105"/>
      <c r="OUX21" s="105"/>
      <c r="OUY21" s="105"/>
      <c r="OUZ21" s="105"/>
      <c r="OVA21" s="105"/>
      <c r="OVB21" s="105"/>
      <c r="OVC21" s="105"/>
      <c r="OVD21" s="105"/>
      <c r="OVE21" s="105"/>
      <c r="OVF21" s="105"/>
      <c r="OVG21" s="105"/>
      <c r="OVH21" s="105"/>
      <c r="OVI21" s="105"/>
      <c r="OVJ21" s="105"/>
      <c r="OVK21" s="105"/>
      <c r="OVL21" s="105"/>
      <c r="OVM21" s="105"/>
      <c r="OVN21" s="105"/>
      <c r="OVO21" s="105"/>
      <c r="OVP21" s="105"/>
      <c r="OVQ21" s="105"/>
      <c r="OVR21" s="105"/>
      <c r="OVS21" s="105"/>
      <c r="OVT21" s="105"/>
      <c r="OVU21" s="105"/>
      <c r="OVV21" s="105"/>
      <c r="OVW21" s="105"/>
      <c r="OVX21" s="105"/>
      <c r="OVY21" s="105"/>
      <c r="OVZ21" s="105"/>
      <c r="OWA21" s="105"/>
      <c r="OWB21" s="105"/>
      <c r="OWC21" s="105"/>
      <c r="OWD21" s="105"/>
      <c r="OWE21" s="105"/>
      <c r="OWF21" s="105"/>
      <c r="OWG21" s="105"/>
      <c r="OWH21" s="105"/>
      <c r="OWI21" s="105"/>
      <c r="OWJ21" s="105"/>
      <c r="OWK21" s="105"/>
      <c r="OWL21" s="105"/>
      <c r="OWM21" s="105"/>
      <c r="OWN21" s="105"/>
      <c r="OWO21" s="105"/>
      <c r="OWP21" s="105"/>
      <c r="OWQ21" s="105"/>
      <c r="OWR21" s="105"/>
      <c r="OWS21" s="105"/>
      <c r="OWT21" s="105"/>
      <c r="OWU21" s="105"/>
      <c r="OWV21" s="105"/>
      <c r="OWW21" s="105"/>
      <c r="OWX21" s="105"/>
      <c r="OWY21" s="105"/>
      <c r="OWZ21" s="105"/>
      <c r="OXA21" s="105"/>
      <c r="OXB21" s="105"/>
      <c r="OXC21" s="105"/>
      <c r="OXD21" s="105"/>
      <c r="OXE21" s="105"/>
      <c r="OXF21" s="105"/>
      <c r="OXG21" s="105"/>
      <c r="OXH21" s="105"/>
      <c r="OXI21" s="105"/>
      <c r="OXJ21" s="105"/>
      <c r="OXK21" s="105"/>
      <c r="OXL21" s="105"/>
      <c r="OXM21" s="105"/>
      <c r="OXN21" s="105"/>
      <c r="OXO21" s="105"/>
      <c r="OXP21" s="105"/>
      <c r="OXQ21" s="105"/>
      <c r="OXR21" s="105"/>
      <c r="OXS21" s="105"/>
      <c r="OXT21" s="105"/>
      <c r="OXU21" s="105"/>
      <c r="OXV21" s="105"/>
      <c r="OXW21" s="105"/>
      <c r="OXX21" s="105"/>
      <c r="OXY21" s="105"/>
      <c r="OXZ21" s="105"/>
      <c r="OYA21" s="105"/>
      <c r="OYB21" s="105"/>
      <c r="OYC21" s="105"/>
      <c r="OYD21" s="105"/>
      <c r="OYE21" s="105"/>
      <c r="OYF21" s="105"/>
      <c r="OYG21" s="105"/>
      <c r="OYH21" s="105"/>
      <c r="OYI21" s="105"/>
      <c r="OYJ21" s="105"/>
      <c r="OYK21" s="105"/>
      <c r="OYL21" s="105"/>
      <c r="OYM21" s="105"/>
      <c r="OYN21" s="105"/>
      <c r="OYO21" s="105"/>
      <c r="OYP21" s="105"/>
      <c r="OYQ21" s="105"/>
      <c r="OYR21" s="105"/>
      <c r="OYS21" s="105"/>
      <c r="OYT21" s="105"/>
      <c r="OYU21" s="105"/>
      <c r="OYV21" s="105"/>
      <c r="OYW21" s="105"/>
      <c r="OYX21" s="105"/>
      <c r="OYY21" s="105"/>
      <c r="OYZ21" s="105"/>
      <c r="OZA21" s="105"/>
      <c r="OZB21" s="105"/>
      <c r="OZC21" s="105"/>
      <c r="OZD21" s="105"/>
      <c r="OZE21" s="105"/>
      <c r="OZF21" s="105"/>
      <c r="OZG21" s="105"/>
      <c r="OZH21" s="105"/>
      <c r="OZI21" s="105"/>
      <c r="OZJ21" s="105"/>
      <c r="OZK21" s="105"/>
      <c r="OZL21" s="105"/>
      <c r="OZM21" s="105"/>
      <c r="OZN21" s="105"/>
      <c r="OZO21" s="105"/>
      <c r="OZP21" s="105"/>
      <c r="OZQ21" s="105"/>
      <c r="OZR21" s="105"/>
      <c r="OZS21" s="105"/>
      <c r="OZT21" s="105"/>
      <c r="OZU21" s="105"/>
      <c r="OZV21" s="105"/>
      <c r="OZW21" s="105"/>
      <c r="OZX21" s="105"/>
      <c r="OZY21" s="105"/>
      <c r="OZZ21" s="105"/>
      <c r="PAA21" s="105"/>
      <c r="PAB21" s="105"/>
      <c r="PAC21" s="105"/>
      <c r="PAD21" s="105"/>
      <c r="PAE21" s="105"/>
      <c r="PAF21" s="105"/>
      <c r="PAG21" s="105"/>
      <c r="PAH21" s="105"/>
      <c r="PAI21" s="105"/>
      <c r="PAJ21" s="105"/>
      <c r="PAK21" s="105"/>
      <c r="PAL21" s="105"/>
      <c r="PAM21" s="105"/>
      <c r="PAN21" s="105"/>
      <c r="PAO21" s="105"/>
      <c r="PAP21" s="105"/>
      <c r="PAQ21" s="105"/>
      <c r="PAR21" s="105"/>
      <c r="PAS21" s="105"/>
      <c r="PAT21" s="105"/>
      <c r="PAU21" s="105"/>
      <c r="PAV21" s="105"/>
      <c r="PAW21" s="105"/>
      <c r="PAX21" s="105"/>
      <c r="PAY21" s="105"/>
      <c r="PAZ21" s="105"/>
      <c r="PBA21" s="105"/>
      <c r="PBB21" s="105"/>
      <c r="PBC21" s="105"/>
      <c r="PBD21" s="105"/>
      <c r="PBE21" s="105"/>
      <c r="PBF21" s="105"/>
      <c r="PBG21" s="105"/>
      <c r="PBH21" s="105"/>
      <c r="PBI21" s="105"/>
      <c r="PBJ21" s="105"/>
      <c r="PBK21" s="105"/>
      <c r="PBL21" s="105"/>
      <c r="PBM21" s="105"/>
      <c r="PBN21" s="105"/>
      <c r="PBO21" s="105"/>
      <c r="PBP21" s="105"/>
      <c r="PBQ21" s="105"/>
      <c r="PBR21" s="105"/>
      <c r="PBS21" s="105"/>
      <c r="PBT21" s="105"/>
      <c r="PBU21" s="105"/>
      <c r="PBV21" s="105"/>
      <c r="PBW21" s="105"/>
      <c r="PBX21" s="105"/>
      <c r="PBY21" s="105"/>
      <c r="PBZ21" s="105"/>
      <c r="PCA21" s="105"/>
      <c r="PCB21" s="105"/>
      <c r="PCC21" s="105"/>
      <c r="PCD21" s="105"/>
      <c r="PCE21" s="105"/>
      <c r="PCF21" s="105"/>
      <c r="PCG21" s="105"/>
      <c r="PCH21" s="105"/>
      <c r="PCI21" s="105"/>
      <c r="PCJ21" s="105"/>
      <c r="PCK21" s="105"/>
      <c r="PCL21" s="105"/>
      <c r="PCM21" s="105"/>
      <c r="PCN21" s="105"/>
      <c r="PCO21" s="105"/>
      <c r="PCP21" s="105"/>
      <c r="PCQ21" s="105"/>
      <c r="PCR21" s="105"/>
      <c r="PCS21" s="105"/>
      <c r="PCT21" s="105"/>
      <c r="PCU21" s="105"/>
      <c r="PCV21" s="105"/>
      <c r="PCW21" s="105"/>
      <c r="PCX21" s="105"/>
      <c r="PCY21" s="105"/>
      <c r="PCZ21" s="105"/>
      <c r="PDA21" s="105"/>
      <c r="PDB21" s="105"/>
      <c r="PDC21" s="105"/>
      <c r="PDD21" s="105"/>
      <c r="PDE21" s="105"/>
      <c r="PDF21" s="105"/>
      <c r="PDG21" s="105"/>
      <c r="PDH21" s="105"/>
      <c r="PDI21" s="105"/>
      <c r="PDJ21" s="105"/>
      <c r="PDK21" s="105"/>
      <c r="PDL21" s="105"/>
      <c r="PDM21" s="105"/>
      <c r="PDN21" s="105"/>
      <c r="PDO21" s="105"/>
      <c r="PDP21" s="105"/>
      <c r="PDQ21" s="105"/>
      <c r="PDR21" s="105"/>
      <c r="PDS21" s="105"/>
      <c r="PDT21" s="105"/>
      <c r="PDU21" s="105"/>
      <c r="PDV21" s="105"/>
      <c r="PDW21" s="105"/>
      <c r="PDX21" s="105"/>
      <c r="PDY21" s="105"/>
      <c r="PDZ21" s="105"/>
      <c r="PEA21" s="105"/>
      <c r="PEB21" s="105"/>
      <c r="PEC21" s="105"/>
      <c r="PED21" s="105"/>
      <c r="PEE21" s="105"/>
      <c r="PEF21" s="105"/>
      <c r="PEG21" s="105"/>
      <c r="PEH21" s="105"/>
      <c r="PEI21" s="105"/>
      <c r="PEJ21" s="105"/>
      <c r="PEK21" s="105"/>
      <c r="PEL21" s="105"/>
      <c r="PEM21" s="105"/>
      <c r="PEN21" s="105"/>
      <c r="PEO21" s="105"/>
      <c r="PEP21" s="105"/>
      <c r="PEQ21" s="105"/>
      <c r="PER21" s="105"/>
      <c r="PES21" s="105"/>
      <c r="PET21" s="105"/>
      <c r="PEU21" s="105"/>
      <c r="PEV21" s="105"/>
      <c r="PEW21" s="105"/>
      <c r="PEX21" s="105"/>
      <c r="PEY21" s="105"/>
      <c r="PEZ21" s="105"/>
      <c r="PFA21" s="105"/>
      <c r="PFB21" s="105"/>
      <c r="PFC21" s="105"/>
      <c r="PFD21" s="105"/>
      <c r="PFE21" s="105"/>
      <c r="PFF21" s="105"/>
      <c r="PFG21" s="105"/>
      <c r="PFH21" s="105"/>
      <c r="PFI21" s="105"/>
      <c r="PFJ21" s="105"/>
      <c r="PFK21" s="105"/>
      <c r="PFL21" s="105"/>
      <c r="PFM21" s="105"/>
      <c r="PFN21" s="105"/>
      <c r="PFO21" s="105"/>
      <c r="PFP21" s="105"/>
      <c r="PFQ21" s="105"/>
      <c r="PFR21" s="105"/>
      <c r="PFS21" s="105"/>
      <c r="PFT21" s="105"/>
      <c r="PFU21" s="105"/>
      <c r="PFV21" s="105"/>
      <c r="PFW21" s="105"/>
      <c r="PFX21" s="105"/>
      <c r="PFY21" s="105"/>
      <c r="PFZ21" s="105"/>
      <c r="PGA21" s="105"/>
      <c r="PGB21" s="105"/>
      <c r="PGC21" s="105"/>
      <c r="PGD21" s="105"/>
      <c r="PGE21" s="105"/>
      <c r="PGF21" s="105"/>
      <c r="PGG21" s="105"/>
      <c r="PGH21" s="105"/>
      <c r="PGI21" s="105"/>
      <c r="PGJ21" s="105"/>
      <c r="PGK21" s="105"/>
      <c r="PGL21" s="105"/>
      <c r="PGM21" s="105"/>
      <c r="PGN21" s="105"/>
      <c r="PGO21" s="105"/>
      <c r="PGP21" s="105"/>
      <c r="PGQ21" s="105"/>
      <c r="PGR21" s="105"/>
      <c r="PGS21" s="105"/>
      <c r="PGT21" s="105"/>
      <c r="PGU21" s="105"/>
      <c r="PGV21" s="105"/>
      <c r="PGW21" s="105"/>
      <c r="PGX21" s="105"/>
      <c r="PGY21" s="105"/>
      <c r="PGZ21" s="105"/>
      <c r="PHA21" s="105"/>
      <c r="PHB21" s="105"/>
      <c r="PHC21" s="105"/>
      <c r="PHD21" s="105"/>
      <c r="PHE21" s="105"/>
      <c r="PHF21" s="105"/>
      <c r="PHG21" s="105"/>
      <c r="PHH21" s="105"/>
      <c r="PHI21" s="105"/>
      <c r="PHJ21" s="105"/>
      <c r="PHK21" s="105"/>
      <c r="PHL21" s="105"/>
      <c r="PHM21" s="105"/>
      <c r="PHN21" s="105"/>
      <c r="PHO21" s="105"/>
      <c r="PHP21" s="105"/>
      <c r="PHQ21" s="105"/>
      <c r="PHR21" s="105"/>
      <c r="PHS21" s="105"/>
      <c r="PHT21" s="105"/>
      <c r="PHU21" s="105"/>
      <c r="PHV21" s="105"/>
      <c r="PHW21" s="105"/>
      <c r="PHX21" s="105"/>
      <c r="PHY21" s="105"/>
      <c r="PHZ21" s="105"/>
      <c r="PIA21" s="105"/>
      <c r="PIB21" s="105"/>
      <c r="PIC21" s="105"/>
      <c r="PID21" s="105"/>
      <c r="PIE21" s="105"/>
      <c r="PIF21" s="105"/>
      <c r="PIG21" s="105"/>
      <c r="PIH21" s="105"/>
      <c r="PII21" s="105"/>
      <c r="PIJ21" s="105"/>
      <c r="PIK21" s="105"/>
      <c r="PIL21" s="105"/>
      <c r="PIM21" s="105"/>
      <c r="PIN21" s="105"/>
      <c r="PIO21" s="105"/>
      <c r="PIP21" s="105"/>
      <c r="PIQ21" s="105"/>
      <c r="PIR21" s="105"/>
      <c r="PIS21" s="105"/>
      <c r="PIT21" s="105"/>
      <c r="PIU21" s="105"/>
      <c r="PIV21" s="105"/>
      <c r="PIW21" s="105"/>
      <c r="PIX21" s="105"/>
      <c r="PIY21" s="105"/>
      <c r="PIZ21" s="105"/>
      <c r="PJA21" s="105"/>
      <c r="PJB21" s="105"/>
      <c r="PJC21" s="105"/>
      <c r="PJD21" s="105"/>
      <c r="PJE21" s="105"/>
      <c r="PJF21" s="105"/>
      <c r="PJG21" s="105"/>
      <c r="PJH21" s="105"/>
      <c r="PJI21" s="105"/>
      <c r="PJJ21" s="105"/>
      <c r="PJK21" s="105"/>
      <c r="PJL21" s="105"/>
      <c r="PJM21" s="105"/>
      <c r="PJN21" s="105"/>
      <c r="PJO21" s="105"/>
      <c r="PJP21" s="105"/>
      <c r="PJQ21" s="105"/>
      <c r="PJR21" s="105"/>
      <c r="PJS21" s="105"/>
      <c r="PJT21" s="105"/>
      <c r="PJU21" s="105"/>
      <c r="PJV21" s="105"/>
      <c r="PJW21" s="105"/>
      <c r="PJX21" s="105"/>
      <c r="PJY21" s="105"/>
      <c r="PJZ21" s="105"/>
      <c r="PKA21" s="105"/>
      <c r="PKB21" s="105"/>
      <c r="PKC21" s="105"/>
      <c r="PKD21" s="105"/>
      <c r="PKE21" s="105"/>
      <c r="PKF21" s="105"/>
      <c r="PKG21" s="105"/>
      <c r="PKH21" s="105"/>
      <c r="PKI21" s="105"/>
      <c r="PKJ21" s="105"/>
      <c r="PKK21" s="105"/>
      <c r="PKL21" s="105"/>
      <c r="PKM21" s="105"/>
      <c r="PKN21" s="105"/>
      <c r="PKO21" s="105"/>
      <c r="PKP21" s="105"/>
      <c r="PKQ21" s="105"/>
      <c r="PKR21" s="105"/>
      <c r="PKS21" s="105"/>
      <c r="PKT21" s="105"/>
      <c r="PKU21" s="105"/>
      <c r="PKV21" s="105"/>
      <c r="PKW21" s="105"/>
      <c r="PKX21" s="105"/>
      <c r="PKY21" s="105"/>
      <c r="PKZ21" s="105"/>
      <c r="PLA21" s="105"/>
      <c r="PLB21" s="105"/>
      <c r="PLC21" s="105"/>
      <c r="PLD21" s="105"/>
      <c r="PLE21" s="105"/>
      <c r="PLF21" s="105"/>
      <c r="PLG21" s="105"/>
      <c r="PLH21" s="105"/>
      <c r="PLI21" s="105"/>
      <c r="PLJ21" s="105"/>
      <c r="PLK21" s="105"/>
      <c r="PLL21" s="105"/>
      <c r="PLM21" s="105"/>
      <c r="PLN21" s="105"/>
      <c r="PLO21" s="105"/>
      <c r="PLP21" s="105"/>
      <c r="PLQ21" s="105"/>
      <c r="PLR21" s="105"/>
      <c r="PLS21" s="105"/>
      <c r="PLT21" s="105"/>
      <c r="PLU21" s="105"/>
      <c r="PLV21" s="105"/>
      <c r="PLW21" s="105"/>
      <c r="PLX21" s="105"/>
      <c r="PLY21" s="105"/>
      <c r="PLZ21" s="105"/>
      <c r="PMA21" s="105"/>
      <c r="PMB21" s="105"/>
      <c r="PMC21" s="105"/>
      <c r="PMD21" s="105"/>
      <c r="PME21" s="105"/>
      <c r="PMF21" s="105"/>
      <c r="PMG21" s="105"/>
      <c r="PMH21" s="105"/>
      <c r="PMI21" s="105"/>
      <c r="PMJ21" s="105"/>
      <c r="PMK21" s="105"/>
      <c r="PML21" s="105"/>
      <c r="PMM21" s="105"/>
      <c r="PMN21" s="105"/>
      <c r="PMO21" s="105"/>
      <c r="PMP21" s="105"/>
      <c r="PMQ21" s="105"/>
      <c r="PMR21" s="105"/>
      <c r="PMS21" s="105"/>
      <c r="PMT21" s="105"/>
      <c r="PMU21" s="105"/>
      <c r="PMV21" s="105"/>
      <c r="PMW21" s="105"/>
      <c r="PMX21" s="105"/>
      <c r="PMY21" s="105"/>
      <c r="PMZ21" s="105"/>
      <c r="PNA21" s="105"/>
      <c r="PNB21" s="105"/>
      <c r="PNC21" s="105"/>
      <c r="PND21" s="105"/>
      <c r="PNE21" s="105"/>
      <c r="PNF21" s="105"/>
      <c r="PNG21" s="105"/>
      <c r="PNH21" s="105"/>
      <c r="PNI21" s="105"/>
      <c r="PNJ21" s="105"/>
      <c r="PNK21" s="105"/>
      <c r="PNL21" s="105"/>
      <c r="PNM21" s="105"/>
      <c r="PNN21" s="105"/>
      <c r="PNO21" s="105"/>
      <c r="PNP21" s="105"/>
      <c r="PNQ21" s="105"/>
      <c r="PNR21" s="105"/>
      <c r="PNS21" s="105"/>
      <c r="PNT21" s="105"/>
      <c r="PNU21" s="105"/>
      <c r="PNV21" s="105"/>
      <c r="PNW21" s="105"/>
      <c r="PNX21" s="105"/>
      <c r="PNY21" s="105"/>
      <c r="PNZ21" s="105"/>
      <c r="POA21" s="105"/>
      <c r="POB21" s="105"/>
      <c r="POC21" s="105"/>
      <c r="POD21" s="105"/>
      <c r="POE21" s="105"/>
      <c r="POF21" s="105"/>
      <c r="POG21" s="105"/>
      <c r="POH21" s="105"/>
      <c r="POI21" s="105"/>
      <c r="POJ21" s="105"/>
      <c r="POK21" s="105"/>
      <c r="POL21" s="105"/>
      <c r="POM21" s="105"/>
      <c r="PON21" s="105"/>
      <c r="POO21" s="105"/>
      <c r="POP21" s="105"/>
      <c r="POQ21" s="105"/>
      <c r="POR21" s="105"/>
      <c r="POS21" s="105"/>
      <c r="POT21" s="105"/>
      <c r="POU21" s="105"/>
      <c r="POV21" s="105"/>
      <c r="POW21" s="105"/>
      <c r="POX21" s="105"/>
      <c r="POY21" s="105"/>
      <c r="POZ21" s="105"/>
      <c r="PPA21" s="105"/>
      <c r="PPB21" s="105"/>
      <c r="PPC21" s="105"/>
      <c r="PPD21" s="105"/>
      <c r="PPE21" s="105"/>
      <c r="PPF21" s="105"/>
      <c r="PPG21" s="105"/>
      <c r="PPH21" s="105"/>
      <c r="PPI21" s="105"/>
      <c r="PPJ21" s="105"/>
      <c r="PPK21" s="105"/>
      <c r="PPL21" s="105"/>
      <c r="PPM21" s="105"/>
      <c r="PPN21" s="105"/>
      <c r="PPO21" s="105"/>
      <c r="PPP21" s="105"/>
      <c r="PPQ21" s="105"/>
      <c r="PPR21" s="105"/>
      <c r="PPS21" s="105"/>
      <c r="PPT21" s="105"/>
      <c r="PPU21" s="105"/>
      <c r="PPV21" s="105"/>
      <c r="PPW21" s="105"/>
      <c r="PPX21" s="105"/>
      <c r="PPY21" s="105"/>
      <c r="PPZ21" s="105"/>
      <c r="PQA21" s="105"/>
      <c r="PQB21" s="105"/>
      <c r="PQC21" s="105"/>
      <c r="PQD21" s="105"/>
      <c r="PQE21" s="105"/>
      <c r="PQF21" s="105"/>
      <c r="PQG21" s="105"/>
      <c r="PQH21" s="105"/>
      <c r="PQI21" s="105"/>
      <c r="PQJ21" s="105"/>
      <c r="PQK21" s="105"/>
      <c r="PQL21" s="105"/>
      <c r="PQM21" s="105"/>
      <c r="PQN21" s="105"/>
      <c r="PQO21" s="105"/>
      <c r="PQP21" s="105"/>
      <c r="PQQ21" s="105"/>
      <c r="PQR21" s="105"/>
      <c r="PQS21" s="105"/>
      <c r="PQT21" s="105"/>
      <c r="PQU21" s="105"/>
      <c r="PQV21" s="105"/>
      <c r="PQW21" s="105"/>
      <c r="PQX21" s="105"/>
      <c r="PQY21" s="105"/>
      <c r="PQZ21" s="105"/>
      <c r="PRA21" s="105"/>
      <c r="PRB21" s="105"/>
      <c r="PRC21" s="105"/>
      <c r="PRD21" s="105"/>
      <c r="PRE21" s="105"/>
      <c r="PRF21" s="105"/>
      <c r="PRG21" s="105"/>
      <c r="PRH21" s="105"/>
      <c r="PRI21" s="105"/>
      <c r="PRJ21" s="105"/>
      <c r="PRK21" s="105"/>
      <c r="PRL21" s="105"/>
      <c r="PRM21" s="105"/>
      <c r="PRN21" s="105"/>
      <c r="PRO21" s="105"/>
      <c r="PRP21" s="105"/>
      <c r="PRQ21" s="105"/>
      <c r="PRR21" s="105"/>
      <c r="PRS21" s="105"/>
      <c r="PRT21" s="105"/>
      <c r="PRU21" s="105"/>
      <c r="PRV21" s="105"/>
      <c r="PRW21" s="105"/>
      <c r="PRX21" s="105"/>
      <c r="PRY21" s="105"/>
      <c r="PRZ21" s="105"/>
      <c r="PSA21" s="105"/>
      <c r="PSB21" s="105"/>
      <c r="PSC21" s="105"/>
      <c r="PSD21" s="105"/>
      <c r="PSE21" s="105"/>
      <c r="PSF21" s="105"/>
      <c r="PSG21" s="105"/>
      <c r="PSH21" s="105"/>
      <c r="PSI21" s="105"/>
      <c r="PSJ21" s="105"/>
      <c r="PSK21" s="105"/>
      <c r="PSL21" s="105"/>
      <c r="PSM21" s="105"/>
      <c r="PSN21" s="105"/>
      <c r="PSO21" s="105"/>
      <c r="PSP21" s="105"/>
      <c r="PSQ21" s="105"/>
      <c r="PSR21" s="105"/>
      <c r="PSS21" s="105"/>
      <c r="PST21" s="105"/>
      <c r="PSU21" s="105"/>
      <c r="PSV21" s="105"/>
      <c r="PSW21" s="105"/>
      <c r="PSX21" s="105"/>
      <c r="PSY21" s="105"/>
      <c r="PSZ21" s="105"/>
      <c r="PTA21" s="105"/>
      <c r="PTB21" s="105"/>
      <c r="PTC21" s="105"/>
      <c r="PTD21" s="105"/>
      <c r="PTE21" s="105"/>
      <c r="PTF21" s="105"/>
      <c r="PTG21" s="105"/>
      <c r="PTH21" s="105"/>
      <c r="PTI21" s="105"/>
      <c r="PTJ21" s="105"/>
      <c r="PTK21" s="105"/>
      <c r="PTL21" s="105"/>
      <c r="PTM21" s="105"/>
      <c r="PTN21" s="105"/>
      <c r="PTO21" s="105"/>
      <c r="PTP21" s="105"/>
      <c r="PTQ21" s="105"/>
      <c r="PTR21" s="105"/>
      <c r="PTS21" s="105"/>
      <c r="PTT21" s="105"/>
      <c r="PTU21" s="105"/>
      <c r="PTV21" s="105"/>
      <c r="PTW21" s="105"/>
      <c r="PTX21" s="105"/>
      <c r="PTY21" s="105"/>
      <c r="PTZ21" s="105"/>
      <c r="PUA21" s="105"/>
      <c r="PUB21" s="105"/>
      <c r="PUC21" s="105"/>
      <c r="PUD21" s="105"/>
      <c r="PUE21" s="105"/>
      <c r="PUF21" s="105"/>
      <c r="PUG21" s="105"/>
      <c r="PUH21" s="105"/>
      <c r="PUI21" s="105"/>
      <c r="PUJ21" s="105"/>
      <c r="PUK21" s="105"/>
      <c r="PUL21" s="105"/>
      <c r="PUM21" s="105"/>
      <c r="PUN21" s="105"/>
      <c r="PUO21" s="105"/>
      <c r="PUP21" s="105"/>
      <c r="PUQ21" s="105"/>
      <c r="PUR21" s="105"/>
      <c r="PUS21" s="105"/>
      <c r="PUT21" s="105"/>
      <c r="PUU21" s="105"/>
      <c r="PUV21" s="105"/>
      <c r="PUW21" s="105"/>
      <c r="PUX21" s="105"/>
      <c r="PUY21" s="105"/>
      <c r="PUZ21" s="105"/>
      <c r="PVA21" s="105"/>
      <c r="PVB21" s="105"/>
      <c r="PVC21" s="105"/>
      <c r="PVD21" s="105"/>
      <c r="PVE21" s="105"/>
      <c r="PVF21" s="105"/>
      <c r="PVG21" s="105"/>
      <c r="PVH21" s="105"/>
      <c r="PVI21" s="105"/>
      <c r="PVJ21" s="105"/>
      <c r="PVK21" s="105"/>
      <c r="PVL21" s="105"/>
      <c r="PVM21" s="105"/>
      <c r="PVN21" s="105"/>
      <c r="PVO21" s="105"/>
      <c r="PVP21" s="105"/>
      <c r="PVQ21" s="105"/>
      <c r="PVR21" s="105"/>
      <c r="PVS21" s="105"/>
      <c r="PVT21" s="105"/>
      <c r="PVU21" s="105"/>
      <c r="PVV21" s="105"/>
      <c r="PVW21" s="105"/>
      <c r="PVX21" s="105"/>
      <c r="PVY21" s="105"/>
      <c r="PVZ21" s="105"/>
      <c r="PWA21" s="105"/>
      <c r="PWB21" s="105"/>
      <c r="PWC21" s="105"/>
      <c r="PWD21" s="105"/>
      <c r="PWE21" s="105"/>
      <c r="PWF21" s="105"/>
      <c r="PWG21" s="105"/>
      <c r="PWH21" s="105"/>
      <c r="PWI21" s="105"/>
      <c r="PWJ21" s="105"/>
      <c r="PWK21" s="105"/>
      <c r="PWL21" s="105"/>
      <c r="PWM21" s="105"/>
      <c r="PWN21" s="105"/>
      <c r="PWO21" s="105"/>
      <c r="PWP21" s="105"/>
      <c r="PWQ21" s="105"/>
      <c r="PWR21" s="105"/>
      <c r="PWS21" s="105"/>
      <c r="PWT21" s="105"/>
      <c r="PWU21" s="105"/>
      <c r="PWV21" s="105"/>
      <c r="PWW21" s="105"/>
      <c r="PWX21" s="105"/>
      <c r="PWY21" s="105"/>
      <c r="PWZ21" s="105"/>
      <c r="PXA21" s="105"/>
      <c r="PXB21" s="105"/>
      <c r="PXC21" s="105"/>
      <c r="PXD21" s="105"/>
      <c r="PXE21" s="105"/>
      <c r="PXF21" s="105"/>
      <c r="PXG21" s="105"/>
      <c r="PXH21" s="105"/>
      <c r="PXI21" s="105"/>
      <c r="PXJ21" s="105"/>
      <c r="PXK21" s="105"/>
      <c r="PXL21" s="105"/>
      <c r="PXM21" s="105"/>
      <c r="PXN21" s="105"/>
      <c r="PXO21" s="105"/>
      <c r="PXP21" s="105"/>
      <c r="PXQ21" s="105"/>
      <c r="PXR21" s="105"/>
      <c r="PXS21" s="105"/>
      <c r="PXT21" s="105"/>
      <c r="PXU21" s="105"/>
      <c r="PXV21" s="105"/>
      <c r="PXW21" s="105"/>
      <c r="PXX21" s="105"/>
      <c r="PXY21" s="105"/>
      <c r="PXZ21" s="105"/>
      <c r="PYA21" s="105"/>
      <c r="PYB21" s="105"/>
      <c r="PYC21" s="105"/>
      <c r="PYD21" s="105"/>
      <c r="PYE21" s="105"/>
      <c r="PYF21" s="105"/>
      <c r="PYG21" s="105"/>
      <c r="PYH21" s="105"/>
      <c r="PYI21" s="105"/>
      <c r="PYJ21" s="105"/>
      <c r="PYK21" s="105"/>
      <c r="PYL21" s="105"/>
      <c r="PYM21" s="105"/>
      <c r="PYN21" s="105"/>
      <c r="PYO21" s="105"/>
      <c r="PYP21" s="105"/>
      <c r="PYQ21" s="105"/>
      <c r="PYR21" s="105"/>
      <c r="PYS21" s="105"/>
      <c r="PYT21" s="105"/>
      <c r="PYU21" s="105"/>
      <c r="PYV21" s="105"/>
      <c r="PYW21" s="105"/>
      <c r="PYX21" s="105"/>
      <c r="PYY21" s="105"/>
      <c r="PYZ21" s="105"/>
      <c r="PZA21" s="105"/>
      <c r="PZB21" s="105"/>
      <c r="PZC21" s="105"/>
      <c r="PZD21" s="105"/>
      <c r="PZE21" s="105"/>
      <c r="PZF21" s="105"/>
      <c r="PZG21" s="105"/>
      <c r="PZH21" s="105"/>
      <c r="PZI21" s="105"/>
      <c r="PZJ21" s="105"/>
      <c r="PZK21" s="105"/>
      <c r="PZL21" s="105"/>
      <c r="PZM21" s="105"/>
      <c r="PZN21" s="105"/>
      <c r="PZO21" s="105"/>
      <c r="PZP21" s="105"/>
      <c r="PZQ21" s="105"/>
      <c r="PZR21" s="105"/>
      <c r="PZS21" s="105"/>
      <c r="PZT21" s="105"/>
      <c r="PZU21" s="105"/>
      <c r="PZV21" s="105"/>
      <c r="PZW21" s="105"/>
      <c r="PZX21" s="105"/>
      <c r="PZY21" s="105"/>
      <c r="PZZ21" s="105"/>
      <c r="QAA21" s="105"/>
      <c r="QAB21" s="105"/>
      <c r="QAC21" s="105"/>
      <c r="QAD21" s="105"/>
      <c r="QAE21" s="105"/>
      <c r="QAF21" s="105"/>
      <c r="QAG21" s="105"/>
      <c r="QAH21" s="105"/>
      <c r="QAI21" s="105"/>
      <c r="QAJ21" s="105"/>
      <c r="QAK21" s="105"/>
      <c r="QAL21" s="105"/>
      <c r="QAM21" s="105"/>
      <c r="QAN21" s="105"/>
      <c r="QAO21" s="105"/>
      <c r="QAP21" s="105"/>
      <c r="QAQ21" s="105"/>
      <c r="QAR21" s="105"/>
      <c r="QAS21" s="105"/>
      <c r="QAT21" s="105"/>
      <c r="QAU21" s="105"/>
      <c r="QAV21" s="105"/>
      <c r="QAW21" s="105"/>
      <c r="QAX21" s="105"/>
      <c r="QAY21" s="105"/>
      <c r="QAZ21" s="105"/>
      <c r="QBA21" s="105"/>
      <c r="QBB21" s="105"/>
      <c r="QBC21" s="105"/>
      <c r="QBD21" s="105"/>
      <c r="QBE21" s="105"/>
      <c r="QBF21" s="105"/>
      <c r="QBG21" s="105"/>
      <c r="QBH21" s="105"/>
      <c r="QBI21" s="105"/>
      <c r="QBJ21" s="105"/>
      <c r="QBK21" s="105"/>
      <c r="QBL21" s="105"/>
      <c r="QBM21" s="105"/>
      <c r="QBN21" s="105"/>
      <c r="QBO21" s="105"/>
      <c r="QBP21" s="105"/>
      <c r="QBQ21" s="105"/>
      <c r="QBR21" s="105"/>
      <c r="QBS21" s="105"/>
      <c r="QBT21" s="105"/>
      <c r="QBU21" s="105"/>
      <c r="QBV21" s="105"/>
      <c r="QBW21" s="105"/>
      <c r="QBX21" s="105"/>
      <c r="QBY21" s="105"/>
      <c r="QBZ21" s="105"/>
      <c r="QCA21" s="105"/>
      <c r="QCB21" s="105"/>
      <c r="QCC21" s="105"/>
      <c r="QCD21" s="105"/>
      <c r="QCE21" s="105"/>
      <c r="QCF21" s="105"/>
      <c r="QCG21" s="105"/>
      <c r="QCH21" s="105"/>
      <c r="QCI21" s="105"/>
      <c r="QCJ21" s="105"/>
      <c r="QCK21" s="105"/>
      <c r="QCL21" s="105"/>
      <c r="QCM21" s="105"/>
      <c r="QCN21" s="105"/>
      <c r="QCO21" s="105"/>
      <c r="QCP21" s="105"/>
      <c r="QCQ21" s="105"/>
      <c r="QCR21" s="105"/>
      <c r="QCS21" s="105"/>
      <c r="QCT21" s="105"/>
      <c r="QCU21" s="105"/>
      <c r="QCV21" s="105"/>
      <c r="QCW21" s="105"/>
      <c r="QCX21" s="105"/>
      <c r="QCY21" s="105"/>
      <c r="QCZ21" s="105"/>
      <c r="QDA21" s="105"/>
      <c r="QDB21" s="105"/>
      <c r="QDC21" s="105"/>
      <c r="QDD21" s="105"/>
      <c r="QDE21" s="105"/>
      <c r="QDF21" s="105"/>
      <c r="QDG21" s="105"/>
      <c r="QDH21" s="105"/>
      <c r="QDI21" s="105"/>
      <c r="QDJ21" s="105"/>
      <c r="QDK21" s="105"/>
      <c r="QDL21" s="105"/>
      <c r="QDM21" s="105"/>
      <c r="QDN21" s="105"/>
      <c r="QDO21" s="105"/>
      <c r="QDP21" s="105"/>
      <c r="QDQ21" s="105"/>
      <c r="QDR21" s="105"/>
      <c r="QDS21" s="105"/>
      <c r="QDT21" s="105"/>
      <c r="QDU21" s="105"/>
      <c r="QDV21" s="105"/>
      <c r="QDW21" s="105"/>
      <c r="QDX21" s="105"/>
      <c r="QDY21" s="105"/>
      <c r="QDZ21" s="105"/>
      <c r="QEA21" s="105"/>
      <c r="QEB21" s="105"/>
      <c r="QEC21" s="105"/>
      <c r="QED21" s="105"/>
      <c r="QEE21" s="105"/>
      <c r="QEF21" s="105"/>
      <c r="QEG21" s="105"/>
      <c r="QEH21" s="105"/>
      <c r="QEI21" s="105"/>
      <c r="QEJ21" s="105"/>
      <c r="QEK21" s="105"/>
      <c r="QEL21" s="105"/>
      <c r="QEM21" s="105"/>
      <c r="QEN21" s="105"/>
      <c r="QEO21" s="105"/>
      <c r="QEP21" s="105"/>
      <c r="QEQ21" s="105"/>
      <c r="QER21" s="105"/>
      <c r="QES21" s="105"/>
      <c r="QET21" s="105"/>
      <c r="QEU21" s="105"/>
      <c r="QEV21" s="105"/>
      <c r="QEW21" s="105"/>
      <c r="QEX21" s="105"/>
      <c r="QEY21" s="105"/>
      <c r="QEZ21" s="105"/>
      <c r="QFA21" s="105"/>
      <c r="QFB21" s="105"/>
      <c r="QFC21" s="105"/>
      <c r="QFD21" s="105"/>
      <c r="QFE21" s="105"/>
      <c r="QFF21" s="105"/>
      <c r="QFG21" s="105"/>
      <c r="QFH21" s="105"/>
      <c r="QFI21" s="105"/>
      <c r="QFJ21" s="105"/>
      <c r="QFK21" s="105"/>
      <c r="QFL21" s="105"/>
      <c r="QFM21" s="105"/>
      <c r="QFN21" s="105"/>
      <c r="QFO21" s="105"/>
      <c r="QFP21" s="105"/>
      <c r="QFQ21" s="105"/>
      <c r="QFR21" s="105"/>
      <c r="QFS21" s="105"/>
      <c r="QFT21" s="105"/>
      <c r="QFU21" s="105"/>
      <c r="QFV21" s="105"/>
      <c r="QFW21" s="105"/>
      <c r="QFX21" s="105"/>
      <c r="QFY21" s="105"/>
      <c r="QFZ21" s="105"/>
      <c r="QGA21" s="105"/>
      <c r="QGB21" s="105"/>
      <c r="QGC21" s="105"/>
      <c r="QGD21" s="105"/>
      <c r="QGE21" s="105"/>
      <c r="QGF21" s="105"/>
      <c r="QGG21" s="105"/>
      <c r="QGH21" s="105"/>
      <c r="QGI21" s="105"/>
      <c r="QGJ21" s="105"/>
      <c r="QGK21" s="105"/>
      <c r="QGL21" s="105"/>
      <c r="QGM21" s="105"/>
      <c r="QGN21" s="105"/>
      <c r="QGO21" s="105"/>
      <c r="QGP21" s="105"/>
      <c r="QGQ21" s="105"/>
      <c r="QGR21" s="105"/>
      <c r="QGS21" s="105"/>
      <c r="QGT21" s="105"/>
      <c r="QGU21" s="105"/>
      <c r="QGV21" s="105"/>
      <c r="QGW21" s="105"/>
      <c r="QGX21" s="105"/>
      <c r="QGY21" s="105"/>
      <c r="QGZ21" s="105"/>
      <c r="QHA21" s="105"/>
      <c r="QHB21" s="105"/>
      <c r="QHC21" s="105"/>
      <c r="QHD21" s="105"/>
      <c r="QHE21" s="105"/>
      <c r="QHF21" s="105"/>
      <c r="QHG21" s="105"/>
      <c r="QHH21" s="105"/>
      <c r="QHI21" s="105"/>
      <c r="QHJ21" s="105"/>
      <c r="QHK21" s="105"/>
      <c r="QHL21" s="105"/>
      <c r="QHM21" s="105"/>
      <c r="QHN21" s="105"/>
      <c r="QHO21" s="105"/>
      <c r="QHP21" s="105"/>
      <c r="QHQ21" s="105"/>
      <c r="QHR21" s="105"/>
      <c r="QHS21" s="105"/>
      <c r="QHT21" s="105"/>
      <c r="QHU21" s="105"/>
      <c r="QHV21" s="105"/>
      <c r="QHW21" s="105"/>
      <c r="QHX21" s="105"/>
      <c r="QHY21" s="105"/>
      <c r="QHZ21" s="105"/>
      <c r="QIA21" s="105"/>
      <c r="QIB21" s="105"/>
      <c r="QIC21" s="105"/>
      <c r="QID21" s="105"/>
      <c r="QIE21" s="105"/>
      <c r="QIF21" s="105"/>
      <c r="QIG21" s="105"/>
      <c r="QIH21" s="105"/>
      <c r="QII21" s="105"/>
      <c r="QIJ21" s="105"/>
      <c r="QIK21" s="105"/>
      <c r="QIL21" s="105"/>
      <c r="QIM21" s="105"/>
      <c r="QIN21" s="105"/>
      <c r="QIO21" s="105"/>
      <c r="QIP21" s="105"/>
      <c r="QIQ21" s="105"/>
      <c r="QIR21" s="105"/>
      <c r="QIS21" s="105"/>
      <c r="QIT21" s="105"/>
      <c r="QIU21" s="105"/>
      <c r="QIV21" s="105"/>
      <c r="QIW21" s="105"/>
      <c r="QIX21" s="105"/>
      <c r="QIY21" s="105"/>
      <c r="QIZ21" s="105"/>
      <c r="QJA21" s="105"/>
      <c r="QJB21" s="105"/>
      <c r="QJC21" s="105"/>
      <c r="QJD21" s="105"/>
      <c r="QJE21" s="105"/>
      <c r="QJF21" s="105"/>
      <c r="QJG21" s="105"/>
      <c r="QJH21" s="105"/>
      <c r="QJI21" s="105"/>
      <c r="QJJ21" s="105"/>
      <c r="QJK21" s="105"/>
      <c r="QJL21" s="105"/>
      <c r="QJM21" s="105"/>
      <c r="QJN21" s="105"/>
      <c r="QJO21" s="105"/>
      <c r="QJP21" s="105"/>
      <c r="QJQ21" s="105"/>
      <c r="QJR21" s="105"/>
      <c r="QJS21" s="105"/>
      <c r="QJT21" s="105"/>
      <c r="QJU21" s="105"/>
      <c r="QJV21" s="105"/>
      <c r="QJW21" s="105"/>
      <c r="QJX21" s="105"/>
      <c r="QJY21" s="105"/>
      <c r="QJZ21" s="105"/>
      <c r="QKA21" s="105"/>
      <c r="QKB21" s="105"/>
      <c r="QKC21" s="105"/>
      <c r="QKD21" s="105"/>
      <c r="QKE21" s="105"/>
      <c r="QKF21" s="105"/>
      <c r="QKG21" s="105"/>
      <c r="QKH21" s="105"/>
      <c r="QKI21" s="105"/>
      <c r="QKJ21" s="105"/>
      <c r="QKK21" s="105"/>
      <c r="QKL21" s="105"/>
      <c r="QKM21" s="105"/>
      <c r="QKN21" s="105"/>
      <c r="QKO21" s="105"/>
      <c r="QKP21" s="105"/>
      <c r="QKQ21" s="105"/>
      <c r="QKR21" s="105"/>
      <c r="QKS21" s="105"/>
      <c r="QKT21" s="105"/>
      <c r="QKU21" s="105"/>
      <c r="QKV21" s="105"/>
      <c r="QKW21" s="105"/>
      <c r="QKX21" s="105"/>
      <c r="QKY21" s="105"/>
      <c r="QKZ21" s="105"/>
      <c r="QLA21" s="105"/>
      <c r="QLB21" s="105"/>
      <c r="QLC21" s="105"/>
      <c r="QLD21" s="105"/>
      <c r="QLE21" s="105"/>
      <c r="QLF21" s="105"/>
      <c r="QLG21" s="105"/>
      <c r="QLH21" s="105"/>
      <c r="QLI21" s="105"/>
      <c r="QLJ21" s="105"/>
      <c r="QLK21" s="105"/>
      <c r="QLL21" s="105"/>
      <c r="QLM21" s="105"/>
      <c r="QLN21" s="105"/>
      <c r="QLO21" s="105"/>
      <c r="QLP21" s="105"/>
      <c r="QLQ21" s="105"/>
      <c r="QLR21" s="105"/>
      <c r="QLS21" s="105"/>
      <c r="QLT21" s="105"/>
      <c r="QLU21" s="105"/>
      <c r="QLV21" s="105"/>
      <c r="QLW21" s="105"/>
      <c r="QLX21" s="105"/>
      <c r="QLY21" s="105"/>
      <c r="QLZ21" s="105"/>
      <c r="QMA21" s="105"/>
      <c r="QMB21" s="105"/>
      <c r="QMC21" s="105"/>
      <c r="QMD21" s="105"/>
      <c r="QME21" s="105"/>
      <c r="QMF21" s="105"/>
      <c r="QMG21" s="105"/>
      <c r="QMH21" s="105"/>
      <c r="QMI21" s="105"/>
      <c r="QMJ21" s="105"/>
      <c r="QMK21" s="105"/>
      <c r="QML21" s="105"/>
      <c r="QMM21" s="105"/>
      <c r="QMN21" s="105"/>
      <c r="QMO21" s="105"/>
      <c r="QMP21" s="105"/>
      <c r="QMQ21" s="105"/>
      <c r="QMR21" s="105"/>
      <c r="QMS21" s="105"/>
      <c r="QMT21" s="105"/>
      <c r="QMU21" s="105"/>
      <c r="QMV21" s="105"/>
      <c r="QMW21" s="105"/>
      <c r="QMX21" s="105"/>
      <c r="QMY21" s="105"/>
      <c r="QMZ21" s="105"/>
      <c r="QNA21" s="105"/>
      <c r="QNB21" s="105"/>
      <c r="QNC21" s="105"/>
      <c r="QND21" s="105"/>
      <c r="QNE21" s="105"/>
      <c r="QNF21" s="105"/>
      <c r="QNG21" s="105"/>
      <c r="QNH21" s="105"/>
      <c r="QNI21" s="105"/>
      <c r="QNJ21" s="105"/>
      <c r="QNK21" s="105"/>
      <c r="QNL21" s="105"/>
      <c r="QNM21" s="105"/>
      <c r="QNN21" s="105"/>
      <c r="QNO21" s="105"/>
      <c r="QNP21" s="105"/>
      <c r="QNQ21" s="105"/>
      <c r="QNR21" s="105"/>
      <c r="QNS21" s="105"/>
      <c r="QNT21" s="105"/>
      <c r="QNU21" s="105"/>
      <c r="QNV21" s="105"/>
      <c r="QNW21" s="105"/>
      <c r="QNX21" s="105"/>
      <c r="QNY21" s="105"/>
      <c r="QNZ21" s="105"/>
      <c r="QOA21" s="105"/>
      <c r="QOB21" s="105"/>
      <c r="QOC21" s="105"/>
      <c r="QOD21" s="105"/>
      <c r="QOE21" s="105"/>
      <c r="QOF21" s="105"/>
      <c r="QOG21" s="105"/>
      <c r="QOH21" s="105"/>
      <c r="QOI21" s="105"/>
      <c r="QOJ21" s="105"/>
      <c r="QOK21" s="105"/>
      <c r="QOL21" s="105"/>
      <c r="QOM21" s="105"/>
      <c r="QON21" s="105"/>
      <c r="QOO21" s="105"/>
      <c r="QOP21" s="105"/>
      <c r="QOQ21" s="105"/>
      <c r="QOR21" s="105"/>
      <c r="QOS21" s="105"/>
      <c r="QOT21" s="105"/>
      <c r="QOU21" s="105"/>
      <c r="QOV21" s="105"/>
      <c r="QOW21" s="105"/>
      <c r="QOX21" s="105"/>
      <c r="QOY21" s="105"/>
      <c r="QOZ21" s="105"/>
      <c r="QPA21" s="105"/>
      <c r="QPB21" s="105"/>
      <c r="QPC21" s="105"/>
      <c r="QPD21" s="105"/>
      <c r="QPE21" s="105"/>
      <c r="QPF21" s="105"/>
      <c r="QPG21" s="105"/>
      <c r="QPH21" s="105"/>
      <c r="QPI21" s="105"/>
      <c r="QPJ21" s="105"/>
      <c r="QPK21" s="105"/>
      <c r="QPL21" s="105"/>
      <c r="QPM21" s="105"/>
      <c r="QPN21" s="105"/>
      <c r="QPO21" s="105"/>
      <c r="QPP21" s="105"/>
      <c r="QPQ21" s="105"/>
      <c r="QPR21" s="105"/>
      <c r="QPS21" s="105"/>
      <c r="QPT21" s="105"/>
      <c r="QPU21" s="105"/>
      <c r="QPV21" s="105"/>
      <c r="QPW21" s="105"/>
      <c r="QPX21" s="105"/>
      <c r="QPY21" s="105"/>
      <c r="QPZ21" s="105"/>
      <c r="QQA21" s="105"/>
      <c r="QQB21" s="105"/>
      <c r="QQC21" s="105"/>
      <c r="QQD21" s="105"/>
      <c r="QQE21" s="105"/>
      <c r="QQF21" s="105"/>
      <c r="QQG21" s="105"/>
      <c r="QQH21" s="105"/>
      <c r="QQI21" s="105"/>
      <c r="QQJ21" s="105"/>
      <c r="QQK21" s="105"/>
      <c r="QQL21" s="105"/>
      <c r="QQM21" s="105"/>
      <c r="QQN21" s="105"/>
      <c r="QQO21" s="105"/>
      <c r="QQP21" s="105"/>
      <c r="QQQ21" s="105"/>
      <c r="QQR21" s="105"/>
      <c r="QQS21" s="105"/>
      <c r="QQT21" s="105"/>
      <c r="QQU21" s="105"/>
      <c r="QQV21" s="105"/>
      <c r="QQW21" s="105"/>
      <c r="QQX21" s="105"/>
      <c r="QQY21" s="105"/>
      <c r="QQZ21" s="105"/>
      <c r="QRA21" s="105"/>
      <c r="QRB21" s="105"/>
      <c r="QRC21" s="105"/>
      <c r="QRD21" s="105"/>
      <c r="QRE21" s="105"/>
      <c r="QRF21" s="105"/>
      <c r="QRG21" s="105"/>
      <c r="QRH21" s="105"/>
      <c r="QRI21" s="105"/>
      <c r="QRJ21" s="105"/>
      <c r="QRK21" s="105"/>
      <c r="QRL21" s="105"/>
      <c r="QRM21" s="105"/>
      <c r="QRN21" s="105"/>
      <c r="QRO21" s="105"/>
      <c r="QRP21" s="105"/>
      <c r="QRQ21" s="105"/>
      <c r="QRR21" s="105"/>
      <c r="QRS21" s="105"/>
      <c r="QRT21" s="105"/>
      <c r="QRU21" s="105"/>
      <c r="QRV21" s="105"/>
      <c r="QRW21" s="105"/>
      <c r="QRX21" s="105"/>
      <c r="QRY21" s="105"/>
      <c r="QRZ21" s="105"/>
      <c r="QSA21" s="105"/>
      <c r="QSB21" s="105"/>
      <c r="QSC21" s="105"/>
      <c r="QSD21" s="105"/>
      <c r="QSE21" s="105"/>
      <c r="QSF21" s="105"/>
      <c r="QSG21" s="105"/>
      <c r="QSH21" s="105"/>
      <c r="QSI21" s="105"/>
      <c r="QSJ21" s="105"/>
      <c r="QSK21" s="105"/>
      <c r="QSL21" s="105"/>
      <c r="QSM21" s="105"/>
      <c r="QSN21" s="105"/>
      <c r="QSO21" s="105"/>
      <c r="QSP21" s="105"/>
      <c r="QSQ21" s="105"/>
      <c r="QSR21" s="105"/>
      <c r="QSS21" s="105"/>
      <c r="QST21" s="105"/>
      <c r="QSU21" s="105"/>
      <c r="QSV21" s="105"/>
      <c r="QSW21" s="105"/>
      <c r="QSX21" s="105"/>
      <c r="QSY21" s="105"/>
      <c r="QSZ21" s="105"/>
      <c r="QTA21" s="105"/>
      <c r="QTB21" s="105"/>
      <c r="QTC21" s="105"/>
      <c r="QTD21" s="105"/>
      <c r="QTE21" s="105"/>
      <c r="QTF21" s="105"/>
      <c r="QTG21" s="105"/>
      <c r="QTH21" s="105"/>
      <c r="QTI21" s="105"/>
      <c r="QTJ21" s="105"/>
      <c r="QTK21" s="105"/>
      <c r="QTL21" s="105"/>
      <c r="QTM21" s="105"/>
      <c r="QTN21" s="105"/>
      <c r="QTO21" s="105"/>
      <c r="QTP21" s="105"/>
      <c r="QTQ21" s="105"/>
      <c r="QTR21" s="105"/>
      <c r="QTS21" s="105"/>
      <c r="QTT21" s="105"/>
      <c r="QTU21" s="105"/>
      <c r="QTV21" s="105"/>
      <c r="QTW21" s="105"/>
      <c r="QTX21" s="105"/>
      <c r="QTY21" s="105"/>
      <c r="QTZ21" s="105"/>
      <c r="QUA21" s="105"/>
      <c r="QUB21" s="105"/>
      <c r="QUC21" s="105"/>
      <c r="QUD21" s="105"/>
      <c r="QUE21" s="105"/>
      <c r="QUF21" s="105"/>
      <c r="QUG21" s="105"/>
      <c r="QUH21" s="105"/>
      <c r="QUI21" s="105"/>
      <c r="QUJ21" s="105"/>
      <c r="QUK21" s="105"/>
      <c r="QUL21" s="105"/>
      <c r="QUM21" s="105"/>
      <c r="QUN21" s="105"/>
      <c r="QUO21" s="105"/>
      <c r="QUP21" s="105"/>
      <c r="QUQ21" s="105"/>
      <c r="QUR21" s="105"/>
      <c r="QUS21" s="105"/>
      <c r="QUT21" s="105"/>
      <c r="QUU21" s="105"/>
      <c r="QUV21" s="105"/>
      <c r="QUW21" s="105"/>
      <c r="QUX21" s="105"/>
      <c r="QUY21" s="105"/>
      <c r="QUZ21" s="105"/>
      <c r="QVA21" s="105"/>
      <c r="QVB21" s="105"/>
      <c r="QVC21" s="105"/>
      <c r="QVD21" s="105"/>
      <c r="QVE21" s="105"/>
      <c r="QVF21" s="105"/>
      <c r="QVG21" s="105"/>
      <c r="QVH21" s="105"/>
      <c r="QVI21" s="105"/>
      <c r="QVJ21" s="105"/>
      <c r="QVK21" s="105"/>
      <c r="QVL21" s="105"/>
      <c r="QVM21" s="105"/>
      <c r="QVN21" s="105"/>
      <c r="QVO21" s="105"/>
      <c r="QVP21" s="105"/>
      <c r="QVQ21" s="105"/>
      <c r="QVR21" s="105"/>
      <c r="QVS21" s="105"/>
      <c r="QVT21" s="105"/>
      <c r="QVU21" s="105"/>
      <c r="QVV21" s="105"/>
      <c r="QVW21" s="105"/>
      <c r="QVX21" s="105"/>
      <c r="QVY21" s="105"/>
      <c r="QVZ21" s="105"/>
      <c r="QWA21" s="105"/>
      <c r="QWB21" s="105"/>
      <c r="QWC21" s="105"/>
      <c r="QWD21" s="105"/>
      <c r="QWE21" s="105"/>
      <c r="QWF21" s="105"/>
      <c r="QWG21" s="105"/>
      <c r="QWH21" s="105"/>
      <c r="QWI21" s="105"/>
      <c r="QWJ21" s="105"/>
      <c r="QWK21" s="105"/>
      <c r="QWL21" s="105"/>
      <c r="QWM21" s="105"/>
      <c r="QWN21" s="105"/>
      <c r="QWO21" s="105"/>
      <c r="QWP21" s="105"/>
      <c r="QWQ21" s="105"/>
      <c r="QWR21" s="105"/>
      <c r="QWS21" s="105"/>
      <c r="QWT21" s="105"/>
      <c r="QWU21" s="105"/>
      <c r="QWV21" s="105"/>
      <c r="QWW21" s="105"/>
      <c r="QWX21" s="105"/>
      <c r="QWY21" s="105"/>
      <c r="QWZ21" s="105"/>
      <c r="QXA21" s="105"/>
      <c r="QXB21" s="105"/>
      <c r="QXC21" s="105"/>
      <c r="QXD21" s="105"/>
      <c r="QXE21" s="105"/>
      <c r="QXF21" s="105"/>
      <c r="QXG21" s="105"/>
      <c r="QXH21" s="105"/>
      <c r="QXI21" s="105"/>
      <c r="QXJ21" s="105"/>
      <c r="QXK21" s="105"/>
      <c r="QXL21" s="105"/>
      <c r="QXM21" s="105"/>
      <c r="QXN21" s="105"/>
      <c r="QXO21" s="105"/>
      <c r="QXP21" s="105"/>
      <c r="QXQ21" s="105"/>
      <c r="QXR21" s="105"/>
      <c r="QXS21" s="105"/>
      <c r="QXT21" s="105"/>
      <c r="QXU21" s="105"/>
      <c r="QXV21" s="105"/>
      <c r="QXW21" s="105"/>
      <c r="QXX21" s="105"/>
      <c r="QXY21" s="105"/>
      <c r="QXZ21" s="105"/>
      <c r="QYA21" s="105"/>
      <c r="QYB21" s="105"/>
      <c r="QYC21" s="105"/>
      <c r="QYD21" s="105"/>
      <c r="QYE21" s="105"/>
      <c r="QYF21" s="105"/>
      <c r="QYG21" s="105"/>
      <c r="QYH21" s="105"/>
      <c r="QYI21" s="105"/>
      <c r="QYJ21" s="105"/>
      <c r="QYK21" s="105"/>
      <c r="QYL21" s="105"/>
      <c r="QYM21" s="105"/>
      <c r="QYN21" s="105"/>
      <c r="QYO21" s="105"/>
      <c r="QYP21" s="105"/>
      <c r="QYQ21" s="105"/>
      <c r="QYR21" s="105"/>
      <c r="QYS21" s="105"/>
      <c r="QYT21" s="105"/>
      <c r="QYU21" s="105"/>
      <c r="QYV21" s="105"/>
      <c r="QYW21" s="105"/>
      <c r="QYX21" s="105"/>
      <c r="QYY21" s="105"/>
      <c r="QYZ21" s="105"/>
      <c r="QZA21" s="105"/>
      <c r="QZB21" s="105"/>
      <c r="QZC21" s="105"/>
      <c r="QZD21" s="105"/>
      <c r="QZE21" s="105"/>
      <c r="QZF21" s="105"/>
      <c r="QZG21" s="105"/>
      <c r="QZH21" s="105"/>
      <c r="QZI21" s="105"/>
      <c r="QZJ21" s="105"/>
      <c r="QZK21" s="105"/>
      <c r="QZL21" s="105"/>
      <c r="QZM21" s="105"/>
      <c r="QZN21" s="105"/>
      <c r="QZO21" s="105"/>
      <c r="QZP21" s="105"/>
      <c r="QZQ21" s="105"/>
      <c r="QZR21" s="105"/>
      <c r="QZS21" s="105"/>
      <c r="QZT21" s="105"/>
      <c r="QZU21" s="105"/>
      <c r="QZV21" s="105"/>
      <c r="QZW21" s="105"/>
      <c r="QZX21" s="105"/>
      <c r="QZY21" s="105"/>
      <c r="QZZ21" s="105"/>
      <c r="RAA21" s="105"/>
      <c r="RAB21" s="105"/>
      <c r="RAC21" s="105"/>
      <c r="RAD21" s="105"/>
      <c r="RAE21" s="105"/>
      <c r="RAF21" s="105"/>
      <c r="RAG21" s="105"/>
      <c r="RAH21" s="105"/>
      <c r="RAI21" s="105"/>
      <c r="RAJ21" s="105"/>
      <c r="RAK21" s="105"/>
      <c r="RAL21" s="105"/>
      <c r="RAM21" s="105"/>
      <c r="RAN21" s="105"/>
      <c r="RAO21" s="105"/>
      <c r="RAP21" s="105"/>
      <c r="RAQ21" s="105"/>
      <c r="RAR21" s="105"/>
      <c r="RAS21" s="105"/>
      <c r="RAT21" s="105"/>
      <c r="RAU21" s="105"/>
      <c r="RAV21" s="105"/>
      <c r="RAW21" s="105"/>
      <c r="RAX21" s="105"/>
      <c r="RAY21" s="105"/>
      <c r="RAZ21" s="105"/>
      <c r="RBA21" s="105"/>
      <c r="RBB21" s="105"/>
      <c r="RBC21" s="105"/>
      <c r="RBD21" s="105"/>
      <c r="RBE21" s="105"/>
      <c r="RBF21" s="105"/>
      <c r="RBG21" s="105"/>
      <c r="RBH21" s="105"/>
      <c r="RBI21" s="105"/>
      <c r="RBJ21" s="105"/>
      <c r="RBK21" s="105"/>
      <c r="RBL21" s="105"/>
      <c r="RBM21" s="105"/>
      <c r="RBN21" s="105"/>
      <c r="RBO21" s="105"/>
      <c r="RBP21" s="105"/>
      <c r="RBQ21" s="105"/>
      <c r="RBR21" s="105"/>
      <c r="RBS21" s="105"/>
      <c r="RBT21" s="105"/>
      <c r="RBU21" s="105"/>
      <c r="RBV21" s="105"/>
      <c r="RBW21" s="105"/>
      <c r="RBX21" s="105"/>
      <c r="RBY21" s="105"/>
      <c r="RBZ21" s="105"/>
      <c r="RCA21" s="105"/>
      <c r="RCB21" s="105"/>
      <c r="RCC21" s="105"/>
      <c r="RCD21" s="105"/>
      <c r="RCE21" s="105"/>
      <c r="RCF21" s="105"/>
      <c r="RCG21" s="105"/>
      <c r="RCH21" s="105"/>
      <c r="RCI21" s="105"/>
      <c r="RCJ21" s="105"/>
      <c r="RCK21" s="105"/>
      <c r="RCL21" s="105"/>
      <c r="RCM21" s="105"/>
      <c r="RCN21" s="105"/>
      <c r="RCO21" s="105"/>
      <c r="RCP21" s="105"/>
      <c r="RCQ21" s="105"/>
      <c r="RCR21" s="105"/>
      <c r="RCS21" s="105"/>
      <c r="RCT21" s="105"/>
      <c r="RCU21" s="105"/>
      <c r="RCV21" s="105"/>
      <c r="RCW21" s="105"/>
      <c r="RCX21" s="105"/>
      <c r="RCY21" s="105"/>
      <c r="RCZ21" s="105"/>
      <c r="RDA21" s="105"/>
      <c r="RDB21" s="105"/>
      <c r="RDC21" s="105"/>
      <c r="RDD21" s="105"/>
      <c r="RDE21" s="105"/>
      <c r="RDF21" s="105"/>
      <c r="RDG21" s="105"/>
      <c r="RDH21" s="105"/>
      <c r="RDI21" s="105"/>
      <c r="RDJ21" s="105"/>
      <c r="RDK21" s="105"/>
      <c r="RDL21" s="105"/>
      <c r="RDM21" s="105"/>
      <c r="RDN21" s="105"/>
      <c r="RDO21" s="105"/>
      <c r="RDP21" s="105"/>
      <c r="RDQ21" s="105"/>
      <c r="RDR21" s="105"/>
      <c r="RDS21" s="105"/>
      <c r="RDT21" s="105"/>
      <c r="RDU21" s="105"/>
      <c r="RDV21" s="105"/>
      <c r="RDW21" s="105"/>
      <c r="RDX21" s="105"/>
      <c r="RDY21" s="105"/>
      <c r="RDZ21" s="105"/>
      <c r="REA21" s="105"/>
      <c r="REB21" s="105"/>
      <c r="REC21" s="105"/>
      <c r="RED21" s="105"/>
      <c r="REE21" s="105"/>
      <c r="REF21" s="105"/>
      <c r="REG21" s="105"/>
      <c r="REH21" s="105"/>
      <c r="REI21" s="105"/>
      <c r="REJ21" s="105"/>
      <c r="REK21" s="105"/>
      <c r="REL21" s="105"/>
      <c r="REM21" s="105"/>
      <c r="REN21" s="105"/>
      <c r="REO21" s="105"/>
      <c r="REP21" s="105"/>
      <c r="REQ21" s="105"/>
      <c r="RER21" s="105"/>
      <c r="RES21" s="105"/>
      <c r="RET21" s="105"/>
      <c r="REU21" s="105"/>
      <c r="REV21" s="105"/>
      <c r="REW21" s="105"/>
      <c r="REX21" s="105"/>
      <c r="REY21" s="105"/>
      <c r="REZ21" s="105"/>
      <c r="RFA21" s="105"/>
      <c r="RFB21" s="105"/>
      <c r="RFC21" s="105"/>
      <c r="RFD21" s="105"/>
      <c r="RFE21" s="105"/>
      <c r="RFF21" s="105"/>
      <c r="RFG21" s="105"/>
      <c r="RFH21" s="105"/>
      <c r="RFI21" s="105"/>
      <c r="RFJ21" s="105"/>
      <c r="RFK21" s="105"/>
      <c r="RFL21" s="105"/>
      <c r="RFM21" s="105"/>
      <c r="RFN21" s="105"/>
      <c r="RFO21" s="105"/>
      <c r="RFP21" s="105"/>
      <c r="RFQ21" s="105"/>
      <c r="RFR21" s="105"/>
      <c r="RFS21" s="105"/>
      <c r="RFT21" s="105"/>
      <c r="RFU21" s="105"/>
      <c r="RFV21" s="105"/>
      <c r="RFW21" s="105"/>
      <c r="RFX21" s="105"/>
      <c r="RFY21" s="105"/>
      <c r="RFZ21" s="105"/>
      <c r="RGA21" s="105"/>
      <c r="RGB21" s="105"/>
      <c r="RGC21" s="105"/>
      <c r="RGD21" s="105"/>
      <c r="RGE21" s="105"/>
      <c r="RGF21" s="105"/>
      <c r="RGG21" s="105"/>
      <c r="RGH21" s="105"/>
      <c r="RGI21" s="105"/>
      <c r="RGJ21" s="105"/>
      <c r="RGK21" s="105"/>
      <c r="RGL21" s="105"/>
      <c r="RGM21" s="105"/>
      <c r="RGN21" s="105"/>
      <c r="RGO21" s="105"/>
      <c r="RGP21" s="105"/>
      <c r="RGQ21" s="105"/>
      <c r="RGR21" s="105"/>
      <c r="RGS21" s="105"/>
      <c r="RGT21" s="105"/>
      <c r="RGU21" s="105"/>
      <c r="RGV21" s="105"/>
      <c r="RGW21" s="105"/>
      <c r="RGX21" s="105"/>
      <c r="RGY21" s="105"/>
      <c r="RGZ21" s="105"/>
      <c r="RHA21" s="105"/>
      <c r="RHB21" s="105"/>
      <c r="RHC21" s="105"/>
      <c r="RHD21" s="105"/>
      <c r="RHE21" s="105"/>
      <c r="RHF21" s="105"/>
      <c r="RHG21" s="105"/>
      <c r="RHH21" s="105"/>
      <c r="RHI21" s="105"/>
      <c r="RHJ21" s="105"/>
      <c r="RHK21" s="105"/>
      <c r="RHL21" s="105"/>
      <c r="RHM21" s="105"/>
      <c r="RHN21" s="105"/>
      <c r="RHO21" s="105"/>
      <c r="RHP21" s="105"/>
      <c r="RHQ21" s="105"/>
      <c r="RHR21" s="105"/>
      <c r="RHS21" s="105"/>
      <c r="RHT21" s="105"/>
      <c r="RHU21" s="105"/>
      <c r="RHV21" s="105"/>
      <c r="RHW21" s="105"/>
      <c r="RHX21" s="105"/>
      <c r="RHY21" s="105"/>
      <c r="RHZ21" s="105"/>
      <c r="RIA21" s="105"/>
      <c r="RIB21" s="105"/>
      <c r="RIC21" s="105"/>
      <c r="RID21" s="105"/>
      <c r="RIE21" s="105"/>
      <c r="RIF21" s="105"/>
      <c r="RIG21" s="105"/>
      <c r="RIH21" s="105"/>
      <c r="RII21" s="105"/>
      <c r="RIJ21" s="105"/>
      <c r="RIK21" s="105"/>
      <c r="RIL21" s="105"/>
      <c r="RIM21" s="105"/>
      <c r="RIN21" s="105"/>
      <c r="RIO21" s="105"/>
      <c r="RIP21" s="105"/>
      <c r="RIQ21" s="105"/>
      <c r="RIR21" s="105"/>
      <c r="RIS21" s="105"/>
      <c r="RIT21" s="105"/>
      <c r="RIU21" s="105"/>
      <c r="RIV21" s="105"/>
      <c r="RIW21" s="105"/>
      <c r="RIX21" s="105"/>
      <c r="RIY21" s="105"/>
      <c r="RIZ21" s="105"/>
      <c r="RJA21" s="105"/>
      <c r="RJB21" s="105"/>
      <c r="RJC21" s="105"/>
      <c r="RJD21" s="105"/>
      <c r="RJE21" s="105"/>
      <c r="RJF21" s="105"/>
      <c r="RJG21" s="105"/>
      <c r="RJH21" s="105"/>
      <c r="RJI21" s="105"/>
      <c r="RJJ21" s="105"/>
      <c r="RJK21" s="105"/>
      <c r="RJL21" s="105"/>
      <c r="RJM21" s="105"/>
      <c r="RJN21" s="105"/>
      <c r="RJO21" s="105"/>
      <c r="RJP21" s="105"/>
      <c r="RJQ21" s="105"/>
      <c r="RJR21" s="105"/>
      <c r="RJS21" s="105"/>
      <c r="RJT21" s="105"/>
      <c r="RJU21" s="105"/>
      <c r="RJV21" s="105"/>
      <c r="RJW21" s="105"/>
      <c r="RJX21" s="105"/>
      <c r="RJY21" s="105"/>
      <c r="RJZ21" s="105"/>
      <c r="RKA21" s="105"/>
      <c r="RKB21" s="105"/>
      <c r="RKC21" s="105"/>
      <c r="RKD21" s="105"/>
      <c r="RKE21" s="105"/>
      <c r="RKF21" s="105"/>
      <c r="RKG21" s="105"/>
      <c r="RKH21" s="105"/>
      <c r="RKI21" s="105"/>
      <c r="RKJ21" s="105"/>
      <c r="RKK21" s="105"/>
      <c r="RKL21" s="105"/>
      <c r="RKM21" s="105"/>
      <c r="RKN21" s="105"/>
      <c r="RKO21" s="105"/>
      <c r="RKP21" s="105"/>
      <c r="RKQ21" s="105"/>
      <c r="RKR21" s="105"/>
      <c r="RKS21" s="105"/>
      <c r="RKT21" s="105"/>
      <c r="RKU21" s="105"/>
      <c r="RKV21" s="105"/>
      <c r="RKW21" s="105"/>
      <c r="RKX21" s="105"/>
      <c r="RKY21" s="105"/>
      <c r="RKZ21" s="105"/>
      <c r="RLA21" s="105"/>
      <c r="RLB21" s="105"/>
      <c r="RLC21" s="105"/>
      <c r="RLD21" s="105"/>
      <c r="RLE21" s="105"/>
      <c r="RLF21" s="105"/>
      <c r="RLG21" s="105"/>
      <c r="RLH21" s="105"/>
      <c r="RLI21" s="105"/>
      <c r="RLJ21" s="105"/>
      <c r="RLK21" s="105"/>
      <c r="RLL21" s="105"/>
      <c r="RLM21" s="105"/>
      <c r="RLN21" s="105"/>
      <c r="RLO21" s="105"/>
      <c r="RLP21" s="105"/>
      <c r="RLQ21" s="105"/>
      <c r="RLR21" s="105"/>
      <c r="RLS21" s="105"/>
      <c r="RLT21" s="105"/>
      <c r="RLU21" s="105"/>
      <c r="RLV21" s="105"/>
      <c r="RLW21" s="105"/>
      <c r="RLX21" s="105"/>
      <c r="RLY21" s="105"/>
      <c r="RLZ21" s="105"/>
      <c r="RMA21" s="105"/>
      <c r="RMB21" s="105"/>
      <c r="RMC21" s="105"/>
      <c r="RMD21" s="105"/>
      <c r="RME21" s="105"/>
      <c r="RMF21" s="105"/>
      <c r="RMG21" s="105"/>
      <c r="RMH21" s="105"/>
      <c r="RMI21" s="105"/>
      <c r="RMJ21" s="105"/>
      <c r="RMK21" s="105"/>
      <c r="RML21" s="105"/>
      <c r="RMM21" s="105"/>
      <c r="RMN21" s="105"/>
      <c r="RMO21" s="105"/>
      <c r="RMP21" s="105"/>
      <c r="RMQ21" s="105"/>
      <c r="RMR21" s="105"/>
      <c r="RMS21" s="105"/>
      <c r="RMT21" s="105"/>
      <c r="RMU21" s="105"/>
      <c r="RMV21" s="105"/>
      <c r="RMW21" s="105"/>
      <c r="RMX21" s="105"/>
      <c r="RMY21" s="105"/>
      <c r="RMZ21" s="105"/>
      <c r="RNA21" s="105"/>
      <c r="RNB21" s="105"/>
      <c r="RNC21" s="105"/>
      <c r="RND21" s="105"/>
      <c r="RNE21" s="105"/>
      <c r="RNF21" s="105"/>
      <c r="RNG21" s="105"/>
      <c r="RNH21" s="105"/>
      <c r="RNI21" s="105"/>
      <c r="RNJ21" s="105"/>
      <c r="RNK21" s="105"/>
      <c r="RNL21" s="105"/>
      <c r="RNM21" s="105"/>
      <c r="RNN21" s="105"/>
      <c r="RNO21" s="105"/>
      <c r="RNP21" s="105"/>
      <c r="RNQ21" s="105"/>
      <c r="RNR21" s="105"/>
      <c r="RNS21" s="105"/>
      <c r="RNT21" s="105"/>
      <c r="RNU21" s="105"/>
      <c r="RNV21" s="105"/>
      <c r="RNW21" s="105"/>
      <c r="RNX21" s="105"/>
      <c r="RNY21" s="105"/>
      <c r="RNZ21" s="105"/>
      <c r="ROA21" s="105"/>
      <c r="ROB21" s="105"/>
      <c r="ROC21" s="105"/>
      <c r="ROD21" s="105"/>
      <c r="ROE21" s="105"/>
      <c r="ROF21" s="105"/>
      <c r="ROG21" s="105"/>
      <c r="ROH21" s="105"/>
      <c r="ROI21" s="105"/>
      <c r="ROJ21" s="105"/>
      <c r="ROK21" s="105"/>
      <c r="ROL21" s="105"/>
      <c r="ROM21" s="105"/>
      <c r="RON21" s="105"/>
      <c r="ROO21" s="105"/>
      <c r="ROP21" s="105"/>
      <c r="ROQ21" s="105"/>
      <c r="ROR21" s="105"/>
      <c r="ROS21" s="105"/>
      <c r="ROT21" s="105"/>
      <c r="ROU21" s="105"/>
      <c r="ROV21" s="105"/>
      <c r="ROW21" s="105"/>
      <c r="ROX21" s="105"/>
      <c r="ROY21" s="105"/>
      <c r="ROZ21" s="105"/>
      <c r="RPA21" s="105"/>
      <c r="RPB21" s="105"/>
      <c r="RPC21" s="105"/>
      <c r="RPD21" s="105"/>
      <c r="RPE21" s="105"/>
      <c r="RPF21" s="105"/>
      <c r="RPG21" s="105"/>
      <c r="RPH21" s="105"/>
      <c r="RPI21" s="105"/>
      <c r="RPJ21" s="105"/>
      <c r="RPK21" s="105"/>
      <c r="RPL21" s="105"/>
      <c r="RPM21" s="105"/>
      <c r="RPN21" s="105"/>
      <c r="RPO21" s="105"/>
      <c r="RPP21" s="105"/>
      <c r="RPQ21" s="105"/>
      <c r="RPR21" s="105"/>
      <c r="RPS21" s="105"/>
      <c r="RPT21" s="105"/>
      <c r="RPU21" s="105"/>
      <c r="RPV21" s="105"/>
      <c r="RPW21" s="105"/>
      <c r="RPX21" s="105"/>
      <c r="RPY21" s="105"/>
      <c r="RPZ21" s="105"/>
      <c r="RQA21" s="105"/>
      <c r="RQB21" s="105"/>
      <c r="RQC21" s="105"/>
      <c r="RQD21" s="105"/>
      <c r="RQE21" s="105"/>
      <c r="RQF21" s="105"/>
      <c r="RQG21" s="105"/>
      <c r="RQH21" s="105"/>
      <c r="RQI21" s="105"/>
      <c r="RQJ21" s="105"/>
      <c r="RQK21" s="105"/>
      <c r="RQL21" s="105"/>
      <c r="RQM21" s="105"/>
      <c r="RQN21" s="105"/>
      <c r="RQO21" s="105"/>
      <c r="RQP21" s="105"/>
      <c r="RQQ21" s="105"/>
      <c r="RQR21" s="105"/>
      <c r="RQS21" s="105"/>
      <c r="RQT21" s="105"/>
      <c r="RQU21" s="105"/>
      <c r="RQV21" s="105"/>
      <c r="RQW21" s="105"/>
      <c r="RQX21" s="105"/>
      <c r="RQY21" s="105"/>
      <c r="RQZ21" s="105"/>
      <c r="RRA21" s="105"/>
      <c r="RRB21" s="105"/>
      <c r="RRC21" s="105"/>
      <c r="RRD21" s="105"/>
      <c r="RRE21" s="105"/>
      <c r="RRF21" s="105"/>
      <c r="RRG21" s="105"/>
      <c r="RRH21" s="105"/>
      <c r="RRI21" s="105"/>
      <c r="RRJ21" s="105"/>
      <c r="RRK21" s="105"/>
      <c r="RRL21" s="105"/>
      <c r="RRM21" s="105"/>
      <c r="RRN21" s="105"/>
      <c r="RRO21" s="105"/>
      <c r="RRP21" s="105"/>
      <c r="RRQ21" s="105"/>
      <c r="RRR21" s="105"/>
      <c r="RRS21" s="105"/>
      <c r="RRT21" s="105"/>
      <c r="RRU21" s="105"/>
      <c r="RRV21" s="105"/>
      <c r="RRW21" s="105"/>
      <c r="RRX21" s="105"/>
      <c r="RRY21" s="105"/>
      <c r="RRZ21" s="105"/>
      <c r="RSA21" s="105"/>
      <c r="RSB21" s="105"/>
      <c r="RSC21" s="105"/>
      <c r="RSD21" s="105"/>
      <c r="RSE21" s="105"/>
      <c r="RSF21" s="105"/>
      <c r="RSG21" s="105"/>
      <c r="RSH21" s="105"/>
      <c r="RSI21" s="105"/>
      <c r="RSJ21" s="105"/>
      <c r="RSK21" s="105"/>
      <c r="RSL21" s="105"/>
      <c r="RSM21" s="105"/>
      <c r="RSN21" s="105"/>
      <c r="RSO21" s="105"/>
      <c r="RSP21" s="105"/>
      <c r="RSQ21" s="105"/>
      <c r="RSR21" s="105"/>
      <c r="RSS21" s="105"/>
      <c r="RST21" s="105"/>
      <c r="RSU21" s="105"/>
      <c r="RSV21" s="105"/>
      <c r="RSW21" s="105"/>
      <c r="RSX21" s="105"/>
      <c r="RSY21" s="105"/>
      <c r="RSZ21" s="105"/>
      <c r="RTA21" s="105"/>
      <c r="RTB21" s="105"/>
      <c r="RTC21" s="105"/>
      <c r="RTD21" s="105"/>
      <c r="RTE21" s="105"/>
      <c r="RTF21" s="105"/>
      <c r="RTG21" s="105"/>
      <c r="RTH21" s="105"/>
      <c r="RTI21" s="105"/>
      <c r="RTJ21" s="105"/>
      <c r="RTK21" s="105"/>
      <c r="RTL21" s="105"/>
      <c r="RTM21" s="105"/>
      <c r="RTN21" s="105"/>
      <c r="RTO21" s="105"/>
      <c r="RTP21" s="105"/>
      <c r="RTQ21" s="105"/>
      <c r="RTR21" s="105"/>
      <c r="RTS21" s="105"/>
      <c r="RTT21" s="105"/>
      <c r="RTU21" s="105"/>
      <c r="RTV21" s="105"/>
      <c r="RTW21" s="105"/>
      <c r="RTX21" s="105"/>
      <c r="RTY21" s="105"/>
      <c r="RTZ21" s="105"/>
      <c r="RUA21" s="105"/>
      <c r="RUB21" s="105"/>
      <c r="RUC21" s="105"/>
      <c r="RUD21" s="105"/>
      <c r="RUE21" s="105"/>
      <c r="RUF21" s="105"/>
      <c r="RUG21" s="105"/>
      <c r="RUH21" s="105"/>
      <c r="RUI21" s="105"/>
      <c r="RUJ21" s="105"/>
      <c r="RUK21" s="105"/>
      <c r="RUL21" s="105"/>
      <c r="RUM21" s="105"/>
      <c r="RUN21" s="105"/>
      <c r="RUO21" s="105"/>
      <c r="RUP21" s="105"/>
      <c r="RUQ21" s="105"/>
      <c r="RUR21" s="105"/>
      <c r="RUS21" s="105"/>
      <c r="RUT21" s="105"/>
      <c r="RUU21" s="105"/>
      <c r="RUV21" s="105"/>
      <c r="RUW21" s="105"/>
      <c r="RUX21" s="105"/>
      <c r="RUY21" s="105"/>
      <c r="RUZ21" s="105"/>
      <c r="RVA21" s="105"/>
      <c r="RVB21" s="105"/>
      <c r="RVC21" s="105"/>
      <c r="RVD21" s="105"/>
      <c r="RVE21" s="105"/>
      <c r="RVF21" s="105"/>
      <c r="RVG21" s="105"/>
      <c r="RVH21" s="105"/>
      <c r="RVI21" s="105"/>
      <c r="RVJ21" s="105"/>
      <c r="RVK21" s="105"/>
      <c r="RVL21" s="105"/>
      <c r="RVM21" s="105"/>
      <c r="RVN21" s="105"/>
      <c r="RVO21" s="105"/>
      <c r="RVP21" s="105"/>
      <c r="RVQ21" s="105"/>
      <c r="RVR21" s="105"/>
      <c r="RVS21" s="105"/>
      <c r="RVT21" s="105"/>
      <c r="RVU21" s="105"/>
      <c r="RVV21" s="105"/>
      <c r="RVW21" s="105"/>
      <c r="RVX21" s="105"/>
      <c r="RVY21" s="105"/>
      <c r="RVZ21" s="105"/>
      <c r="RWA21" s="105"/>
      <c r="RWB21" s="105"/>
      <c r="RWC21" s="105"/>
      <c r="RWD21" s="105"/>
      <c r="RWE21" s="105"/>
      <c r="RWF21" s="105"/>
      <c r="RWG21" s="105"/>
      <c r="RWH21" s="105"/>
      <c r="RWI21" s="105"/>
      <c r="RWJ21" s="105"/>
      <c r="RWK21" s="105"/>
      <c r="RWL21" s="105"/>
      <c r="RWM21" s="105"/>
      <c r="RWN21" s="105"/>
      <c r="RWO21" s="105"/>
      <c r="RWP21" s="105"/>
      <c r="RWQ21" s="105"/>
      <c r="RWR21" s="105"/>
      <c r="RWS21" s="105"/>
      <c r="RWT21" s="105"/>
      <c r="RWU21" s="105"/>
      <c r="RWV21" s="105"/>
      <c r="RWW21" s="105"/>
      <c r="RWX21" s="105"/>
      <c r="RWY21" s="105"/>
      <c r="RWZ21" s="105"/>
      <c r="RXA21" s="105"/>
      <c r="RXB21" s="105"/>
      <c r="RXC21" s="105"/>
      <c r="RXD21" s="105"/>
      <c r="RXE21" s="105"/>
      <c r="RXF21" s="105"/>
      <c r="RXG21" s="105"/>
      <c r="RXH21" s="105"/>
      <c r="RXI21" s="105"/>
      <c r="RXJ21" s="105"/>
      <c r="RXK21" s="105"/>
      <c r="RXL21" s="105"/>
      <c r="RXM21" s="105"/>
      <c r="RXN21" s="105"/>
      <c r="RXO21" s="105"/>
      <c r="RXP21" s="105"/>
      <c r="RXQ21" s="105"/>
      <c r="RXR21" s="105"/>
      <c r="RXS21" s="105"/>
      <c r="RXT21" s="105"/>
      <c r="RXU21" s="105"/>
      <c r="RXV21" s="105"/>
      <c r="RXW21" s="105"/>
      <c r="RXX21" s="105"/>
      <c r="RXY21" s="105"/>
      <c r="RXZ21" s="105"/>
      <c r="RYA21" s="105"/>
      <c r="RYB21" s="105"/>
      <c r="RYC21" s="105"/>
      <c r="RYD21" s="105"/>
      <c r="RYE21" s="105"/>
      <c r="RYF21" s="105"/>
      <c r="RYG21" s="105"/>
      <c r="RYH21" s="105"/>
      <c r="RYI21" s="105"/>
      <c r="RYJ21" s="105"/>
      <c r="RYK21" s="105"/>
      <c r="RYL21" s="105"/>
      <c r="RYM21" s="105"/>
      <c r="RYN21" s="105"/>
      <c r="RYO21" s="105"/>
      <c r="RYP21" s="105"/>
      <c r="RYQ21" s="105"/>
      <c r="RYR21" s="105"/>
      <c r="RYS21" s="105"/>
      <c r="RYT21" s="105"/>
      <c r="RYU21" s="105"/>
      <c r="RYV21" s="105"/>
      <c r="RYW21" s="105"/>
      <c r="RYX21" s="105"/>
      <c r="RYY21" s="105"/>
      <c r="RYZ21" s="105"/>
      <c r="RZA21" s="105"/>
      <c r="RZB21" s="105"/>
      <c r="RZC21" s="105"/>
      <c r="RZD21" s="105"/>
      <c r="RZE21" s="105"/>
      <c r="RZF21" s="105"/>
      <c r="RZG21" s="105"/>
      <c r="RZH21" s="105"/>
      <c r="RZI21" s="105"/>
      <c r="RZJ21" s="105"/>
      <c r="RZK21" s="105"/>
      <c r="RZL21" s="105"/>
      <c r="RZM21" s="105"/>
      <c r="RZN21" s="105"/>
      <c r="RZO21" s="105"/>
      <c r="RZP21" s="105"/>
      <c r="RZQ21" s="105"/>
      <c r="RZR21" s="105"/>
      <c r="RZS21" s="105"/>
      <c r="RZT21" s="105"/>
      <c r="RZU21" s="105"/>
      <c r="RZV21" s="105"/>
      <c r="RZW21" s="105"/>
      <c r="RZX21" s="105"/>
      <c r="RZY21" s="105"/>
      <c r="RZZ21" s="105"/>
      <c r="SAA21" s="105"/>
      <c r="SAB21" s="105"/>
      <c r="SAC21" s="105"/>
      <c r="SAD21" s="105"/>
      <c r="SAE21" s="105"/>
      <c r="SAF21" s="105"/>
      <c r="SAG21" s="105"/>
      <c r="SAH21" s="105"/>
      <c r="SAI21" s="105"/>
      <c r="SAJ21" s="105"/>
      <c r="SAK21" s="105"/>
      <c r="SAL21" s="105"/>
      <c r="SAM21" s="105"/>
      <c r="SAN21" s="105"/>
      <c r="SAO21" s="105"/>
      <c r="SAP21" s="105"/>
      <c r="SAQ21" s="105"/>
      <c r="SAR21" s="105"/>
      <c r="SAS21" s="105"/>
      <c r="SAT21" s="105"/>
      <c r="SAU21" s="105"/>
      <c r="SAV21" s="105"/>
      <c r="SAW21" s="105"/>
      <c r="SAX21" s="105"/>
      <c r="SAY21" s="105"/>
      <c r="SAZ21" s="105"/>
      <c r="SBA21" s="105"/>
      <c r="SBB21" s="105"/>
      <c r="SBC21" s="105"/>
      <c r="SBD21" s="105"/>
      <c r="SBE21" s="105"/>
      <c r="SBF21" s="105"/>
      <c r="SBG21" s="105"/>
      <c r="SBH21" s="105"/>
      <c r="SBI21" s="105"/>
      <c r="SBJ21" s="105"/>
      <c r="SBK21" s="105"/>
      <c r="SBL21" s="105"/>
      <c r="SBM21" s="105"/>
      <c r="SBN21" s="105"/>
      <c r="SBO21" s="105"/>
      <c r="SBP21" s="105"/>
      <c r="SBQ21" s="105"/>
      <c r="SBR21" s="105"/>
      <c r="SBS21" s="105"/>
      <c r="SBT21" s="105"/>
      <c r="SBU21" s="105"/>
      <c r="SBV21" s="105"/>
      <c r="SBW21" s="105"/>
      <c r="SBX21" s="105"/>
      <c r="SBY21" s="105"/>
      <c r="SBZ21" s="105"/>
      <c r="SCA21" s="105"/>
      <c r="SCB21" s="105"/>
      <c r="SCC21" s="105"/>
      <c r="SCD21" s="105"/>
      <c r="SCE21" s="105"/>
      <c r="SCF21" s="105"/>
      <c r="SCG21" s="105"/>
      <c r="SCH21" s="105"/>
      <c r="SCI21" s="105"/>
      <c r="SCJ21" s="105"/>
      <c r="SCK21" s="105"/>
      <c r="SCL21" s="105"/>
      <c r="SCM21" s="105"/>
      <c r="SCN21" s="105"/>
      <c r="SCO21" s="105"/>
      <c r="SCP21" s="105"/>
      <c r="SCQ21" s="105"/>
      <c r="SCR21" s="105"/>
      <c r="SCS21" s="105"/>
      <c r="SCT21" s="105"/>
      <c r="SCU21" s="105"/>
      <c r="SCV21" s="105"/>
      <c r="SCW21" s="105"/>
      <c r="SCX21" s="105"/>
      <c r="SCY21" s="105"/>
      <c r="SCZ21" s="105"/>
      <c r="SDA21" s="105"/>
      <c r="SDB21" s="105"/>
      <c r="SDC21" s="105"/>
      <c r="SDD21" s="105"/>
      <c r="SDE21" s="105"/>
      <c r="SDF21" s="105"/>
      <c r="SDG21" s="105"/>
      <c r="SDH21" s="105"/>
      <c r="SDI21" s="105"/>
      <c r="SDJ21" s="105"/>
      <c r="SDK21" s="105"/>
      <c r="SDL21" s="105"/>
      <c r="SDM21" s="105"/>
      <c r="SDN21" s="105"/>
      <c r="SDO21" s="105"/>
      <c r="SDP21" s="105"/>
      <c r="SDQ21" s="105"/>
      <c r="SDR21" s="105"/>
      <c r="SDS21" s="105"/>
      <c r="SDT21" s="105"/>
      <c r="SDU21" s="105"/>
      <c r="SDV21" s="105"/>
      <c r="SDW21" s="105"/>
      <c r="SDX21" s="105"/>
      <c r="SDY21" s="105"/>
      <c r="SDZ21" s="105"/>
      <c r="SEA21" s="105"/>
      <c r="SEB21" s="105"/>
      <c r="SEC21" s="105"/>
      <c r="SED21" s="105"/>
      <c r="SEE21" s="105"/>
      <c r="SEF21" s="105"/>
      <c r="SEG21" s="105"/>
      <c r="SEH21" s="105"/>
      <c r="SEI21" s="105"/>
      <c r="SEJ21" s="105"/>
      <c r="SEK21" s="105"/>
      <c r="SEL21" s="105"/>
      <c r="SEM21" s="105"/>
      <c r="SEN21" s="105"/>
      <c r="SEO21" s="105"/>
      <c r="SEP21" s="105"/>
      <c r="SEQ21" s="105"/>
      <c r="SER21" s="105"/>
      <c r="SES21" s="105"/>
      <c r="SET21" s="105"/>
      <c r="SEU21" s="105"/>
      <c r="SEV21" s="105"/>
      <c r="SEW21" s="105"/>
      <c r="SEX21" s="105"/>
      <c r="SEY21" s="105"/>
      <c r="SEZ21" s="105"/>
      <c r="SFA21" s="105"/>
      <c r="SFB21" s="105"/>
      <c r="SFC21" s="105"/>
      <c r="SFD21" s="105"/>
      <c r="SFE21" s="105"/>
      <c r="SFF21" s="105"/>
      <c r="SFG21" s="105"/>
      <c r="SFH21" s="105"/>
      <c r="SFI21" s="105"/>
      <c r="SFJ21" s="105"/>
      <c r="SFK21" s="105"/>
      <c r="SFL21" s="105"/>
      <c r="SFM21" s="105"/>
      <c r="SFN21" s="105"/>
      <c r="SFO21" s="105"/>
      <c r="SFP21" s="105"/>
      <c r="SFQ21" s="105"/>
      <c r="SFR21" s="105"/>
      <c r="SFS21" s="105"/>
      <c r="SFT21" s="105"/>
      <c r="SFU21" s="105"/>
      <c r="SFV21" s="105"/>
      <c r="SFW21" s="105"/>
      <c r="SFX21" s="105"/>
      <c r="SFY21" s="105"/>
      <c r="SFZ21" s="105"/>
      <c r="SGA21" s="105"/>
      <c r="SGB21" s="105"/>
      <c r="SGC21" s="105"/>
      <c r="SGD21" s="105"/>
      <c r="SGE21" s="105"/>
      <c r="SGF21" s="105"/>
      <c r="SGG21" s="105"/>
      <c r="SGH21" s="105"/>
      <c r="SGI21" s="105"/>
      <c r="SGJ21" s="105"/>
      <c r="SGK21" s="105"/>
      <c r="SGL21" s="105"/>
      <c r="SGM21" s="105"/>
      <c r="SGN21" s="105"/>
      <c r="SGO21" s="105"/>
      <c r="SGP21" s="105"/>
      <c r="SGQ21" s="105"/>
      <c r="SGR21" s="105"/>
      <c r="SGS21" s="105"/>
      <c r="SGT21" s="105"/>
      <c r="SGU21" s="105"/>
      <c r="SGV21" s="105"/>
      <c r="SGW21" s="105"/>
      <c r="SGX21" s="105"/>
      <c r="SGY21" s="105"/>
      <c r="SGZ21" s="105"/>
      <c r="SHA21" s="105"/>
      <c r="SHB21" s="105"/>
      <c r="SHC21" s="105"/>
      <c r="SHD21" s="105"/>
      <c r="SHE21" s="105"/>
      <c r="SHF21" s="105"/>
      <c r="SHG21" s="105"/>
      <c r="SHH21" s="105"/>
      <c r="SHI21" s="105"/>
      <c r="SHJ21" s="105"/>
      <c r="SHK21" s="105"/>
      <c r="SHL21" s="105"/>
      <c r="SHM21" s="105"/>
      <c r="SHN21" s="105"/>
      <c r="SHO21" s="105"/>
      <c r="SHP21" s="105"/>
      <c r="SHQ21" s="105"/>
      <c r="SHR21" s="105"/>
      <c r="SHS21" s="105"/>
      <c r="SHT21" s="105"/>
      <c r="SHU21" s="105"/>
      <c r="SHV21" s="105"/>
      <c r="SHW21" s="105"/>
      <c r="SHX21" s="105"/>
      <c r="SHY21" s="105"/>
      <c r="SHZ21" s="105"/>
      <c r="SIA21" s="105"/>
      <c r="SIB21" s="105"/>
      <c r="SIC21" s="105"/>
      <c r="SID21" s="105"/>
      <c r="SIE21" s="105"/>
      <c r="SIF21" s="105"/>
      <c r="SIG21" s="105"/>
      <c r="SIH21" s="105"/>
      <c r="SII21" s="105"/>
      <c r="SIJ21" s="105"/>
      <c r="SIK21" s="105"/>
      <c r="SIL21" s="105"/>
      <c r="SIM21" s="105"/>
      <c r="SIN21" s="105"/>
      <c r="SIO21" s="105"/>
      <c r="SIP21" s="105"/>
      <c r="SIQ21" s="105"/>
      <c r="SIR21" s="105"/>
      <c r="SIS21" s="105"/>
      <c r="SIT21" s="105"/>
      <c r="SIU21" s="105"/>
      <c r="SIV21" s="105"/>
      <c r="SIW21" s="105"/>
      <c r="SIX21" s="105"/>
      <c r="SIY21" s="105"/>
      <c r="SIZ21" s="105"/>
      <c r="SJA21" s="105"/>
      <c r="SJB21" s="105"/>
      <c r="SJC21" s="105"/>
      <c r="SJD21" s="105"/>
      <c r="SJE21" s="105"/>
      <c r="SJF21" s="105"/>
      <c r="SJG21" s="105"/>
      <c r="SJH21" s="105"/>
      <c r="SJI21" s="105"/>
      <c r="SJJ21" s="105"/>
      <c r="SJK21" s="105"/>
      <c r="SJL21" s="105"/>
      <c r="SJM21" s="105"/>
      <c r="SJN21" s="105"/>
      <c r="SJO21" s="105"/>
      <c r="SJP21" s="105"/>
      <c r="SJQ21" s="105"/>
      <c r="SJR21" s="105"/>
      <c r="SJS21" s="105"/>
      <c r="SJT21" s="105"/>
      <c r="SJU21" s="105"/>
      <c r="SJV21" s="105"/>
      <c r="SJW21" s="105"/>
      <c r="SJX21" s="105"/>
      <c r="SJY21" s="105"/>
      <c r="SJZ21" s="105"/>
      <c r="SKA21" s="105"/>
      <c r="SKB21" s="105"/>
      <c r="SKC21" s="105"/>
      <c r="SKD21" s="105"/>
      <c r="SKE21" s="105"/>
      <c r="SKF21" s="105"/>
      <c r="SKG21" s="105"/>
      <c r="SKH21" s="105"/>
      <c r="SKI21" s="105"/>
      <c r="SKJ21" s="105"/>
      <c r="SKK21" s="105"/>
      <c r="SKL21" s="105"/>
      <c r="SKM21" s="105"/>
      <c r="SKN21" s="105"/>
      <c r="SKO21" s="105"/>
      <c r="SKP21" s="105"/>
      <c r="SKQ21" s="105"/>
      <c r="SKR21" s="105"/>
      <c r="SKS21" s="105"/>
      <c r="SKT21" s="105"/>
      <c r="SKU21" s="105"/>
      <c r="SKV21" s="105"/>
      <c r="SKW21" s="105"/>
      <c r="SKX21" s="105"/>
      <c r="SKY21" s="105"/>
      <c r="SKZ21" s="105"/>
      <c r="SLA21" s="105"/>
      <c r="SLB21" s="105"/>
      <c r="SLC21" s="105"/>
      <c r="SLD21" s="105"/>
      <c r="SLE21" s="105"/>
      <c r="SLF21" s="105"/>
      <c r="SLG21" s="105"/>
      <c r="SLH21" s="105"/>
      <c r="SLI21" s="105"/>
      <c r="SLJ21" s="105"/>
      <c r="SLK21" s="105"/>
      <c r="SLL21" s="105"/>
      <c r="SLM21" s="105"/>
      <c r="SLN21" s="105"/>
      <c r="SLO21" s="105"/>
      <c r="SLP21" s="105"/>
      <c r="SLQ21" s="105"/>
      <c r="SLR21" s="105"/>
      <c r="SLS21" s="105"/>
      <c r="SLT21" s="105"/>
      <c r="SLU21" s="105"/>
      <c r="SLV21" s="105"/>
      <c r="SLW21" s="105"/>
      <c r="SLX21" s="105"/>
      <c r="SLY21" s="105"/>
      <c r="SLZ21" s="105"/>
      <c r="SMA21" s="105"/>
      <c r="SMB21" s="105"/>
      <c r="SMC21" s="105"/>
      <c r="SMD21" s="105"/>
      <c r="SME21" s="105"/>
      <c r="SMF21" s="105"/>
      <c r="SMG21" s="105"/>
      <c r="SMH21" s="105"/>
      <c r="SMI21" s="105"/>
      <c r="SMJ21" s="105"/>
      <c r="SMK21" s="105"/>
      <c r="SML21" s="105"/>
      <c r="SMM21" s="105"/>
      <c r="SMN21" s="105"/>
      <c r="SMO21" s="105"/>
      <c r="SMP21" s="105"/>
      <c r="SMQ21" s="105"/>
      <c r="SMR21" s="105"/>
      <c r="SMS21" s="105"/>
      <c r="SMT21" s="105"/>
      <c r="SMU21" s="105"/>
      <c r="SMV21" s="105"/>
      <c r="SMW21" s="105"/>
      <c r="SMX21" s="105"/>
      <c r="SMY21" s="105"/>
      <c r="SMZ21" s="105"/>
      <c r="SNA21" s="105"/>
      <c r="SNB21" s="105"/>
      <c r="SNC21" s="105"/>
      <c r="SND21" s="105"/>
      <c r="SNE21" s="105"/>
      <c r="SNF21" s="105"/>
      <c r="SNG21" s="105"/>
      <c r="SNH21" s="105"/>
      <c r="SNI21" s="105"/>
      <c r="SNJ21" s="105"/>
      <c r="SNK21" s="105"/>
      <c r="SNL21" s="105"/>
      <c r="SNM21" s="105"/>
      <c r="SNN21" s="105"/>
      <c r="SNO21" s="105"/>
      <c r="SNP21" s="105"/>
      <c r="SNQ21" s="105"/>
      <c r="SNR21" s="105"/>
      <c r="SNS21" s="105"/>
      <c r="SNT21" s="105"/>
      <c r="SNU21" s="105"/>
      <c r="SNV21" s="105"/>
      <c r="SNW21" s="105"/>
      <c r="SNX21" s="105"/>
      <c r="SNY21" s="105"/>
      <c r="SNZ21" s="105"/>
      <c r="SOA21" s="105"/>
      <c r="SOB21" s="105"/>
      <c r="SOC21" s="105"/>
      <c r="SOD21" s="105"/>
      <c r="SOE21" s="105"/>
      <c r="SOF21" s="105"/>
      <c r="SOG21" s="105"/>
      <c r="SOH21" s="105"/>
      <c r="SOI21" s="105"/>
      <c r="SOJ21" s="105"/>
      <c r="SOK21" s="105"/>
      <c r="SOL21" s="105"/>
      <c r="SOM21" s="105"/>
      <c r="SON21" s="105"/>
      <c r="SOO21" s="105"/>
      <c r="SOP21" s="105"/>
      <c r="SOQ21" s="105"/>
      <c r="SOR21" s="105"/>
      <c r="SOS21" s="105"/>
      <c r="SOT21" s="105"/>
      <c r="SOU21" s="105"/>
      <c r="SOV21" s="105"/>
      <c r="SOW21" s="105"/>
      <c r="SOX21" s="105"/>
      <c r="SOY21" s="105"/>
      <c r="SOZ21" s="105"/>
      <c r="SPA21" s="105"/>
      <c r="SPB21" s="105"/>
      <c r="SPC21" s="105"/>
      <c r="SPD21" s="105"/>
      <c r="SPE21" s="105"/>
      <c r="SPF21" s="105"/>
      <c r="SPG21" s="105"/>
      <c r="SPH21" s="105"/>
      <c r="SPI21" s="105"/>
      <c r="SPJ21" s="105"/>
      <c r="SPK21" s="105"/>
      <c r="SPL21" s="105"/>
      <c r="SPM21" s="105"/>
      <c r="SPN21" s="105"/>
      <c r="SPO21" s="105"/>
      <c r="SPP21" s="105"/>
      <c r="SPQ21" s="105"/>
      <c r="SPR21" s="105"/>
      <c r="SPS21" s="105"/>
      <c r="SPT21" s="105"/>
      <c r="SPU21" s="105"/>
      <c r="SPV21" s="105"/>
      <c r="SPW21" s="105"/>
      <c r="SPX21" s="105"/>
      <c r="SPY21" s="105"/>
      <c r="SPZ21" s="105"/>
      <c r="SQA21" s="105"/>
      <c r="SQB21" s="105"/>
      <c r="SQC21" s="105"/>
      <c r="SQD21" s="105"/>
      <c r="SQE21" s="105"/>
      <c r="SQF21" s="105"/>
      <c r="SQG21" s="105"/>
      <c r="SQH21" s="105"/>
      <c r="SQI21" s="105"/>
      <c r="SQJ21" s="105"/>
      <c r="SQK21" s="105"/>
      <c r="SQL21" s="105"/>
      <c r="SQM21" s="105"/>
      <c r="SQN21" s="105"/>
      <c r="SQO21" s="105"/>
      <c r="SQP21" s="105"/>
      <c r="SQQ21" s="105"/>
      <c r="SQR21" s="105"/>
      <c r="SQS21" s="105"/>
      <c r="SQT21" s="105"/>
      <c r="SQU21" s="105"/>
      <c r="SQV21" s="105"/>
      <c r="SQW21" s="105"/>
      <c r="SQX21" s="105"/>
      <c r="SQY21" s="105"/>
      <c r="SQZ21" s="105"/>
      <c r="SRA21" s="105"/>
      <c r="SRB21" s="105"/>
      <c r="SRC21" s="105"/>
      <c r="SRD21" s="105"/>
      <c r="SRE21" s="105"/>
      <c r="SRF21" s="105"/>
      <c r="SRG21" s="105"/>
      <c r="SRH21" s="105"/>
      <c r="SRI21" s="105"/>
      <c r="SRJ21" s="105"/>
      <c r="SRK21" s="105"/>
      <c r="SRL21" s="105"/>
      <c r="SRM21" s="105"/>
      <c r="SRN21" s="105"/>
      <c r="SRO21" s="105"/>
      <c r="SRP21" s="105"/>
      <c r="SRQ21" s="105"/>
      <c r="SRR21" s="105"/>
      <c r="SRS21" s="105"/>
      <c r="SRT21" s="105"/>
      <c r="SRU21" s="105"/>
      <c r="SRV21" s="105"/>
      <c r="SRW21" s="105"/>
      <c r="SRX21" s="105"/>
      <c r="SRY21" s="105"/>
      <c r="SRZ21" s="105"/>
      <c r="SSA21" s="105"/>
      <c r="SSB21" s="105"/>
      <c r="SSC21" s="105"/>
      <c r="SSD21" s="105"/>
      <c r="SSE21" s="105"/>
      <c r="SSF21" s="105"/>
      <c r="SSG21" s="105"/>
      <c r="SSH21" s="105"/>
      <c r="SSI21" s="105"/>
      <c r="SSJ21" s="105"/>
      <c r="SSK21" s="105"/>
      <c r="SSL21" s="105"/>
      <c r="SSM21" s="105"/>
      <c r="SSN21" s="105"/>
      <c r="SSO21" s="105"/>
      <c r="SSP21" s="105"/>
      <c r="SSQ21" s="105"/>
      <c r="SSR21" s="105"/>
      <c r="SSS21" s="105"/>
      <c r="SST21" s="105"/>
      <c r="SSU21" s="105"/>
      <c r="SSV21" s="105"/>
      <c r="SSW21" s="105"/>
      <c r="SSX21" s="105"/>
      <c r="SSY21" s="105"/>
      <c r="SSZ21" s="105"/>
      <c r="STA21" s="105"/>
      <c r="STB21" s="105"/>
      <c r="STC21" s="105"/>
      <c r="STD21" s="105"/>
      <c r="STE21" s="105"/>
      <c r="STF21" s="105"/>
      <c r="STG21" s="105"/>
      <c r="STH21" s="105"/>
      <c r="STI21" s="105"/>
      <c r="STJ21" s="105"/>
      <c r="STK21" s="105"/>
      <c r="STL21" s="105"/>
      <c r="STM21" s="105"/>
      <c r="STN21" s="105"/>
      <c r="STO21" s="105"/>
      <c r="STP21" s="105"/>
      <c r="STQ21" s="105"/>
      <c r="STR21" s="105"/>
      <c r="STS21" s="105"/>
      <c r="STT21" s="105"/>
      <c r="STU21" s="105"/>
      <c r="STV21" s="105"/>
      <c r="STW21" s="105"/>
      <c r="STX21" s="105"/>
      <c r="STY21" s="105"/>
      <c r="STZ21" s="105"/>
      <c r="SUA21" s="105"/>
      <c r="SUB21" s="105"/>
      <c r="SUC21" s="105"/>
      <c r="SUD21" s="105"/>
      <c r="SUE21" s="105"/>
      <c r="SUF21" s="105"/>
      <c r="SUG21" s="105"/>
      <c r="SUH21" s="105"/>
      <c r="SUI21" s="105"/>
      <c r="SUJ21" s="105"/>
      <c r="SUK21" s="105"/>
      <c r="SUL21" s="105"/>
      <c r="SUM21" s="105"/>
      <c r="SUN21" s="105"/>
      <c r="SUO21" s="105"/>
      <c r="SUP21" s="105"/>
      <c r="SUQ21" s="105"/>
      <c r="SUR21" s="105"/>
      <c r="SUS21" s="105"/>
      <c r="SUT21" s="105"/>
      <c r="SUU21" s="105"/>
      <c r="SUV21" s="105"/>
      <c r="SUW21" s="105"/>
      <c r="SUX21" s="105"/>
      <c r="SUY21" s="105"/>
      <c r="SUZ21" s="105"/>
      <c r="SVA21" s="105"/>
      <c r="SVB21" s="105"/>
      <c r="SVC21" s="105"/>
      <c r="SVD21" s="105"/>
      <c r="SVE21" s="105"/>
      <c r="SVF21" s="105"/>
      <c r="SVG21" s="105"/>
      <c r="SVH21" s="105"/>
      <c r="SVI21" s="105"/>
      <c r="SVJ21" s="105"/>
      <c r="SVK21" s="105"/>
      <c r="SVL21" s="105"/>
      <c r="SVM21" s="105"/>
      <c r="SVN21" s="105"/>
      <c r="SVO21" s="105"/>
      <c r="SVP21" s="105"/>
      <c r="SVQ21" s="105"/>
      <c r="SVR21" s="105"/>
      <c r="SVS21" s="105"/>
      <c r="SVT21" s="105"/>
      <c r="SVU21" s="105"/>
      <c r="SVV21" s="105"/>
      <c r="SVW21" s="105"/>
      <c r="SVX21" s="105"/>
      <c r="SVY21" s="105"/>
      <c r="SVZ21" s="105"/>
      <c r="SWA21" s="105"/>
      <c r="SWB21" s="105"/>
      <c r="SWC21" s="105"/>
      <c r="SWD21" s="105"/>
      <c r="SWE21" s="105"/>
      <c r="SWF21" s="105"/>
      <c r="SWG21" s="105"/>
      <c r="SWH21" s="105"/>
      <c r="SWI21" s="105"/>
      <c r="SWJ21" s="105"/>
      <c r="SWK21" s="105"/>
      <c r="SWL21" s="105"/>
      <c r="SWM21" s="105"/>
      <c r="SWN21" s="105"/>
      <c r="SWO21" s="105"/>
      <c r="SWP21" s="105"/>
      <c r="SWQ21" s="105"/>
      <c r="SWR21" s="105"/>
      <c r="SWS21" s="105"/>
      <c r="SWT21" s="105"/>
      <c r="SWU21" s="105"/>
      <c r="SWV21" s="105"/>
      <c r="SWW21" s="105"/>
      <c r="SWX21" s="105"/>
      <c r="SWY21" s="105"/>
      <c r="SWZ21" s="105"/>
      <c r="SXA21" s="105"/>
      <c r="SXB21" s="105"/>
      <c r="SXC21" s="105"/>
      <c r="SXD21" s="105"/>
      <c r="SXE21" s="105"/>
      <c r="SXF21" s="105"/>
      <c r="SXG21" s="105"/>
      <c r="SXH21" s="105"/>
      <c r="SXI21" s="105"/>
      <c r="SXJ21" s="105"/>
      <c r="SXK21" s="105"/>
      <c r="SXL21" s="105"/>
      <c r="SXM21" s="105"/>
      <c r="SXN21" s="105"/>
      <c r="SXO21" s="105"/>
      <c r="SXP21" s="105"/>
      <c r="SXQ21" s="105"/>
      <c r="SXR21" s="105"/>
      <c r="SXS21" s="105"/>
      <c r="SXT21" s="105"/>
      <c r="SXU21" s="105"/>
      <c r="SXV21" s="105"/>
      <c r="SXW21" s="105"/>
      <c r="SXX21" s="105"/>
      <c r="SXY21" s="105"/>
      <c r="SXZ21" s="105"/>
      <c r="SYA21" s="105"/>
      <c r="SYB21" s="105"/>
      <c r="SYC21" s="105"/>
      <c r="SYD21" s="105"/>
      <c r="SYE21" s="105"/>
      <c r="SYF21" s="105"/>
      <c r="SYG21" s="105"/>
      <c r="SYH21" s="105"/>
      <c r="SYI21" s="105"/>
      <c r="SYJ21" s="105"/>
      <c r="SYK21" s="105"/>
      <c r="SYL21" s="105"/>
      <c r="SYM21" s="105"/>
      <c r="SYN21" s="105"/>
      <c r="SYO21" s="105"/>
      <c r="SYP21" s="105"/>
      <c r="SYQ21" s="105"/>
      <c r="SYR21" s="105"/>
      <c r="SYS21" s="105"/>
      <c r="SYT21" s="105"/>
      <c r="SYU21" s="105"/>
      <c r="SYV21" s="105"/>
      <c r="SYW21" s="105"/>
      <c r="SYX21" s="105"/>
      <c r="SYY21" s="105"/>
      <c r="SYZ21" s="105"/>
      <c r="SZA21" s="105"/>
      <c r="SZB21" s="105"/>
      <c r="SZC21" s="105"/>
      <c r="SZD21" s="105"/>
      <c r="SZE21" s="105"/>
      <c r="SZF21" s="105"/>
      <c r="SZG21" s="105"/>
      <c r="SZH21" s="105"/>
      <c r="SZI21" s="105"/>
      <c r="SZJ21" s="105"/>
      <c r="SZK21" s="105"/>
      <c r="SZL21" s="105"/>
      <c r="SZM21" s="105"/>
      <c r="SZN21" s="105"/>
      <c r="SZO21" s="105"/>
      <c r="SZP21" s="105"/>
      <c r="SZQ21" s="105"/>
      <c r="SZR21" s="105"/>
      <c r="SZS21" s="105"/>
      <c r="SZT21" s="105"/>
      <c r="SZU21" s="105"/>
      <c r="SZV21" s="105"/>
      <c r="SZW21" s="105"/>
      <c r="SZX21" s="105"/>
      <c r="SZY21" s="105"/>
      <c r="SZZ21" s="105"/>
      <c r="TAA21" s="105"/>
      <c r="TAB21" s="105"/>
      <c r="TAC21" s="105"/>
      <c r="TAD21" s="105"/>
      <c r="TAE21" s="105"/>
      <c r="TAF21" s="105"/>
      <c r="TAG21" s="105"/>
      <c r="TAH21" s="105"/>
      <c r="TAI21" s="105"/>
      <c r="TAJ21" s="105"/>
      <c r="TAK21" s="105"/>
      <c r="TAL21" s="105"/>
      <c r="TAM21" s="105"/>
      <c r="TAN21" s="105"/>
      <c r="TAO21" s="105"/>
      <c r="TAP21" s="105"/>
      <c r="TAQ21" s="105"/>
      <c r="TAR21" s="105"/>
      <c r="TAS21" s="105"/>
      <c r="TAT21" s="105"/>
      <c r="TAU21" s="105"/>
      <c r="TAV21" s="105"/>
      <c r="TAW21" s="105"/>
      <c r="TAX21" s="105"/>
      <c r="TAY21" s="105"/>
      <c r="TAZ21" s="105"/>
      <c r="TBA21" s="105"/>
      <c r="TBB21" s="105"/>
      <c r="TBC21" s="105"/>
      <c r="TBD21" s="105"/>
      <c r="TBE21" s="105"/>
      <c r="TBF21" s="105"/>
      <c r="TBG21" s="105"/>
      <c r="TBH21" s="105"/>
      <c r="TBI21" s="105"/>
      <c r="TBJ21" s="105"/>
      <c r="TBK21" s="105"/>
      <c r="TBL21" s="105"/>
      <c r="TBM21" s="105"/>
      <c r="TBN21" s="105"/>
      <c r="TBO21" s="105"/>
      <c r="TBP21" s="105"/>
      <c r="TBQ21" s="105"/>
      <c r="TBR21" s="105"/>
      <c r="TBS21" s="105"/>
      <c r="TBT21" s="105"/>
      <c r="TBU21" s="105"/>
      <c r="TBV21" s="105"/>
      <c r="TBW21" s="105"/>
      <c r="TBX21" s="105"/>
      <c r="TBY21" s="105"/>
      <c r="TBZ21" s="105"/>
      <c r="TCA21" s="105"/>
      <c r="TCB21" s="105"/>
      <c r="TCC21" s="105"/>
      <c r="TCD21" s="105"/>
      <c r="TCE21" s="105"/>
      <c r="TCF21" s="105"/>
      <c r="TCG21" s="105"/>
      <c r="TCH21" s="105"/>
      <c r="TCI21" s="105"/>
      <c r="TCJ21" s="105"/>
      <c r="TCK21" s="105"/>
      <c r="TCL21" s="105"/>
      <c r="TCM21" s="105"/>
      <c r="TCN21" s="105"/>
      <c r="TCO21" s="105"/>
      <c r="TCP21" s="105"/>
      <c r="TCQ21" s="105"/>
      <c r="TCR21" s="105"/>
      <c r="TCS21" s="105"/>
      <c r="TCT21" s="105"/>
      <c r="TCU21" s="105"/>
      <c r="TCV21" s="105"/>
      <c r="TCW21" s="105"/>
      <c r="TCX21" s="105"/>
      <c r="TCY21" s="105"/>
      <c r="TCZ21" s="105"/>
      <c r="TDA21" s="105"/>
      <c r="TDB21" s="105"/>
      <c r="TDC21" s="105"/>
      <c r="TDD21" s="105"/>
      <c r="TDE21" s="105"/>
      <c r="TDF21" s="105"/>
      <c r="TDG21" s="105"/>
      <c r="TDH21" s="105"/>
      <c r="TDI21" s="105"/>
      <c r="TDJ21" s="105"/>
      <c r="TDK21" s="105"/>
      <c r="TDL21" s="105"/>
      <c r="TDM21" s="105"/>
      <c r="TDN21" s="105"/>
      <c r="TDO21" s="105"/>
      <c r="TDP21" s="105"/>
      <c r="TDQ21" s="105"/>
      <c r="TDR21" s="105"/>
      <c r="TDS21" s="105"/>
      <c r="TDT21" s="105"/>
      <c r="TDU21" s="105"/>
      <c r="TDV21" s="105"/>
      <c r="TDW21" s="105"/>
      <c r="TDX21" s="105"/>
      <c r="TDY21" s="105"/>
      <c r="TDZ21" s="105"/>
      <c r="TEA21" s="105"/>
      <c r="TEB21" s="105"/>
      <c r="TEC21" s="105"/>
      <c r="TED21" s="105"/>
      <c r="TEE21" s="105"/>
      <c r="TEF21" s="105"/>
      <c r="TEG21" s="105"/>
      <c r="TEH21" s="105"/>
      <c r="TEI21" s="105"/>
      <c r="TEJ21" s="105"/>
      <c r="TEK21" s="105"/>
      <c r="TEL21" s="105"/>
      <c r="TEM21" s="105"/>
      <c r="TEN21" s="105"/>
      <c r="TEO21" s="105"/>
      <c r="TEP21" s="105"/>
      <c r="TEQ21" s="105"/>
      <c r="TER21" s="105"/>
      <c r="TES21" s="105"/>
      <c r="TET21" s="105"/>
      <c r="TEU21" s="105"/>
      <c r="TEV21" s="105"/>
      <c r="TEW21" s="105"/>
      <c r="TEX21" s="105"/>
      <c r="TEY21" s="105"/>
      <c r="TEZ21" s="105"/>
      <c r="TFA21" s="105"/>
      <c r="TFB21" s="105"/>
      <c r="TFC21" s="105"/>
      <c r="TFD21" s="105"/>
      <c r="TFE21" s="105"/>
      <c r="TFF21" s="105"/>
      <c r="TFG21" s="105"/>
      <c r="TFH21" s="105"/>
      <c r="TFI21" s="105"/>
      <c r="TFJ21" s="105"/>
      <c r="TFK21" s="105"/>
      <c r="TFL21" s="105"/>
      <c r="TFM21" s="105"/>
      <c r="TFN21" s="105"/>
      <c r="TFO21" s="105"/>
      <c r="TFP21" s="105"/>
      <c r="TFQ21" s="105"/>
      <c r="TFR21" s="105"/>
      <c r="TFS21" s="105"/>
      <c r="TFT21" s="105"/>
      <c r="TFU21" s="105"/>
      <c r="TFV21" s="105"/>
      <c r="TFW21" s="105"/>
      <c r="TFX21" s="105"/>
      <c r="TFY21" s="105"/>
      <c r="TFZ21" s="105"/>
      <c r="TGA21" s="105"/>
      <c r="TGB21" s="105"/>
      <c r="TGC21" s="105"/>
      <c r="TGD21" s="105"/>
      <c r="TGE21" s="105"/>
      <c r="TGF21" s="105"/>
      <c r="TGG21" s="105"/>
      <c r="TGH21" s="105"/>
      <c r="TGI21" s="105"/>
      <c r="TGJ21" s="105"/>
      <c r="TGK21" s="105"/>
      <c r="TGL21" s="105"/>
      <c r="TGM21" s="105"/>
      <c r="TGN21" s="105"/>
      <c r="TGO21" s="105"/>
      <c r="TGP21" s="105"/>
      <c r="TGQ21" s="105"/>
      <c r="TGR21" s="105"/>
      <c r="TGS21" s="105"/>
      <c r="TGT21" s="105"/>
      <c r="TGU21" s="105"/>
      <c r="TGV21" s="105"/>
      <c r="TGW21" s="105"/>
      <c r="TGX21" s="105"/>
      <c r="TGY21" s="105"/>
      <c r="TGZ21" s="105"/>
      <c r="THA21" s="105"/>
      <c r="THB21" s="105"/>
      <c r="THC21" s="105"/>
      <c r="THD21" s="105"/>
      <c r="THE21" s="105"/>
      <c r="THF21" s="105"/>
      <c r="THG21" s="105"/>
      <c r="THH21" s="105"/>
      <c r="THI21" s="105"/>
      <c r="THJ21" s="105"/>
      <c r="THK21" s="105"/>
      <c r="THL21" s="105"/>
      <c r="THM21" s="105"/>
      <c r="THN21" s="105"/>
      <c r="THO21" s="105"/>
      <c r="THP21" s="105"/>
      <c r="THQ21" s="105"/>
      <c r="THR21" s="105"/>
      <c r="THS21" s="105"/>
      <c r="THT21" s="105"/>
      <c r="THU21" s="105"/>
      <c r="THV21" s="105"/>
      <c r="THW21" s="105"/>
      <c r="THX21" s="105"/>
      <c r="THY21" s="105"/>
      <c r="THZ21" s="105"/>
      <c r="TIA21" s="105"/>
      <c r="TIB21" s="105"/>
      <c r="TIC21" s="105"/>
      <c r="TID21" s="105"/>
      <c r="TIE21" s="105"/>
      <c r="TIF21" s="105"/>
      <c r="TIG21" s="105"/>
      <c r="TIH21" s="105"/>
      <c r="TII21" s="105"/>
      <c r="TIJ21" s="105"/>
      <c r="TIK21" s="105"/>
      <c r="TIL21" s="105"/>
      <c r="TIM21" s="105"/>
      <c r="TIN21" s="105"/>
      <c r="TIO21" s="105"/>
      <c r="TIP21" s="105"/>
      <c r="TIQ21" s="105"/>
      <c r="TIR21" s="105"/>
      <c r="TIS21" s="105"/>
      <c r="TIT21" s="105"/>
      <c r="TIU21" s="105"/>
      <c r="TIV21" s="105"/>
      <c r="TIW21" s="105"/>
      <c r="TIX21" s="105"/>
      <c r="TIY21" s="105"/>
      <c r="TIZ21" s="105"/>
      <c r="TJA21" s="105"/>
      <c r="TJB21" s="105"/>
      <c r="TJC21" s="105"/>
      <c r="TJD21" s="105"/>
      <c r="TJE21" s="105"/>
      <c r="TJF21" s="105"/>
      <c r="TJG21" s="105"/>
      <c r="TJH21" s="105"/>
      <c r="TJI21" s="105"/>
      <c r="TJJ21" s="105"/>
      <c r="TJK21" s="105"/>
      <c r="TJL21" s="105"/>
      <c r="TJM21" s="105"/>
      <c r="TJN21" s="105"/>
      <c r="TJO21" s="105"/>
      <c r="TJP21" s="105"/>
      <c r="TJQ21" s="105"/>
      <c r="TJR21" s="105"/>
      <c r="TJS21" s="105"/>
      <c r="TJT21" s="105"/>
      <c r="TJU21" s="105"/>
      <c r="TJV21" s="105"/>
      <c r="TJW21" s="105"/>
      <c r="TJX21" s="105"/>
      <c r="TJY21" s="105"/>
      <c r="TJZ21" s="105"/>
      <c r="TKA21" s="105"/>
      <c r="TKB21" s="105"/>
      <c r="TKC21" s="105"/>
      <c r="TKD21" s="105"/>
      <c r="TKE21" s="105"/>
      <c r="TKF21" s="105"/>
      <c r="TKG21" s="105"/>
      <c r="TKH21" s="105"/>
      <c r="TKI21" s="105"/>
      <c r="TKJ21" s="105"/>
      <c r="TKK21" s="105"/>
      <c r="TKL21" s="105"/>
      <c r="TKM21" s="105"/>
      <c r="TKN21" s="105"/>
      <c r="TKO21" s="105"/>
      <c r="TKP21" s="105"/>
      <c r="TKQ21" s="105"/>
      <c r="TKR21" s="105"/>
      <c r="TKS21" s="105"/>
      <c r="TKT21" s="105"/>
      <c r="TKU21" s="105"/>
      <c r="TKV21" s="105"/>
      <c r="TKW21" s="105"/>
      <c r="TKX21" s="105"/>
      <c r="TKY21" s="105"/>
      <c r="TKZ21" s="105"/>
      <c r="TLA21" s="105"/>
      <c r="TLB21" s="105"/>
      <c r="TLC21" s="105"/>
      <c r="TLD21" s="105"/>
      <c r="TLE21" s="105"/>
      <c r="TLF21" s="105"/>
      <c r="TLG21" s="105"/>
      <c r="TLH21" s="105"/>
      <c r="TLI21" s="105"/>
      <c r="TLJ21" s="105"/>
      <c r="TLK21" s="105"/>
      <c r="TLL21" s="105"/>
      <c r="TLM21" s="105"/>
      <c r="TLN21" s="105"/>
      <c r="TLO21" s="105"/>
      <c r="TLP21" s="105"/>
      <c r="TLQ21" s="105"/>
      <c r="TLR21" s="105"/>
      <c r="TLS21" s="105"/>
      <c r="TLT21" s="105"/>
      <c r="TLU21" s="105"/>
      <c r="TLV21" s="105"/>
      <c r="TLW21" s="105"/>
      <c r="TLX21" s="105"/>
      <c r="TLY21" s="105"/>
      <c r="TLZ21" s="105"/>
      <c r="TMA21" s="105"/>
      <c r="TMB21" s="105"/>
      <c r="TMC21" s="105"/>
      <c r="TMD21" s="105"/>
      <c r="TME21" s="105"/>
      <c r="TMF21" s="105"/>
      <c r="TMG21" s="105"/>
      <c r="TMH21" s="105"/>
      <c r="TMI21" s="105"/>
      <c r="TMJ21" s="105"/>
      <c r="TMK21" s="105"/>
      <c r="TML21" s="105"/>
      <c r="TMM21" s="105"/>
      <c r="TMN21" s="105"/>
      <c r="TMO21" s="105"/>
      <c r="TMP21" s="105"/>
      <c r="TMQ21" s="105"/>
      <c r="TMR21" s="105"/>
      <c r="TMS21" s="105"/>
      <c r="TMT21" s="105"/>
      <c r="TMU21" s="105"/>
      <c r="TMV21" s="105"/>
      <c r="TMW21" s="105"/>
      <c r="TMX21" s="105"/>
      <c r="TMY21" s="105"/>
      <c r="TMZ21" s="105"/>
      <c r="TNA21" s="105"/>
      <c r="TNB21" s="105"/>
      <c r="TNC21" s="105"/>
      <c r="TND21" s="105"/>
      <c r="TNE21" s="105"/>
      <c r="TNF21" s="105"/>
      <c r="TNG21" s="105"/>
      <c r="TNH21" s="105"/>
      <c r="TNI21" s="105"/>
      <c r="TNJ21" s="105"/>
      <c r="TNK21" s="105"/>
      <c r="TNL21" s="105"/>
      <c r="TNM21" s="105"/>
      <c r="TNN21" s="105"/>
      <c r="TNO21" s="105"/>
      <c r="TNP21" s="105"/>
      <c r="TNQ21" s="105"/>
      <c r="TNR21" s="105"/>
      <c r="TNS21" s="105"/>
      <c r="TNT21" s="105"/>
      <c r="TNU21" s="105"/>
      <c r="TNV21" s="105"/>
      <c r="TNW21" s="105"/>
      <c r="TNX21" s="105"/>
      <c r="TNY21" s="105"/>
      <c r="TNZ21" s="105"/>
      <c r="TOA21" s="105"/>
      <c r="TOB21" s="105"/>
      <c r="TOC21" s="105"/>
      <c r="TOD21" s="105"/>
      <c r="TOE21" s="105"/>
      <c r="TOF21" s="105"/>
      <c r="TOG21" s="105"/>
      <c r="TOH21" s="105"/>
      <c r="TOI21" s="105"/>
      <c r="TOJ21" s="105"/>
      <c r="TOK21" s="105"/>
      <c r="TOL21" s="105"/>
      <c r="TOM21" s="105"/>
      <c r="TON21" s="105"/>
      <c r="TOO21" s="105"/>
      <c r="TOP21" s="105"/>
      <c r="TOQ21" s="105"/>
      <c r="TOR21" s="105"/>
      <c r="TOS21" s="105"/>
      <c r="TOT21" s="105"/>
      <c r="TOU21" s="105"/>
      <c r="TOV21" s="105"/>
      <c r="TOW21" s="105"/>
      <c r="TOX21" s="105"/>
      <c r="TOY21" s="105"/>
      <c r="TOZ21" s="105"/>
      <c r="TPA21" s="105"/>
      <c r="TPB21" s="105"/>
      <c r="TPC21" s="105"/>
      <c r="TPD21" s="105"/>
      <c r="TPE21" s="105"/>
      <c r="TPF21" s="105"/>
      <c r="TPG21" s="105"/>
      <c r="TPH21" s="105"/>
      <c r="TPI21" s="105"/>
      <c r="TPJ21" s="105"/>
      <c r="TPK21" s="105"/>
      <c r="TPL21" s="105"/>
      <c r="TPM21" s="105"/>
      <c r="TPN21" s="105"/>
      <c r="TPO21" s="105"/>
      <c r="TPP21" s="105"/>
      <c r="TPQ21" s="105"/>
      <c r="TPR21" s="105"/>
      <c r="TPS21" s="105"/>
      <c r="TPT21" s="105"/>
      <c r="TPU21" s="105"/>
      <c r="TPV21" s="105"/>
      <c r="TPW21" s="105"/>
      <c r="TPX21" s="105"/>
      <c r="TPY21" s="105"/>
      <c r="TPZ21" s="105"/>
      <c r="TQA21" s="105"/>
      <c r="TQB21" s="105"/>
      <c r="TQC21" s="105"/>
      <c r="TQD21" s="105"/>
      <c r="TQE21" s="105"/>
      <c r="TQF21" s="105"/>
      <c r="TQG21" s="105"/>
      <c r="TQH21" s="105"/>
      <c r="TQI21" s="105"/>
      <c r="TQJ21" s="105"/>
      <c r="TQK21" s="105"/>
      <c r="TQL21" s="105"/>
      <c r="TQM21" s="105"/>
      <c r="TQN21" s="105"/>
      <c r="TQO21" s="105"/>
      <c r="TQP21" s="105"/>
      <c r="TQQ21" s="105"/>
      <c r="TQR21" s="105"/>
      <c r="TQS21" s="105"/>
      <c r="TQT21" s="105"/>
      <c r="TQU21" s="105"/>
      <c r="TQV21" s="105"/>
      <c r="TQW21" s="105"/>
      <c r="TQX21" s="105"/>
      <c r="TQY21" s="105"/>
      <c r="TQZ21" s="105"/>
      <c r="TRA21" s="105"/>
      <c r="TRB21" s="105"/>
      <c r="TRC21" s="105"/>
      <c r="TRD21" s="105"/>
      <c r="TRE21" s="105"/>
      <c r="TRF21" s="105"/>
      <c r="TRG21" s="105"/>
      <c r="TRH21" s="105"/>
      <c r="TRI21" s="105"/>
      <c r="TRJ21" s="105"/>
      <c r="TRK21" s="105"/>
      <c r="TRL21" s="105"/>
      <c r="TRM21" s="105"/>
      <c r="TRN21" s="105"/>
      <c r="TRO21" s="105"/>
      <c r="TRP21" s="105"/>
      <c r="TRQ21" s="105"/>
      <c r="TRR21" s="105"/>
      <c r="TRS21" s="105"/>
      <c r="TRT21" s="105"/>
      <c r="TRU21" s="105"/>
      <c r="TRV21" s="105"/>
      <c r="TRW21" s="105"/>
      <c r="TRX21" s="105"/>
      <c r="TRY21" s="105"/>
      <c r="TRZ21" s="105"/>
      <c r="TSA21" s="105"/>
      <c r="TSB21" s="105"/>
      <c r="TSC21" s="105"/>
      <c r="TSD21" s="105"/>
      <c r="TSE21" s="105"/>
      <c r="TSF21" s="105"/>
      <c r="TSG21" s="105"/>
      <c r="TSH21" s="105"/>
      <c r="TSI21" s="105"/>
      <c r="TSJ21" s="105"/>
      <c r="TSK21" s="105"/>
      <c r="TSL21" s="105"/>
      <c r="TSM21" s="105"/>
      <c r="TSN21" s="105"/>
      <c r="TSO21" s="105"/>
      <c r="TSP21" s="105"/>
      <c r="TSQ21" s="105"/>
      <c r="TSR21" s="105"/>
      <c r="TSS21" s="105"/>
      <c r="TST21" s="105"/>
      <c r="TSU21" s="105"/>
      <c r="TSV21" s="105"/>
      <c r="TSW21" s="105"/>
      <c r="TSX21" s="105"/>
      <c r="TSY21" s="105"/>
      <c r="TSZ21" s="105"/>
      <c r="TTA21" s="105"/>
      <c r="TTB21" s="105"/>
      <c r="TTC21" s="105"/>
      <c r="TTD21" s="105"/>
      <c r="TTE21" s="105"/>
      <c r="TTF21" s="105"/>
      <c r="TTG21" s="105"/>
      <c r="TTH21" s="105"/>
      <c r="TTI21" s="105"/>
      <c r="TTJ21" s="105"/>
      <c r="TTK21" s="105"/>
      <c r="TTL21" s="105"/>
      <c r="TTM21" s="105"/>
      <c r="TTN21" s="105"/>
      <c r="TTO21" s="105"/>
      <c r="TTP21" s="105"/>
      <c r="TTQ21" s="105"/>
      <c r="TTR21" s="105"/>
      <c r="TTS21" s="105"/>
      <c r="TTT21" s="105"/>
      <c r="TTU21" s="105"/>
      <c r="TTV21" s="105"/>
      <c r="TTW21" s="105"/>
      <c r="TTX21" s="105"/>
      <c r="TTY21" s="105"/>
      <c r="TTZ21" s="105"/>
      <c r="TUA21" s="105"/>
      <c r="TUB21" s="105"/>
      <c r="TUC21" s="105"/>
      <c r="TUD21" s="105"/>
      <c r="TUE21" s="105"/>
      <c r="TUF21" s="105"/>
      <c r="TUG21" s="105"/>
      <c r="TUH21" s="105"/>
      <c r="TUI21" s="105"/>
      <c r="TUJ21" s="105"/>
      <c r="TUK21" s="105"/>
      <c r="TUL21" s="105"/>
      <c r="TUM21" s="105"/>
      <c r="TUN21" s="105"/>
      <c r="TUO21" s="105"/>
      <c r="TUP21" s="105"/>
      <c r="TUQ21" s="105"/>
      <c r="TUR21" s="105"/>
      <c r="TUS21" s="105"/>
      <c r="TUT21" s="105"/>
      <c r="TUU21" s="105"/>
      <c r="TUV21" s="105"/>
      <c r="TUW21" s="105"/>
      <c r="TUX21" s="105"/>
      <c r="TUY21" s="105"/>
      <c r="TUZ21" s="105"/>
      <c r="TVA21" s="105"/>
      <c r="TVB21" s="105"/>
      <c r="TVC21" s="105"/>
      <c r="TVD21" s="105"/>
      <c r="TVE21" s="105"/>
      <c r="TVF21" s="105"/>
      <c r="TVG21" s="105"/>
      <c r="TVH21" s="105"/>
      <c r="TVI21" s="105"/>
      <c r="TVJ21" s="105"/>
      <c r="TVK21" s="105"/>
      <c r="TVL21" s="105"/>
      <c r="TVM21" s="105"/>
      <c r="TVN21" s="105"/>
      <c r="TVO21" s="105"/>
      <c r="TVP21" s="105"/>
      <c r="TVQ21" s="105"/>
      <c r="TVR21" s="105"/>
      <c r="TVS21" s="105"/>
      <c r="TVT21" s="105"/>
      <c r="TVU21" s="105"/>
      <c r="TVV21" s="105"/>
      <c r="TVW21" s="105"/>
      <c r="TVX21" s="105"/>
      <c r="TVY21" s="105"/>
      <c r="TVZ21" s="105"/>
      <c r="TWA21" s="105"/>
      <c r="TWB21" s="105"/>
      <c r="TWC21" s="105"/>
      <c r="TWD21" s="105"/>
      <c r="TWE21" s="105"/>
      <c r="TWF21" s="105"/>
      <c r="TWG21" s="105"/>
      <c r="TWH21" s="105"/>
      <c r="TWI21" s="105"/>
      <c r="TWJ21" s="105"/>
      <c r="TWK21" s="105"/>
      <c r="TWL21" s="105"/>
      <c r="TWM21" s="105"/>
      <c r="TWN21" s="105"/>
      <c r="TWO21" s="105"/>
      <c r="TWP21" s="105"/>
      <c r="TWQ21" s="105"/>
      <c r="TWR21" s="105"/>
      <c r="TWS21" s="105"/>
      <c r="TWT21" s="105"/>
      <c r="TWU21" s="105"/>
      <c r="TWV21" s="105"/>
      <c r="TWW21" s="105"/>
      <c r="TWX21" s="105"/>
      <c r="TWY21" s="105"/>
      <c r="TWZ21" s="105"/>
      <c r="TXA21" s="105"/>
      <c r="TXB21" s="105"/>
      <c r="TXC21" s="105"/>
      <c r="TXD21" s="105"/>
      <c r="TXE21" s="105"/>
      <c r="TXF21" s="105"/>
      <c r="TXG21" s="105"/>
      <c r="TXH21" s="105"/>
      <c r="TXI21" s="105"/>
      <c r="TXJ21" s="105"/>
      <c r="TXK21" s="105"/>
      <c r="TXL21" s="105"/>
      <c r="TXM21" s="105"/>
      <c r="TXN21" s="105"/>
      <c r="TXO21" s="105"/>
      <c r="TXP21" s="105"/>
      <c r="TXQ21" s="105"/>
      <c r="TXR21" s="105"/>
      <c r="TXS21" s="105"/>
      <c r="TXT21" s="105"/>
      <c r="TXU21" s="105"/>
      <c r="TXV21" s="105"/>
      <c r="TXW21" s="105"/>
      <c r="TXX21" s="105"/>
      <c r="TXY21" s="105"/>
      <c r="TXZ21" s="105"/>
      <c r="TYA21" s="105"/>
      <c r="TYB21" s="105"/>
      <c r="TYC21" s="105"/>
      <c r="TYD21" s="105"/>
      <c r="TYE21" s="105"/>
      <c r="TYF21" s="105"/>
      <c r="TYG21" s="105"/>
      <c r="TYH21" s="105"/>
      <c r="TYI21" s="105"/>
      <c r="TYJ21" s="105"/>
      <c r="TYK21" s="105"/>
      <c r="TYL21" s="105"/>
      <c r="TYM21" s="105"/>
      <c r="TYN21" s="105"/>
      <c r="TYO21" s="105"/>
      <c r="TYP21" s="105"/>
      <c r="TYQ21" s="105"/>
      <c r="TYR21" s="105"/>
      <c r="TYS21" s="105"/>
      <c r="TYT21" s="105"/>
      <c r="TYU21" s="105"/>
      <c r="TYV21" s="105"/>
      <c r="TYW21" s="105"/>
      <c r="TYX21" s="105"/>
      <c r="TYY21" s="105"/>
      <c r="TYZ21" s="105"/>
      <c r="TZA21" s="105"/>
      <c r="TZB21" s="105"/>
      <c r="TZC21" s="105"/>
      <c r="TZD21" s="105"/>
      <c r="TZE21" s="105"/>
      <c r="TZF21" s="105"/>
      <c r="TZG21" s="105"/>
      <c r="TZH21" s="105"/>
      <c r="TZI21" s="105"/>
      <c r="TZJ21" s="105"/>
      <c r="TZK21" s="105"/>
      <c r="TZL21" s="105"/>
      <c r="TZM21" s="105"/>
      <c r="TZN21" s="105"/>
      <c r="TZO21" s="105"/>
      <c r="TZP21" s="105"/>
      <c r="TZQ21" s="105"/>
      <c r="TZR21" s="105"/>
      <c r="TZS21" s="105"/>
      <c r="TZT21" s="105"/>
      <c r="TZU21" s="105"/>
      <c r="TZV21" s="105"/>
      <c r="TZW21" s="105"/>
      <c r="TZX21" s="105"/>
      <c r="TZY21" s="105"/>
      <c r="TZZ21" s="105"/>
      <c r="UAA21" s="105"/>
      <c r="UAB21" s="105"/>
      <c r="UAC21" s="105"/>
      <c r="UAD21" s="105"/>
      <c r="UAE21" s="105"/>
      <c r="UAF21" s="105"/>
      <c r="UAG21" s="105"/>
      <c r="UAH21" s="105"/>
      <c r="UAI21" s="105"/>
      <c r="UAJ21" s="105"/>
      <c r="UAK21" s="105"/>
      <c r="UAL21" s="105"/>
      <c r="UAM21" s="105"/>
      <c r="UAN21" s="105"/>
      <c r="UAO21" s="105"/>
      <c r="UAP21" s="105"/>
      <c r="UAQ21" s="105"/>
      <c r="UAR21" s="105"/>
      <c r="UAS21" s="105"/>
      <c r="UAT21" s="105"/>
      <c r="UAU21" s="105"/>
      <c r="UAV21" s="105"/>
      <c r="UAW21" s="105"/>
      <c r="UAX21" s="105"/>
      <c r="UAY21" s="105"/>
      <c r="UAZ21" s="105"/>
      <c r="UBA21" s="105"/>
      <c r="UBB21" s="105"/>
      <c r="UBC21" s="105"/>
      <c r="UBD21" s="105"/>
      <c r="UBE21" s="105"/>
      <c r="UBF21" s="105"/>
      <c r="UBG21" s="105"/>
      <c r="UBH21" s="105"/>
      <c r="UBI21" s="105"/>
      <c r="UBJ21" s="105"/>
      <c r="UBK21" s="105"/>
      <c r="UBL21" s="105"/>
      <c r="UBM21" s="105"/>
      <c r="UBN21" s="105"/>
      <c r="UBO21" s="105"/>
      <c r="UBP21" s="105"/>
      <c r="UBQ21" s="105"/>
      <c r="UBR21" s="105"/>
      <c r="UBS21" s="105"/>
      <c r="UBT21" s="105"/>
      <c r="UBU21" s="105"/>
      <c r="UBV21" s="105"/>
      <c r="UBW21" s="105"/>
      <c r="UBX21" s="105"/>
      <c r="UBY21" s="105"/>
      <c r="UBZ21" s="105"/>
      <c r="UCA21" s="105"/>
      <c r="UCB21" s="105"/>
      <c r="UCC21" s="105"/>
      <c r="UCD21" s="105"/>
      <c r="UCE21" s="105"/>
      <c r="UCF21" s="105"/>
      <c r="UCG21" s="105"/>
      <c r="UCH21" s="105"/>
      <c r="UCI21" s="105"/>
      <c r="UCJ21" s="105"/>
      <c r="UCK21" s="105"/>
      <c r="UCL21" s="105"/>
      <c r="UCM21" s="105"/>
      <c r="UCN21" s="105"/>
      <c r="UCO21" s="105"/>
      <c r="UCP21" s="105"/>
      <c r="UCQ21" s="105"/>
      <c r="UCR21" s="105"/>
      <c r="UCS21" s="105"/>
      <c r="UCT21" s="105"/>
      <c r="UCU21" s="105"/>
      <c r="UCV21" s="105"/>
      <c r="UCW21" s="105"/>
      <c r="UCX21" s="105"/>
      <c r="UCY21" s="105"/>
      <c r="UCZ21" s="105"/>
      <c r="UDA21" s="105"/>
      <c r="UDB21" s="105"/>
      <c r="UDC21" s="105"/>
      <c r="UDD21" s="105"/>
      <c r="UDE21" s="105"/>
      <c r="UDF21" s="105"/>
      <c r="UDG21" s="105"/>
      <c r="UDH21" s="105"/>
      <c r="UDI21" s="105"/>
      <c r="UDJ21" s="105"/>
      <c r="UDK21" s="105"/>
      <c r="UDL21" s="105"/>
      <c r="UDM21" s="105"/>
      <c r="UDN21" s="105"/>
      <c r="UDO21" s="105"/>
      <c r="UDP21" s="105"/>
      <c r="UDQ21" s="105"/>
      <c r="UDR21" s="105"/>
      <c r="UDS21" s="105"/>
      <c r="UDT21" s="105"/>
      <c r="UDU21" s="105"/>
      <c r="UDV21" s="105"/>
      <c r="UDW21" s="105"/>
      <c r="UDX21" s="105"/>
      <c r="UDY21" s="105"/>
      <c r="UDZ21" s="105"/>
      <c r="UEA21" s="105"/>
      <c r="UEB21" s="105"/>
      <c r="UEC21" s="105"/>
      <c r="UED21" s="105"/>
      <c r="UEE21" s="105"/>
      <c r="UEF21" s="105"/>
      <c r="UEG21" s="105"/>
      <c r="UEH21" s="105"/>
      <c r="UEI21" s="105"/>
      <c r="UEJ21" s="105"/>
      <c r="UEK21" s="105"/>
      <c r="UEL21" s="105"/>
      <c r="UEM21" s="105"/>
      <c r="UEN21" s="105"/>
      <c r="UEO21" s="105"/>
      <c r="UEP21" s="105"/>
      <c r="UEQ21" s="105"/>
      <c r="UER21" s="105"/>
      <c r="UES21" s="105"/>
      <c r="UET21" s="105"/>
      <c r="UEU21" s="105"/>
      <c r="UEV21" s="105"/>
      <c r="UEW21" s="105"/>
      <c r="UEX21" s="105"/>
      <c r="UEY21" s="105"/>
      <c r="UEZ21" s="105"/>
      <c r="UFA21" s="105"/>
      <c r="UFB21" s="105"/>
      <c r="UFC21" s="105"/>
      <c r="UFD21" s="105"/>
      <c r="UFE21" s="105"/>
      <c r="UFF21" s="105"/>
      <c r="UFG21" s="105"/>
      <c r="UFH21" s="105"/>
      <c r="UFI21" s="105"/>
      <c r="UFJ21" s="105"/>
      <c r="UFK21" s="105"/>
      <c r="UFL21" s="105"/>
      <c r="UFM21" s="105"/>
      <c r="UFN21" s="105"/>
      <c r="UFO21" s="105"/>
      <c r="UFP21" s="105"/>
      <c r="UFQ21" s="105"/>
      <c r="UFR21" s="105"/>
      <c r="UFS21" s="105"/>
      <c r="UFT21" s="105"/>
      <c r="UFU21" s="105"/>
      <c r="UFV21" s="105"/>
      <c r="UFW21" s="105"/>
      <c r="UFX21" s="105"/>
      <c r="UFY21" s="105"/>
      <c r="UFZ21" s="105"/>
      <c r="UGA21" s="105"/>
      <c r="UGB21" s="105"/>
      <c r="UGC21" s="105"/>
      <c r="UGD21" s="105"/>
      <c r="UGE21" s="105"/>
      <c r="UGF21" s="105"/>
      <c r="UGG21" s="105"/>
      <c r="UGH21" s="105"/>
      <c r="UGI21" s="105"/>
      <c r="UGJ21" s="105"/>
      <c r="UGK21" s="105"/>
      <c r="UGL21" s="105"/>
      <c r="UGM21" s="105"/>
      <c r="UGN21" s="105"/>
      <c r="UGO21" s="105"/>
      <c r="UGP21" s="105"/>
      <c r="UGQ21" s="105"/>
      <c r="UGR21" s="105"/>
      <c r="UGS21" s="105"/>
      <c r="UGT21" s="105"/>
      <c r="UGU21" s="105"/>
      <c r="UGV21" s="105"/>
      <c r="UGW21" s="105"/>
      <c r="UGX21" s="105"/>
      <c r="UGY21" s="105"/>
      <c r="UGZ21" s="105"/>
      <c r="UHA21" s="105"/>
      <c r="UHB21" s="105"/>
      <c r="UHC21" s="105"/>
      <c r="UHD21" s="105"/>
      <c r="UHE21" s="105"/>
      <c r="UHF21" s="105"/>
      <c r="UHG21" s="105"/>
      <c r="UHH21" s="105"/>
      <c r="UHI21" s="105"/>
      <c r="UHJ21" s="105"/>
      <c r="UHK21" s="105"/>
      <c r="UHL21" s="105"/>
      <c r="UHM21" s="105"/>
      <c r="UHN21" s="105"/>
      <c r="UHO21" s="105"/>
      <c r="UHP21" s="105"/>
      <c r="UHQ21" s="105"/>
      <c r="UHR21" s="105"/>
      <c r="UHS21" s="105"/>
      <c r="UHT21" s="105"/>
      <c r="UHU21" s="105"/>
      <c r="UHV21" s="105"/>
      <c r="UHW21" s="105"/>
      <c r="UHX21" s="105"/>
      <c r="UHY21" s="105"/>
      <c r="UHZ21" s="105"/>
      <c r="UIA21" s="105"/>
      <c r="UIB21" s="105"/>
      <c r="UIC21" s="105"/>
      <c r="UID21" s="105"/>
      <c r="UIE21" s="105"/>
      <c r="UIF21" s="105"/>
      <c r="UIG21" s="105"/>
      <c r="UIH21" s="105"/>
      <c r="UII21" s="105"/>
      <c r="UIJ21" s="105"/>
      <c r="UIK21" s="105"/>
      <c r="UIL21" s="105"/>
      <c r="UIM21" s="105"/>
      <c r="UIN21" s="105"/>
      <c r="UIO21" s="105"/>
      <c r="UIP21" s="105"/>
      <c r="UIQ21" s="105"/>
      <c r="UIR21" s="105"/>
      <c r="UIS21" s="105"/>
      <c r="UIT21" s="105"/>
      <c r="UIU21" s="105"/>
      <c r="UIV21" s="105"/>
      <c r="UIW21" s="105"/>
      <c r="UIX21" s="105"/>
      <c r="UIY21" s="105"/>
      <c r="UIZ21" s="105"/>
      <c r="UJA21" s="105"/>
      <c r="UJB21" s="105"/>
      <c r="UJC21" s="105"/>
      <c r="UJD21" s="105"/>
      <c r="UJE21" s="105"/>
      <c r="UJF21" s="105"/>
      <c r="UJG21" s="105"/>
      <c r="UJH21" s="105"/>
      <c r="UJI21" s="105"/>
      <c r="UJJ21" s="105"/>
      <c r="UJK21" s="105"/>
      <c r="UJL21" s="105"/>
      <c r="UJM21" s="105"/>
      <c r="UJN21" s="105"/>
      <c r="UJO21" s="105"/>
      <c r="UJP21" s="105"/>
      <c r="UJQ21" s="105"/>
      <c r="UJR21" s="105"/>
      <c r="UJS21" s="105"/>
      <c r="UJT21" s="105"/>
      <c r="UJU21" s="105"/>
      <c r="UJV21" s="105"/>
      <c r="UJW21" s="105"/>
      <c r="UJX21" s="105"/>
      <c r="UJY21" s="105"/>
      <c r="UJZ21" s="105"/>
      <c r="UKA21" s="105"/>
      <c r="UKB21" s="105"/>
      <c r="UKC21" s="105"/>
      <c r="UKD21" s="105"/>
      <c r="UKE21" s="105"/>
      <c r="UKF21" s="105"/>
      <c r="UKG21" s="105"/>
      <c r="UKH21" s="105"/>
      <c r="UKI21" s="105"/>
      <c r="UKJ21" s="105"/>
      <c r="UKK21" s="105"/>
      <c r="UKL21" s="105"/>
      <c r="UKM21" s="105"/>
      <c r="UKN21" s="105"/>
      <c r="UKO21" s="105"/>
      <c r="UKP21" s="105"/>
      <c r="UKQ21" s="105"/>
      <c r="UKR21" s="105"/>
      <c r="UKS21" s="105"/>
      <c r="UKT21" s="105"/>
      <c r="UKU21" s="105"/>
      <c r="UKV21" s="105"/>
      <c r="UKW21" s="105"/>
      <c r="UKX21" s="105"/>
      <c r="UKY21" s="105"/>
      <c r="UKZ21" s="105"/>
      <c r="ULA21" s="105"/>
      <c r="ULB21" s="105"/>
      <c r="ULC21" s="105"/>
      <c r="ULD21" s="105"/>
      <c r="ULE21" s="105"/>
      <c r="ULF21" s="105"/>
      <c r="ULG21" s="105"/>
      <c r="ULH21" s="105"/>
      <c r="ULI21" s="105"/>
      <c r="ULJ21" s="105"/>
      <c r="ULK21" s="105"/>
      <c r="ULL21" s="105"/>
      <c r="ULM21" s="105"/>
      <c r="ULN21" s="105"/>
      <c r="ULO21" s="105"/>
      <c r="ULP21" s="105"/>
      <c r="ULQ21" s="105"/>
      <c r="ULR21" s="105"/>
      <c r="ULS21" s="105"/>
      <c r="ULT21" s="105"/>
      <c r="ULU21" s="105"/>
      <c r="ULV21" s="105"/>
      <c r="ULW21" s="105"/>
      <c r="ULX21" s="105"/>
      <c r="ULY21" s="105"/>
      <c r="ULZ21" s="105"/>
      <c r="UMA21" s="105"/>
      <c r="UMB21" s="105"/>
      <c r="UMC21" s="105"/>
      <c r="UMD21" s="105"/>
      <c r="UME21" s="105"/>
      <c r="UMF21" s="105"/>
      <c r="UMG21" s="105"/>
      <c r="UMH21" s="105"/>
      <c r="UMI21" s="105"/>
      <c r="UMJ21" s="105"/>
      <c r="UMK21" s="105"/>
      <c r="UML21" s="105"/>
      <c r="UMM21" s="105"/>
      <c r="UMN21" s="105"/>
      <c r="UMO21" s="105"/>
      <c r="UMP21" s="105"/>
      <c r="UMQ21" s="105"/>
      <c r="UMR21" s="105"/>
      <c r="UMS21" s="105"/>
      <c r="UMT21" s="105"/>
      <c r="UMU21" s="105"/>
      <c r="UMV21" s="105"/>
      <c r="UMW21" s="105"/>
      <c r="UMX21" s="105"/>
      <c r="UMY21" s="105"/>
      <c r="UMZ21" s="105"/>
      <c r="UNA21" s="105"/>
      <c r="UNB21" s="105"/>
      <c r="UNC21" s="105"/>
      <c r="UND21" s="105"/>
      <c r="UNE21" s="105"/>
      <c r="UNF21" s="105"/>
      <c r="UNG21" s="105"/>
      <c r="UNH21" s="105"/>
      <c r="UNI21" s="105"/>
      <c r="UNJ21" s="105"/>
      <c r="UNK21" s="105"/>
      <c r="UNL21" s="105"/>
      <c r="UNM21" s="105"/>
      <c r="UNN21" s="105"/>
      <c r="UNO21" s="105"/>
      <c r="UNP21" s="105"/>
      <c r="UNQ21" s="105"/>
      <c r="UNR21" s="105"/>
      <c r="UNS21" s="105"/>
      <c r="UNT21" s="105"/>
      <c r="UNU21" s="105"/>
      <c r="UNV21" s="105"/>
      <c r="UNW21" s="105"/>
      <c r="UNX21" s="105"/>
      <c r="UNY21" s="105"/>
      <c r="UNZ21" s="105"/>
      <c r="UOA21" s="105"/>
      <c r="UOB21" s="105"/>
      <c r="UOC21" s="105"/>
      <c r="UOD21" s="105"/>
      <c r="UOE21" s="105"/>
      <c r="UOF21" s="105"/>
      <c r="UOG21" s="105"/>
      <c r="UOH21" s="105"/>
      <c r="UOI21" s="105"/>
      <c r="UOJ21" s="105"/>
      <c r="UOK21" s="105"/>
      <c r="UOL21" s="105"/>
      <c r="UOM21" s="105"/>
      <c r="UON21" s="105"/>
      <c r="UOO21" s="105"/>
      <c r="UOP21" s="105"/>
      <c r="UOQ21" s="105"/>
      <c r="UOR21" s="105"/>
      <c r="UOS21" s="105"/>
      <c r="UOT21" s="105"/>
      <c r="UOU21" s="105"/>
      <c r="UOV21" s="105"/>
      <c r="UOW21" s="105"/>
      <c r="UOX21" s="105"/>
      <c r="UOY21" s="105"/>
      <c r="UOZ21" s="105"/>
      <c r="UPA21" s="105"/>
      <c r="UPB21" s="105"/>
      <c r="UPC21" s="105"/>
      <c r="UPD21" s="105"/>
      <c r="UPE21" s="105"/>
      <c r="UPF21" s="105"/>
      <c r="UPG21" s="105"/>
      <c r="UPH21" s="105"/>
      <c r="UPI21" s="105"/>
      <c r="UPJ21" s="105"/>
      <c r="UPK21" s="105"/>
      <c r="UPL21" s="105"/>
      <c r="UPM21" s="105"/>
      <c r="UPN21" s="105"/>
      <c r="UPO21" s="105"/>
      <c r="UPP21" s="105"/>
      <c r="UPQ21" s="105"/>
      <c r="UPR21" s="105"/>
      <c r="UPS21" s="105"/>
      <c r="UPT21" s="105"/>
      <c r="UPU21" s="105"/>
      <c r="UPV21" s="105"/>
      <c r="UPW21" s="105"/>
      <c r="UPX21" s="105"/>
      <c r="UPY21" s="105"/>
      <c r="UPZ21" s="105"/>
      <c r="UQA21" s="105"/>
      <c r="UQB21" s="105"/>
      <c r="UQC21" s="105"/>
      <c r="UQD21" s="105"/>
      <c r="UQE21" s="105"/>
      <c r="UQF21" s="105"/>
      <c r="UQG21" s="105"/>
      <c r="UQH21" s="105"/>
      <c r="UQI21" s="105"/>
      <c r="UQJ21" s="105"/>
      <c r="UQK21" s="105"/>
      <c r="UQL21" s="105"/>
      <c r="UQM21" s="105"/>
      <c r="UQN21" s="105"/>
      <c r="UQO21" s="105"/>
      <c r="UQP21" s="105"/>
      <c r="UQQ21" s="105"/>
      <c r="UQR21" s="105"/>
      <c r="UQS21" s="105"/>
      <c r="UQT21" s="105"/>
      <c r="UQU21" s="105"/>
      <c r="UQV21" s="105"/>
      <c r="UQW21" s="105"/>
      <c r="UQX21" s="105"/>
      <c r="UQY21" s="105"/>
      <c r="UQZ21" s="105"/>
      <c r="URA21" s="105"/>
      <c r="URB21" s="105"/>
      <c r="URC21" s="105"/>
      <c r="URD21" s="105"/>
      <c r="URE21" s="105"/>
      <c r="URF21" s="105"/>
      <c r="URG21" s="105"/>
      <c r="URH21" s="105"/>
      <c r="URI21" s="105"/>
      <c r="URJ21" s="105"/>
      <c r="URK21" s="105"/>
      <c r="URL21" s="105"/>
      <c r="URM21" s="105"/>
      <c r="URN21" s="105"/>
      <c r="URO21" s="105"/>
      <c r="URP21" s="105"/>
      <c r="URQ21" s="105"/>
      <c r="URR21" s="105"/>
      <c r="URS21" s="105"/>
      <c r="URT21" s="105"/>
      <c r="URU21" s="105"/>
      <c r="URV21" s="105"/>
      <c r="URW21" s="105"/>
      <c r="URX21" s="105"/>
      <c r="URY21" s="105"/>
      <c r="URZ21" s="105"/>
      <c r="USA21" s="105"/>
      <c r="USB21" s="105"/>
      <c r="USC21" s="105"/>
      <c r="USD21" s="105"/>
      <c r="USE21" s="105"/>
      <c r="USF21" s="105"/>
      <c r="USG21" s="105"/>
      <c r="USH21" s="105"/>
      <c r="USI21" s="105"/>
      <c r="USJ21" s="105"/>
      <c r="USK21" s="105"/>
      <c r="USL21" s="105"/>
      <c r="USM21" s="105"/>
      <c r="USN21" s="105"/>
      <c r="USO21" s="105"/>
      <c r="USP21" s="105"/>
      <c r="USQ21" s="105"/>
      <c r="USR21" s="105"/>
      <c r="USS21" s="105"/>
      <c r="UST21" s="105"/>
      <c r="USU21" s="105"/>
      <c r="USV21" s="105"/>
      <c r="USW21" s="105"/>
      <c r="USX21" s="105"/>
      <c r="USY21" s="105"/>
      <c r="USZ21" s="105"/>
      <c r="UTA21" s="105"/>
      <c r="UTB21" s="105"/>
      <c r="UTC21" s="105"/>
      <c r="UTD21" s="105"/>
      <c r="UTE21" s="105"/>
      <c r="UTF21" s="105"/>
      <c r="UTG21" s="105"/>
      <c r="UTH21" s="105"/>
      <c r="UTI21" s="105"/>
      <c r="UTJ21" s="105"/>
      <c r="UTK21" s="105"/>
      <c r="UTL21" s="105"/>
      <c r="UTM21" s="105"/>
      <c r="UTN21" s="105"/>
      <c r="UTO21" s="105"/>
      <c r="UTP21" s="105"/>
      <c r="UTQ21" s="105"/>
      <c r="UTR21" s="105"/>
      <c r="UTS21" s="105"/>
      <c r="UTT21" s="105"/>
      <c r="UTU21" s="105"/>
      <c r="UTV21" s="105"/>
      <c r="UTW21" s="105"/>
      <c r="UTX21" s="105"/>
      <c r="UTY21" s="105"/>
      <c r="UTZ21" s="105"/>
      <c r="UUA21" s="105"/>
      <c r="UUB21" s="105"/>
      <c r="UUC21" s="105"/>
      <c r="UUD21" s="105"/>
      <c r="UUE21" s="105"/>
      <c r="UUF21" s="105"/>
      <c r="UUG21" s="105"/>
      <c r="UUH21" s="105"/>
      <c r="UUI21" s="105"/>
      <c r="UUJ21" s="105"/>
      <c r="UUK21" s="105"/>
      <c r="UUL21" s="105"/>
      <c r="UUM21" s="105"/>
      <c r="UUN21" s="105"/>
      <c r="UUO21" s="105"/>
      <c r="UUP21" s="105"/>
      <c r="UUQ21" s="105"/>
      <c r="UUR21" s="105"/>
      <c r="UUS21" s="105"/>
      <c r="UUT21" s="105"/>
      <c r="UUU21" s="105"/>
      <c r="UUV21" s="105"/>
      <c r="UUW21" s="105"/>
      <c r="UUX21" s="105"/>
      <c r="UUY21" s="105"/>
      <c r="UUZ21" s="105"/>
      <c r="UVA21" s="105"/>
      <c r="UVB21" s="105"/>
      <c r="UVC21" s="105"/>
      <c r="UVD21" s="105"/>
      <c r="UVE21" s="105"/>
      <c r="UVF21" s="105"/>
      <c r="UVG21" s="105"/>
      <c r="UVH21" s="105"/>
      <c r="UVI21" s="105"/>
      <c r="UVJ21" s="105"/>
      <c r="UVK21" s="105"/>
      <c r="UVL21" s="105"/>
      <c r="UVM21" s="105"/>
      <c r="UVN21" s="105"/>
      <c r="UVO21" s="105"/>
      <c r="UVP21" s="105"/>
      <c r="UVQ21" s="105"/>
      <c r="UVR21" s="105"/>
      <c r="UVS21" s="105"/>
      <c r="UVT21" s="105"/>
      <c r="UVU21" s="105"/>
      <c r="UVV21" s="105"/>
      <c r="UVW21" s="105"/>
      <c r="UVX21" s="105"/>
      <c r="UVY21" s="105"/>
      <c r="UVZ21" s="105"/>
      <c r="UWA21" s="105"/>
      <c r="UWB21" s="105"/>
      <c r="UWC21" s="105"/>
      <c r="UWD21" s="105"/>
      <c r="UWE21" s="105"/>
      <c r="UWF21" s="105"/>
      <c r="UWG21" s="105"/>
      <c r="UWH21" s="105"/>
      <c r="UWI21" s="105"/>
      <c r="UWJ21" s="105"/>
      <c r="UWK21" s="105"/>
      <c r="UWL21" s="105"/>
      <c r="UWM21" s="105"/>
      <c r="UWN21" s="105"/>
      <c r="UWO21" s="105"/>
      <c r="UWP21" s="105"/>
      <c r="UWQ21" s="105"/>
      <c r="UWR21" s="105"/>
      <c r="UWS21" s="105"/>
      <c r="UWT21" s="105"/>
      <c r="UWU21" s="105"/>
      <c r="UWV21" s="105"/>
      <c r="UWW21" s="105"/>
      <c r="UWX21" s="105"/>
      <c r="UWY21" s="105"/>
      <c r="UWZ21" s="105"/>
      <c r="UXA21" s="105"/>
      <c r="UXB21" s="105"/>
      <c r="UXC21" s="105"/>
      <c r="UXD21" s="105"/>
      <c r="UXE21" s="105"/>
      <c r="UXF21" s="105"/>
      <c r="UXG21" s="105"/>
      <c r="UXH21" s="105"/>
      <c r="UXI21" s="105"/>
      <c r="UXJ21" s="105"/>
      <c r="UXK21" s="105"/>
      <c r="UXL21" s="105"/>
      <c r="UXM21" s="105"/>
      <c r="UXN21" s="105"/>
      <c r="UXO21" s="105"/>
      <c r="UXP21" s="105"/>
      <c r="UXQ21" s="105"/>
      <c r="UXR21" s="105"/>
      <c r="UXS21" s="105"/>
      <c r="UXT21" s="105"/>
      <c r="UXU21" s="105"/>
      <c r="UXV21" s="105"/>
      <c r="UXW21" s="105"/>
      <c r="UXX21" s="105"/>
      <c r="UXY21" s="105"/>
      <c r="UXZ21" s="105"/>
      <c r="UYA21" s="105"/>
      <c r="UYB21" s="105"/>
      <c r="UYC21" s="105"/>
      <c r="UYD21" s="105"/>
      <c r="UYE21" s="105"/>
      <c r="UYF21" s="105"/>
      <c r="UYG21" s="105"/>
      <c r="UYH21" s="105"/>
      <c r="UYI21" s="105"/>
      <c r="UYJ21" s="105"/>
      <c r="UYK21" s="105"/>
      <c r="UYL21" s="105"/>
      <c r="UYM21" s="105"/>
      <c r="UYN21" s="105"/>
      <c r="UYO21" s="105"/>
      <c r="UYP21" s="105"/>
      <c r="UYQ21" s="105"/>
      <c r="UYR21" s="105"/>
      <c r="UYS21" s="105"/>
      <c r="UYT21" s="105"/>
      <c r="UYU21" s="105"/>
      <c r="UYV21" s="105"/>
      <c r="UYW21" s="105"/>
      <c r="UYX21" s="105"/>
      <c r="UYY21" s="105"/>
      <c r="UYZ21" s="105"/>
      <c r="UZA21" s="105"/>
      <c r="UZB21" s="105"/>
      <c r="UZC21" s="105"/>
      <c r="UZD21" s="105"/>
      <c r="UZE21" s="105"/>
      <c r="UZF21" s="105"/>
      <c r="UZG21" s="105"/>
      <c r="UZH21" s="105"/>
      <c r="UZI21" s="105"/>
      <c r="UZJ21" s="105"/>
      <c r="UZK21" s="105"/>
      <c r="UZL21" s="105"/>
      <c r="UZM21" s="105"/>
      <c r="UZN21" s="105"/>
      <c r="UZO21" s="105"/>
      <c r="UZP21" s="105"/>
      <c r="UZQ21" s="105"/>
      <c r="UZR21" s="105"/>
      <c r="UZS21" s="105"/>
      <c r="UZT21" s="105"/>
      <c r="UZU21" s="105"/>
      <c r="UZV21" s="105"/>
      <c r="UZW21" s="105"/>
      <c r="UZX21" s="105"/>
      <c r="UZY21" s="105"/>
      <c r="UZZ21" s="105"/>
      <c r="VAA21" s="105"/>
      <c r="VAB21" s="105"/>
      <c r="VAC21" s="105"/>
      <c r="VAD21" s="105"/>
      <c r="VAE21" s="105"/>
      <c r="VAF21" s="105"/>
      <c r="VAG21" s="105"/>
      <c r="VAH21" s="105"/>
      <c r="VAI21" s="105"/>
      <c r="VAJ21" s="105"/>
      <c r="VAK21" s="105"/>
      <c r="VAL21" s="105"/>
      <c r="VAM21" s="105"/>
      <c r="VAN21" s="105"/>
      <c r="VAO21" s="105"/>
      <c r="VAP21" s="105"/>
      <c r="VAQ21" s="105"/>
      <c r="VAR21" s="105"/>
      <c r="VAS21" s="105"/>
      <c r="VAT21" s="105"/>
      <c r="VAU21" s="105"/>
      <c r="VAV21" s="105"/>
      <c r="VAW21" s="105"/>
      <c r="VAX21" s="105"/>
      <c r="VAY21" s="105"/>
      <c r="VAZ21" s="105"/>
      <c r="VBA21" s="105"/>
      <c r="VBB21" s="105"/>
      <c r="VBC21" s="105"/>
      <c r="VBD21" s="105"/>
      <c r="VBE21" s="105"/>
      <c r="VBF21" s="105"/>
      <c r="VBG21" s="105"/>
      <c r="VBH21" s="105"/>
      <c r="VBI21" s="105"/>
      <c r="VBJ21" s="105"/>
      <c r="VBK21" s="105"/>
      <c r="VBL21" s="105"/>
      <c r="VBM21" s="105"/>
      <c r="VBN21" s="105"/>
      <c r="VBO21" s="105"/>
      <c r="VBP21" s="105"/>
      <c r="VBQ21" s="105"/>
      <c r="VBR21" s="105"/>
      <c r="VBS21" s="105"/>
      <c r="VBT21" s="105"/>
      <c r="VBU21" s="105"/>
      <c r="VBV21" s="105"/>
      <c r="VBW21" s="105"/>
      <c r="VBX21" s="105"/>
      <c r="VBY21" s="105"/>
      <c r="VBZ21" s="105"/>
      <c r="VCA21" s="105"/>
      <c r="VCB21" s="105"/>
      <c r="VCC21" s="105"/>
      <c r="VCD21" s="105"/>
      <c r="VCE21" s="105"/>
      <c r="VCF21" s="105"/>
      <c r="VCG21" s="105"/>
      <c r="VCH21" s="105"/>
      <c r="VCI21" s="105"/>
      <c r="VCJ21" s="105"/>
      <c r="VCK21" s="105"/>
      <c r="VCL21" s="105"/>
      <c r="VCM21" s="105"/>
      <c r="VCN21" s="105"/>
      <c r="VCO21" s="105"/>
      <c r="VCP21" s="105"/>
      <c r="VCQ21" s="105"/>
      <c r="VCR21" s="105"/>
      <c r="VCS21" s="105"/>
      <c r="VCT21" s="105"/>
      <c r="VCU21" s="105"/>
      <c r="VCV21" s="105"/>
      <c r="VCW21" s="105"/>
      <c r="VCX21" s="105"/>
      <c r="VCY21" s="105"/>
      <c r="VCZ21" s="105"/>
      <c r="VDA21" s="105"/>
      <c r="VDB21" s="105"/>
      <c r="VDC21" s="105"/>
      <c r="VDD21" s="105"/>
      <c r="VDE21" s="105"/>
      <c r="VDF21" s="105"/>
      <c r="VDG21" s="105"/>
      <c r="VDH21" s="105"/>
      <c r="VDI21" s="105"/>
      <c r="VDJ21" s="105"/>
      <c r="VDK21" s="105"/>
      <c r="VDL21" s="105"/>
      <c r="VDM21" s="105"/>
      <c r="VDN21" s="105"/>
      <c r="VDO21" s="105"/>
      <c r="VDP21" s="105"/>
      <c r="VDQ21" s="105"/>
      <c r="VDR21" s="105"/>
      <c r="VDS21" s="105"/>
      <c r="VDT21" s="105"/>
      <c r="VDU21" s="105"/>
      <c r="VDV21" s="105"/>
      <c r="VDW21" s="105"/>
      <c r="VDX21" s="105"/>
      <c r="VDY21" s="105"/>
      <c r="VDZ21" s="105"/>
      <c r="VEA21" s="105"/>
      <c r="VEB21" s="105"/>
      <c r="VEC21" s="105"/>
      <c r="VED21" s="105"/>
      <c r="VEE21" s="105"/>
      <c r="VEF21" s="105"/>
      <c r="VEG21" s="105"/>
      <c r="VEH21" s="105"/>
      <c r="VEI21" s="105"/>
      <c r="VEJ21" s="105"/>
      <c r="VEK21" s="105"/>
      <c r="VEL21" s="105"/>
      <c r="VEM21" s="105"/>
      <c r="VEN21" s="105"/>
      <c r="VEO21" s="105"/>
      <c r="VEP21" s="105"/>
      <c r="VEQ21" s="105"/>
      <c r="VER21" s="105"/>
      <c r="VES21" s="105"/>
      <c r="VET21" s="105"/>
      <c r="VEU21" s="105"/>
      <c r="VEV21" s="105"/>
      <c r="VEW21" s="105"/>
      <c r="VEX21" s="105"/>
      <c r="VEY21" s="105"/>
      <c r="VEZ21" s="105"/>
      <c r="VFA21" s="105"/>
      <c r="VFB21" s="105"/>
      <c r="VFC21" s="105"/>
      <c r="VFD21" s="105"/>
      <c r="VFE21" s="105"/>
      <c r="VFF21" s="105"/>
      <c r="VFG21" s="105"/>
      <c r="VFH21" s="105"/>
      <c r="VFI21" s="105"/>
      <c r="VFJ21" s="105"/>
      <c r="VFK21" s="105"/>
      <c r="VFL21" s="105"/>
      <c r="VFM21" s="105"/>
      <c r="VFN21" s="105"/>
      <c r="VFO21" s="105"/>
      <c r="VFP21" s="105"/>
      <c r="VFQ21" s="105"/>
      <c r="VFR21" s="105"/>
      <c r="VFS21" s="105"/>
      <c r="VFT21" s="105"/>
      <c r="VFU21" s="105"/>
      <c r="VFV21" s="105"/>
      <c r="VFW21" s="105"/>
      <c r="VFX21" s="105"/>
      <c r="VFY21" s="105"/>
      <c r="VFZ21" s="105"/>
      <c r="VGA21" s="105"/>
      <c r="VGB21" s="105"/>
      <c r="VGC21" s="105"/>
      <c r="VGD21" s="105"/>
      <c r="VGE21" s="105"/>
      <c r="VGF21" s="105"/>
      <c r="VGG21" s="105"/>
      <c r="VGH21" s="105"/>
      <c r="VGI21" s="105"/>
      <c r="VGJ21" s="105"/>
      <c r="VGK21" s="105"/>
      <c r="VGL21" s="105"/>
      <c r="VGM21" s="105"/>
      <c r="VGN21" s="105"/>
      <c r="VGO21" s="105"/>
      <c r="VGP21" s="105"/>
      <c r="VGQ21" s="105"/>
      <c r="VGR21" s="105"/>
      <c r="VGS21" s="105"/>
      <c r="VGT21" s="105"/>
      <c r="VGU21" s="105"/>
      <c r="VGV21" s="105"/>
      <c r="VGW21" s="105"/>
      <c r="VGX21" s="105"/>
      <c r="VGY21" s="105"/>
      <c r="VGZ21" s="105"/>
      <c r="VHA21" s="105"/>
      <c r="VHB21" s="105"/>
      <c r="VHC21" s="105"/>
      <c r="VHD21" s="105"/>
      <c r="VHE21" s="105"/>
      <c r="VHF21" s="105"/>
      <c r="VHG21" s="105"/>
      <c r="VHH21" s="105"/>
      <c r="VHI21" s="105"/>
      <c r="VHJ21" s="105"/>
      <c r="VHK21" s="105"/>
      <c r="VHL21" s="105"/>
      <c r="VHM21" s="105"/>
      <c r="VHN21" s="105"/>
      <c r="VHO21" s="105"/>
      <c r="VHP21" s="105"/>
      <c r="VHQ21" s="105"/>
      <c r="VHR21" s="105"/>
      <c r="VHS21" s="105"/>
      <c r="VHT21" s="105"/>
      <c r="VHU21" s="105"/>
      <c r="VHV21" s="105"/>
      <c r="VHW21" s="105"/>
      <c r="VHX21" s="105"/>
      <c r="VHY21" s="105"/>
      <c r="VHZ21" s="105"/>
      <c r="VIA21" s="105"/>
      <c r="VIB21" s="105"/>
      <c r="VIC21" s="105"/>
      <c r="VID21" s="105"/>
      <c r="VIE21" s="105"/>
      <c r="VIF21" s="105"/>
      <c r="VIG21" s="105"/>
      <c r="VIH21" s="105"/>
      <c r="VII21" s="105"/>
      <c r="VIJ21" s="105"/>
      <c r="VIK21" s="105"/>
      <c r="VIL21" s="105"/>
      <c r="VIM21" s="105"/>
      <c r="VIN21" s="105"/>
      <c r="VIO21" s="105"/>
      <c r="VIP21" s="105"/>
      <c r="VIQ21" s="105"/>
      <c r="VIR21" s="105"/>
      <c r="VIS21" s="105"/>
      <c r="VIT21" s="105"/>
      <c r="VIU21" s="105"/>
      <c r="VIV21" s="105"/>
      <c r="VIW21" s="105"/>
      <c r="VIX21" s="105"/>
      <c r="VIY21" s="105"/>
      <c r="VIZ21" s="105"/>
      <c r="VJA21" s="105"/>
      <c r="VJB21" s="105"/>
      <c r="VJC21" s="105"/>
      <c r="VJD21" s="105"/>
      <c r="VJE21" s="105"/>
      <c r="VJF21" s="105"/>
      <c r="VJG21" s="105"/>
      <c r="VJH21" s="105"/>
      <c r="VJI21" s="105"/>
      <c r="VJJ21" s="105"/>
      <c r="VJK21" s="105"/>
      <c r="VJL21" s="105"/>
      <c r="VJM21" s="105"/>
      <c r="VJN21" s="105"/>
      <c r="VJO21" s="105"/>
      <c r="VJP21" s="105"/>
      <c r="VJQ21" s="105"/>
      <c r="VJR21" s="105"/>
      <c r="VJS21" s="105"/>
      <c r="VJT21" s="105"/>
      <c r="VJU21" s="105"/>
      <c r="VJV21" s="105"/>
      <c r="VJW21" s="105"/>
      <c r="VJX21" s="105"/>
      <c r="VJY21" s="105"/>
      <c r="VJZ21" s="105"/>
      <c r="VKA21" s="105"/>
      <c r="VKB21" s="105"/>
      <c r="VKC21" s="105"/>
      <c r="VKD21" s="105"/>
      <c r="VKE21" s="105"/>
      <c r="VKF21" s="105"/>
      <c r="VKG21" s="105"/>
      <c r="VKH21" s="105"/>
      <c r="VKI21" s="105"/>
      <c r="VKJ21" s="105"/>
      <c r="VKK21" s="105"/>
      <c r="VKL21" s="105"/>
      <c r="VKM21" s="105"/>
      <c r="VKN21" s="105"/>
      <c r="VKO21" s="105"/>
      <c r="VKP21" s="105"/>
      <c r="VKQ21" s="105"/>
      <c r="VKR21" s="105"/>
      <c r="VKS21" s="105"/>
      <c r="VKT21" s="105"/>
      <c r="VKU21" s="105"/>
      <c r="VKV21" s="105"/>
      <c r="VKW21" s="105"/>
      <c r="VKX21" s="105"/>
      <c r="VKY21" s="105"/>
      <c r="VKZ21" s="105"/>
      <c r="VLA21" s="105"/>
      <c r="VLB21" s="105"/>
      <c r="VLC21" s="105"/>
      <c r="VLD21" s="105"/>
      <c r="VLE21" s="105"/>
      <c r="VLF21" s="105"/>
      <c r="VLG21" s="105"/>
      <c r="VLH21" s="105"/>
      <c r="VLI21" s="105"/>
      <c r="VLJ21" s="105"/>
      <c r="VLK21" s="105"/>
      <c r="VLL21" s="105"/>
      <c r="VLM21" s="105"/>
      <c r="VLN21" s="105"/>
      <c r="VLO21" s="105"/>
      <c r="VLP21" s="105"/>
      <c r="VLQ21" s="105"/>
      <c r="VLR21" s="105"/>
      <c r="VLS21" s="105"/>
      <c r="VLT21" s="105"/>
      <c r="VLU21" s="105"/>
      <c r="VLV21" s="105"/>
      <c r="VLW21" s="105"/>
      <c r="VLX21" s="105"/>
      <c r="VLY21" s="105"/>
      <c r="VLZ21" s="105"/>
      <c r="VMA21" s="105"/>
      <c r="VMB21" s="105"/>
      <c r="VMC21" s="105"/>
      <c r="VMD21" s="105"/>
      <c r="VME21" s="105"/>
      <c r="VMF21" s="105"/>
      <c r="VMG21" s="105"/>
      <c r="VMH21" s="105"/>
      <c r="VMI21" s="105"/>
      <c r="VMJ21" s="105"/>
      <c r="VMK21" s="105"/>
      <c r="VML21" s="105"/>
      <c r="VMM21" s="105"/>
      <c r="VMN21" s="105"/>
      <c r="VMO21" s="105"/>
      <c r="VMP21" s="105"/>
      <c r="VMQ21" s="105"/>
      <c r="VMR21" s="105"/>
      <c r="VMS21" s="105"/>
      <c r="VMT21" s="105"/>
      <c r="VMU21" s="105"/>
      <c r="VMV21" s="105"/>
      <c r="VMW21" s="105"/>
      <c r="VMX21" s="105"/>
      <c r="VMY21" s="105"/>
      <c r="VMZ21" s="105"/>
      <c r="VNA21" s="105"/>
      <c r="VNB21" s="105"/>
      <c r="VNC21" s="105"/>
      <c r="VND21" s="105"/>
      <c r="VNE21" s="105"/>
      <c r="VNF21" s="105"/>
      <c r="VNG21" s="105"/>
      <c r="VNH21" s="105"/>
      <c r="VNI21" s="105"/>
      <c r="VNJ21" s="105"/>
      <c r="VNK21" s="105"/>
      <c r="VNL21" s="105"/>
      <c r="VNM21" s="105"/>
      <c r="VNN21" s="105"/>
      <c r="VNO21" s="105"/>
      <c r="VNP21" s="105"/>
      <c r="VNQ21" s="105"/>
      <c r="VNR21" s="105"/>
      <c r="VNS21" s="105"/>
      <c r="VNT21" s="105"/>
      <c r="VNU21" s="105"/>
      <c r="VNV21" s="105"/>
      <c r="VNW21" s="105"/>
      <c r="VNX21" s="105"/>
      <c r="VNY21" s="105"/>
      <c r="VNZ21" s="105"/>
      <c r="VOA21" s="105"/>
      <c r="VOB21" s="105"/>
      <c r="VOC21" s="105"/>
      <c r="VOD21" s="105"/>
      <c r="VOE21" s="105"/>
      <c r="VOF21" s="105"/>
      <c r="VOG21" s="105"/>
      <c r="VOH21" s="105"/>
      <c r="VOI21" s="105"/>
      <c r="VOJ21" s="105"/>
      <c r="VOK21" s="105"/>
      <c r="VOL21" s="105"/>
      <c r="VOM21" s="105"/>
      <c r="VON21" s="105"/>
      <c r="VOO21" s="105"/>
      <c r="VOP21" s="105"/>
      <c r="VOQ21" s="105"/>
      <c r="VOR21" s="105"/>
      <c r="VOS21" s="105"/>
      <c r="VOT21" s="105"/>
      <c r="VOU21" s="105"/>
      <c r="VOV21" s="105"/>
      <c r="VOW21" s="105"/>
      <c r="VOX21" s="105"/>
      <c r="VOY21" s="105"/>
      <c r="VOZ21" s="105"/>
      <c r="VPA21" s="105"/>
      <c r="VPB21" s="105"/>
      <c r="VPC21" s="105"/>
      <c r="VPD21" s="105"/>
      <c r="VPE21" s="105"/>
      <c r="VPF21" s="105"/>
      <c r="VPG21" s="105"/>
      <c r="VPH21" s="105"/>
      <c r="VPI21" s="105"/>
      <c r="VPJ21" s="105"/>
      <c r="VPK21" s="105"/>
      <c r="VPL21" s="105"/>
      <c r="VPM21" s="105"/>
      <c r="VPN21" s="105"/>
      <c r="VPO21" s="105"/>
      <c r="VPP21" s="105"/>
      <c r="VPQ21" s="105"/>
      <c r="VPR21" s="105"/>
      <c r="VPS21" s="105"/>
      <c r="VPT21" s="105"/>
      <c r="VPU21" s="105"/>
      <c r="VPV21" s="105"/>
      <c r="VPW21" s="105"/>
      <c r="VPX21" s="105"/>
      <c r="VPY21" s="105"/>
      <c r="VPZ21" s="105"/>
      <c r="VQA21" s="105"/>
      <c r="VQB21" s="105"/>
      <c r="VQC21" s="105"/>
      <c r="VQD21" s="105"/>
      <c r="VQE21" s="105"/>
      <c r="VQF21" s="105"/>
      <c r="VQG21" s="105"/>
      <c r="VQH21" s="105"/>
      <c r="VQI21" s="105"/>
      <c r="VQJ21" s="105"/>
      <c r="VQK21" s="105"/>
      <c r="VQL21" s="105"/>
      <c r="VQM21" s="105"/>
      <c r="VQN21" s="105"/>
      <c r="VQO21" s="105"/>
      <c r="VQP21" s="105"/>
      <c r="VQQ21" s="105"/>
      <c r="VQR21" s="105"/>
      <c r="VQS21" s="105"/>
      <c r="VQT21" s="105"/>
      <c r="VQU21" s="105"/>
      <c r="VQV21" s="105"/>
      <c r="VQW21" s="105"/>
      <c r="VQX21" s="105"/>
      <c r="VQY21" s="105"/>
      <c r="VQZ21" s="105"/>
      <c r="VRA21" s="105"/>
      <c r="VRB21" s="105"/>
      <c r="VRC21" s="105"/>
      <c r="VRD21" s="105"/>
      <c r="VRE21" s="105"/>
      <c r="VRF21" s="105"/>
      <c r="VRG21" s="105"/>
      <c r="VRH21" s="105"/>
      <c r="VRI21" s="105"/>
      <c r="VRJ21" s="105"/>
      <c r="VRK21" s="105"/>
      <c r="VRL21" s="105"/>
      <c r="VRM21" s="105"/>
      <c r="VRN21" s="105"/>
      <c r="VRO21" s="105"/>
      <c r="VRP21" s="105"/>
      <c r="VRQ21" s="105"/>
      <c r="VRR21" s="105"/>
      <c r="VRS21" s="105"/>
      <c r="VRT21" s="105"/>
      <c r="VRU21" s="105"/>
      <c r="VRV21" s="105"/>
      <c r="VRW21" s="105"/>
      <c r="VRX21" s="105"/>
      <c r="VRY21" s="105"/>
      <c r="VRZ21" s="105"/>
      <c r="VSA21" s="105"/>
      <c r="VSB21" s="105"/>
      <c r="VSC21" s="105"/>
      <c r="VSD21" s="105"/>
      <c r="VSE21" s="105"/>
      <c r="VSF21" s="105"/>
      <c r="VSG21" s="105"/>
      <c r="VSH21" s="105"/>
      <c r="VSI21" s="105"/>
      <c r="VSJ21" s="105"/>
      <c r="VSK21" s="105"/>
      <c r="VSL21" s="105"/>
      <c r="VSM21" s="105"/>
      <c r="VSN21" s="105"/>
      <c r="VSO21" s="105"/>
      <c r="VSP21" s="105"/>
      <c r="VSQ21" s="105"/>
      <c r="VSR21" s="105"/>
      <c r="VSS21" s="105"/>
      <c r="VST21" s="105"/>
      <c r="VSU21" s="105"/>
      <c r="VSV21" s="105"/>
      <c r="VSW21" s="105"/>
      <c r="VSX21" s="105"/>
      <c r="VSY21" s="105"/>
      <c r="VSZ21" s="105"/>
      <c r="VTA21" s="105"/>
      <c r="VTB21" s="105"/>
      <c r="VTC21" s="105"/>
      <c r="VTD21" s="105"/>
      <c r="VTE21" s="105"/>
      <c r="VTF21" s="105"/>
      <c r="VTG21" s="105"/>
      <c r="VTH21" s="105"/>
      <c r="VTI21" s="105"/>
      <c r="VTJ21" s="105"/>
      <c r="VTK21" s="105"/>
      <c r="VTL21" s="105"/>
      <c r="VTM21" s="105"/>
      <c r="VTN21" s="105"/>
      <c r="VTO21" s="105"/>
      <c r="VTP21" s="105"/>
      <c r="VTQ21" s="105"/>
      <c r="VTR21" s="105"/>
      <c r="VTS21" s="105"/>
      <c r="VTT21" s="105"/>
      <c r="VTU21" s="105"/>
      <c r="VTV21" s="105"/>
      <c r="VTW21" s="105"/>
      <c r="VTX21" s="105"/>
      <c r="VTY21" s="105"/>
      <c r="VTZ21" s="105"/>
      <c r="VUA21" s="105"/>
      <c r="VUB21" s="105"/>
      <c r="VUC21" s="105"/>
      <c r="VUD21" s="105"/>
      <c r="VUE21" s="105"/>
      <c r="VUF21" s="105"/>
      <c r="VUG21" s="105"/>
      <c r="VUH21" s="105"/>
      <c r="VUI21" s="105"/>
      <c r="VUJ21" s="105"/>
      <c r="VUK21" s="105"/>
      <c r="VUL21" s="105"/>
      <c r="VUM21" s="105"/>
      <c r="VUN21" s="105"/>
      <c r="VUO21" s="105"/>
      <c r="VUP21" s="105"/>
      <c r="VUQ21" s="105"/>
      <c r="VUR21" s="105"/>
      <c r="VUS21" s="105"/>
      <c r="VUT21" s="105"/>
      <c r="VUU21" s="105"/>
      <c r="VUV21" s="105"/>
      <c r="VUW21" s="105"/>
      <c r="VUX21" s="105"/>
      <c r="VUY21" s="105"/>
      <c r="VUZ21" s="105"/>
      <c r="VVA21" s="105"/>
      <c r="VVB21" s="105"/>
      <c r="VVC21" s="105"/>
      <c r="VVD21" s="105"/>
      <c r="VVE21" s="105"/>
      <c r="VVF21" s="105"/>
      <c r="VVG21" s="105"/>
      <c r="VVH21" s="105"/>
      <c r="VVI21" s="105"/>
      <c r="VVJ21" s="105"/>
      <c r="VVK21" s="105"/>
      <c r="VVL21" s="105"/>
      <c r="VVM21" s="105"/>
      <c r="VVN21" s="105"/>
      <c r="VVO21" s="105"/>
      <c r="VVP21" s="105"/>
      <c r="VVQ21" s="105"/>
      <c r="VVR21" s="105"/>
      <c r="VVS21" s="105"/>
      <c r="VVT21" s="105"/>
      <c r="VVU21" s="105"/>
      <c r="VVV21" s="105"/>
      <c r="VVW21" s="105"/>
      <c r="VVX21" s="105"/>
      <c r="VVY21" s="105"/>
      <c r="VVZ21" s="105"/>
      <c r="VWA21" s="105"/>
      <c r="VWB21" s="105"/>
      <c r="VWC21" s="105"/>
      <c r="VWD21" s="105"/>
      <c r="VWE21" s="105"/>
      <c r="VWF21" s="105"/>
      <c r="VWG21" s="105"/>
      <c r="VWH21" s="105"/>
      <c r="VWI21" s="105"/>
      <c r="VWJ21" s="105"/>
      <c r="VWK21" s="105"/>
      <c r="VWL21" s="105"/>
      <c r="VWM21" s="105"/>
      <c r="VWN21" s="105"/>
      <c r="VWO21" s="105"/>
      <c r="VWP21" s="105"/>
      <c r="VWQ21" s="105"/>
      <c r="VWR21" s="105"/>
      <c r="VWS21" s="105"/>
      <c r="VWT21" s="105"/>
      <c r="VWU21" s="105"/>
      <c r="VWV21" s="105"/>
      <c r="VWW21" s="105"/>
      <c r="VWX21" s="105"/>
      <c r="VWY21" s="105"/>
      <c r="VWZ21" s="105"/>
      <c r="VXA21" s="105"/>
      <c r="VXB21" s="105"/>
      <c r="VXC21" s="105"/>
      <c r="VXD21" s="105"/>
      <c r="VXE21" s="105"/>
      <c r="VXF21" s="105"/>
      <c r="VXG21" s="105"/>
      <c r="VXH21" s="105"/>
      <c r="VXI21" s="105"/>
      <c r="VXJ21" s="105"/>
      <c r="VXK21" s="105"/>
      <c r="VXL21" s="105"/>
      <c r="VXM21" s="105"/>
      <c r="VXN21" s="105"/>
      <c r="VXO21" s="105"/>
      <c r="VXP21" s="105"/>
      <c r="VXQ21" s="105"/>
      <c r="VXR21" s="105"/>
      <c r="VXS21" s="105"/>
      <c r="VXT21" s="105"/>
      <c r="VXU21" s="105"/>
      <c r="VXV21" s="105"/>
      <c r="VXW21" s="105"/>
      <c r="VXX21" s="105"/>
      <c r="VXY21" s="105"/>
      <c r="VXZ21" s="105"/>
      <c r="VYA21" s="105"/>
      <c r="VYB21" s="105"/>
      <c r="VYC21" s="105"/>
      <c r="VYD21" s="105"/>
      <c r="VYE21" s="105"/>
      <c r="VYF21" s="105"/>
      <c r="VYG21" s="105"/>
      <c r="VYH21" s="105"/>
      <c r="VYI21" s="105"/>
      <c r="VYJ21" s="105"/>
      <c r="VYK21" s="105"/>
      <c r="VYL21" s="105"/>
      <c r="VYM21" s="105"/>
      <c r="VYN21" s="105"/>
      <c r="VYO21" s="105"/>
      <c r="VYP21" s="105"/>
      <c r="VYQ21" s="105"/>
      <c r="VYR21" s="105"/>
      <c r="VYS21" s="105"/>
      <c r="VYT21" s="105"/>
      <c r="VYU21" s="105"/>
      <c r="VYV21" s="105"/>
      <c r="VYW21" s="105"/>
      <c r="VYX21" s="105"/>
      <c r="VYY21" s="105"/>
      <c r="VYZ21" s="105"/>
      <c r="VZA21" s="105"/>
      <c r="VZB21" s="105"/>
      <c r="VZC21" s="105"/>
      <c r="VZD21" s="105"/>
      <c r="VZE21" s="105"/>
      <c r="VZF21" s="105"/>
      <c r="VZG21" s="105"/>
      <c r="VZH21" s="105"/>
      <c r="VZI21" s="105"/>
      <c r="VZJ21" s="105"/>
      <c r="VZK21" s="105"/>
      <c r="VZL21" s="105"/>
      <c r="VZM21" s="105"/>
      <c r="VZN21" s="105"/>
      <c r="VZO21" s="105"/>
      <c r="VZP21" s="105"/>
      <c r="VZQ21" s="105"/>
      <c r="VZR21" s="105"/>
      <c r="VZS21" s="105"/>
      <c r="VZT21" s="105"/>
      <c r="VZU21" s="105"/>
      <c r="VZV21" s="105"/>
      <c r="VZW21" s="105"/>
      <c r="VZX21" s="105"/>
      <c r="VZY21" s="105"/>
      <c r="VZZ21" s="105"/>
      <c r="WAA21" s="105"/>
      <c r="WAB21" s="105"/>
      <c r="WAC21" s="105"/>
      <c r="WAD21" s="105"/>
      <c r="WAE21" s="105"/>
      <c r="WAF21" s="105"/>
      <c r="WAG21" s="105"/>
      <c r="WAH21" s="105"/>
      <c r="WAI21" s="105"/>
      <c r="WAJ21" s="105"/>
      <c r="WAK21" s="105"/>
      <c r="WAL21" s="105"/>
      <c r="WAM21" s="105"/>
      <c r="WAN21" s="105"/>
      <c r="WAO21" s="105"/>
      <c r="WAP21" s="105"/>
      <c r="WAQ21" s="105"/>
      <c r="WAR21" s="105"/>
      <c r="WAS21" s="105"/>
      <c r="WAT21" s="105"/>
      <c r="WAU21" s="105"/>
      <c r="WAV21" s="105"/>
      <c r="WAW21" s="105"/>
      <c r="WAX21" s="105"/>
      <c r="WAY21" s="105"/>
      <c r="WAZ21" s="105"/>
      <c r="WBA21" s="105"/>
      <c r="WBB21" s="105"/>
      <c r="WBC21" s="105"/>
      <c r="WBD21" s="105"/>
      <c r="WBE21" s="105"/>
      <c r="WBF21" s="105"/>
      <c r="WBG21" s="105"/>
      <c r="WBH21" s="105"/>
      <c r="WBI21" s="105"/>
      <c r="WBJ21" s="105"/>
      <c r="WBK21" s="105"/>
      <c r="WBL21" s="105"/>
      <c r="WBM21" s="105"/>
      <c r="WBN21" s="105"/>
      <c r="WBO21" s="105"/>
      <c r="WBP21" s="105"/>
      <c r="WBQ21" s="105"/>
      <c r="WBR21" s="105"/>
      <c r="WBS21" s="105"/>
      <c r="WBT21" s="105"/>
      <c r="WBU21" s="105"/>
      <c r="WBV21" s="105"/>
      <c r="WBW21" s="105"/>
      <c r="WBX21" s="105"/>
      <c r="WBY21" s="105"/>
      <c r="WBZ21" s="105"/>
      <c r="WCA21" s="105"/>
      <c r="WCB21" s="105"/>
      <c r="WCC21" s="105"/>
      <c r="WCD21" s="105"/>
      <c r="WCE21" s="105"/>
      <c r="WCF21" s="105"/>
      <c r="WCG21" s="105"/>
      <c r="WCH21" s="105"/>
      <c r="WCI21" s="105"/>
      <c r="WCJ21" s="105"/>
      <c r="WCK21" s="105"/>
      <c r="WCL21" s="105"/>
      <c r="WCM21" s="105"/>
      <c r="WCN21" s="105"/>
      <c r="WCO21" s="105"/>
      <c r="WCP21" s="105"/>
      <c r="WCQ21" s="105"/>
      <c r="WCR21" s="105"/>
      <c r="WCS21" s="105"/>
      <c r="WCT21" s="105"/>
      <c r="WCU21" s="105"/>
      <c r="WCV21" s="105"/>
      <c r="WCW21" s="105"/>
      <c r="WCX21" s="105"/>
      <c r="WCY21" s="105"/>
      <c r="WCZ21" s="105"/>
      <c r="WDA21" s="105"/>
      <c r="WDB21" s="105"/>
      <c r="WDC21" s="105"/>
      <c r="WDD21" s="105"/>
      <c r="WDE21" s="105"/>
      <c r="WDF21" s="105"/>
      <c r="WDG21" s="105"/>
      <c r="WDH21" s="105"/>
      <c r="WDI21" s="105"/>
      <c r="WDJ21" s="105"/>
      <c r="WDK21" s="105"/>
      <c r="WDL21" s="105"/>
      <c r="WDM21" s="105"/>
      <c r="WDN21" s="105"/>
      <c r="WDO21" s="105"/>
      <c r="WDP21" s="105"/>
      <c r="WDQ21" s="105"/>
      <c r="WDR21" s="105"/>
      <c r="WDS21" s="105"/>
      <c r="WDT21" s="105"/>
      <c r="WDU21" s="105"/>
      <c r="WDV21" s="105"/>
      <c r="WDW21" s="105"/>
      <c r="WDX21" s="105"/>
      <c r="WDY21" s="105"/>
      <c r="WDZ21" s="105"/>
      <c r="WEA21" s="105"/>
      <c r="WEB21" s="105"/>
      <c r="WEC21" s="105"/>
      <c r="WED21" s="105"/>
      <c r="WEE21" s="105"/>
      <c r="WEF21" s="105"/>
      <c r="WEG21" s="105"/>
      <c r="WEH21" s="105"/>
      <c r="WEI21" s="105"/>
      <c r="WEJ21" s="105"/>
      <c r="WEK21" s="105"/>
      <c r="WEL21" s="105"/>
      <c r="WEM21" s="105"/>
      <c r="WEN21" s="105"/>
      <c r="WEO21" s="105"/>
      <c r="WEP21" s="105"/>
      <c r="WEQ21" s="105"/>
      <c r="WER21" s="105"/>
      <c r="WES21" s="105"/>
      <c r="WET21" s="105"/>
      <c r="WEU21" s="105"/>
      <c r="WEV21" s="105"/>
      <c r="WEW21" s="105"/>
      <c r="WEX21" s="105"/>
      <c r="WEY21" s="105"/>
      <c r="WEZ21" s="105"/>
      <c r="WFA21" s="105"/>
      <c r="WFB21" s="105"/>
      <c r="WFC21" s="105"/>
      <c r="WFD21" s="105"/>
      <c r="WFE21" s="105"/>
      <c r="WFF21" s="105"/>
      <c r="WFG21" s="105"/>
      <c r="WFH21" s="105"/>
      <c r="WFI21" s="105"/>
      <c r="WFJ21" s="105"/>
      <c r="WFK21" s="105"/>
      <c r="WFL21" s="105"/>
      <c r="WFM21" s="105"/>
      <c r="WFN21" s="105"/>
      <c r="WFO21" s="105"/>
      <c r="WFP21" s="105"/>
      <c r="WFQ21" s="105"/>
      <c r="WFR21" s="105"/>
      <c r="WFS21" s="105"/>
      <c r="WFT21" s="105"/>
      <c r="WFU21" s="105"/>
      <c r="WFV21" s="105"/>
      <c r="WFW21" s="105"/>
      <c r="WFX21" s="105"/>
      <c r="WFY21" s="105"/>
      <c r="WFZ21" s="105"/>
      <c r="WGA21" s="105"/>
      <c r="WGB21" s="105"/>
      <c r="WGC21" s="105"/>
      <c r="WGD21" s="105"/>
      <c r="WGE21" s="105"/>
      <c r="WGF21" s="105"/>
      <c r="WGG21" s="105"/>
      <c r="WGH21" s="105"/>
      <c r="WGI21" s="105"/>
      <c r="WGJ21" s="105"/>
      <c r="WGK21" s="105"/>
      <c r="WGL21" s="105"/>
      <c r="WGM21" s="105"/>
      <c r="WGN21" s="105"/>
      <c r="WGO21" s="105"/>
      <c r="WGP21" s="105"/>
      <c r="WGQ21" s="105"/>
      <c r="WGR21" s="105"/>
      <c r="WGS21" s="105"/>
      <c r="WGT21" s="105"/>
      <c r="WGU21" s="105"/>
      <c r="WGV21" s="105"/>
      <c r="WGW21" s="105"/>
      <c r="WGX21" s="105"/>
      <c r="WGY21" s="105"/>
      <c r="WGZ21" s="105"/>
      <c r="WHA21" s="105"/>
      <c r="WHB21" s="105"/>
      <c r="WHC21" s="105"/>
      <c r="WHD21" s="105"/>
      <c r="WHE21" s="105"/>
      <c r="WHF21" s="105"/>
      <c r="WHG21" s="105"/>
      <c r="WHH21" s="105"/>
      <c r="WHI21" s="105"/>
      <c r="WHJ21" s="105"/>
      <c r="WHK21" s="105"/>
      <c r="WHL21" s="105"/>
      <c r="WHM21" s="105"/>
      <c r="WHN21" s="105"/>
      <c r="WHO21" s="105"/>
      <c r="WHP21" s="105"/>
      <c r="WHQ21" s="105"/>
      <c r="WHR21" s="105"/>
      <c r="WHS21" s="105"/>
      <c r="WHT21" s="105"/>
      <c r="WHU21" s="105"/>
      <c r="WHV21" s="105"/>
      <c r="WHW21" s="105"/>
      <c r="WHX21" s="105"/>
      <c r="WHY21" s="105"/>
      <c r="WHZ21" s="105"/>
      <c r="WIA21" s="105"/>
      <c r="WIB21" s="105"/>
      <c r="WIC21" s="105"/>
      <c r="WID21" s="105"/>
      <c r="WIE21" s="105"/>
      <c r="WIF21" s="105"/>
      <c r="WIG21" s="105"/>
      <c r="WIH21" s="105"/>
      <c r="WII21" s="105"/>
      <c r="WIJ21" s="105"/>
      <c r="WIK21" s="105"/>
      <c r="WIL21" s="105"/>
      <c r="WIM21" s="105"/>
      <c r="WIN21" s="105"/>
      <c r="WIO21" s="105"/>
      <c r="WIP21" s="105"/>
      <c r="WIQ21" s="105"/>
      <c r="WIR21" s="105"/>
      <c r="WIS21" s="105"/>
      <c r="WIT21" s="105"/>
      <c r="WIU21" s="105"/>
      <c r="WIV21" s="105"/>
      <c r="WIW21" s="105"/>
      <c r="WIX21" s="105"/>
      <c r="WIY21" s="105"/>
      <c r="WIZ21" s="105"/>
      <c r="WJA21" s="105"/>
      <c r="WJB21" s="105"/>
      <c r="WJC21" s="105"/>
      <c r="WJD21" s="105"/>
      <c r="WJE21" s="105"/>
      <c r="WJF21" s="105"/>
      <c r="WJG21" s="105"/>
      <c r="WJH21" s="105"/>
      <c r="WJI21" s="105"/>
      <c r="WJJ21" s="105"/>
      <c r="WJK21" s="105"/>
      <c r="WJL21" s="105"/>
      <c r="WJM21" s="105"/>
      <c r="WJN21" s="105"/>
      <c r="WJO21" s="105"/>
      <c r="WJP21" s="105"/>
      <c r="WJQ21" s="105"/>
      <c r="WJR21" s="105"/>
      <c r="WJS21" s="105"/>
      <c r="WJT21" s="105"/>
      <c r="WJU21" s="105"/>
      <c r="WJV21" s="105"/>
      <c r="WJW21" s="105"/>
      <c r="WJX21" s="105"/>
      <c r="WJY21" s="105"/>
      <c r="WJZ21" s="105"/>
      <c r="WKA21" s="105"/>
      <c r="WKB21" s="105"/>
      <c r="WKC21" s="105"/>
      <c r="WKD21" s="105"/>
      <c r="WKE21" s="105"/>
      <c r="WKF21" s="105"/>
      <c r="WKG21" s="105"/>
      <c r="WKH21" s="105"/>
      <c r="WKI21" s="105"/>
      <c r="WKJ21" s="105"/>
      <c r="WKK21" s="105"/>
      <c r="WKL21" s="105"/>
      <c r="WKM21" s="105"/>
      <c r="WKN21" s="105"/>
      <c r="WKO21" s="105"/>
      <c r="WKP21" s="105"/>
      <c r="WKQ21" s="105"/>
      <c r="WKR21" s="105"/>
      <c r="WKS21" s="105"/>
      <c r="WKT21" s="105"/>
      <c r="WKU21" s="105"/>
      <c r="WKV21" s="105"/>
      <c r="WKW21" s="105"/>
      <c r="WKX21" s="105"/>
      <c r="WKY21" s="105"/>
      <c r="WKZ21" s="105"/>
      <c r="WLA21" s="105"/>
      <c r="WLB21" s="105"/>
      <c r="WLC21" s="105"/>
      <c r="WLD21" s="105"/>
      <c r="WLE21" s="105"/>
      <c r="WLF21" s="105"/>
      <c r="WLG21" s="105"/>
      <c r="WLH21" s="105"/>
      <c r="WLI21" s="105"/>
      <c r="WLJ21" s="105"/>
      <c r="WLK21" s="105"/>
      <c r="WLL21" s="105"/>
      <c r="WLM21" s="105"/>
      <c r="WLN21" s="105"/>
      <c r="WLO21" s="105"/>
      <c r="WLP21" s="105"/>
      <c r="WLQ21" s="105"/>
      <c r="WLR21" s="105"/>
      <c r="WLS21" s="105"/>
      <c r="WLT21" s="105"/>
      <c r="WLU21" s="105"/>
      <c r="WLV21" s="105"/>
      <c r="WLW21" s="105"/>
      <c r="WLX21" s="105"/>
      <c r="WLY21" s="105"/>
      <c r="WLZ21" s="105"/>
      <c r="WMA21" s="105"/>
      <c r="WMB21" s="105"/>
      <c r="WMC21" s="105"/>
      <c r="WMD21" s="105"/>
      <c r="WME21" s="105"/>
      <c r="WMF21" s="105"/>
      <c r="WMG21" s="105"/>
      <c r="WMH21" s="105"/>
      <c r="WMI21" s="105"/>
      <c r="WMJ21" s="105"/>
      <c r="WMK21" s="105"/>
      <c r="WML21" s="105"/>
      <c r="WMM21" s="105"/>
      <c r="WMN21" s="105"/>
      <c r="WMO21" s="105"/>
      <c r="WMP21" s="105"/>
      <c r="WMQ21" s="105"/>
      <c r="WMR21" s="105"/>
      <c r="WMS21" s="105"/>
      <c r="WMT21" s="105"/>
      <c r="WMU21" s="105"/>
      <c r="WMV21" s="105"/>
      <c r="WMW21" s="105"/>
      <c r="WMX21" s="105"/>
      <c r="WMY21" s="105"/>
      <c r="WMZ21" s="105"/>
      <c r="WNA21" s="105"/>
      <c r="WNB21" s="105"/>
      <c r="WNC21" s="105"/>
      <c r="WND21" s="105"/>
      <c r="WNE21" s="105"/>
      <c r="WNF21" s="105"/>
      <c r="WNG21" s="105"/>
      <c r="WNH21" s="105"/>
      <c r="WNI21" s="105"/>
      <c r="WNJ21" s="105"/>
      <c r="WNK21" s="105"/>
      <c r="WNL21" s="105"/>
      <c r="WNM21" s="105"/>
      <c r="WNN21" s="105"/>
      <c r="WNO21" s="105"/>
      <c r="WNP21" s="105"/>
      <c r="WNQ21" s="105"/>
      <c r="WNR21" s="105"/>
      <c r="WNS21" s="105"/>
      <c r="WNT21" s="105"/>
      <c r="WNU21" s="105"/>
      <c r="WNV21" s="105"/>
      <c r="WNW21" s="105"/>
      <c r="WNX21" s="105"/>
      <c r="WNY21" s="105"/>
      <c r="WNZ21" s="105"/>
      <c r="WOA21" s="105"/>
      <c r="WOB21" s="105"/>
      <c r="WOC21" s="105"/>
      <c r="WOD21" s="105"/>
      <c r="WOE21" s="105"/>
      <c r="WOF21" s="105"/>
      <c r="WOG21" s="105"/>
      <c r="WOH21" s="105"/>
      <c r="WOI21" s="105"/>
      <c r="WOJ21" s="105"/>
      <c r="WOK21" s="105"/>
      <c r="WOL21" s="105"/>
      <c r="WOM21" s="105"/>
      <c r="WON21" s="105"/>
      <c r="WOO21" s="105"/>
      <c r="WOP21" s="105"/>
      <c r="WOQ21" s="105"/>
      <c r="WOR21" s="105"/>
      <c r="WOS21" s="105"/>
      <c r="WOT21" s="105"/>
      <c r="WOU21" s="105"/>
      <c r="WOV21" s="105"/>
      <c r="WOW21" s="105"/>
      <c r="WOX21" s="105"/>
      <c r="WOY21" s="105"/>
      <c r="WOZ21" s="105"/>
      <c r="WPA21" s="105"/>
      <c r="WPB21" s="105"/>
      <c r="WPC21" s="105"/>
      <c r="WPD21" s="105"/>
      <c r="WPE21" s="105"/>
      <c r="WPF21" s="105"/>
      <c r="WPG21" s="105"/>
      <c r="WPH21" s="105"/>
      <c r="WPI21" s="105"/>
      <c r="WPJ21" s="105"/>
      <c r="WPK21" s="105"/>
      <c r="WPL21" s="105"/>
      <c r="WPM21" s="105"/>
      <c r="WPN21" s="105"/>
      <c r="WPO21" s="105"/>
      <c r="WPP21" s="105"/>
      <c r="WPQ21" s="105"/>
      <c r="WPR21" s="105"/>
      <c r="WPS21" s="105"/>
      <c r="WPT21" s="105"/>
      <c r="WPU21" s="105"/>
      <c r="WPV21" s="105"/>
      <c r="WPW21" s="105"/>
      <c r="WPX21" s="105"/>
      <c r="WPY21" s="105"/>
      <c r="WPZ21" s="105"/>
      <c r="WQA21" s="105"/>
      <c r="WQB21" s="105"/>
      <c r="WQC21" s="105"/>
      <c r="WQD21" s="105"/>
      <c r="WQE21" s="105"/>
      <c r="WQF21" s="105"/>
      <c r="WQG21" s="105"/>
      <c r="WQH21" s="105"/>
      <c r="WQI21" s="105"/>
      <c r="WQJ21" s="105"/>
      <c r="WQK21" s="105"/>
      <c r="WQL21" s="105"/>
      <c r="WQM21" s="105"/>
      <c r="WQN21" s="105"/>
      <c r="WQO21" s="105"/>
      <c r="WQP21" s="105"/>
      <c r="WQQ21" s="105"/>
      <c r="WQR21" s="105"/>
      <c r="WQS21" s="105"/>
      <c r="WQT21" s="105"/>
      <c r="WQU21" s="105"/>
      <c r="WQV21" s="105"/>
      <c r="WQW21" s="105"/>
      <c r="WQX21" s="105"/>
      <c r="WQY21" s="105"/>
      <c r="WQZ21" s="105"/>
      <c r="WRA21" s="105"/>
      <c r="WRB21" s="105"/>
      <c r="WRC21" s="105"/>
      <c r="WRD21" s="105"/>
      <c r="WRE21" s="105"/>
      <c r="WRF21" s="105"/>
      <c r="WRG21" s="105"/>
      <c r="WRH21" s="105"/>
      <c r="WRI21" s="105"/>
      <c r="WRJ21" s="105"/>
      <c r="WRK21" s="105"/>
      <c r="WRL21" s="105"/>
      <c r="WRM21" s="105"/>
      <c r="WRN21" s="105"/>
      <c r="WRO21" s="105"/>
      <c r="WRP21" s="105"/>
      <c r="WRQ21" s="105"/>
      <c r="WRR21" s="105"/>
      <c r="WRS21" s="105"/>
      <c r="WRT21" s="105"/>
      <c r="WRU21" s="105"/>
      <c r="WRV21" s="105"/>
      <c r="WRW21" s="105"/>
      <c r="WRX21" s="105"/>
      <c r="WRY21" s="105"/>
      <c r="WRZ21" s="105"/>
      <c r="WSA21" s="105"/>
      <c r="WSB21" s="105"/>
      <c r="WSC21" s="105"/>
      <c r="WSD21" s="105"/>
      <c r="WSE21" s="105"/>
      <c r="WSF21" s="105"/>
      <c r="WSG21" s="105"/>
      <c r="WSH21" s="105"/>
      <c r="WSI21" s="105"/>
      <c r="WSJ21" s="105"/>
      <c r="WSK21" s="105"/>
      <c r="WSL21" s="105"/>
      <c r="WSM21" s="105"/>
      <c r="WSN21" s="105"/>
      <c r="WSO21" s="105"/>
      <c r="WSP21" s="105"/>
      <c r="WSQ21" s="105"/>
      <c r="WSR21" s="105"/>
      <c r="WSS21" s="105"/>
      <c r="WST21" s="105"/>
      <c r="WSU21" s="105"/>
      <c r="WSV21" s="105"/>
      <c r="WSW21" s="105"/>
      <c r="WSX21" s="105"/>
      <c r="WSY21" s="105"/>
      <c r="WSZ21" s="105"/>
      <c r="WTA21" s="105"/>
      <c r="WTB21" s="105"/>
      <c r="WTC21" s="105"/>
      <c r="WTD21" s="105"/>
      <c r="WTE21" s="105"/>
      <c r="WTF21" s="105"/>
      <c r="WTG21" s="105"/>
      <c r="WTH21" s="105"/>
      <c r="WTI21" s="105"/>
      <c r="WTJ21" s="105"/>
      <c r="WTK21" s="105"/>
      <c r="WTL21" s="105"/>
      <c r="WTM21" s="105"/>
      <c r="WTN21" s="105"/>
      <c r="WTO21" s="105"/>
      <c r="WTP21" s="105"/>
      <c r="WTQ21" s="105"/>
      <c r="WTR21" s="105"/>
      <c r="WTS21" s="105"/>
      <c r="WTT21" s="105"/>
      <c r="WTU21" s="105"/>
      <c r="WTV21" s="105"/>
      <c r="WTW21" s="105"/>
      <c r="WTX21" s="105"/>
      <c r="WTY21" s="105"/>
      <c r="WTZ21" s="105"/>
      <c r="WUA21" s="105"/>
      <c r="WUB21" s="105"/>
      <c r="WUC21" s="105"/>
      <c r="WUD21" s="105"/>
      <c r="WUE21" s="105"/>
      <c r="WUF21" s="105"/>
      <c r="WUG21" s="105"/>
      <c r="WUH21" s="105"/>
      <c r="WUI21" s="105"/>
      <c r="WUJ21" s="105"/>
      <c r="WUK21" s="105"/>
      <c r="WUL21" s="105"/>
      <c r="WUM21" s="105"/>
      <c r="WUN21" s="105"/>
      <c r="WUO21" s="105"/>
      <c r="WUP21" s="105"/>
      <c r="WUQ21" s="105"/>
      <c r="WUR21" s="105"/>
      <c r="WUS21" s="105"/>
      <c r="WUT21" s="105"/>
      <c r="WUU21" s="105"/>
      <c r="WUV21" s="105"/>
      <c r="WUW21" s="105"/>
      <c r="WUX21" s="105"/>
      <c r="WUY21" s="105"/>
      <c r="WUZ21" s="105"/>
      <c r="WVA21" s="105"/>
      <c r="WVB21" s="105"/>
      <c r="WVC21" s="105"/>
      <c r="WVD21" s="105"/>
      <c r="WVE21" s="105"/>
      <c r="WVF21" s="105"/>
      <c r="WVG21" s="105"/>
      <c r="WVH21" s="105"/>
      <c r="WVI21" s="105"/>
      <c r="WVJ21" s="105"/>
      <c r="WVK21" s="105"/>
      <c r="WVL21" s="105"/>
      <c r="WVM21" s="105"/>
      <c r="WVN21" s="105"/>
      <c r="WVO21" s="105"/>
      <c r="WVP21" s="105"/>
      <c r="WVQ21" s="105"/>
      <c r="WVR21" s="105"/>
      <c r="WVS21" s="105"/>
      <c r="WVT21" s="105"/>
      <c r="WVU21" s="105"/>
      <c r="WVV21" s="105"/>
      <c r="WVW21" s="105"/>
      <c r="WVX21" s="105"/>
      <c r="WVY21" s="105"/>
      <c r="WVZ21" s="105"/>
      <c r="WWA21" s="105"/>
      <c r="WWB21" s="105"/>
      <c r="WWC21" s="105"/>
      <c r="WWD21" s="105"/>
      <c r="WWE21" s="105"/>
      <c r="WWF21" s="105"/>
      <c r="WWG21" s="105"/>
      <c r="WWH21" s="105"/>
      <c r="WWI21" s="105"/>
      <c r="WWJ21" s="105"/>
      <c r="WWK21" s="105"/>
      <c r="WWL21" s="105"/>
      <c r="WWM21" s="105"/>
      <c r="WWN21" s="105"/>
      <c r="WWO21" s="105"/>
      <c r="WWP21" s="105"/>
      <c r="WWQ21" s="105"/>
      <c r="WWR21" s="105"/>
      <c r="WWS21" s="105"/>
      <c r="WWT21" s="105"/>
      <c r="WWU21" s="105"/>
      <c r="WWV21" s="105"/>
      <c r="WWW21" s="105"/>
      <c r="WWX21" s="105"/>
      <c r="WWY21" s="105"/>
      <c r="WWZ21" s="105"/>
      <c r="WXA21" s="105"/>
      <c r="WXB21" s="105"/>
      <c r="WXC21" s="105"/>
      <c r="WXD21" s="105"/>
      <c r="WXE21" s="105"/>
      <c r="WXF21" s="105"/>
      <c r="WXG21" s="105"/>
      <c r="WXH21" s="105"/>
      <c r="WXI21" s="105"/>
      <c r="WXJ21" s="105"/>
      <c r="WXK21" s="105"/>
      <c r="WXL21" s="105"/>
      <c r="WXM21" s="105"/>
      <c r="WXN21" s="105"/>
      <c r="WXO21" s="105"/>
      <c r="WXP21" s="105"/>
      <c r="WXQ21" s="105"/>
      <c r="WXR21" s="105"/>
      <c r="WXS21" s="105"/>
      <c r="WXT21" s="105"/>
      <c r="WXU21" s="105"/>
      <c r="WXV21" s="105"/>
      <c r="WXW21" s="105"/>
      <c r="WXX21" s="105"/>
      <c r="WXY21" s="105"/>
      <c r="WXZ21" s="105"/>
      <c r="WYA21" s="105"/>
      <c r="WYB21" s="105"/>
      <c r="WYC21" s="105"/>
      <c r="WYD21" s="105"/>
      <c r="WYE21" s="105"/>
      <c r="WYF21" s="105"/>
      <c r="WYG21" s="105"/>
      <c r="WYH21" s="105"/>
      <c r="WYI21" s="105"/>
      <c r="WYJ21" s="105"/>
      <c r="WYK21" s="105"/>
      <c r="WYL21" s="105"/>
      <c r="WYM21" s="105"/>
      <c r="WYN21" s="105"/>
      <c r="WYO21" s="105"/>
      <c r="WYP21" s="105"/>
      <c r="WYQ21" s="105"/>
      <c r="WYR21" s="105"/>
      <c r="WYS21" s="105"/>
      <c r="WYT21" s="105"/>
      <c r="WYU21" s="105"/>
      <c r="WYV21" s="105"/>
      <c r="WYW21" s="105"/>
      <c r="WYX21" s="105"/>
      <c r="WYY21" s="105"/>
      <c r="WYZ21" s="105"/>
      <c r="WZA21" s="105"/>
      <c r="WZB21" s="105"/>
      <c r="WZC21" s="105"/>
      <c r="WZD21" s="105"/>
      <c r="WZE21" s="105"/>
      <c r="WZF21" s="105"/>
      <c r="WZG21" s="105"/>
      <c r="WZH21" s="105"/>
      <c r="WZI21" s="105"/>
      <c r="WZJ21" s="105"/>
      <c r="WZK21" s="105"/>
      <c r="WZL21" s="105"/>
      <c r="WZM21" s="105"/>
      <c r="WZN21" s="105"/>
      <c r="WZO21" s="105"/>
      <c r="WZP21" s="105"/>
      <c r="WZQ21" s="105"/>
      <c r="WZR21" s="105"/>
      <c r="WZS21" s="105"/>
      <c r="WZT21" s="105"/>
      <c r="WZU21" s="105"/>
      <c r="WZV21" s="105"/>
      <c r="WZW21" s="105"/>
      <c r="WZX21" s="105"/>
      <c r="WZY21" s="105"/>
      <c r="WZZ21" s="105"/>
      <c r="XAA21" s="105"/>
      <c r="XAB21" s="105"/>
      <c r="XAC21" s="105"/>
      <c r="XAD21" s="105"/>
      <c r="XAE21" s="105"/>
      <c r="XAF21" s="105"/>
      <c r="XAG21" s="105"/>
    </row>
    <row r="22" spans="1:16257" x14ac:dyDescent="0.2">
      <c r="A22" s="27" t="s">
        <v>12</v>
      </c>
    </row>
    <row r="23" spans="1:16257" x14ac:dyDescent="0.2">
      <c r="A23" s="22" t="s">
        <v>13</v>
      </c>
    </row>
    <row r="24" spans="1:16257" x14ac:dyDescent="0.2">
      <c r="A24" s="22" t="s">
        <v>14</v>
      </c>
    </row>
    <row r="25" spans="1:16257" ht="11.45" customHeight="1" x14ac:dyDescent="0.2">
      <c r="A25" s="23" t="s">
        <v>18</v>
      </c>
    </row>
    <row r="26" spans="1:16257" x14ac:dyDescent="0.2">
      <c r="A26" s="134" t="s">
        <v>123</v>
      </c>
    </row>
    <row r="27" spans="1:16257" x14ac:dyDescent="0.2">
      <c r="A27" s="22"/>
    </row>
    <row r="28" spans="1:16257" x14ac:dyDescent="0.2">
      <c r="A28" s="28" t="s">
        <v>16</v>
      </c>
    </row>
    <row r="29" spans="1:16257" ht="60" x14ac:dyDescent="0.2">
      <c r="A29" s="36" t="s">
        <v>39</v>
      </c>
    </row>
    <row r="30" spans="1:16257" ht="44.25" customHeight="1" x14ac:dyDescent="0.2">
      <c r="A30" s="106"/>
    </row>
  </sheetData>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XX24"/>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4.140625" style="14" customWidth="1"/>
    <col min="2" max="16384" width="9" style="14"/>
  </cols>
  <sheetData>
    <row r="1" spans="1:16196" x14ac:dyDescent="0.2">
      <c r="A1" s="13" t="s">
        <v>7</v>
      </c>
    </row>
    <row r="2" spans="1:16196" x14ac:dyDescent="0.2">
      <c r="A2" s="15" t="s">
        <v>26</v>
      </c>
    </row>
    <row r="3" spans="1:16196" x14ac:dyDescent="0.2">
      <c r="A3" s="13"/>
    </row>
    <row r="4" spans="1:16196" x14ac:dyDescent="0.2">
      <c r="A4" s="49" t="s">
        <v>9</v>
      </c>
      <c r="B4" s="24" t="e">
        <f>'C завтраками| Bed and breakfast'!#REF!</f>
        <v>#REF!</v>
      </c>
    </row>
    <row r="5" spans="1:16196" s="16" customFormat="1" ht="22.35" customHeight="1" x14ac:dyDescent="0.2">
      <c r="A5" s="20"/>
      <c r="B5" s="24" t="e">
        <f>'C завтраками| Bed and breakfast'!#REF!</f>
        <v>#REF!</v>
      </c>
    </row>
    <row r="6" spans="1:16196" s="18" customFormat="1" ht="10.35" customHeight="1" x14ac:dyDescent="0.2">
      <c r="A6" s="17" t="s">
        <v>149</v>
      </c>
    </row>
    <row r="7" spans="1:16196" s="18" customFormat="1" ht="10.35" customHeight="1" x14ac:dyDescent="0.2">
      <c r="A7" s="19">
        <v>1</v>
      </c>
      <c r="B7" s="17" t="e">
        <f>'C завтраками| Bed and breakfast'!#REF!-2000</f>
        <v>#REF!</v>
      </c>
    </row>
    <row r="8" spans="1:16196" s="18" customFormat="1" ht="10.35" customHeight="1" x14ac:dyDescent="0.2">
      <c r="A8" s="17" t="s">
        <v>150</v>
      </c>
    </row>
    <row r="9" spans="1:16196" s="18" customFormat="1" ht="10.35" customHeight="1" x14ac:dyDescent="0.2">
      <c r="A9" s="19">
        <v>1</v>
      </c>
      <c r="B9" s="17" t="e">
        <f>'C завтраками| Bed and breakfast'!#REF!-2000</f>
        <v>#REF!</v>
      </c>
    </row>
    <row r="10" spans="1:16196" s="18" customFormat="1" ht="10.35" customHeight="1" x14ac:dyDescent="0.2">
      <c r="A10" s="17" t="s">
        <v>151</v>
      </c>
      <c r="B10" s="17"/>
    </row>
    <row r="11" spans="1:16196" s="18" customFormat="1" ht="10.35" customHeight="1" x14ac:dyDescent="0.2">
      <c r="A11" s="19">
        <v>1</v>
      </c>
      <c r="B11" s="17" t="e">
        <f>'C завтраками| Bed and breakfast'!#REF!-2000</f>
        <v>#REF!</v>
      </c>
    </row>
    <row r="12" spans="1:16196" s="18" customFormat="1" ht="10.35" customHeight="1" x14ac:dyDescent="0.2">
      <c r="A12" s="17" t="s">
        <v>4</v>
      </c>
      <c r="B12" s="17"/>
    </row>
    <row r="13" spans="1:16196" s="18" customFormat="1" ht="10.35" customHeight="1" x14ac:dyDescent="0.2">
      <c r="A13" s="19">
        <v>1</v>
      </c>
      <c r="B13" s="17" t="e">
        <f>'C завтраками| Bed and breakfast'!#REF!-2000</f>
        <v>#REF!</v>
      </c>
    </row>
    <row r="14" spans="1:16196" s="18" customFormat="1" ht="10.35" customHeight="1" x14ac:dyDescent="0.2">
      <c r="A14" s="17" t="s">
        <v>152</v>
      </c>
      <c r="B14" s="17"/>
    </row>
    <row r="15" spans="1:16196" s="18" customFormat="1" ht="10.35" customHeight="1" thickBot="1" x14ac:dyDescent="0.25">
      <c r="A15" s="19">
        <v>1</v>
      </c>
      <c r="B15" s="17" t="e">
        <f>'C завтраками| Bed and breakfast'!#REF!-2000</f>
        <v>#REF!</v>
      </c>
    </row>
    <row r="16" spans="1:16196" ht="12.75" customHeight="1" thickBot="1" x14ac:dyDescent="0.25">
      <c r="A16" s="163" t="s">
        <v>12</v>
      </c>
      <c r="B16" s="154"/>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5"/>
      <c r="DQ16" s="105"/>
      <c r="DR16" s="105"/>
      <c r="DS16" s="105"/>
      <c r="DT16" s="105"/>
      <c r="DU16" s="105"/>
      <c r="DV16" s="105"/>
      <c r="DW16" s="105"/>
      <c r="DX16" s="105"/>
      <c r="DY16" s="105"/>
      <c r="DZ16" s="105"/>
      <c r="EA16" s="105"/>
      <c r="EB16" s="105"/>
      <c r="EC16" s="105"/>
      <c r="ED16" s="105"/>
      <c r="EE16" s="105"/>
      <c r="EF16" s="105"/>
      <c r="EG16" s="105"/>
      <c r="EH16" s="105"/>
      <c r="EI16" s="105"/>
      <c r="EJ16" s="105"/>
      <c r="EK16" s="105"/>
      <c r="EL16" s="105"/>
      <c r="EM16" s="105"/>
      <c r="EN16" s="105"/>
      <c r="EO16" s="105"/>
      <c r="EP16" s="105"/>
      <c r="EQ16" s="105"/>
      <c r="ER16" s="105"/>
      <c r="ES16" s="105"/>
      <c r="ET16" s="105"/>
      <c r="EU16" s="105"/>
      <c r="EV16" s="105"/>
      <c r="EW16" s="105"/>
      <c r="EX16" s="105"/>
      <c r="EY16" s="105"/>
      <c r="EZ16" s="105"/>
      <c r="FA16" s="105"/>
      <c r="FB16" s="105"/>
      <c r="FC16" s="105"/>
      <c r="FD16" s="105"/>
      <c r="FE16" s="105"/>
      <c r="FF16" s="105"/>
      <c r="FG16" s="105"/>
      <c r="FH16" s="105"/>
      <c r="FI16" s="105"/>
      <c r="FJ16" s="105"/>
      <c r="FK16" s="105"/>
      <c r="FL16" s="105"/>
      <c r="FM16" s="105"/>
      <c r="FN16" s="105"/>
      <c r="FO16" s="105"/>
      <c r="FP16" s="105"/>
      <c r="FQ16" s="105"/>
      <c r="FR16" s="105"/>
      <c r="FS16" s="105"/>
      <c r="FT16" s="105"/>
      <c r="FU16" s="105"/>
      <c r="FV16" s="105"/>
      <c r="FW16" s="105"/>
      <c r="FX16" s="105"/>
      <c r="FY16" s="105"/>
      <c r="FZ16" s="105"/>
      <c r="GA16" s="105"/>
      <c r="GB16" s="105"/>
      <c r="GC16" s="105"/>
      <c r="GD16" s="105"/>
      <c r="GE16" s="105"/>
      <c r="GF16" s="105"/>
      <c r="GG16" s="105"/>
      <c r="GH16" s="105"/>
      <c r="GI16" s="105"/>
      <c r="GJ16" s="105"/>
      <c r="GK16" s="105"/>
      <c r="GL16" s="105"/>
      <c r="GM16" s="105"/>
      <c r="GN16" s="105"/>
      <c r="GO16" s="105"/>
      <c r="GP16" s="105"/>
      <c r="GQ16" s="105"/>
      <c r="GR16" s="105"/>
      <c r="GS16" s="105"/>
      <c r="GT16" s="105"/>
      <c r="GU16" s="105"/>
      <c r="GV16" s="105"/>
      <c r="GW16" s="105"/>
      <c r="GX16" s="105"/>
      <c r="GY16" s="105"/>
      <c r="GZ16" s="105"/>
      <c r="HA16" s="105"/>
      <c r="HB16" s="105"/>
      <c r="HC16" s="105"/>
      <c r="HD16" s="105"/>
      <c r="HE16" s="105"/>
      <c r="HF16" s="105"/>
      <c r="HG16" s="105"/>
      <c r="HH16" s="105"/>
      <c r="HI16" s="105"/>
      <c r="HJ16" s="105"/>
      <c r="HK16" s="105"/>
      <c r="HL16" s="105"/>
      <c r="HM16" s="105"/>
      <c r="HN16" s="105"/>
      <c r="HO16" s="105"/>
      <c r="HP16" s="105"/>
      <c r="HQ16" s="105"/>
      <c r="HR16" s="105"/>
      <c r="HS16" s="105"/>
      <c r="HT16" s="105"/>
      <c r="HU16" s="105"/>
      <c r="HV16" s="105"/>
      <c r="HW16" s="105"/>
      <c r="HX16" s="105"/>
      <c r="HY16" s="105"/>
      <c r="HZ16" s="105"/>
      <c r="IA16" s="105"/>
      <c r="IB16" s="105"/>
      <c r="IC16" s="105"/>
      <c r="ID16" s="105"/>
      <c r="IE16" s="105"/>
      <c r="IF16" s="105"/>
      <c r="IG16" s="105"/>
      <c r="IH16" s="105"/>
      <c r="II16" s="105"/>
      <c r="IJ16" s="105"/>
      <c r="IK16" s="105"/>
      <c r="IL16" s="105"/>
      <c r="IM16" s="105"/>
      <c r="IN16" s="105"/>
      <c r="IO16" s="105"/>
      <c r="IP16" s="105"/>
      <c r="IQ16" s="105"/>
      <c r="IR16" s="105"/>
      <c r="IS16" s="105"/>
      <c r="IT16" s="105"/>
      <c r="IU16" s="105"/>
      <c r="IV16" s="105"/>
      <c r="IW16" s="105"/>
      <c r="IX16" s="105"/>
      <c r="IY16" s="105"/>
      <c r="IZ16" s="105"/>
      <c r="JA16" s="105"/>
      <c r="JB16" s="105"/>
      <c r="JC16" s="105"/>
      <c r="JD16" s="105"/>
      <c r="JE16" s="105"/>
      <c r="JF16" s="105"/>
      <c r="JG16" s="105"/>
      <c r="JH16" s="105"/>
      <c r="JI16" s="105"/>
      <c r="JJ16" s="105"/>
      <c r="JK16" s="105"/>
      <c r="JL16" s="105"/>
      <c r="JM16" s="105"/>
      <c r="JN16" s="105"/>
      <c r="JO16" s="105"/>
      <c r="JP16" s="105"/>
      <c r="JQ16" s="105"/>
      <c r="JR16" s="105"/>
      <c r="JS16" s="105"/>
      <c r="JT16" s="105"/>
      <c r="JU16" s="105"/>
      <c r="JV16" s="105"/>
      <c r="JW16" s="105"/>
      <c r="JX16" s="105"/>
      <c r="JY16" s="105"/>
      <c r="JZ16" s="105"/>
      <c r="KA16" s="105"/>
      <c r="KB16" s="105"/>
      <c r="KC16" s="105"/>
      <c r="KD16" s="105"/>
      <c r="KE16" s="105"/>
      <c r="KF16" s="105"/>
      <c r="KG16" s="105"/>
      <c r="KH16" s="105"/>
      <c r="KI16" s="105"/>
      <c r="KJ16" s="105"/>
      <c r="KK16" s="105"/>
      <c r="KL16" s="105"/>
      <c r="KM16" s="105"/>
      <c r="KN16" s="105"/>
      <c r="KO16" s="105"/>
      <c r="KP16" s="105"/>
      <c r="KQ16" s="105"/>
      <c r="KR16" s="105"/>
      <c r="KS16" s="105"/>
      <c r="KT16" s="105"/>
      <c r="KU16" s="105"/>
      <c r="KV16" s="105"/>
      <c r="KW16" s="105"/>
      <c r="KX16" s="105"/>
      <c r="KY16" s="105"/>
      <c r="KZ16" s="105"/>
      <c r="LA16" s="105"/>
      <c r="LB16" s="105"/>
      <c r="LC16" s="105"/>
      <c r="LD16" s="105"/>
      <c r="LE16" s="105"/>
      <c r="LF16" s="105"/>
      <c r="LG16" s="105"/>
      <c r="LH16" s="105"/>
      <c r="LI16" s="105"/>
      <c r="LJ16" s="105"/>
      <c r="LK16" s="105"/>
      <c r="LL16" s="105"/>
      <c r="LM16" s="105"/>
      <c r="LN16" s="105"/>
      <c r="LO16" s="105"/>
      <c r="LP16" s="105"/>
      <c r="LQ16" s="105"/>
      <c r="LR16" s="105"/>
      <c r="LS16" s="105"/>
      <c r="LT16" s="105"/>
      <c r="LU16" s="105"/>
      <c r="LV16" s="105"/>
      <c r="LW16" s="105"/>
      <c r="LX16" s="105"/>
      <c r="LY16" s="105"/>
      <c r="LZ16" s="105"/>
      <c r="MA16" s="105"/>
      <c r="MB16" s="105"/>
      <c r="MC16" s="105"/>
      <c r="MD16" s="105"/>
      <c r="ME16" s="105"/>
      <c r="MF16" s="105"/>
      <c r="MG16" s="105"/>
      <c r="MH16" s="105"/>
      <c r="MI16" s="105"/>
      <c r="MJ16" s="105"/>
      <c r="MK16" s="105"/>
      <c r="ML16" s="105"/>
      <c r="MM16" s="105"/>
      <c r="MN16" s="105"/>
      <c r="MO16" s="105"/>
      <c r="MP16" s="105"/>
      <c r="MQ16" s="105"/>
      <c r="MR16" s="105"/>
      <c r="MS16" s="105"/>
      <c r="MT16" s="105"/>
      <c r="MU16" s="105"/>
      <c r="MV16" s="105"/>
      <c r="MW16" s="105"/>
      <c r="MX16" s="105"/>
      <c r="MY16" s="105"/>
      <c r="MZ16" s="105"/>
      <c r="NA16" s="105"/>
      <c r="NB16" s="105"/>
      <c r="NC16" s="105"/>
      <c r="ND16" s="105"/>
      <c r="NE16" s="105"/>
      <c r="NF16" s="105"/>
      <c r="NG16" s="105"/>
      <c r="NH16" s="105"/>
      <c r="NI16" s="105"/>
      <c r="NJ16" s="105"/>
      <c r="NK16" s="105"/>
      <c r="NL16" s="105"/>
      <c r="NM16" s="105"/>
      <c r="NN16" s="105"/>
      <c r="NO16" s="105"/>
      <c r="NP16" s="105"/>
      <c r="NQ16" s="105"/>
      <c r="NR16" s="105"/>
      <c r="NS16" s="105"/>
      <c r="NT16" s="105"/>
      <c r="NU16" s="105"/>
      <c r="NV16" s="105"/>
      <c r="NW16" s="105"/>
      <c r="NX16" s="105"/>
      <c r="NY16" s="105"/>
      <c r="NZ16" s="105"/>
      <c r="OA16" s="105"/>
      <c r="OB16" s="105"/>
      <c r="OC16" s="105"/>
      <c r="OD16" s="105"/>
      <c r="OE16" s="105"/>
      <c r="OF16" s="105"/>
      <c r="OG16" s="105"/>
      <c r="OH16" s="105"/>
      <c r="OI16" s="105"/>
      <c r="OJ16" s="105"/>
      <c r="OK16" s="105"/>
      <c r="OL16" s="105"/>
      <c r="OM16" s="105"/>
      <c r="ON16" s="105"/>
      <c r="OO16" s="105"/>
      <c r="OP16" s="105"/>
      <c r="OQ16" s="105"/>
      <c r="OR16" s="105"/>
      <c r="OS16" s="105"/>
      <c r="OT16" s="105"/>
      <c r="OU16" s="105"/>
      <c r="OV16" s="105"/>
      <c r="OW16" s="105"/>
      <c r="OX16" s="105"/>
      <c r="OY16" s="105"/>
      <c r="OZ16" s="105"/>
      <c r="PA16" s="105"/>
      <c r="PB16" s="105"/>
      <c r="PC16" s="105"/>
      <c r="PD16" s="105"/>
      <c r="PE16" s="105"/>
      <c r="PF16" s="105"/>
      <c r="PG16" s="105"/>
      <c r="PH16" s="105"/>
      <c r="PI16" s="105"/>
      <c r="PJ16" s="105"/>
      <c r="PK16" s="105"/>
      <c r="PL16" s="105"/>
      <c r="PM16" s="105"/>
      <c r="PN16" s="105"/>
      <c r="PO16" s="105"/>
      <c r="PP16" s="105"/>
      <c r="PQ16" s="105"/>
      <c r="PR16" s="105"/>
      <c r="PS16" s="105"/>
      <c r="PT16" s="105"/>
      <c r="PU16" s="105"/>
      <c r="PV16" s="105"/>
      <c r="PW16" s="105"/>
      <c r="PX16" s="105"/>
      <c r="PY16" s="105"/>
      <c r="PZ16" s="105"/>
      <c r="QA16" s="105"/>
      <c r="QB16" s="105"/>
      <c r="QC16" s="105"/>
      <c r="QD16" s="105"/>
      <c r="QE16" s="105"/>
      <c r="QF16" s="105"/>
      <c r="QG16" s="105"/>
      <c r="QH16" s="105"/>
      <c r="QI16" s="105"/>
      <c r="QJ16" s="105"/>
      <c r="QK16" s="105"/>
      <c r="QL16" s="105"/>
      <c r="QM16" s="105"/>
      <c r="QN16" s="105"/>
      <c r="QO16" s="105"/>
      <c r="QP16" s="105"/>
      <c r="QQ16" s="105"/>
      <c r="QR16" s="105"/>
      <c r="QS16" s="105"/>
      <c r="QT16" s="105"/>
      <c r="QU16" s="105"/>
      <c r="QV16" s="105"/>
      <c r="QW16" s="105"/>
      <c r="QX16" s="105"/>
      <c r="QY16" s="105"/>
      <c r="QZ16" s="105"/>
      <c r="RA16" s="105"/>
      <c r="RB16" s="105"/>
      <c r="RC16" s="105"/>
      <c r="RD16" s="105"/>
      <c r="RE16" s="105"/>
      <c r="RF16" s="105"/>
      <c r="RG16" s="105"/>
      <c r="RH16" s="105"/>
      <c r="RI16" s="105"/>
      <c r="RJ16" s="105"/>
      <c r="RK16" s="105"/>
      <c r="RL16" s="105"/>
      <c r="RM16" s="105"/>
      <c r="RN16" s="105"/>
      <c r="RO16" s="105"/>
      <c r="RP16" s="105"/>
      <c r="RQ16" s="105"/>
      <c r="RR16" s="105"/>
      <c r="RS16" s="105"/>
      <c r="RT16" s="105"/>
      <c r="RU16" s="105"/>
      <c r="RV16" s="105"/>
      <c r="RW16" s="105"/>
      <c r="RX16" s="105"/>
      <c r="RY16" s="105"/>
      <c r="RZ16" s="105"/>
      <c r="SA16" s="105"/>
      <c r="SB16" s="105"/>
      <c r="SC16" s="105"/>
      <c r="SD16" s="105"/>
      <c r="SE16" s="105"/>
      <c r="SF16" s="105"/>
      <c r="SG16" s="105"/>
      <c r="SH16" s="105"/>
      <c r="SI16" s="105"/>
      <c r="SJ16" s="105"/>
      <c r="SK16" s="105"/>
      <c r="SL16" s="105"/>
      <c r="SM16" s="105"/>
      <c r="SN16" s="105"/>
      <c r="SO16" s="105"/>
      <c r="SP16" s="105"/>
      <c r="SQ16" s="105"/>
      <c r="SR16" s="105"/>
      <c r="SS16" s="105"/>
      <c r="ST16" s="105"/>
      <c r="SU16" s="105"/>
      <c r="SV16" s="105"/>
      <c r="SW16" s="105"/>
      <c r="SX16" s="105"/>
      <c r="SY16" s="105"/>
      <c r="SZ16" s="105"/>
      <c r="TA16" s="105"/>
      <c r="TB16" s="105"/>
      <c r="TC16" s="105"/>
      <c r="TD16" s="105"/>
      <c r="TE16" s="105"/>
      <c r="TF16" s="105"/>
      <c r="TG16" s="105"/>
      <c r="TH16" s="105"/>
      <c r="TI16" s="105"/>
      <c r="TJ16" s="105"/>
      <c r="TK16" s="105"/>
      <c r="TL16" s="105"/>
      <c r="TM16" s="105"/>
      <c r="TN16" s="105"/>
      <c r="TO16" s="105"/>
      <c r="TP16" s="105"/>
      <c r="TQ16" s="105"/>
      <c r="TR16" s="105"/>
      <c r="TS16" s="105"/>
      <c r="TT16" s="105"/>
      <c r="TU16" s="105"/>
      <c r="TV16" s="105"/>
      <c r="TW16" s="105"/>
      <c r="TX16" s="105"/>
      <c r="TY16" s="105"/>
      <c r="TZ16" s="105"/>
      <c r="UA16" s="105"/>
      <c r="UB16" s="105"/>
      <c r="UC16" s="105"/>
      <c r="UD16" s="105"/>
      <c r="UE16" s="105"/>
      <c r="UF16" s="105"/>
      <c r="UG16" s="105"/>
      <c r="UH16" s="105"/>
      <c r="UI16" s="105"/>
      <c r="UJ16" s="105"/>
      <c r="UK16" s="105"/>
      <c r="UL16" s="105"/>
      <c r="UM16" s="105"/>
      <c r="UN16" s="105"/>
      <c r="UO16" s="105"/>
      <c r="UP16" s="105"/>
      <c r="UQ16" s="105"/>
      <c r="UR16" s="105"/>
      <c r="US16" s="105"/>
      <c r="UT16" s="105"/>
      <c r="UU16" s="105"/>
      <c r="UV16" s="105"/>
      <c r="UW16" s="105"/>
      <c r="UX16" s="105"/>
      <c r="UY16" s="105"/>
      <c r="UZ16" s="105"/>
      <c r="VA16" s="105"/>
      <c r="VB16" s="105"/>
      <c r="VC16" s="105"/>
      <c r="VD16" s="105"/>
      <c r="VE16" s="105"/>
      <c r="VF16" s="105"/>
      <c r="VG16" s="105"/>
      <c r="VH16" s="105"/>
      <c r="VI16" s="105"/>
      <c r="VJ16" s="105"/>
      <c r="VK16" s="105"/>
      <c r="VL16" s="105"/>
      <c r="VM16" s="105"/>
      <c r="VN16" s="105"/>
      <c r="VO16" s="105"/>
      <c r="VP16" s="105"/>
      <c r="VQ16" s="105"/>
      <c r="VR16" s="105"/>
      <c r="VS16" s="105"/>
      <c r="VT16" s="105"/>
      <c r="VU16" s="105"/>
      <c r="VV16" s="105"/>
      <c r="VW16" s="105"/>
      <c r="VX16" s="105"/>
      <c r="VY16" s="105"/>
      <c r="VZ16" s="105"/>
      <c r="WA16" s="105"/>
      <c r="WB16" s="105"/>
      <c r="WC16" s="105"/>
      <c r="WD16" s="105"/>
      <c r="WE16" s="105"/>
      <c r="WF16" s="105"/>
      <c r="WG16" s="105"/>
      <c r="WH16" s="105"/>
      <c r="WI16" s="105"/>
      <c r="WJ16" s="105"/>
      <c r="WK16" s="105"/>
      <c r="WL16" s="105"/>
      <c r="WM16" s="105"/>
      <c r="WN16" s="105"/>
      <c r="WO16" s="105"/>
      <c r="WP16" s="105"/>
      <c r="WQ16" s="105"/>
      <c r="WR16" s="105"/>
      <c r="WS16" s="105"/>
      <c r="WT16" s="105"/>
      <c r="WU16" s="105"/>
      <c r="WV16" s="105"/>
      <c r="WW16" s="105"/>
      <c r="WX16" s="105"/>
      <c r="WY16" s="105"/>
      <c r="WZ16" s="105"/>
      <c r="XA16" s="105"/>
      <c r="XB16" s="105"/>
      <c r="XC16" s="105"/>
      <c r="XD16" s="105"/>
      <c r="XE16" s="105"/>
      <c r="XF16" s="105"/>
      <c r="XG16" s="105"/>
      <c r="XH16" s="105"/>
      <c r="XI16" s="105"/>
      <c r="XJ16" s="105"/>
      <c r="XK16" s="105"/>
      <c r="XL16" s="105"/>
      <c r="XM16" s="105"/>
      <c r="XN16" s="105"/>
      <c r="XO16" s="105"/>
      <c r="XP16" s="105"/>
      <c r="XQ16" s="105"/>
      <c r="XR16" s="105"/>
      <c r="XS16" s="105"/>
      <c r="XT16" s="105"/>
      <c r="XU16" s="105"/>
      <c r="XV16" s="105"/>
      <c r="XW16" s="105"/>
      <c r="XX16" s="105"/>
      <c r="XY16" s="105"/>
      <c r="XZ16" s="105"/>
      <c r="YA16" s="105"/>
      <c r="YB16" s="105"/>
      <c r="YC16" s="105"/>
      <c r="YD16" s="105"/>
      <c r="YE16" s="105"/>
      <c r="YF16" s="105"/>
      <c r="YG16" s="105"/>
      <c r="YH16" s="105"/>
      <c r="YI16" s="105"/>
      <c r="YJ16" s="105"/>
      <c r="YK16" s="105"/>
      <c r="YL16" s="105"/>
      <c r="YM16" s="105"/>
      <c r="YN16" s="105"/>
      <c r="YO16" s="105"/>
      <c r="YP16" s="105"/>
      <c r="YQ16" s="105"/>
      <c r="YR16" s="105"/>
      <c r="YS16" s="105"/>
      <c r="YT16" s="105"/>
      <c r="YU16" s="105"/>
      <c r="YV16" s="105"/>
      <c r="YW16" s="105"/>
      <c r="YX16" s="105"/>
      <c r="YY16" s="105"/>
      <c r="YZ16" s="105"/>
      <c r="ZA16" s="105"/>
      <c r="ZB16" s="105"/>
      <c r="ZC16" s="105"/>
      <c r="ZD16" s="105"/>
      <c r="ZE16" s="105"/>
      <c r="ZF16" s="105"/>
      <c r="ZG16" s="105"/>
      <c r="ZH16" s="105"/>
      <c r="ZI16" s="105"/>
      <c r="ZJ16" s="105"/>
      <c r="ZK16" s="105"/>
      <c r="ZL16" s="105"/>
      <c r="ZM16" s="105"/>
      <c r="ZN16" s="105"/>
      <c r="ZO16" s="105"/>
      <c r="ZP16" s="105"/>
      <c r="ZQ16" s="105"/>
      <c r="ZR16" s="105"/>
      <c r="ZS16" s="105"/>
      <c r="ZT16" s="105"/>
      <c r="ZU16" s="105"/>
      <c r="ZV16" s="105"/>
      <c r="ZW16" s="105"/>
      <c r="ZX16" s="105"/>
      <c r="ZY16" s="105"/>
      <c r="ZZ16" s="105"/>
      <c r="AAA16" s="105"/>
      <c r="AAB16" s="105"/>
      <c r="AAC16" s="105"/>
      <c r="AAD16" s="105"/>
      <c r="AAE16" s="105"/>
      <c r="AAF16" s="105"/>
      <c r="AAG16" s="105"/>
      <c r="AAH16" s="105"/>
      <c r="AAI16" s="105"/>
      <c r="AAJ16" s="105"/>
      <c r="AAK16" s="105"/>
      <c r="AAL16" s="105"/>
      <c r="AAM16" s="105"/>
      <c r="AAN16" s="105"/>
      <c r="AAO16" s="105"/>
      <c r="AAP16" s="105"/>
      <c r="AAQ16" s="105"/>
      <c r="AAR16" s="105"/>
      <c r="AAS16" s="105"/>
      <c r="AAT16" s="105"/>
      <c r="AAU16" s="105"/>
      <c r="AAV16" s="105"/>
      <c r="AAW16" s="105"/>
      <c r="AAX16" s="105"/>
      <c r="AAY16" s="105"/>
      <c r="AAZ16" s="105"/>
      <c r="ABA16" s="105"/>
      <c r="ABB16" s="105"/>
      <c r="ABC16" s="105"/>
      <c r="ABD16" s="105"/>
      <c r="ABE16" s="105"/>
      <c r="ABF16" s="105"/>
      <c r="ABG16" s="105"/>
      <c r="ABH16" s="105"/>
      <c r="ABI16" s="105"/>
      <c r="ABJ16" s="105"/>
      <c r="ABK16" s="105"/>
      <c r="ABL16" s="105"/>
      <c r="ABM16" s="105"/>
      <c r="ABN16" s="105"/>
      <c r="ABO16" s="105"/>
      <c r="ABP16" s="105"/>
      <c r="ABQ16" s="105"/>
      <c r="ABR16" s="105"/>
      <c r="ABS16" s="105"/>
      <c r="ABT16" s="105"/>
      <c r="ABU16" s="105"/>
      <c r="ABV16" s="105"/>
      <c r="ABW16" s="105"/>
      <c r="ABX16" s="105"/>
      <c r="ABY16" s="105"/>
      <c r="ABZ16" s="105"/>
      <c r="ACA16" s="105"/>
      <c r="ACB16" s="105"/>
      <c r="ACC16" s="105"/>
      <c r="ACD16" s="105"/>
      <c r="ACE16" s="105"/>
      <c r="ACF16" s="105"/>
      <c r="ACG16" s="105"/>
      <c r="ACH16" s="105"/>
      <c r="ACI16" s="105"/>
      <c r="ACJ16" s="105"/>
      <c r="ACK16" s="105"/>
      <c r="ACL16" s="105"/>
      <c r="ACM16" s="105"/>
      <c r="ACN16" s="105"/>
      <c r="ACO16" s="105"/>
      <c r="ACP16" s="105"/>
      <c r="ACQ16" s="105"/>
      <c r="ACR16" s="105"/>
      <c r="ACS16" s="105"/>
      <c r="ACT16" s="105"/>
      <c r="ACU16" s="105"/>
      <c r="ACV16" s="105"/>
      <c r="ACW16" s="105"/>
      <c r="ACX16" s="105"/>
      <c r="ACY16" s="105"/>
      <c r="ACZ16" s="105"/>
      <c r="ADA16" s="105"/>
      <c r="ADB16" s="105"/>
      <c r="ADC16" s="105"/>
      <c r="ADD16" s="105"/>
      <c r="ADE16" s="105"/>
      <c r="ADF16" s="105"/>
      <c r="ADG16" s="105"/>
      <c r="ADH16" s="105"/>
      <c r="ADI16" s="105"/>
      <c r="ADJ16" s="105"/>
      <c r="ADK16" s="105"/>
      <c r="ADL16" s="105"/>
      <c r="ADM16" s="105"/>
      <c r="ADN16" s="105"/>
      <c r="ADO16" s="105"/>
      <c r="ADP16" s="105"/>
      <c r="ADQ16" s="105"/>
      <c r="ADR16" s="105"/>
      <c r="ADS16" s="105"/>
      <c r="ADT16" s="105"/>
      <c r="ADU16" s="105"/>
      <c r="ADV16" s="105"/>
      <c r="ADW16" s="105"/>
      <c r="ADX16" s="105"/>
      <c r="ADY16" s="105"/>
      <c r="ADZ16" s="105"/>
      <c r="AEA16" s="105"/>
      <c r="AEB16" s="105"/>
      <c r="AEC16" s="105"/>
      <c r="AED16" s="105"/>
      <c r="AEE16" s="105"/>
      <c r="AEF16" s="105"/>
      <c r="AEG16" s="105"/>
      <c r="AEH16" s="105"/>
      <c r="AEI16" s="105"/>
      <c r="AEJ16" s="105"/>
      <c r="AEK16" s="105"/>
      <c r="AEL16" s="105"/>
      <c r="AEM16" s="105"/>
      <c r="AEN16" s="105"/>
      <c r="AEO16" s="105"/>
      <c r="AEP16" s="105"/>
      <c r="AEQ16" s="105"/>
      <c r="AER16" s="105"/>
      <c r="AES16" s="105"/>
      <c r="AET16" s="105"/>
      <c r="AEU16" s="105"/>
      <c r="AEV16" s="105"/>
      <c r="AEW16" s="105"/>
      <c r="AEX16" s="105"/>
      <c r="AEY16" s="105"/>
      <c r="AEZ16" s="105"/>
      <c r="AFA16" s="105"/>
      <c r="AFB16" s="105"/>
      <c r="AFC16" s="105"/>
      <c r="AFD16" s="105"/>
      <c r="AFE16" s="105"/>
      <c r="AFF16" s="105"/>
      <c r="AFG16" s="105"/>
      <c r="AFH16" s="105"/>
      <c r="AFI16" s="105"/>
      <c r="AFJ16" s="105"/>
      <c r="AFK16" s="105"/>
      <c r="AFL16" s="105"/>
      <c r="AFM16" s="105"/>
      <c r="AFN16" s="105"/>
      <c r="AFO16" s="105"/>
      <c r="AFP16" s="105"/>
      <c r="AFQ16" s="105"/>
      <c r="AFR16" s="105"/>
      <c r="AFS16" s="105"/>
      <c r="AFT16" s="105"/>
      <c r="AFU16" s="105"/>
      <c r="AFV16" s="105"/>
      <c r="AFW16" s="105"/>
      <c r="AFX16" s="105"/>
      <c r="AFY16" s="105"/>
      <c r="AFZ16" s="105"/>
      <c r="AGA16" s="105"/>
      <c r="AGB16" s="105"/>
      <c r="AGC16" s="105"/>
      <c r="AGD16" s="105"/>
      <c r="AGE16" s="105"/>
      <c r="AGF16" s="105"/>
      <c r="AGG16" s="105"/>
      <c r="AGH16" s="105"/>
      <c r="AGI16" s="105"/>
      <c r="AGJ16" s="105"/>
      <c r="AGK16" s="105"/>
      <c r="AGL16" s="105"/>
      <c r="AGM16" s="105"/>
      <c r="AGN16" s="105"/>
      <c r="AGO16" s="105"/>
      <c r="AGP16" s="105"/>
      <c r="AGQ16" s="105"/>
      <c r="AGR16" s="105"/>
      <c r="AGS16" s="105"/>
      <c r="AGT16" s="105"/>
      <c r="AGU16" s="105"/>
      <c r="AGV16" s="105"/>
      <c r="AGW16" s="105"/>
      <c r="AGX16" s="105"/>
      <c r="AGY16" s="105"/>
      <c r="AGZ16" s="105"/>
      <c r="AHA16" s="105"/>
      <c r="AHB16" s="105"/>
      <c r="AHC16" s="105"/>
      <c r="AHD16" s="105"/>
      <c r="AHE16" s="105"/>
      <c r="AHF16" s="105"/>
      <c r="AHG16" s="105"/>
      <c r="AHH16" s="105"/>
      <c r="AHI16" s="105"/>
      <c r="AHJ16" s="105"/>
      <c r="AHK16" s="105"/>
      <c r="AHL16" s="105"/>
      <c r="AHM16" s="105"/>
      <c r="AHN16" s="105"/>
      <c r="AHO16" s="105"/>
      <c r="AHP16" s="105"/>
      <c r="AHQ16" s="105"/>
      <c r="AHR16" s="105"/>
      <c r="AHS16" s="105"/>
      <c r="AHT16" s="105"/>
      <c r="AHU16" s="105"/>
      <c r="AHV16" s="105"/>
      <c r="AHW16" s="105"/>
      <c r="AHX16" s="105"/>
      <c r="AHY16" s="105"/>
      <c r="AHZ16" s="105"/>
      <c r="AIA16" s="105"/>
      <c r="AIB16" s="105"/>
      <c r="AIC16" s="105"/>
      <c r="AID16" s="105"/>
      <c r="AIE16" s="105"/>
      <c r="AIF16" s="105"/>
      <c r="AIG16" s="105"/>
      <c r="AIH16" s="105"/>
      <c r="AII16" s="105"/>
      <c r="AIJ16" s="105"/>
      <c r="AIK16" s="105"/>
      <c r="AIL16" s="105"/>
      <c r="AIM16" s="105"/>
      <c r="AIN16" s="105"/>
      <c r="AIO16" s="105"/>
      <c r="AIP16" s="105"/>
      <c r="AIQ16" s="105"/>
      <c r="AIR16" s="105"/>
      <c r="AIS16" s="105"/>
      <c r="AIT16" s="105"/>
      <c r="AIU16" s="105"/>
      <c r="AIV16" s="105"/>
      <c r="AIW16" s="105"/>
      <c r="AIX16" s="105"/>
      <c r="AIY16" s="105"/>
      <c r="AIZ16" s="105"/>
      <c r="AJA16" s="105"/>
      <c r="AJB16" s="105"/>
      <c r="AJC16" s="105"/>
      <c r="AJD16" s="105"/>
      <c r="AJE16" s="105"/>
      <c r="AJF16" s="105"/>
      <c r="AJG16" s="105"/>
      <c r="AJH16" s="105"/>
      <c r="AJI16" s="105"/>
      <c r="AJJ16" s="105"/>
      <c r="AJK16" s="105"/>
      <c r="AJL16" s="105"/>
      <c r="AJM16" s="105"/>
      <c r="AJN16" s="105"/>
      <c r="AJO16" s="105"/>
      <c r="AJP16" s="105"/>
      <c r="AJQ16" s="105"/>
      <c r="AJR16" s="105"/>
      <c r="AJS16" s="105"/>
      <c r="AJT16" s="105"/>
      <c r="AJU16" s="105"/>
      <c r="AJV16" s="105"/>
      <c r="AJW16" s="105"/>
      <c r="AJX16" s="105"/>
      <c r="AJY16" s="105"/>
      <c r="AJZ16" s="105"/>
      <c r="AKA16" s="105"/>
      <c r="AKB16" s="105"/>
      <c r="AKC16" s="105"/>
      <c r="AKD16" s="105"/>
      <c r="AKE16" s="105"/>
      <c r="AKF16" s="105"/>
      <c r="AKG16" s="105"/>
      <c r="AKH16" s="105"/>
      <c r="AKI16" s="105"/>
      <c r="AKJ16" s="105"/>
      <c r="AKK16" s="105"/>
      <c r="AKL16" s="105"/>
      <c r="AKM16" s="105"/>
      <c r="AKN16" s="105"/>
      <c r="AKO16" s="105"/>
      <c r="AKP16" s="105"/>
      <c r="AKQ16" s="105"/>
      <c r="AKR16" s="105"/>
      <c r="AKS16" s="105"/>
      <c r="AKT16" s="105"/>
      <c r="AKU16" s="105"/>
      <c r="AKV16" s="105"/>
      <c r="AKW16" s="105"/>
      <c r="AKX16" s="105"/>
      <c r="AKY16" s="105"/>
      <c r="AKZ16" s="105"/>
      <c r="ALA16" s="105"/>
      <c r="ALB16" s="105"/>
      <c r="ALC16" s="105"/>
      <c r="ALD16" s="105"/>
      <c r="ALE16" s="105"/>
      <c r="ALF16" s="105"/>
      <c r="ALG16" s="105"/>
      <c r="ALH16" s="105"/>
      <c r="ALI16" s="105"/>
      <c r="ALJ16" s="105"/>
      <c r="ALK16" s="105"/>
      <c r="ALL16" s="105"/>
      <c r="ALM16" s="105"/>
      <c r="ALN16" s="105"/>
      <c r="ALO16" s="105"/>
      <c r="ALP16" s="105"/>
      <c r="ALQ16" s="105"/>
      <c r="ALR16" s="105"/>
      <c r="ALS16" s="105"/>
      <c r="ALT16" s="105"/>
      <c r="ALU16" s="105"/>
      <c r="ALV16" s="105"/>
      <c r="ALW16" s="105"/>
      <c r="ALX16" s="105"/>
      <c r="ALY16" s="105"/>
      <c r="ALZ16" s="105"/>
      <c r="AMA16" s="105"/>
      <c r="AMB16" s="105"/>
      <c r="AMC16" s="105"/>
      <c r="AMD16" s="105"/>
      <c r="AME16" s="105"/>
      <c r="AMF16" s="105"/>
      <c r="AMG16" s="105"/>
      <c r="AMH16" s="105"/>
      <c r="AMI16" s="105"/>
      <c r="AMJ16" s="105"/>
      <c r="AMK16" s="105"/>
      <c r="AML16" s="105"/>
      <c r="AMM16" s="105"/>
      <c r="AMN16" s="105"/>
      <c r="AMO16" s="105"/>
      <c r="AMP16" s="105"/>
      <c r="AMQ16" s="105"/>
      <c r="AMR16" s="105"/>
      <c r="AMS16" s="105"/>
      <c r="AMT16" s="105"/>
      <c r="AMU16" s="105"/>
      <c r="AMV16" s="105"/>
      <c r="AMW16" s="105"/>
      <c r="AMX16" s="105"/>
      <c r="AMY16" s="105"/>
      <c r="AMZ16" s="105"/>
      <c r="ANA16" s="105"/>
      <c r="ANB16" s="105"/>
      <c r="ANC16" s="105"/>
      <c r="AND16" s="105"/>
      <c r="ANE16" s="105"/>
      <c r="ANF16" s="105"/>
      <c r="ANG16" s="105"/>
      <c r="ANH16" s="105"/>
      <c r="ANI16" s="105"/>
      <c r="ANJ16" s="105"/>
      <c r="ANK16" s="105"/>
      <c r="ANL16" s="105"/>
      <c r="ANM16" s="105"/>
      <c r="ANN16" s="105"/>
      <c r="ANO16" s="105"/>
      <c r="ANP16" s="105"/>
      <c r="ANQ16" s="105"/>
      <c r="ANR16" s="105"/>
      <c r="ANS16" s="105"/>
      <c r="ANT16" s="105"/>
      <c r="ANU16" s="105"/>
      <c r="ANV16" s="105"/>
      <c r="ANW16" s="105"/>
      <c r="ANX16" s="105"/>
      <c r="ANY16" s="105"/>
      <c r="ANZ16" s="105"/>
      <c r="AOA16" s="105"/>
      <c r="AOB16" s="105"/>
      <c r="AOC16" s="105"/>
      <c r="AOD16" s="105"/>
      <c r="AOE16" s="105"/>
      <c r="AOF16" s="105"/>
      <c r="AOG16" s="105"/>
      <c r="AOH16" s="105"/>
      <c r="AOI16" s="105"/>
      <c r="AOJ16" s="105"/>
      <c r="AOK16" s="105"/>
      <c r="AOL16" s="105"/>
      <c r="AOM16" s="105"/>
      <c r="AON16" s="105"/>
      <c r="AOO16" s="105"/>
      <c r="AOP16" s="105"/>
      <c r="AOQ16" s="105"/>
      <c r="AOR16" s="105"/>
      <c r="AOS16" s="105"/>
      <c r="AOT16" s="105"/>
      <c r="AOU16" s="105"/>
      <c r="AOV16" s="105"/>
      <c r="AOW16" s="105"/>
      <c r="AOX16" s="105"/>
      <c r="AOY16" s="105"/>
      <c r="AOZ16" s="105"/>
      <c r="APA16" s="105"/>
      <c r="APB16" s="105"/>
      <c r="APC16" s="105"/>
      <c r="APD16" s="105"/>
      <c r="APE16" s="105"/>
      <c r="APF16" s="105"/>
      <c r="APG16" s="105"/>
      <c r="APH16" s="105"/>
      <c r="API16" s="105"/>
      <c r="APJ16" s="105"/>
      <c r="APK16" s="105"/>
      <c r="APL16" s="105"/>
      <c r="APM16" s="105"/>
      <c r="APN16" s="105"/>
      <c r="APO16" s="105"/>
      <c r="APP16" s="105"/>
      <c r="APQ16" s="105"/>
      <c r="APR16" s="105"/>
      <c r="APS16" s="105"/>
      <c r="APT16" s="105"/>
      <c r="APU16" s="105"/>
      <c r="APV16" s="105"/>
      <c r="APW16" s="105"/>
      <c r="APX16" s="105"/>
      <c r="APY16" s="105"/>
      <c r="APZ16" s="105"/>
      <c r="AQA16" s="105"/>
      <c r="AQB16" s="105"/>
      <c r="AQC16" s="105"/>
      <c r="AQD16" s="105"/>
      <c r="AQE16" s="105"/>
      <c r="AQF16" s="105"/>
      <c r="AQG16" s="105"/>
      <c r="AQH16" s="105"/>
      <c r="AQI16" s="105"/>
      <c r="AQJ16" s="105"/>
      <c r="AQK16" s="105"/>
      <c r="AQL16" s="105"/>
      <c r="AQM16" s="105"/>
      <c r="AQN16" s="105"/>
      <c r="AQO16" s="105"/>
      <c r="AQP16" s="105"/>
      <c r="AQQ16" s="105"/>
      <c r="AQR16" s="105"/>
      <c r="AQS16" s="105"/>
      <c r="AQT16" s="105"/>
      <c r="AQU16" s="105"/>
      <c r="AQV16" s="105"/>
      <c r="AQW16" s="105"/>
      <c r="AQX16" s="105"/>
      <c r="AQY16" s="105"/>
      <c r="AQZ16" s="105"/>
      <c r="ARA16" s="105"/>
      <c r="ARB16" s="105"/>
      <c r="ARC16" s="105"/>
      <c r="ARD16" s="105"/>
      <c r="ARE16" s="105"/>
      <c r="ARF16" s="105"/>
      <c r="ARG16" s="105"/>
      <c r="ARH16" s="105"/>
      <c r="ARI16" s="105"/>
      <c r="ARJ16" s="105"/>
      <c r="ARK16" s="105"/>
      <c r="ARL16" s="105"/>
      <c r="ARM16" s="105"/>
      <c r="ARN16" s="105"/>
      <c r="ARO16" s="105"/>
      <c r="ARP16" s="105"/>
      <c r="ARQ16" s="105"/>
      <c r="ARR16" s="105"/>
      <c r="ARS16" s="105"/>
      <c r="ART16" s="105"/>
      <c r="ARU16" s="105"/>
      <c r="ARV16" s="105"/>
      <c r="ARW16" s="105"/>
      <c r="ARX16" s="105"/>
      <c r="ARY16" s="105"/>
      <c r="ARZ16" s="105"/>
      <c r="ASA16" s="105"/>
      <c r="ASB16" s="105"/>
      <c r="ASC16" s="105"/>
      <c r="ASD16" s="105"/>
      <c r="ASE16" s="105"/>
      <c r="ASF16" s="105"/>
      <c r="ASG16" s="105"/>
      <c r="ASH16" s="105"/>
      <c r="ASI16" s="105"/>
      <c r="ASJ16" s="105"/>
      <c r="ASK16" s="105"/>
      <c r="ASL16" s="105"/>
      <c r="ASM16" s="105"/>
      <c r="ASN16" s="105"/>
      <c r="ASO16" s="105"/>
      <c r="ASP16" s="105"/>
      <c r="ASQ16" s="105"/>
      <c r="ASR16" s="105"/>
      <c r="ASS16" s="105"/>
      <c r="AST16" s="105"/>
      <c r="ASU16" s="105"/>
      <c r="ASV16" s="105"/>
      <c r="ASW16" s="105"/>
      <c r="ASX16" s="105"/>
      <c r="ASY16" s="105"/>
      <c r="ASZ16" s="105"/>
      <c r="ATA16" s="105"/>
      <c r="ATB16" s="105"/>
      <c r="ATC16" s="105"/>
      <c r="ATD16" s="105"/>
      <c r="ATE16" s="105"/>
      <c r="ATF16" s="105"/>
      <c r="ATG16" s="105"/>
      <c r="ATH16" s="105"/>
      <c r="ATI16" s="105"/>
      <c r="ATJ16" s="105"/>
      <c r="ATK16" s="105"/>
      <c r="ATL16" s="105"/>
      <c r="ATM16" s="105"/>
      <c r="ATN16" s="105"/>
      <c r="ATO16" s="105"/>
      <c r="ATP16" s="105"/>
      <c r="ATQ16" s="105"/>
      <c r="ATR16" s="105"/>
      <c r="ATS16" s="105"/>
      <c r="ATT16" s="105"/>
      <c r="ATU16" s="105"/>
      <c r="ATV16" s="105"/>
      <c r="ATW16" s="105"/>
      <c r="ATX16" s="105"/>
      <c r="ATY16" s="105"/>
      <c r="ATZ16" s="105"/>
      <c r="AUA16" s="105"/>
      <c r="AUB16" s="105"/>
      <c r="AUC16" s="105"/>
      <c r="AUD16" s="105"/>
      <c r="AUE16" s="105"/>
      <c r="AUF16" s="105"/>
      <c r="AUG16" s="105"/>
      <c r="AUH16" s="105"/>
      <c r="AUI16" s="105"/>
      <c r="AUJ16" s="105"/>
      <c r="AUK16" s="105"/>
      <c r="AUL16" s="105"/>
      <c r="AUM16" s="105"/>
      <c r="AUN16" s="105"/>
      <c r="AUO16" s="105"/>
      <c r="AUP16" s="105"/>
      <c r="AUQ16" s="105"/>
      <c r="AUR16" s="105"/>
      <c r="AUS16" s="105"/>
      <c r="AUT16" s="105"/>
      <c r="AUU16" s="105"/>
      <c r="AUV16" s="105"/>
      <c r="AUW16" s="105"/>
      <c r="AUX16" s="105"/>
      <c r="AUY16" s="105"/>
      <c r="AUZ16" s="105"/>
      <c r="AVA16" s="105"/>
      <c r="AVB16" s="105"/>
      <c r="AVC16" s="105"/>
      <c r="AVD16" s="105"/>
      <c r="AVE16" s="105"/>
      <c r="AVF16" s="105"/>
      <c r="AVG16" s="105"/>
      <c r="AVH16" s="105"/>
      <c r="AVI16" s="105"/>
      <c r="AVJ16" s="105"/>
      <c r="AVK16" s="105"/>
      <c r="AVL16" s="105"/>
      <c r="AVM16" s="105"/>
      <c r="AVN16" s="105"/>
      <c r="AVO16" s="105"/>
      <c r="AVP16" s="105"/>
      <c r="AVQ16" s="105"/>
      <c r="AVR16" s="105"/>
      <c r="AVS16" s="105"/>
      <c r="AVT16" s="105"/>
      <c r="AVU16" s="105"/>
      <c r="AVV16" s="105"/>
      <c r="AVW16" s="105"/>
      <c r="AVX16" s="105"/>
      <c r="AVY16" s="105"/>
      <c r="AVZ16" s="105"/>
      <c r="AWA16" s="105"/>
      <c r="AWB16" s="105"/>
      <c r="AWC16" s="105"/>
      <c r="AWD16" s="105"/>
      <c r="AWE16" s="105"/>
      <c r="AWF16" s="105"/>
      <c r="AWG16" s="105"/>
      <c r="AWH16" s="105"/>
      <c r="AWI16" s="105"/>
      <c r="AWJ16" s="105"/>
      <c r="AWK16" s="105"/>
      <c r="AWL16" s="105"/>
      <c r="AWM16" s="105"/>
      <c r="AWN16" s="105"/>
      <c r="AWO16" s="105"/>
      <c r="AWP16" s="105"/>
      <c r="AWQ16" s="105"/>
      <c r="AWR16" s="105"/>
      <c r="AWS16" s="105"/>
      <c r="AWT16" s="105"/>
      <c r="AWU16" s="105"/>
      <c r="AWV16" s="105"/>
      <c r="AWW16" s="105"/>
      <c r="AWX16" s="105"/>
      <c r="AWY16" s="105"/>
      <c r="AWZ16" s="105"/>
      <c r="AXA16" s="105"/>
      <c r="AXB16" s="105"/>
      <c r="AXC16" s="105"/>
      <c r="AXD16" s="105"/>
      <c r="AXE16" s="105"/>
      <c r="AXF16" s="105"/>
      <c r="AXG16" s="105"/>
      <c r="AXH16" s="105"/>
      <c r="AXI16" s="105"/>
      <c r="AXJ16" s="105"/>
      <c r="AXK16" s="105"/>
      <c r="AXL16" s="105"/>
      <c r="AXM16" s="105"/>
      <c r="AXN16" s="105"/>
      <c r="AXO16" s="105"/>
      <c r="AXP16" s="105"/>
      <c r="AXQ16" s="105"/>
      <c r="AXR16" s="105"/>
      <c r="AXS16" s="105"/>
      <c r="AXT16" s="105"/>
      <c r="AXU16" s="105"/>
      <c r="AXV16" s="105"/>
      <c r="AXW16" s="105"/>
      <c r="AXX16" s="105"/>
      <c r="AXY16" s="105"/>
      <c r="AXZ16" s="105"/>
      <c r="AYA16" s="105"/>
      <c r="AYB16" s="105"/>
      <c r="AYC16" s="105"/>
      <c r="AYD16" s="105"/>
      <c r="AYE16" s="105"/>
      <c r="AYF16" s="105"/>
      <c r="AYG16" s="105"/>
      <c r="AYH16" s="105"/>
      <c r="AYI16" s="105"/>
      <c r="AYJ16" s="105"/>
      <c r="AYK16" s="105"/>
      <c r="AYL16" s="105"/>
      <c r="AYM16" s="105"/>
      <c r="AYN16" s="105"/>
      <c r="AYO16" s="105"/>
      <c r="AYP16" s="105"/>
      <c r="AYQ16" s="105"/>
      <c r="AYR16" s="105"/>
      <c r="AYS16" s="105"/>
      <c r="AYT16" s="105"/>
      <c r="AYU16" s="105"/>
      <c r="AYV16" s="105"/>
      <c r="AYW16" s="105"/>
      <c r="AYX16" s="105"/>
      <c r="AYY16" s="105"/>
      <c r="AYZ16" s="105"/>
      <c r="AZA16" s="105"/>
      <c r="AZB16" s="105"/>
      <c r="AZC16" s="105"/>
      <c r="AZD16" s="105"/>
      <c r="AZE16" s="105"/>
      <c r="AZF16" s="105"/>
      <c r="AZG16" s="105"/>
      <c r="AZH16" s="105"/>
      <c r="AZI16" s="105"/>
      <c r="AZJ16" s="105"/>
      <c r="AZK16" s="105"/>
      <c r="AZL16" s="105"/>
      <c r="AZM16" s="105"/>
      <c r="AZN16" s="105"/>
      <c r="AZO16" s="105"/>
      <c r="AZP16" s="105"/>
      <c r="AZQ16" s="105"/>
      <c r="AZR16" s="105"/>
      <c r="AZS16" s="105"/>
      <c r="AZT16" s="105"/>
      <c r="AZU16" s="105"/>
      <c r="AZV16" s="105"/>
      <c r="AZW16" s="105"/>
      <c r="AZX16" s="105"/>
      <c r="AZY16" s="105"/>
      <c r="AZZ16" s="105"/>
      <c r="BAA16" s="105"/>
      <c r="BAB16" s="105"/>
      <c r="BAC16" s="105"/>
      <c r="BAD16" s="105"/>
      <c r="BAE16" s="105"/>
      <c r="BAF16" s="105"/>
      <c r="BAG16" s="105"/>
      <c r="BAH16" s="105"/>
      <c r="BAI16" s="105"/>
      <c r="BAJ16" s="105"/>
      <c r="BAK16" s="105"/>
      <c r="BAL16" s="105"/>
      <c r="BAM16" s="105"/>
      <c r="BAN16" s="105"/>
      <c r="BAO16" s="105"/>
      <c r="BAP16" s="105"/>
      <c r="BAQ16" s="105"/>
      <c r="BAR16" s="105"/>
      <c r="BAS16" s="105"/>
      <c r="BAT16" s="105"/>
      <c r="BAU16" s="105"/>
      <c r="BAV16" s="105"/>
      <c r="BAW16" s="105"/>
      <c r="BAX16" s="105"/>
      <c r="BAY16" s="105"/>
      <c r="BAZ16" s="105"/>
      <c r="BBA16" s="105"/>
      <c r="BBB16" s="105"/>
      <c r="BBC16" s="105"/>
      <c r="BBD16" s="105"/>
      <c r="BBE16" s="105"/>
      <c r="BBF16" s="105"/>
      <c r="BBG16" s="105"/>
      <c r="BBH16" s="105"/>
      <c r="BBI16" s="105"/>
      <c r="BBJ16" s="105"/>
      <c r="BBK16" s="105"/>
      <c r="BBL16" s="105"/>
      <c r="BBM16" s="105"/>
      <c r="BBN16" s="105"/>
      <c r="BBO16" s="105"/>
      <c r="BBP16" s="105"/>
      <c r="BBQ16" s="105"/>
      <c r="BBR16" s="105"/>
      <c r="BBS16" s="105"/>
      <c r="BBT16" s="105"/>
      <c r="BBU16" s="105"/>
      <c r="BBV16" s="105"/>
      <c r="BBW16" s="105"/>
      <c r="BBX16" s="105"/>
      <c r="BBY16" s="105"/>
      <c r="BBZ16" s="105"/>
      <c r="BCA16" s="105"/>
      <c r="BCB16" s="105"/>
      <c r="BCC16" s="105"/>
      <c r="BCD16" s="105"/>
      <c r="BCE16" s="105"/>
      <c r="BCF16" s="105"/>
      <c r="BCG16" s="105"/>
      <c r="BCH16" s="105"/>
      <c r="BCI16" s="105"/>
      <c r="BCJ16" s="105"/>
      <c r="BCK16" s="105"/>
      <c r="BCL16" s="105"/>
      <c r="BCM16" s="105"/>
      <c r="BCN16" s="105"/>
      <c r="BCO16" s="105"/>
      <c r="BCP16" s="105"/>
      <c r="BCQ16" s="105"/>
      <c r="BCR16" s="105"/>
      <c r="BCS16" s="105"/>
      <c r="BCT16" s="105"/>
      <c r="BCU16" s="105"/>
      <c r="BCV16" s="105"/>
      <c r="BCW16" s="105"/>
      <c r="BCX16" s="105"/>
      <c r="BCY16" s="105"/>
      <c r="BCZ16" s="105"/>
      <c r="BDA16" s="105"/>
      <c r="BDB16" s="105"/>
      <c r="BDC16" s="105"/>
      <c r="BDD16" s="105"/>
      <c r="BDE16" s="105"/>
      <c r="BDF16" s="105"/>
      <c r="BDG16" s="105"/>
      <c r="BDH16" s="105"/>
      <c r="BDI16" s="105"/>
      <c r="BDJ16" s="105"/>
      <c r="BDK16" s="105"/>
      <c r="BDL16" s="105"/>
      <c r="BDM16" s="105"/>
      <c r="BDN16" s="105"/>
      <c r="BDO16" s="105"/>
      <c r="BDP16" s="105"/>
      <c r="BDQ16" s="105"/>
      <c r="BDR16" s="105"/>
      <c r="BDS16" s="105"/>
      <c r="BDT16" s="105"/>
      <c r="BDU16" s="105"/>
      <c r="BDV16" s="105"/>
      <c r="BDW16" s="105"/>
      <c r="BDX16" s="105"/>
      <c r="BDY16" s="105"/>
      <c r="BDZ16" s="105"/>
      <c r="BEA16" s="105"/>
      <c r="BEB16" s="105"/>
      <c r="BEC16" s="105"/>
      <c r="BED16" s="105"/>
      <c r="BEE16" s="105"/>
      <c r="BEF16" s="105"/>
      <c r="BEG16" s="105"/>
      <c r="BEH16" s="105"/>
      <c r="BEI16" s="105"/>
      <c r="BEJ16" s="105"/>
      <c r="BEK16" s="105"/>
      <c r="BEL16" s="105"/>
      <c r="BEM16" s="105"/>
      <c r="BEN16" s="105"/>
      <c r="BEO16" s="105"/>
      <c r="BEP16" s="105"/>
      <c r="BEQ16" s="105"/>
      <c r="BER16" s="105"/>
      <c r="BES16" s="105"/>
      <c r="BET16" s="105"/>
      <c r="BEU16" s="105"/>
      <c r="BEV16" s="105"/>
      <c r="BEW16" s="105"/>
      <c r="BEX16" s="105"/>
      <c r="BEY16" s="105"/>
      <c r="BEZ16" s="105"/>
      <c r="BFA16" s="105"/>
      <c r="BFB16" s="105"/>
      <c r="BFC16" s="105"/>
      <c r="BFD16" s="105"/>
      <c r="BFE16" s="105"/>
      <c r="BFF16" s="105"/>
      <c r="BFG16" s="105"/>
      <c r="BFH16" s="105"/>
      <c r="BFI16" s="105"/>
      <c r="BFJ16" s="105"/>
      <c r="BFK16" s="105"/>
      <c r="BFL16" s="105"/>
      <c r="BFM16" s="105"/>
      <c r="BFN16" s="105"/>
      <c r="BFO16" s="105"/>
      <c r="BFP16" s="105"/>
      <c r="BFQ16" s="105"/>
      <c r="BFR16" s="105"/>
      <c r="BFS16" s="105"/>
      <c r="BFT16" s="105"/>
      <c r="BFU16" s="105"/>
      <c r="BFV16" s="105"/>
      <c r="BFW16" s="105"/>
      <c r="BFX16" s="105"/>
      <c r="BFY16" s="105"/>
      <c r="BFZ16" s="105"/>
      <c r="BGA16" s="105"/>
      <c r="BGB16" s="105"/>
      <c r="BGC16" s="105"/>
      <c r="BGD16" s="105"/>
      <c r="BGE16" s="105"/>
      <c r="BGF16" s="105"/>
      <c r="BGG16" s="105"/>
      <c r="BGH16" s="105"/>
      <c r="BGI16" s="105"/>
      <c r="BGJ16" s="105"/>
      <c r="BGK16" s="105"/>
      <c r="BGL16" s="105"/>
      <c r="BGM16" s="105"/>
      <c r="BGN16" s="105"/>
      <c r="BGO16" s="105"/>
      <c r="BGP16" s="105"/>
      <c r="BGQ16" s="105"/>
      <c r="BGR16" s="105"/>
      <c r="BGS16" s="105"/>
      <c r="BGT16" s="105"/>
      <c r="BGU16" s="105"/>
      <c r="BGV16" s="105"/>
      <c r="BGW16" s="105"/>
      <c r="BGX16" s="105"/>
      <c r="BGY16" s="105"/>
      <c r="BGZ16" s="105"/>
      <c r="BHA16" s="105"/>
      <c r="BHB16" s="105"/>
      <c r="BHC16" s="105"/>
      <c r="BHD16" s="105"/>
      <c r="BHE16" s="105"/>
      <c r="BHF16" s="105"/>
      <c r="BHG16" s="105"/>
      <c r="BHH16" s="105"/>
      <c r="BHI16" s="105"/>
      <c r="BHJ16" s="105"/>
      <c r="BHK16" s="105"/>
      <c r="BHL16" s="105"/>
      <c r="BHM16" s="105"/>
      <c r="BHN16" s="105"/>
      <c r="BHO16" s="105"/>
      <c r="BHP16" s="105"/>
      <c r="BHQ16" s="105"/>
      <c r="BHR16" s="105"/>
      <c r="BHS16" s="105"/>
      <c r="BHT16" s="105"/>
      <c r="BHU16" s="105"/>
      <c r="BHV16" s="105"/>
      <c r="BHW16" s="105"/>
      <c r="BHX16" s="105"/>
      <c r="BHY16" s="105"/>
      <c r="BHZ16" s="105"/>
      <c r="BIA16" s="105"/>
      <c r="BIB16" s="105"/>
      <c r="BIC16" s="105"/>
      <c r="BID16" s="105"/>
      <c r="BIE16" s="105"/>
      <c r="BIF16" s="105"/>
      <c r="BIG16" s="105"/>
      <c r="BIH16" s="105"/>
      <c r="BII16" s="105"/>
      <c r="BIJ16" s="105"/>
      <c r="BIK16" s="105"/>
      <c r="BIL16" s="105"/>
      <c r="BIM16" s="105"/>
      <c r="BIN16" s="105"/>
      <c r="BIO16" s="105"/>
      <c r="BIP16" s="105"/>
      <c r="BIQ16" s="105"/>
      <c r="BIR16" s="105"/>
      <c r="BIS16" s="105"/>
      <c r="BIT16" s="105"/>
      <c r="BIU16" s="105"/>
      <c r="BIV16" s="105"/>
      <c r="BIW16" s="105"/>
      <c r="BIX16" s="105"/>
      <c r="BIY16" s="105"/>
      <c r="BIZ16" s="105"/>
      <c r="BJA16" s="105"/>
      <c r="BJB16" s="105"/>
      <c r="BJC16" s="105"/>
      <c r="BJD16" s="105"/>
      <c r="BJE16" s="105"/>
      <c r="BJF16" s="105"/>
      <c r="BJG16" s="105"/>
      <c r="BJH16" s="105"/>
      <c r="BJI16" s="105"/>
      <c r="BJJ16" s="105"/>
      <c r="BJK16" s="105"/>
      <c r="BJL16" s="105"/>
      <c r="BJM16" s="105"/>
      <c r="BJN16" s="105"/>
      <c r="BJO16" s="105"/>
      <c r="BJP16" s="105"/>
      <c r="BJQ16" s="105"/>
      <c r="BJR16" s="105"/>
      <c r="BJS16" s="105"/>
      <c r="BJT16" s="105"/>
      <c r="BJU16" s="105"/>
      <c r="BJV16" s="105"/>
      <c r="BJW16" s="105"/>
      <c r="BJX16" s="105"/>
      <c r="BJY16" s="105"/>
      <c r="BJZ16" s="105"/>
      <c r="BKA16" s="105"/>
      <c r="BKB16" s="105"/>
      <c r="BKC16" s="105"/>
      <c r="BKD16" s="105"/>
      <c r="BKE16" s="105"/>
      <c r="BKF16" s="105"/>
      <c r="BKG16" s="105"/>
      <c r="BKH16" s="105"/>
      <c r="BKI16" s="105"/>
      <c r="BKJ16" s="105"/>
      <c r="BKK16" s="105"/>
      <c r="BKL16" s="105"/>
      <c r="BKM16" s="105"/>
      <c r="BKN16" s="105"/>
      <c r="BKO16" s="105"/>
      <c r="BKP16" s="105"/>
      <c r="BKQ16" s="105"/>
      <c r="BKR16" s="105"/>
      <c r="BKS16" s="105"/>
      <c r="BKT16" s="105"/>
      <c r="BKU16" s="105"/>
      <c r="BKV16" s="105"/>
      <c r="BKW16" s="105"/>
      <c r="BKX16" s="105"/>
      <c r="BKY16" s="105"/>
      <c r="BKZ16" s="105"/>
      <c r="BLA16" s="105"/>
      <c r="BLB16" s="105"/>
      <c r="BLC16" s="105"/>
      <c r="BLD16" s="105"/>
      <c r="BLE16" s="105"/>
      <c r="BLF16" s="105"/>
      <c r="BLG16" s="105"/>
      <c r="BLH16" s="105"/>
      <c r="BLI16" s="105"/>
      <c r="BLJ16" s="105"/>
      <c r="BLK16" s="105"/>
      <c r="BLL16" s="105"/>
      <c r="BLM16" s="105"/>
      <c r="BLN16" s="105"/>
      <c r="BLO16" s="105"/>
      <c r="BLP16" s="105"/>
      <c r="BLQ16" s="105"/>
      <c r="BLR16" s="105"/>
      <c r="BLS16" s="105"/>
      <c r="BLT16" s="105"/>
      <c r="BLU16" s="105"/>
      <c r="BLV16" s="105"/>
      <c r="BLW16" s="105"/>
      <c r="BLX16" s="105"/>
      <c r="BLY16" s="105"/>
      <c r="BLZ16" s="105"/>
      <c r="BMA16" s="105"/>
      <c r="BMB16" s="105"/>
      <c r="BMC16" s="105"/>
      <c r="BMD16" s="105"/>
      <c r="BME16" s="105"/>
      <c r="BMF16" s="105"/>
      <c r="BMG16" s="105"/>
      <c r="BMH16" s="105"/>
      <c r="BMI16" s="105"/>
      <c r="BMJ16" s="105"/>
      <c r="BMK16" s="105"/>
      <c r="BML16" s="105"/>
      <c r="BMM16" s="105"/>
      <c r="BMN16" s="105"/>
      <c r="BMO16" s="105"/>
      <c r="BMP16" s="105"/>
      <c r="BMQ16" s="105"/>
      <c r="BMR16" s="105"/>
      <c r="BMS16" s="105"/>
      <c r="BMT16" s="105"/>
      <c r="BMU16" s="105"/>
      <c r="BMV16" s="105"/>
      <c r="BMW16" s="105"/>
      <c r="BMX16" s="105"/>
      <c r="BMY16" s="105"/>
      <c r="BMZ16" s="105"/>
      <c r="BNA16" s="105"/>
      <c r="BNB16" s="105"/>
      <c r="BNC16" s="105"/>
      <c r="BND16" s="105"/>
      <c r="BNE16" s="105"/>
      <c r="BNF16" s="105"/>
      <c r="BNG16" s="105"/>
      <c r="BNH16" s="105"/>
      <c r="BNI16" s="105"/>
      <c r="BNJ16" s="105"/>
      <c r="BNK16" s="105"/>
      <c r="BNL16" s="105"/>
      <c r="BNM16" s="105"/>
      <c r="BNN16" s="105"/>
      <c r="BNO16" s="105"/>
      <c r="BNP16" s="105"/>
      <c r="BNQ16" s="105"/>
      <c r="BNR16" s="105"/>
      <c r="BNS16" s="105"/>
      <c r="BNT16" s="105"/>
      <c r="BNU16" s="105"/>
      <c r="BNV16" s="105"/>
      <c r="BNW16" s="105"/>
      <c r="BNX16" s="105"/>
      <c r="BNY16" s="105"/>
      <c r="BNZ16" s="105"/>
      <c r="BOA16" s="105"/>
      <c r="BOB16" s="105"/>
      <c r="BOC16" s="105"/>
      <c r="BOD16" s="105"/>
      <c r="BOE16" s="105"/>
      <c r="BOF16" s="105"/>
      <c r="BOG16" s="105"/>
      <c r="BOH16" s="105"/>
      <c r="BOI16" s="105"/>
      <c r="BOJ16" s="105"/>
      <c r="BOK16" s="105"/>
      <c r="BOL16" s="105"/>
      <c r="BOM16" s="105"/>
      <c r="BON16" s="105"/>
      <c r="BOO16" s="105"/>
      <c r="BOP16" s="105"/>
      <c r="BOQ16" s="105"/>
      <c r="BOR16" s="105"/>
      <c r="BOS16" s="105"/>
      <c r="BOT16" s="105"/>
      <c r="BOU16" s="105"/>
      <c r="BOV16" s="105"/>
      <c r="BOW16" s="105"/>
      <c r="BOX16" s="105"/>
      <c r="BOY16" s="105"/>
      <c r="BOZ16" s="105"/>
      <c r="BPA16" s="105"/>
      <c r="BPB16" s="105"/>
      <c r="BPC16" s="105"/>
      <c r="BPD16" s="105"/>
      <c r="BPE16" s="105"/>
      <c r="BPF16" s="105"/>
      <c r="BPG16" s="105"/>
      <c r="BPH16" s="105"/>
      <c r="BPI16" s="105"/>
      <c r="BPJ16" s="105"/>
      <c r="BPK16" s="105"/>
      <c r="BPL16" s="105"/>
      <c r="BPM16" s="105"/>
      <c r="BPN16" s="105"/>
      <c r="BPO16" s="105"/>
      <c r="BPP16" s="105"/>
      <c r="BPQ16" s="105"/>
      <c r="BPR16" s="105"/>
      <c r="BPS16" s="105"/>
      <c r="BPT16" s="105"/>
      <c r="BPU16" s="105"/>
      <c r="BPV16" s="105"/>
      <c r="BPW16" s="105"/>
      <c r="BPX16" s="105"/>
      <c r="BPY16" s="105"/>
      <c r="BPZ16" s="105"/>
      <c r="BQA16" s="105"/>
      <c r="BQB16" s="105"/>
      <c r="BQC16" s="105"/>
      <c r="BQD16" s="105"/>
      <c r="BQE16" s="105"/>
      <c r="BQF16" s="105"/>
      <c r="BQG16" s="105"/>
      <c r="BQH16" s="105"/>
      <c r="BQI16" s="105"/>
      <c r="BQJ16" s="105"/>
      <c r="BQK16" s="105"/>
      <c r="BQL16" s="105"/>
      <c r="BQM16" s="105"/>
      <c r="BQN16" s="105"/>
      <c r="BQO16" s="105"/>
      <c r="BQP16" s="105"/>
      <c r="BQQ16" s="105"/>
      <c r="BQR16" s="105"/>
      <c r="BQS16" s="105"/>
      <c r="BQT16" s="105"/>
      <c r="BQU16" s="105"/>
      <c r="BQV16" s="105"/>
      <c r="BQW16" s="105"/>
      <c r="BQX16" s="105"/>
      <c r="BQY16" s="105"/>
      <c r="BQZ16" s="105"/>
      <c r="BRA16" s="105"/>
      <c r="BRB16" s="105"/>
      <c r="BRC16" s="105"/>
      <c r="BRD16" s="105"/>
      <c r="BRE16" s="105"/>
      <c r="BRF16" s="105"/>
      <c r="BRG16" s="105"/>
      <c r="BRH16" s="105"/>
      <c r="BRI16" s="105"/>
      <c r="BRJ16" s="105"/>
      <c r="BRK16" s="105"/>
      <c r="BRL16" s="105"/>
      <c r="BRM16" s="105"/>
      <c r="BRN16" s="105"/>
      <c r="BRO16" s="105"/>
      <c r="BRP16" s="105"/>
      <c r="BRQ16" s="105"/>
      <c r="BRR16" s="105"/>
      <c r="BRS16" s="105"/>
      <c r="BRT16" s="105"/>
      <c r="BRU16" s="105"/>
      <c r="BRV16" s="105"/>
      <c r="BRW16" s="105"/>
      <c r="BRX16" s="105"/>
      <c r="BRY16" s="105"/>
      <c r="BRZ16" s="105"/>
      <c r="BSA16" s="105"/>
      <c r="BSB16" s="105"/>
      <c r="BSC16" s="105"/>
      <c r="BSD16" s="105"/>
      <c r="BSE16" s="105"/>
      <c r="BSF16" s="105"/>
      <c r="BSG16" s="105"/>
      <c r="BSH16" s="105"/>
      <c r="BSI16" s="105"/>
      <c r="BSJ16" s="105"/>
      <c r="BSK16" s="105"/>
      <c r="BSL16" s="105"/>
      <c r="BSM16" s="105"/>
      <c r="BSN16" s="105"/>
      <c r="BSO16" s="105"/>
      <c r="BSP16" s="105"/>
      <c r="BSQ16" s="105"/>
      <c r="BSR16" s="105"/>
      <c r="BSS16" s="105"/>
      <c r="BST16" s="105"/>
      <c r="BSU16" s="105"/>
      <c r="BSV16" s="105"/>
      <c r="BSW16" s="105"/>
      <c r="BSX16" s="105"/>
      <c r="BSY16" s="105"/>
      <c r="BSZ16" s="105"/>
      <c r="BTA16" s="105"/>
      <c r="BTB16" s="105"/>
      <c r="BTC16" s="105"/>
      <c r="BTD16" s="105"/>
      <c r="BTE16" s="105"/>
      <c r="BTF16" s="105"/>
      <c r="BTG16" s="105"/>
      <c r="BTH16" s="105"/>
      <c r="BTI16" s="105"/>
      <c r="BTJ16" s="105"/>
      <c r="BTK16" s="105"/>
      <c r="BTL16" s="105"/>
      <c r="BTM16" s="105"/>
      <c r="BTN16" s="105"/>
      <c r="BTO16" s="105"/>
      <c r="BTP16" s="105"/>
      <c r="BTQ16" s="105"/>
      <c r="BTR16" s="105"/>
      <c r="BTS16" s="105"/>
      <c r="BTT16" s="105"/>
      <c r="BTU16" s="105"/>
      <c r="BTV16" s="105"/>
      <c r="BTW16" s="105"/>
      <c r="BTX16" s="105"/>
      <c r="BTY16" s="105"/>
      <c r="BTZ16" s="105"/>
      <c r="BUA16" s="105"/>
      <c r="BUB16" s="105"/>
      <c r="BUC16" s="105"/>
      <c r="BUD16" s="105"/>
      <c r="BUE16" s="105"/>
      <c r="BUF16" s="105"/>
      <c r="BUG16" s="105"/>
      <c r="BUH16" s="105"/>
      <c r="BUI16" s="105"/>
      <c r="BUJ16" s="105"/>
      <c r="BUK16" s="105"/>
      <c r="BUL16" s="105"/>
      <c r="BUM16" s="105"/>
      <c r="BUN16" s="105"/>
      <c r="BUO16" s="105"/>
      <c r="BUP16" s="105"/>
      <c r="BUQ16" s="105"/>
      <c r="BUR16" s="105"/>
      <c r="BUS16" s="105"/>
      <c r="BUT16" s="105"/>
      <c r="BUU16" s="105"/>
      <c r="BUV16" s="105"/>
      <c r="BUW16" s="105"/>
      <c r="BUX16" s="105"/>
      <c r="BUY16" s="105"/>
      <c r="BUZ16" s="105"/>
      <c r="BVA16" s="105"/>
      <c r="BVB16" s="105"/>
      <c r="BVC16" s="105"/>
      <c r="BVD16" s="105"/>
      <c r="BVE16" s="105"/>
      <c r="BVF16" s="105"/>
      <c r="BVG16" s="105"/>
      <c r="BVH16" s="105"/>
      <c r="BVI16" s="105"/>
      <c r="BVJ16" s="105"/>
      <c r="BVK16" s="105"/>
      <c r="BVL16" s="105"/>
      <c r="BVM16" s="105"/>
      <c r="BVN16" s="105"/>
      <c r="BVO16" s="105"/>
      <c r="BVP16" s="105"/>
      <c r="BVQ16" s="105"/>
      <c r="BVR16" s="105"/>
      <c r="BVS16" s="105"/>
      <c r="BVT16" s="105"/>
      <c r="BVU16" s="105"/>
      <c r="BVV16" s="105"/>
      <c r="BVW16" s="105"/>
      <c r="BVX16" s="105"/>
      <c r="BVY16" s="105"/>
      <c r="BVZ16" s="105"/>
      <c r="BWA16" s="105"/>
      <c r="BWB16" s="105"/>
      <c r="BWC16" s="105"/>
      <c r="BWD16" s="105"/>
      <c r="BWE16" s="105"/>
      <c r="BWF16" s="105"/>
      <c r="BWG16" s="105"/>
      <c r="BWH16" s="105"/>
      <c r="BWI16" s="105"/>
      <c r="BWJ16" s="105"/>
      <c r="BWK16" s="105"/>
      <c r="BWL16" s="105"/>
      <c r="BWM16" s="105"/>
      <c r="BWN16" s="105"/>
      <c r="BWO16" s="105"/>
      <c r="BWP16" s="105"/>
      <c r="BWQ16" s="105"/>
      <c r="BWR16" s="105"/>
      <c r="BWS16" s="105"/>
      <c r="BWT16" s="105"/>
      <c r="BWU16" s="105"/>
      <c r="BWV16" s="105"/>
      <c r="BWW16" s="105"/>
      <c r="BWX16" s="105"/>
      <c r="BWY16" s="105"/>
      <c r="BWZ16" s="105"/>
      <c r="BXA16" s="105"/>
      <c r="BXB16" s="105"/>
      <c r="BXC16" s="105"/>
      <c r="BXD16" s="105"/>
      <c r="BXE16" s="105"/>
      <c r="BXF16" s="105"/>
      <c r="BXG16" s="105"/>
      <c r="BXH16" s="105"/>
      <c r="BXI16" s="105"/>
      <c r="BXJ16" s="105"/>
      <c r="BXK16" s="105"/>
      <c r="BXL16" s="105"/>
      <c r="BXM16" s="105"/>
      <c r="BXN16" s="105"/>
      <c r="BXO16" s="105"/>
      <c r="BXP16" s="105"/>
      <c r="BXQ16" s="105"/>
      <c r="BXR16" s="105"/>
      <c r="BXS16" s="105"/>
      <c r="BXT16" s="105"/>
      <c r="BXU16" s="105"/>
      <c r="BXV16" s="105"/>
      <c r="BXW16" s="105"/>
      <c r="BXX16" s="105"/>
      <c r="BXY16" s="105"/>
      <c r="BXZ16" s="105"/>
      <c r="BYA16" s="105"/>
      <c r="BYB16" s="105"/>
      <c r="BYC16" s="105"/>
      <c r="BYD16" s="105"/>
      <c r="BYE16" s="105"/>
      <c r="BYF16" s="105"/>
      <c r="BYG16" s="105"/>
      <c r="BYH16" s="105"/>
      <c r="BYI16" s="105"/>
      <c r="BYJ16" s="105"/>
      <c r="BYK16" s="105"/>
      <c r="BYL16" s="105"/>
      <c r="BYM16" s="105"/>
      <c r="BYN16" s="105"/>
      <c r="BYO16" s="105"/>
      <c r="BYP16" s="105"/>
      <c r="BYQ16" s="105"/>
      <c r="BYR16" s="105"/>
      <c r="BYS16" s="105"/>
      <c r="BYT16" s="105"/>
      <c r="BYU16" s="105"/>
      <c r="BYV16" s="105"/>
      <c r="BYW16" s="105"/>
      <c r="BYX16" s="105"/>
      <c r="BYY16" s="105"/>
      <c r="BYZ16" s="105"/>
      <c r="BZA16" s="105"/>
      <c r="BZB16" s="105"/>
      <c r="BZC16" s="105"/>
      <c r="BZD16" s="105"/>
      <c r="BZE16" s="105"/>
      <c r="BZF16" s="105"/>
      <c r="BZG16" s="105"/>
      <c r="BZH16" s="105"/>
      <c r="BZI16" s="105"/>
      <c r="BZJ16" s="105"/>
      <c r="BZK16" s="105"/>
      <c r="BZL16" s="105"/>
      <c r="BZM16" s="105"/>
      <c r="BZN16" s="105"/>
      <c r="BZO16" s="105"/>
      <c r="BZP16" s="105"/>
      <c r="BZQ16" s="105"/>
      <c r="BZR16" s="105"/>
      <c r="BZS16" s="105"/>
      <c r="BZT16" s="105"/>
      <c r="BZU16" s="105"/>
      <c r="BZV16" s="105"/>
      <c r="BZW16" s="105"/>
      <c r="BZX16" s="105"/>
      <c r="BZY16" s="105"/>
      <c r="BZZ16" s="105"/>
      <c r="CAA16" s="105"/>
      <c r="CAB16" s="105"/>
      <c r="CAC16" s="105"/>
      <c r="CAD16" s="105"/>
      <c r="CAE16" s="105"/>
      <c r="CAF16" s="105"/>
      <c r="CAG16" s="105"/>
      <c r="CAH16" s="105"/>
      <c r="CAI16" s="105"/>
      <c r="CAJ16" s="105"/>
      <c r="CAK16" s="105"/>
      <c r="CAL16" s="105"/>
      <c r="CAM16" s="105"/>
      <c r="CAN16" s="105"/>
      <c r="CAO16" s="105"/>
      <c r="CAP16" s="105"/>
      <c r="CAQ16" s="105"/>
      <c r="CAR16" s="105"/>
      <c r="CAS16" s="105"/>
      <c r="CAT16" s="105"/>
      <c r="CAU16" s="105"/>
      <c r="CAV16" s="105"/>
      <c r="CAW16" s="105"/>
      <c r="CAX16" s="105"/>
      <c r="CAY16" s="105"/>
      <c r="CAZ16" s="105"/>
      <c r="CBA16" s="105"/>
      <c r="CBB16" s="105"/>
      <c r="CBC16" s="105"/>
      <c r="CBD16" s="105"/>
      <c r="CBE16" s="105"/>
      <c r="CBF16" s="105"/>
      <c r="CBG16" s="105"/>
      <c r="CBH16" s="105"/>
      <c r="CBI16" s="105"/>
      <c r="CBJ16" s="105"/>
      <c r="CBK16" s="105"/>
      <c r="CBL16" s="105"/>
      <c r="CBM16" s="105"/>
      <c r="CBN16" s="105"/>
      <c r="CBO16" s="105"/>
      <c r="CBP16" s="105"/>
      <c r="CBQ16" s="105"/>
      <c r="CBR16" s="105"/>
      <c r="CBS16" s="105"/>
      <c r="CBT16" s="105"/>
      <c r="CBU16" s="105"/>
      <c r="CBV16" s="105"/>
      <c r="CBW16" s="105"/>
      <c r="CBX16" s="105"/>
      <c r="CBY16" s="105"/>
      <c r="CBZ16" s="105"/>
      <c r="CCA16" s="105"/>
      <c r="CCB16" s="105"/>
      <c r="CCC16" s="105"/>
      <c r="CCD16" s="105"/>
      <c r="CCE16" s="105"/>
      <c r="CCF16" s="105"/>
      <c r="CCG16" s="105"/>
      <c r="CCH16" s="105"/>
      <c r="CCI16" s="105"/>
      <c r="CCJ16" s="105"/>
      <c r="CCK16" s="105"/>
      <c r="CCL16" s="105"/>
      <c r="CCM16" s="105"/>
      <c r="CCN16" s="105"/>
      <c r="CCO16" s="105"/>
      <c r="CCP16" s="105"/>
      <c r="CCQ16" s="105"/>
      <c r="CCR16" s="105"/>
      <c r="CCS16" s="105"/>
      <c r="CCT16" s="105"/>
      <c r="CCU16" s="105"/>
      <c r="CCV16" s="105"/>
      <c r="CCW16" s="105"/>
      <c r="CCX16" s="105"/>
      <c r="CCY16" s="105"/>
      <c r="CCZ16" s="105"/>
      <c r="CDA16" s="105"/>
      <c r="CDB16" s="105"/>
      <c r="CDC16" s="105"/>
      <c r="CDD16" s="105"/>
      <c r="CDE16" s="105"/>
      <c r="CDF16" s="105"/>
      <c r="CDG16" s="105"/>
      <c r="CDH16" s="105"/>
      <c r="CDI16" s="105"/>
      <c r="CDJ16" s="105"/>
      <c r="CDK16" s="105"/>
      <c r="CDL16" s="105"/>
      <c r="CDM16" s="105"/>
      <c r="CDN16" s="105"/>
      <c r="CDO16" s="105"/>
      <c r="CDP16" s="105"/>
      <c r="CDQ16" s="105"/>
      <c r="CDR16" s="105"/>
      <c r="CDS16" s="105"/>
      <c r="CDT16" s="105"/>
      <c r="CDU16" s="105"/>
      <c r="CDV16" s="105"/>
      <c r="CDW16" s="105"/>
      <c r="CDX16" s="105"/>
      <c r="CDY16" s="105"/>
      <c r="CDZ16" s="105"/>
      <c r="CEA16" s="105"/>
      <c r="CEB16" s="105"/>
      <c r="CEC16" s="105"/>
      <c r="CED16" s="105"/>
      <c r="CEE16" s="105"/>
      <c r="CEF16" s="105"/>
      <c r="CEG16" s="105"/>
      <c r="CEH16" s="105"/>
      <c r="CEI16" s="105"/>
      <c r="CEJ16" s="105"/>
      <c r="CEK16" s="105"/>
      <c r="CEL16" s="105"/>
      <c r="CEM16" s="105"/>
      <c r="CEN16" s="105"/>
      <c r="CEO16" s="105"/>
      <c r="CEP16" s="105"/>
      <c r="CEQ16" s="105"/>
      <c r="CER16" s="105"/>
      <c r="CES16" s="105"/>
      <c r="CET16" s="105"/>
      <c r="CEU16" s="105"/>
      <c r="CEV16" s="105"/>
      <c r="CEW16" s="105"/>
      <c r="CEX16" s="105"/>
      <c r="CEY16" s="105"/>
      <c r="CEZ16" s="105"/>
      <c r="CFA16" s="105"/>
      <c r="CFB16" s="105"/>
      <c r="CFC16" s="105"/>
      <c r="CFD16" s="105"/>
      <c r="CFE16" s="105"/>
      <c r="CFF16" s="105"/>
      <c r="CFG16" s="105"/>
      <c r="CFH16" s="105"/>
      <c r="CFI16" s="105"/>
      <c r="CFJ16" s="105"/>
      <c r="CFK16" s="105"/>
      <c r="CFL16" s="105"/>
      <c r="CFM16" s="105"/>
      <c r="CFN16" s="105"/>
      <c r="CFO16" s="105"/>
      <c r="CFP16" s="105"/>
      <c r="CFQ16" s="105"/>
      <c r="CFR16" s="105"/>
      <c r="CFS16" s="105"/>
      <c r="CFT16" s="105"/>
      <c r="CFU16" s="105"/>
      <c r="CFV16" s="105"/>
      <c r="CFW16" s="105"/>
      <c r="CFX16" s="105"/>
      <c r="CFY16" s="105"/>
      <c r="CFZ16" s="105"/>
      <c r="CGA16" s="105"/>
      <c r="CGB16" s="105"/>
      <c r="CGC16" s="105"/>
      <c r="CGD16" s="105"/>
      <c r="CGE16" s="105"/>
      <c r="CGF16" s="105"/>
      <c r="CGG16" s="105"/>
      <c r="CGH16" s="105"/>
      <c r="CGI16" s="105"/>
      <c r="CGJ16" s="105"/>
      <c r="CGK16" s="105"/>
      <c r="CGL16" s="105"/>
      <c r="CGM16" s="105"/>
      <c r="CGN16" s="105"/>
      <c r="CGO16" s="105"/>
      <c r="CGP16" s="105"/>
      <c r="CGQ16" s="105"/>
      <c r="CGR16" s="105"/>
      <c r="CGS16" s="105"/>
      <c r="CGT16" s="105"/>
      <c r="CGU16" s="105"/>
      <c r="CGV16" s="105"/>
      <c r="CGW16" s="105"/>
      <c r="CGX16" s="105"/>
      <c r="CGY16" s="105"/>
      <c r="CGZ16" s="105"/>
      <c r="CHA16" s="105"/>
      <c r="CHB16" s="105"/>
      <c r="CHC16" s="105"/>
      <c r="CHD16" s="105"/>
      <c r="CHE16" s="105"/>
      <c r="CHF16" s="105"/>
      <c r="CHG16" s="105"/>
      <c r="CHH16" s="105"/>
      <c r="CHI16" s="105"/>
      <c r="CHJ16" s="105"/>
      <c r="CHK16" s="105"/>
      <c r="CHL16" s="105"/>
      <c r="CHM16" s="105"/>
      <c r="CHN16" s="105"/>
      <c r="CHO16" s="105"/>
      <c r="CHP16" s="105"/>
      <c r="CHQ16" s="105"/>
      <c r="CHR16" s="105"/>
      <c r="CHS16" s="105"/>
      <c r="CHT16" s="105"/>
      <c r="CHU16" s="105"/>
      <c r="CHV16" s="105"/>
      <c r="CHW16" s="105"/>
      <c r="CHX16" s="105"/>
      <c r="CHY16" s="105"/>
      <c r="CHZ16" s="105"/>
      <c r="CIA16" s="105"/>
      <c r="CIB16" s="105"/>
      <c r="CIC16" s="105"/>
      <c r="CID16" s="105"/>
      <c r="CIE16" s="105"/>
      <c r="CIF16" s="105"/>
      <c r="CIG16" s="105"/>
      <c r="CIH16" s="105"/>
      <c r="CII16" s="105"/>
      <c r="CIJ16" s="105"/>
      <c r="CIK16" s="105"/>
      <c r="CIL16" s="105"/>
      <c r="CIM16" s="105"/>
      <c r="CIN16" s="105"/>
      <c r="CIO16" s="105"/>
      <c r="CIP16" s="105"/>
      <c r="CIQ16" s="105"/>
      <c r="CIR16" s="105"/>
      <c r="CIS16" s="105"/>
      <c r="CIT16" s="105"/>
      <c r="CIU16" s="105"/>
      <c r="CIV16" s="105"/>
      <c r="CIW16" s="105"/>
      <c r="CIX16" s="105"/>
      <c r="CIY16" s="105"/>
      <c r="CIZ16" s="105"/>
      <c r="CJA16" s="105"/>
      <c r="CJB16" s="105"/>
      <c r="CJC16" s="105"/>
      <c r="CJD16" s="105"/>
      <c r="CJE16" s="105"/>
      <c r="CJF16" s="105"/>
      <c r="CJG16" s="105"/>
      <c r="CJH16" s="105"/>
      <c r="CJI16" s="105"/>
      <c r="CJJ16" s="105"/>
      <c r="CJK16" s="105"/>
      <c r="CJL16" s="105"/>
      <c r="CJM16" s="105"/>
      <c r="CJN16" s="105"/>
      <c r="CJO16" s="105"/>
      <c r="CJP16" s="105"/>
      <c r="CJQ16" s="105"/>
      <c r="CJR16" s="105"/>
      <c r="CJS16" s="105"/>
      <c r="CJT16" s="105"/>
      <c r="CJU16" s="105"/>
      <c r="CJV16" s="105"/>
      <c r="CJW16" s="105"/>
      <c r="CJX16" s="105"/>
      <c r="CJY16" s="105"/>
      <c r="CJZ16" s="105"/>
      <c r="CKA16" s="105"/>
      <c r="CKB16" s="105"/>
      <c r="CKC16" s="105"/>
      <c r="CKD16" s="105"/>
      <c r="CKE16" s="105"/>
      <c r="CKF16" s="105"/>
      <c r="CKG16" s="105"/>
      <c r="CKH16" s="105"/>
      <c r="CKI16" s="105"/>
      <c r="CKJ16" s="105"/>
      <c r="CKK16" s="105"/>
      <c r="CKL16" s="105"/>
      <c r="CKM16" s="105"/>
      <c r="CKN16" s="105"/>
      <c r="CKO16" s="105"/>
      <c r="CKP16" s="105"/>
      <c r="CKQ16" s="105"/>
      <c r="CKR16" s="105"/>
      <c r="CKS16" s="105"/>
      <c r="CKT16" s="105"/>
      <c r="CKU16" s="105"/>
      <c r="CKV16" s="105"/>
      <c r="CKW16" s="105"/>
      <c r="CKX16" s="105"/>
      <c r="CKY16" s="105"/>
      <c r="CKZ16" s="105"/>
      <c r="CLA16" s="105"/>
      <c r="CLB16" s="105"/>
      <c r="CLC16" s="105"/>
      <c r="CLD16" s="105"/>
      <c r="CLE16" s="105"/>
      <c r="CLF16" s="105"/>
      <c r="CLG16" s="105"/>
      <c r="CLH16" s="105"/>
      <c r="CLI16" s="105"/>
      <c r="CLJ16" s="105"/>
      <c r="CLK16" s="105"/>
      <c r="CLL16" s="105"/>
      <c r="CLM16" s="105"/>
      <c r="CLN16" s="105"/>
      <c r="CLO16" s="105"/>
      <c r="CLP16" s="105"/>
      <c r="CLQ16" s="105"/>
      <c r="CLR16" s="105"/>
      <c r="CLS16" s="105"/>
      <c r="CLT16" s="105"/>
      <c r="CLU16" s="105"/>
      <c r="CLV16" s="105"/>
      <c r="CLW16" s="105"/>
      <c r="CLX16" s="105"/>
      <c r="CLY16" s="105"/>
      <c r="CLZ16" s="105"/>
      <c r="CMA16" s="105"/>
      <c r="CMB16" s="105"/>
      <c r="CMC16" s="105"/>
      <c r="CMD16" s="105"/>
      <c r="CME16" s="105"/>
      <c r="CMF16" s="105"/>
      <c r="CMG16" s="105"/>
      <c r="CMH16" s="105"/>
      <c r="CMI16" s="105"/>
      <c r="CMJ16" s="105"/>
      <c r="CMK16" s="105"/>
      <c r="CML16" s="105"/>
      <c r="CMM16" s="105"/>
      <c r="CMN16" s="105"/>
      <c r="CMO16" s="105"/>
      <c r="CMP16" s="105"/>
      <c r="CMQ16" s="105"/>
      <c r="CMR16" s="105"/>
      <c r="CMS16" s="105"/>
      <c r="CMT16" s="105"/>
      <c r="CMU16" s="105"/>
      <c r="CMV16" s="105"/>
      <c r="CMW16" s="105"/>
      <c r="CMX16" s="105"/>
      <c r="CMY16" s="105"/>
      <c r="CMZ16" s="105"/>
      <c r="CNA16" s="105"/>
      <c r="CNB16" s="105"/>
      <c r="CNC16" s="105"/>
      <c r="CND16" s="105"/>
      <c r="CNE16" s="105"/>
      <c r="CNF16" s="105"/>
      <c r="CNG16" s="105"/>
      <c r="CNH16" s="105"/>
      <c r="CNI16" s="105"/>
      <c r="CNJ16" s="105"/>
      <c r="CNK16" s="105"/>
      <c r="CNL16" s="105"/>
      <c r="CNM16" s="105"/>
      <c r="CNN16" s="105"/>
      <c r="CNO16" s="105"/>
      <c r="CNP16" s="105"/>
      <c r="CNQ16" s="105"/>
      <c r="CNR16" s="105"/>
      <c r="CNS16" s="105"/>
      <c r="CNT16" s="105"/>
      <c r="CNU16" s="105"/>
      <c r="CNV16" s="105"/>
      <c r="CNW16" s="105"/>
      <c r="CNX16" s="105"/>
      <c r="CNY16" s="105"/>
      <c r="CNZ16" s="105"/>
      <c r="COA16" s="105"/>
      <c r="COB16" s="105"/>
      <c r="COC16" s="105"/>
      <c r="COD16" s="105"/>
      <c r="COE16" s="105"/>
      <c r="COF16" s="105"/>
      <c r="COG16" s="105"/>
      <c r="COH16" s="105"/>
      <c r="COI16" s="105"/>
      <c r="COJ16" s="105"/>
      <c r="COK16" s="105"/>
      <c r="COL16" s="105"/>
      <c r="COM16" s="105"/>
      <c r="CON16" s="105"/>
      <c r="COO16" s="105"/>
      <c r="COP16" s="105"/>
      <c r="COQ16" s="105"/>
      <c r="COR16" s="105"/>
      <c r="COS16" s="105"/>
      <c r="COT16" s="105"/>
      <c r="COU16" s="105"/>
      <c r="COV16" s="105"/>
      <c r="COW16" s="105"/>
      <c r="COX16" s="105"/>
      <c r="COY16" s="105"/>
      <c r="COZ16" s="105"/>
      <c r="CPA16" s="105"/>
      <c r="CPB16" s="105"/>
      <c r="CPC16" s="105"/>
      <c r="CPD16" s="105"/>
      <c r="CPE16" s="105"/>
      <c r="CPF16" s="105"/>
      <c r="CPG16" s="105"/>
      <c r="CPH16" s="105"/>
      <c r="CPI16" s="105"/>
      <c r="CPJ16" s="105"/>
      <c r="CPK16" s="105"/>
      <c r="CPL16" s="105"/>
      <c r="CPM16" s="105"/>
      <c r="CPN16" s="105"/>
      <c r="CPO16" s="105"/>
      <c r="CPP16" s="105"/>
      <c r="CPQ16" s="105"/>
      <c r="CPR16" s="105"/>
      <c r="CPS16" s="105"/>
      <c r="CPT16" s="105"/>
      <c r="CPU16" s="105"/>
      <c r="CPV16" s="105"/>
      <c r="CPW16" s="105"/>
      <c r="CPX16" s="105"/>
      <c r="CPY16" s="105"/>
      <c r="CPZ16" s="105"/>
      <c r="CQA16" s="105"/>
      <c r="CQB16" s="105"/>
      <c r="CQC16" s="105"/>
      <c r="CQD16" s="105"/>
      <c r="CQE16" s="105"/>
      <c r="CQF16" s="105"/>
      <c r="CQG16" s="105"/>
      <c r="CQH16" s="105"/>
      <c r="CQI16" s="105"/>
      <c r="CQJ16" s="105"/>
      <c r="CQK16" s="105"/>
      <c r="CQL16" s="105"/>
      <c r="CQM16" s="105"/>
      <c r="CQN16" s="105"/>
      <c r="CQO16" s="105"/>
      <c r="CQP16" s="105"/>
      <c r="CQQ16" s="105"/>
      <c r="CQR16" s="105"/>
      <c r="CQS16" s="105"/>
      <c r="CQT16" s="105"/>
      <c r="CQU16" s="105"/>
      <c r="CQV16" s="105"/>
      <c r="CQW16" s="105"/>
      <c r="CQX16" s="105"/>
      <c r="CQY16" s="105"/>
      <c r="CQZ16" s="105"/>
      <c r="CRA16" s="105"/>
      <c r="CRB16" s="105"/>
      <c r="CRC16" s="105"/>
      <c r="CRD16" s="105"/>
      <c r="CRE16" s="105"/>
      <c r="CRF16" s="105"/>
      <c r="CRG16" s="105"/>
      <c r="CRH16" s="105"/>
      <c r="CRI16" s="105"/>
      <c r="CRJ16" s="105"/>
      <c r="CRK16" s="105"/>
      <c r="CRL16" s="105"/>
      <c r="CRM16" s="105"/>
      <c r="CRN16" s="105"/>
      <c r="CRO16" s="105"/>
      <c r="CRP16" s="105"/>
      <c r="CRQ16" s="105"/>
      <c r="CRR16" s="105"/>
      <c r="CRS16" s="105"/>
      <c r="CRT16" s="105"/>
      <c r="CRU16" s="105"/>
      <c r="CRV16" s="105"/>
      <c r="CRW16" s="105"/>
      <c r="CRX16" s="105"/>
      <c r="CRY16" s="105"/>
      <c r="CRZ16" s="105"/>
      <c r="CSA16" s="105"/>
      <c r="CSB16" s="105"/>
      <c r="CSC16" s="105"/>
      <c r="CSD16" s="105"/>
      <c r="CSE16" s="105"/>
      <c r="CSF16" s="105"/>
      <c r="CSG16" s="105"/>
      <c r="CSH16" s="105"/>
      <c r="CSI16" s="105"/>
      <c r="CSJ16" s="105"/>
      <c r="CSK16" s="105"/>
      <c r="CSL16" s="105"/>
      <c r="CSM16" s="105"/>
      <c r="CSN16" s="105"/>
      <c r="CSO16" s="105"/>
      <c r="CSP16" s="105"/>
      <c r="CSQ16" s="105"/>
      <c r="CSR16" s="105"/>
      <c r="CSS16" s="105"/>
      <c r="CST16" s="105"/>
      <c r="CSU16" s="105"/>
      <c r="CSV16" s="105"/>
      <c r="CSW16" s="105"/>
      <c r="CSX16" s="105"/>
      <c r="CSY16" s="105"/>
      <c r="CSZ16" s="105"/>
      <c r="CTA16" s="105"/>
      <c r="CTB16" s="105"/>
      <c r="CTC16" s="105"/>
      <c r="CTD16" s="105"/>
      <c r="CTE16" s="105"/>
      <c r="CTF16" s="105"/>
      <c r="CTG16" s="105"/>
      <c r="CTH16" s="105"/>
      <c r="CTI16" s="105"/>
      <c r="CTJ16" s="105"/>
      <c r="CTK16" s="105"/>
      <c r="CTL16" s="105"/>
      <c r="CTM16" s="105"/>
      <c r="CTN16" s="105"/>
      <c r="CTO16" s="105"/>
      <c r="CTP16" s="105"/>
      <c r="CTQ16" s="105"/>
      <c r="CTR16" s="105"/>
      <c r="CTS16" s="105"/>
      <c r="CTT16" s="105"/>
      <c r="CTU16" s="105"/>
      <c r="CTV16" s="105"/>
      <c r="CTW16" s="105"/>
      <c r="CTX16" s="105"/>
      <c r="CTY16" s="105"/>
      <c r="CTZ16" s="105"/>
      <c r="CUA16" s="105"/>
      <c r="CUB16" s="105"/>
      <c r="CUC16" s="105"/>
      <c r="CUD16" s="105"/>
      <c r="CUE16" s="105"/>
      <c r="CUF16" s="105"/>
      <c r="CUG16" s="105"/>
      <c r="CUH16" s="105"/>
      <c r="CUI16" s="105"/>
      <c r="CUJ16" s="105"/>
      <c r="CUK16" s="105"/>
      <c r="CUL16" s="105"/>
      <c r="CUM16" s="105"/>
      <c r="CUN16" s="105"/>
      <c r="CUO16" s="105"/>
      <c r="CUP16" s="105"/>
      <c r="CUQ16" s="105"/>
      <c r="CUR16" s="105"/>
      <c r="CUS16" s="105"/>
      <c r="CUT16" s="105"/>
      <c r="CUU16" s="105"/>
      <c r="CUV16" s="105"/>
      <c r="CUW16" s="105"/>
      <c r="CUX16" s="105"/>
      <c r="CUY16" s="105"/>
      <c r="CUZ16" s="105"/>
      <c r="CVA16" s="105"/>
      <c r="CVB16" s="105"/>
      <c r="CVC16" s="105"/>
      <c r="CVD16" s="105"/>
      <c r="CVE16" s="105"/>
      <c r="CVF16" s="105"/>
      <c r="CVG16" s="105"/>
      <c r="CVH16" s="105"/>
      <c r="CVI16" s="105"/>
      <c r="CVJ16" s="105"/>
      <c r="CVK16" s="105"/>
      <c r="CVL16" s="105"/>
      <c r="CVM16" s="105"/>
      <c r="CVN16" s="105"/>
      <c r="CVO16" s="105"/>
      <c r="CVP16" s="105"/>
      <c r="CVQ16" s="105"/>
      <c r="CVR16" s="105"/>
      <c r="CVS16" s="105"/>
      <c r="CVT16" s="105"/>
      <c r="CVU16" s="105"/>
      <c r="CVV16" s="105"/>
      <c r="CVW16" s="105"/>
      <c r="CVX16" s="105"/>
      <c r="CVY16" s="105"/>
      <c r="CVZ16" s="105"/>
      <c r="CWA16" s="105"/>
      <c r="CWB16" s="105"/>
      <c r="CWC16" s="105"/>
      <c r="CWD16" s="105"/>
      <c r="CWE16" s="105"/>
      <c r="CWF16" s="105"/>
      <c r="CWG16" s="105"/>
      <c r="CWH16" s="105"/>
      <c r="CWI16" s="105"/>
      <c r="CWJ16" s="105"/>
      <c r="CWK16" s="105"/>
      <c r="CWL16" s="105"/>
      <c r="CWM16" s="105"/>
      <c r="CWN16" s="105"/>
      <c r="CWO16" s="105"/>
      <c r="CWP16" s="105"/>
      <c r="CWQ16" s="105"/>
      <c r="CWR16" s="105"/>
      <c r="CWS16" s="105"/>
      <c r="CWT16" s="105"/>
      <c r="CWU16" s="105"/>
      <c r="CWV16" s="105"/>
      <c r="CWW16" s="105"/>
      <c r="CWX16" s="105"/>
      <c r="CWY16" s="105"/>
      <c r="CWZ16" s="105"/>
      <c r="CXA16" s="105"/>
      <c r="CXB16" s="105"/>
      <c r="CXC16" s="105"/>
      <c r="CXD16" s="105"/>
      <c r="CXE16" s="105"/>
      <c r="CXF16" s="105"/>
      <c r="CXG16" s="105"/>
      <c r="CXH16" s="105"/>
      <c r="CXI16" s="105"/>
      <c r="CXJ16" s="105"/>
      <c r="CXK16" s="105"/>
      <c r="CXL16" s="105"/>
      <c r="CXM16" s="105"/>
      <c r="CXN16" s="105"/>
      <c r="CXO16" s="105"/>
      <c r="CXP16" s="105"/>
      <c r="CXQ16" s="105"/>
      <c r="CXR16" s="105"/>
      <c r="CXS16" s="105"/>
      <c r="CXT16" s="105"/>
      <c r="CXU16" s="105"/>
      <c r="CXV16" s="105"/>
      <c r="CXW16" s="105"/>
      <c r="CXX16" s="105"/>
      <c r="CXY16" s="105"/>
      <c r="CXZ16" s="105"/>
      <c r="CYA16" s="105"/>
      <c r="CYB16" s="105"/>
      <c r="CYC16" s="105"/>
      <c r="CYD16" s="105"/>
      <c r="CYE16" s="105"/>
      <c r="CYF16" s="105"/>
      <c r="CYG16" s="105"/>
      <c r="CYH16" s="105"/>
      <c r="CYI16" s="105"/>
      <c r="CYJ16" s="105"/>
      <c r="CYK16" s="105"/>
      <c r="CYL16" s="105"/>
      <c r="CYM16" s="105"/>
      <c r="CYN16" s="105"/>
      <c r="CYO16" s="105"/>
      <c r="CYP16" s="105"/>
      <c r="CYQ16" s="105"/>
      <c r="CYR16" s="105"/>
      <c r="CYS16" s="105"/>
      <c r="CYT16" s="105"/>
      <c r="CYU16" s="105"/>
      <c r="CYV16" s="105"/>
      <c r="CYW16" s="105"/>
      <c r="CYX16" s="105"/>
      <c r="CYY16" s="105"/>
      <c r="CYZ16" s="105"/>
      <c r="CZA16" s="105"/>
      <c r="CZB16" s="105"/>
      <c r="CZC16" s="105"/>
      <c r="CZD16" s="105"/>
      <c r="CZE16" s="105"/>
      <c r="CZF16" s="105"/>
      <c r="CZG16" s="105"/>
      <c r="CZH16" s="105"/>
      <c r="CZI16" s="105"/>
      <c r="CZJ16" s="105"/>
      <c r="CZK16" s="105"/>
      <c r="CZL16" s="105"/>
      <c r="CZM16" s="105"/>
      <c r="CZN16" s="105"/>
      <c r="CZO16" s="105"/>
      <c r="CZP16" s="105"/>
      <c r="CZQ16" s="105"/>
      <c r="CZR16" s="105"/>
      <c r="CZS16" s="105"/>
      <c r="CZT16" s="105"/>
      <c r="CZU16" s="105"/>
      <c r="CZV16" s="105"/>
      <c r="CZW16" s="105"/>
      <c r="CZX16" s="105"/>
      <c r="CZY16" s="105"/>
      <c r="CZZ16" s="105"/>
      <c r="DAA16" s="105"/>
      <c r="DAB16" s="105"/>
      <c r="DAC16" s="105"/>
      <c r="DAD16" s="105"/>
      <c r="DAE16" s="105"/>
      <c r="DAF16" s="105"/>
      <c r="DAG16" s="105"/>
      <c r="DAH16" s="105"/>
      <c r="DAI16" s="105"/>
      <c r="DAJ16" s="105"/>
      <c r="DAK16" s="105"/>
      <c r="DAL16" s="105"/>
      <c r="DAM16" s="105"/>
      <c r="DAN16" s="105"/>
      <c r="DAO16" s="105"/>
      <c r="DAP16" s="105"/>
      <c r="DAQ16" s="105"/>
      <c r="DAR16" s="105"/>
      <c r="DAS16" s="105"/>
      <c r="DAT16" s="105"/>
      <c r="DAU16" s="105"/>
      <c r="DAV16" s="105"/>
      <c r="DAW16" s="105"/>
      <c r="DAX16" s="105"/>
      <c r="DAY16" s="105"/>
      <c r="DAZ16" s="105"/>
      <c r="DBA16" s="105"/>
      <c r="DBB16" s="105"/>
      <c r="DBC16" s="105"/>
      <c r="DBD16" s="105"/>
      <c r="DBE16" s="105"/>
      <c r="DBF16" s="105"/>
      <c r="DBG16" s="105"/>
      <c r="DBH16" s="105"/>
      <c r="DBI16" s="105"/>
      <c r="DBJ16" s="105"/>
      <c r="DBK16" s="105"/>
      <c r="DBL16" s="105"/>
      <c r="DBM16" s="105"/>
      <c r="DBN16" s="105"/>
      <c r="DBO16" s="105"/>
      <c r="DBP16" s="105"/>
      <c r="DBQ16" s="105"/>
      <c r="DBR16" s="105"/>
      <c r="DBS16" s="105"/>
      <c r="DBT16" s="105"/>
      <c r="DBU16" s="105"/>
      <c r="DBV16" s="105"/>
      <c r="DBW16" s="105"/>
      <c r="DBX16" s="105"/>
      <c r="DBY16" s="105"/>
      <c r="DBZ16" s="105"/>
      <c r="DCA16" s="105"/>
      <c r="DCB16" s="105"/>
      <c r="DCC16" s="105"/>
      <c r="DCD16" s="105"/>
      <c r="DCE16" s="105"/>
      <c r="DCF16" s="105"/>
      <c r="DCG16" s="105"/>
      <c r="DCH16" s="105"/>
      <c r="DCI16" s="105"/>
      <c r="DCJ16" s="105"/>
      <c r="DCK16" s="105"/>
      <c r="DCL16" s="105"/>
      <c r="DCM16" s="105"/>
      <c r="DCN16" s="105"/>
      <c r="DCO16" s="105"/>
      <c r="DCP16" s="105"/>
      <c r="DCQ16" s="105"/>
      <c r="DCR16" s="105"/>
      <c r="DCS16" s="105"/>
      <c r="DCT16" s="105"/>
      <c r="DCU16" s="105"/>
      <c r="DCV16" s="105"/>
      <c r="DCW16" s="105"/>
      <c r="DCX16" s="105"/>
      <c r="DCY16" s="105"/>
      <c r="DCZ16" s="105"/>
      <c r="DDA16" s="105"/>
      <c r="DDB16" s="105"/>
      <c r="DDC16" s="105"/>
      <c r="DDD16" s="105"/>
      <c r="DDE16" s="105"/>
      <c r="DDF16" s="105"/>
      <c r="DDG16" s="105"/>
      <c r="DDH16" s="105"/>
      <c r="DDI16" s="105"/>
      <c r="DDJ16" s="105"/>
      <c r="DDK16" s="105"/>
      <c r="DDL16" s="105"/>
      <c r="DDM16" s="105"/>
      <c r="DDN16" s="105"/>
      <c r="DDO16" s="105"/>
      <c r="DDP16" s="105"/>
      <c r="DDQ16" s="105"/>
      <c r="DDR16" s="105"/>
      <c r="DDS16" s="105"/>
      <c r="DDT16" s="105"/>
      <c r="DDU16" s="105"/>
      <c r="DDV16" s="105"/>
      <c r="DDW16" s="105"/>
      <c r="DDX16" s="105"/>
      <c r="DDY16" s="105"/>
      <c r="DDZ16" s="105"/>
      <c r="DEA16" s="105"/>
      <c r="DEB16" s="105"/>
      <c r="DEC16" s="105"/>
      <c r="DED16" s="105"/>
      <c r="DEE16" s="105"/>
      <c r="DEF16" s="105"/>
      <c r="DEG16" s="105"/>
      <c r="DEH16" s="105"/>
      <c r="DEI16" s="105"/>
      <c r="DEJ16" s="105"/>
      <c r="DEK16" s="105"/>
      <c r="DEL16" s="105"/>
      <c r="DEM16" s="105"/>
      <c r="DEN16" s="105"/>
      <c r="DEO16" s="105"/>
      <c r="DEP16" s="105"/>
      <c r="DEQ16" s="105"/>
      <c r="DER16" s="105"/>
      <c r="DES16" s="105"/>
      <c r="DET16" s="105"/>
      <c r="DEU16" s="105"/>
      <c r="DEV16" s="105"/>
      <c r="DEW16" s="105"/>
      <c r="DEX16" s="105"/>
      <c r="DEY16" s="105"/>
      <c r="DEZ16" s="105"/>
      <c r="DFA16" s="105"/>
      <c r="DFB16" s="105"/>
      <c r="DFC16" s="105"/>
      <c r="DFD16" s="105"/>
      <c r="DFE16" s="105"/>
      <c r="DFF16" s="105"/>
      <c r="DFG16" s="105"/>
      <c r="DFH16" s="105"/>
      <c r="DFI16" s="105"/>
      <c r="DFJ16" s="105"/>
      <c r="DFK16" s="105"/>
      <c r="DFL16" s="105"/>
      <c r="DFM16" s="105"/>
      <c r="DFN16" s="105"/>
      <c r="DFO16" s="105"/>
      <c r="DFP16" s="105"/>
      <c r="DFQ16" s="105"/>
      <c r="DFR16" s="105"/>
      <c r="DFS16" s="105"/>
      <c r="DFT16" s="105"/>
      <c r="DFU16" s="105"/>
      <c r="DFV16" s="105"/>
      <c r="DFW16" s="105"/>
      <c r="DFX16" s="105"/>
      <c r="DFY16" s="105"/>
      <c r="DFZ16" s="105"/>
      <c r="DGA16" s="105"/>
      <c r="DGB16" s="105"/>
      <c r="DGC16" s="105"/>
      <c r="DGD16" s="105"/>
      <c r="DGE16" s="105"/>
      <c r="DGF16" s="105"/>
      <c r="DGG16" s="105"/>
      <c r="DGH16" s="105"/>
      <c r="DGI16" s="105"/>
      <c r="DGJ16" s="105"/>
      <c r="DGK16" s="105"/>
      <c r="DGL16" s="105"/>
      <c r="DGM16" s="105"/>
      <c r="DGN16" s="105"/>
      <c r="DGO16" s="105"/>
      <c r="DGP16" s="105"/>
      <c r="DGQ16" s="105"/>
      <c r="DGR16" s="105"/>
      <c r="DGS16" s="105"/>
      <c r="DGT16" s="105"/>
      <c r="DGU16" s="105"/>
      <c r="DGV16" s="105"/>
      <c r="DGW16" s="105"/>
      <c r="DGX16" s="105"/>
      <c r="DGY16" s="105"/>
      <c r="DGZ16" s="105"/>
      <c r="DHA16" s="105"/>
      <c r="DHB16" s="105"/>
      <c r="DHC16" s="105"/>
      <c r="DHD16" s="105"/>
      <c r="DHE16" s="105"/>
      <c r="DHF16" s="105"/>
      <c r="DHG16" s="105"/>
      <c r="DHH16" s="105"/>
      <c r="DHI16" s="105"/>
      <c r="DHJ16" s="105"/>
      <c r="DHK16" s="105"/>
      <c r="DHL16" s="105"/>
      <c r="DHM16" s="105"/>
      <c r="DHN16" s="105"/>
      <c r="DHO16" s="105"/>
      <c r="DHP16" s="105"/>
      <c r="DHQ16" s="105"/>
      <c r="DHR16" s="105"/>
      <c r="DHS16" s="105"/>
      <c r="DHT16" s="105"/>
      <c r="DHU16" s="105"/>
      <c r="DHV16" s="105"/>
      <c r="DHW16" s="105"/>
      <c r="DHX16" s="105"/>
      <c r="DHY16" s="105"/>
      <c r="DHZ16" s="105"/>
      <c r="DIA16" s="105"/>
      <c r="DIB16" s="105"/>
      <c r="DIC16" s="105"/>
      <c r="DID16" s="105"/>
      <c r="DIE16" s="105"/>
      <c r="DIF16" s="105"/>
      <c r="DIG16" s="105"/>
      <c r="DIH16" s="105"/>
      <c r="DII16" s="105"/>
      <c r="DIJ16" s="105"/>
      <c r="DIK16" s="105"/>
      <c r="DIL16" s="105"/>
      <c r="DIM16" s="105"/>
      <c r="DIN16" s="105"/>
      <c r="DIO16" s="105"/>
      <c r="DIP16" s="105"/>
      <c r="DIQ16" s="105"/>
      <c r="DIR16" s="105"/>
      <c r="DIS16" s="105"/>
      <c r="DIT16" s="105"/>
      <c r="DIU16" s="105"/>
      <c r="DIV16" s="105"/>
      <c r="DIW16" s="105"/>
      <c r="DIX16" s="105"/>
      <c r="DIY16" s="105"/>
      <c r="DIZ16" s="105"/>
      <c r="DJA16" s="105"/>
      <c r="DJB16" s="105"/>
      <c r="DJC16" s="105"/>
      <c r="DJD16" s="105"/>
      <c r="DJE16" s="105"/>
      <c r="DJF16" s="105"/>
      <c r="DJG16" s="105"/>
      <c r="DJH16" s="105"/>
      <c r="DJI16" s="105"/>
      <c r="DJJ16" s="105"/>
      <c r="DJK16" s="105"/>
      <c r="DJL16" s="105"/>
      <c r="DJM16" s="105"/>
      <c r="DJN16" s="105"/>
      <c r="DJO16" s="105"/>
      <c r="DJP16" s="105"/>
      <c r="DJQ16" s="105"/>
      <c r="DJR16" s="105"/>
      <c r="DJS16" s="105"/>
      <c r="DJT16" s="105"/>
      <c r="DJU16" s="105"/>
      <c r="DJV16" s="105"/>
      <c r="DJW16" s="105"/>
      <c r="DJX16" s="105"/>
      <c r="DJY16" s="105"/>
      <c r="DJZ16" s="105"/>
      <c r="DKA16" s="105"/>
      <c r="DKB16" s="105"/>
      <c r="DKC16" s="105"/>
      <c r="DKD16" s="105"/>
      <c r="DKE16" s="105"/>
      <c r="DKF16" s="105"/>
      <c r="DKG16" s="105"/>
      <c r="DKH16" s="105"/>
      <c r="DKI16" s="105"/>
      <c r="DKJ16" s="105"/>
      <c r="DKK16" s="105"/>
      <c r="DKL16" s="105"/>
      <c r="DKM16" s="105"/>
      <c r="DKN16" s="105"/>
      <c r="DKO16" s="105"/>
      <c r="DKP16" s="105"/>
      <c r="DKQ16" s="105"/>
      <c r="DKR16" s="105"/>
      <c r="DKS16" s="105"/>
      <c r="DKT16" s="105"/>
      <c r="DKU16" s="105"/>
      <c r="DKV16" s="105"/>
      <c r="DKW16" s="105"/>
      <c r="DKX16" s="105"/>
      <c r="DKY16" s="105"/>
      <c r="DKZ16" s="105"/>
      <c r="DLA16" s="105"/>
      <c r="DLB16" s="105"/>
      <c r="DLC16" s="105"/>
      <c r="DLD16" s="105"/>
      <c r="DLE16" s="105"/>
      <c r="DLF16" s="105"/>
      <c r="DLG16" s="105"/>
      <c r="DLH16" s="105"/>
      <c r="DLI16" s="105"/>
      <c r="DLJ16" s="105"/>
      <c r="DLK16" s="105"/>
      <c r="DLL16" s="105"/>
      <c r="DLM16" s="105"/>
      <c r="DLN16" s="105"/>
      <c r="DLO16" s="105"/>
      <c r="DLP16" s="105"/>
      <c r="DLQ16" s="105"/>
      <c r="DLR16" s="105"/>
      <c r="DLS16" s="105"/>
      <c r="DLT16" s="105"/>
      <c r="DLU16" s="105"/>
      <c r="DLV16" s="105"/>
      <c r="DLW16" s="105"/>
      <c r="DLX16" s="105"/>
      <c r="DLY16" s="105"/>
      <c r="DLZ16" s="105"/>
      <c r="DMA16" s="105"/>
      <c r="DMB16" s="105"/>
      <c r="DMC16" s="105"/>
      <c r="DMD16" s="105"/>
      <c r="DME16" s="105"/>
      <c r="DMF16" s="105"/>
      <c r="DMG16" s="105"/>
      <c r="DMH16" s="105"/>
      <c r="DMI16" s="105"/>
      <c r="DMJ16" s="105"/>
      <c r="DMK16" s="105"/>
      <c r="DML16" s="105"/>
      <c r="DMM16" s="105"/>
      <c r="DMN16" s="105"/>
      <c r="DMO16" s="105"/>
      <c r="DMP16" s="105"/>
      <c r="DMQ16" s="105"/>
      <c r="DMR16" s="105"/>
      <c r="DMS16" s="105"/>
      <c r="DMT16" s="105"/>
      <c r="DMU16" s="105"/>
      <c r="DMV16" s="105"/>
      <c r="DMW16" s="105"/>
      <c r="DMX16" s="105"/>
      <c r="DMY16" s="105"/>
      <c r="DMZ16" s="105"/>
      <c r="DNA16" s="105"/>
      <c r="DNB16" s="105"/>
      <c r="DNC16" s="105"/>
      <c r="DND16" s="105"/>
      <c r="DNE16" s="105"/>
      <c r="DNF16" s="105"/>
      <c r="DNG16" s="105"/>
      <c r="DNH16" s="105"/>
      <c r="DNI16" s="105"/>
      <c r="DNJ16" s="105"/>
      <c r="DNK16" s="105"/>
      <c r="DNL16" s="105"/>
      <c r="DNM16" s="105"/>
      <c r="DNN16" s="105"/>
      <c r="DNO16" s="105"/>
      <c r="DNP16" s="105"/>
      <c r="DNQ16" s="105"/>
      <c r="DNR16" s="105"/>
      <c r="DNS16" s="105"/>
      <c r="DNT16" s="105"/>
      <c r="DNU16" s="105"/>
      <c r="DNV16" s="105"/>
      <c r="DNW16" s="105"/>
      <c r="DNX16" s="105"/>
      <c r="DNY16" s="105"/>
      <c r="DNZ16" s="105"/>
      <c r="DOA16" s="105"/>
      <c r="DOB16" s="105"/>
      <c r="DOC16" s="105"/>
      <c r="DOD16" s="105"/>
      <c r="DOE16" s="105"/>
      <c r="DOF16" s="105"/>
      <c r="DOG16" s="105"/>
      <c r="DOH16" s="105"/>
      <c r="DOI16" s="105"/>
      <c r="DOJ16" s="105"/>
      <c r="DOK16" s="105"/>
      <c r="DOL16" s="105"/>
      <c r="DOM16" s="105"/>
      <c r="DON16" s="105"/>
      <c r="DOO16" s="105"/>
      <c r="DOP16" s="105"/>
      <c r="DOQ16" s="105"/>
      <c r="DOR16" s="105"/>
      <c r="DOS16" s="105"/>
      <c r="DOT16" s="105"/>
      <c r="DOU16" s="105"/>
      <c r="DOV16" s="105"/>
      <c r="DOW16" s="105"/>
      <c r="DOX16" s="105"/>
      <c r="DOY16" s="105"/>
      <c r="DOZ16" s="105"/>
      <c r="DPA16" s="105"/>
      <c r="DPB16" s="105"/>
      <c r="DPC16" s="105"/>
      <c r="DPD16" s="105"/>
      <c r="DPE16" s="105"/>
      <c r="DPF16" s="105"/>
      <c r="DPG16" s="105"/>
      <c r="DPH16" s="105"/>
      <c r="DPI16" s="105"/>
      <c r="DPJ16" s="105"/>
      <c r="DPK16" s="105"/>
      <c r="DPL16" s="105"/>
      <c r="DPM16" s="105"/>
      <c r="DPN16" s="105"/>
      <c r="DPO16" s="105"/>
      <c r="DPP16" s="105"/>
      <c r="DPQ16" s="105"/>
      <c r="DPR16" s="105"/>
      <c r="DPS16" s="105"/>
      <c r="DPT16" s="105"/>
      <c r="DPU16" s="105"/>
      <c r="DPV16" s="105"/>
      <c r="DPW16" s="105"/>
      <c r="DPX16" s="105"/>
      <c r="DPY16" s="105"/>
      <c r="DPZ16" s="105"/>
      <c r="DQA16" s="105"/>
      <c r="DQB16" s="105"/>
      <c r="DQC16" s="105"/>
      <c r="DQD16" s="105"/>
      <c r="DQE16" s="105"/>
      <c r="DQF16" s="105"/>
      <c r="DQG16" s="105"/>
      <c r="DQH16" s="105"/>
      <c r="DQI16" s="105"/>
      <c r="DQJ16" s="105"/>
      <c r="DQK16" s="105"/>
      <c r="DQL16" s="105"/>
      <c r="DQM16" s="105"/>
      <c r="DQN16" s="105"/>
      <c r="DQO16" s="105"/>
      <c r="DQP16" s="105"/>
      <c r="DQQ16" s="105"/>
      <c r="DQR16" s="105"/>
      <c r="DQS16" s="105"/>
      <c r="DQT16" s="105"/>
      <c r="DQU16" s="105"/>
      <c r="DQV16" s="105"/>
      <c r="DQW16" s="105"/>
      <c r="DQX16" s="105"/>
      <c r="DQY16" s="105"/>
      <c r="DQZ16" s="105"/>
      <c r="DRA16" s="105"/>
      <c r="DRB16" s="105"/>
      <c r="DRC16" s="105"/>
      <c r="DRD16" s="105"/>
      <c r="DRE16" s="105"/>
      <c r="DRF16" s="105"/>
      <c r="DRG16" s="105"/>
      <c r="DRH16" s="105"/>
      <c r="DRI16" s="105"/>
      <c r="DRJ16" s="105"/>
      <c r="DRK16" s="105"/>
      <c r="DRL16" s="105"/>
      <c r="DRM16" s="105"/>
      <c r="DRN16" s="105"/>
      <c r="DRO16" s="105"/>
      <c r="DRP16" s="105"/>
      <c r="DRQ16" s="105"/>
      <c r="DRR16" s="105"/>
      <c r="DRS16" s="105"/>
      <c r="DRT16" s="105"/>
      <c r="DRU16" s="105"/>
      <c r="DRV16" s="105"/>
      <c r="DRW16" s="105"/>
      <c r="DRX16" s="105"/>
      <c r="DRY16" s="105"/>
      <c r="DRZ16" s="105"/>
      <c r="DSA16" s="105"/>
      <c r="DSB16" s="105"/>
      <c r="DSC16" s="105"/>
      <c r="DSD16" s="105"/>
      <c r="DSE16" s="105"/>
      <c r="DSF16" s="105"/>
      <c r="DSG16" s="105"/>
      <c r="DSH16" s="105"/>
      <c r="DSI16" s="105"/>
      <c r="DSJ16" s="105"/>
      <c r="DSK16" s="105"/>
      <c r="DSL16" s="105"/>
      <c r="DSM16" s="105"/>
      <c r="DSN16" s="105"/>
      <c r="DSO16" s="105"/>
      <c r="DSP16" s="105"/>
      <c r="DSQ16" s="105"/>
      <c r="DSR16" s="105"/>
      <c r="DSS16" s="105"/>
      <c r="DST16" s="105"/>
      <c r="DSU16" s="105"/>
      <c r="DSV16" s="105"/>
      <c r="DSW16" s="105"/>
      <c r="DSX16" s="105"/>
      <c r="DSY16" s="105"/>
      <c r="DSZ16" s="105"/>
      <c r="DTA16" s="105"/>
      <c r="DTB16" s="105"/>
      <c r="DTC16" s="105"/>
      <c r="DTD16" s="105"/>
      <c r="DTE16" s="105"/>
      <c r="DTF16" s="105"/>
      <c r="DTG16" s="105"/>
      <c r="DTH16" s="105"/>
      <c r="DTI16" s="105"/>
      <c r="DTJ16" s="105"/>
      <c r="DTK16" s="105"/>
      <c r="DTL16" s="105"/>
      <c r="DTM16" s="105"/>
      <c r="DTN16" s="105"/>
      <c r="DTO16" s="105"/>
      <c r="DTP16" s="105"/>
      <c r="DTQ16" s="105"/>
      <c r="DTR16" s="105"/>
      <c r="DTS16" s="105"/>
      <c r="DTT16" s="105"/>
      <c r="DTU16" s="105"/>
      <c r="DTV16" s="105"/>
      <c r="DTW16" s="105"/>
      <c r="DTX16" s="105"/>
      <c r="DTY16" s="105"/>
      <c r="DTZ16" s="105"/>
      <c r="DUA16" s="105"/>
      <c r="DUB16" s="105"/>
      <c r="DUC16" s="105"/>
      <c r="DUD16" s="105"/>
      <c r="DUE16" s="105"/>
      <c r="DUF16" s="105"/>
      <c r="DUG16" s="105"/>
      <c r="DUH16" s="105"/>
      <c r="DUI16" s="105"/>
      <c r="DUJ16" s="105"/>
      <c r="DUK16" s="105"/>
      <c r="DUL16" s="105"/>
      <c r="DUM16" s="105"/>
      <c r="DUN16" s="105"/>
      <c r="DUO16" s="105"/>
      <c r="DUP16" s="105"/>
      <c r="DUQ16" s="105"/>
      <c r="DUR16" s="105"/>
      <c r="DUS16" s="105"/>
      <c r="DUT16" s="105"/>
      <c r="DUU16" s="105"/>
      <c r="DUV16" s="105"/>
      <c r="DUW16" s="105"/>
      <c r="DUX16" s="105"/>
      <c r="DUY16" s="105"/>
      <c r="DUZ16" s="105"/>
      <c r="DVA16" s="105"/>
      <c r="DVB16" s="105"/>
      <c r="DVC16" s="105"/>
      <c r="DVD16" s="105"/>
      <c r="DVE16" s="105"/>
      <c r="DVF16" s="105"/>
      <c r="DVG16" s="105"/>
      <c r="DVH16" s="105"/>
      <c r="DVI16" s="105"/>
      <c r="DVJ16" s="105"/>
      <c r="DVK16" s="105"/>
      <c r="DVL16" s="105"/>
      <c r="DVM16" s="105"/>
      <c r="DVN16" s="105"/>
      <c r="DVO16" s="105"/>
      <c r="DVP16" s="105"/>
      <c r="DVQ16" s="105"/>
      <c r="DVR16" s="105"/>
      <c r="DVS16" s="105"/>
      <c r="DVT16" s="105"/>
      <c r="DVU16" s="105"/>
      <c r="DVV16" s="105"/>
      <c r="DVW16" s="105"/>
      <c r="DVX16" s="105"/>
      <c r="DVY16" s="105"/>
      <c r="DVZ16" s="105"/>
      <c r="DWA16" s="105"/>
      <c r="DWB16" s="105"/>
      <c r="DWC16" s="105"/>
      <c r="DWD16" s="105"/>
      <c r="DWE16" s="105"/>
      <c r="DWF16" s="105"/>
      <c r="DWG16" s="105"/>
      <c r="DWH16" s="105"/>
      <c r="DWI16" s="105"/>
      <c r="DWJ16" s="105"/>
      <c r="DWK16" s="105"/>
      <c r="DWL16" s="105"/>
      <c r="DWM16" s="105"/>
      <c r="DWN16" s="105"/>
      <c r="DWO16" s="105"/>
      <c r="DWP16" s="105"/>
      <c r="DWQ16" s="105"/>
      <c r="DWR16" s="105"/>
      <c r="DWS16" s="105"/>
      <c r="DWT16" s="105"/>
      <c r="DWU16" s="105"/>
      <c r="DWV16" s="105"/>
      <c r="DWW16" s="105"/>
      <c r="DWX16" s="105"/>
      <c r="DWY16" s="105"/>
      <c r="DWZ16" s="105"/>
      <c r="DXA16" s="105"/>
      <c r="DXB16" s="105"/>
      <c r="DXC16" s="105"/>
      <c r="DXD16" s="105"/>
      <c r="DXE16" s="105"/>
      <c r="DXF16" s="105"/>
      <c r="DXG16" s="105"/>
      <c r="DXH16" s="105"/>
      <c r="DXI16" s="105"/>
      <c r="DXJ16" s="105"/>
      <c r="DXK16" s="105"/>
      <c r="DXL16" s="105"/>
      <c r="DXM16" s="105"/>
      <c r="DXN16" s="105"/>
      <c r="DXO16" s="105"/>
      <c r="DXP16" s="105"/>
      <c r="DXQ16" s="105"/>
      <c r="DXR16" s="105"/>
      <c r="DXS16" s="105"/>
      <c r="DXT16" s="105"/>
      <c r="DXU16" s="105"/>
      <c r="DXV16" s="105"/>
      <c r="DXW16" s="105"/>
      <c r="DXX16" s="105"/>
      <c r="DXY16" s="105"/>
      <c r="DXZ16" s="105"/>
      <c r="DYA16" s="105"/>
      <c r="DYB16" s="105"/>
      <c r="DYC16" s="105"/>
      <c r="DYD16" s="105"/>
      <c r="DYE16" s="105"/>
      <c r="DYF16" s="105"/>
      <c r="DYG16" s="105"/>
      <c r="DYH16" s="105"/>
      <c r="DYI16" s="105"/>
      <c r="DYJ16" s="105"/>
      <c r="DYK16" s="105"/>
      <c r="DYL16" s="105"/>
      <c r="DYM16" s="105"/>
      <c r="DYN16" s="105"/>
      <c r="DYO16" s="105"/>
      <c r="DYP16" s="105"/>
      <c r="DYQ16" s="105"/>
      <c r="DYR16" s="105"/>
      <c r="DYS16" s="105"/>
      <c r="DYT16" s="105"/>
      <c r="DYU16" s="105"/>
      <c r="DYV16" s="105"/>
      <c r="DYW16" s="105"/>
      <c r="DYX16" s="105"/>
      <c r="DYY16" s="105"/>
      <c r="DYZ16" s="105"/>
      <c r="DZA16" s="105"/>
      <c r="DZB16" s="105"/>
      <c r="DZC16" s="105"/>
      <c r="DZD16" s="105"/>
      <c r="DZE16" s="105"/>
      <c r="DZF16" s="105"/>
      <c r="DZG16" s="105"/>
      <c r="DZH16" s="105"/>
      <c r="DZI16" s="105"/>
      <c r="DZJ16" s="105"/>
      <c r="DZK16" s="105"/>
      <c r="DZL16" s="105"/>
      <c r="DZM16" s="105"/>
      <c r="DZN16" s="105"/>
      <c r="DZO16" s="105"/>
      <c r="DZP16" s="105"/>
      <c r="DZQ16" s="105"/>
      <c r="DZR16" s="105"/>
      <c r="DZS16" s="105"/>
      <c r="DZT16" s="105"/>
      <c r="DZU16" s="105"/>
      <c r="DZV16" s="105"/>
      <c r="DZW16" s="105"/>
      <c r="DZX16" s="105"/>
      <c r="DZY16" s="105"/>
      <c r="DZZ16" s="105"/>
      <c r="EAA16" s="105"/>
      <c r="EAB16" s="105"/>
      <c r="EAC16" s="105"/>
      <c r="EAD16" s="105"/>
      <c r="EAE16" s="105"/>
      <c r="EAF16" s="105"/>
      <c r="EAG16" s="105"/>
      <c r="EAH16" s="105"/>
      <c r="EAI16" s="105"/>
      <c r="EAJ16" s="105"/>
      <c r="EAK16" s="105"/>
      <c r="EAL16" s="105"/>
      <c r="EAM16" s="105"/>
      <c r="EAN16" s="105"/>
      <c r="EAO16" s="105"/>
      <c r="EAP16" s="105"/>
      <c r="EAQ16" s="105"/>
      <c r="EAR16" s="105"/>
      <c r="EAS16" s="105"/>
      <c r="EAT16" s="105"/>
      <c r="EAU16" s="105"/>
      <c r="EAV16" s="105"/>
      <c r="EAW16" s="105"/>
      <c r="EAX16" s="105"/>
      <c r="EAY16" s="105"/>
      <c r="EAZ16" s="105"/>
      <c r="EBA16" s="105"/>
      <c r="EBB16" s="105"/>
      <c r="EBC16" s="105"/>
      <c r="EBD16" s="105"/>
      <c r="EBE16" s="105"/>
      <c r="EBF16" s="105"/>
      <c r="EBG16" s="105"/>
      <c r="EBH16" s="105"/>
      <c r="EBI16" s="105"/>
      <c r="EBJ16" s="105"/>
      <c r="EBK16" s="105"/>
      <c r="EBL16" s="105"/>
      <c r="EBM16" s="105"/>
      <c r="EBN16" s="105"/>
      <c r="EBO16" s="105"/>
      <c r="EBP16" s="105"/>
      <c r="EBQ16" s="105"/>
      <c r="EBR16" s="105"/>
      <c r="EBS16" s="105"/>
      <c r="EBT16" s="105"/>
      <c r="EBU16" s="105"/>
      <c r="EBV16" s="105"/>
      <c r="EBW16" s="105"/>
      <c r="EBX16" s="105"/>
      <c r="EBY16" s="105"/>
      <c r="EBZ16" s="105"/>
      <c r="ECA16" s="105"/>
      <c r="ECB16" s="105"/>
      <c r="ECC16" s="105"/>
      <c r="ECD16" s="105"/>
      <c r="ECE16" s="105"/>
      <c r="ECF16" s="105"/>
      <c r="ECG16" s="105"/>
      <c r="ECH16" s="105"/>
      <c r="ECI16" s="105"/>
      <c r="ECJ16" s="105"/>
      <c r="ECK16" s="105"/>
      <c r="ECL16" s="105"/>
      <c r="ECM16" s="105"/>
      <c r="ECN16" s="105"/>
      <c r="ECO16" s="105"/>
      <c r="ECP16" s="105"/>
      <c r="ECQ16" s="105"/>
      <c r="ECR16" s="105"/>
      <c r="ECS16" s="105"/>
      <c r="ECT16" s="105"/>
      <c r="ECU16" s="105"/>
      <c r="ECV16" s="105"/>
      <c r="ECW16" s="105"/>
      <c r="ECX16" s="105"/>
      <c r="ECY16" s="105"/>
      <c r="ECZ16" s="105"/>
      <c r="EDA16" s="105"/>
      <c r="EDB16" s="105"/>
      <c r="EDC16" s="105"/>
      <c r="EDD16" s="105"/>
      <c r="EDE16" s="105"/>
      <c r="EDF16" s="105"/>
      <c r="EDG16" s="105"/>
      <c r="EDH16" s="105"/>
      <c r="EDI16" s="105"/>
      <c r="EDJ16" s="105"/>
      <c r="EDK16" s="105"/>
      <c r="EDL16" s="105"/>
      <c r="EDM16" s="105"/>
      <c r="EDN16" s="105"/>
      <c r="EDO16" s="105"/>
      <c r="EDP16" s="105"/>
      <c r="EDQ16" s="105"/>
      <c r="EDR16" s="105"/>
      <c r="EDS16" s="105"/>
      <c r="EDT16" s="105"/>
      <c r="EDU16" s="105"/>
      <c r="EDV16" s="105"/>
      <c r="EDW16" s="105"/>
      <c r="EDX16" s="105"/>
      <c r="EDY16" s="105"/>
      <c r="EDZ16" s="105"/>
      <c r="EEA16" s="105"/>
      <c r="EEB16" s="105"/>
      <c r="EEC16" s="105"/>
      <c r="EED16" s="105"/>
      <c r="EEE16" s="105"/>
      <c r="EEF16" s="105"/>
      <c r="EEG16" s="105"/>
      <c r="EEH16" s="105"/>
      <c r="EEI16" s="105"/>
      <c r="EEJ16" s="105"/>
      <c r="EEK16" s="105"/>
      <c r="EEL16" s="105"/>
      <c r="EEM16" s="105"/>
      <c r="EEN16" s="105"/>
      <c r="EEO16" s="105"/>
      <c r="EEP16" s="105"/>
      <c r="EEQ16" s="105"/>
      <c r="EER16" s="105"/>
      <c r="EES16" s="105"/>
      <c r="EET16" s="105"/>
      <c r="EEU16" s="105"/>
      <c r="EEV16" s="105"/>
      <c r="EEW16" s="105"/>
      <c r="EEX16" s="105"/>
      <c r="EEY16" s="105"/>
      <c r="EEZ16" s="105"/>
      <c r="EFA16" s="105"/>
      <c r="EFB16" s="105"/>
      <c r="EFC16" s="105"/>
      <c r="EFD16" s="105"/>
      <c r="EFE16" s="105"/>
      <c r="EFF16" s="105"/>
      <c r="EFG16" s="105"/>
      <c r="EFH16" s="105"/>
      <c r="EFI16" s="105"/>
      <c r="EFJ16" s="105"/>
      <c r="EFK16" s="105"/>
      <c r="EFL16" s="105"/>
      <c r="EFM16" s="105"/>
      <c r="EFN16" s="105"/>
      <c r="EFO16" s="105"/>
      <c r="EFP16" s="105"/>
      <c r="EFQ16" s="105"/>
      <c r="EFR16" s="105"/>
      <c r="EFS16" s="105"/>
      <c r="EFT16" s="105"/>
      <c r="EFU16" s="105"/>
      <c r="EFV16" s="105"/>
      <c r="EFW16" s="105"/>
      <c r="EFX16" s="105"/>
      <c r="EFY16" s="105"/>
      <c r="EFZ16" s="105"/>
      <c r="EGA16" s="105"/>
      <c r="EGB16" s="105"/>
      <c r="EGC16" s="105"/>
      <c r="EGD16" s="105"/>
      <c r="EGE16" s="105"/>
      <c r="EGF16" s="105"/>
      <c r="EGG16" s="105"/>
      <c r="EGH16" s="105"/>
      <c r="EGI16" s="105"/>
      <c r="EGJ16" s="105"/>
      <c r="EGK16" s="105"/>
      <c r="EGL16" s="105"/>
      <c r="EGM16" s="105"/>
      <c r="EGN16" s="105"/>
      <c r="EGO16" s="105"/>
      <c r="EGP16" s="105"/>
      <c r="EGQ16" s="105"/>
      <c r="EGR16" s="105"/>
      <c r="EGS16" s="105"/>
      <c r="EGT16" s="105"/>
      <c r="EGU16" s="105"/>
      <c r="EGV16" s="105"/>
      <c r="EGW16" s="105"/>
      <c r="EGX16" s="105"/>
      <c r="EGY16" s="105"/>
      <c r="EGZ16" s="105"/>
      <c r="EHA16" s="105"/>
      <c r="EHB16" s="105"/>
      <c r="EHC16" s="105"/>
      <c r="EHD16" s="105"/>
      <c r="EHE16" s="105"/>
      <c r="EHF16" s="105"/>
      <c r="EHG16" s="105"/>
      <c r="EHH16" s="105"/>
      <c r="EHI16" s="105"/>
      <c r="EHJ16" s="105"/>
      <c r="EHK16" s="105"/>
      <c r="EHL16" s="105"/>
      <c r="EHM16" s="105"/>
      <c r="EHN16" s="105"/>
      <c r="EHO16" s="105"/>
      <c r="EHP16" s="105"/>
      <c r="EHQ16" s="105"/>
      <c r="EHR16" s="105"/>
      <c r="EHS16" s="105"/>
      <c r="EHT16" s="105"/>
      <c r="EHU16" s="105"/>
      <c r="EHV16" s="105"/>
      <c r="EHW16" s="105"/>
      <c r="EHX16" s="105"/>
      <c r="EHY16" s="105"/>
      <c r="EHZ16" s="105"/>
      <c r="EIA16" s="105"/>
      <c r="EIB16" s="105"/>
      <c r="EIC16" s="105"/>
      <c r="EID16" s="105"/>
      <c r="EIE16" s="105"/>
      <c r="EIF16" s="105"/>
      <c r="EIG16" s="105"/>
      <c r="EIH16" s="105"/>
      <c r="EII16" s="105"/>
      <c r="EIJ16" s="105"/>
      <c r="EIK16" s="105"/>
      <c r="EIL16" s="105"/>
      <c r="EIM16" s="105"/>
      <c r="EIN16" s="105"/>
      <c r="EIO16" s="105"/>
      <c r="EIP16" s="105"/>
      <c r="EIQ16" s="105"/>
      <c r="EIR16" s="105"/>
      <c r="EIS16" s="105"/>
      <c r="EIT16" s="105"/>
      <c r="EIU16" s="105"/>
      <c r="EIV16" s="105"/>
      <c r="EIW16" s="105"/>
      <c r="EIX16" s="105"/>
      <c r="EIY16" s="105"/>
      <c r="EIZ16" s="105"/>
      <c r="EJA16" s="105"/>
      <c r="EJB16" s="105"/>
      <c r="EJC16" s="105"/>
      <c r="EJD16" s="105"/>
      <c r="EJE16" s="105"/>
      <c r="EJF16" s="105"/>
      <c r="EJG16" s="105"/>
      <c r="EJH16" s="105"/>
      <c r="EJI16" s="105"/>
      <c r="EJJ16" s="105"/>
      <c r="EJK16" s="105"/>
      <c r="EJL16" s="105"/>
      <c r="EJM16" s="105"/>
      <c r="EJN16" s="105"/>
      <c r="EJO16" s="105"/>
      <c r="EJP16" s="105"/>
      <c r="EJQ16" s="105"/>
      <c r="EJR16" s="105"/>
      <c r="EJS16" s="105"/>
      <c r="EJT16" s="105"/>
      <c r="EJU16" s="105"/>
      <c r="EJV16" s="105"/>
      <c r="EJW16" s="105"/>
      <c r="EJX16" s="105"/>
      <c r="EJY16" s="105"/>
      <c r="EJZ16" s="105"/>
      <c r="EKA16" s="105"/>
      <c r="EKB16" s="105"/>
      <c r="EKC16" s="105"/>
      <c r="EKD16" s="105"/>
      <c r="EKE16" s="105"/>
      <c r="EKF16" s="105"/>
      <c r="EKG16" s="105"/>
      <c r="EKH16" s="105"/>
      <c r="EKI16" s="105"/>
      <c r="EKJ16" s="105"/>
      <c r="EKK16" s="105"/>
      <c r="EKL16" s="105"/>
      <c r="EKM16" s="105"/>
      <c r="EKN16" s="105"/>
      <c r="EKO16" s="105"/>
      <c r="EKP16" s="105"/>
      <c r="EKQ16" s="105"/>
      <c r="EKR16" s="105"/>
      <c r="EKS16" s="105"/>
      <c r="EKT16" s="105"/>
      <c r="EKU16" s="105"/>
      <c r="EKV16" s="105"/>
      <c r="EKW16" s="105"/>
      <c r="EKX16" s="105"/>
      <c r="EKY16" s="105"/>
      <c r="EKZ16" s="105"/>
      <c r="ELA16" s="105"/>
      <c r="ELB16" s="105"/>
      <c r="ELC16" s="105"/>
      <c r="ELD16" s="105"/>
      <c r="ELE16" s="105"/>
      <c r="ELF16" s="105"/>
      <c r="ELG16" s="105"/>
      <c r="ELH16" s="105"/>
      <c r="ELI16" s="105"/>
      <c r="ELJ16" s="105"/>
      <c r="ELK16" s="105"/>
      <c r="ELL16" s="105"/>
      <c r="ELM16" s="105"/>
      <c r="ELN16" s="105"/>
      <c r="ELO16" s="105"/>
      <c r="ELP16" s="105"/>
      <c r="ELQ16" s="105"/>
      <c r="ELR16" s="105"/>
      <c r="ELS16" s="105"/>
      <c r="ELT16" s="105"/>
      <c r="ELU16" s="105"/>
      <c r="ELV16" s="105"/>
      <c r="ELW16" s="105"/>
      <c r="ELX16" s="105"/>
      <c r="ELY16" s="105"/>
      <c r="ELZ16" s="105"/>
      <c r="EMA16" s="105"/>
      <c r="EMB16" s="105"/>
      <c r="EMC16" s="105"/>
      <c r="EMD16" s="105"/>
      <c r="EME16" s="105"/>
      <c r="EMF16" s="105"/>
      <c r="EMG16" s="105"/>
      <c r="EMH16" s="105"/>
      <c r="EMI16" s="105"/>
      <c r="EMJ16" s="105"/>
      <c r="EMK16" s="105"/>
      <c r="EML16" s="105"/>
      <c r="EMM16" s="105"/>
      <c r="EMN16" s="105"/>
      <c r="EMO16" s="105"/>
      <c r="EMP16" s="105"/>
      <c r="EMQ16" s="105"/>
      <c r="EMR16" s="105"/>
      <c r="EMS16" s="105"/>
      <c r="EMT16" s="105"/>
      <c r="EMU16" s="105"/>
      <c r="EMV16" s="105"/>
      <c r="EMW16" s="105"/>
      <c r="EMX16" s="105"/>
      <c r="EMY16" s="105"/>
      <c r="EMZ16" s="105"/>
      <c r="ENA16" s="105"/>
      <c r="ENB16" s="105"/>
      <c r="ENC16" s="105"/>
      <c r="END16" s="105"/>
      <c r="ENE16" s="105"/>
      <c r="ENF16" s="105"/>
      <c r="ENG16" s="105"/>
      <c r="ENH16" s="105"/>
      <c r="ENI16" s="105"/>
      <c r="ENJ16" s="105"/>
      <c r="ENK16" s="105"/>
      <c r="ENL16" s="105"/>
      <c r="ENM16" s="105"/>
      <c r="ENN16" s="105"/>
      <c r="ENO16" s="105"/>
      <c r="ENP16" s="105"/>
      <c r="ENQ16" s="105"/>
      <c r="ENR16" s="105"/>
      <c r="ENS16" s="105"/>
      <c r="ENT16" s="105"/>
      <c r="ENU16" s="105"/>
      <c r="ENV16" s="105"/>
      <c r="ENW16" s="105"/>
      <c r="ENX16" s="105"/>
      <c r="ENY16" s="105"/>
      <c r="ENZ16" s="105"/>
      <c r="EOA16" s="105"/>
      <c r="EOB16" s="105"/>
      <c r="EOC16" s="105"/>
      <c r="EOD16" s="105"/>
      <c r="EOE16" s="105"/>
      <c r="EOF16" s="105"/>
      <c r="EOG16" s="105"/>
      <c r="EOH16" s="105"/>
      <c r="EOI16" s="105"/>
      <c r="EOJ16" s="105"/>
      <c r="EOK16" s="105"/>
      <c r="EOL16" s="105"/>
      <c r="EOM16" s="105"/>
      <c r="EON16" s="105"/>
      <c r="EOO16" s="105"/>
      <c r="EOP16" s="105"/>
      <c r="EOQ16" s="105"/>
      <c r="EOR16" s="105"/>
      <c r="EOS16" s="105"/>
      <c r="EOT16" s="105"/>
      <c r="EOU16" s="105"/>
      <c r="EOV16" s="105"/>
      <c r="EOW16" s="105"/>
      <c r="EOX16" s="105"/>
      <c r="EOY16" s="105"/>
      <c r="EOZ16" s="105"/>
      <c r="EPA16" s="105"/>
      <c r="EPB16" s="105"/>
      <c r="EPC16" s="105"/>
      <c r="EPD16" s="105"/>
      <c r="EPE16" s="105"/>
      <c r="EPF16" s="105"/>
      <c r="EPG16" s="105"/>
      <c r="EPH16" s="105"/>
      <c r="EPI16" s="105"/>
      <c r="EPJ16" s="105"/>
      <c r="EPK16" s="105"/>
      <c r="EPL16" s="105"/>
      <c r="EPM16" s="105"/>
      <c r="EPN16" s="105"/>
      <c r="EPO16" s="105"/>
      <c r="EPP16" s="105"/>
      <c r="EPQ16" s="105"/>
      <c r="EPR16" s="105"/>
      <c r="EPS16" s="105"/>
      <c r="EPT16" s="105"/>
      <c r="EPU16" s="105"/>
      <c r="EPV16" s="105"/>
      <c r="EPW16" s="105"/>
      <c r="EPX16" s="105"/>
      <c r="EPY16" s="105"/>
      <c r="EPZ16" s="105"/>
      <c r="EQA16" s="105"/>
      <c r="EQB16" s="105"/>
      <c r="EQC16" s="105"/>
      <c r="EQD16" s="105"/>
      <c r="EQE16" s="105"/>
      <c r="EQF16" s="105"/>
      <c r="EQG16" s="105"/>
      <c r="EQH16" s="105"/>
      <c r="EQI16" s="105"/>
      <c r="EQJ16" s="105"/>
      <c r="EQK16" s="105"/>
      <c r="EQL16" s="105"/>
      <c r="EQM16" s="105"/>
      <c r="EQN16" s="105"/>
      <c r="EQO16" s="105"/>
      <c r="EQP16" s="105"/>
      <c r="EQQ16" s="105"/>
      <c r="EQR16" s="105"/>
      <c r="EQS16" s="105"/>
      <c r="EQT16" s="105"/>
      <c r="EQU16" s="105"/>
      <c r="EQV16" s="105"/>
      <c r="EQW16" s="105"/>
      <c r="EQX16" s="105"/>
      <c r="EQY16" s="105"/>
      <c r="EQZ16" s="105"/>
      <c r="ERA16" s="105"/>
      <c r="ERB16" s="105"/>
      <c r="ERC16" s="105"/>
      <c r="ERD16" s="105"/>
      <c r="ERE16" s="105"/>
      <c r="ERF16" s="105"/>
      <c r="ERG16" s="105"/>
      <c r="ERH16" s="105"/>
      <c r="ERI16" s="105"/>
      <c r="ERJ16" s="105"/>
      <c r="ERK16" s="105"/>
      <c r="ERL16" s="105"/>
      <c r="ERM16" s="105"/>
      <c r="ERN16" s="105"/>
      <c r="ERO16" s="105"/>
      <c r="ERP16" s="105"/>
      <c r="ERQ16" s="105"/>
      <c r="ERR16" s="105"/>
      <c r="ERS16" s="105"/>
      <c r="ERT16" s="105"/>
      <c r="ERU16" s="105"/>
      <c r="ERV16" s="105"/>
      <c r="ERW16" s="105"/>
      <c r="ERX16" s="105"/>
      <c r="ERY16" s="105"/>
      <c r="ERZ16" s="105"/>
      <c r="ESA16" s="105"/>
      <c r="ESB16" s="105"/>
      <c r="ESC16" s="105"/>
      <c r="ESD16" s="105"/>
      <c r="ESE16" s="105"/>
      <c r="ESF16" s="105"/>
      <c r="ESG16" s="105"/>
      <c r="ESH16" s="105"/>
      <c r="ESI16" s="105"/>
      <c r="ESJ16" s="105"/>
      <c r="ESK16" s="105"/>
      <c r="ESL16" s="105"/>
      <c r="ESM16" s="105"/>
      <c r="ESN16" s="105"/>
      <c r="ESO16" s="105"/>
      <c r="ESP16" s="105"/>
      <c r="ESQ16" s="105"/>
      <c r="ESR16" s="105"/>
      <c r="ESS16" s="105"/>
      <c r="EST16" s="105"/>
      <c r="ESU16" s="105"/>
      <c r="ESV16" s="105"/>
      <c r="ESW16" s="105"/>
      <c r="ESX16" s="105"/>
      <c r="ESY16" s="105"/>
      <c r="ESZ16" s="105"/>
      <c r="ETA16" s="105"/>
      <c r="ETB16" s="105"/>
      <c r="ETC16" s="105"/>
      <c r="ETD16" s="105"/>
      <c r="ETE16" s="105"/>
      <c r="ETF16" s="105"/>
      <c r="ETG16" s="105"/>
      <c r="ETH16" s="105"/>
      <c r="ETI16" s="105"/>
      <c r="ETJ16" s="105"/>
      <c r="ETK16" s="105"/>
      <c r="ETL16" s="105"/>
      <c r="ETM16" s="105"/>
      <c r="ETN16" s="105"/>
      <c r="ETO16" s="105"/>
      <c r="ETP16" s="105"/>
      <c r="ETQ16" s="105"/>
      <c r="ETR16" s="105"/>
      <c r="ETS16" s="105"/>
      <c r="ETT16" s="105"/>
      <c r="ETU16" s="105"/>
      <c r="ETV16" s="105"/>
      <c r="ETW16" s="105"/>
      <c r="ETX16" s="105"/>
      <c r="ETY16" s="105"/>
      <c r="ETZ16" s="105"/>
      <c r="EUA16" s="105"/>
      <c r="EUB16" s="105"/>
      <c r="EUC16" s="105"/>
      <c r="EUD16" s="105"/>
      <c r="EUE16" s="105"/>
      <c r="EUF16" s="105"/>
      <c r="EUG16" s="105"/>
      <c r="EUH16" s="105"/>
      <c r="EUI16" s="105"/>
      <c r="EUJ16" s="105"/>
      <c r="EUK16" s="105"/>
      <c r="EUL16" s="105"/>
      <c r="EUM16" s="105"/>
      <c r="EUN16" s="105"/>
      <c r="EUO16" s="105"/>
      <c r="EUP16" s="105"/>
      <c r="EUQ16" s="105"/>
      <c r="EUR16" s="105"/>
      <c r="EUS16" s="105"/>
      <c r="EUT16" s="105"/>
      <c r="EUU16" s="105"/>
      <c r="EUV16" s="105"/>
      <c r="EUW16" s="105"/>
      <c r="EUX16" s="105"/>
      <c r="EUY16" s="105"/>
      <c r="EUZ16" s="105"/>
      <c r="EVA16" s="105"/>
      <c r="EVB16" s="105"/>
      <c r="EVC16" s="105"/>
      <c r="EVD16" s="105"/>
      <c r="EVE16" s="105"/>
      <c r="EVF16" s="105"/>
      <c r="EVG16" s="105"/>
      <c r="EVH16" s="105"/>
      <c r="EVI16" s="105"/>
      <c r="EVJ16" s="105"/>
      <c r="EVK16" s="105"/>
      <c r="EVL16" s="105"/>
      <c r="EVM16" s="105"/>
      <c r="EVN16" s="105"/>
      <c r="EVO16" s="105"/>
      <c r="EVP16" s="105"/>
      <c r="EVQ16" s="105"/>
      <c r="EVR16" s="105"/>
      <c r="EVS16" s="105"/>
      <c r="EVT16" s="105"/>
      <c r="EVU16" s="105"/>
      <c r="EVV16" s="105"/>
      <c r="EVW16" s="105"/>
      <c r="EVX16" s="105"/>
      <c r="EVY16" s="105"/>
      <c r="EVZ16" s="105"/>
      <c r="EWA16" s="105"/>
      <c r="EWB16" s="105"/>
      <c r="EWC16" s="105"/>
      <c r="EWD16" s="105"/>
      <c r="EWE16" s="105"/>
      <c r="EWF16" s="105"/>
      <c r="EWG16" s="105"/>
      <c r="EWH16" s="105"/>
      <c r="EWI16" s="105"/>
      <c r="EWJ16" s="105"/>
      <c r="EWK16" s="105"/>
      <c r="EWL16" s="105"/>
      <c r="EWM16" s="105"/>
      <c r="EWN16" s="105"/>
      <c r="EWO16" s="105"/>
      <c r="EWP16" s="105"/>
      <c r="EWQ16" s="105"/>
      <c r="EWR16" s="105"/>
      <c r="EWS16" s="105"/>
      <c r="EWT16" s="105"/>
      <c r="EWU16" s="105"/>
      <c r="EWV16" s="105"/>
      <c r="EWW16" s="105"/>
      <c r="EWX16" s="105"/>
      <c r="EWY16" s="105"/>
      <c r="EWZ16" s="105"/>
      <c r="EXA16" s="105"/>
      <c r="EXB16" s="105"/>
      <c r="EXC16" s="105"/>
      <c r="EXD16" s="105"/>
      <c r="EXE16" s="105"/>
      <c r="EXF16" s="105"/>
      <c r="EXG16" s="105"/>
      <c r="EXH16" s="105"/>
      <c r="EXI16" s="105"/>
      <c r="EXJ16" s="105"/>
      <c r="EXK16" s="105"/>
      <c r="EXL16" s="105"/>
      <c r="EXM16" s="105"/>
      <c r="EXN16" s="105"/>
      <c r="EXO16" s="105"/>
      <c r="EXP16" s="105"/>
      <c r="EXQ16" s="105"/>
      <c r="EXR16" s="105"/>
      <c r="EXS16" s="105"/>
      <c r="EXT16" s="105"/>
      <c r="EXU16" s="105"/>
      <c r="EXV16" s="105"/>
      <c r="EXW16" s="105"/>
      <c r="EXX16" s="105"/>
      <c r="EXY16" s="105"/>
      <c r="EXZ16" s="105"/>
      <c r="EYA16" s="105"/>
      <c r="EYB16" s="105"/>
      <c r="EYC16" s="105"/>
      <c r="EYD16" s="105"/>
      <c r="EYE16" s="105"/>
      <c r="EYF16" s="105"/>
      <c r="EYG16" s="105"/>
      <c r="EYH16" s="105"/>
      <c r="EYI16" s="105"/>
      <c r="EYJ16" s="105"/>
      <c r="EYK16" s="105"/>
      <c r="EYL16" s="105"/>
      <c r="EYM16" s="105"/>
      <c r="EYN16" s="105"/>
      <c r="EYO16" s="105"/>
      <c r="EYP16" s="105"/>
      <c r="EYQ16" s="105"/>
      <c r="EYR16" s="105"/>
      <c r="EYS16" s="105"/>
      <c r="EYT16" s="105"/>
      <c r="EYU16" s="105"/>
      <c r="EYV16" s="105"/>
      <c r="EYW16" s="105"/>
      <c r="EYX16" s="105"/>
      <c r="EYY16" s="105"/>
      <c r="EYZ16" s="105"/>
      <c r="EZA16" s="105"/>
      <c r="EZB16" s="105"/>
      <c r="EZC16" s="105"/>
      <c r="EZD16" s="105"/>
      <c r="EZE16" s="105"/>
      <c r="EZF16" s="105"/>
      <c r="EZG16" s="105"/>
      <c r="EZH16" s="105"/>
      <c r="EZI16" s="105"/>
      <c r="EZJ16" s="105"/>
      <c r="EZK16" s="105"/>
      <c r="EZL16" s="105"/>
      <c r="EZM16" s="105"/>
      <c r="EZN16" s="105"/>
      <c r="EZO16" s="105"/>
      <c r="EZP16" s="105"/>
      <c r="EZQ16" s="105"/>
      <c r="EZR16" s="105"/>
      <c r="EZS16" s="105"/>
      <c r="EZT16" s="105"/>
      <c r="EZU16" s="105"/>
      <c r="EZV16" s="105"/>
      <c r="EZW16" s="105"/>
      <c r="EZX16" s="105"/>
      <c r="EZY16" s="105"/>
      <c r="EZZ16" s="105"/>
      <c r="FAA16" s="105"/>
      <c r="FAB16" s="105"/>
      <c r="FAC16" s="105"/>
      <c r="FAD16" s="105"/>
      <c r="FAE16" s="105"/>
      <c r="FAF16" s="105"/>
      <c r="FAG16" s="105"/>
      <c r="FAH16" s="105"/>
      <c r="FAI16" s="105"/>
      <c r="FAJ16" s="105"/>
      <c r="FAK16" s="105"/>
      <c r="FAL16" s="105"/>
      <c r="FAM16" s="105"/>
      <c r="FAN16" s="105"/>
      <c r="FAO16" s="105"/>
      <c r="FAP16" s="105"/>
      <c r="FAQ16" s="105"/>
      <c r="FAR16" s="105"/>
      <c r="FAS16" s="105"/>
      <c r="FAT16" s="105"/>
      <c r="FAU16" s="105"/>
      <c r="FAV16" s="105"/>
      <c r="FAW16" s="105"/>
      <c r="FAX16" s="105"/>
      <c r="FAY16" s="105"/>
      <c r="FAZ16" s="105"/>
      <c r="FBA16" s="105"/>
      <c r="FBB16" s="105"/>
      <c r="FBC16" s="105"/>
      <c r="FBD16" s="105"/>
      <c r="FBE16" s="105"/>
      <c r="FBF16" s="105"/>
      <c r="FBG16" s="105"/>
      <c r="FBH16" s="105"/>
      <c r="FBI16" s="105"/>
      <c r="FBJ16" s="105"/>
      <c r="FBK16" s="105"/>
      <c r="FBL16" s="105"/>
      <c r="FBM16" s="105"/>
      <c r="FBN16" s="105"/>
      <c r="FBO16" s="105"/>
      <c r="FBP16" s="105"/>
      <c r="FBQ16" s="105"/>
      <c r="FBR16" s="105"/>
      <c r="FBS16" s="105"/>
      <c r="FBT16" s="105"/>
      <c r="FBU16" s="105"/>
      <c r="FBV16" s="105"/>
      <c r="FBW16" s="105"/>
      <c r="FBX16" s="105"/>
      <c r="FBY16" s="105"/>
      <c r="FBZ16" s="105"/>
      <c r="FCA16" s="105"/>
      <c r="FCB16" s="105"/>
      <c r="FCC16" s="105"/>
      <c r="FCD16" s="105"/>
      <c r="FCE16" s="105"/>
      <c r="FCF16" s="105"/>
      <c r="FCG16" s="105"/>
      <c r="FCH16" s="105"/>
      <c r="FCI16" s="105"/>
      <c r="FCJ16" s="105"/>
      <c r="FCK16" s="105"/>
      <c r="FCL16" s="105"/>
      <c r="FCM16" s="105"/>
      <c r="FCN16" s="105"/>
      <c r="FCO16" s="105"/>
      <c r="FCP16" s="105"/>
      <c r="FCQ16" s="105"/>
      <c r="FCR16" s="105"/>
      <c r="FCS16" s="105"/>
      <c r="FCT16" s="105"/>
      <c r="FCU16" s="105"/>
      <c r="FCV16" s="105"/>
      <c r="FCW16" s="105"/>
      <c r="FCX16" s="105"/>
      <c r="FCY16" s="105"/>
      <c r="FCZ16" s="105"/>
      <c r="FDA16" s="105"/>
      <c r="FDB16" s="105"/>
      <c r="FDC16" s="105"/>
      <c r="FDD16" s="105"/>
      <c r="FDE16" s="105"/>
      <c r="FDF16" s="105"/>
      <c r="FDG16" s="105"/>
      <c r="FDH16" s="105"/>
      <c r="FDI16" s="105"/>
      <c r="FDJ16" s="105"/>
      <c r="FDK16" s="105"/>
      <c r="FDL16" s="105"/>
      <c r="FDM16" s="105"/>
      <c r="FDN16" s="105"/>
      <c r="FDO16" s="105"/>
      <c r="FDP16" s="105"/>
      <c r="FDQ16" s="105"/>
      <c r="FDR16" s="105"/>
      <c r="FDS16" s="105"/>
      <c r="FDT16" s="105"/>
      <c r="FDU16" s="105"/>
      <c r="FDV16" s="105"/>
      <c r="FDW16" s="105"/>
      <c r="FDX16" s="105"/>
      <c r="FDY16" s="105"/>
      <c r="FDZ16" s="105"/>
      <c r="FEA16" s="105"/>
      <c r="FEB16" s="105"/>
      <c r="FEC16" s="105"/>
      <c r="FED16" s="105"/>
      <c r="FEE16" s="105"/>
      <c r="FEF16" s="105"/>
      <c r="FEG16" s="105"/>
      <c r="FEH16" s="105"/>
      <c r="FEI16" s="105"/>
      <c r="FEJ16" s="105"/>
      <c r="FEK16" s="105"/>
      <c r="FEL16" s="105"/>
      <c r="FEM16" s="105"/>
      <c r="FEN16" s="105"/>
      <c r="FEO16" s="105"/>
      <c r="FEP16" s="105"/>
      <c r="FEQ16" s="105"/>
      <c r="FER16" s="105"/>
      <c r="FES16" s="105"/>
      <c r="FET16" s="105"/>
      <c r="FEU16" s="105"/>
      <c r="FEV16" s="105"/>
      <c r="FEW16" s="105"/>
      <c r="FEX16" s="105"/>
      <c r="FEY16" s="105"/>
      <c r="FEZ16" s="105"/>
      <c r="FFA16" s="105"/>
      <c r="FFB16" s="105"/>
      <c r="FFC16" s="105"/>
      <c r="FFD16" s="105"/>
      <c r="FFE16" s="105"/>
      <c r="FFF16" s="105"/>
      <c r="FFG16" s="105"/>
      <c r="FFH16" s="105"/>
      <c r="FFI16" s="105"/>
      <c r="FFJ16" s="105"/>
      <c r="FFK16" s="105"/>
      <c r="FFL16" s="105"/>
      <c r="FFM16" s="105"/>
      <c r="FFN16" s="105"/>
      <c r="FFO16" s="105"/>
      <c r="FFP16" s="105"/>
      <c r="FFQ16" s="105"/>
      <c r="FFR16" s="105"/>
      <c r="FFS16" s="105"/>
      <c r="FFT16" s="105"/>
      <c r="FFU16" s="105"/>
      <c r="FFV16" s="105"/>
      <c r="FFW16" s="105"/>
      <c r="FFX16" s="105"/>
      <c r="FFY16" s="105"/>
      <c r="FFZ16" s="105"/>
      <c r="FGA16" s="105"/>
      <c r="FGB16" s="105"/>
      <c r="FGC16" s="105"/>
      <c r="FGD16" s="105"/>
      <c r="FGE16" s="105"/>
      <c r="FGF16" s="105"/>
      <c r="FGG16" s="105"/>
      <c r="FGH16" s="105"/>
      <c r="FGI16" s="105"/>
      <c r="FGJ16" s="105"/>
      <c r="FGK16" s="105"/>
      <c r="FGL16" s="105"/>
      <c r="FGM16" s="105"/>
      <c r="FGN16" s="105"/>
      <c r="FGO16" s="105"/>
      <c r="FGP16" s="105"/>
      <c r="FGQ16" s="105"/>
      <c r="FGR16" s="105"/>
      <c r="FGS16" s="105"/>
      <c r="FGT16" s="105"/>
      <c r="FGU16" s="105"/>
      <c r="FGV16" s="105"/>
      <c r="FGW16" s="105"/>
      <c r="FGX16" s="105"/>
      <c r="FGY16" s="105"/>
      <c r="FGZ16" s="105"/>
      <c r="FHA16" s="105"/>
      <c r="FHB16" s="105"/>
      <c r="FHC16" s="105"/>
      <c r="FHD16" s="105"/>
      <c r="FHE16" s="105"/>
      <c r="FHF16" s="105"/>
      <c r="FHG16" s="105"/>
      <c r="FHH16" s="105"/>
      <c r="FHI16" s="105"/>
      <c r="FHJ16" s="105"/>
      <c r="FHK16" s="105"/>
      <c r="FHL16" s="105"/>
      <c r="FHM16" s="105"/>
      <c r="FHN16" s="105"/>
      <c r="FHO16" s="105"/>
      <c r="FHP16" s="105"/>
      <c r="FHQ16" s="105"/>
      <c r="FHR16" s="105"/>
      <c r="FHS16" s="105"/>
      <c r="FHT16" s="105"/>
      <c r="FHU16" s="105"/>
      <c r="FHV16" s="105"/>
      <c r="FHW16" s="105"/>
      <c r="FHX16" s="105"/>
      <c r="FHY16" s="105"/>
      <c r="FHZ16" s="105"/>
      <c r="FIA16" s="105"/>
      <c r="FIB16" s="105"/>
      <c r="FIC16" s="105"/>
      <c r="FID16" s="105"/>
      <c r="FIE16" s="105"/>
      <c r="FIF16" s="105"/>
      <c r="FIG16" s="105"/>
      <c r="FIH16" s="105"/>
      <c r="FII16" s="105"/>
      <c r="FIJ16" s="105"/>
      <c r="FIK16" s="105"/>
      <c r="FIL16" s="105"/>
      <c r="FIM16" s="105"/>
      <c r="FIN16" s="105"/>
      <c r="FIO16" s="105"/>
      <c r="FIP16" s="105"/>
      <c r="FIQ16" s="105"/>
      <c r="FIR16" s="105"/>
      <c r="FIS16" s="105"/>
      <c r="FIT16" s="105"/>
      <c r="FIU16" s="105"/>
      <c r="FIV16" s="105"/>
      <c r="FIW16" s="105"/>
      <c r="FIX16" s="105"/>
      <c r="FIY16" s="105"/>
      <c r="FIZ16" s="105"/>
      <c r="FJA16" s="105"/>
      <c r="FJB16" s="105"/>
      <c r="FJC16" s="105"/>
      <c r="FJD16" s="105"/>
      <c r="FJE16" s="105"/>
      <c r="FJF16" s="105"/>
      <c r="FJG16" s="105"/>
      <c r="FJH16" s="105"/>
      <c r="FJI16" s="105"/>
      <c r="FJJ16" s="105"/>
      <c r="FJK16" s="105"/>
      <c r="FJL16" s="105"/>
      <c r="FJM16" s="105"/>
      <c r="FJN16" s="105"/>
      <c r="FJO16" s="105"/>
      <c r="FJP16" s="105"/>
      <c r="FJQ16" s="105"/>
      <c r="FJR16" s="105"/>
      <c r="FJS16" s="105"/>
      <c r="FJT16" s="105"/>
      <c r="FJU16" s="105"/>
      <c r="FJV16" s="105"/>
      <c r="FJW16" s="105"/>
      <c r="FJX16" s="105"/>
      <c r="FJY16" s="105"/>
      <c r="FJZ16" s="105"/>
      <c r="FKA16" s="105"/>
      <c r="FKB16" s="105"/>
      <c r="FKC16" s="105"/>
      <c r="FKD16" s="105"/>
      <c r="FKE16" s="105"/>
      <c r="FKF16" s="105"/>
      <c r="FKG16" s="105"/>
      <c r="FKH16" s="105"/>
      <c r="FKI16" s="105"/>
      <c r="FKJ16" s="105"/>
      <c r="FKK16" s="105"/>
      <c r="FKL16" s="105"/>
      <c r="FKM16" s="105"/>
      <c r="FKN16" s="105"/>
      <c r="FKO16" s="105"/>
      <c r="FKP16" s="105"/>
      <c r="FKQ16" s="105"/>
      <c r="FKR16" s="105"/>
      <c r="FKS16" s="105"/>
      <c r="FKT16" s="105"/>
      <c r="FKU16" s="105"/>
      <c r="FKV16" s="105"/>
      <c r="FKW16" s="105"/>
      <c r="FKX16" s="105"/>
      <c r="FKY16" s="105"/>
      <c r="FKZ16" s="105"/>
      <c r="FLA16" s="105"/>
      <c r="FLB16" s="105"/>
      <c r="FLC16" s="105"/>
      <c r="FLD16" s="105"/>
      <c r="FLE16" s="105"/>
      <c r="FLF16" s="105"/>
      <c r="FLG16" s="105"/>
      <c r="FLH16" s="105"/>
      <c r="FLI16" s="105"/>
      <c r="FLJ16" s="105"/>
      <c r="FLK16" s="105"/>
      <c r="FLL16" s="105"/>
      <c r="FLM16" s="105"/>
      <c r="FLN16" s="105"/>
      <c r="FLO16" s="105"/>
      <c r="FLP16" s="105"/>
      <c r="FLQ16" s="105"/>
      <c r="FLR16" s="105"/>
      <c r="FLS16" s="105"/>
      <c r="FLT16" s="105"/>
      <c r="FLU16" s="105"/>
      <c r="FLV16" s="105"/>
      <c r="FLW16" s="105"/>
      <c r="FLX16" s="105"/>
      <c r="FLY16" s="105"/>
      <c r="FLZ16" s="105"/>
      <c r="FMA16" s="105"/>
      <c r="FMB16" s="105"/>
      <c r="FMC16" s="105"/>
      <c r="FMD16" s="105"/>
      <c r="FME16" s="105"/>
      <c r="FMF16" s="105"/>
      <c r="FMG16" s="105"/>
      <c r="FMH16" s="105"/>
      <c r="FMI16" s="105"/>
      <c r="FMJ16" s="105"/>
      <c r="FMK16" s="105"/>
      <c r="FML16" s="105"/>
      <c r="FMM16" s="105"/>
      <c r="FMN16" s="105"/>
      <c r="FMO16" s="105"/>
      <c r="FMP16" s="105"/>
      <c r="FMQ16" s="105"/>
      <c r="FMR16" s="105"/>
      <c r="FMS16" s="105"/>
      <c r="FMT16" s="105"/>
      <c r="FMU16" s="105"/>
      <c r="FMV16" s="105"/>
      <c r="FMW16" s="105"/>
      <c r="FMX16" s="105"/>
      <c r="FMY16" s="105"/>
      <c r="FMZ16" s="105"/>
      <c r="FNA16" s="105"/>
      <c r="FNB16" s="105"/>
      <c r="FNC16" s="105"/>
      <c r="FND16" s="105"/>
      <c r="FNE16" s="105"/>
      <c r="FNF16" s="105"/>
      <c r="FNG16" s="105"/>
      <c r="FNH16" s="105"/>
      <c r="FNI16" s="105"/>
      <c r="FNJ16" s="105"/>
      <c r="FNK16" s="105"/>
      <c r="FNL16" s="105"/>
      <c r="FNM16" s="105"/>
      <c r="FNN16" s="105"/>
      <c r="FNO16" s="105"/>
      <c r="FNP16" s="105"/>
      <c r="FNQ16" s="105"/>
      <c r="FNR16" s="105"/>
      <c r="FNS16" s="105"/>
      <c r="FNT16" s="105"/>
      <c r="FNU16" s="105"/>
      <c r="FNV16" s="105"/>
      <c r="FNW16" s="105"/>
      <c r="FNX16" s="105"/>
      <c r="FNY16" s="105"/>
      <c r="FNZ16" s="105"/>
      <c r="FOA16" s="105"/>
      <c r="FOB16" s="105"/>
      <c r="FOC16" s="105"/>
      <c r="FOD16" s="105"/>
      <c r="FOE16" s="105"/>
      <c r="FOF16" s="105"/>
      <c r="FOG16" s="105"/>
      <c r="FOH16" s="105"/>
      <c r="FOI16" s="105"/>
      <c r="FOJ16" s="105"/>
      <c r="FOK16" s="105"/>
      <c r="FOL16" s="105"/>
      <c r="FOM16" s="105"/>
      <c r="FON16" s="105"/>
      <c r="FOO16" s="105"/>
      <c r="FOP16" s="105"/>
      <c r="FOQ16" s="105"/>
      <c r="FOR16" s="105"/>
      <c r="FOS16" s="105"/>
      <c r="FOT16" s="105"/>
      <c r="FOU16" s="105"/>
      <c r="FOV16" s="105"/>
      <c r="FOW16" s="105"/>
      <c r="FOX16" s="105"/>
      <c r="FOY16" s="105"/>
      <c r="FOZ16" s="105"/>
      <c r="FPA16" s="105"/>
      <c r="FPB16" s="105"/>
      <c r="FPC16" s="105"/>
      <c r="FPD16" s="105"/>
      <c r="FPE16" s="105"/>
      <c r="FPF16" s="105"/>
      <c r="FPG16" s="105"/>
      <c r="FPH16" s="105"/>
      <c r="FPI16" s="105"/>
      <c r="FPJ16" s="105"/>
      <c r="FPK16" s="105"/>
      <c r="FPL16" s="105"/>
      <c r="FPM16" s="105"/>
      <c r="FPN16" s="105"/>
      <c r="FPO16" s="105"/>
      <c r="FPP16" s="105"/>
      <c r="FPQ16" s="105"/>
      <c r="FPR16" s="105"/>
      <c r="FPS16" s="105"/>
      <c r="FPT16" s="105"/>
      <c r="FPU16" s="105"/>
      <c r="FPV16" s="105"/>
      <c r="FPW16" s="105"/>
      <c r="FPX16" s="105"/>
      <c r="FPY16" s="105"/>
      <c r="FPZ16" s="105"/>
      <c r="FQA16" s="105"/>
      <c r="FQB16" s="105"/>
      <c r="FQC16" s="105"/>
      <c r="FQD16" s="105"/>
      <c r="FQE16" s="105"/>
      <c r="FQF16" s="105"/>
      <c r="FQG16" s="105"/>
      <c r="FQH16" s="105"/>
      <c r="FQI16" s="105"/>
      <c r="FQJ16" s="105"/>
      <c r="FQK16" s="105"/>
      <c r="FQL16" s="105"/>
      <c r="FQM16" s="105"/>
      <c r="FQN16" s="105"/>
      <c r="FQO16" s="105"/>
      <c r="FQP16" s="105"/>
      <c r="FQQ16" s="105"/>
      <c r="FQR16" s="105"/>
      <c r="FQS16" s="105"/>
      <c r="FQT16" s="105"/>
      <c r="FQU16" s="105"/>
      <c r="FQV16" s="105"/>
      <c r="FQW16" s="105"/>
      <c r="FQX16" s="105"/>
      <c r="FQY16" s="105"/>
      <c r="FQZ16" s="105"/>
      <c r="FRA16" s="105"/>
      <c r="FRB16" s="105"/>
      <c r="FRC16" s="105"/>
      <c r="FRD16" s="105"/>
      <c r="FRE16" s="105"/>
      <c r="FRF16" s="105"/>
      <c r="FRG16" s="105"/>
      <c r="FRH16" s="105"/>
      <c r="FRI16" s="105"/>
      <c r="FRJ16" s="105"/>
      <c r="FRK16" s="105"/>
      <c r="FRL16" s="105"/>
      <c r="FRM16" s="105"/>
      <c r="FRN16" s="105"/>
      <c r="FRO16" s="105"/>
      <c r="FRP16" s="105"/>
      <c r="FRQ16" s="105"/>
      <c r="FRR16" s="105"/>
      <c r="FRS16" s="105"/>
      <c r="FRT16" s="105"/>
      <c r="FRU16" s="105"/>
      <c r="FRV16" s="105"/>
      <c r="FRW16" s="105"/>
      <c r="FRX16" s="105"/>
      <c r="FRY16" s="105"/>
      <c r="FRZ16" s="105"/>
      <c r="FSA16" s="105"/>
      <c r="FSB16" s="105"/>
      <c r="FSC16" s="105"/>
      <c r="FSD16" s="105"/>
      <c r="FSE16" s="105"/>
      <c r="FSF16" s="105"/>
      <c r="FSG16" s="105"/>
      <c r="FSH16" s="105"/>
      <c r="FSI16" s="105"/>
      <c r="FSJ16" s="105"/>
      <c r="FSK16" s="105"/>
      <c r="FSL16" s="105"/>
      <c r="FSM16" s="105"/>
      <c r="FSN16" s="105"/>
      <c r="FSO16" s="105"/>
      <c r="FSP16" s="105"/>
      <c r="FSQ16" s="105"/>
      <c r="FSR16" s="105"/>
      <c r="FSS16" s="105"/>
      <c r="FST16" s="105"/>
      <c r="FSU16" s="105"/>
      <c r="FSV16" s="105"/>
      <c r="FSW16" s="105"/>
      <c r="FSX16" s="105"/>
      <c r="FSY16" s="105"/>
      <c r="FSZ16" s="105"/>
      <c r="FTA16" s="105"/>
      <c r="FTB16" s="105"/>
      <c r="FTC16" s="105"/>
      <c r="FTD16" s="105"/>
      <c r="FTE16" s="105"/>
      <c r="FTF16" s="105"/>
      <c r="FTG16" s="105"/>
      <c r="FTH16" s="105"/>
      <c r="FTI16" s="105"/>
      <c r="FTJ16" s="105"/>
      <c r="FTK16" s="105"/>
      <c r="FTL16" s="105"/>
      <c r="FTM16" s="105"/>
      <c r="FTN16" s="105"/>
      <c r="FTO16" s="105"/>
      <c r="FTP16" s="105"/>
      <c r="FTQ16" s="105"/>
      <c r="FTR16" s="105"/>
      <c r="FTS16" s="105"/>
      <c r="FTT16" s="105"/>
      <c r="FTU16" s="105"/>
      <c r="FTV16" s="105"/>
      <c r="FTW16" s="105"/>
      <c r="FTX16" s="105"/>
      <c r="FTY16" s="105"/>
      <c r="FTZ16" s="105"/>
      <c r="FUA16" s="105"/>
      <c r="FUB16" s="105"/>
      <c r="FUC16" s="105"/>
      <c r="FUD16" s="105"/>
      <c r="FUE16" s="105"/>
      <c r="FUF16" s="105"/>
      <c r="FUG16" s="105"/>
      <c r="FUH16" s="105"/>
      <c r="FUI16" s="105"/>
      <c r="FUJ16" s="105"/>
      <c r="FUK16" s="105"/>
      <c r="FUL16" s="105"/>
      <c r="FUM16" s="105"/>
      <c r="FUN16" s="105"/>
      <c r="FUO16" s="105"/>
      <c r="FUP16" s="105"/>
      <c r="FUQ16" s="105"/>
      <c r="FUR16" s="105"/>
      <c r="FUS16" s="105"/>
      <c r="FUT16" s="105"/>
      <c r="FUU16" s="105"/>
      <c r="FUV16" s="105"/>
      <c r="FUW16" s="105"/>
      <c r="FUX16" s="105"/>
      <c r="FUY16" s="105"/>
      <c r="FUZ16" s="105"/>
      <c r="FVA16" s="105"/>
      <c r="FVB16" s="105"/>
      <c r="FVC16" s="105"/>
      <c r="FVD16" s="105"/>
      <c r="FVE16" s="105"/>
      <c r="FVF16" s="105"/>
      <c r="FVG16" s="105"/>
      <c r="FVH16" s="105"/>
      <c r="FVI16" s="105"/>
      <c r="FVJ16" s="105"/>
      <c r="FVK16" s="105"/>
      <c r="FVL16" s="105"/>
      <c r="FVM16" s="105"/>
      <c r="FVN16" s="105"/>
      <c r="FVO16" s="105"/>
      <c r="FVP16" s="105"/>
      <c r="FVQ16" s="105"/>
      <c r="FVR16" s="105"/>
      <c r="FVS16" s="105"/>
      <c r="FVT16" s="105"/>
      <c r="FVU16" s="105"/>
      <c r="FVV16" s="105"/>
      <c r="FVW16" s="105"/>
      <c r="FVX16" s="105"/>
      <c r="FVY16" s="105"/>
      <c r="FVZ16" s="105"/>
      <c r="FWA16" s="105"/>
      <c r="FWB16" s="105"/>
      <c r="FWC16" s="105"/>
      <c r="FWD16" s="105"/>
      <c r="FWE16" s="105"/>
      <c r="FWF16" s="105"/>
      <c r="FWG16" s="105"/>
      <c r="FWH16" s="105"/>
      <c r="FWI16" s="105"/>
      <c r="FWJ16" s="105"/>
      <c r="FWK16" s="105"/>
      <c r="FWL16" s="105"/>
      <c r="FWM16" s="105"/>
      <c r="FWN16" s="105"/>
      <c r="FWO16" s="105"/>
      <c r="FWP16" s="105"/>
      <c r="FWQ16" s="105"/>
      <c r="FWR16" s="105"/>
      <c r="FWS16" s="105"/>
      <c r="FWT16" s="105"/>
      <c r="FWU16" s="105"/>
      <c r="FWV16" s="105"/>
      <c r="FWW16" s="105"/>
      <c r="FWX16" s="105"/>
      <c r="FWY16" s="105"/>
      <c r="FWZ16" s="105"/>
      <c r="FXA16" s="105"/>
      <c r="FXB16" s="105"/>
      <c r="FXC16" s="105"/>
      <c r="FXD16" s="105"/>
      <c r="FXE16" s="105"/>
      <c r="FXF16" s="105"/>
      <c r="FXG16" s="105"/>
      <c r="FXH16" s="105"/>
      <c r="FXI16" s="105"/>
      <c r="FXJ16" s="105"/>
      <c r="FXK16" s="105"/>
      <c r="FXL16" s="105"/>
      <c r="FXM16" s="105"/>
      <c r="FXN16" s="105"/>
      <c r="FXO16" s="105"/>
      <c r="FXP16" s="105"/>
      <c r="FXQ16" s="105"/>
      <c r="FXR16" s="105"/>
      <c r="FXS16" s="105"/>
      <c r="FXT16" s="105"/>
      <c r="FXU16" s="105"/>
      <c r="FXV16" s="105"/>
      <c r="FXW16" s="105"/>
      <c r="FXX16" s="105"/>
      <c r="FXY16" s="105"/>
      <c r="FXZ16" s="105"/>
      <c r="FYA16" s="105"/>
      <c r="FYB16" s="105"/>
      <c r="FYC16" s="105"/>
      <c r="FYD16" s="105"/>
      <c r="FYE16" s="105"/>
      <c r="FYF16" s="105"/>
      <c r="FYG16" s="105"/>
      <c r="FYH16" s="105"/>
      <c r="FYI16" s="105"/>
      <c r="FYJ16" s="105"/>
      <c r="FYK16" s="105"/>
      <c r="FYL16" s="105"/>
      <c r="FYM16" s="105"/>
      <c r="FYN16" s="105"/>
      <c r="FYO16" s="105"/>
      <c r="FYP16" s="105"/>
      <c r="FYQ16" s="105"/>
      <c r="FYR16" s="105"/>
      <c r="FYS16" s="105"/>
      <c r="FYT16" s="105"/>
      <c r="FYU16" s="105"/>
      <c r="FYV16" s="105"/>
      <c r="FYW16" s="105"/>
      <c r="FYX16" s="105"/>
      <c r="FYY16" s="105"/>
      <c r="FYZ16" s="105"/>
      <c r="FZA16" s="105"/>
      <c r="FZB16" s="105"/>
      <c r="FZC16" s="105"/>
      <c r="FZD16" s="105"/>
      <c r="FZE16" s="105"/>
      <c r="FZF16" s="105"/>
      <c r="FZG16" s="105"/>
      <c r="FZH16" s="105"/>
      <c r="FZI16" s="105"/>
      <c r="FZJ16" s="105"/>
      <c r="FZK16" s="105"/>
      <c r="FZL16" s="105"/>
      <c r="FZM16" s="105"/>
      <c r="FZN16" s="105"/>
      <c r="FZO16" s="105"/>
      <c r="FZP16" s="105"/>
      <c r="FZQ16" s="105"/>
      <c r="FZR16" s="105"/>
      <c r="FZS16" s="105"/>
      <c r="FZT16" s="105"/>
      <c r="FZU16" s="105"/>
      <c r="FZV16" s="105"/>
      <c r="FZW16" s="105"/>
      <c r="FZX16" s="105"/>
      <c r="FZY16" s="105"/>
      <c r="FZZ16" s="105"/>
      <c r="GAA16" s="105"/>
      <c r="GAB16" s="105"/>
      <c r="GAC16" s="105"/>
      <c r="GAD16" s="105"/>
      <c r="GAE16" s="105"/>
      <c r="GAF16" s="105"/>
      <c r="GAG16" s="105"/>
      <c r="GAH16" s="105"/>
      <c r="GAI16" s="105"/>
      <c r="GAJ16" s="105"/>
      <c r="GAK16" s="105"/>
      <c r="GAL16" s="105"/>
      <c r="GAM16" s="105"/>
      <c r="GAN16" s="105"/>
      <c r="GAO16" s="105"/>
      <c r="GAP16" s="105"/>
      <c r="GAQ16" s="105"/>
      <c r="GAR16" s="105"/>
      <c r="GAS16" s="105"/>
      <c r="GAT16" s="105"/>
      <c r="GAU16" s="105"/>
      <c r="GAV16" s="105"/>
      <c r="GAW16" s="105"/>
      <c r="GAX16" s="105"/>
      <c r="GAY16" s="105"/>
      <c r="GAZ16" s="105"/>
      <c r="GBA16" s="105"/>
      <c r="GBB16" s="105"/>
      <c r="GBC16" s="105"/>
      <c r="GBD16" s="105"/>
      <c r="GBE16" s="105"/>
      <c r="GBF16" s="105"/>
      <c r="GBG16" s="105"/>
      <c r="GBH16" s="105"/>
      <c r="GBI16" s="105"/>
      <c r="GBJ16" s="105"/>
      <c r="GBK16" s="105"/>
      <c r="GBL16" s="105"/>
      <c r="GBM16" s="105"/>
      <c r="GBN16" s="105"/>
      <c r="GBO16" s="105"/>
      <c r="GBP16" s="105"/>
      <c r="GBQ16" s="105"/>
      <c r="GBR16" s="105"/>
      <c r="GBS16" s="105"/>
      <c r="GBT16" s="105"/>
      <c r="GBU16" s="105"/>
      <c r="GBV16" s="105"/>
      <c r="GBW16" s="105"/>
      <c r="GBX16" s="105"/>
      <c r="GBY16" s="105"/>
      <c r="GBZ16" s="105"/>
      <c r="GCA16" s="105"/>
      <c r="GCB16" s="105"/>
      <c r="GCC16" s="105"/>
      <c r="GCD16" s="105"/>
      <c r="GCE16" s="105"/>
      <c r="GCF16" s="105"/>
      <c r="GCG16" s="105"/>
      <c r="GCH16" s="105"/>
      <c r="GCI16" s="105"/>
      <c r="GCJ16" s="105"/>
      <c r="GCK16" s="105"/>
      <c r="GCL16" s="105"/>
      <c r="GCM16" s="105"/>
      <c r="GCN16" s="105"/>
      <c r="GCO16" s="105"/>
      <c r="GCP16" s="105"/>
      <c r="GCQ16" s="105"/>
      <c r="GCR16" s="105"/>
      <c r="GCS16" s="105"/>
      <c r="GCT16" s="105"/>
      <c r="GCU16" s="105"/>
      <c r="GCV16" s="105"/>
      <c r="GCW16" s="105"/>
      <c r="GCX16" s="105"/>
      <c r="GCY16" s="105"/>
      <c r="GCZ16" s="105"/>
      <c r="GDA16" s="105"/>
      <c r="GDB16" s="105"/>
      <c r="GDC16" s="105"/>
      <c r="GDD16" s="105"/>
      <c r="GDE16" s="105"/>
      <c r="GDF16" s="105"/>
      <c r="GDG16" s="105"/>
      <c r="GDH16" s="105"/>
      <c r="GDI16" s="105"/>
      <c r="GDJ16" s="105"/>
      <c r="GDK16" s="105"/>
      <c r="GDL16" s="105"/>
      <c r="GDM16" s="105"/>
      <c r="GDN16" s="105"/>
      <c r="GDO16" s="105"/>
      <c r="GDP16" s="105"/>
      <c r="GDQ16" s="105"/>
      <c r="GDR16" s="105"/>
      <c r="GDS16" s="105"/>
      <c r="GDT16" s="105"/>
      <c r="GDU16" s="105"/>
      <c r="GDV16" s="105"/>
      <c r="GDW16" s="105"/>
      <c r="GDX16" s="105"/>
      <c r="GDY16" s="105"/>
      <c r="GDZ16" s="105"/>
      <c r="GEA16" s="105"/>
      <c r="GEB16" s="105"/>
      <c r="GEC16" s="105"/>
      <c r="GED16" s="105"/>
      <c r="GEE16" s="105"/>
      <c r="GEF16" s="105"/>
      <c r="GEG16" s="105"/>
      <c r="GEH16" s="105"/>
      <c r="GEI16" s="105"/>
      <c r="GEJ16" s="105"/>
      <c r="GEK16" s="105"/>
      <c r="GEL16" s="105"/>
      <c r="GEM16" s="105"/>
      <c r="GEN16" s="105"/>
      <c r="GEO16" s="105"/>
      <c r="GEP16" s="105"/>
      <c r="GEQ16" s="105"/>
      <c r="GER16" s="105"/>
      <c r="GES16" s="105"/>
      <c r="GET16" s="105"/>
      <c r="GEU16" s="105"/>
      <c r="GEV16" s="105"/>
      <c r="GEW16" s="105"/>
      <c r="GEX16" s="105"/>
      <c r="GEY16" s="105"/>
      <c r="GEZ16" s="105"/>
      <c r="GFA16" s="105"/>
      <c r="GFB16" s="105"/>
      <c r="GFC16" s="105"/>
      <c r="GFD16" s="105"/>
      <c r="GFE16" s="105"/>
      <c r="GFF16" s="105"/>
      <c r="GFG16" s="105"/>
      <c r="GFH16" s="105"/>
      <c r="GFI16" s="105"/>
      <c r="GFJ16" s="105"/>
      <c r="GFK16" s="105"/>
      <c r="GFL16" s="105"/>
      <c r="GFM16" s="105"/>
      <c r="GFN16" s="105"/>
      <c r="GFO16" s="105"/>
      <c r="GFP16" s="105"/>
      <c r="GFQ16" s="105"/>
      <c r="GFR16" s="105"/>
      <c r="GFS16" s="105"/>
      <c r="GFT16" s="105"/>
      <c r="GFU16" s="105"/>
      <c r="GFV16" s="105"/>
      <c r="GFW16" s="105"/>
      <c r="GFX16" s="105"/>
      <c r="GFY16" s="105"/>
      <c r="GFZ16" s="105"/>
      <c r="GGA16" s="105"/>
      <c r="GGB16" s="105"/>
      <c r="GGC16" s="105"/>
      <c r="GGD16" s="105"/>
      <c r="GGE16" s="105"/>
      <c r="GGF16" s="105"/>
      <c r="GGG16" s="105"/>
      <c r="GGH16" s="105"/>
      <c r="GGI16" s="105"/>
      <c r="GGJ16" s="105"/>
      <c r="GGK16" s="105"/>
      <c r="GGL16" s="105"/>
      <c r="GGM16" s="105"/>
      <c r="GGN16" s="105"/>
      <c r="GGO16" s="105"/>
      <c r="GGP16" s="105"/>
      <c r="GGQ16" s="105"/>
      <c r="GGR16" s="105"/>
      <c r="GGS16" s="105"/>
      <c r="GGT16" s="105"/>
      <c r="GGU16" s="105"/>
      <c r="GGV16" s="105"/>
      <c r="GGW16" s="105"/>
      <c r="GGX16" s="105"/>
      <c r="GGY16" s="105"/>
      <c r="GGZ16" s="105"/>
      <c r="GHA16" s="105"/>
      <c r="GHB16" s="105"/>
      <c r="GHC16" s="105"/>
      <c r="GHD16" s="105"/>
      <c r="GHE16" s="105"/>
      <c r="GHF16" s="105"/>
      <c r="GHG16" s="105"/>
      <c r="GHH16" s="105"/>
      <c r="GHI16" s="105"/>
      <c r="GHJ16" s="105"/>
      <c r="GHK16" s="105"/>
      <c r="GHL16" s="105"/>
      <c r="GHM16" s="105"/>
      <c r="GHN16" s="105"/>
      <c r="GHO16" s="105"/>
      <c r="GHP16" s="105"/>
      <c r="GHQ16" s="105"/>
      <c r="GHR16" s="105"/>
      <c r="GHS16" s="105"/>
      <c r="GHT16" s="105"/>
      <c r="GHU16" s="105"/>
      <c r="GHV16" s="105"/>
      <c r="GHW16" s="105"/>
      <c r="GHX16" s="105"/>
      <c r="GHY16" s="105"/>
      <c r="GHZ16" s="105"/>
      <c r="GIA16" s="105"/>
      <c r="GIB16" s="105"/>
      <c r="GIC16" s="105"/>
      <c r="GID16" s="105"/>
      <c r="GIE16" s="105"/>
      <c r="GIF16" s="105"/>
      <c r="GIG16" s="105"/>
      <c r="GIH16" s="105"/>
      <c r="GII16" s="105"/>
      <c r="GIJ16" s="105"/>
      <c r="GIK16" s="105"/>
      <c r="GIL16" s="105"/>
      <c r="GIM16" s="105"/>
      <c r="GIN16" s="105"/>
      <c r="GIO16" s="105"/>
      <c r="GIP16" s="105"/>
      <c r="GIQ16" s="105"/>
      <c r="GIR16" s="105"/>
      <c r="GIS16" s="105"/>
      <c r="GIT16" s="105"/>
      <c r="GIU16" s="105"/>
      <c r="GIV16" s="105"/>
      <c r="GIW16" s="105"/>
      <c r="GIX16" s="105"/>
      <c r="GIY16" s="105"/>
      <c r="GIZ16" s="105"/>
      <c r="GJA16" s="105"/>
      <c r="GJB16" s="105"/>
      <c r="GJC16" s="105"/>
      <c r="GJD16" s="105"/>
      <c r="GJE16" s="105"/>
      <c r="GJF16" s="105"/>
      <c r="GJG16" s="105"/>
      <c r="GJH16" s="105"/>
      <c r="GJI16" s="105"/>
      <c r="GJJ16" s="105"/>
      <c r="GJK16" s="105"/>
      <c r="GJL16" s="105"/>
      <c r="GJM16" s="105"/>
      <c r="GJN16" s="105"/>
      <c r="GJO16" s="105"/>
      <c r="GJP16" s="105"/>
      <c r="GJQ16" s="105"/>
      <c r="GJR16" s="105"/>
      <c r="GJS16" s="105"/>
      <c r="GJT16" s="105"/>
      <c r="GJU16" s="105"/>
      <c r="GJV16" s="105"/>
      <c r="GJW16" s="105"/>
      <c r="GJX16" s="105"/>
      <c r="GJY16" s="105"/>
      <c r="GJZ16" s="105"/>
      <c r="GKA16" s="105"/>
      <c r="GKB16" s="105"/>
      <c r="GKC16" s="105"/>
      <c r="GKD16" s="105"/>
      <c r="GKE16" s="105"/>
      <c r="GKF16" s="105"/>
      <c r="GKG16" s="105"/>
      <c r="GKH16" s="105"/>
      <c r="GKI16" s="105"/>
      <c r="GKJ16" s="105"/>
      <c r="GKK16" s="105"/>
      <c r="GKL16" s="105"/>
      <c r="GKM16" s="105"/>
      <c r="GKN16" s="105"/>
      <c r="GKO16" s="105"/>
      <c r="GKP16" s="105"/>
      <c r="GKQ16" s="105"/>
      <c r="GKR16" s="105"/>
      <c r="GKS16" s="105"/>
      <c r="GKT16" s="105"/>
      <c r="GKU16" s="105"/>
      <c r="GKV16" s="105"/>
      <c r="GKW16" s="105"/>
      <c r="GKX16" s="105"/>
      <c r="GKY16" s="105"/>
      <c r="GKZ16" s="105"/>
      <c r="GLA16" s="105"/>
      <c r="GLB16" s="105"/>
      <c r="GLC16" s="105"/>
      <c r="GLD16" s="105"/>
      <c r="GLE16" s="105"/>
      <c r="GLF16" s="105"/>
      <c r="GLG16" s="105"/>
      <c r="GLH16" s="105"/>
      <c r="GLI16" s="105"/>
      <c r="GLJ16" s="105"/>
      <c r="GLK16" s="105"/>
      <c r="GLL16" s="105"/>
      <c r="GLM16" s="105"/>
      <c r="GLN16" s="105"/>
      <c r="GLO16" s="105"/>
      <c r="GLP16" s="105"/>
      <c r="GLQ16" s="105"/>
      <c r="GLR16" s="105"/>
      <c r="GLS16" s="105"/>
      <c r="GLT16" s="105"/>
      <c r="GLU16" s="105"/>
      <c r="GLV16" s="105"/>
      <c r="GLW16" s="105"/>
      <c r="GLX16" s="105"/>
      <c r="GLY16" s="105"/>
      <c r="GLZ16" s="105"/>
      <c r="GMA16" s="105"/>
      <c r="GMB16" s="105"/>
      <c r="GMC16" s="105"/>
      <c r="GMD16" s="105"/>
      <c r="GME16" s="105"/>
      <c r="GMF16" s="105"/>
      <c r="GMG16" s="105"/>
      <c r="GMH16" s="105"/>
      <c r="GMI16" s="105"/>
      <c r="GMJ16" s="105"/>
      <c r="GMK16" s="105"/>
      <c r="GML16" s="105"/>
      <c r="GMM16" s="105"/>
      <c r="GMN16" s="105"/>
      <c r="GMO16" s="105"/>
      <c r="GMP16" s="105"/>
      <c r="GMQ16" s="105"/>
      <c r="GMR16" s="105"/>
      <c r="GMS16" s="105"/>
      <c r="GMT16" s="105"/>
      <c r="GMU16" s="105"/>
      <c r="GMV16" s="105"/>
      <c r="GMW16" s="105"/>
      <c r="GMX16" s="105"/>
      <c r="GMY16" s="105"/>
      <c r="GMZ16" s="105"/>
      <c r="GNA16" s="105"/>
      <c r="GNB16" s="105"/>
      <c r="GNC16" s="105"/>
      <c r="GND16" s="105"/>
      <c r="GNE16" s="105"/>
      <c r="GNF16" s="105"/>
      <c r="GNG16" s="105"/>
      <c r="GNH16" s="105"/>
      <c r="GNI16" s="105"/>
      <c r="GNJ16" s="105"/>
      <c r="GNK16" s="105"/>
      <c r="GNL16" s="105"/>
      <c r="GNM16" s="105"/>
      <c r="GNN16" s="105"/>
      <c r="GNO16" s="105"/>
      <c r="GNP16" s="105"/>
      <c r="GNQ16" s="105"/>
      <c r="GNR16" s="105"/>
      <c r="GNS16" s="105"/>
      <c r="GNT16" s="105"/>
      <c r="GNU16" s="105"/>
      <c r="GNV16" s="105"/>
      <c r="GNW16" s="105"/>
      <c r="GNX16" s="105"/>
      <c r="GNY16" s="105"/>
      <c r="GNZ16" s="105"/>
      <c r="GOA16" s="105"/>
      <c r="GOB16" s="105"/>
      <c r="GOC16" s="105"/>
      <c r="GOD16" s="105"/>
      <c r="GOE16" s="105"/>
      <c r="GOF16" s="105"/>
      <c r="GOG16" s="105"/>
      <c r="GOH16" s="105"/>
      <c r="GOI16" s="105"/>
      <c r="GOJ16" s="105"/>
      <c r="GOK16" s="105"/>
      <c r="GOL16" s="105"/>
      <c r="GOM16" s="105"/>
      <c r="GON16" s="105"/>
      <c r="GOO16" s="105"/>
      <c r="GOP16" s="105"/>
      <c r="GOQ16" s="105"/>
      <c r="GOR16" s="105"/>
      <c r="GOS16" s="105"/>
      <c r="GOT16" s="105"/>
      <c r="GOU16" s="105"/>
      <c r="GOV16" s="105"/>
      <c r="GOW16" s="105"/>
      <c r="GOX16" s="105"/>
      <c r="GOY16" s="105"/>
      <c r="GOZ16" s="105"/>
      <c r="GPA16" s="105"/>
      <c r="GPB16" s="105"/>
      <c r="GPC16" s="105"/>
      <c r="GPD16" s="105"/>
      <c r="GPE16" s="105"/>
      <c r="GPF16" s="105"/>
      <c r="GPG16" s="105"/>
      <c r="GPH16" s="105"/>
      <c r="GPI16" s="105"/>
      <c r="GPJ16" s="105"/>
      <c r="GPK16" s="105"/>
      <c r="GPL16" s="105"/>
      <c r="GPM16" s="105"/>
      <c r="GPN16" s="105"/>
      <c r="GPO16" s="105"/>
      <c r="GPP16" s="105"/>
      <c r="GPQ16" s="105"/>
      <c r="GPR16" s="105"/>
      <c r="GPS16" s="105"/>
      <c r="GPT16" s="105"/>
      <c r="GPU16" s="105"/>
      <c r="GPV16" s="105"/>
      <c r="GPW16" s="105"/>
      <c r="GPX16" s="105"/>
      <c r="GPY16" s="105"/>
      <c r="GPZ16" s="105"/>
      <c r="GQA16" s="105"/>
      <c r="GQB16" s="105"/>
      <c r="GQC16" s="105"/>
      <c r="GQD16" s="105"/>
      <c r="GQE16" s="105"/>
      <c r="GQF16" s="105"/>
      <c r="GQG16" s="105"/>
      <c r="GQH16" s="105"/>
      <c r="GQI16" s="105"/>
      <c r="GQJ16" s="105"/>
      <c r="GQK16" s="105"/>
      <c r="GQL16" s="105"/>
      <c r="GQM16" s="105"/>
      <c r="GQN16" s="105"/>
      <c r="GQO16" s="105"/>
      <c r="GQP16" s="105"/>
      <c r="GQQ16" s="105"/>
      <c r="GQR16" s="105"/>
      <c r="GQS16" s="105"/>
      <c r="GQT16" s="105"/>
      <c r="GQU16" s="105"/>
      <c r="GQV16" s="105"/>
      <c r="GQW16" s="105"/>
      <c r="GQX16" s="105"/>
      <c r="GQY16" s="105"/>
      <c r="GQZ16" s="105"/>
      <c r="GRA16" s="105"/>
      <c r="GRB16" s="105"/>
      <c r="GRC16" s="105"/>
      <c r="GRD16" s="105"/>
      <c r="GRE16" s="105"/>
      <c r="GRF16" s="105"/>
      <c r="GRG16" s="105"/>
      <c r="GRH16" s="105"/>
      <c r="GRI16" s="105"/>
      <c r="GRJ16" s="105"/>
      <c r="GRK16" s="105"/>
      <c r="GRL16" s="105"/>
      <c r="GRM16" s="105"/>
      <c r="GRN16" s="105"/>
      <c r="GRO16" s="105"/>
      <c r="GRP16" s="105"/>
      <c r="GRQ16" s="105"/>
      <c r="GRR16" s="105"/>
      <c r="GRS16" s="105"/>
      <c r="GRT16" s="105"/>
      <c r="GRU16" s="105"/>
      <c r="GRV16" s="105"/>
      <c r="GRW16" s="105"/>
      <c r="GRX16" s="105"/>
      <c r="GRY16" s="105"/>
      <c r="GRZ16" s="105"/>
      <c r="GSA16" s="105"/>
      <c r="GSB16" s="105"/>
      <c r="GSC16" s="105"/>
      <c r="GSD16" s="105"/>
      <c r="GSE16" s="105"/>
      <c r="GSF16" s="105"/>
      <c r="GSG16" s="105"/>
      <c r="GSH16" s="105"/>
      <c r="GSI16" s="105"/>
      <c r="GSJ16" s="105"/>
      <c r="GSK16" s="105"/>
      <c r="GSL16" s="105"/>
      <c r="GSM16" s="105"/>
      <c r="GSN16" s="105"/>
      <c r="GSO16" s="105"/>
      <c r="GSP16" s="105"/>
      <c r="GSQ16" s="105"/>
      <c r="GSR16" s="105"/>
      <c r="GSS16" s="105"/>
      <c r="GST16" s="105"/>
      <c r="GSU16" s="105"/>
      <c r="GSV16" s="105"/>
      <c r="GSW16" s="105"/>
      <c r="GSX16" s="105"/>
      <c r="GSY16" s="105"/>
      <c r="GSZ16" s="105"/>
      <c r="GTA16" s="105"/>
      <c r="GTB16" s="105"/>
      <c r="GTC16" s="105"/>
      <c r="GTD16" s="105"/>
      <c r="GTE16" s="105"/>
      <c r="GTF16" s="105"/>
      <c r="GTG16" s="105"/>
      <c r="GTH16" s="105"/>
      <c r="GTI16" s="105"/>
      <c r="GTJ16" s="105"/>
      <c r="GTK16" s="105"/>
      <c r="GTL16" s="105"/>
      <c r="GTM16" s="105"/>
      <c r="GTN16" s="105"/>
      <c r="GTO16" s="105"/>
      <c r="GTP16" s="105"/>
      <c r="GTQ16" s="105"/>
      <c r="GTR16" s="105"/>
      <c r="GTS16" s="105"/>
      <c r="GTT16" s="105"/>
      <c r="GTU16" s="105"/>
      <c r="GTV16" s="105"/>
      <c r="GTW16" s="105"/>
      <c r="GTX16" s="105"/>
      <c r="GTY16" s="105"/>
      <c r="GTZ16" s="105"/>
      <c r="GUA16" s="105"/>
      <c r="GUB16" s="105"/>
      <c r="GUC16" s="105"/>
      <c r="GUD16" s="105"/>
      <c r="GUE16" s="105"/>
      <c r="GUF16" s="105"/>
      <c r="GUG16" s="105"/>
      <c r="GUH16" s="105"/>
      <c r="GUI16" s="105"/>
      <c r="GUJ16" s="105"/>
      <c r="GUK16" s="105"/>
      <c r="GUL16" s="105"/>
      <c r="GUM16" s="105"/>
      <c r="GUN16" s="105"/>
      <c r="GUO16" s="105"/>
      <c r="GUP16" s="105"/>
      <c r="GUQ16" s="105"/>
      <c r="GUR16" s="105"/>
      <c r="GUS16" s="105"/>
      <c r="GUT16" s="105"/>
      <c r="GUU16" s="105"/>
      <c r="GUV16" s="105"/>
      <c r="GUW16" s="105"/>
      <c r="GUX16" s="105"/>
      <c r="GUY16" s="105"/>
      <c r="GUZ16" s="105"/>
      <c r="GVA16" s="105"/>
      <c r="GVB16" s="105"/>
      <c r="GVC16" s="105"/>
      <c r="GVD16" s="105"/>
      <c r="GVE16" s="105"/>
      <c r="GVF16" s="105"/>
      <c r="GVG16" s="105"/>
      <c r="GVH16" s="105"/>
      <c r="GVI16" s="105"/>
      <c r="GVJ16" s="105"/>
      <c r="GVK16" s="105"/>
      <c r="GVL16" s="105"/>
      <c r="GVM16" s="105"/>
      <c r="GVN16" s="105"/>
      <c r="GVO16" s="105"/>
      <c r="GVP16" s="105"/>
      <c r="GVQ16" s="105"/>
      <c r="GVR16" s="105"/>
      <c r="GVS16" s="105"/>
      <c r="GVT16" s="105"/>
      <c r="GVU16" s="105"/>
      <c r="GVV16" s="105"/>
      <c r="GVW16" s="105"/>
      <c r="GVX16" s="105"/>
      <c r="GVY16" s="105"/>
      <c r="GVZ16" s="105"/>
      <c r="GWA16" s="105"/>
      <c r="GWB16" s="105"/>
      <c r="GWC16" s="105"/>
      <c r="GWD16" s="105"/>
      <c r="GWE16" s="105"/>
      <c r="GWF16" s="105"/>
      <c r="GWG16" s="105"/>
      <c r="GWH16" s="105"/>
      <c r="GWI16" s="105"/>
      <c r="GWJ16" s="105"/>
      <c r="GWK16" s="105"/>
      <c r="GWL16" s="105"/>
      <c r="GWM16" s="105"/>
      <c r="GWN16" s="105"/>
      <c r="GWO16" s="105"/>
      <c r="GWP16" s="105"/>
      <c r="GWQ16" s="105"/>
      <c r="GWR16" s="105"/>
      <c r="GWS16" s="105"/>
      <c r="GWT16" s="105"/>
      <c r="GWU16" s="105"/>
      <c r="GWV16" s="105"/>
      <c r="GWW16" s="105"/>
      <c r="GWX16" s="105"/>
      <c r="GWY16" s="105"/>
      <c r="GWZ16" s="105"/>
      <c r="GXA16" s="105"/>
      <c r="GXB16" s="105"/>
      <c r="GXC16" s="105"/>
      <c r="GXD16" s="105"/>
      <c r="GXE16" s="105"/>
      <c r="GXF16" s="105"/>
      <c r="GXG16" s="105"/>
      <c r="GXH16" s="105"/>
      <c r="GXI16" s="105"/>
      <c r="GXJ16" s="105"/>
      <c r="GXK16" s="105"/>
      <c r="GXL16" s="105"/>
      <c r="GXM16" s="105"/>
      <c r="GXN16" s="105"/>
      <c r="GXO16" s="105"/>
      <c r="GXP16" s="105"/>
      <c r="GXQ16" s="105"/>
      <c r="GXR16" s="105"/>
      <c r="GXS16" s="105"/>
      <c r="GXT16" s="105"/>
      <c r="GXU16" s="105"/>
      <c r="GXV16" s="105"/>
      <c r="GXW16" s="105"/>
      <c r="GXX16" s="105"/>
      <c r="GXY16" s="105"/>
      <c r="GXZ16" s="105"/>
      <c r="GYA16" s="105"/>
      <c r="GYB16" s="105"/>
      <c r="GYC16" s="105"/>
      <c r="GYD16" s="105"/>
      <c r="GYE16" s="105"/>
      <c r="GYF16" s="105"/>
      <c r="GYG16" s="105"/>
      <c r="GYH16" s="105"/>
      <c r="GYI16" s="105"/>
      <c r="GYJ16" s="105"/>
      <c r="GYK16" s="105"/>
      <c r="GYL16" s="105"/>
      <c r="GYM16" s="105"/>
      <c r="GYN16" s="105"/>
      <c r="GYO16" s="105"/>
      <c r="GYP16" s="105"/>
      <c r="GYQ16" s="105"/>
      <c r="GYR16" s="105"/>
      <c r="GYS16" s="105"/>
      <c r="GYT16" s="105"/>
      <c r="GYU16" s="105"/>
      <c r="GYV16" s="105"/>
      <c r="GYW16" s="105"/>
      <c r="GYX16" s="105"/>
      <c r="GYY16" s="105"/>
      <c r="GYZ16" s="105"/>
      <c r="GZA16" s="105"/>
      <c r="GZB16" s="105"/>
      <c r="GZC16" s="105"/>
      <c r="GZD16" s="105"/>
      <c r="GZE16" s="105"/>
      <c r="GZF16" s="105"/>
      <c r="GZG16" s="105"/>
      <c r="GZH16" s="105"/>
      <c r="GZI16" s="105"/>
      <c r="GZJ16" s="105"/>
      <c r="GZK16" s="105"/>
      <c r="GZL16" s="105"/>
      <c r="GZM16" s="105"/>
      <c r="GZN16" s="105"/>
      <c r="GZO16" s="105"/>
      <c r="GZP16" s="105"/>
      <c r="GZQ16" s="105"/>
      <c r="GZR16" s="105"/>
      <c r="GZS16" s="105"/>
      <c r="GZT16" s="105"/>
      <c r="GZU16" s="105"/>
      <c r="GZV16" s="105"/>
      <c r="GZW16" s="105"/>
      <c r="GZX16" s="105"/>
      <c r="GZY16" s="105"/>
      <c r="GZZ16" s="105"/>
      <c r="HAA16" s="105"/>
      <c r="HAB16" s="105"/>
      <c r="HAC16" s="105"/>
      <c r="HAD16" s="105"/>
      <c r="HAE16" s="105"/>
      <c r="HAF16" s="105"/>
      <c r="HAG16" s="105"/>
      <c r="HAH16" s="105"/>
      <c r="HAI16" s="105"/>
      <c r="HAJ16" s="105"/>
      <c r="HAK16" s="105"/>
      <c r="HAL16" s="105"/>
      <c r="HAM16" s="105"/>
      <c r="HAN16" s="105"/>
      <c r="HAO16" s="105"/>
      <c r="HAP16" s="105"/>
      <c r="HAQ16" s="105"/>
      <c r="HAR16" s="105"/>
      <c r="HAS16" s="105"/>
      <c r="HAT16" s="105"/>
      <c r="HAU16" s="105"/>
      <c r="HAV16" s="105"/>
      <c r="HAW16" s="105"/>
      <c r="HAX16" s="105"/>
      <c r="HAY16" s="105"/>
      <c r="HAZ16" s="105"/>
      <c r="HBA16" s="105"/>
      <c r="HBB16" s="105"/>
      <c r="HBC16" s="105"/>
      <c r="HBD16" s="105"/>
      <c r="HBE16" s="105"/>
      <c r="HBF16" s="105"/>
      <c r="HBG16" s="105"/>
      <c r="HBH16" s="105"/>
      <c r="HBI16" s="105"/>
      <c r="HBJ16" s="105"/>
      <c r="HBK16" s="105"/>
      <c r="HBL16" s="105"/>
      <c r="HBM16" s="105"/>
      <c r="HBN16" s="105"/>
      <c r="HBO16" s="105"/>
      <c r="HBP16" s="105"/>
      <c r="HBQ16" s="105"/>
      <c r="HBR16" s="105"/>
      <c r="HBS16" s="105"/>
      <c r="HBT16" s="105"/>
      <c r="HBU16" s="105"/>
      <c r="HBV16" s="105"/>
      <c r="HBW16" s="105"/>
      <c r="HBX16" s="105"/>
      <c r="HBY16" s="105"/>
      <c r="HBZ16" s="105"/>
      <c r="HCA16" s="105"/>
      <c r="HCB16" s="105"/>
      <c r="HCC16" s="105"/>
      <c r="HCD16" s="105"/>
      <c r="HCE16" s="105"/>
      <c r="HCF16" s="105"/>
      <c r="HCG16" s="105"/>
      <c r="HCH16" s="105"/>
      <c r="HCI16" s="105"/>
      <c r="HCJ16" s="105"/>
      <c r="HCK16" s="105"/>
      <c r="HCL16" s="105"/>
      <c r="HCM16" s="105"/>
      <c r="HCN16" s="105"/>
      <c r="HCO16" s="105"/>
      <c r="HCP16" s="105"/>
      <c r="HCQ16" s="105"/>
      <c r="HCR16" s="105"/>
      <c r="HCS16" s="105"/>
      <c r="HCT16" s="105"/>
      <c r="HCU16" s="105"/>
      <c r="HCV16" s="105"/>
      <c r="HCW16" s="105"/>
      <c r="HCX16" s="105"/>
      <c r="HCY16" s="105"/>
      <c r="HCZ16" s="105"/>
      <c r="HDA16" s="105"/>
      <c r="HDB16" s="105"/>
      <c r="HDC16" s="105"/>
      <c r="HDD16" s="105"/>
      <c r="HDE16" s="105"/>
      <c r="HDF16" s="105"/>
      <c r="HDG16" s="105"/>
      <c r="HDH16" s="105"/>
      <c r="HDI16" s="105"/>
      <c r="HDJ16" s="105"/>
      <c r="HDK16" s="105"/>
      <c r="HDL16" s="105"/>
      <c r="HDM16" s="105"/>
      <c r="HDN16" s="105"/>
      <c r="HDO16" s="105"/>
      <c r="HDP16" s="105"/>
      <c r="HDQ16" s="105"/>
      <c r="HDR16" s="105"/>
      <c r="HDS16" s="105"/>
      <c r="HDT16" s="105"/>
      <c r="HDU16" s="105"/>
      <c r="HDV16" s="105"/>
      <c r="HDW16" s="105"/>
      <c r="HDX16" s="105"/>
      <c r="HDY16" s="105"/>
      <c r="HDZ16" s="105"/>
      <c r="HEA16" s="105"/>
      <c r="HEB16" s="105"/>
      <c r="HEC16" s="105"/>
      <c r="HED16" s="105"/>
      <c r="HEE16" s="105"/>
      <c r="HEF16" s="105"/>
      <c r="HEG16" s="105"/>
      <c r="HEH16" s="105"/>
      <c r="HEI16" s="105"/>
      <c r="HEJ16" s="105"/>
      <c r="HEK16" s="105"/>
      <c r="HEL16" s="105"/>
      <c r="HEM16" s="105"/>
      <c r="HEN16" s="105"/>
      <c r="HEO16" s="105"/>
      <c r="HEP16" s="105"/>
      <c r="HEQ16" s="105"/>
      <c r="HER16" s="105"/>
      <c r="HES16" s="105"/>
      <c r="HET16" s="105"/>
      <c r="HEU16" s="105"/>
      <c r="HEV16" s="105"/>
      <c r="HEW16" s="105"/>
      <c r="HEX16" s="105"/>
      <c r="HEY16" s="105"/>
      <c r="HEZ16" s="105"/>
      <c r="HFA16" s="105"/>
      <c r="HFB16" s="105"/>
      <c r="HFC16" s="105"/>
      <c r="HFD16" s="105"/>
      <c r="HFE16" s="105"/>
      <c r="HFF16" s="105"/>
      <c r="HFG16" s="105"/>
      <c r="HFH16" s="105"/>
      <c r="HFI16" s="105"/>
      <c r="HFJ16" s="105"/>
      <c r="HFK16" s="105"/>
      <c r="HFL16" s="105"/>
      <c r="HFM16" s="105"/>
      <c r="HFN16" s="105"/>
      <c r="HFO16" s="105"/>
      <c r="HFP16" s="105"/>
      <c r="HFQ16" s="105"/>
      <c r="HFR16" s="105"/>
      <c r="HFS16" s="105"/>
      <c r="HFT16" s="105"/>
      <c r="HFU16" s="105"/>
      <c r="HFV16" s="105"/>
      <c r="HFW16" s="105"/>
      <c r="HFX16" s="105"/>
      <c r="HFY16" s="105"/>
      <c r="HFZ16" s="105"/>
      <c r="HGA16" s="105"/>
      <c r="HGB16" s="105"/>
      <c r="HGC16" s="105"/>
      <c r="HGD16" s="105"/>
      <c r="HGE16" s="105"/>
      <c r="HGF16" s="105"/>
      <c r="HGG16" s="105"/>
      <c r="HGH16" s="105"/>
      <c r="HGI16" s="105"/>
      <c r="HGJ16" s="105"/>
      <c r="HGK16" s="105"/>
      <c r="HGL16" s="105"/>
      <c r="HGM16" s="105"/>
      <c r="HGN16" s="105"/>
      <c r="HGO16" s="105"/>
      <c r="HGP16" s="105"/>
      <c r="HGQ16" s="105"/>
      <c r="HGR16" s="105"/>
      <c r="HGS16" s="105"/>
      <c r="HGT16" s="105"/>
      <c r="HGU16" s="105"/>
      <c r="HGV16" s="105"/>
      <c r="HGW16" s="105"/>
      <c r="HGX16" s="105"/>
      <c r="HGY16" s="105"/>
      <c r="HGZ16" s="105"/>
      <c r="HHA16" s="105"/>
      <c r="HHB16" s="105"/>
      <c r="HHC16" s="105"/>
      <c r="HHD16" s="105"/>
      <c r="HHE16" s="105"/>
      <c r="HHF16" s="105"/>
      <c r="HHG16" s="105"/>
      <c r="HHH16" s="105"/>
      <c r="HHI16" s="105"/>
      <c r="HHJ16" s="105"/>
      <c r="HHK16" s="105"/>
      <c r="HHL16" s="105"/>
      <c r="HHM16" s="105"/>
      <c r="HHN16" s="105"/>
      <c r="HHO16" s="105"/>
      <c r="HHP16" s="105"/>
      <c r="HHQ16" s="105"/>
      <c r="HHR16" s="105"/>
      <c r="HHS16" s="105"/>
      <c r="HHT16" s="105"/>
      <c r="HHU16" s="105"/>
      <c r="HHV16" s="105"/>
      <c r="HHW16" s="105"/>
      <c r="HHX16" s="105"/>
      <c r="HHY16" s="105"/>
      <c r="HHZ16" s="105"/>
      <c r="HIA16" s="105"/>
      <c r="HIB16" s="105"/>
      <c r="HIC16" s="105"/>
      <c r="HID16" s="105"/>
      <c r="HIE16" s="105"/>
      <c r="HIF16" s="105"/>
      <c r="HIG16" s="105"/>
      <c r="HIH16" s="105"/>
      <c r="HII16" s="105"/>
      <c r="HIJ16" s="105"/>
      <c r="HIK16" s="105"/>
      <c r="HIL16" s="105"/>
      <c r="HIM16" s="105"/>
      <c r="HIN16" s="105"/>
      <c r="HIO16" s="105"/>
      <c r="HIP16" s="105"/>
      <c r="HIQ16" s="105"/>
      <c r="HIR16" s="105"/>
      <c r="HIS16" s="105"/>
      <c r="HIT16" s="105"/>
      <c r="HIU16" s="105"/>
      <c r="HIV16" s="105"/>
      <c r="HIW16" s="105"/>
      <c r="HIX16" s="105"/>
      <c r="HIY16" s="105"/>
      <c r="HIZ16" s="105"/>
      <c r="HJA16" s="105"/>
      <c r="HJB16" s="105"/>
      <c r="HJC16" s="105"/>
      <c r="HJD16" s="105"/>
      <c r="HJE16" s="105"/>
      <c r="HJF16" s="105"/>
      <c r="HJG16" s="105"/>
      <c r="HJH16" s="105"/>
      <c r="HJI16" s="105"/>
      <c r="HJJ16" s="105"/>
      <c r="HJK16" s="105"/>
      <c r="HJL16" s="105"/>
      <c r="HJM16" s="105"/>
      <c r="HJN16" s="105"/>
      <c r="HJO16" s="105"/>
      <c r="HJP16" s="105"/>
      <c r="HJQ16" s="105"/>
      <c r="HJR16" s="105"/>
      <c r="HJS16" s="105"/>
      <c r="HJT16" s="105"/>
      <c r="HJU16" s="105"/>
      <c r="HJV16" s="105"/>
      <c r="HJW16" s="105"/>
      <c r="HJX16" s="105"/>
      <c r="HJY16" s="105"/>
      <c r="HJZ16" s="105"/>
      <c r="HKA16" s="105"/>
      <c r="HKB16" s="105"/>
      <c r="HKC16" s="105"/>
      <c r="HKD16" s="105"/>
      <c r="HKE16" s="105"/>
      <c r="HKF16" s="105"/>
      <c r="HKG16" s="105"/>
      <c r="HKH16" s="105"/>
      <c r="HKI16" s="105"/>
      <c r="HKJ16" s="105"/>
      <c r="HKK16" s="105"/>
      <c r="HKL16" s="105"/>
      <c r="HKM16" s="105"/>
      <c r="HKN16" s="105"/>
      <c r="HKO16" s="105"/>
      <c r="HKP16" s="105"/>
      <c r="HKQ16" s="105"/>
      <c r="HKR16" s="105"/>
      <c r="HKS16" s="105"/>
      <c r="HKT16" s="105"/>
      <c r="HKU16" s="105"/>
      <c r="HKV16" s="105"/>
      <c r="HKW16" s="105"/>
      <c r="HKX16" s="105"/>
      <c r="HKY16" s="105"/>
      <c r="HKZ16" s="105"/>
      <c r="HLA16" s="105"/>
      <c r="HLB16" s="105"/>
      <c r="HLC16" s="105"/>
      <c r="HLD16" s="105"/>
      <c r="HLE16" s="105"/>
      <c r="HLF16" s="105"/>
      <c r="HLG16" s="105"/>
      <c r="HLH16" s="105"/>
      <c r="HLI16" s="105"/>
      <c r="HLJ16" s="105"/>
      <c r="HLK16" s="105"/>
      <c r="HLL16" s="105"/>
      <c r="HLM16" s="105"/>
      <c r="HLN16" s="105"/>
      <c r="HLO16" s="105"/>
      <c r="HLP16" s="105"/>
      <c r="HLQ16" s="105"/>
      <c r="HLR16" s="105"/>
      <c r="HLS16" s="105"/>
      <c r="HLT16" s="105"/>
      <c r="HLU16" s="105"/>
      <c r="HLV16" s="105"/>
      <c r="HLW16" s="105"/>
      <c r="HLX16" s="105"/>
      <c r="HLY16" s="105"/>
      <c r="HLZ16" s="105"/>
      <c r="HMA16" s="105"/>
      <c r="HMB16" s="105"/>
      <c r="HMC16" s="105"/>
      <c r="HMD16" s="105"/>
      <c r="HME16" s="105"/>
      <c r="HMF16" s="105"/>
      <c r="HMG16" s="105"/>
      <c r="HMH16" s="105"/>
      <c r="HMI16" s="105"/>
      <c r="HMJ16" s="105"/>
      <c r="HMK16" s="105"/>
      <c r="HML16" s="105"/>
      <c r="HMM16" s="105"/>
      <c r="HMN16" s="105"/>
      <c r="HMO16" s="105"/>
      <c r="HMP16" s="105"/>
      <c r="HMQ16" s="105"/>
      <c r="HMR16" s="105"/>
      <c r="HMS16" s="105"/>
      <c r="HMT16" s="105"/>
      <c r="HMU16" s="105"/>
      <c r="HMV16" s="105"/>
      <c r="HMW16" s="105"/>
      <c r="HMX16" s="105"/>
      <c r="HMY16" s="105"/>
      <c r="HMZ16" s="105"/>
      <c r="HNA16" s="105"/>
      <c r="HNB16" s="105"/>
      <c r="HNC16" s="105"/>
      <c r="HND16" s="105"/>
      <c r="HNE16" s="105"/>
      <c r="HNF16" s="105"/>
      <c r="HNG16" s="105"/>
      <c r="HNH16" s="105"/>
      <c r="HNI16" s="105"/>
      <c r="HNJ16" s="105"/>
      <c r="HNK16" s="105"/>
      <c r="HNL16" s="105"/>
      <c r="HNM16" s="105"/>
      <c r="HNN16" s="105"/>
      <c r="HNO16" s="105"/>
      <c r="HNP16" s="105"/>
      <c r="HNQ16" s="105"/>
      <c r="HNR16" s="105"/>
      <c r="HNS16" s="105"/>
      <c r="HNT16" s="105"/>
      <c r="HNU16" s="105"/>
      <c r="HNV16" s="105"/>
      <c r="HNW16" s="105"/>
      <c r="HNX16" s="105"/>
      <c r="HNY16" s="105"/>
      <c r="HNZ16" s="105"/>
      <c r="HOA16" s="105"/>
      <c r="HOB16" s="105"/>
      <c r="HOC16" s="105"/>
      <c r="HOD16" s="105"/>
      <c r="HOE16" s="105"/>
      <c r="HOF16" s="105"/>
      <c r="HOG16" s="105"/>
      <c r="HOH16" s="105"/>
      <c r="HOI16" s="105"/>
      <c r="HOJ16" s="105"/>
      <c r="HOK16" s="105"/>
      <c r="HOL16" s="105"/>
      <c r="HOM16" s="105"/>
      <c r="HON16" s="105"/>
      <c r="HOO16" s="105"/>
      <c r="HOP16" s="105"/>
      <c r="HOQ16" s="105"/>
      <c r="HOR16" s="105"/>
      <c r="HOS16" s="105"/>
      <c r="HOT16" s="105"/>
      <c r="HOU16" s="105"/>
      <c r="HOV16" s="105"/>
      <c r="HOW16" s="105"/>
      <c r="HOX16" s="105"/>
      <c r="HOY16" s="105"/>
      <c r="HOZ16" s="105"/>
      <c r="HPA16" s="105"/>
      <c r="HPB16" s="105"/>
      <c r="HPC16" s="105"/>
      <c r="HPD16" s="105"/>
      <c r="HPE16" s="105"/>
      <c r="HPF16" s="105"/>
      <c r="HPG16" s="105"/>
      <c r="HPH16" s="105"/>
      <c r="HPI16" s="105"/>
      <c r="HPJ16" s="105"/>
      <c r="HPK16" s="105"/>
      <c r="HPL16" s="105"/>
      <c r="HPM16" s="105"/>
      <c r="HPN16" s="105"/>
      <c r="HPO16" s="105"/>
      <c r="HPP16" s="105"/>
      <c r="HPQ16" s="105"/>
      <c r="HPR16" s="105"/>
      <c r="HPS16" s="105"/>
      <c r="HPT16" s="105"/>
      <c r="HPU16" s="105"/>
      <c r="HPV16" s="105"/>
      <c r="HPW16" s="105"/>
      <c r="HPX16" s="105"/>
      <c r="HPY16" s="105"/>
      <c r="HPZ16" s="105"/>
      <c r="HQA16" s="105"/>
      <c r="HQB16" s="105"/>
      <c r="HQC16" s="105"/>
      <c r="HQD16" s="105"/>
      <c r="HQE16" s="105"/>
      <c r="HQF16" s="105"/>
      <c r="HQG16" s="105"/>
      <c r="HQH16" s="105"/>
      <c r="HQI16" s="105"/>
      <c r="HQJ16" s="105"/>
      <c r="HQK16" s="105"/>
      <c r="HQL16" s="105"/>
      <c r="HQM16" s="105"/>
      <c r="HQN16" s="105"/>
      <c r="HQO16" s="105"/>
      <c r="HQP16" s="105"/>
      <c r="HQQ16" s="105"/>
      <c r="HQR16" s="105"/>
      <c r="HQS16" s="105"/>
      <c r="HQT16" s="105"/>
      <c r="HQU16" s="105"/>
      <c r="HQV16" s="105"/>
      <c r="HQW16" s="105"/>
      <c r="HQX16" s="105"/>
      <c r="HQY16" s="105"/>
      <c r="HQZ16" s="105"/>
      <c r="HRA16" s="105"/>
      <c r="HRB16" s="105"/>
      <c r="HRC16" s="105"/>
      <c r="HRD16" s="105"/>
      <c r="HRE16" s="105"/>
      <c r="HRF16" s="105"/>
      <c r="HRG16" s="105"/>
      <c r="HRH16" s="105"/>
      <c r="HRI16" s="105"/>
      <c r="HRJ16" s="105"/>
      <c r="HRK16" s="105"/>
      <c r="HRL16" s="105"/>
      <c r="HRM16" s="105"/>
      <c r="HRN16" s="105"/>
      <c r="HRO16" s="105"/>
      <c r="HRP16" s="105"/>
      <c r="HRQ16" s="105"/>
      <c r="HRR16" s="105"/>
      <c r="HRS16" s="105"/>
      <c r="HRT16" s="105"/>
      <c r="HRU16" s="105"/>
      <c r="HRV16" s="105"/>
      <c r="HRW16" s="105"/>
      <c r="HRX16" s="105"/>
      <c r="HRY16" s="105"/>
      <c r="HRZ16" s="105"/>
      <c r="HSA16" s="105"/>
      <c r="HSB16" s="105"/>
      <c r="HSC16" s="105"/>
      <c r="HSD16" s="105"/>
      <c r="HSE16" s="105"/>
      <c r="HSF16" s="105"/>
      <c r="HSG16" s="105"/>
      <c r="HSH16" s="105"/>
      <c r="HSI16" s="105"/>
      <c r="HSJ16" s="105"/>
      <c r="HSK16" s="105"/>
      <c r="HSL16" s="105"/>
      <c r="HSM16" s="105"/>
      <c r="HSN16" s="105"/>
      <c r="HSO16" s="105"/>
      <c r="HSP16" s="105"/>
      <c r="HSQ16" s="105"/>
      <c r="HSR16" s="105"/>
      <c r="HSS16" s="105"/>
      <c r="HST16" s="105"/>
      <c r="HSU16" s="105"/>
      <c r="HSV16" s="105"/>
      <c r="HSW16" s="105"/>
      <c r="HSX16" s="105"/>
      <c r="HSY16" s="105"/>
      <c r="HSZ16" s="105"/>
      <c r="HTA16" s="105"/>
      <c r="HTB16" s="105"/>
      <c r="HTC16" s="105"/>
      <c r="HTD16" s="105"/>
      <c r="HTE16" s="105"/>
      <c r="HTF16" s="105"/>
      <c r="HTG16" s="105"/>
      <c r="HTH16" s="105"/>
      <c r="HTI16" s="105"/>
      <c r="HTJ16" s="105"/>
      <c r="HTK16" s="105"/>
      <c r="HTL16" s="105"/>
      <c r="HTM16" s="105"/>
      <c r="HTN16" s="105"/>
      <c r="HTO16" s="105"/>
      <c r="HTP16" s="105"/>
      <c r="HTQ16" s="105"/>
      <c r="HTR16" s="105"/>
      <c r="HTS16" s="105"/>
      <c r="HTT16" s="105"/>
      <c r="HTU16" s="105"/>
      <c r="HTV16" s="105"/>
      <c r="HTW16" s="105"/>
      <c r="HTX16" s="105"/>
      <c r="HTY16" s="105"/>
      <c r="HTZ16" s="105"/>
      <c r="HUA16" s="105"/>
      <c r="HUB16" s="105"/>
      <c r="HUC16" s="105"/>
      <c r="HUD16" s="105"/>
      <c r="HUE16" s="105"/>
      <c r="HUF16" s="105"/>
      <c r="HUG16" s="105"/>
      <c r="HUH16" s="105"/>
      <c r="HUI16" s="105"/>
      <c r="HUJ16" s="105"/>
      <c r="HUK16" s="105"/>
      <c r="HUL16" s="105"/>
      <c r="HUM16" s="105"/>
      <c r="HUN16" s="105"/>
      <c r="HUO16" s="105"/>
      <c r="HUP16" s="105"/>
      <c r="HUQ16" s="105"/>
      <c r="HUR16" s="105"/>
      <c r="HUS16" s="105"/>
      <c r="HUT16" s="105"/>
      <c r="HUU16" s="105"/>
      <c r="HUV16" s="105"/>
      <c r="HUW16" s="105"/>
      <c r="HUX16" s="105"/>
      <c r="HUY16" s="105"/>
      <c r="HUZ16" s="105"/>
      <c r="HVA16" s="105"/>
      <c r="HVB16" s="105"/>
      <c r="HVC16" s="105"/>
      <c r="HVD16" s="105"/>
      <c r="HVE16" s="105"/>
      <c r="HVF16" s="105"/>
      <c r="HVG16" s="105"/>
      <c r="HVH16" s="105"/>
      <c r="HVI16" s="105"/>
      <c r="HVJ16" s="105"/>
      <c r="HVK16" s="105"/>
      <c r="HVL16" s="105"/>
      <c r="HVM16" s="105"/>
      <c r="HVN16" s="105"/>
      <c r="HVO16" s="105"/>
      <c r="HVP16" s="105"/>
      <c r="HVQ16" s="105"/>
      <c r="HVR16" s="105"/>
      <c r="HVS16" s="105"/>
      <c r="HVT16" s="105"/>
      <c r="HVU16" s="105"/>
      <c r="HVV16" s="105"/>
      <c r="HVW16" s="105"/>
      <c r="HVX16" s="105"/>
      <c r="HVY16" s="105"/>
      <c r="HVZ16" s="105"/>
      <c r="HWA16" s="105"/>
      <c r="HWB16" s="105"/>
      <c r="HWC16" s="105"/>
      <c r="HWD16" s="105"/>
      <c r="HWE16" s="105"/>
      <c r="HWF16" s="105"/>
      <c r="HWG16" s="105"/>
      <c r="HWH16" s="105"/>
      <c r="HWI16" s="105"/>
      <c r="HWJ16" s="105"/>
      <c r="HWK16" s="105"/>
      <c r="HWL16" s="105"/>
      <c r="HWM16" s="105"/>
      <c r="HWN16" s="105"/>
      <c r="HWO16" s="105"/>
      <c r="HWP16" s="105"/>
      <c r="HWQ16" s="105"/>
      <c r="HWR16" s="105"/>
      <c r="HWS16" s="105"/>
      <c r="HWT16" s="105"/>
      <c r="HWU16" s="105"/>
      <c r="HWV16" s="105"/>
      <c r="HWW16" s="105"/>
      <c r="HWX16" s="105"/>
      <c r="HWY16" s="105"/>
      <c r="HWZ16" s="105"/>
      <c r="HXA16" s="105"/>
      <c r="HXB16" s="105"/>
      <c r="HXC16" s="105"/>
      <c r="HXD16" s="105"/>
      <c r="HXE16" s="105"/>
      <c r="HXF16" s="105"/>
      <c r="HXG16" s="105"/>
      <c r="HXH16" s="105"/>
      <c r="HXI16" s="105"/>
      <c r="HXJ16" s="105"/>
      <c r="HXK16" s="105"/>
      <c r="HXL16" s="105"/>
      <c r="HXM16" s="105"/>
      <c r="HXN16" s="105"/>
      <c r="HXO16" s="105"/>
      <c r="HXP16" s="105"/>
      <c r="HXQ16" s="105"/>
      <c r="HXR16" s="105"/>
      <c r="HXS16" s="105"/>
      <c r="HXT16" s="105"/>
      <c r="HXU16" s="105"/>
      <c r="HXV16" s="105"/>
      <c r="HXW16" s="105"/>
      <c r="HXX16" s="105"/>
      <c r="HXY16" s="105"/>
      <c r="HXZ16" s="105"/>
      <c r="HYA16" s="105"/>
      <c r="HYB16" s="105"/>
      <c r="HYC16" s="105"/>
      <c r="HYD16" s="105"/>
      <c r="HYE16" s="105"/>
      <c r="HYF16" s="105"/>
      <c r="HYG16" s="105"/>
      <c r="HYH16" s="105"/>
      <c r="HYI16" s="105"/>
      <c r="HYJ16" s="105"/>
      <c r="HYK16" s="105"/>
      <c r="HYL16" s="105"/>
      <c r="HYM16" s="105"/>
      <c r="HYN16" s="105"/>
      <c r="HYO16" s="105"/>
      <c r="HYP16" s="105"/>
      <c r="HYQ16" s="105"/>
      <c r="HYR16" s="105"/>
      <c r="HYS16" s="105"/>
      <c r="HYT16" s="105"/>
      <c r="HYU16" s="105"/>
      <c r="HYV16" s="105"/>
      <c r="HYW16" s="105"/>
      <c r="HYX16" s="105"/>
      <c r="HYY16" s="105"/>
      <c r="HYZ16" s="105"/>
      <c r="HZA16" s="105"/>
      <c r="HZB16" s="105"/>
      <c r="HZC16" s="105"/>
      <c r="HZD16" s="105"/>
      <c r="HZE16" s="105"/>
      <c r="HZF16" s="105"/>
      <c r="HZG16" s="105"/>
      <c r="HZH16" s="105"/>
      <c r="HZI16" s="105"/>
      <c r="HZJ16" s="105"/>
      <c r="HZK16" s="105"/>
      <c r="HZL16" s="105"/>
      <c r="HZM16" s="105"/>
      <c r="HZN16" s="105"/>
      <c r="HZO16" s="105"/>
      <c r="HZP16" s="105"/>
      <c r="HZQ16" s="105"/>
      <c r="HZR16" s="105"/>
      <c r="HZS16" s="105"/>
      <c r="HZT16" s="105"/>
      <c r="HZU16" s="105"/>
      <c r="HZV16" s="105"/>
      <c r="HZW16" s="105"/>
      <c r="HZX16" s="105"/>
      <c r="HZY16" s="105"/>
      <c r="HZZ16" s="105"/>
      <c r="IAA16" s="105"/>
      <c r="IAB16" s="105"/>
      <c r="IAC16" s="105"/>
      <c r="IAD16" s="105"/>
      <c r="IAE16" s="105"/>
      <c r="IAF16" s="105"/>
      <c r="IAG16" s="105"/>
      <c r="IAH16" s="105"/>
      <c r="IAI16" s="105"/>
      <c r="IAJ16" s="105"/>
      <c r="IAK16" s="105"/>
      <c r="IAL16" s="105"/>
      <c r="IAM16" s="105"/>
      <c r="IAN16" s="105"/>
      <c r="IAO16" s="105"/>
      <c r="IAP16" s="105"/>
      <c r="IAQ16" s="105"/>
      <c r="IAR16" s="105"/>
      <c r="IAS16" s="105"/>
      <c r="IAT16" s="105"/>
      <c r="IAU16" s="105"/>
      <c r="IAV16" s="105"/>
      <c r="IAW16" s="105"/>
      <c r="IAX16" s="105"/>
      <c r="IAY16" s="105"/>
      <c r="IAZ16" s="105"/>
      <c r="IBA16" s="105"/>
      <c r="IBB16" s="105"/>
      <c r="IBC16" s="105"/>
      <c r="IBD16" s="105"/>
      <c r="IBE16" s="105"/>
      <c r="IBF16" s="105"/>
      <c r="IBG16" s="105"/>
      <c r="IBH16" s="105"/>
      <c r="IBI16" s="105"/>
      <c r="IBJ16" s="105"/>
      <c r="IBK16" s="105"/>
      <c r="IBL16" s="105"/>
      <c r="IBM16" s="105"/>
      <c r="IBN16" s="105"/>
      <c r="IBO16" s="105"/>
      <c r="IBP16" s="105"/>
      <c r="IBQ16" s="105"/>
      <c r="IBR16" s="105"/>
      <c r="IBS16" s="105"/>
      <c r="IBT16" s="105"/>
      <c r="IBU16" s="105"/>
      <c r="IBV16" s="105"/>
      <c r="IBW16" s="105"/>
      <c r="IBX16" s="105"/>
      <c r="IBY16" s="105"/>
      <c r="IBZ16" s="105"/>
      <c r="ICA16" s="105"/>
      <c r="ICB16" s="105"/>
      <c r="ICC16" s="105"/>
      <c r="ICD16" s="105"/>
      <c r="ICE16" s="105"/>
      <c r="ICF16" s="105"/>
      <c r="ICG16" s="105"/>
      <c r="ICH16" s="105"/>
      <c r="ICI16" s="105"/>
      <c r="ICJ16" s="105"/>
      <c r="ICK16" s="105"/>
      <c r="ICL16" s="105"/>
      <c r="ICM16" s="105"/>
      <c r="ICN16" s="105"/>
      <c r="ICO16" s="105"/>
      <c r="ICP16" s="105"/>
      <c r="ICQ16" s="105"/>
      <c r="ICR16" s="105"/>
      <c r="ICS16" s="105"/>
      <c r="ICT16" s="105"/>
      <c r="ICU16" s="105"/>
      <c r="ICV16" s="105"/>
      <c r="ICW16" s="105"/>
      <c r="ICX16" s="105"/>
      <c r="ICY16" s="105"/>
      <c r="ICZ16" s="105"/>
      <c r="IDA16" s="105"/>
      <c r="IDB16" s="105"/>
      <c r="IDC16" s="105"/>
      <c r="IDD16" s="105"/>
      <c r="IDE16" s="105"/>
      <c r="IDF16" s="105"/>
      <c r="IDG16" s="105"/>
      <c r="IDH16" s="105"/>
      <c r="IDI16" s="105"/>
      <c r="IDJ16" s="105"/>
      <c r="IDK16" s="105"/>
      <c r="IDL16" s="105"/>
      <c r="IDM16" s="105"/>
      <c r="IDN16" s="105"/>
      <c r="IDO16" s="105"/>
      <c r="IDP16" s="105"/>
      <c r="IDQ16" s="105"/>
      <c r="IDR16" s="105"/>
      <c r="IDS16" s="105"/>
      <c r="IDT16" s="105"/>
      <c r="IDU16" s="105"/>
      <c r="IDV16" s="105"/>
      <c r="IDW16" s="105"/>
      <c r="IDX16" s="105"/>
      <c r="IDY16" s="105"/>
      <c r="IDZ16" s="105"/>
      <c r="IEA16" s="105"/>
      <c r="IEB16" s="105"/>
      <c r="IEC16" s="105"/>
      <c r="IED16" s="105"/>
      <c r="IEE16" s="105"/>
      <c r="IEF16" s="105"/>
      <c r="IEG16" s="105"/>
      <c r="IEH16" s="105"/>
      <c r="IEI16" s="105"/>
      <c r="IEJ16" s="105"/>
      <c r="IEK16" s="105"/>
      <c r="IEL16" s="105"/>
      <c r="IEM16" s="105"/>
      <c r="IEN16" s="105"/>
      <c r="IEO16" s="105"/>
      <c r="IEP16" s="105"/>
      <c r="IEQ16" s="105"/>
      <c r="IER16" s="105"/>
      <c r="IES16" s="105"/>
      <c r="IET16" s="105"/>
      <c r="IEU16" s="105"/>
      <c r="IEV16" s="105"/>
      <c r="IEW16" s="105"/>
      <c r="IEX16" s="105"/>
      <c r="IEY16" s="105"/>
      <c r="IEZ16" s="105"/>
      <c r="IFA16" s="105"/>
      <c r="IFB16" s="105"/>
      <c r="IFC16" s="105"/>
      <c r="IFD16" s="105"/>
      <c r="IFE16" s="105"/>
      <c r="IFF16" s="105"/>
      <c r="IFG16" s="105"/>
      <c r="IFH16" s="105"/>
      <c r="IFI16" s="105"/>
      <c r="IFJ16" s="105"/>
      <c r="IFK16" s="105"/>
      <c r="IFL16" s="105"/>
      <c r="IFM16" s="105"/>
      <c r="IFN16" s="105"/>
      <c r="IFO16" s="105"/>
      <c r="IFP16" s="105"/>
      <c r="IFQ16" s="105"/>
      <c r="IFR16" s="105"/>
      <c r="IFS16" s="105"/>
      <c r="IFT16" s="105"/>
      <c r="IFU16" s="105"/>
      <c r="IFV16" s="105"/>
      <c r="IFW16" s="105"/>
      <c r="IFX16" s="105"/>
      <c r="IFY16" s="105"/>
      <c r="IFZ16" s="105"/>
      <c r="IGA16" s="105"/>
      <c r="IGB16" s="105"/>
      <c r="IGC16" s="105"/>
      <c r="IGD16" s="105"/>
      <c r="IGE16" s="105"/>
      <c r="IGF16" s="105"/>
      <c r="IGG16" s="105"/>
      <c r="IGH16" s="105"/>
      <c r="IGI16" s="105"/>
      <c r="IGJ16" s="105"/>
      <c r="IGK16" s="105"/>
      <c r="IGL16" s="105"/>
      <c r="IGM16" s="105"/>
      <c r="IGN16" s="105"/>
      <c r="IGO16" s="105"/>
      <c r="IGP16" s="105"/>
      <c r="IGQ16" s="105"/>
      <c r="IGR16" s="105"/>
      <c r="IGS16" s="105"/>
      <c r="IGT16" s="105"/>
      <c r="IGU16" s="105"/>
      <c r="IGV16" s="105"/>
      <c r="IGW16" s="105"/>
      <c r="IGX16" s="105"/>
      <c r="IGY16" s="105"/>
      <c r="IGZ16" s="105"/>
      <c r="IHA16" s="105"/>
      <c r="IHB16" s="105"/>
      <c r="IHC16" s="105"/>
      <c r="IHD16" s="105"/>
      <c r="IHE16" s="105"/>
      <c r="IHF16" s="105"/>
      <c r="IHG16" s="105"/>
      <c r="IHH16" s="105"/>
      <c r="IHI16" s="105"/>
      <c r="IHJ16" s="105"/>
      <c r="IHK16" s="105"/>
      <c r="IHL16" s="105"/>
      <c r="IHM16" s="105"/>
      <c r="IHN16" s="105"/>
      <c r="IHO16" s="105"/>
      <c r="IHP16" s="105"/>
      <c r="IHQ16" s="105"/>
      <c r="IHR16" s="105"/>
      <c r="IHS16" s="105"/>
      <c r="IHT16" s="105"/>
      <c r="IHU16" s="105"/>
      <c r="IHV16" s="105"/>
      <c r="IHW16" s="105"/>
      <c r="IHX16" s="105"/>
      <c r="IHY16" s="105"/>
      <c r="IHZ16" s="105"/>
      <c r="IIA16" s="105"/>
      <c r="IIB16" s="105"/>
      <c r="IIC16" s="105"/>
      <c r="IID16" s="105"/>
      <c r="IIE16" s="105"/>
      <c r="IIF16" s="105"/>
      <c r="IIG16" s="105"/>
      <c r="IIH16" s="105"/>
      <c r="III16" s="105"/>
      <c r="IIJ16" s="105"/>
      <c r="IIK16" s="105"/>
      <c r="IIL16" s="105"/>
      <c r="IIM16" s="105"/>
      <c r="IIN16" s="105"/>
      <c r="IIO16" s="105"/>
      <c r="IIP16" s="105"/>
      <c r="IIQ16" s="105"/>
      <c r="IIR16" s="105"/>
      <c r="IIS16" s="105"/>
      <c r="IIT16" s="105"/>
      <c r="IIU16" s="105"/>
      <c r="IIV16" s="105"/>
      <c r="IIW16" s="105"/>
      <c r="IIX16" s="105"/>
      <c r="IIY16" s="105"/>
      <c r="IIZ16" s="105"/>
      <c r="IJA16" s="105"/>
      <c r="IJB16" s="105"/>
      <c r="IJC16" s="105"/>
      <c r="IJD16" s="105"/>
      <c r="IJE16" s="105"/>
      <c r="IJF16" s="105"/>
      <c r="IJG16" s="105"/>
      <c r="IJH16" s="105"/>
      <c r="IJI16" s="105"/>
      <c r="IJJ16" s="105"/>
      <c r="IJK16" s="105"/>
      <c r="IJL16" s="105"/>
      <c r="IJM16" s="105"/>
      <c r="IJN16" s="105"/>
      <c r="IJO16" s="105"/>
      <c r="IJP16" s="105"/>
      <c r="IJQ16" s="105"/>
      <c r="IJR16" s="105"/>
      <c r="IJS16" s="105"/>
      <c r="IJT16" s="105"/>
      <c r="IJU16" s="105"/>
      <c r="IJV16" s="105"/>
      <c r="IJW16" s="105"/>
      <c r="IJX16" s="105"/>
      <c r="IJY16" s="105"/>
      <c r="IJZ16" s="105"/>
      <c r="IKA16" s="105"/>
      <c r="IKB16" s="105"/>
      <c r="IKC16" s="105"/>
      <c r="IKD16" s="105"/>
      <c r="IKE16" s="105"/>
      <c r="IKF16" s="105"/>
      <c r="IKG16" s="105"/>
      <c r="IKH16" s="105"/>
      <c r="IKI16" s="105"/>
      <c r="IKJ16" s="105"/>
      <c r="IKK16" s="105"/>
      <c r="IKL16" s="105"/>
      <c r="IKM16" s="105"/>
      <c r="IKN16" s="105"/>
      <c r="IKO16" s="105"/>
      <c r="IKP16" s="105"/>
      <c r="IKQ16" s="105"/>
      <c r="IKR16" s="105"/>
      <c r="IKS16" s="105"/>
      <c r="IKT16" s="105"/>
      <c r="IKU16" s="105"/>
      <c r="IKV16" s="105"/>
      <c r="IKW16" s="105"/>
      <c r="IKX16" s="105"/>
      <c r="IKY16" s="105"/>
      <c r="IKZ16" s="105"/>
      <c r="ILA16" s="105"/>
      <c r="ILB16" s="105"/>
      <c r="ILC16" s="105"/>
      <c r="ILD16" s="105"/>
      <c r="ILE16" s="105"/>
      <c r="ILF16" s="105"/>
      <c r="ILG16" s="105"/>
      <c r="ILH16" s="105"/>
      <c r="ILI16" s="105"/>
      <c r="ILJ16" s="105"/>
      <c r="ILK16" s="105"/>
      <c r="ILL16" s="105"/>
      <c r="ILM16" s="105"/>
      <c r="ILN16" s="105"/>
      <c r="ILO16" s="105"/>
      <c r="ILP16" s="105"/>
      <c r="ILQ16" s="105"/>
      <c r="ILR16" s="105"/>
      <c r="ILS16" s="105"/>
      <c r="ILT16" s="105"/>
      <c r="ILU16" s="105"/>
      <c r="ILV16" s="105"/>
      <c r="ILW16" s="105"/>
      <c r="ILX16" s="105"/>
      <c r="ILY16" s="105"/>
      <c r="ILZ16" s="105"/>
      <c r="IMA16" s="105"/>
      <c r="IMB16" s="105"/>
      <c r="IMC16" s="105"/>
      <c r="IMD16" s="105"/>
      <c r="IME16" s="105"/>
      <c r="IMF16" s="105"/>
      <c r="IMG16" s="105"/>
      <c r="IMH16" s="105"/>
      <c r="IMI16" s="105"/>
      <c r="IMJ16" s="105"/>
      <c r="IMK16" s="105"/>
      <c r="IML16" s="105"/>
      <c r="IMM16" s="105"/>
      <c r="IMN16" s="105"/>
      <c r="IMO16" s="105"/>
      <c r="IMP16" s="105"/>
      <c r="IMQ16" s="105"/>
      <c r="IMR16" s="105"/>
      <c r="IMS16" s="105"/>
      <c r="IMT16" s="105"/>
      <c r="IMU16" s="105"/>
      <c r="IMV16" s="105"/>
      <c r="IMW16" s="105"/>
      <c r="IMX16" s="105"/>
      <c r="IMY16" s="105"/>
      <c r="IMZ16" s="105"/>
      <c r="INA16" s="105"/>
      <c r="INB16" s="105"/>
      <c r="INC16" s="105"/>
      <c r="IND16" s="105"/>
      <c r="INE16" s="105"/>
      <c r="INF16" s="105"/>
      <c r="ING16" s="105"/>
      <c r="INH16" s="105"/>
      <c r="INI16" s="105"/>
      <c r="INJ16" s="105"/>
      <c r="INK16" s="105"/>
      <c r="INL16" s="105"/>
      <c r="INM16" s="105"/>
      <c r="INN16" s="105"/>
      <c r="INO16" s="105"/>
      <c r="INP16" s="105"/>
      <c r="INQ16" s="105"/>
      <c r="INR16" s="105"/>
      <c r="INS16" s="105"/>
      <c r="INT16" s="105"/>
      <c r="INU16" s="105"/>
      <c r="INV16" s="105"/>
      <c r="INW16" s="105"/>
      <c r="INX16" s="105"/>
      <c r="INY16" s="105"/>
      <c r="INZ16" s="105"/>
      <c r="IOA16" s="105"/>
      <c r="IOB16" s="105"/>
      <c r="IOC16" s="105"/>
      <c r="IOD16" s="105"/>
      <c r="IOE16" s="105"/>
      <c r="IOF16" s="105"/>
      <c r="IOG16" s="105"/>
      <c r="IOH16" s="105"/>
      <c r="IOI16" s="105"/>
      <c r="IOJ16" s="105"/>
      <c r="IOK16" s="105"/>
      <c r="IOL16" s="105"/>
      <c r="IOM16" s="105"/>
      <c r="ION16" s="105"/>
      <c r="IOO16" s="105"/>
      <c r="IOP16" s="105"/>
      <c r="IOQ16" s="105"/>
      <c r="IOR16" s="105"/>
      <c r="IOS16" s="105"/>
      <c r="IOT16" s="105"/>
      <c r="IOU16" s="105"/>
      <c r="IOV16" s="105"/>
      <c r="IOW16" s="105"/>
      <c r="IOX16" s="105"/>
      <c r="IOY16" s="105"/>
      <c r="IOZ16" s="105"/>
      <c r="IPA16" s="105"/>
      <c r="IPB16" s="105"/>
      <c r="IPC16" s="105"/>
      <c r="IPD16" s="105"/>
      <c r="IPE16" s="105"/>
      <c r="IPF16" s="105"/>
      <c r="IPG16" s="105"/>
      <c r="IPH16" s="105"/>
      <c r="IPI16" s="105"/>
      <c r="IPJ16" s="105"/>
      <c r="IPK16" s="105"/>
      <c r="IPL16" s="105"/>
      <c r="IPM16" s="105"/>
      <c r="IPN16" s="105"/>
      <c r="IPO16" s="105"/>
      <c r="IPP16" s="105"/>
      <c r="IPQ16" s="105"/>
      <c r="IPR16" s="105"/>
      <c r="IPS16" s="105"/>
      <c r="IPT16" s="105"/>
      <c r="IPU16" s="105"/>
      <c r="IPV16" s="105"/>
      <c r="IPW16" s="105"/>
      <c r="IPX16" s="105"/>
      <c r="IPY16" s="105"/>
      <c r="IPZ16" s="105"/>
      <c r="IQA16" s="105"/>
      <c r="IQB16" s="105"/>
      <c r="IQC16" s="105"/>
      <c r="IQD16" s="105"/>
      <c r="IQE16" s="105"/>
      <c r="IQF16" s="105"/>
      <c r="IQG16" s="105"/>
      <c r="IQH16" s="105"/>
      <c r="IQI16" s="105"/>
      <c r="IQJ16" s="105"/>
      <c r="IQK16" s="105"/>
      <c r="IQL16" s="105"/>
      <c r="IQM16" s="105"/>
      <c r="IQN16" s="105"/>
      <c r="IQO16" s="105"/>
      <c r="IQP16" s="105"/>
      <c r="IQQ16" s="105"/>
      <c r="IQR16" s="105"/>
      <c r="IQS16" s="105"/>
      <c r="IQT16" s="105"/>
      <c r="IQU16" s="105"/>
      <c r="IQV16" s="105"/>
      <c r="IQW16" s="105"/>
      <c r="IQX16" s="105"/>
      <c r="IQY16" s="105"/>
      <c r="IQZ16" s="105"/>
      <c r="IRA16" s="105"/>
      <c r="IRB16" s="105"/>
      <c r="IRC16" s="105"/>
      <c r="IRD16" s="105"/>
      <c r="IRE16" s="105"/>
      <c r="IRF16" s="105"/>
      <c r="IRG16" s="105"/>
      <c r="IRH16" s="105"/>
      <c r="IRI16" s="105"/>
      <c r="IRJ16" s="105"/>
      <c r="IRK16" s="105"/>
      <c r="IRL16" s="105"/>
      <c r="IRM16" s="105"/>
      <c r="IRN16" s="105"/>
      <c r="IRO16" s="105"/>
      <c r="IRP16" s="105"/>
      <c r="IRQ16" s="105"/>
      <c r="IRR16" s="105"/>
      <c r="IRS16" s="105"/>
      <c r="IRT16" s="105"/>
      <c r="IRU16" s="105"/>
      <c r="IRV16" s="105"/>
      <c r="IRW16" s="105"/>
      <c r="IRX16" s="105"/>
      <c r="IRY16" s="105"/>
      <c r="IRZ16" s="105"/>
      <c r="ISA16" s="105"/>
      <c r="ISB16" s="105"/>
      <c r="ISC16" s="105"/>
      <c r="ISD16" s="105"/>
      <c r="ISE16" s="105"/>
      <c r="ISF16" s="105"/>
      <c r="ISG16" s="105"/>
      <c r="ISH16" s="105"/>
      <c r="ISI16" s="105"/>
      <c r="ISJ16" s="105"/>
      <c r="ISK16" s="105"/>
      <c r="ISL16" s="105"/>
      <c r="ISM16" s="105"/>
      <c r="ISN16" s="105"/>
      <c r="ISO16" s="105"/>
      <c r="ISP16" s="105"/>
      <c r="ISQ16" s="105"/>
      <c r="ISR16" s="105"/>
      <c r="ISS16" s="105"/>
      <c r="IST16" s="105"/>
      <c r="ISU16" s="105"/>
      <c r="ISV16" s="105"/>
      <c r="ISW16" s="105"/>
      <c r="ISX16" s="105"/>
      <c r="ISY16" s="105"/>
      <c r="ISZ16" s="105"/>
      <c r="ITA16" s="105"/>
      <c r="ITB16" s="105"/>
      <c r="ITC16" s="105"/>
      <c r="ITD16" s="105"/>
      <c r="ITE16" s="105"/>
      <c r="ITF16" s="105"/>
      <c r="ITG16" s="105"/>
      <c r="ITH16" s="105"/>
      <c r="ITI16" s="105"/>
      <c r="ITJ16" s="105"/>
      <c r="ITK16" s="105"/>
      <c r="ITL16" s="105"/>
      <c r="ITM16" s="105"/>
      <c r="ITN16" s="105"/>
      <c r="ITO16" s="105"/>
      <c r="ITP16" s="105"/>
      <c r="ITQ16" s="105"/>
      <c r="ITR16" s="105"/>
      <c r="ITS16" s="105"/>
      <c r="ITT16" s="105"/>
      <c r="ITU16" s="105"/>
      <c r="ITV16" s="105"/>
      <c r="ITW16" s="105"/>
      <c r="ITX16" s="105"/>
      <c r="ITY16" s="105"/>
      <c r="ITZ16" s="105"/>
      <c r="IUA16" s="105"/>
      <c r="IUB16" s="105"/>
      <c r="IUC16" s="105"/>
      <c r="IUD16" s="105"/>
      <c r="IUE16" s="105"/>
      <c r="IUF16" s="105"/>
      <c r="IUG16" s="105"/>
      <c r="IUH16" s="105"/>
      <c r="IUI16" s="105"/>
      <c r="IUJ16" s="105"/>
      <c r="IUK16" s="105"/>
      <c r="IUL16" s="105"/>
      <c r="IUM16" s="105"/>
      <c r="IUN16" s="105"/>
      <c r="IUO16" s="105"/>
      <c r="IUP16" s="105"/>
      <c r="IUQ16" s="105"/>
      <c r="IUR16" s="105"/>
      <c r="IUS16" s="105"/>
      <c r="IUT16" s="105"/>
      <c r="IUU16" s="105"/>
      <c r="IUV16" s="105"/>
      <c r="IUW16" s="105"/>
      <c r="IUX16" s="105"/>
      <c r="IUY16" s="105"/>
      <c r="IUZ16" s="105"/>
      <c r="IVA16" s="105"/>
      <c r="IVB16" s="105"/>
      <c r="IVC16" s="105"/>
      <c r="IVD16" s="105"/>
      <c r="IVE16" s="105"/>
      <c r="IVF16" s="105"/>
      <c r="IVG16" s="105"/>
      <c r="IVH16" s="105"/>
      <c r="IVI16" s="105"/>
      <c r="IVJ16" s="105"/>
      <c r="IVK16" s="105"/>
      <c r="IVL16" s="105"/>
      <c r="IVM16" s="105"/>
      <c r="IVN16" s="105"/>
      <c r="IVO16" s="105"/>
      <c r="IVP16" s="105"/>
      <c r="IVQ16" s="105"/>
      <c r="IVR16" s="105"/>
      <c r="IVS16" s="105"/>
      <c r="IVT16" s="105"/>
      <c r="IVU16" s="105"/>
      <c r="IVV16" s="105"/>
      <c r="IVW16" s="105"/>
      <c r="IVX16" s="105"/>
      <c r="IVY16" s="105"/>
      <c r="IVZ16" s="105"/>
      <c r="IWA16" s="105"/>
      <c r="IWB16" s="105"/>
      <c r="IWC16" s="105"/>
      <c r="IWD16" s="105"/>
      <c r="IWE16" s="105"/>
      <c r="IWF16" s="105"/>
      <c r="IWG16" s="105"/>
      <c r="IWH16" s="105"/>
      <c r="IWI16" s="105"/>
      <c r="IWJ16" s="105"/>
      <c r="IWK16" s="105"/>
      <c r="IWL16" s="105"/>
      <c r="IWM16" s="105"/>
      <c r="IWN16" s="105"/>
      <c r="IWO16" s="105"/>
      <c r="IWP16" s="105"/>
      <c r="IWQ16" s="105"/>
      <c r="IWR16" s="105"/>
      <c r="IWS16" s="105"/>
      <c r="IWT16" s="105"/>
      <c r="IWU16" s="105"/>
      <c r="IWV16" s="105"/>
      <c r="IWW16" s="105"/>
      <c r="IWX16" s="105"/>
      <c r="IWY16" s="105"/>
      <c r="IWZ16" s="105"/>
      <c r="IXA16" s="105"/>
      <c r="IXB16" s="105"/>
      <c r="IXC16" s="105"/>
      <c r="IXD16" s="105"/>
      <c r="IXE16" s="105"/>
      <c r="IXF16" s="105"/>
      <c r="IXG16" s="105"/>
      <c r="IXH16" s="105"/>
      <c r="IXI16" s="105"/>
      <c r="IXJ16" s="105"/>
      <c r="IXK16" s="105"/>
      <c r="IXL16" s="105"/>
      <c r="IXM16" s="105"/>
      <c r="IXN16" s="105"/>
      <c r="IXO16" s="105"/>
      <c r="IXP16" s="105"/>
      <c r="IXQ16" s="105"/>
      <c r="IXR16" s="105"/>
      <c r="IXS16" s="105"/>
      <c r="IXT16" s="105"/>
      <c r="IXU16" s="105"/>
      <c r="IXV16" s="105"/>
      <c r="IXW16" s="105"/>
      <c r="IXX16" s="105"/>
      <c r="IXY16" s="105"/>
      <c r="IXZ16" s="105"/>
      <c r="IYA16" s="105"/>
      <c r="IYB16" s="105"/>
      <c r="IYC16" s="105"/>
      <c r="IYD16" s="105"/>
      <c r="IYE16" s="105"/>
      <c r="IYF16" s="105"/>
      <c r="IYG16" s="105"/>
      <c r="IYH16" s="105"/>
      <c r="IYI16" s="105"/>
      <c r="IYJ16" s="105"/>
      <c r="IYK16" s="105"/>
      <c r="IYL16" s="105"/>
      <c r="IYM16" s="105"/>
      <c r="IYN16" s="105"/>
      <c r="IYO16" s="105"/>
      <c r="IYP16" s="105"/>
      <c r="IYQ16" s="105"/>
      <c r="IYR16" s="105"/>
      <c r="IYS16" s="105"/>
      <c r="IYT16" s="105"/>
      <c r="IYU16" s="105"/>
      <c r="IYV16" s="105"/>
      <c r="IYW16" s="105"/>
      <c r="IYX16" s="105"/>
      <c r="IYY16" s="105"/>
      <c r="IYZ16" s="105"/>
      <c r="IZA16" s="105"/>
      <c r="IZB16" s="105"/>
      <c r="IZC16" s="105"/>
      <c r="IZD16" s="105"/>
      <c r="IZE16" s="105"/>
      <c r="IZF16" s="105"/>
      <c r="IZG16" s="105"/>
      <c r="IZH16" s="105"/>
      <c r="IZI16" s="105"/>
      <c r="IZJ16" s="105"/>
      <c r="IZK16" s="105"/>
      <c r="IZL16" s="105"/>
      <c r="IZM16" s="105"/>
      <c r="IZN16" s="105"/>
      <c r="IZO16" s="105"/>
      <c r="IZP16" s="105"/>
      <c r="IZQ16" s="105"/>
      <c r="IZR16" s="105"/>
      <c r="IZS16" s="105"/>
      <c r="IZT16" s="105"/>
      <c r="IZU16" s="105"/>
      <c r="IZV16" s="105"/>
      <c r="IZW16" s="105"/>
      <c r="IZX16" s="105"/>
      <c r="IZY16" s="105"/>
      <c r="IZZ16" s="105"/>
      <c r="JAA16" s="105"/>
      <c r="JAB16" s="105"/>
      <c r="JAC16" s="105"/>
      <c r="JAD16" s="105"/>
      <c r="JAE16" s="105"/>
      <c r="JAF16" s="105"/>
      <c r="JAG16" s="105"/>
      <c r="JAH16" s="105"/>
      <c r="JAI16" s="105"/>
      <c r="JAJ16" s="105"/>
      <c r="JAK16" s="105"/>
      <c r="JAL16" s="105"/>
      <c r="JAM16" s="105"/>
      <c r="JAN16" s="105"/>
      <c r="JAO16" s="105"/>
      <c r="JAP16" s="105"/>
      <c r="JAQ16" s="105"/>
      <c r="JAR16" s="105"/>
      <c r="JAS16" s="105"/>
      <c r="JAT16" s="105"/>
      <c r="JAU16" s="105"/>
      <c r="JAV16" s="105"/>
      <c r="JAW16" s="105"/>
      <c r="JAX16" s="105"/>
      <c r="JAY16" s="105"/>
      <c r="JAZ16" s="105"/>
      <c r="JBA16" s="105"/>
      <c r="JBB16" s="105"/>
      <c r="JBC16" s="105"/>
      <c r="JBD16" s="105"/>
      <c r="JBE16" s="105"/>
      <c r="JBF16" s="105"/>
      <c r="JBG16" s="105"/>
      <c r="JBH16" s="105"/>
      <c r="JBI16" s="105"/>
      <c r="JBJ16" s="105"/>
      <c r="JBK16" s="105"/>
      <c r="JBL16" s="105"/>
      <c r="JBM16" s="105"/>
      <c r="JBN16" s="105"/>
      <c r="JBO16" s="105"/>
      <c r="JBP16" s="105"/>
      <c r="JBQ16" s="105"/>
      <c r="JBR16" s="105"/>
      <c r="JBS16" s="105"/>
      <c r="JBT16" s="105"/>
      <c r="JBU16" s="105"/>
      <c r="JBV16" s="105"/>
      <c r="JBW16" s="105"/>
      <c r="JBX16" s="105"/>
      <c r="JBY16" s="105"/>
      <c r="JBZ16" s="105"/>
      <c r="JCA16" s="105"/>
      <c r="JCB16" s="105"/>
      <c r="JCC16" s="105"/>
      <c r="JCD16" s="105"/>
      <c r="JCE16" s="105"/>
      <c r="JCF16" s="105"/>
      <c r="JCG16" s="105"/>
      <c r="JCH16" s="105"/>
      <c r="JCI16" s="105"/>
      <c r="JCJ16" s="105"/>
      <c r="JCK16" s="105"/>
      <c r="JCL16" s="105"/>
      <c r="JCM16" s="105"/>
      <c r="JCN16" s="105"/>
      <c r="JCO16" s="105"/>
      <c r="JCP16" s="105"/>
      <c r="JCQ16" s="105"/>
      <c r="JCR16" s="105"/>
      <c r="JCS16" s="105"/>
      <c r="JCT16" s="105"/>
      <c r="JCU16" s="105"/>
      <c r="JCV16" s="105"/>
      <c r="JCW16" s="105"/>
      <c r="JCX16" s="105"/>
      <c r="JCY16" s="105"/>
      <c r="JCZ16" s="105"/>
      <c r="JDA16" s="105"/>
      <c r="JDB16" s="105"/>
      <c r="JDC16" s="105"/>
      <c r="JDD16" s="105"/>
      <c r="JDE16" s="105"/>
      <c r="JDF16" s="105"/>
      <c r="JDG16" s="105"/>
      <c r="JDH16" s="105"/>
      <c r="JDI16" s="105"/>
      <c r="JDJ16" s="105"/>
      <c r="JDK16" s="105"/>
      <c r="JDL16" s="105"/>
      <c r="JDM16" s="105"/>
      <c r="JDN16" s="105"/>
      <c r="JDO16" s="105"/>
      <c r="JDP16" s="105"/>
      <c r="JDQ16" s="105"/>
      <c r="JDR16" s="105"/>
      <c r="JDS16" s="105"/>
      <c r="JDT16" s="105"/>
      <c r="JDU16" s="105"/>
      <c r="JDV16" s="105"/>
      <c r="JDW16" s="105"/>
      <c r="JDX16" s="105"/>
      <c r="JDY16" s="105"/>
      <c r="JDZ16" s="105"/>
      <c r="JEA16" s="105"/>
      <c r="JEB16" s="105"/>
      <c r="JEC16" s="105"/>
      <c r="JED16" s="105"/>
      <c r="JEE16" s="105"/>
      <c r="JEF16" s="105"/>
      <c r="JEG16" s="105"/>
      <c r="JEH16" s="105"/>
      <c r="JEI16" s="105"/>
      <c r="JEJ16" s="105"/>
      <c r="JEK16" s="105"/>
      <c r="JEL16" s="105"/>
      <c r="JEM16" s="105"/>
      <c r="JEN16" s="105"/>
      <c r="JEO16" s="105"/>
      <c r="JEP16" s="105"/>
      <c r="JEQ16" s="105"/>
      <c r="JER16" s="105"/>
      <c r="JES16" s="105"/>
      <c r="JET16" s="105"/>
      <c r="JEU16" s="105"/>
      <c r="JEV16" s="105"/>
      <c r="JEW16" s="105"/>
      <c r="JEX16" s="105"/>
      <c r="JEY16" s="105"/>
      <c r="JEZ16" s="105"/>
      <c r="JFA16" s="105"/>
      <c r="JFB16" s="105"/>
      <c r="JFC16" s="105"/>
      <c r="JFD16" s="105"/>
      <c r="JFE16" s="105"/>
      <c r="JFF16" s="105"/>
      <c r="JFG16" s="105"/>
      <c r="JFH16" s="105"/>
      <c r="JFI16" s="105"/>
      <c r="JFJ16" s="105"/>
      <c r="JFK16" s="105"/>
      <c r="JFL16" s="105"/>
      <c r="JFM16" s="105"/>
      <c r="JFN16" s="105"/>
      <c r="JFO16" s="105"/>
      <c r="JFP16" s="105"/>
      <c r="JFQ16" s="105"/>
      <c r="JFR16" s="105"/>
      <c r="JFS16" s="105"/>
      <c r="JFT16" s="105"/>
      <c r="JFU16" s="105"/>
      <c r="JFV16" s="105"/>
      <c r="JFW16" s="105"/>
      <c r="JFX16" s="105"/>
      <c r="JFY16" s="105"/>
      <c r="JFZ16" s="105"/>
      <c r="JGA16" s="105"/>
      <c r="JGB16" s="105"/>
      <c r="JGC16" s="105"/>
      <c r="JGD16" s="105"/>
      <c r="JGE16" s="105"/>
      <c r="JGF16" s="105"/>
      <c r="JGG16" s="105"/>
      <c r="JGH16" s="105"/>
      <c r="JGI16" s="105"/>
      <c r="JGJ16" s="105"/>
      <c r="JGK16" s="105"/>
      <c r="JGL16" s="105"/>
      <c r="JGM16" s="105"/>
      <c r="JGN16" s="105"/>
      <c r="JGO16" s="105"/>
      <c r="JGP16" s="105"/>
      <c r="JGQ16" s="105"/>
      <c r="JGR16" s="105"/>
      <c r="JGS16" s="105"/>
      <c r="JGT16" s="105"/>
      <c r="JGU16" s="105"/>
      <c r="JGV16" s="105"/>
      <c r="JGW16" s="105"/>
      <c r="JGX16" s="105"/>
      <c r="JGY16" s="105"/>
      <c r="JGZ16" s="105"/>
      <c r="JHA16" s="105"/>
      <c r="JHB16" s="105"/>
      <c r="JHC16" s="105"/>
      <c r="JHD16" s="105"/>
      <c r="JHE16" s="105"/>
      <c r="JHF16" s="105"/>
      <c r="JHG16" s="105"/>
      <c r="JHH16" s="105"/>
      <c r="JHI16" s="105"/>
      <c r="JHJ16" s="105"/>
      <c r="JHK16" s="105"/>
      <c r="JHL16" s="105"/>
      <c r="JHM16" s="105"/>
      <c r="JHN16" s="105"/>
      <c r="JHO16" s="105"/>
      <c r="JHP16" s="105"/>
      <c r="JHQ16" s="105"/>
      <c r="JHR16" s="105"/>
      <c r="JHS16" s="105"/>
      <c r="JHT16" s="105"/>
      <c r="JHU16" s="105"/>
      <c r="JHV16" s="105"/>
      <c r="JHW16" s="105"/>
      <c r="JHX16" s="105"/>
      <c r="JHY16" s="105"/>
      <c r="JHZ16" s="105"/>
      <c r="JIA16" s="105"/>
      <c r="JIB16" s="105"/>
      <c r="JIC16" s="105"/>
      <c r="JID16" s="105"/>
      <c r="JIE16" s="105"/>
      <c r="JIF16" s="105"/>
      <c r="JIG16" s="105"/>
      <c r="JIH16" s="105"/>
      <c r="JII16" s="105"/>
      <c r="JIJ16" s="105"/>
      <c r="JIK16" s="105"/>
      <c r="JIL16" s="105"/>
      <c r="JIM16" s="105"/>
      <c r="JIN16" s="105"/>
      <c r="JIO16" s="105"/>
      <c r="JIP16" s="105"/>
      <c r="JIQ16" s="105"/>
      <c r="JIR16" s="105"/>
      <c r="JIS16" s="105"/>
      <c r="JIT16" s="105"/>
      <c r="JIU16" s="105"/>
      <c r="JIV16" s="105"/>
      <c r="JIW16" s="105"/>
      <c r="JIX16" s="105"/>
      <c r="JIY16" s="105"/>
      <c r="JIZ16" s="105"/>
      <c r="JJA16" s="105"/>
      <c r="JJB16" s="105"/>
      <c r="JJC16" s="105"/>
      <c r="JJD16" s="105"/>
      <c r="JJE16" s="105"/>
      <c r="JJF16" s="105"/>
      <c r="JJG16" s="105"/>
      <c r="JJH16" s="105"/>
      <c r="JJI16" s="105"/>
      <c r="JJJ16" s="105"/>
      <c r="JJK16" s="105"/>
      <c r="JJL16" s="105"/>
      <c r="JJM16" s="105"/>
      <c r="JJN16" s="105"/>
      <c r="JJO16" s="105"/>
      <c r="JJP16" s="105"/>
      <c r="JJQ16" s="105"/>
      <c r="JJR16" s="105"/>
      <c r="JJS16" s="105"/>
      <c r="JJT16" s="105"/>
      <c r="JJU16" s="105"/>
      <c r="JJV16" s="105"/>
      <c r="JJW16" s="105"/>
      <c r="JJX16" s="105"/>
      <c r="JJY16" s="105"/>
      <c r="JJZ16" s="105"/>
      <c r="JKA16" s="105"/>
      <c r="JKB16" s="105"/>
      <c r="JKC16" s="105"/>
      <c r="JKD16" s="105"/>
      <c r="JKE16" s="105"/>
      <c r="JKF16" s="105"/>
      <c r="JKG16" s="105"/>
      <c r="JKH16" s="105"/>
      <c r="JKI16" s="105"/>
      <c r="JKJ16" s="105"/>
      <c r="JKK16" s="105"/>
      <c r="JKL16" s="105"/>
      <c r="JKM16" s="105"/>
      <c r="JKN16" s="105"/>
      <c r="JKO16" s="105"/>
      <c r="JKP16" s="105"/>
      <c r="JKQ16" s="105"/>
      <c r="JKR16" s="105"/>
      <c r="JKS16" s="105"/>
      <c r="JKT16" s="105"/>
      <c r="JKU16" s="105"/>
      <c r="JKV16" s="105"/>
      <c r="JKW16" s="105"/>
      <c r="JKX16" s="105"/>
      <c r="JKY16" s="105"/>
      <c r="JKZ16" s="105"/>
      <c r="JLA16" s="105"/>
      <c r="JLB16" s="105"/>
      <c r="JLC16" s="105"/>
      <c r="JLD16" s="105"/>
      <c r="JLE16" s="105"/>
      <c r="JLF16" s="105"/>
      <c r="JLG16" s="105"/>
      <c r="JLH16" s="105"/>
      <c r="JLI16" s="105"/>
      <c r="JLJ16" s="105"/>
      <c r="JLK16" s="105"/>
      <c r="JLL16" s="105"/>
      <c r="JLM16" s="105"/>
      <c r="JLN16" s="105"/>
      <c r="JLO16" s="105"/>
      <c r="JLP16" s="105"/>
      <c r="JLQ16" s="105"/>
      <c r="JLR16" s="105"/>
      <c r="JLS16" s="105"/>
      <c r="JLT16" s="105"/>
      <c r="JLU16" s="105"/>
      <c r="JLV16" s="105"/>
      <c r="JLW16" s="105"/>
      <c r="JLX16" s="105"/>
      <c r="JLY16" s="105"/>
      <c r="JLZ16" s="105"/>
      <c r="JMA16" s="105"/>
      <c r="JMB16" s="105"/>
      <c r="JMC16" s="105"/>
      <c r="JMD16" s="105"/>
      <c r="JME16" s="105"/>
      <c r="JMF16" s="105"/>
      <c r="JMG16" s="105"/>
      <c r="JMH16" s="105"/>
      <c r="JMI16" s="105"/>
      <c r="JMJ16" s="105"/>
      <c r="JMK16" s="105"/>
      <c r="JML16" s="105"/>
      <c r="JMM16" s="105"/>
      <c r="JMN16" s="105"/>
      <c r="JMO16" s="105"/>
      <c r="JMP16" s="105"/>
      <c r="JMQ16" s="105"/>
      <c r="JMR16" s="105"/>
      <c r="JMS16" s="105"/>
      <c r="JMT16" s="105"/>
      <c r="JMU16" s="105"/>
      <c r="JMV16" s="105"/>
      <c r="JMW16" s="105"/>
      <c r="JMX16" s="105"/>
      <c r="JMY16" s="105"/>
      <c r="JMZ16" s="105"/>
      <c r="JNA16" s="105"/>
      <c r="JNB16" s="105"/>
      <c r="JNC16" s="105"/>
      <c r="JND16" s="105"/>
      <c r="JNE16" s="105"/>
      <c r="JNF16" s="105"/>
      <c r="JNG16" s="105"/>
      <c r="JNH16" s="105"/>
      <c r="JNI16" s="105"/>
      <c r="JNJ16" s="105"/>
      <c r="JNK16" s="105"/>
      <c r="JNL16" s="105"/>
      <c r="JNM16" s="105"/>
      <c r="JNN16" s="105"/>
      <c r="JNO16" s="105"/>
      <c r="JNP16" s="105"/>
      <c r="JNQ16" s="105"/>
      <c r="JNR16" s="105"/>
      <c r="JNS16" s="105"/>
      <c r="JNT16" s="105"/>
      <c r="JNU16" s="105"/>
      <c r="JNV16" s="105"/>
      <c r="JNW16" s="105"/>
      <c r="JNX16" s="105"/>
      <c r="JNY16" s="105"/>
      <c r="JNZ16" s="105"/>
      <c r="JOA16" s="105"/>
      <c r="JOB16" s="105"/>
      <c r="JOC16" s="105"/>
      <c r="JOD16" s="105"/>
      <c r="JOE16" s="105"/>
      <c r="JOF16" s="105"/>
      <c r="JOG16" s="105"/>
      <c r="JOH16" s="105"/>
      <c r="JOI16" s="105"/>
      <c r="JOJ16" s="105"/>
      <c r="JOK16" s="105"/>
      <c r="JOL16" s="105"/>
      <c r="JOM16" s="105"/>
      <c r="JON16" s="105"/>
      <c r="JOO16" s="105"/>
      <c r="JOP16" s="105"/>
      <c r="JOQ16" s="105"/>
      <c r="JOR16" s="105"/>
      <c r="JOS16" s="105"/>
      <c r="JOT16" s="105"/>
      <c r="JOU16" s="105"/>
      <c r="JOV16" s="105"/>
      <c r="JOW16" s="105"/>
      <c r="JOX16" s="105"/>
      <c r="JOY16" s="105"/>
      <c r="JOZ16" s="105"/>
      <c r="JPA16" s="105"/>
      <c r="JPB16" s="105"/>
      <c r="JPC16" s="105"/>
      <c r="JPD16" s="105"/>
      <c r="JPE16" s="105"/>
      <c r="JPF16" s="105"/>
      <c r="JPG16" s="105"/>
      <c r="JPH16" s="105"/>
      <c r="JPI16" s="105"/>
      <c r="JPJ16" s="105"/>
      <c r="JPK16" s="105"/>
      <c r="JPL16" s="105"/>
      <c r="JPM16" s="105"/>
      <c r="JPN16" s="105"/>
      <c r="JPO16" s="105"/>
      <c r="JPP16" s="105"/>
      <c r="JPQ16" s="105"/>
      <c r="JPR16" s="105"/>
      <c r="JPS16" s="105"/>
      <c r="JPT16" s="105"/>
      <c r="JPU16" s="105"/>
      <c r="JPV16" s="105"/>
      <c r="JPW16" s="105"/>
      <c r="JPX16" s="105"/>
      <c r="JPY16" s="105"/>
      <c r="JPZ16" s="105"/>
      <c r="JQA16" s="105"/>
      <c r="JQB16" s="105"/>
      <c r="JQC16" s="105"/>
      <c r="JQD16" s="105"/>
      <c r="JQE16" s="105"/>
      <c r="JQF16" s="105"/>
      <c r="JQG16" s="105"/>
      <c r="JQH16" s="105"/>
      <c r="JQI16" s="105"/>
      <c r="JQJ16" s="105"/>
      <c r="JQK16" s="105"/>
      <c r="JQL16" s="105"/>
      <c r="JQM16" s="105"/>
      <c r="JQN16" s="105"/>
      <c r="JQO16" s="105"/>
      <c r="JQP16" s="105"/>
      <c r="JQQ16" s="105"/>
      <c r="JQR16" s="105"/>
      <c r="JQS16" s="105"/>
      <c r="JQT16" s="105"/>
      <c r="JQU16" s="105"/>
      <c r="JQV16" s="105"/>
      <c r="JQW16" s="105"/>
      <c r="JQX16" s="105"/>
      <c r="JQY16" s="105"/>
      <c r="JQZ16" s="105"/>
      <c r="JRA16" s="105"/>
      <c r="JRB16" s="105"/>
      <c r="JRC16" s="105"/>
      <c r="JRD16" s="105"/>
      <c r="JRE16" s="105"/>
      <c r="JRF16" s="105"/>
      <c r="JRG16" s="105"/>
      <c r="JRH16" s="105"/>
      <c r="JRI16" s="105"/>
      <c r="JRJ16" s="105"/>
      <c r="JRK16" s="105"/>
      <c r="JRL16" s="105"/>
      <c r="JRM16" s="105"/>
      <c r="JRN16" s="105"/>
      <c r="JRO16" s="105"/>
      <c r="JRP16" s="105"/>
      <c r="JRQ16" s="105"/>
      <c r="JRR16" s="105"/>
      <c r="JRS16" s="105"/>
      <c r="JRT16" s="105"/>
      <c r="JRU16" s="105"/>
      <c r="JRV16" s="105"/>
      <c r="JRW16" s="105"/>
      <c r="JRX16" s="105"/>
      <c r="JRY16" s="105"/>
      <c r="JRZ16" s="105"/>
      <c r="JSA16" s="105"/>
      <c r="JSB16" s="105"/>
      <c r="JSC16" s="105"/>
      <c r="JSD16" s="105"/>
      <c r="JSE16" s="105"/>
      <c r="JSF16" s="105"/>
      <c r="JSG16" s="105"/>
      <c r="JSH16" s="105"/>
      <c r="JSI16" s="105"/>
      <c r="JSJ16" s="105"/>
      <c r="JSK16" s="105"/>
      <c r="JSL16" s="105"/>
      <c r="JSM16" s="105"/>
      <c r="JSN16" s="105"/>
      <c r="JSO16" s="105"/>
      <c r="JSP16" s="105"/>
      <c r="JSQ16" s="105"/>
      <c r="JSR16" s="105"/>
      <c r="JSS16" s="105"/>
      <c r="JST16" s="105"/>
      <c r="JSU16" s="105"/>
      <c r="JSV16" s="105"/>
      <c r="JSW16" s="105"/>
      <c r="JSX16" s="105"/>
      <c r="JSY16" s="105"/>
      <c r="JSZ16" s="105"/>
      <c r="JTA16" s="105"/>
      <c r="JTB16" s="105"/>
      <c r="JTC16" s="105"/>
      <c r="JTD16" s="105"/>
      <c r="JTE16" s="105"/>
      <c r="JTF16" s="105"/>
      <c r="JTG16" s="105"/>
      <c r="JTH16" s="105"/>
      <c r="JTI16" s="105"/>
      <c r="JTJ16" s="105"/>
      <c r="JTK16" s="105"/>
      <c r="JTL16" s="105"/>
      <c r="JTM16" s="105"/>
      <c r="JTN16" s="105"/>
      <c r="JTO16" s="105"/>
      <c r="JTP16" s="105"/>
      <c r="JTQ16" s="105"/>
      <c r="JTR16" s="105"/>
      <c r="JTS16" s="105"/>
      <c r="JTT16" s="105"/>
      <c r="JTU16" s="105"/>
      <c r="JTV16" s="105"/>
      <c r="JTW16" s="105"/>
      <c r="JTX16" s="105"/>
      <c r="JTY16" s="105"/>
      <c r="JTZ16" s="105"/>
      <c r="JUA16" s="105"/>
      <c r="JUB16" s="105"/>
      <c r="JUC16" s="105"/>
      <c r="JUD16" s="105"/>
      <c r="JUE16" s="105"/>
      <c r="JUF16" s="105"/>
      <c r="JUG16" s="105"/>
      <c r="JUH16" s="105"/>
      <c r="JUI16" s="105"/>
      <c r="JUJ16" s="105"/>
      <c r="JUK16" s="105"/>
      <c r="JUL16" s="105"/>
      <c r="JUM16" s="105"/>
      <c r="JUN16" s="105"/>
      <c r="JUO16" s="105"/>
      <c r="JUP16" s="105"/>
      <c r="JUQ16" s="105"/>
      <c r="JUR16" s="105"/>
      <c r="JUS16" s="105"/>
      <c r="JUT16" s="105"/>
      <c r="JUU16" s="105"/>
      <c r="JUV16" s="105"/>
      <c r="JUW16" s="105"/>
      <c r="JUX16" s="105"/>
      <c r="JUY16" s="105"/>
      <c r="JUZ16" s="105"/>
      <c r="JVA16" s="105"/>
      <c r="JVB16" s="105"/>
      <c r="JVC16" s="105"/>
      <c r="JVD16" s="105"/>
      <c r="JVE16" s="105"/>
      <c r="JVF16" s="105"/>
      <c r="JVG16" s="105"/>
      <c r="JVH16" s="105"/>
      <c r="JVI16" s="105"/>
      <c r="JVJ16" s="105"/>
      <c r="JVK16" s="105"/>
      <c r="JVL16" s="105"/>
      <c r="JVM16" s="105"/>
      <c r="JVN16" s="105"/>
      <c r="JVO16" s="105"/>
      <c r="JVP16" s="105"/>
      <c r="JVQ16" s="105"/>
      <c r="JVR16" s="105"/>
      <c r="JVS16" s="105"/>
      <c r="JVT16" s="105"/>
      <c r="JVU16" s="105"/>
      <c r="JVV16" s="105"/>
      <c r="JVW16" s="105"/>
      <c r="JVX16" s="105"/>
      <c r="JVY16" s="105"/>
      <c r="JVZ16" s="105"/>
      <c r="JWA16" s="105"/>
      <c r="JWB16" s="105"/>
      <c r="JWC16" s="105"/>
      <c r="JWD16" s="105"/>
      <c r="JWE16" s="105"/>
      <c r="JWF16" s="105"/>
      <c r="JWG16" s="105"/>
      <c r="JWH16" s="105"/>
      <c r="JWI16" s="105"/>
      <c r="JWJ16" s="105"/>
      <c r="JWK16" s="105"/>
      <c r="JWL16" s="105"/>
      <c r="JWM16" s="105"/>
      <c r="JWN16" s="105"/>
      <c r="JWO16" s="105"/>
      <c r="JWP16" s="105"/>
      <c r="JWQ16" s="105"/>
      <c r="JWR16" s="105"/>
      <c r="JWS16" s="105"/>
      <c r="JWT16" s="105"/>
      <c r="JWU16" s="105"/>
      <c r="JWV16" s="105"/>
      <c r="JWW16" s="105"/>
      <c r="JWX16" s="105"/>
      <c r="JWY16" s="105"/>
      <c r="JWZ16" s="105"/>
      <c r="JXA16" s="105"/>
      <c r="JXB16" s="105"/>
      <c r="JXC16" s="105"/>
      <c r="JXD16" s="105"/>
      <c r="JXE16" s="105"/>
      <c r="JXF16" s="105"/>
      <c r="JXG16" s="105"/>
      <c r="JXH16" s="105"/>
      <c r="JXI16" s="105"/>
      <c r="JXJ16" s="105"/>
      <c r="JXK16" s="105"/>
      <c r="JXL16" s="105"/>
      <c r="JXM16" s="105"/>
      <c r="JXN16" s="105"/>
      <c r="JXO16" s="105"/>
      <c r="JXP16" s="105"/>
      <c r="JXQ16" s="105"/>
      <c r="JXR16" s="105"/>
      <c r="JXS16" s="105"/>
      <c r="JXT16" s="105"/>
      <c r="JXU16" s="105"/>
      <c r="JXV16" s="105"/>
      <c r="JXW16" s="105"/>
      <c r="JXX16" s="105"/>
      <c r="JXY16" s="105"/>
      <c r="JXZ16" s="105"/>
      <c r="JYA16" s="105"/>
      <c r="JYB16" s="105"/>
      <c r="JYC16" s="105"/>
      <c r="JYD16" s="105"/>
      <c r="JYE16" s="105"/>
      <c r="JYF16" s="105"/>
      <c r="JYG16" s="105"/>
      <c r="JYH16" s="105"/>
      <c r="JYI16" s="105"/>
      <c r="JYJ16" s="105"/>
      <c r="JYK16" s="105"/>
      <c r="JYL16" s="105"/>
      <c r="JYM16" s="105"/>
      <c r="JYN16" s="105"/>
      <c r="JYO16" s="105"/>
      <c r="JYP16" s="105"/>
      <c r="JYQ16" s="105"/>
      <c r="JYR16" s="105"/>
      <c r="JYS16" s="105"/>
      <c r="JYT16" s="105"/>
      <c r="JYU16" s="105"/>
      <c r="JYV16" s="105"/>
      <c r="JYW16" s="105"/>
      <c r="JYX16" s="105"/>
      <c r="JYY16" s="105"/>
      <c r="JYZ16" s="105"/>
      <c r="JZA16" s="105"/>
      <c r="JZB16" s="105"/>
      <c r="JZC16" s="105"/>
      <c r="JZD16" s="105"/>
      <c r="JZE16" s="105"/>
      <c r="JZF16" s="105"/>
      <c r="JZG16" s="105"/>
      <c r="JZH16" s="105"/>
      <c r="JZI16" s="105"/>
      <c r="JZJ16" s="105"/>
      <c r="JZK16" s="105"/>
      <c r="JZL16" s="105"/>
      <c r="JZM16" s="105"/>
      <c r="JZN16" s="105"/>
      <c r="JZO16" s="105"/>
      <c r="JZP16" s="105"/>
      <c r="JZQ16" s="105"/>
      <c r="JZR16" s="105"/>
      <c r="JZS16" s="105"/>
      <c r="JZT16" s="105"/>
      <c r="JZU16" s="105"/>
      <c r="JZV16" s="105"/>
      <c r="JZW16" s="105"/>
      <c r="JZX16" s="105"/>
      <c r="JZY16" s="105"/>
      <c r="JZZ16" s="105"/>
      <c r="KAA16" s="105"/>
      <c r="KAB16" s="105"/>
      <c r="KAC16" s="105"/>
      <c r="KAD16" s="105"/>
      <c r="KAE16" s="105"/>
      <c r="KAF16" s="105"/>
      <c r="KAG16" s="105"/>
      <c r="KAH16" s="105"/>
      <c r="KAI16" s="105"/>
      <c r="KAJ16" s="105"/>
      <c r="KAK16" s="105"/>
      <c r="KAL16" s="105"/>
      <c r="KAM16" s="105"/>
      <c r="KAN16" s="105"/>
      <c r="KAO16" s="105"/>
      <c r="KAP16" s="105"/>
      <c r="KAQ16" s="105"/>
      <c r="KAR16" s="105"/>
      <c r="KAS16" s="105"/>
      <c r="KAT16" s="105"/>
      <c r="KAU16" s="105"/>
      <c r="KAV16" s="105"/>
      <c r="KAW16" s="105"/>
      <c r="KAX16" s="105"/>
      <c r="KAY16" s="105"/>
      <c r="KAZ16" s="105"/>
      <c r="KBA16" s="105"/>
      <c r="KBB16" s="105"/>
      <c r="KBC16" s="105"/>
      <c r="KBD16" s="105"/>
      <c r="KBE16" s="105"/>
      <c r="KBF16" s="105"/>
      <c r="KBG16" s="105"/>
      <c r="KBH16" s="105"/>
      <c r="KBI16" s="105"/>
      <c r="KBJ16" s="105"/>
      <c r="KBK16" s="105"/>
      <c r="KBL16" s="105"/>
      <c r="KBM16" s="105"/>
      <c r="KBN16" s="105"/>
      <c r="KBO16" s="105"/>
      <c r="KBP16" s="105"/>
      <c r="KBQ16" s="105"/>
      <c r="KBR16" s="105"/>
      <c r="KBS16" s="105"/>
      <c r="KBT16" s="105"/>
      <c r="KBU16" s="105"/>
      <c r="KBV16" s="105"/>
      <c r="KBW16" s="105"/>
      <c r="KBX16" s="105"/>
      <c r="KBY16" s="105"/>
      <c r="KBZ16" s="105"/>
      <c r="KCA16" s="105"/>
      <c r="KCB16" s="105"/>
      <c r="KCC16" s="105"/>
      <c r="KCD16" s="105"/>
      <c r="KCE16" s="105"/>
      <c r="KCF16" s="105"/>
      <c r="KCG16" s="105"/>
      <c r="KCH16" s="105"/>
      <c r="KCI16" s="105"/>
      <c r="KCJ16" s="105"/>
      <c r="KCK16" s="105"/>
      <c r="KCL16" s="105"/>
      <c r="KCM16" s="105"/>
      <c r="KCN16" s="105"/>
      <c r="KCO16" s="105"/>
      <c r="KCP16" s="105"/>
      <c r="KCQ16" s="105"/>
      <c r="KCR16" s="105"/>
      <c r="KCS16" s="105"/>
      <c r="KCT16" s="105"/>
      <c r="KCU16" s="105"/>
      <c r="KCV16" s="105"/>
      <c r="KCW16" s="105"/>
      <c r="KCX16" s="105"/>
      <c r="KCY16" s="105"/>
      <c r="KCZ16" s="105"/>
      <c r="KDA16" s="105"/>
      <c r="KDB16" s="105"/>
      <c r="KDC16" s="105"/>
      <c r="KDD16" s="105"/>
      <c r="KDE16" s="105"/>
      <c r="KDF16" s="105"/>
      <c r="KDG16" s="105"/>
      <c r="KDH16" s="105"/>
      <c r="KDI16" s="105"/>
      <c r="KDJ16" s="105"/>
      <c r="KDK16" s="105"/>
      <c r="KDL16" s="105"/>
      <c r="KDM16" s="105"/>
      <c r="KDN16" s="105"/>
      <c r="KDO16" s="105"/>
      <c r="KDP16" s="105"/>
      <c r="KDQ16" s="105"/>
      <c r="KDR16" s="105"/>
      <c r="KDS16" s="105"/>
      <c r="KDT16" s="105"/>
      <c r="KDU16" s="105"/>
      <c r="KDV16" s="105"/>
      <c r="KDW16" s="105"/>
      <c r="KDX16" s="105"/>
      <c r="KDY16" s="105"/>
      <c r="KDZ16" s="105"/>
      <c r="KEA16" s="105"/>
      <c r="KEB16" s="105"/>
      <c r="KEC16" s="105"/>
      <c r="KED16" s="105"/>
      <c r="KEE16" s="105"/>
      <c r="KEF16" s="105"/>
      <c r="KEG16" s="105"/>
      <c r="KEH16" s="105"/>
      <c r="KEI16" s="105"/>
      <c r="KEJ16" s="105"/>
      <c r="KEK16" s="105"/>
      <c r="KEL16" s="105"/>
      <c r="KEM16" s="105"/>
      <c r="KEN16" s="105"/>
      <c r="KEO16" s="105"/>
      <c r="KEP16" s="105"/>
      <c r="KEQ16" s="105"/>
      <c r="KER16" s="105"/>
      <c r="KES16" s="105"/>
      <c r="KET16" s="105"/>
      <c r="KEU16" s="105"/>
      <c r="KEV16" s="105"/>
      <c r="KEW16" s="105"/>
      <c r="KEX16" s="105"/>
      <c r="KEY16" s="105"/>
      <c r="KEZ16" s="105"/>
      <c r="KFA16" s="105"/>
      <c r="KFB16" s="105"/>
      <c r="KFC16" s="105"/>
      <c r="KFD16" s="105"/>
      <c r="KFE16" s="105"/>
      <c r="KFF16" s="105"/>
      <c r="KFG16" s="105"/>
      <c r="KFH16" s="105"/>
      <c r="KFI16" s="105"/>
      <c r="KFJ16" s="105"/>
      <c r="KFK16" s="105"/>
      <c r="KFL16" s="105"/>
      <c r="KFM16" s="105"/>
      <c r="KFN16" s="105"/>
      <c r="KFO16" s="105"/>
      <c r="KFP16" s="105"/>
      <c r="KFQ16" s="105"/>
      <c r="KFR16" s="105"/>
      <c r="KFS16" s="105"/>
      <c r="KFT16" s="105"/>
      <c r="KFU16" s="105"/>
      <c r="KFV16" s="105"/>
      <c r="KFW16" s="105"/>
      <c r="KFX16" s="105"/>
      <c r="KFY16" s="105"/>
      <c r="KFZ16" s="105"/>
      <c r="KGA16" s="105"/>
      <c r="KGB16" s="105"/>
      <c r="KGC16" s="105"/>
      <c r="KGD16" s="105"/>
      <c r="KGE16" s="105"/>
      <c r="KGF16" s="105"/>
      <c r="KGG16" s="105"/>
      <c r="KGH16" s="105"/>
      <c r="KGI16" s="105"/>
      <c r="KGJ16" s="105"/>
      <c r="KGK16" s="105"/>
      <c r="KGL16" s="105"/>
      <c r="KGM16" s="105"/>
      <c r="KGN16" s="105"/>
      <c r="KGO16" s="105"/>
      <c r="KGP16" s="105"/>
      <c r="KGQ16" s="105"/>
      <c r="KGR16" s="105"/>
      <c r="KGS16" s="105"/>
      <c r="KGT16" s="105"/>
      <c r="KGU16" s="105"/>
      <c r="KGV16" s="105"/>
      <c r="KGW16" s="105"/>
      <c r="KGX16" s="105"/>
      <c r="KGY16" s="105"/>
      <c r="KGZ16" s="105"/>
      <c r="KHA16" s="105"/>
      <c r="KHB16" s="105"/>
      <c r="KHC16" s="105"/>
      <c r="KHD16" s="105"/>
      <c r="KHE16" s="105"/>
      <c r="KHF16" s="105"/>
      <c r="KHG16" s="105"/>
      <c r="KHH16" s="105"/>
      <c r="KHI16" s="105"/>
      <c r="KHJ16" s="105"/>
      <c r="KHK16" s="105"/>
      <c r="KHL16" s="105"/>
      <c r="KHM16" s="105"/>
      <c r="KHN16" s="105"/>
      <c r="KHO16" s="105"/>
      <c r="KHP16" s="105"/>
      <c r="KHQ16" s="105"/>
      <c r="KHR16" s="105"/>
      <c r="KHS16" s="105"/>
      <c r="KHT16" s="105"/>
      <c r="KHU16" s="105"/>
      <c r="KHV16" s="105"/>
      <c r="KHW16" s="105"/>
      <c r="KHX16" s="105"/>
      <c r="KHY16" s="105"/>
      <c r="KHZ16" s="105"/>
      <c r="KIA16" s="105"/>
      <c r="KIB16" s="105"/>
      <c r="KIC16" s="105"/>
      <c r="KID16" s="105"/>
      <c r="KIE16" s="105"/>
      <c r="KIF16" s="105"/>
      <c r="KIG16" s="105"/>
      <c r="KIH16" s="105"/>
      <c r="KII16" s="105"/>
      <c r="KIJ16" s="105"/>
      <c r="KIK16" s="105"/>
      <c r="KIL16" s="105"/>
      <c r="KIM16" s="105"/>
      <c r="KIN16" s="105"/>
      <c r="KIO16" s="105"/>
      <c r="KIP16" s="105"/>
      <c r="KIQ16" s="105"/>
      <c r="KIR16" s="105"/>
      <c r="KIS16" s="105"/>
      <c r="KIT16" s="105"/>
      <c r="KIU16" s="105"/>
      <c r="KIV16" s="105"/>
      <c r="KIW16" s="105"/>
      <c r="KIX16" s="105"/>
      <c r="KIY16" s="105"/>
      <c r="KIZ16" s="105"/>
      <c r="KJA16" s="105"/>
      <c r="KJB16" s="105"/>
      <c r="KJC16" s="105"/>
      <c r="KJD16" s="105"/>
      <c r="KJE16" s="105"/>
      <c r="KJF16" s="105"/>
      <c r="KJG16" s="105"/>
      <c r="KJH16" s="105"/>
      <c r="KJI16" s="105"/>
      <c r="KJJ16" s="105"/>
      <c r="KJK16" s="105"/>
      <c r="KJL16" s="105"/>
      <c r="KJM16" s="105"/>
      <c r="KJN16" s="105"/>
      <c r="KJO16" s="105"/>
      <c r="KJP16" s="105"/>
      <c r="KJQ16" s="105"/>
      <c r="KJR16" s="105"/>
      <c r="KJS16" s="105"/>
      <c r="KJT16" s="105"/>
      <c r="KJU16" s="105"/>
      <c r="KJV16" s="105"/>
      <c r="KJW16" s="105"/>
      <c r="KJX16" s="105"/>
      <c r="KJY16" s="105"/>
      <c r="KJZ16" s="105"/>
      <c r="KKA16" s="105"/>
      <c r="KKB16" s="105"/>
      <c r="KKC16" s="105"/>
      <c r="KKD16" s="105"/>
      <c r="KKE16" s="105"/>
      <c r="KKF16" s="105"/>
      <c r="KKG16" s="105"/>
      <c r="KKH16" s="105"/>
      <c r="KKI16" s="105"/>
      <c r="KKJ16" s="105"/>
      <c r="KKK16" s="105"/>
      <c r="KKL16" s="105"/>
      <c r="KKM16" s="105"/>
      <c r="KKN16" s="105"/>
      <c r="KKO16" s="105"/>
      <c r="KKP16" s="105"/>
      <c r="KKQ16" s="105"/>
      <c r="KKR16" s="105"/>
      <c r="KKS16" s="105"/>
      <c r="KKT16" s="105"/>
      <c r="KKU16" s="105"/>
      <c r="KKV16" s="105"/>
      <c r="KKW16" s="105"/>
      <c r="KKX16" s="105"/>
      <c r="KKY16" s="105"/>
      <c r="KKZ16" s="105"/>
      <c r="KLA16" s="105"/>
      <c r="KLB16" s="105"/>
      <c r="KLC16" s="105"/>
      <c r="KLD16" s="105"/>
      <c r="KLE16" s="105"/>
      <c r="KLF16" s="105"/>
      <c r="KLG16" s="105"/>
      <c r="KLH16" s="105"/>
      <c r="KLI16" s="105"/>
      <c r="KLJ16" s="105"/>
      <c r="KLK16" s="105"/>
      <c r="KLL16" s="105"/>
      <c r="KLM16" s="105"/>
      <c r="KLN16" s="105"/>
      <c r="KLO16" s="105"/>
      <c r="KLP16" s="105"/>
      <c r="KLQ16" s="105"/>
      <c r="KLR16" s="105"/>
      <c r="KLS16" s="105"/>
      <c r="KLT16" s="105"/>
      <c r="KLU16" s="105"/>
      <c r="KLV16" s="105"/>
      <c r="KLW16" s="105"/>
      <c r="KLX16" s="105"/>
      <c r="KLY16" s="105"/>
      <c r="KLZ16" s="105"/>
      <c r="KMA16" s="105"/>
      <c r="KMB16" s="105"/>
      <c r="KMC16" s="105"/>
      <c r="KMD16" s="105"/>
      <c r="KME16" s="105"/>
      <c r="KMF16" s="105"/>
      <c r="KMG16" s="105"/>
      <c r="KMH16" s="105"/>
      <c r="KMI16" s="105"/>
      <c r="KMJ16" s="105"/>
      <c r="KMK16" s="105"/>
      <c r="KML16" s="105"/>
      <c r="KMM16" s="105"/>
      <c r="KMN16" s="105"/>
      <c r="KMO16" s="105"/>
      <c r="KMP16" s="105"/>
      <c r="KMQ16" s="105"/>
      <c r="KMR16" s="105"/>
      <c r="KMS16" s="105"/>
      <c r="KMT16" s="105"/>
      <c r="KMU16" s="105"/>
      <c r="KMV16" s="105"/>
      <c r="KMW16" s="105"/>
      <c r="KMX16" s="105"/>
      <c r="KMY16" s="105"/>
      <c r="KMZ16" s="105"/>
      <c r="KNA16" s="105"/>
      <c r="KNB16" s="105"/>
      <c r="KNC16" s="105"/>
      <c r="KND16" s="105"/>
      <c r="KNE16" s="105"/>
      <c r="KNF16" s="105"/>
      <c r="KNG16" s="105"/>
      <c r="KNH16" s="105"/>
      <c r="KNI16" s="105"/>
      <c r="KNJ16" s="105"/>
      <c r="KNK16" s="105"/>
      <c r="KNL16" s="105"/>
      <c r="KNM16" s="105"/>
      <c r="KNN16" s="105"/>
      <c r="KNO16" s="105"/>
      <c r="KNP16" s="105"/>
      <c r="KNQ16" s="105"/>
      <c r="KNR16" s="105"/>
      <c r="KNS16" s="105"/>
      <c r="KNT16" s="105"/>
      <c r="KNU16" s="105"/>
      <c r="KNV16" s="105"/>
      <c r="KNW16" s="105"/>
      <c r="KNX16" s="105"/>
      <c r="KNY16" s="105"/>
      <c r="KNZ16" s="105"/>
      <c r="KOA16" s="105"/>
      <c r="KOB16" s="105"/>
      <c r="KOC16" s="105"/>
      <c r="KOD16" s="105"/>
      <c r="KOE16" s="105"/>
      <c r="KOF16" s="105"/>
      <c r="KOG16" s="105"/>
      <c r="KOH16" s="105"/>
      <c r="KOI16" s="105"/>
      <c r="KOJ16" s="105"/>
      <c r="KOK16" s="105"/>
      <c r="KOL16" s="105"/>
      <c r="KOM16" s="105"/>
      <c r="KON16" s="105"/>
      <c r="KOO16" s="105"/>
      <c r="KOP16" s="105"/>
      <c r="KOQ16" s="105"/>
      <c r="KOR16" s="105"/>
      <c r="KOS16" s="105"/>
      <c r="KOT16" s="105"/>
      <c r="KOU16" s="105"/>
      <c r="KOV16" s="105"/>
      <c r="KOW16" s="105"/>
      <c r="KOX16" s="105"/>
      <c r="KOY16" s="105"/>
      <c r="KOZ16" s="105"/>
      <c r="KPA16" s="105"/>
      <c r="KPB16" s="105"/>
      <c r="KPC16" s="105"/>
      <c r="KPD16" s="105"/>
      <c r="KPE16" s="105"/>
      <c r="KPF16" s="105"/>
      <c r="KPG16" s="105"/>
      <c r="KPH16" s="105"/>
      <c r="KPI16" s="105"/>
      <c r="KPJ16" s="105"/>
      <c r="KPK16" s="105"/>
      <c r="KPL16" s="105"/>
      <c r="KPM16" s="105"/>
      <c r="KPN16" s="105"/>
      <c r="KPO16" s="105"/>
      <c r="KPP16" s="105"/>
      <c r="KPQ16" s="105"/>
      <c r="KPR16" s="105"/>
      <c r="KPS16" s="105"/>
      <c r="KPT16" s="105"/>
      <c r="KPU16" s="105"/>
      <c r="KPV16" s="105"/>
      <c r="KPW16" s="105"/>
      <c r="KPX16" s="105"/>
      <c r="KPY16" s="105"/>
      <c r="KPZ16" s="105"/>
      <c r="KQA16" s="105"/>
      <c r="KQB16" s="105"/>
      <c r="KQC16" s="105"/>
      <c r="KQD16" s="105"/>
      <c r="KQE16" s="105"/>
      <c r="KQF16" s="105"/>
      <c r="KQG16" s="105"/>
      <c r="KQH16" s="105"/>
      <c r="KQI16" s="105"/>
      <c r="KQJ16" s="105"/>
      <c r="KQK16" s="105"/>
      <c r="KQL16" s="105"/>
      <c r="KQM16" s="105"/>
      <c r="KQN16" s="105"/>
      <c r="KQO16" s="105"/>
      <c r="KQP16" s="105"/>
      <c r="KQQ16" s="105"/>
      <c r="KQR16" s="105"/>
      <c r="KQS16" s="105"/>
      <c r="KQT16" s="105"/>
      <c r="KQU16" s="105"/>
      <c r="KQV16" s="105"/>
      <c r="KQW16" s="105"/>
      <c r="KQX16" s="105"/>
      <c r="KQY16" s="105"/>
      <c r="KQZ16" s="105"/>
      <c r="KRA16" s="105"/>
      <c r="KRB16" s="105"/>
      <c r="KRC16" s="105"/>
      <c r="KRD16" s="105"/>
      <c r="KRE16" s="105"/>
      <c r="KRF16" s="105"/>
      <c r="KRG16" s="105"/>
      <c r="KRH16" s="105"/>
      <c r="KRI16" s="105"/>
      <c r="KRJ16" s="105"/>
      <c r="KRK16" s="105"/>
      <c r="KRL16" s="105"/>
      <c r="KRM16" s="105"/>
      <c r="KRN16" s="105"/>
      <c r="KRO16" s="105"/>
      <c r="KRP16" s="105"/>
      <c r="KRQ16" s="105"/>
      <c r="KRR16" s="105"/>
      <c r="KRS16" s="105"/>
      <c r="KRT16" s="105"/>
      <c r="KRU16" s="105"/>
      <c r="KRV16" s="105"/>
      <c r="KRW16" s="105"/>
      <c r="KRX16" s="105"/>
      <c r="KRY16" s="105"/>
      <c r="KRZ16" s="105"/>
      <c r="KSA16" s="105"/>
      <c r="KSB16" s="105"/>
      <c r="KSC16" s="105"/>
      <c r="KSD16" s="105"/>
      <c r="KSE16" s="105"/>
      <c r="KSF16" s="105"/>
      <c r="KSG16" s="105"/>
      <c r="KSH16" s="105"/>
      <c r="KSI16" s="105"/>
      <c r="KSJ16" s="105"/>
      <c r="KSK16" s="105"/>
      <c r="KSL16" s="105"/>
      <c r="KSM16" s="105"/>
      <c r="KSN16" s="105"/>
      <c r="KSO16" s="105"/>
      <c r="KSP16" s="105"/>
      <c r="KSQ16" s="105"/>
      <c r="KSR16" s="105"/>
      <c r="KSS16" s="105"/>
      <c r="KST16" s="105"/>
      <c r="KSU16" s="105"/>
      <c r="KSV16" s="105"/>
      <c r="KSW16" s="105"/>
      <c r="KSX16" s="105"/>
      <c r="KSY16" s="105"/>
      <c r="KSZ16" s="105"/>
      <c r="KTA16" s="105"/>
      <c r="KTB16" s="105"/>
      <c r="KTC16" s="105"/>
      <c r="KTD16" s="105"/>
      <c r="KTE16" s="105"/>
      <c r="KTF16" s="105"/>
      <c r="KTG16" s="105"/>
      <c r="KTH16" s="105"/>
      <c r="KTI16" s="105"/>
      <c r="KTJ16" s="105"/>
      <c r="KTK16" s="105"/>
      <c r="KTL16" s="105"/>
      <c r="KTM16" s="105"/>
      <c r="KTN16" s="105"/>
      <c r="KTO16" s="105"/>
      <c r="KTP16" s="105"/>
      <c r="KTQ16" s="105"/>
      <c r="KTR16" s="105"/>
      <c r="KTS16" s="105"/>
      <c r="KTT16" s="105"/>
      <c r="KTU16" s="105"/>
      <c r="KTV16" s="105"/>
      <c r="KTW16" s="105"/>
      <c r="KTX16" s="105"/>
      <c r="KTY16" s="105"/>
      <c r="KTZ16" s="105"/>
      <c r="KUA16" s="105"/>
      <c r="KUB16" s="105"/>
      <c r="KUC16" s="105"/>
      <c r="KUD16" s="105"/>
      <c r="KUE16" s="105"/>
      <c r="KUF16" s="105"/>
      <c r="KUG16" s="105"/>
      <c r="KUH16" s="105"/>
      <c r="KUI16" s="105"/>
      <c r="KUJ16" s="105"/>
      <c r="KUK16" s="105"/>
      <c r="KUL16" s="105"/>
      <c r="KUM16" s="105"/>
      <c r="KUN16" s="105"/>
      <c r="KUO16" s="105"/>
      <c r="KUP16" s="105"/>
      <c r="KUQ16" s="105"/>
      <c r="KUR16" s="105"/>
      <c r="KUS16" s="105"/>
      <c r="KUT16" s="105"/>
      <c r="KUU16" s="105"/>
      <c r="KUV16" s="105"/>
      <c r="KUW16" s="105"/>
      <c r="KUX16" s="105"/>
      <c r="KUY16" s="105"/>
      <c r="KUZ16" s="105"/>
      <c r="KVA16" s="105"/>
      <c r="KVB16" s="105"/>
      <c r="KVC16" s="105"/>
      <c r="KVD16" s="105"/>
      <c r="KVE16" s="105"/>
      <c r="KVF16" s="105"/>
      <c r="KVG16" s="105"/>
      <c r="KVH16" s="105"/>
      <c r="KVI16" s="105"/>
      <c r="KVJ16" s="105"/>
      <c r="KVK16" s="105"/>
      <c r="KVL16" s="105"/>
      <c r="KVM16" s="105"/>
      <c r="KVN16" s="105"/>
      <c r="KVO16" s="105"/>
      <c r="KVP16" s="105"/>
      <c r="KVQ16" s="105"/>
      <c r="KVR16" s="105"/>
      <c r="KVS16" s="105"/>
      <c r="KVT16" s="105"/>
      <c r="KVU16" s="105"/>
      <c r="KVV16" s="105"/>
      <c r="KVW16" s="105"/>
      <c r="KVX16" s="105"/>
      <c r="KVY16" s="105"/>
      <c r="KVZ16" s="105"/>
      <c r="KWA16" s="105"/>
      <c r="KWB16" s="105"/>
      <c r="KWC16" s="105"/>
      <c r="KWD16" s="105"/>
      <c r="KWE16" s="105"/>
      <c r="KWF16" s="105"/>
      <c r="KWG16" s="105"/>
      <c r="KWH16" s="105"/>
      <c r="KWI16" s="105"/>
      <c r="KWJ16" s="105"/>
      <c r="KWK16" s="105"/>
      <c r="KWL16" s="105"/>
      <c r="KWM16" s="105"/>
      <c r="KWN16" s="105"/>
      <c r="KWO16" s="105"/>
      <c r="KWP16" s="105"/>
      <c r="KWQ16" s="105"/>
      <c r="KWR16" s="105"/>
      <c r="KWS16" s="105"/>
      <c r="KWT16" s="105"/>
      <c r="KWU16" s="105"/>
      <c r="KWV16" s="105"/>
      <c r="KWW16" s="105"/>
      <c r="KWX16" s="105"/>
      <c r="KWY16" s="105"/>
      <c r="KWZ16" s="105"/>
      <c r="KXA16" s="105"/>
      <c r="KXB16" s="105"/>
      <c r="KXC16" s="105"/>
      <c r="KXD16" s="105"/>
      <c r="KXE16" s="105"/>
      <c r="KXF16" s="105"/>
      <c r="KXG16" s="105"/>
      <c r="KXH16" s="105"/>
      <c r="KXI16" s="105"/>
      <c r="KXJ16" s="105"/>
      <c r="KXK16" s="105"/>
      <c r="KXL16" s="105"/>
      <c r="KXM16" s="105"/>
      <c r="KXN16" s="105"/>
      <c r="KXO16" s="105"/>
      <c r="KXP16" s="105"/>
      <c r="KXQ16" s="105"/>
      <c r="KXR16" s="105"/>
      <c r="KXS16" s="105"/>
      <c r="KXT16" s="105"/>
      <c r="KXU16" s="105"/>
      <c r="KXV16" s="105"/>
      <c r="KXW16" s="105"/>
      <c r="KXX16" s="105"/>
      <c r="KXY16" s="105"/>
      <c r="KXZ16" s="105"/>
      <c r="KYA16" s="105"/>
      <c r="KYB16" s="105"/>
      <c r="KYC16" s="105"/>
      <c r="KYD16" s="105"/>
      <c r="KYE16" s="105"/>
      <c r="KYF16" s="105"/>
      <c r="KYG16" s="105"/>
      <c r="KYH16" s="105"/>
      <c r="KYI16" s="105"/>
      <c r="KYJ16" s="105"/>
      <c r="KYK16" s="105"/>
      <c r="KYL16" s="105"/>
      <c r="KYM16" s="105"/>
      <c r="KYN16" s="105"/>
      <c r="KYO16" s="105"/>
      <c r="KYP16" s="105"/>
      <c r="KYQ16" s="105"/>
      <c r="KYR16" s="105"/>
      <c r="KYS16" s="105"/>
      <c r="KYT16" s="105"/>
      <c r="KYU16" s="105"/>
      <c r="KYV16" s="105"/>
      <c r="KYW16" s="105"/>
      <c r="KYX16" s="105"/>
      <c r="KYY16" s="105"/>
      <c r="KYZ16" s="105"/>
      <c r="KZA16" s="105"/>
      <c r="KZB16" s="105"/>
      <c r="KZC16" s="105"/>
      <c r="KZD16" s="105"/>
      <c r="KZE16" s="105"/>
      <c r="KZF16" s="105"/>
      <c r="KZG16" s="105"/>
      <c r="KZH16" s="105"/>
      <c r="KZI16" s="105"/>
      <c r="KZJ16" s="105"/>
      <c r="KZK16" s="105"/>
      <c r="KZL16" s="105"/>
      <c r="KZM16" s="105"/>
      <c r="KZN16" s="105"/>
      <c r="KZO16" s="105"/>
      <c r="KZP16" s="105"/>
      <c r="KZQ16" s="105"/>
      <c r="KZR16" s="105"/>
      <c r="KZS16" s="105"/>
      <c r="KZT16" s="105"/>
      <c r="KZU16" s="105"/>
      <c r="KZV16" s="105"/>
      <c r="KZW16" s="105"/>
      <c r="KZX16" s="105"/>
      <c r="KZY16" s="105"/>
      <c r="KZZ16" s="105"/>
      <c r="LAA16" s="105"/>
      <c r="LAB16" s="105"/>
      <c r="LAC16" s="105"/>
      <c r="LAD16" s="105"/>
      <c r="LAE16" s="105"/>
      <c r="LAF16" s="105"/>
      <c r="LAG16" s="105"/>
      <c r="LAH16" s="105"/>
      <c r="LAI16" s="105"/>
      <c r="LAJ16" s="105"/>
      <c r="LAK16" s="105"/>
      <c r="LAL16" s="105"/>
      <c r="LAM16" s="105"/>
      <c r="LAN16" s="105"/>
      <c r="LAO16" s="105"/>
      <c r="LAP16" s="105"/>
      <c r="LAQ16" s="105"/>
      <c r="LAR16" s="105"/>
      <c r="LAS16" s="105"/>
      <c r="LAT16" s="105"/>
      <c r="LAU16" s="105"/>
      <c r="LAV16" s="105"/>
      <c r="LAW16" s="105"/>
      <c r="LAX16" s="105"/>
      <c r="LAY16" s="105"/>
      <c r="LAZ16" s="105"/>
      <c r="LBA16" s="105"/>
      <c r="LBB16" s="105"/>
      <c r="LBC16" s="105"/>
      <c r="LBD16" s="105"/>
      <c r="LBE16" s="105"/>
      <c r="LBF16" s="105"/>
      <c r="LBG16" s="105"/>
      <c r="LBH16" s="105"/>
      <c r="LBI16" s="105"/>
      <c r="LBJ16" s="105"/>
      <c r="LBK16" s="105"/>
      <c r="LBL16" s="105"/>
      <c r="LBM16" s="105"/>
      <c r="LBN16" s="105"/>
      <c r="LBO16" s="105"/>
      <c r="LBP16" s="105"/>
      <c r="LBQ16" s="105"/>
      <c r="LBR16" s="105"/>
      <c r="LBS16" s="105"/>
      <c r="LBT16" s="105"/>
      <c r="LBU16" s="105"/>
      <c r="LBV16" s="105"/>
      <c r="LBW16" s="105"/>
      <c r="LBX16" s="105"/>
      <c r="LBY16" s="105"/>
      <c r="LBZ16" s="105"/>
      <c r="LCA16" s="105"/>
      <c r="LCB16" s="105"/>
      <c r="LCC16" s="105"/>
      <c r="LCD16" s="105"/>
      <c r="LCE16" s="105"/>
      <c r="LCF16" s="105"/>
      <c r="LCG16" s="105"/>
      <c r="LCH16" s="105"/>
      <c r="LCI16" s="105"/>
      <c r="LCJ16" s="105"/>
      <c r="LCK16" s="105"/>
      <c r="LCL16" s="105"/>
      <c r="LCM16" s="105"/>
      <c r="LCN16" s="105"/>
      <c r="LCO16" s="105"/>
      <c r="LCP16" s="105"/>
      <c r="LCQ16" s="105"/>
      <c r="LCR16" s="105"/>
      <c r="LCS16" s="105"/>
      <c r="LCT16" s="105"/>
      <c r="LCU16" s="105"/>
      <c r="LCV16" s="105"/>
      <c r="LCW16" s="105"/>
      <c r="LCX16" s="105"/>
      <c r="LCY16" s="105"/>
      <c r="LCZ16" s="105"/>
      <c r="LDA16" s="105"/>
      <c r="LDB16" s="105"/>
      <c r="LDC16" s="105"/>
      <c r="LDD16" s="105"/>
      <c r="LDE16" s="105"/>
      <c r="LDF16" s="105"/>
      <c r="LDG16" s="105"/>
      <c r="LDH16" s="105"/>
      <c r="LDI16" s="105"/>
      <c r="LDJ16" s="105"/>
      <c r="LDK16" s="105"/>
      <c r="LDL16" s="105"/>
      <c r="LDM16" s="105"/>
      <c r="LDN16" s="105"/>
      <c r="LDO16" s="105"/>
      <c r="LDP16" s="105"/>
      <c r="LDQ16" s="105"/>
      <c r="LDR16" s="105"/>
      <c r="LDS16" s="105"/>
      <c r="LDT16" s="105"/>
      <c r="LDU16" s="105"/>
      <c r="LDV16" s="105"/>
      <c r="LDW16" s="105"/>
      <c r="LDX16" s="105"/>
      <c r="LDY16" s="105"/>
      <c r="LDZ16" s="105"/>
      <c r="LEA16" s="105"/>
      <c r="LEB16" s="105"/>
      <c r="LEC16" s="105"/>
      <c r="LED16" s="105"/>
      <c r="LEE16" s="105"/>
      <c r="LEF16" s="105"/>
      <c r="LEG16" s="105"/>
      <c r="LEH16" s="105"/>
      <c r="LEI16" s="105"/>
      <c r="LEJ16" s="105"/>
      <c r="LEK16" s="105"/>
      <c r="LEL16" s="105"/>
      <c r="LEM16" s="105"/>
      <c r="LEN16" s="105"/>
      <c r="LEO16" s="105"/>
      <c r="LEP16" s="105"/>
      <c r="LEQ16" s="105"/>
      <c r="LER16" s="105"/>
      <c r="LES16" s="105"/>
      <c r="LET16" s="105"/>
      <c r="LEU16" s="105"/>
      <c r="LEV16" s="105"/>
      <c r="LEW16" s="105"/>
      <c r="LEX16" s="105"/>
      <c r="LEY16" s="105"/>
      <c r="LEZ16" s="105"/>
      <c r="LFA16" s="105"/>
      <c r="LFB16" s="105"/>
      <c r="LFC16" s="105"/>
      <c r="LFD16" s="105"/>
      <c r="LFE16" s="105"/>
      <c r="LFF16" s="105"/>
      <c r="LFG16" s="105"/>
      <c r="LFH16" s="105"/>
      <c r="LFI16" s="105"/>
      <c r="LFJ16" s="105"/>
      <c r="LFK16" s="105"/>
      <c r="LFL16" s="105"/>
      <c r="LFM16" s="105"/>
      <c r="LFN16" s="105"/>
      <c r="LFO16" s="105"/>
      <c r="LFP16" s="105"/>
      <c r="LFQ16" s="105"/>
      <c r="LFR16" s="105"/>
      <c r="LFS16" s="105"/>
      <c r="LFT16" s="105"/>
      <c r="LFU16" s="105"/>
      <c r="LFV16" s="105"/>
      <c r="LFW16" s="105"/>
      <c r="LFX16" s="105"/>
      <c r="LFY16" s="105"/>
      <c r="LFZ16" s="105"/>
      <c r="LGA16" s="105"/>
      <c r="LGB16" s="105"/>
      <c r="LGC16" s="105"/>
      <c r="LGD16" s="105"/>
      <c r="LGE16" s="105"/>
      <c r="LGF16" s="105"/>
      <c r="LGG16" s="105"/>
      <c r="LGH16" s="105"/>
      <c r="LGI16" s="105"/>
      <c r="LGJ16" s="105"/>
      <c r="LGK16" s="105"/>
      <c r="LGL16" s="105"/>
      <c r="LGM16" s="105"/>
      <c r="LGN16" s="105"/>
      <c r="LGO16" s="105"/>
      <c r="LGP16" s="105"/>
      <c r="LGQ16" s="105"/>
      <c r="LGR16" s="105"/>
      <c r="LGS16" s="105"/>
      <c r="LGT16" s="105"/>
      <c r="LGU16" s="105"/>
      <c r="LGV16" s="105"/>
      <c r="LGW16" s="105"/>
      <c r="LGX16" s="105"/>
      <c r="LGY16" s="105"/>
      <c r="LGZ16" s="105"/>
      <c r="LHA16" s="105"/>
      <c r="LHB16" s="105"/>
      <c r="LHC16" s="105"/>
      <c r="LHD16" s="105"/>
      <c r="LHE16" s="105"/>
      <c r="LHF16" s="105"/>
      <c r="LHG16" s="105"/>
      <c r="LHH16" s="105"/>
      <c r="LHI16" s="105"/>
      <c r="LHJ16" s="105"/>
      <c r="LHK16" s="105"/>
      <c r="LHL16" s="105"/>
      <c r="LHM16" s="105"/>
      <c r="LHN16" s="105"/>
      <c r="LHO16" s="105"/>
      <c r="LHP16" s="105"/>
      <c r="LHQ16" s="105"/>
      <c r="LHR16" s="105"/>
      <c r="LHS16" s="105"/>
      <c r="LHT16" s="105"/>
      <c r="LHU16" s="105"/>
      <c r="LHV16" s="105"/>
      <c r="LHW16" s="105"/>
      <c r="LHX16" s="105"/>
      <c r="LHY16" s="105"/>
      <c r="LHZ16" s="105"/>
      <c r="LIA16" s="105"/>
      <c r="LIB16" s="105"/>
      <c r="LIC16" s="105"/>
      <c r="LID16" s="105"/>
      <c r="LIE16" s="105"/>
      <c r="LIF16" s="105"/>
      <c r="LIG16" s="105"/>
      <c r="LIH16" s="105"/>
      <c r="LII16" s="105"/>
      <c r="LIJ16" s="105"/>
      <c r="LIK16" s="105"/>
      <c r="LIL16" s="105"/>
      <c r="LIM16" s="105"/>
      <c r="LIN16" s="105"/>
      <c r="LIO16" s="105"/>
      <c r="LIP16" s="105"/>
      <c r="LIQ16" s="105"/>
      <c r="LIR16" s="105"/>
      <c r="LIS16" s="105"/>
      <c r="LIT16" s="105"/>
      <c r="LIU16" s="105"/>
      <c r="LIV16" s="105"/>
      <c r="LIW16" s="105"/>
      <c r="LIX16" s="105"/>
      <c r="LIY16" s="105"/>
      <c r="LIZ16" s="105"/>
      <c r="LJA16" s="105"/>
      <c r="LJB16" s="105"/>
      <c r="LJC16" s="105"/>
      <c r="LJD16" s="105"/>
      <c r="LJE16" s="105"/>
      <c r="LJF16" s="105"/>
      <c r="LJG16" s="105"/>
      <c r="LJH16" s="105"/>
      <c r="LJI16" s="105"/>
      <c r="LJJ16" s="105"/>
      <c r="LJK16" s="105"/>
      <c r="LJL16" s="105"/>
      <c r="LJM16" s="105"/>
      <c r="LJN16" s="105"/>
      <c r="LJO16" s="105"/>
      <c r="LJP16" s="105"/>
      <c r="LJQ16" s="105"/>
      <c r="LJR16" s="105"/>
      <c r="LJS16" s="105"/>
      <c r="LJT16" s="105"/>
      <c r="LJU16" s="105"/>
      <c r="LJV16" s="105"/>
      <c r="LJW16" s="105"/>
      <c r="LJX16" s="105"/>
      <c r="LJY16" s="105"/>
      <c r="LJZ16" s="105"/>
      <c r="LKA16" s="105"/>
      <c r="LKB16" s="105"/>
      <c r="LKC16" s="105"/>
      <c r="LKD16" s="105"/>
      <c r="LKE16" s="105"/>
      <c r="LKF16" s="105"/>
      <c r="LKG16" s="105"/>
      <c r="LKH16" s="105"/>
      <c r="LKI16" s="105"/>
      <c r="LKJ16" s="105"/>
      <c r="LKK16" s="105"/>
      <c r="LKL16" s="105"/>
      <c r="LKM16" s="105"/>
      <c r="LKN16" s="105"/>
      <c r="LKO16" s="105"/>
      <c r="LKP16" s="105"/>
      <c r="LKQ16" s="105"/>
      <c r="LKR16" s="105"/>
      <c r="LKS16" s="105"/>
      <c r="LKT16" s="105"/>
      <c r="LKU16" s="105"/>
      <c r="LKV16" s="105"/>
      <c r="LKW16" s="105"/>
      <c r="LKX16" s="105"/>
      <c r="LKY16" s="105"/>
      <c r="LKZ16" s="105"/>
      <c r="LLA16" s="105"/>
      <c r="LLB16" s="105"/>
      <c r="LLC16" s="105"/>
      <c r="LLD16" s="105"/>
      <c r="LLE16" s="105"/>
      <c r="LLF16" s="105"/>
      <c r="LLG16" s="105"/>
      <c r="LLH16" s="105"/>
      <c r="LLI16" s="105"/>
      <c r="LLJ16" s="105"/>
      <c r="LLK16" s="105"/>
      <c r="LLL16" s="105"/>
      <c r="LLM16" s="105"/>
      <c r="LLN16" s="105"/>
      <c r="LLO16" s="105"/>
      <c r="LLP16" s="105"/>
      <c r="LLQ16" s="105"/>
      <c r="LLR16" s="105"/>
      <c r="LLS16" s="105"/>
      <c r="LLT16" s="105"/>
      <c r="LLU16" s="105"/>
      <c r="LLV16" s="105"/>
      <c r="LLW16" s="105"/>
      <c r="LLX16" s="105"/>
      <c r="LLY16" s="105"/>
      <c r="LLZ16" s="105"/>
      <c r="LMA16" s="105"/>
      <c r="LMB16" s="105"/>
      <c r="LMC16" s="105"/>
      <c r="LMD16" s="105"/>
      <c r="LME16" s="105"/>
      <c r="LMF16" s="105"/>
      <c r="LMG16" s="105"/>
      <c r="LMH16" s="105"/>
      <c r="LMI16" s="105"/>
      <c r="LMJ16" s="105"/>
      <c r="LMK16" s="105"/>
      <c r="LML16" s="105"/>
      <c r="LMM16" s="105"/>
      <c r="LMN16" s="105"/>
      <c r="LMO16" s="105"/>
      <c r="LMP16" s="105"/>
      <c r="LMQ16" s="105"/>
      <c r="LMR16" s="105"/>
      <c r="LMS16" s="105"/>
      <c r="LMT16" s="105"/>
      <c r="LMU16" s="105"/>
      <c r="LMV16" s="105"/>
      <c r="LMW16" s="105"/>
      <c r="LMX16" s="105"/>
      <c r="LMY16" s="105"/>
      <c r="LMZ16" s="105"/>
      <c r="LNA16" s="105"/>
      <c r="LNB16" s="105"/>
      <c r="LNC16" s="105"/>
      <c r="LND16" s="105"/>
      <c r="LNE16" s="105"/>
      <c r="LNF16" s="105"/>
      <c r="LNG16" s="105"/>
      <c r="LNH16" s="105"/>
      <c r="LNI16" s="105"/>
      <c r="LNJ16" s="105"/>
      <c r="LNK16" s="105"/>
      <c r="LNL16" s="105"/>
      <c r="LNM16" s="105"/>
      <c r="LNN16" s="105"/>
      <c r="LNO16" s="105"/>
      <c r="LNP16" s="105"/>
      <c r="LNQ16" s="105"/>
      <c r="LNR16" s="105"/>
      <c r="LNS16" s="105"/>
      <c r="LNT16" s="105"/>
      <c r="LNU16" s="105"/>
      <c r="LNV16" s="105"/>
      <c r="LNW16" s="105"/>
      <c r="LNX16" s="105"/>
      <c r="LNY16" s="105"/>
      <c r="LNZ16" s="105"/>
      <c r="LOA16" s="105"/>
      <c r="LOB16" s="105"/>
      <c r="LOC16" s="105"/>
      <c r="LOD16" s="105"/>
      <c r="LOE16" s="105"/>
      <c r="LOF16" s="105"/>
      <c r="LOG16" s="105"/>
      <c r="LOH16" s="105"/>
      <c r="LOI16" s="105"/>
      <c r="LOJ16" s="105"/>
      <c r="LOK16" s="105"/>
      <c r="LOL16" s="105"/>
      <c r="LOM16" s="105"/>
      <c r="LON16" s="105"/>
      <c r="LOO16" s="105"/>
      <c r="LOP16" s="105"/>
      <c r="LOQ16" s="105"/>
      <c r="LOR16" s="105"/>
      <c r="LOS16" s="105"/>
      <c r="LOT16" s="105"/>
      <c r="LOU16" s="105"/>
      <c r="LOV16" s="105"/>
      <c r="LOW16" s="105"/>
      <c r="LOX16" s="105"/>
      <c r="LOY16" s="105"/>
      <c r="LOZ16" s="105"/>
      <c r="LPA16" s="105"/>
      <c r="LPB16" s="105"/>
      <c r="LPC16" s="105"/>
      <c r="LPD16" s="105"/>
      <c r="LPE16" s="105"/>
      <c r="LPF16" s="105"/>
      <c r="LPG16" s="105"/>
      <c r="LPH16" s="105"/>
      <c r="LPI16" s="105"/>
      <c r="LPJ16" s="105"/>
      <c r="LPK16" s="105"/>
      <c r="LPL16" s="105"/>
      <c r="LPM16" s="105"/>
      <c r="LPN16" s="105"/>
      <c r="LPO16" s="105"/>
      <c r="LPP16" s="105"/>
      <c r="LPQ16" s="105"/>
      <c r="LPR16" s="105"/>
      <c r="LPS16" s="105"/>
      <c r="LPT16" s="105"/>
      <c r="LPU16" s="105"/>
      <c r="LPV16" s="105"/>
      <c r="LPW16" s="105"/>
      <c r="LPX16" s="105"/>
      <c r="LPY16" s="105"/>
      <c r="LPZ16" s="105"/>
      <c r="LQA16" s="105"/>
      <c r="LQB16" s="105"/>
      <c r="LQC16" s="105"/>
      <c r="LQD16" s="105"/>
      <c r="LQE16" s="105"/>
      <c r="LQF16" s="105"/>
      <c r="LQG16" s="105"/>
      <c r="LQH16" s="105"/>
      <c r="LQI16" s="105"/>
      <c r="LQJ16" s="105"/>
      <c r="LQK16" s="105"/>
      <c r="LQL16" s="105"/>
      <c r="LQM16" s="105"/>
      <c r="LQN16" s="105"/>
      <c r="LQO16" s="105"/>
      <c r="LQP16" s="105"/>
      <c r="LQQ16" s="105"/>
      <c r="LQR16" s="105"/>
      <c r="LQS16" s="105"/>
      <c r="LQT16" s="105"/>
      <c r="LQU16" s="105"/>
      <c r="LQV16" s="105"/>
      <c r="LQW16" s="105"/>
      <c r="LQX16" s="105"/>
      <c r="LQY16" s="105"/>
      <c r="LQZ16" s="105"/>
      <c r="LRA16" s="105"/>
      <c r="LRB16" s="105"/>
      <c r="LRC16" s="105"/>
      <c r="LRD16" s="105"/>
      <c r="LRE16" s="105"/>
      <c r="LRF16" s="105"/>
      <c r="LRG16" s="105"/>
      <c r="LRH16" s="105"/>
      <c r="LRI16" s="105"/>
      <c r="LRJ16" s="105"/>
      <c r="LRK16" s="105"/>
      <c r="LRL16" s="105"/>
      <c r="LRM16" s="105"/>
      <c r="LRN16" s="105"/>
      <c r="LRO16" s="105"/>
      <c r="LRP16" s="105"/>
      <c r="LRQ16" s="105"/>
      <c r="LRR16" s="105"/>
      <c r="LRS16" s="105"/>
      <c r="LRT16" s="105"/>
      <c r="LRU16" s="105"/>
      <c r="LRV16" s="105"/>
      <c r="LRW16" s="105"/>
      <c r="LRX16" s="105"/>
      <c r="LRY16" s="105"/>
      <c r="LRZ16" s="105"/>
      <c r="LSA16" s="105"/>
      <c r="LSB16" s="105"/>
      <c r="LSC16" s="105"/>
      <c r="LSD16" s="105"/>
      <c r="LSE16" s="105"/>
      <c r="LSF16" s="105"/>
      <c r="LSG16" s="105"/>
      <c r="LSH16" s="105"/>
      <c r="LSI16" s="105"/>
      <c r="LSJ16" s="105"/>
      <c r="LSK16" s="105"/>
      <c r="LSL16" s="105"/>
      <c r="LSM16" s="105"/>
      <c r="LSN16" s="105"/>
      <c r="LSO16" s="105"/>
      <c r="LSP16" s="105"/>
      <c r="LSQ16" s="105"/>
      <c r="LSR16" s="105"/>
      <c r="LSS16" s="105"/>
      <c r="LST16" s="105"/>
      <c r="LSU16" s="105"/>
      <c r="LSV16" s="105"/>
      <c r="LSW16" s="105"/>
      <c r="LSX16" s="105"/>
      <c r="LSY16" s="105"/>
      <c r="LSZ16" s="105"/>
      <c r="LTA16" s="105"/>
      <c r="LTB16" s="105"/>
      <c r="LTC16" s="105"/>
      <c r="LTD16" s="105"/>
      <c r="LTE16" s="105"/>
      <c r="LTF16" s="105"/>
      <c r="LTG16" s="105"/>
      <c r="LTH16" s="105"/>
      <c r="LTI16" s="105"/>
      <c r="LTJ16" s="105"/>
      <c r="LTK16" s="105"/>
      <c r="LTL16" s="105"/>
      <c r="LTM16" s="105"/>
      <c r="LTN16" s="105"/>
      <c r="LTO16" s="105"/>
      <c r="LTP16" s="105"/>
      <c r="LTQ16" s="105"/>
      <c r="LTR16" s="105"/>
      <c r="LTS16" s="105"/>
      <c r="LTT16" s="105"/>
      <c r="LTU16" s="105"/>
      <c r="LTV16" s="105"/>
      <c r="LTW16" s="105"/>
      <c r="LTX16" s="105"/>
      <c r="LTY16" s="105"/>
      <c r="LTZ16" s="105"/>
      <c r="LUA16" s="105"/>
      <c r="LUB16" s="105"/>
      <c r="LUC16" s="105"/>
      <c r="LUD16" s="105"/>
      <c r="LUE16" s="105"/>
      <c r="LUF16" s="105"/>
      <c r="LUG16" s="105"/>
      <c r="LUH16" s="105"/>
      <c r="LUI16" s="105"/>
      <c r="LUJ16" s="105"/>
      <c r="LUK16" s="105"/>
      <c r="LUL16" s="105"/>
      <c r="LUM16" s="105"/>
      <c r="LUN16" s="105"/>
      <c r="LUO16" s="105"/>
      <c r="LUP16" s="105"/>
      <c r="LUQ16" s="105"/>
      <c r="LUR16" s="105"/>
      <c r="LUS16" s="105"/>
      <c r="LUT16" s="105"/>
      <c r="LUU16" s="105"/>
      <c r="LUV16" s="105"/>
      <c r="LUW16" s="105"/>
      <c r="LUX16" s="105"/>
      <c r="LUY16" s="105"/>
      <c r="LUZ16" s="105"/>
      <c r="LVA16" s="105"/>
      <c r="LVB16" s="105"/>
      <c r="LVC16" s="105"/>
      <c r="LVD16" s="105"/>
      <c r="LVE16" s="105"/>
      <c r="LVF16" s="105"/>
      <c r="LVG16" s="105"/>
      <c r="LVH16" s="105"/>
      <c r="LVI16" s="105"/>
      <c r="LVJ16" s="105"/>
      <c r="LVK16" s="105"/>
      <c r="LVL16" s="105"/>
      <c r="LVM16" s="105"/>
      <c r="LVN16" s="105"/>
      <c r="LVO16" s="105"/>
      <c r="LVP16" s="105"/>
      <c r="LVQ16" s="105"/>
      <c r="LVR16" s="105"/>
      <c r="LVS16" s="105"/>
      <c r="LVT16" s="105"/>
      <c r="LVU16" s="105"/>
      <c r="LVV16" s="105"/>
      <c r="LVW16" s="105"/>
      <c r="LVX16" s="105"/>
      <c r="LVY16" s="105"/>
      <c r="LVZ16" s="105"/>
      <c r="LWA16" s="105"/>
      <c r="LWB16" s="105"/>
      <c r="LWC16" s="105"/>
      <c r="LWD16" s="105"/>
      <c r="LWE16" s="105"/>
      <c r="LWF16" s="105"/>
      <c r="LWG16" s="105"/>
      <c r="LWH16" s="105"/>
      <c r="LWI16" s="105"/>
      <c r="LWJ16" s="105"/>
      <c r="LWK16" s="105"/>
      <c r="LWL16" s="105"/>
      <c r="LWM16" s="105"/>
      <c r="LWN16" s="105"/>
      <c r="LWO16" s="105"/>
      <c r="LWP16" s="105"/>
      <c r="LWQ16" s="105"/>
      <c r="LWR16" s="105"/>
      <c r="LWS16" s="105"/>
      <c r="LWT16" s="105"/>
      <c r="LWU16" s="105"/>
      <c r="LWV16" s="105"/>
      <c r="LWW16" s="105"/>
      <c r="LWX16" s="105"/>
      <c r="LWY16" s="105"/>
      <c r="LWZ16" s="105"/>
      <c r="LXA16" s="105"/>
      <c r="LXB16" s="105"/>
      <c r="LXC16" s="105"/>
      <c r="LXD16" s="105"/>
      <c r="LXE16" s="105"/>
      <c r="LXF16" s="105"/>
      <c r="LXG16" s="105"/>
      <c r="LXH16" s="105"/>
      <c r="LXI16" s="105"/>
      <c r="LXJ16" s="105"/>
      <c r="LXK16" s="105"/>
      <c r="LXL16" s="105"/>
      <c r="LXM16" s="105"/>
      <c r="LXN16" s="105"/>
      <c r="LXO16" s="105"/>
      <c r="LXP16" s="105"/>
      <c r="LXQ16" s="105"/>
      <c r="LXR16" s="105"/>
      <c r="LXS16" s="105"/>
      <c r="LXT16" s="105"/>
      <c r="LXU16" s="105"/>
      <c r="LXV16" s="105"/>
      <c r="LXW16" s="105"/>
      <c r="LXX16" s="105"/>
      <c r="LXY16" s="105"/>
      <c r="LXZ16" s="105"/>
      <c r="LYA16" s="105"/>
      <c r="LYB16" s="105"/>
      <c r="LYC16" s="105"/>
      <c r="LYD16" s="105"/>
      <c r="LYE16" s="105"/>
      <c r="LYF16" s="105"/>
      <c r="LYG16" s="105"/>
      <c r="LYH16" s="105"/>
      <c r="LYI16" s="105"/>
      <c r="LYJ16" s="105"/>
      <c r="LYK16" s="105"/>
      <c r="LYL16" s="105"/>
      <c r="LYM16" s="105"/>
      <c r="LYN16" s="105"/>
      <c r="LYO16" s="105"/>
      <c r="LYP16" s="105"/>
      <c r="LYQ16" s="105"/>
      <c r="LYR16" s="105"/>
      <c r="LYS16" s="105"/>
      <c r="LYT16" s="105"/>
      <c r="LYU16" s="105"/>
      <c r="LYV16" s="105"/>
      <c r="LYW16" s="105"/>
      <c r="LYX16" s="105"/>
      <c r="LYY16" s="105"/>
      <c r="LYZ16" s="105"/>
      <c r="LZA16" s="105"/>
      <c r="LZB16" s="105"/>
      <c r="LZC16" s="105"/>
      <c r="LZD16" s="105"/>
      <c r="LZE16" s="105"/>
      <c r="LZF16" s="105"/>
      <c r="LZG16" s="105"/>
      <c r="LZH16" s="105"/>
      <c r="LZI16" s="105"/>
      <c r="LZJ16" s="105"/>
      <c r="LZK16" s="105"/>
      <c r="LZL16" s="105"/>
      <c r="LZM16" s="105"/>
      <c r="LZN16" s="105"/>
      <c r="LZO16" s="105"/>
      <c r="LZP16" s="105"/>
      <c r="LZQ16" s="105"/>
      <c r="LZR16" s="105"/>
      <c r="LZS16" s="105"/>
      <c r="LZT16" s="105"/>
      <c r="LZU16" s="105"/>
      <c r="LZV16" s="105"/>
      <c r="LZW16" s="105"/>
      <c r="LZX16" s="105"/>
      <c r="LZY16" s="105"/>
      <c r="LZZ16" s="105"/>
      <c r="MAA16" s="105"/>
      <c r="MAB16" s="105"/>
      <c r="MAC16" s="105"/>
      <c r="MAD16" s="105"/>
      <c r="MAE16" s="105"/>
      <c r="MAF16" s="105"/>
      <c r="MAG16" s="105"/>
      <c r="MAH16" s="105"/>
      <c r="MAI16" s="105"/>
      <c r="MAJ16" s="105"/>
      <c r="MAK16" s="105"/>
      <c r="MAL16" s="105"/>
      <c r="MAM16" s="105"/>
      <c r="MAN16" s="105"/>
      <c r="MAO16" s="105"/>
      <c r="MAP16" s="105"/>
      <c r="MAQ16" s="105"/>
      <c r="MAR16" s="105"/>
      <c r="MAS16" s="105"/>
      <c r="MAT16" s="105"/>
      <c r="MAU16" s="105"/>
      <c r="MAV16" s="105"/>
      <c r="MAW16" s="105"/>
      <c r="MAX16" s="105"/>
      <c r="MAY16" s="105"/>
      <c r="MAZ16" s="105"/>
      <c r="MBA16" s="105"/>
      <c r="MBB16" s="105"/>
      <c r="MBC16" s="105"/>
      <c r="MBD16" s="105"/>
      <c r="MBE16" s="105"/>
      <c r="MBF16" s="105"/>
      <c r="MBG16" s="105"/>
      <c r="MBH16" s="105"/>
      <c r="MBI16" s="105"/>
      <c r="MBJ16" s="105"/>
      <c r="MBK16" s="105"/>
      <c r="MBL16" s="105"/>
      <c r="MBM16" s="105"/>
      <c r="MBN16" s="105"/>
      <c r="MBO16" s="105"/>
      <c r="MBP16" s="105"/>
      <c r="MBQ16" s="105"/>
      <c r="MBR16" s="105"/>
      <c r="MBS16" s="105"/>
      <c r="MBT16" s="105"/>
      <c r="MBU16" s="105"/>
      <c r="MBV16" s="105"/>
      <c r="MBW16" s="105"/>
      <c r="MBX16" s="105"/>
      <c r="MBY16" s="105"/>
      <c r="MBZ16" s="105"/>
      <c r="MCA16" s="105"/>
      <c r="MCB16" s="105"/>
      <c r="MCC16" s="105"/>
      <c r="MCD16" s="105"/>
      <c r="MCE16" s="105"/>
      <c r="MCF16" s="105"/>
      <c r="MCG16" s="105"/>
      <c r="MCH16" s="105"/>
      <c r="MCI16" s="105"/>
      <c r="MCJ16" s="105"/>
      <c r="MCK16" s="105"/>
      <c r="MCL16" s="105"/>
      <c r="MCM16" s="105"/>
      <c r="MCN16" s="105"/>
      <c r="MCO16" s="105"/>
      <c r="MCP16" s="105"/>
      <c r="MCQ16" s="105"/>
      <c r="MCR16" s="105"/>
      <c r="MCS16" s="105"/>
      <c r="MCT16" s="105"/>
      <c r="MCU16" s="105"/>
      <c r="MCV16" s="105"/>
      <c r="MCW16" s="105"/>
      <c r="MCX16" s="105"/>
      <c r="MCY16" s="105"/>
      <c r="MCZ16" s="105"/>
      <c r="MDA16" s="105"/>
      <c r="MDB16" s="105"/>
      <c r="MDC16" s="105"/>
      <c r="MDD16" s="105"/>
      <c r="MDE16" s="105"/>
      <c r="MDF16" s="105"/>
      <c r="MDG16" s="105"/>
      <c r="MDH16" s="105"/>
      <c r="MDI16" s="105"/>
      <c r="MDJ16" s="105"/>
      <c r="MDK16" s="105"/>
      <c r="MDL16" s="105"/>
      <c r="MDM16" s="105"/>
      <c r="MDN16" s="105"/>
      <c r="MDO16" s="105"/>
      <c r="MDP16" s="105"/>
      <c r="MDQ16" s="105"/>
      <c r="MDR16" s="105"/>
      <c r="MDS16" s="105"/>
      <c r="MDT16" s="105"/>
      <c r="MDU16" s="105"/>
      <c r="MDV16" s="105"/>
      <c r="MDW16" s="105"/>
      <c r="MDX16" s="105"/>
      <c r="MDY16" s="105"/>
      <c r="MDZ16" s="105"/>
      <c r="MEA16" s="105"/>
      <c r="MEB16" s="105"/>
      <c r="MEC16" s="105"/>
      <c r="MED16" s="105"/>
      <c r="MEE16" s="105"/>
      <c r="MEF16" s="105"/>
      <c r="MEG16" s="105"/>
      <c r="MEH16" s="105"/>
      <c r="MEI16" s="105"/>
      <c r="MEJ16" s="105"/>
      <c r="MEK16" s="105"/>
      <c r="MEL16" s="105"/>
      <c r="MEM16" s="105"/>
      <c r="MEN16" s="105"/>
      <c r="MEO16" s="105"/>
      <c r="MEP16" s="105"/>
      <c r="MEQ16" s="105"/>
      <c r="MER16" s="105"/>
      <c r="MES16" s="105"/>
      <c r="MET16" s="105"/>
      <c r="MEU16" s="105"/>
      <c r="MEV16" s="105"/>
      <c r="MEW16" s="105"/>
      <c r="MEX16" s="105"/>
      <c r="MEY16" s="105"/>
      <c r="MEZ16" s="105"/>
      <c r="MFA16" s="105"/>
      <c r="MFB16" s="105"/>
      <c r="MFC16" s="105"/>
      <c r="MFD16" s="105"/>
      <c r="MFE16" s="105"/>
      <c r="MFF16" s="105"/>
      <c r="MFG16" s="105"/>
      <c r="MFH16" s="105"/>
      <c r="MFI16" s="105"/>
      <c r="MFJ16" s="105"/>
      <c r="MFK16" s="105"/>
      <c r="MFL16" s="105"/>
      <c r="MFM16" s="105"/>
      <c r="MFN16" s="105"/>
      <c r="MFO16" s="105"/>
      <c r="MFP16" s="105"/>
      <c r="MFQ16" s="105"/>
      <c r="MFR16" s="105"/>
      <c r="MFS16" s="105"/>
      <c r="MFT16" s="105"/>
      <c r="MFU16" s="105"/>
      <c r="MFV16" s="105"/>
      <c r="MFW16" s="105"/>
      <c r="MFX16" s="105"/>
      <c r="MFY16" s="105"/>
      <c r="MFZ16" s="105"/>
      <c r="MGA16" s="105"/>
      <c r="MGB16" s="105"/>
      <c r="MGC16" s="105"/>
      <c r="MGD16" s="105"/>
      <c r="MGE16" s="105"/>
      <c r="MGF16" s="105"/>
      <c r="MGG16" s="105"/>
      <c r="MGH16" s="105"/>
      <c r="MGI16" s="105"/>
      <c r="MGJ16" s="105"/>
      <c r="MGK16" s="105"/>
      <c r="MGL16" s="105"/>
      <c r="MGM16" s="105"/>
      <c r="MGN16" s="105"/>
      <c r="MGO16" s="105"/>
      <c r="MGP16" s="105"/>
      <c r="MGQ16" s="105"/>
      <c r="MGR16" s="105"/>
      <c r="MGS16" s="105"/>
      <c r="MGT16" s="105"/>
      <c r="MGU16" s="105"/>
      <c r="MGV16" s="105"/>
      <c r="MGW16" s="105"/>
      <c r="MGX16" s="105"/>
      <c r="MGY16" s="105"/>
      <c r="MGZ16" s="105"/>
      <c r="MHA16" s="105"/>
      <c r="MHB16" s="105"/>
      <c r="MHC16" s="105"/>
      <c r="MHD16" s="105"/>
      <c r="MHE16" s="105"/>
      <c r="MHF16" s="105"/>
      <c r="MHG16" s="105"/>
      <c r="MHH16" s="105"/>
      <c r="MHI16" s="105"/>
      <c r="MHJ16" s="105"/>
      <c r="MHK16" s="105"/>
      <c r="MHL16" s="105"/>
      <c r="MHM16" s="105"/>
      <c r="MHN16" s="105"/>
      <c r="MHO16" s="105"/>
      <c r="MHP16" s="105"/>
      <c r="MHQ16" s="105"/>
      <c r="MHR16" s="105"/>
      <c r="MHS16" s="105"/>
      <c r="MHT16" s="105"/>
      <c r="MHU16" s="105"/>
      <c r="MHV16" s="105"/>
      <c r="MHW16" s="105"/>
      <c r="MHX16" s="105"/>
      <c r="MHY16" s="105"/>
      <c r="MHZ16" s="105"/>
      <c r="MIA16" s="105"/>
      <c r="MIB16" s="105"/>
      <c r="MIC16" s="105"/>
      <c r="MID16" s="105"/>
      <c r="MIE16" s="105"/>
      <c r="MIF16" s="105"/>
      <c r="MIG16" s="105"/>
      <c r="MIH16" s="105"/>
      <c r="MII16" s="105"/>
      <c r="MIJ16" s="105"/>
      <c r="MIK16" s="105"/>
      <c r="MIL16" s="105"/>
      <c r="MIM16" s="105"/>
      <c r="MIN16" s="105"/>
      <c r="MIO16" s="105"/>
      <c r="MIP16" s="105"/>
      <c r="MIQ16" s="105"/>
      <c r="MIR16" s="105"/>
      <c r="MIS16" s="105"/>
      <c r="MIT16" s="105"/>
      <c r="MIU16" s="105"/>
      <c r="MIV16" s="105"/>
      <c r="MIW16" s="105"/>
      <c r="MIX16" s="105"/>
      <c r="MIY16" s="105"/>
      <c r="MIZ16" s="105"/>
      <c r="MJA16" s="105"/>
      <c r="MJB16" s="105"/>
      <c r="MJC16" s="105"/>
      <c r="MJD16" s="105"/>
      <c r="MJE16" s="105"/>
      <c r="MJF16" s="105"/>
      <c r="MJG16" s="105"/>
      <c r="MJH16" s="105"/>
      <c r="MJI16" s="105"/>
      <c r="MJJ16" s="105"/>
      <c r="MJK16" s="105"/>
      <c r="MJL16" s="105"/>
      <c r="MJM16" s="105"/>
      <c r="MJN16" s="105"/>
      <c r="MJO16" s="105"/>
      <c r="MJP16" s="105"/>
      <c r="MJQ16" s="105"/>
      <c r="MJR16" s="105"/>
      <c r="MJS16" s="105"/>
      <c r="MJT16" s="105"/>
      <c r="MJU16" s="105"/>
      <c r="MJV16" s="105"/>
      <c r="MJW16" s="105"/>
      <c r="MJX16" s="105"/>
      <c r="MJY16" s="105"/>
      <c r="MJZ16" s="105"/>
      <c r="MKA16" s="105"/>
      <c r="MKB16" s="105"/>
      <c r="MKC16" s="105"/>
      <c r="MKD16" s="105"/>
      <c r="MKE16" s="105"/>
      <c r="MKF16" s="105"/>
      <c r="MKG16" s="105"/>
      <c r="MKH16" s="105"/>
      <c r="MKI16" s="105"/>
      <c r="MKJ16" s="105"/>
      <c r="MKK16" s="105"/>
      <c r="MKL16" s="105"/>
      <c r="MKM16" s="105"/>
      <c r="MKN16" s="105"/>
      <c r="MKO16" s="105"/>
      <c r="MKP16" s="105"/>
      <c r="MKQ16" s="105"/>
      <c r="MKR16" s="105"/>
      <c r="MKS16" s="105"/>
      <c r="MKT16" s="105"/>
      <c r="MKU16" s="105"/>
      <c r="MKV16" s="105"/>
      <c r="MKW16" s="105"/>
      <c r="MKX16" s="105"/>
      <c r="MKY16" s="105"/>
      <c r="MKZ16" s="105"/>
      <c r="MLA16" s="105"/>
      <c r="MLB16" s="105"/>
      <c r="MLC16" s="105"/>
      <c r="MLD16" s="105"/>
      <c r="MLE16" s="105"/>
      <c r="MLF16" s="105"/>
      <c r="MLG16" s="105"/>
      <c r="MLH16" s="105"/>
      <c r="MLI16" s="105"/>
      <c r="MLJ16" s="105"/>
      <c r="MLK16" s="105"/>
      <c r="MLL16" s="105"/>
      <c r="MLM16" s="105"/>
      <c r="MLN16" s="105"/>
      <c r="MLO16" s="105"/>
      <c r="MLP16" s="105"/>
      <c r="MLQ16" s="105"/>
      <c r="MLR16" s="105"/>
      <c r="MLS16" s="105"/>
      <c r="MLT16" s="105"/>
      <c r="MLU16" s="105"/>
      <c r="MLV16" s="105"/>
      <c r="MLW16" s="105"/>
      <c r="MLX16" s="105"/>
      <c r="MLY16" s="105"/>
      <c r="MLZ16" s="105"/>
      <c r="MMA16" s="105"/>
      <c r="MMB16" s="105"/>
      <c r="MMC16" s="105"/>
      <c r="MMD16" s="105"/>
      <c r="MME16" s="105"/>
      <c r="MMF16" s="105"/>
      <c r="MMG16" s="105"/>
      <c r="MMH16" s="105"/>
      <c r="MMI16" s="105"/>
      <c r="MMJ16" s="105"/>
      <c r="MMK16" s="105"/>
      <c r="MML16" s="105"/>
      <c r="MMM16" s="105"/>
      <c r="MMN16" s="105"/>
      <c r="MMO16" s="105"/>
      <c r="MMP16" s="105"/>
      <c r="MMQ16" s="105"/>
      <c r="MMR16" s="105"/>
      <c r="MMS16" s="105"/>
      <c r="MMT16" s="105"/>
      <c r="MMU16" s="105"/>
      <c r="MMV16" s="105"/>
      <c r="MMW16" s="105"/>
      <c r="MMX16" s="105"/>
      <c r="MMY16" s="105"/>
      <c r="MMZ16" s="105"/>
      <c r="MNA16" s="105"/>
      <c r="MNB16" s="105"/>
      <c r="MNC16" s="105"/>
      <c r="MND16" s="105"/>
      <c r="MNE16" s="105"/>
      <c r="MNF16" s="105"/>
      <c r="MNG16" s="105"/>
      <c r="MNH16" s="105"/>
      <c r="MNI16" s="105"/>
      <c r="MNJ16" s="105"/>
      <c r="MNK16" s="105"/>
      <c r="MNL16" s="105"/>
      <c r="MNM16" s="105"/>
      <c r="MNN16" s="105"/>
      <c r="MNO16" s="105"/>
      <c r="MNP16" s="105"/>
      <c r="MNQ16" s="105"/>
      <c r="MNR16" s="105"/>
      <c r="MNS16" s="105"/>
      <c r="MNT16" s="105"/>
      <c r="MNU16" s="105"/>
      <c r="MNV16" s="105"/>
      <c r="MNW16" s="105"/>
      <c r="MNX16" s="105"/>
      <c r="MNY16" s="105"/>
      <c r="MNZ16" s="105"/>
      <c r="MOA16" s="105"/>
      <c r="MOB16" s="105"/>
      <c r="MOC16" s="105"/>
      <c r="MOD16" s="105"/>
      <c r="MOE16" s="105"/>
      <c r="MOF16" s="105"/>
      <c r="MOG16" s="105"/>
      <c r="MOH16" s="105"/>
      <c r="MOI16" s="105"/>
      <c r="MOJ16" s="105"/>
      <c r="MOK16" s="105"/>
      <c r="MOL16" s="105"/>
      <c r="MOM16" s="105"/>
      <c r="MON16" s="105"/>
      <c r="MOO16" s="105"/>
      <c r="MOP16" s="105"/>
      <c r="MOQ16" s="105"/>
      <c r="MOR16" s="105"/>
      <c r="MOS16" s="105"/>
      <c r="MOT16" s="105"/>
      <c r="MOU16" s="105"/>
      <c r="MOV16" s="105"/>
      <c r="MOW16" s="105"/>
      <c r="MOX16" s="105"/>
      <c r="MOY16" s="105"/>
      <c r="MOZ16" s="105"/>
      <c r="MPA16" s="105"/>
      <c r="MPB16" s="105"/>
      <c r="MPC16" s="105"/>
      <c r="MPD16" s="105"/>
      <c r="MPE16" s="105"/>
      <c r="MPF16" s="105"/>
      <c r="MPG16" s="105"/>
      <c r="MPH16" s="105"/>
      <c r="MPI16" s="105"/>
      <c r="MPJ16" s="105"/>
      <c r="MPK16" s="105"/>
      <c r="MPL16" s="105"/>
      <c r="MPM16" s="105"/>
      <c r="MPN16" s="105"/>
      <c r="MPO16" s="105"/>
      <c r="MPP16" s="105"/>
      <c r="MPQ16" s="105"/>
      <c r="MPR16" s="105"/>
      <c r="MPS16" s="105"/>
      <c r="MPT16" s="105"/>
      <c r="MPU16" s="105"/>
      <c r="MPV16" s="105"/>
      <c r="MPW16" s="105"/>
      <c r="MPX16" s="105"/>
      <c r="MPY16" s="105"/>
      <c r="MPZ16" s="105"/>
      <c r="MQA16" s="105"/>
      <c r="MQB16" s="105"/>
      <c r="MQC16" s="105"/>
      <c r="MQD16" s="105"/>
      <c r="MQE16" s="105"/>
      <c r="MQF16" s="105"/>
      <c r="MQG16" s="105"/>
      <c r="MQH16" s="105"/>
      <c r="MQI16" s="105"/>
      <c r="MQJ16" s="105"/>
      <c r="MQK16" s="105"/>
      <c r="MQL16" s="105"/>
      <c r="MQM16" s="105"/>
      <c r="MQN16" s="105"/>
      <c r="MQO16" s="105"/>
      <c r="MQP16" s="105"/>
      <c r="MQQ16" s="105"/>
      <c r="MQR16" s="105"/>
      <c r="MQS16" s="105"/>
      <c r="MQT16" s="105"/>
      <c r="MQU16" s="105"/>
      <c r="MQV16" s="105"/>
      <c r="MQW16" s="105"/>
      <c r="MQX16" s="105"/>
      <c r="MQY16" s="105"/>
      <c r="MQZ16" s="105"/>
      <c r="MRA16" s="105"/>
      <c r="MRB16" s="105"/>
      <c r="MRC16" s="105"/>
      <c r="MRD16" s="105"/>
      <c r="MRE16" s="105"/>
      <c r="MRF16" s="105"/>
      <c r="MRG16" s="105"/>
      <c r="MRH16" s="105"/>
      <c r="MRI16" s="105"/>
      <c r="MRJ16" s="105"/>
      <c r="MRK16" s="105"/>
      <c r="MRL16" s="105"/>
      <c r="MRM16" s="105"/>
      <c r="MRN16" s="105"/>
      <c r="MRO16" s="105"/>
      <c r="MRP16" s="105"/>
      <c r="MRQ16" s="105"/>
      <c r="MRR16" s="105"/>
      <c r="MRS16" s="105"/>
      <c r="MRT16" s="105"/>
      <c r="MRU16" s="105"/>
      <c r="MRV16" s="105"/>
      <c r="MRW16" s="105"/>
      <c r="MRX16" s="105"/>
      <c r="MRY16" s="105"/>
      <c r="MRZ16" s="105"/>
      <c r="MSA16" s="105"/>
      <c r="MSB16" s="105"/>
      <c r="MSC16" s="105"/>
      <c r="MSD16" s="105"/>
      <c r="MSE16" s="105"/>
      <c r="MSF16" s="105"/>
      <c r="MSG16" s="105"/>
      <c r="MSH16" s="105"/>
      <c r="MSI16" s="105"/>
      <c r="MSJ16" s="105"/>
      <c r="MSK16" s="105"/>
      <c r="MSL16" s="105"/>
      <c r="MSM16" s="105"/>
      <c r="MSN16" s="105"/>
      <c r="MSO16" s="105"/>
      <c r="MSP16" s="105"/>
      <c r="MSQ16" s="105"/>
      <c r="MSR16" s="105"/>
      <c r="MSS16" s="105"/>
      <c r="MST16" s="105"/>
      <c r="MSU16" s="105"/>
      <c r="MSV16" s="105"/>
      <c r="MSW16" s="105"/>
      <c r="MSX16" s="105"/>
      <c r="MSY16" s="105"/>
      <c r="MSZ16" s="105"/>
      <c r="MTA16" s="105"/>
      <c r="MTB16" s="105"/>
      <c r="MTC16" s="105"/>
      <c r="MTD16" s="105"/>
      <c r="MTE16" s="105"/>
      <c r="MTF16" s="105"/>
      <c r="MTG16" s="105"/>
      <c r="MTH16" s="105"/>
      <c r="MTI16" s="105"/>
      <c r="MTJ16" s="105"/>
      <c r="MTK16" s="105"/>
      <c r="MTL16" s="105"/>
      <c r="MTM16" s="105"/>
      <c r="MTN16" s="105"/>
      <c r="MTO16" s="105"/>
      <c r="MTP16" s="105"/>
      <c r="MTQ16" s="105"/>
      <c r="MTR16" s="105"/>
      <c r="MTS16" s="105"/>
      <c r="MTT16" s="105"/>
      <c r="MTU16" s="105"/>
      <c r="MTV16" s="105"/>
      <c r="MTW16" s="105"/>
      <c r="MTX16" s="105"/>
      <c r="MTY16" s="105"/>
      <c r="MTZ16" s="105"/>
      <c r="MUA16" s="105"/>
      <c r="MUB16" s="105"/>
      <c r="MUC16" s="105"/>
      <c r="MUD16" s="105"/>
      <c r="MUE16" s="105"/>
      <c r="MUF16" s="105"/>
      <c r="MUG16" s="105"/>
      <c r="MUH16" s="105"/>
      <c r="MUI16" s="105"/>
      <c r="MUJ16" s="105"/>
      <c r="MUK16" s="105"/>
      <c r="MUL16" s="105"/>
      <c r="MUM16" s="105"/>
      <c r="MUN16" s="105"/>
      <c r="MUO16" s="105"/>
      <c r="MUP16" s="105"/>
      <c r="MUQ16" s="105"/>
      <c r="MUR16" s="105"/>
      <c r="MUS16" s="105"/>
      <c r="MUT16" s="105"/>
      <c r="MUU16" s="105"/>
      <c r="MUV16" s="105"/>
      <c r="MUW16" s="105"/>
      <c r="MUX16" s="105"/>
      <c r="MUY16" s="105"/>
      <c r="MUZ16" s="105"/>
      <c r="MVA16" s="105"/>
      <c r="MVB16" s="105"/>
      <c r="MVC16" s="105"/>
      <c r="MVD16" s="105"/>
      <c r="MVE16" s="105"/>
      <c r="MVF16" s="105"/>
      <c r="MVG16" s="105"/>
      <c r="MVH16" s="105"/>
      <c r="MVI16" s="105"/>
      <c r="MVJ16" s="105"/>
      <c r="MVK16" s="105"/>
      <c r="MVL16" s="105"/>
      <c r="MVM16" s="105"/>
      <c r="MVN16" s="105"/>
      <c r="MVO16" s="105"/>
      <c r="MVP16" s="105"/>
      <c r="MVQ16" s="105"/>
      <c r="MVR16" s="105"/>
      <c r="MVS16" s="105"/>
      <c r="MVT16" s="105"/>
      <c r="MVU16" s="105"/>
      <c r="MVV16" s="105"/>
      <c r="MVW16" s="105"/>
      <c r="MVX16" s="105"/>
      <c r="MVY16" s="105"/>
      <c r="MVZ16" s="105"/>
      <c r="MWA16" s="105"/>
      <c r="MWB16" s="105"/>
      <c r="MWC16" s="105"/>
      <c r="MWD16" s="105"/>
      <c r="MWE16" s="105"/>
      <c r="MWF16" s="105"/>
      <c r="MWG16" s="105"/>
      <c r="MWH16" s="105"/>
      <c r="MWI16" s="105"/>
      <c r="MWJ16" s="105"/>
      <c r="MWK16" s="105"/>
      <c r="MWL16" s="105"/>
      <c r="MWM16" s="105"/>
      <c r="MWN16" s="105"/>
      <c r="MWO16" s="105"/>
      <c r="MWP16" s="105"/>
      <c r="MWQ16" s="105"/>
      <c r="MWR16" s="105"/>
      <c r="MWS16" s="105"/>
      <c r="MWT16" s="105"/>
      <c r="MWU16" s="105"/>
      <c r="MWV16" s="105"/>
      <c r="MWW16" s="105"/>
      <c r="MWX16" s="105"/>
      <c r="MWY16" s="105"/>
      <c r="MWZ16" s="105"/>
      <c r="MXA16" s="105"/>
      <c r="MXB16" s="105"/>
      <c r="MXC16" s="105"/>
      <c r="MXD16" s="105"/>
      <c r="MXE16" s="105"/>
      <c r="MXF16" s="105"/>
      <c r="MXG16" s="105"/>
      <c r="MXH16" s="105"/>
      <c r="MXI16" s="105"/>
      <c r="MXJ16" s="105"/>
      <c r="MXK16" s="105"/>
      <c r="MXL16" s="105"/>
      <c r="MXM16" s="105"/>
      <c r="MXN16" s="105"/>
      <c r="MXO16" s="105"/>
      <c r="MXP16" s="105"/>
      <c r="MXQ16" s="105"/>
      <c r="MXR16" s="105"/>
      <c r="MXS16" s="105"/>
      <c r="MXT16" s="105"/>
      <c r="MXU16" s="105"/>
      <c r="MXV16" s="105"/>
      <c r="MXW16" s="105"/>
      <c r="MXX16" s="105"/>
      <c r="MXY16" s="105"/>
      <c r="MXZ16" s="105"/>
      <c r="MYA16" s="105"/>
      <c r="MYB16" s="105"/>
      <c r="MYC16" s="105"/>
      <c r="MYD16" s="105"/>
      <c r="MYE16" s="105"/>
      <c r="MYF16" s="105"/>
      <c r="MYG16" s="105"/>
      <c r="MYH16" s="105"/>
      <c r="MYI16" s="105"/>
      <c r="MYJ16" s="105"/>
      <c r="MYK16" s="105"/>
      <c r="MYL16" s="105"/>
      <c r="MYM16" s="105"/>
      <c r="MYN16" s="105"/>
      <c r="MYO16" s="105"/>
      <c r="MYP16" s="105"/>
      <c r="MYQ16" s="105"/>
      <c r="MYR16" s="105"/>
      <c r="MYS16" s="105"/>
      <c r="MYT16" s="105"/>
      <c r="MYU16" s="105"/>
      <c r="MYV16" s="105"/>
      <c r="MYW16" s="105"/>
      <c r="MYX16" s="105"/>
      <c r="MYY16" s="105"/>
      <c r="MYZ16" s="105"/>
      <c r="MZA16" s="105"/>
      <c r="MZB16" s="105"/>
      <c r="MZC16" s="105"/>
      <c r="MZD16" s="105"/>
      <c r="MZE16" s="105"/>
      <c r="MZF16" s="105"/>
      <c r="MZG16" s="105"/>
      <c r="MZH16" s="105"/>
      <c r="MZI16" s="105"/>
      <c r="MZJ16" s="105"/>
      <c r="MZK16" s="105"/>
      <c r="MZL16" s="105"/>
      <c r="MZM16" s="105"/>
      <c r="MZN16" s="105"/>
      <c r="MZO16" s="105"/>
      <c r="MZP16" s="105"/>
      <c r="MZQ16" s="105"/>
      <c r="MZR16" s="105"/>
      <c r="MZS16" s="105"/>
      <c r="MZT16" s="105"/>
      <c r="MZU16" s="105"/>
      <c r="MZV16" s="105"/>
      <c r="MZW16" s="105"/>
      <c r="MZX16" s="105"/>
      <c r="MZY16" s="105"/>
      <c r="MZZ16" s="105"/>
      <c r="NAA16" s="105"/>
      <c r="NAB16" s="105"/>
      <c r="NAC16" s="105"/>
      <c r="NAD16" s="105"/>
      <c r="NAE16" s="105"/>
      <c r="NAF16" s="105"/>
      <c r="NAG16" s="105"/>
      <c r="NAH16" s="105"/>
      <c r="NAI16" s="105"/>
      <c r="NAJ16" s="105"/>
      <c r="NAK16" s="105"/>
      <c r="NAL16" s="105"/>
      <c r="NAM16" s="105"/>
      <c r="NAN16" s="105"/>
      <c r="NAO16" s="105"/>
      <c r="NAP16" s="105"/>
      <c r="NAQ16" s="105"/>
      <c r="NAR16" s="105"/>
      <c r="NAS16" s="105"/>
      <c r="NAT16" s="105"/>
      <c r="NAU16" s="105"/>
      <c r="NAV16" s="105"/>
      <c r="NAW16" s="105"/>
      <c r="NAX16" s="105"/>
      <c r="NAY16" s="105"/>
      <c r="NAZ16" s="105"/>
      <c r="NBA16" s="105"/>
      <c r="NBB16" s="105"/>
      <c r="NBC16" s="105"/>
      <c r="NBD16" s="105"/>
      <c r="NBE16" s="105"/>
      <c r="NBF16" s="105"/>
      <c r="NBG16" s="105"/>
      <c r="NBH16" s="105"/>
      <c r="NBI16" s="105"/>
      <c r="NBJ16" s="105"/>
      <c r="NBK16" s="105"/>
      <c r="NBL16" s="105"/>
      <c r="NBM16" s="105"/>
      <c r="NBN16" s="105"/>
      <c r="NBO16" s="105"/>
      <c r="NBP16" s="105"/>
      <c r="NBQ16" s="105"/>
      <c r="NBR16" s="105"/>
      <c r="NBS16" s="105"/>
      <c r="NBT16" s="105"/>
      <c r="NBU16" s="105"/>
      <c r="NBV16" s="105"/>
      <c r="NBW16" s="105"/>
      <c r="NBX16" s="105"/>
      <c r="NBY16" s="105"/>
      <c r="NBZ16" s="105"/>
      <c r="NCA16" s="105"/>
      <c r="NCB16" s="105"/>
      <c r="NCC16" s="105"/>
      <c r="NCD16" s="105"/>
      <c r="NCE16" s="105"/>
      <c r="NCF16" s="105"/>
      <c r="NCG16" s="105"/>
      <c r="NCH16" s="105"/>
      <c r="NCI16" s="105"/>
      <c r="NCJ16" s="105"/>
      <c r="NCK16" s="105"/>
      <c r="NCL16" s="105"/>
      <c r="NCM16" s="105"/>
      <c r="NCN16" s="105"/>
      <c r="NCO16" s="105"/>
      <c r="NCP16" s="105"/>
      <c r="NCQ16" s="105"/>
      <c r="NCR16" s="105"/>
      <c r="NCS16" s="105"/>
      <c r="NCT16" s="105"/>
      <c r="NCU16" s="105"/>
      <c r="NCV16" s="105"/>
      <c r="NCW16" s="105"/>
      <c r="NCX16" s="105"/>
      <c r="NCY16" s="105"/>
      <c r="NCZ16" s="105"/>
      <c r="NDA16" s="105"/>
      <c r="NDB16" s="105"/>
      <c r="NDC16" s="105"/>
      <c r="NDD16" s="105"/>
      <c r="NDE16" s="105"/>
      <c r="NDF16" s="105"/>
      <c r="NDG16" s="105"/>
      <c r="NDH16" s="105"/>
      <c r="NDI16" s="105"/>
      <c r="NDJ16" s="105"/>
      <c r="NDK16" s="105"/>
      <c r="NDL16" s="105"/>
      <c r="NDM16" s="105"/>
      <c r="NDN16" s="105"/>
      <c r="NDO16" s="105"/>
      <c r="NDP16" s="105"/>
      <c r="NDQ16" s="105"/>
      <c r="NDR16" s="105"/>
      <c r="NDS16" s="105"/>
      <c r="NDT16" s="105"/>
      <c r="NDU16" s="105"/>
      <c r="NDV16" s="105"/>
      <c r="NDW16" s="105"/>
      <c r="NDX16" s="105"/>
      <c r="NDY16" s="105"/>
      <c r="NDZ16" s="105"/>
      <c r="NEA16" s="105"/>
      <c r="NEB16" s="105"/>
      <c r="NEC16" s="105"/>
      <c r="NED16" s="105"/>
      <c r="NEE16" s="105"/>
      <c r="NEF16" s="105"/>
      <c r="NEG16" s="105"/>
      <c r="NEH16" s="105"/>
      <c r="NEI16" s="105"/>
      <c r="NEJ16" s="105"/>
      <c r="NEK16" s="105"/>
      <c r="NEL16" s="105"/>
      <c r="NEM16" s="105"/>
      <c r="NEN16" s="105"/>
      <c r="NEO16" s="105"/>
      <c r="NEP16" s="105"/>
      <c r="NEQ16" s="105"/>
      <c r="NER16" s="105"/>
      <c r="NES16" s="105"/>
      <c r="NET16" s="105"/>
      <c r="NEU16" s="105"/>
      <c r="NEV16" s="105"/>
      <c r="NEW16" s="105"/>
      <c r="NEX16" s="105"/>
      <c r="NEY16" s="105"/>
      <c r="NEZ16" s="105"/>
      <c r="NFA16" s="105"/>
      <c r="NFB16" s="105"/>
      <c r="NFC16" s="105"/>
      <c r="NFD16" s="105"/>
      <c r="NFE16" s="105"/>
      <c r="NFF16" s="105"/>
      <c r="NFG16" s="105"/>
      <c r="NFH16" s="105"/>
      <c r="NFI16" s="105"/>
      <c r="NFJ16" s="105"/>
      <c r="NFK16" s="105"/>
      <c r="NFL16" s="105"/>
      <c r="NFM16" s="105"/>
      <c r="NFN16" s="105"/>
      <c r="NFO16" s="105"/>
      <c r="NFP16" s="105"/>
      <c r="NFQ16" s="105"/>
      <c r="NFR16" s="105"/>
      <c r="NFS16" s="105"/>
      <c r="NFT16" s="105"/>
      <c r="NFU16" s="105"/>
      <c r="NFV16" s="105"/>
      <c r="NFW16" s="105"/>
      <c r="NFX16" s="105"/>
      <c r="NFY16" s="105"/>
      <c r="NFZ16" s="105"/>
      <c r="NGA16" s="105"/>
      <c r="NGB16" s="105"/>
      <c r="NGC16" s="105"/>
      <c r="NGD16" s="105"/>
      <c r="NGE16" s="105"/>
      <c r="NGF16" s="105"/>
      <c r="NGG16" s="105"/>
      <c r="NGH16" s="105"/>
      <c r="NGI16" s="105"/>
      <c r="NGJ16" s="105"/>
      <c r="NGK16" s="105"/>
      <c r="NGL16" s="105"/>
      <c r="NGM16" s="105"/>
      <c r="NGN16" s="105"/>
      <c r="NGO16" s="105"/>
      <c r="NGP16" s="105"/>
      <c r="NGQ16" s="105"/>
      <c r="NGR16" s="105"/>
      <c r="NGS16" s="105"/>
      <c r="NGT16" s="105"/>
      <c r="NGU16" s="105"/>
      <c r="NGV16" s="105"/>
      <c r="NGW16" s="105"/>
      <c r="NGX16" s="105"/>
      <c r="NGY16" s="105"/>
      <c r="NGZ16" s="105"/>
      <c r="NHA16" s="105"/>
      <c r="NHB16" s="105"/>
      <c r="NHC16" s="105"/>
      <c r="NHD16" s="105"/>
      <c r="NHE16" s="105"/>
      <c r="NHF16" s="105"/>
      <c r="NHG16" s="105"/>
      <c r="NHH16" s="105"/>
      <c r="NHI16" s="105"/>
      <c r="NHJ16" s="105"/>
      <c r="NHK16" s="105"/>
      <c r="NHL16" s="105"/>
      <c r="NHM16" s="105"/>
      <c r="NHN16" s="105"/>
      <c r="NHO16" s="105"/>
      <c r="NHP16" s="105"/>
      <c r="NHQ16" s="105"/>
      <c r="NHR16" s="105"/>
      <c r="NHS16" s="105"/>
      <c r="NHT16" s="105"/>
      <c r="NHU16" s="105"/>
      <c r="NHV16" s="105"/>
      <c r="NHW16" s="105"/>
      <c r="NHX16" s="105"/>
      <c r="NHY16" s="105"/>
      <c r="NHZ16" s="105"/>
      <c r="NIA16" s="105"/>
      <c r="NIB16" s="105"/>
      <c r="NIC16" s="105"/>
      <c r="NID16" s="105"/>
      <c r="NIE16" s="105"/>
      <c r="NIF16" s="105"/>
      <c r="NIG16" s="105"/>
      <c r="NIH16" s="105"/>
      <c r="NII16" s="105"/>
      <c r="NIJ16" s="105"/>
      <c r="NIK16" s="105"/>
      <c r="NIL16" s="105"/>
      <c r="NIM16" s="105"/>
      <c r="NIN16" s="105"/>
      <c r="NIO16" s="105"/>
      <c r="NIP16" s="105"/>
      <c r="NIQ16" s="105"/>
      <c r="NIR16" s="105"/>
      <c r="NIS16" s="105"/>
      <c r="NIT16" s="105"/>
      <c r="NIU16" s="105"/>
      <c r="NIV16" s="105"/>
      <c r="NIW16" s="105"/>
      <c r="NIX16" s="105"/>
      <c r="NIY16" s="105"/>
      <c r="NIZ16" s="105"/>
      <c r="NJA16" s="105"/>
      <c r="NJB16" s="105"/>
      <c r="NJC16" s="105"/>
      <c r="NJD16" s="105"/>
      <c r="NJE16" s="105"/>
      <c r="NJF16" s="105"/>
      <c r="NJG16" s="105"/>
      <c r="NJH16" s="105"/>
      <c r="NJI16" s="105"/>
      <c r="NJJ16" s="105"/>
      <c r="NJK16" s="105"/>
      <c r="NJL16" s="105"/>
      <c r="NJM16" s="105"/>
      <c r="NJN16" s="105"/>
      <c r="NJO16" s="105"/>
      <c r="NJP16" s="105"/>
      <c r="NJQ16" s="105"/>
      <c r="NJR16" s="105"/>
      <c r="NJS16" s="105"/>
      <c r="NJT16" s="105"/>
      <c r="NJU16" s="105"/>
      <c r="NJV16" s="105"/>
      <c r="NJW16" s="105"/>
      <c r="NJX16" s="105"/>
      <c r="NJY16" s="105"/>
      <c r="NJZ16" s="105"/>
      <c r="NKA16" s="105"/>
      <c r="NKB16" s="105"/>
      <c r="NKC16" s="105"/>
      <c r="NKD16" s="105"/>
      <c r="NKE16" s="105"/>
      <c r="NKF16" s="105"/>
      <c r="NKG16" s="105"/>
      <c r="NKH16" s="105"/>
      <c r="NKI16" s="105"/>
      <c r="NKJ16" s="105"/>
      <c r="NKK16" s="105"/>
      <c r="NKL16" s="105"/>
      <c r="NKM16" s="105"/>
      <c r="NKN16" s="105"/>
      <c r="NKO16" s="105"/>
      <c r="NKP16" s="105"/>
      <c r="NKQ16" s="105"/>
      <c r="NKR16" s="105"/>
      <c r="NKS16" s="105"/>
      <c r="NKT16" s="105"/>
      <c r="NKU16" s="105"/>
      <c r="NKV16" s="105"/>
      <c r="NKW16" s="105"/>
      <c r="NKX16" s="105"/>
      <c r="NKY16" s="105"/>
      <c r="NKZ16" s="105"/>
      <c r="NLA16" s="105"/>
      <c r="NLB16" s="105"/>
      <c r="NLC16" s="105"/>
      <c r="NLD16" s="105"/>
      <c r="NLE16" s="105"/>
      <c r="NLF16" s="105"/>
      <c r="NLG16" s="105"/>
      <c r="NLH16" s="105"/>
      <c r="NLI16" s="105"/>
      <c r="NLJ16" s="105"/>
      <c r="NLK16" s="105"/>
      <c r="NLL16" s="105"/>
      <c r="NLM16" s="105"/>
      <c r="NLN16" s="105"/>
      <c r="NLO16" s="105"/>
      <c r="NLP16" s="105"/>
      <c r="NLQ16" s="105"/>
      <c r="NLR16" s="105"/>
      <c r="NLS16" s="105"/>
      <c r="NLT16" s="105"/>
      <c r="NLU16" s="105"/>
      <c r="NLV16" s="105"/>
      <c r="NLW16" s="105"/>
      <c r="NLX16" s="105"/>
      <c r="NLY16" s="105"/>
      <c r="NLZ16" s="105"/>
      <c r="NMA16" s="105"/>
      <c r="NMB16" s="105"/>
      <c r="NMC16" s="105"/>
      <c r="NMD16" s="105"/>
      <c r="NME16" s="105"/>
      <c r="NMF16" s="105"/>
      <c r="NMG16" s="105"/>
      <c r="NMH16" s="105"/>
      <c r="NMI16" s="105"/>
      <c r="NMJ16" s="105"/>
      <c r="NMK16" s="105"/>
      <c r="NML16" s="105"/>
      <c r="NMM16" s="105"/>
      <c r="NMN16" s="105"/>
      <c r="NMO16" s="105"/>
      <c r="NMP16" s="105"/>
      <c r="NMQ16" s="105"/>
      <c r="NMR16" s="105"/>
      <c r="NMS16" s="105"/>
      <c r="NMT16" s="105"/>
      <c r="NMU16" s="105"/>
      <c r="NMV16" s="105"/>
      <c r="NMW16" s="105"/>
      <c r="NMX16" s="105"/>
      <c r="NMY16" s="105"/>
      <c r="NMZ16" s="105"/>
      <c r="NNA16" s="105"/>
      <c r="NNB16" s="105"/>
      <c r="NNC16" s="105"/>
      <c r="NND16" s="105"/>
      <c r="NNE16" s="105"/>
      <c r="NNF16" s="105"/>
      <c r="NNG16" s="105"/>
      <c r="NNH16" s="105"/>
      <c r="NNI16" s="105"/>
      <c r="NNJ16" s="105"/>
      <c r="NNK16" s="105"/>
      <c r="NNL16" s="105"/>
      <c r="NNM16" s="105"/>
      <c r="NNN16" s="105"/>
      <c r="NNO16" s="105"/>
      <c r="NNP16" s="105"/>
      <c r="NNQ16" s="105"/>
      <c r="NNR16" s="105"/>
      <c r="NNS16" s="105"/>
      <c r="NNT16" s="105"/>
      <c r="NNU16" s="105"/>
      <c r="NNV16" s="105"/>
      <c r="NNW16" s="105"/>
      <c r="NNX16" s="105"/>
      <c r="NNY16" s="105"/>
      <c r="NNZ16" s="105"/>
      <c r="NOA16" s="105"/>
      <c r="NOB16" s="105"/>
      <c r="NOC16" s="105"/>
      <c r="NOD16" s="105"/>
      <c r="NOE16" s="105"/>
      <c r="NOF16" s="105"/>
      <c r="NOG16" s="105"/>
      <c r="NOH16" s="105"/>
      <c r="NOI16" s="105"/>
      <c r="NOJ16" s="105"/>
      <c r="NOK16" s="105"/>
      <c r="NOL16" s="105"/>
      <c r="NOM16" s="105"/>
      <c r="NON16" s="105"/>
      <c r="NOO16" s="105"/>
      <c r="NOP16" s="105"/>
      <c r="NOQ16" s="105"/>
      <c r="NOR16" s="105"/>
      <c r="NOS16" s="105"/>
      <c r="NOT16" s="105"/>
      <c r="NOU16" s="105"/>
      <c r="NOV16" s="105"/>
      <c r="NOW16" s="105"/>
      <c r="NOX16" s="105"/>
      <c r="NOY16" s="105"/>
      <c r="NOZ16" s="105"/>
      <c r="NPA16" s="105"/>
      <c r="NPB16" s="105"/>
      <c r="NPC16" s="105"/>
      <c r="NPD16" s="105"/>
      <c r="NPE16" s="105"/>
      <c r="NPF16" s="105"/>
      <c r="NPG16" s="105"/>
      <c r="NPH16" s="105"/>
      <c r="NPI16" s="105"/>
      <c r="NPJ16" s="105"/>
      <c r="NPK16" s="105"/>
      <c r="NPL16" s="105"/>
      <c r="NPM16" s="105"/>
      <c r="NPN16" s="105"/>
      <c r="NPO16" s="105"/>
      <c r="NPP16" s="105"/>
      <c r="NPQ16" s="105"/>
      <c r="NPR16" s="105"/>
      <c r="NPS16" s="105"/>
      <c r="NPT16" s="105"/>
      <c r="NPU16" s="105"/>
      <c r="NPV16" s="105"/>
      <c r="NPW16" s="105"/>
      <c r="NPX16" s="105"/>
      <c r="NPY16" s="105"/>
      <c r="NPZ16" s="105"/>
      <c r="NQA16" s="105"/>
      <c r="NQB16" s="105"/>
      <c r="NQC16" s="105"/>
      <c r="NQD16" s="105"/>
      <c r="NQE16" s="105"/>
      <c r="NQF16" s="105"/>
      <c r="NQG16" s="105"/>
      <c r="NQH16" s="105"/>
      <c r="NQI16" s="105"/>
      <c r="NQJ16" s="105"/>
      <c r="NQK16" s="105"/>
      <c r="NQL16" s="105"/>
      <c r="NQM16" s="105"/>
      <c r="NQN16" s="105"/>
      <c r="NQO16" s="105"/>
      <c r="NQP16" s="105"/>
      <c r="NQQ16" s="105"/>
      <c r="NQR16" s="105"/>
      <c r="NQS16" s="105"/>
      <c r="NQT16" s="105"/>
      <c r="NQU16" s="105"/>
      <c r="NQV16" s="105"/>
      <c r="NQW16" s="105"/>
      <c r="NQX16" s="105"/>
      <c r="NQY16" s="105"/>
      <c r="NQZ16" s="105"/>
      <c r="NRA16" s="105"/>
      <c r="NRB16" s="105"/>
      <c r="NRC16" s="105"/>
      <c r="NRD16" s="105"/>
      <c r="NRE16" s="105"/>
      <c r="NRF16" s="105"/>
      <c r="NRG16" s="105"/>
      <c r="NRH16" s="105"/>
      <c r="NRI16" s="105"/>
      <c r="NRJ16" s="105"/>
      <c r="NRK16" s="105"/>
      <c r="NRL16" s="105"/>
      <c r="NRM16" s="105"/>
      <c r="NRN16" s="105"/>
      <c r="NRO16" s="105"/>
      <c r="NRP16" s="105"/>
      <c r="NRQ16" s="105"/>
      <c r="NRR16" s="105"/>
      <c r="NRS16" s="105"/>
      <c r="NRT16" s="105"/>
      <c r="NRU16" s="105"/>
      <c r="NRV16" s="105"/>
      <c r="NRW16" s="105"/>
      <c r="NRX16" s="105"/>
      <c r="NRY16" s="105"/>
      <c r="NRZ16" s="105"/>
      <c r="NSA16" s="105"/>
      <c r="NSB16" s="105"/>
      <c r="NSC16" s="105"/>
      <c r="NSD16" s="105"/>
      <c r="NSE16" s="105"/>
      <c r="NSF16" s="105"/>
      <c r="NSG16" s="105"/>
      <c r="NSH16" s="105"/>
      <c r="NSI16" s="105"/>
      <c r="NSJ16" s="105"/>
      <c r="NSK16" s="105"/>
      <c r="NSL16" s="105"/>
      <c r="NSM16" s="105"/>
      <c r="NSN16" s="105"/>
      <c r="NSO16" s="105"/>
      <c r="NSP16" s="105"/>
      <c r="NSQ16" s="105"/>
      <c r="NSR16" s="105"/>
      <c r="NSS16" s="105"/>
      <c r="NST16" s="105"/>
      <c r="NSU16" s="105"/>
      <c r="NSV16" s="105"/>
      <c r="NSW16" s="105"/>
      <c r="NSX16" s="105"/>
      <c r="NSY16" s="105"/>
      <c r="NSZ16" s="105"/>
      <c r="NTA16" s="105"/>
      <c r="NTB16" s="105"/>
      <c r="NTC16" s="105"/>
      <c r="NTD16" s="105"/>
      <c r="NTE16" s="105"/>
      <c r="NTF16" s="105"/>
      <c r="NTG16" s="105"/>
      <c r="NTH16" s="105"/>
      <c r="NTI16" s="105"/>
      <c r="NTJ16" s="105"/>
      <c r="NTK16" s="105"/>
      <c r="NTL16" s="105"/>
      <c r="NTM16" s="105"/>
      <c r="NTN16" s="105"/>
      <c r="NTO16" s="105"/>
      <c r="NTP16" s="105"/>
      <c r="NTQ16" s="105"/>
      <c r="NTR16" s="105"/>
      <c r="NTS16" s="105"/>
      <c r="NTT16" s="105"/>
      <c r="NTU16" s="105"/>
      <c r="NTV16" s="105"/>
      <c r="NTW16" s="105"/>
      <c r="NTX16" s="105"/>
      <c r="NTY16" s="105"/>
      <c r="NTZ16" s="105"/>
      <c r="NUA16" s="105"/>
      <c r="NUB16" s="105"/>
      <c r="NUC16" s="105"/>
      <c r="NUD16" s="105"/>
      <c r="NUE16" s="105"/>
      <c r="NUF16" s="105"/>
      <c r="NUG16" s="105"/>
      <c r="NUH16" s="105"/>
      <c r="NUI16" s="105"/>
      <c r="NUJ16" s="105"/>
      <c r="NUK16" s="105"/>
      <c r="NUL16" s="105"/>
      <c r="NUM16" s="105"/>
      <c r="NUN16" s="105"/>
      <c r="NUO16" s="105"/>
      <c r="NUP16" s="105"/>
      <c r="NUQ16" s="105"/>
      <c r="NUR16" s="105"/>
      <c r="NUS16" s="105"/>
      <c r="NUT16" s="105"/>
      <c r="NUU16" s="105"/>
      <c r="NUV16" s="105"/>
      <c r="NUW16" s="105"/>
      <c r="NUX16" s="105"/>
      <c r="NUY16" s="105"/>
      <c r="NUZ16" s="105"/>
      <c r="NVA16" s="105"/>
      <c r="NVB16" s="105"/>
      <c r="NVC16" s="105"/>
      <c r="NVD16" s="105"/>
      <c r="NVE16" s="105"/>
      <c r="NVF16" s="105"/>
      <c r="NVG16" s="105"/>
      <c r="NVH16" s="105"/>
      <c r="NVI16" s="105"/>
      <c r="NVJ16" s="105"/>
      <c r="NVK16" s="105"/>
      <c r="NVL16" s="105"/>
      <c r="NVM16" s="105"/>
      <c r="NVN16" s="105"/>
      <c r="NVO16" s="105"/>
      <c r="NVP16" s="105"/>
      <c r="NVQ16" s="105"/>
      <c r="NVR16" s="105"/>
      <c r="NVS16" s="105"/>
      <c r="NVT16" s="105"/>
      <c r="NVU16" s="105"/>
      <c r="NVV16" s="105"/>
      <c r="NVW16" s="105"/>
      <c r="NVX16" s="105"/>
      <c r="NVY16" s="105"/>
      <c r="NVZ16" s="105"/>
      <c r="NWA16" s="105"/>
      <c r="NWB16" s="105"/>
      <c r="NWC16" s="105"/>
      <c r="NWD16" s="105"/>
      <c r="NWE16" s="105"/>
      <c r="NWF16" s="105"/>
      <c r="NWG16" s="105"/>
      <c r="NWH16" s="105"/>
      <c r="NWI16" s="105"/>
      <c r="NWJ16" s="105"/>
      <c r="NWK16" s="105"/>
      <c r="NWL16" s="105"/>
      <c r="NWM16" s="105"/>
      <c r="NWN16" s="105"/>
      <c r="NWO16" s="105"/>
      <c r="NWP16" s="105"/>
      <c r="NWQ16" s="105"/>
      <c r="NWR16" s="105"/>
      <c r="NWS16" s="105"/>
      <c r="NWT16" s="105"/>
      <c r="NWU16" s="105"/>
      <c r="NWV16" s="105"/>
      <c r="NWW16" s="105"/>
      <c r="NWX16" s="105"/>
      <c r="NWY16" s="105"/>
      <c r="NWZ16" s="105"/>
      <c r="NXA16" s="105"/>
      <c r="NXB16" s="105"/>
      <c r="NXC16" s="105"/>
      <c r="NXD16" s="105"/>
      <c r="NXE16" s="105"/>
      <c r="NXF16" s="105"/>
      <c r="NXG16" s="105"/>
      <c r="NXH16" s="105"/>
      <c r="NXI16" s="105"/>
      <c r="NXJ16" s="105"/>
      <c r="NXK16" s="105"/>
      <c r="NXL16" s="105"/>
      <c r="NXM16" s="105"/>
      <c r="NXN16" s="105"/>
      <c r="NXO16" s="105"/>
      <c r="NXP16" s="105"/>
      <c r="NXQ16" s="105"/>
      <c r="NXR16" s="105"/>
      <c r="NXS16" s="105"/>
      <c r="NXT16" s="105"/>
      <c r="NXU16" s="105"/>
      <c r="NXV16" s="105"/>
      <c r="NXW16" s="105"/>
      <c r="NXX16" s="105"/>
      <c r="NXY16" s="105"/>
      <c r="NXZ16" s="105"/>
      <c r="NYA16" s="105"/>
      <c r="NYB16" s="105"/>
      <c r="NYC16" s="105"/>
      <c r="NYD16" s="105"/>
      <c r="NYE16" s="105"/>
      <c r="NYF16" s="105"/>
      <c r="NYG16" s="105"/>
      <c r="NYH16" s="105"/>
      <c r="NYI16" s="105"/>
      <c r="NYJ16" s="105"/>
      <c r="NYK16" s="105"/>
      <c r="NYL16" s="105"/>
      <c r="NYM16" s="105"/>
      <c r="NYN16" s="105"/>
      <c r="NYO16" s="105"/>
      <c r="NYP16" s="105"/>
      <c r="NYQ16" s="105"/>
      <c r="NYR16" s="105"/>
      <c r="NYS16" s="105"/>
      <c r="NYT16" s="105"/>
      <c r="NYU16" s="105"/>
      <c r="NYV16" s="105"/>
      <c r="NYW16" s="105"/>
      <c r="NYX16" s="105"/>
      <c r="NYY16" s="105"/>
      <c r="NYZ16" s="105"/>
      <c r="NZA16" s="105"/>
      <c r="NZB16" s="105"/>
      <c r="NZC16" s="105"/>
      <c r="NZD16" s="105"/>
      <c r="NZE16" s="105"/>
      <c r="NZF16" s="105"/>
      <c r="NZG16" s="105"/>
      <c r="NZH16" s="105"/>
      <c r="NZI16" s="105"/>
      <c r="NZJ16" s="105"/>
      <c r="NZK16" s="105"/>
      <c r="NZL16" s="105"/>
      <c r="NZM16" s="105"/>
      <c r="NZN16" s="105"/>
      <c r="NZO16" s="105"/>
      <c r="NZP16" s="105"/>
      <c r="NZQ16" s="105"/>
      <c r="NZR16" s="105"/>
      <c r="NZS16" s="105"/>
      <c r="NZT16" s="105"/>
      <c r="NZU16" s="105"/>
      <c r="NZV16" s="105"/>
      <c r="NZW16" s="105"/>
      <c r="NZX16" s="105"/>
      <c r="NZY16" s="105"/>
      <c r="NZZ16" s="105"/>
      <c r="OAA16" s="105"/>
      <c r="OAB16" s="105"/>
      <c r="OAC16" s="105"/>
      <c r="OAD16" s="105"/>
      <c r="OAE16" s="105"/>
      <c r="OAF16" s="105"/>
      <c r="OAG16" s="105"/>
      <c r="OAH16" s="105"/>
      <c r="OAI16" s="105"/>
      <c r="OAJ16" s="105"/>
      <c r="OAK16" s="105"/>
      <c r="OAL16" s="105"/>
      <c r="OAM16" s="105"/>
      <c r="OAN16" s="105"/>
      <c r="OAO16" s="105"/>
      <c r="OAP16" s="105"/>
      <c r="OAQ16" s="105"/>
      <c r="OAR16" s="105"/>
      <c r="OAS16" s="105"/>
      <c r="OAT16" s="105"/>
      <c r="OAU16" s="105"/>
      <c r="OAV16" s="105"/>
      <c r="OAW16" s="105"/>
      <c r="OAX16" s="105"/>
      <c r="OAY16" s="105"/>
      <c r="OAZ16" s="105"/>
      <c r="OBA16" s="105"/>
      <c r="OBB16" s="105"/>
      <c r="OBC16" s="105"/>
      <c r="OBD16" s="105"/>
      <c r="OBE16" s="105"/>
      <c r="OBF16" s="105"/>
      <c r="OBG16" s="105"/>
      <c r="OBH16" s="105"/>
      <c r="OBI16" s="105"/>
      <c r="OBJ16" s="105"/>
      <c r="OBK16" s="105"/>
      <c r="OBL16" s="105"/>
      <c r="OBM16" s="105"/>
      <c r="OBN16" s="105"/>
      <c r="OBO16" s="105"/>
      <c r="OBP16" s="105"/>
      <c r="OBQ16" s="105"/>
      <c r="OBR16" s="105"/>
      <c r="OBS16" s="105"/>
      <c r="OBT16" s="105"/>
      <c r="OBU16" s="105"/>
      <c r="OBV16" s="105"/>
      <c r="OBW16" s="105"/>
      <c r="OBX16" s="105"/>
      <c r="OBY16" s="105"/>
      <c r="OBZ16" s="105"/>
      <c r="OCA16" s="105"/>
      <c r="OCB16" s="105"/>
      <c r="OCC16" s="105"/>
      <c r="OCD16" s="105"/>
      <c r="OCE16" s="105"/>
      <c r="OCF16" s="105"/>
      <c r="OCG16" s="105"/>
      <c r="OCH16" s="105"/>
      <c r="OCI16" s="105"/>
      <c r="OCJ16" s="105"/>
      <c r="OCK16" s="105"/>
      <c r="OCL16" s="105"/>
      <c r="OCM16" s="105"/>
      <c r="OCN16" s="105"/>
      <c r="OCO16" s="105"/>
      <c r="OCP16" s="105"/>
      <c r="OCQ16" s="105"/>
      <c r="OCR16" s="105"/>
      <c r="OCS16" s="105"/>
      <c r="OCT16" s="105"/>
      <c r="OCU16" s="105"/>
      <c r="OCV16" s="105"/>
      <c r="OCW16" s="105"/>
      <c r="OCX16" s="105"/>
      <c r="OCY16" s="105"/>
      <c r="OCZ16" s="105"/>
      <c r="ODA16" s="105"/>
      <c r="ODB16" s="105"/>
      <c r="ODC16" s="105"/>
      <c r="ODD16" s="105"/>
      <c r="ODE16" s="105"/>
      <c r="ODF16" s="105"/>
      <c r="ODG16" s="105"/>
      <c r="ODH16" s="105"/>
      <c r="ODI16" s="105"/>
      <c r="ODJ16" s="105"/>
      <c r="ODK16" s="105"/>
      <c r="ODL16" s="105"/>
      <c r="ODM16" s="105"/>
      <c r="ODN16" s="105"/>
      <c r="ODO16" s="105"/>
      <c r="ODP16" s="105"/>
      <c r="ODQ16" s="105"/>
      <c r="ODR16" s="105"/>
      <c r="ODS16" s="105"/>
      <c r="ODT16" s="105"/>
      <c r="ODU16" s="105"/>
      <c r="ODV16" s="105"/>
      <c r="ODW16" s="105"/>
      <c r="ODX16" s="105"/>
      <c r="ODY16" s="105"/>
      <c r="ODZ16" s="105"/>
      <c r="OEA16" s="105"/>
      <c r="OEB16" s="105"/>
      <c r="OEC16" s="105"/>
      <c r="OED16" s="105"/>
      <c r="OEE16" s="105"/>
      <c r="OEF16" s="105"/>
      <c r="OEG16" s="105"/>
      <c r="OEH16" s="105"/>
      <c r="OEI16" s="105"/>
      <c r="OEJ16" s="105"/>
      <c r="OEK16" s="105"/>
      <c r="OEL16" s="105"/>
      <c r="OEM16" s="105"/>
      <c r="OEN16" s="105"/>
      <c r="OEO16" s="105"/>
      <c r="OEP16" s="105"/>
      <c r="OEQ16" s="105"/>
      <c r="OER16" s="105"/>
      <c r="OES16" s="105"/>
      <c r="OET16" s="105"/>
      <c r="OEU16" s="105"/>
      <c r="OEV16" s="105"/>
      <c r="OEW16" s="105"/>
      <c r="OEX16" s="105"/>
      <c r="OEY16" s="105"/>
      <c r="OEZ16" s="105"/>
      <c r="OFA16" s="105"/>
      <c r="OFB16" s="105"/>
      <c r="OFC16" s="105"/>
      <c r="OFD16" s="105"/>
      <c r="OFE16" s="105"/>
      <c r="OFF16" s="105"/>
      <c r="OFG16" s="105"/>
      <c r="OFH16" s="105"/>
      <c r="OFI16" s="105"/>
      <c r="OFJ16" s="105"/>
      <c r="OFK16" s="105"/>
      <c r="OFL16" s="105"/>
      <c r="OFM16" s="105"/>
      <c r="OFN16" s="105"/>
      <c r="OFO16" s="105"/>
      <c r="OFP16" s="105"/>
      <c r="OFQ16" s="105"/>
      <c r="OFR16" s="105"/>
      <c r="OFS16" s="105"/>
      <c r="OFT16" s="105"/>
      <c r="OFU16" s="105"/>
      <c r="OFV16" s="105"/>
      <c r="OFW16" s="105"/>
      <c r="OFX16" s="105"/>
      <c r="OFY16" s="105"/>
      <c r="OFZ16" s="105"/>
      <c r="OGA16" s="105"/>
      <c r="OGB16" s="105"/>
      <c r="OGC16" s="105"/>
      <c r="OGD16" s="105"/>
      <c r="OGE16" s="105"/>
      <c r="OGF16" s="105"/>
      <c r="OGG16" s="105"/>
      <c r="OGH16" s="105"/>
      <c r="OGI16" s="105"/>
      <c r="OGJ16" s="105"/>
      <c r="OGK16" s="105"/>
      <c r="OGL16" s="105"/>
      <c r="OGM16" s="105"/>
      <c r="OGN16" s="105"/>
      <c r="OGO16" s="105"/>
      <c r="OGP16" s="105"/>
      <c r="OGQ16" s="105"/>
      <c r="OGR16" s="105"/>
      <c r="OGS16" s="105"/>
      <c r="OGT16" s="105"/>
      <c r="OGU16" s="105"/>
      <c r="OGV16" s="105"/>
      <c r="OGW16" s="105"/>
      <c r="OGX16" s="105"/>
      <c r="OGY16" s="105"/>
      <c r="OGZ16" s="105"/>
      <c r="OHA16" s="105"/>
      <c r="OHB16" s="105"/>
      <c r="OHC16" s="105"/>
      <c r="OHD16" s="105"/>
      <c r="OHE16" s="105"/>
      <c r="OHF16" s="105"/>
      <c r="OHG16" s="105"/>
      <c r="OHH16" s="105"/>
      <c r="OHI16" s="105"/>
      <c r="OHJ16" s="105"/>
      <c r="OHK16" s="105"/>
      <c r="OHL16" s="105"/>
      <c r="OHM16" s="105"/>
      <c r="OHN16" s="105"/>
      <c r="OHO16" s="105"/>
      <c r="OHP16" s="105"/>
      <c r="OHQ16" s="105"/>
      <c r="OHR16" s="105"/>
      <c r="OHS16" s="105"/>
      <c r="OHT16" s="105"/>
      <c r="OHU16" s="105"/>
      <c r="OHV16" s="105"/>
      <c r="OHW16" s="105"/>
      <c r="OHX16" s="105"/>
      <c r="OHY16" s="105"/>
      <c r="OHZ16" s="105"/>
      <c r="OIA16" s="105"/>
      <c r="OIB16" s="105"/>
      <c r="OIC16" s="105"/>
      <c r="OID16" s="105"/>
      <c r="OIE16" s="105"/>
      <c r="OIF16" s="105"/>
      <c r="OIG16" s="105"/>
      <c r="OIH16" s="105"/>
      <c r="OII16" s="105"/>
      <c r="OIJ16" s="105"/>
      <c r="OIK16" s="105"/>
      <c r="OIL16" s="105"/>
      <c r="OIM16" s="105"/>
      <c r="OIN16" s="105"/>
      <c r="OIO16" s="105"/>
      <c r="OIP16" s="105"/>
      <c r="OIQ16" s="105"/>
      <c r="OIR16" s="105"/>
      <c r="OIS16" s="105"/>
      <c r="OIT16" s="105"/>
      <c r="OIU16" s="105"/>
      <c r="OIV16" s="105"/>
      <c r="OIW16" s="105"/>
      <c r="OIX16" s="105"/>
      <c r="OIY16" s="105"/>
      <c r="OIZ16" s="105"/>
      <c r="OJA16" s="105"/>
      <c r="OJB16" s="105"/>
      <c r="OJC16" s="105"/>
      <c r="OJD16" s="105"/>
      <c r="OJE16" s="105"/>
      <c r="OJF16" s="105"/>
      <c r="OJG16" s="105"/>
      <c r="OJH16" s="105"/>
      <c r="OJI16" s="105"/>
      <c r="OJJ16" s="105"/>
      <c r="OJK16" s="105"/>
      <c r="OJL16" s="105"/>
      <c r="OJM16" s="105"/>
      <c r="OJN16" s="105"/>
      <c r="OJO16" s="105"/>
      <c r="OJP16" s="105"/>
      <c r="OJQ16" s="105"/>
      <c r="OJR16" s="105"/>
      <c r="OJS16" s="105"/>
      <c r="OJT16" s="105"/>
      <c r="OJU16" s="105"/>
      <c r="OJV16" s="105"/>
      <c r="OJW16" s="105"/>
      <c r="OJX16" s="105"/>
      <c r="OJY16" s="105"/>
      <c r="OJZ16" s="105"/>
      <c r="OKA16" s="105"/>
      <c r="OKB16" s="105"/>
      <c r="OKC16" s="105"/>
      <c r="OKD16" s="105"/>
      <c r="OKE16" s="105"/>
      <c r="OKF16" s="105"/>
      <c r="OKG16" s="105"/>
      <c r="OKH16" s="105"/>
      <c r="OKI16" s="105"/>
      <c r="OKJ16" s="105"/>
      <c r="OKK16" s="105"/>
      <c r="OKL16" s="105"/>
      <c r="OKM16" s="105"/>
      <c r="OKN16" s="105"/>
      <c r="OKO16" s="105"/>
      <c r="OKP16" s="105"/>
      <c r="OKQ16" s="105"/>
      <c r="OKR16" s="105"/>
      <c r="OKS16" s="105"/>
      <c r="OKT16" s="105"/>
      <c r="OKU16" s="105"/>
      <c r="OKV16" s="105"/>
      <c r="OKW16" s="105"/>
      <c r="OKX16" s="105"/>
      <c r="OKY16" s="105"/>
      <c r="OKZ16" s="105"/>
      <c r="OLA16" s="105"/>
      <c r="OLB16" s="105"/>
      <c r="OLC16" s="105"/>
      <c r="OLD16" s="105"/>
      <c r="OLE16" s="105"/>
      <c r="OLF16" s="105"/>
      <c r="OLG16" s="105"/>
      <c r="OLH16" s="105"/>
      <c r="OLI16" s="105"/>
      <c r="OLJ16" s="105"/>
      <c r="OLK16" s="105"/>
      <c r="OLL16" s="105"/>
      <c r="OLM16" s="105"/>
      <c r="OLN16" s="105"/>
      <c r="OLO16" s="105"/>
      <c r="OLP16" s="105"/>
      <c r="OLQ16" s="105"/>
      <c r="OLR16" s="105"/>
      <c r="OLS16" s="105"/>
      <c r="OLT16" s="105"/>
      <c r="OLU16" s="105"/>
      <c r="OLV16" s="105"/>
      <c r="OLW16" s="105"/>
      <c r="OLX16" s="105"/>
      <c r="OLY16" s="105"/>
      <c r="OLZ16" s="105"/>
      <c r="OMA16" s="105"/>
      <c r="OMB16" s="105"/>
      <c r="OMC16" s="105"/>
      <c r="OMD16" s="105"/>
      <c r="OME16" s="105"/>
      <c r="OMF16" s="105"/>
      <c r="OMG16" s="105"/>
      <c r="OMH16" s="105"/>
      <c r="OMI16" s="105"/>
      <c r="OMJ16" s="105"/>
      <c r="OMK16" s="105"/>
      <c r="OML16" s="105"/>
      <c r="OMM16" s="105"/>
      <c r="OMN16" s="105"/>
      <c r="OMO16" s="105"/>
      <c r="OMP16" s="105"/>
      <c r="OMQ16" s="105"/>
      <c r="OMR16" s="105"/>
      <c r="OMS16" s="105"/>
      <c r="OMT16" s="105"/>
      <c r="OMU16" s="105"/>
      <c r="OMV16" s="105"/>
      <c r="OMW16" s="105"/>
      <c r="OMX16" s="105"/>
      <c r="OMY16" s="105"/>
      <c r="OMZ16" s="105"/>
      <c r="ONA16" s="105"/>
      <c r="ONB16" s="105"/>
      <c r="ONC16" s="105"/>
      <c r="OND16" s="105"/>
      <c r="ONE16" s="105"/>
      <c r="ONF16" s="105"/>
      <c r="ONG16" s="105"/>
      <c r="ONH16" s="105"/>
      <c r="ONI16" s="105"/>
      <c r="ONJ16" s="105"/>
      <c r="ONK16" s="105"/>
      <c r="ONL16" s="105"/>
      <c r="ONM16" s="105"/>
      <c r="ONN16" s="105"/>
      <c r="ONO16" s="105"/>
      <c r="ONP16" s="105"/>
      <c r="ONQ16" s="105"/>
      <c r="ONR16" s="105"/>
      <c r="ONS16" s="105"/>
      <c r="ONT16" s="105"/>
      <c r="ONU16" s="105"/>
      <c r="ONV16" s="105"/>
      <c r="ONW16" s="105"/>
      <c r="ONX16" s="105"/>
      <c r="ONY16" s="105"/>
      <c r="ONZ16" s="105"/>
      <c r="OOA16" s="105"/>
      <c r="OOB16" s="105"/>
      <c r="OOC16" s="105"/>
      <c r="OOD16" s="105"/>
      <c r="OOE16" s="105"/>
      <c r="OOF16" s="105"/>
      <c r="OOG16" s="105"/>
      <c r="OOH16" s="105"/>
      <c r="OOI16" s="105"/>
      <c r="OOJ16" s="105"/>
      <c r="OOK16" s="105"/>
      <c r="OOL16" s="105"/>
      <c r="OOM16" s="105"/>
      <c r="OON16" s="105"/>
      <c r="OOO16" s="105"/>
      <c r="OOP16" s="105"/>
      <c r="OOQ16" s="105"/>
      <c r="OOR16" s="105"/>
      <c r="OOS16" s="105"/>
      <c r="OOT16" s="105"/>
      <c r="OOU16" s="105"/>
      <c r="OOV16" s="105"/>
      <c r="OOW16" s="105"/>
      <c r="OOX16" s="105"/>
      <c r="OOY16" s="105"/>
      <c r="OOZ16" s="105"/>
      <c r="OPA16" s="105"/>
      <c r="OPB16" s="105"/>
      <c r="OPC16" s="105"/>
      <c r="OPD16" s="105"/>
      <c r="OPE16" s="105"/>
      <c r="OPF16" s="105"/>
      <c r="OPG16" s="105"/>
      <c r="OPH16" s="105"/>
      <c r="OPI16" s="105"/>
      <c r="OPJ16" s="105"/>
      <c r="OPK16" s="105"/>
      <c r="OPL16" s="105"/>
      <c r="OPM16" s="105"/>
      <c r="OPN16" s="105"/>
      <c r="OPO16" s="105"/>
      <c r="OPP16" s="105"/>
      <c r="OPQ16" s="105"/>
      <c r="OPR16" s="105"/>
      <c r="OPS16" s="105"/>
      <c r="OPT16" s="105"/>
      <c r="OPU16" s="105"/>
      <c r="OPV16" s="105"/>
      <c r="OPW16" s="105"/>
      <c r="OPX16" s="105"/>
      <c r="OPY16" s="105"/>
      <c r="OPZ16" s="105"/>
      <c r="OQA16" s="105"/>
      <c r="OQB16" s="105"/>
      <c r="OQC16" s="105"/>
      <c r="OQD16" s="105"/>
      <c r="OQE16" s="105"/>
      <c r="OQF16" s="105"/>
      <c r="OQG16" s="105"/>
      <c r="OQH16" s="105"/>
      <c r="OQI16" s="105"/>
      <c r="OQJ16" s="105"/>
      <c r="OQK16" s="105"/>
      <c r="OQL16" s="105"/>
      <c r="OQM16" s="105"/>
      <c r="OQN16" s="105"/>
      <c r="OQO16" s="105"/>
      <c r="OQP16" s="105"/>
      <c r="OQQ16" s="105"/>
      <c r="OQR16" s="105"/>
      <c r="OQS16" s="105"/>
      <c r="OQT16" s="105"/>
      <c r="OQU16" s="105"/>
      <c r="OQV16" s="105"/>
      <c r="OQW16" s="105"/>
      <c r="OQX16" s="105"/>
      <c r="OQY16" s="105"/>
      <c r="OQZ16" s="105"/>
      <c r="ORA16" s="105"/>
      <c r="ORB16" s="105"/>
      <c r="ORC16" s="105"/>
      <c r="ORD16" s="105"/>
      <c r="ORE16" s="105"/>
      <c r="ORF16" s="105"/>
      <c r="ORG16" s="105"/>
      <c r="ORH16" s="105"/>
      <c r="ORI16" s="105"/>
      <c r="ORJ16" s="105"/>
      <c r="ORK16" s="105"/>
      <c r="ORL16" s="105"/>
      <c r="ORM16" s="105"/>
      <c r="ORN16" s="105"/>
      <c r="ORO16" s="105"/>
      <c r="ORP16" s="105"/>
      <c r="ORQ16" s="105"/>
      <c r="ORR16" s="105"/>
      <c r="ORS16" s="105"/>
      <c r="ORT16" s="105"/>
      <c r="ORU16" s="105"/>
      <c r="ORV16" s="105"/>
      <c r="ORW16" s="105"/>
      <c r="ORX16" s="105"/>
      <c r="ORY16" s="105"/>
      <c r="ORZ16" s="105"/>
      <c r="OSA16" s="105"/>
      <c r="OSB16" s="105"/>
      <c r="OSC16" s="105"/>
      <c r="OSD16" s="105"/>
      <c r="OSE16" s="105"/>
      <c r="OSF16" s="105"/>
      <c r="OSG16" s="105"/>
      <c r="OSH16" s="105"/>
      <c r="OSI16" s="105"/>
      <c r="OSJ16" s="105"/>
      <c r="OSK16" s="105"/>
      <c r="OSL16" s="105"/>
      <c r="OSM16" s="105"/>
      <c r="OSN16" s="105"/>
      <c r="OSO16" s="105"/>
      <c r="OSP16" s="105"/>
      <c r="OSQ16" s="105"/>
      <c r="OSR16" s="105"/>
      <c r="OSS16" s="105"/>
      <c r="OST16" s="105"/>
      <c r="OSU16" s="105"/>
      <c r="OSV16" s="105"/>
      <c r="OSW16" s="105"/>
      <c r="OSX16" s="105"/>
      <c r="OSY16" s="105"/>
      <c r="OSZ16" s="105"/>
      <c r="OTA16" s="105"/>
      <c r="OTB16" s="105"/>
      <c r="OTC16" s="105"/>
      <c r="OTD16" s="105"/>
      <c r="OTE16" s="105"/>
      <c r="OTF16" s="105"/>
      <c r="OTG16" s="105"/>
      <c r="OTH16" s="105"/>
      <c r="OTI16" s="105"/>
      <c r="OTJ16" s="105"/>
      <c r="OTK16" s="105"/>
      <c r="OTL16" s="105"/>
      <c r="OTM16" s="105"/>
      <c r="OTN16" s="105"/>
      <c r="OTO16" s="105"/>
      <c r="OTP16" s="105"/>
      <c r="OTQ16" s="105"/>
      <c r="OTR16" s="105"/>
      <c r="OTS16" s="105"/>
      <c r="OTT16" s="105"/>
      <c r="OTU16" s="105"/>
      <c r="OTV16" s="105"/>
      <c r="OTW16" s="105"/>
      <c r="OTX16" s="105"/>
      <c r="OTY16" s="105"/>
      <c r="OTZ16" s="105"/>
      <c r="OUA16" s="105"/>
      <c r="OUB16" s="105"/>
      <c r="OUC16" s="105"/>
      <c r="OUD16" s="105"/>
      <c r="OUE16" s="105"/>
      <c r="OUF16" s="105"/>
      <c r="OUG16" s="105"/>
      <c r="OUH16" s="105"/>
      <c r="OUI16" s="105"/>
      <c r="OUJ16" s="105"/>
      <c r="OUK16" s="105"/>
      <c r="OUL16" s="105"/>
      <c r="OUM16" s="105"/>
      <c r="OUN16" s="105"/>
      <c r="OUO16" s="105"/>
      <c r="OUP16" s="105"/>
      <c r="OUQ16" s="105"/>
      <c r="OUR16" s="105"/>
      <c r="OUS16" s="105"/>
      <c r="OUT16" s="105"/>
      <c r="OUU16" s="105"/>
      <c r="OUV16" s="105"/>
      <c r="OUW16" s="105"/>
      <c r="OUX16" s="105"/>
      <c r="OUY16" s="105"/>
      <c r="OUZ16" s="105"/>
      <c r="OVA16" s="105"/>
      <c r="OVB16" s="105"/>
      <c r="OVC16" s="105"/>
      <c r="OVD16" s="105"/>
      <c r="OVE16" s="105"/>
      <c r="OVF16" s="105"/>
      <c r="OVG16" s="105"/>
      <c r="OVH16" s="105"/>
      <c r="OVI16" s="105"/>
      <c r="OVJ16" s="105"/>
      <c r="OVK16" s="105"/>
      <c r="OVL16" s="105"/>
      <c r="OVM16" s="105"/>
      <c r="OVN16" s="105"/>
      <c r="OVO16" s="105"/>
      <c r="OVP16" s="105"/>
      <c r="OVQ16" s="105"/>
      <c r="OVR16" s="105"/>
      <c r="OVS16" s="105"/>
      <c r="OVT16" s="105"/>
      <c r="OVU16" s="105"/>
      <c r="OVV16" s="105"/>
      <c r="OVW16" s="105"/>
      <c r="OVX16" s="105"/>
      <c r="OVY16" s="105"/>
      <c r="OVZ16" s="105"/>
      <c r="OWA16" s="105"/>
      <c r="OWB16" s="105"/>
      <c r="OWC16" s="105"/>
      <c r="OWD16" s="105"/>
      <c r="OWE16" s="105"/>
      <c r="OWF16" s="105"/>
      <c r="OWG16" s="105"/>
      <c r="OWH16" s="105"/>
      <c r="OWI16" s="105"/>
      <c r="OWJ16" s="105"/>
      <c r="OWK16" s="105"/>
      <c r="OWL16" s="105"/>
      <c r="OWM16" s="105"/>
      <c r="OWN16" s="105"/>
      <c r="OWO16" s="105"/>
      <c r="OWP16" s="105"/>
      <c r="OWQ16" s="105"/>
      <c r="OWR16" s="105"/>
      <c r="OWS16" s="105"/>
      <c r="OWT16" s="105"/>
      <c r="OWU16" s="105"/>
      <c r="OWV16" s="105"/>
      <c r="OWW16" s="105"/>
      <c r="OWX16" s="105"/>
      <c r="OWY16" s="105"/>
      <c r="OWZ16" s="105"/>
      <c r="OXA16" s="105"/>
      <c r="OXB16" s="105"/>
      <c r="OXC16" s="105"/>
      <c r="OXD16" s="105"/>
      <c r="OXE16" s="105"/>
      <c r="OXF16" s="105"/>
      <c r="OXG16" s="105"/>
      <c r="OXH16" s="105"/>
      <c r="OXI16" s="105"/>
      <c r="OXJ16" s="105"/>
      <c r="OXK16" s="105"/>
      <c r="OXL16" s="105"/>
      <c r="OXM16" s="105"/>
      <c r="OXN16" s="105"/>
      <c r="OXO16" s="105"/>
      <c r="OXP16" s="105"/>
      <c r="OXQ16" s="105"/>
      <c r="OXR16" s="105"/>
      <c r="OXS16" s="105"/>
      <c r="OXT16" s="105"/>
      <c r="OXU16" s="105"/>
      <c r="OXV16" s="105"/>
      <c r="OXW16" s="105"/>
      <c r="OXX16" s="105"/>
      <c r="OXY16" s="105"/>
      <c r="OXZ16" s="105"/>
      <c r="OYA16" s="105"/>
      <c r="OYB16" s="105"/>
      <c r="OYC16" s="105"/>
      <c r="OYD16" s="105"/>
      <c r="OYE16" s="105"/>
      <c r="OYF16" s="105"/>
      <c r="OYG16" s="105"/>
      <c r="OYH16" s="105"/>
      <c r="OYI16" s="105"/>
      <c r="OYJ16" s="105"/>
      <c r="OYK16" s="105"/>
      <c r="OYL16" s="105"/>
      <c r="OYM16" s="105"/>
      <c r="OYN16" s="105"/>
      <c r="OYO16" s="105"/>
      <c r="OYP16" s="105"/>
      <c r="OYQ16" s="105"/>
      <c r="OYR16" s="105"/>
      <c r="OYS16" s="105"/>
      <c r="OYT16" s="105"/>
      <c r="OYU16" s="105"/>
      <c r="OYV16" s="105"/>
      <c r="OYW16" s="105"/>
      <c r="OYX16" s="105"/>
      <c r="OYY16" s="105"/>
      <c r="OYZ16" s="105"/>
      <c r="OZA16" s="105"/>
      <c r="OZB16" s="105"/>
      <c r="OZC16" s="105"/>
      <c r="OZD16" s="105"/>
      <c r="OZE16" s="105"/>
      <c r="OZF16" s="105"/>
      <c r="OZG16" s="105"/>
      <c r="OZH16" s="105"/>
      <c r="OZI16" s="105"/>
      <c r="OZJ16" s="105"/>
      <c r="OZK16" s="105"/>
      <c r="OZL16" s="105"/>
      <c r="OZM16" s="105"/>
      <c r="OZN16" s="105"/>
      <c r="OZO16" s="105"/>
      <c r="OZP16" s="105"/>
      <c r="OZQ16" s="105"/>
      <c r="OZR16" s="105"/>
      <c r="OZS16" s="105"/>
      <c r="OZT16" s="105"/>
      <c r="OZU16" s="105"/>
      <c r="OZV16" s="105"/>
      <c r="OZW16" s="105"/>
      <c r="OZX16" s="105"/>
      <c r="OZY16" s="105"/>
      <c r="OZZ16" s="105"/>
      <c r="PAA16" s="105"/>
      <c r="PAB16" s="105"/>
      <c r="PAC16" s="105"/>
      <c r="PAD16" s="105"/>
      <c r="PAE16" s="105"/>
      <c r="PAF16" s="105"/>
      <c r="PAG16" s="105"/>
      <c r="PAH16" s="105"/>
      <c r="PAI16" s="105"/>
      <c r="PAJ16" s="105"/>
      <c r="PAK16" s="105"/>
      <c r="PAL16" s="105"/>
      <c r="PAM16" s="105"/>
      <c r="PAN16" s="105"/>
      <c r="PAO16" s="105"/>
      <c r="PAP16" s="105"/>
      <c r="PAQ16" s="105"/>
      <c r="PAR16" s="105"/>
      <c r="PAS16" s="105"/>
      <c r="PAT16" s="105"/>
      <c r="PAU16" s="105"/>
      <c r="PAV16" s="105"/>
      <c r="PAW16" s="105"/>
      <c r="PAX16" s="105"/>
      <c r="PAY16" s="105"/>
      <c r="PAZ16" s="105"/>
      <c r="PBA16" s="105"/>
      <c r="PBB16" s="105"/>
      <c r="PBC16" s="105"/>
      <c r="PBD16" s="105"/>
      <c r="PBE16" s="105"/>
      <c r="PBF16" s="105"/>
      <c r="PBG16" s="105"/>
      <c r="PBH16" s="105"/>
      <c r="PBI16" s="105"/>
      <c r="PBJ16" s="105"/>
      <c r="PBK16" s="105"/>
      <c r="PBL16" s="105"/>
      <c r="PBM16" s="105"/>
      <c r="PBN16" s="105"/>
      <c r="PBO16" s="105"/>
      <c r="PBP16" s="105"/>
      <c r="PBQ16" s="105"/>
      <c r="PBR16" s="105"/>
      <c r="PBS16" s="105"/>
      <c r="PBT16" s="105"/>
      <c r="PBU16" s="105"/>
      <c r="PBV16" s="105"/>
      <c r="PBW16" s="105"/>
      <c r="PBX16" s="105"/>
      <c r="PBY16" s="105"/>
      <c r="PBZ16" s="105"/>
      <c r="PCA16" s="105"/>
      <c r="PCB16" s="105"/>
      <c r="PCC16" s="105"/>
      <c r="PCD16" s="105"/>
      <c r="PCE16" s="105"/>
      <c r="PCF16" s="105"/>
      <c r="PCG16" s="105"/>
      <c r="PCH16" s="105"/>
      <c r="PCI16" s="105"/>
      <c r="PCJ16" s="105"/>
      <c r="PCK16" s="105"/>
      <c r="PCL16" s="105"/>
      <c r="PCM16" s="105"/>
      <c r="PCN16" s="105"/>
      <c r="PCO16" s="105"/>
      <c r="PCP16" s="105"/>
      <c r="PCQ16" s="105"/>
      <c r="PCR16" s="105"/>
      <c r="PCS16" s="105"/>
      <c r="PCT16" s="105"/>
      <c r="PCU16" s="105"/>
      <c r="PCV16" s="105"/>
      <c r="PCW16" s="105"/>
      <c r="PCX16" s="105"/>
      <c r="PCY16" s="105"/>
      <c r="PCZ16" s="105"/>
      <c r="PDA16" s="105"/>
      <c r="PDB16" s="105"/>
      <c r="PDC16" s="105"/>
      <c r="PDD16" s="105"/>
      <c r="PDE16" s="105"/>
      <c r="PDF16" s="105"/>
      <c r="PDG16" s="105"/>
      <c r="PDH16" s="105"/>
      <c r="PDI16" s="105"/>
      <c r="PDJ16" s="105"/>
      <c r="PDK16" s="105"/>
      <c r="PDL16" s="105"/>
      <c r="PDM16" s="105"/>
      <c r="PDN16" s="105"/>
      <c r="PDO16" s="105"/>
      <c r="PDP16" s="105"/>
      <c r="PDQ16" s="105"/>
      <c r="PDR16" s="105"/>
      <c r="PDS16" s="105"/>
      <c r="PDT16" s="105"/>
      <c r="PDU16" s="105"/>
      <c r="PDV16" s="105"/>
      <c r="PDW16" s="105"/>
      <c r="PDX16" s="105"/>
      <c r="PDY16" s="105"/>
      <c r="PDZ16" s="105"/>
      <c r="PEA16" s="105"/>
      <c r="PEB16" s="105"/>
      <c r="PEC16" s="105"/>
      <c r="PED16" s="105"/>
      <c r="PEE16" s="105"/>
      <c r="PEF16" s="105"/>
      <c r="PEG16" s="105"/>
      <c r="PEH16" s="105"/>
      <c r="PEI16" s="105"/>
      <c r="PEJ16" s="105"/>
      <c r="PEK16" s="105"/>
      <c r="PEL16" s="105"/>
      <c r="PEM16" s="105"/>
      <c r="PEN16" s="105"/>
      <c r="PEO16" s="105"/>
      <c r="PEP16" s="105"/>
      <c r="PEQ16" s="105"/>
      <c r="PER16" s="105"/>
      <c r="PES16" s="105"/>
      <c r="PET16" s="105"/>
      <c r="PEU16" s="105"/>
      <c r="PEV16" s="105"/>
      <c r="PEW16" s="105"/>
      <c r="PEX16" s="105"/>
      <c r="PEY16" s="105"/>
      <c r="PEZ16" s="105"/>
      <c r="PFA16" s="105"/>
      <c r="PFB16" s="105"/>
      <c r="PFC16" s="105"/>
      <c r="PFD16" s="105"/>
      <c r="PFE16" s="105"/>
      <c r="PFF16" s="105"/>
      <c r="PFG16" s="105"/>
      <c r="PFH16" s="105"/>
      <c r="PFI16" s="105"/>
      <c r="PFJ16" s="105"/>
      <c r="PFK16" s="105"/>
      <c r="PFL16" s="105"/>
      <c r="PFM16" s="105"/>
      <c r="PFN16" s="105"/>
      <c r="PFO16" s="105"/>
      <c r="PFP16" s="105"/>
      <c r="PFQ16" s="105"/>
      <c r="PFR16" s="105"/>
      <c r="PFS16" s="105"/>
      <c r="PFT16" s="105"/>
      <c r="PFU16" s="105"/>
      <c r="PFV16" s="105"/>
      <c r="PFW16" s="105"/>
      <c r="PFX16" s="105"/>
      <c r="PFY16" s="105"/>
      <c r="PFZ16" s="105"/>
      <c r="PGA16" s="105"/>
      <c r="PGB16" s="105"/>
      <c r="PGC16" s="105"/>
      <c r="PGD16" s="105"/>
      <c r="PGE16" s="105"/>
      <c r="PGF16" s="105"/>
      <c r="PGG16" s="105"/>
      <c r="PGH16" s="105"/>
      <c r="PGI16" s="105"/>
      <c r="PGJ16" s="105"/>
      <c r="PGK16" s="105"/>
      <c r="PGL16" s="105"/>
      <c r="PGM16" s="105"/>
      <c r="PGN16" s="105"/>
      <c r="PGO16" s="105"/>
      <c r="PGP16" s="105"/>
      <c r="PGQ16" s="105"/>
      <c r="PGR16" s="105"/>
      <c r="PGS16" s="105"/>
      <c r="PGT16" s="105"/>
      <c r="PGU16" s="105"/>
      <c r="PGV16" s="105"/>
      <c r="PGW16" s="105"/>
      <c r="PGX16" s="105"/>
      <c r="PGY16" s="105"/>
      <c r="PGZ16" s="105"/>
      <c r="PHA16" s="105"/>
      <c r="PHB16" s="105"/>
      <c r="PHC16" s="105"/>
      <c r="PHD16" s="105"/>
      <c r="PHE16" s="105"/>
      <c r="PHF16" s="105"/>
      <c r="PHG16" s="105"/>
      <c r="PHH16" s="105"/>
      <c r="PHI16" s="105"/>
      <c r="PHJ16" s="105"/>
      <c r="PHK16" s="105"/>
      <c r="PHL16" s="105"/>
      <c r="PHM16" s="105"/>
      <c r="PHN16" s="105"/>
      <c r="PHO16" s="105"/>
      <c r="PHP16" s="105"/>
      <c r="PHQ16" s="105"/>
      <c r="PHR16" s="105"/>
      <c r="PHS16" s="105"/>
      <c r="PHT16" s="105"/>
      <c r="PHU16" s="105"/>
      <c r="PHV16" s="105"/>
      <c r="PHW16" s="105"/>
      <c r="PHX16" s="105"/>
      <c r="PHY16" s="105"/>
      <c r="PHZ16" s="105"/>
      <c r="PIA16" s="105"/>
      <c r="PIB16" s="105"/>
      <c r="PIC16" s="105"/>
      <c r="PID16" s="105"/>
      <c r="PIE16" s="105"/>
      <c r="PIF16" s="105"/>
      <c r="PIG16" s="105"/>
      <c r="PIH16" s="105"/>
      <c r="PII16" s="105"/>
      <c r="PIJ16" s="105"/>
      <c r="PIK16" s="105"/>
      <c r="PIL16" s="105"/>
      <c r="PIM16" s="105"/>
      <c r="PIN16" s="105"/>
      <c r="PIO16" s="105"/>
      <c r="PIP16" s="105"/>
      <c r="PIQ16" s="105"/>
      <c r="PIR16" s="105"/>
      <c r="PIS16" s="105"/>
      <c r="PIT16" s="105"/>
      <c r="PIU16" s="105"/>
      <c r="PIV16" s="105"/>
      <c r="PIW16" s="105"/>
      <c r="PIX16" s="105"/>
      <c r="PIY16" s="105"/>
      <c r="PIZ16" s="105"/>
      <c r="PJA16" s="105"/>
      <c r="PJB16" s="105"/>
      <c r="PJC16" s="105"/>
      <c r="PJD16" s="105"/>
      <c r="PJE16" s="105"/>
      <c r="PJF16" s="105"/>
      <c r="PJG16" s="105"/>
      <c r="PJH16" s="105"/>
      <c r="PJI16" s="105"/>
      <c r="PJJ16" s="105"/>
      <c r="PJK16" s="105"/>
      <c r="PJL16" s="105"/>
      <c r="PJM16" s="105"/>
      <c r="PJN16" s="105"/>
      <c r="PJO16" s="105"/>
      <c r="PJP16" s="105"/>
      <c r="PJQ16" s="105"/>
      <c r="PJR16" s="105"/>
      <c r="PJS16" s="105"/>
      <c r="PJT16" s="105"/>
      <c r="PJU16" s="105"/>
      <c r="PJV16" s="105"/>
      <c r="PJW16" s="105"/>
      <c r="PJX16" s="105"/>
      <c r="PJY16" s="105"/>
      <c r="PJZ16" s="105"/>
      <c r="PKA16" s="105"/>
      <c r="PKB16" s="105"/>
      <c r="PKC16" s="105"/>
      <c r="PKD16" s="105"/>
      <c r="PKE16" s="105"/>
      <c r="PKF16" s="105"/>
      <c r="PKG16" s="105"/>
      <c r="PKH16" s="105"/>
      <c r="PKI16" s="105"/>
      <c r="PKJ16" s="105"/>
      <c r="PKK16" s="105"/>
      <c r="PKL16" s="105"/>
      <c r="PKM16" s="105"/>
      <c r="PKN16" s="105"/>
      <c r="PKO16" s="105"/>
      <c r="PKP16" s="105"/>
      <c r="PKQ16" s="105"/>
      <c r="PKR16" s="105"/>
      <c r="PKS16" s="105"/>
      <c r="PKT16" s="105"/>
      <c r="PKU16" s="105"/>
      <c r="PKV16" s="105"/>
      <c r="PKW16" s="105"/>
      <c r="PKX16" s="105"/>
      <c r="PKY16" s="105"/>
      <c r="PKZ16" s="105"/>
      <c r="PLA16" s="105"/>
      <c r="PLB16" s="105"/>
      <c r="PLC16" s="105"/>
      <c r="PLD16" s="105"/>
      <c r="PLE16" s="105"/>
      <c r="PLF16" s="105"/>
      <c r="PLG16" s="105"/>
      <c r="PLH16" s="105"/>
      <c r="PLI16" s="105"/>
      <c r="PLJ16" s="105"/>
      <c r="PLK16" s="105"/>
      <c r="PLL16" s="105"/>
      <c r="PLM16" s="105"/>
      <c r="PLN16" s="105"/>
      <c r="PLO16" s="105"/>
      <c r="PLP16" s="105"/>
      <c r="PLQ16" s="105"/>
      <c r="PLR16" s="105"/>
      <c r="PLS16" s="105"/>
      <c r="PLT16" s="105"/>
      <c r="PLU16" s="105"/>
      <c r="PLV16" s="105"/>
      <c r="PLW16" s="105"/>
      <c r="PLX16" s="105"/>
      <c r="PLY16" s="105"/>
      <c r="PLZ16" s="105"/>
      <c r="PMA16" s="105"/>
      <c r="PMB16" s="105"/>
      <c r="PMC16" s="105"/>
      <c r="PMD16" s="105"/>
      <c r="PME16" s="105"/>
      <c r="PMF16" s="105"/>
      <c r="PMG16" s="105"/>
      <c r="PMH16" s="105"/>
      <c r="PMI16" s="105"/>
      <c r="PMJ16" s="105"/>
      <c r="PMK16" s="105"/>
      <c r="PML16" s="105"/>
      <c r="PMM16" s="105"/>
      <c r="PMN16" s="105"/>
      <c r="PMO16" s="105"/>
      <c r="PMP16" s="105"/>
      <c r="PMQ16" s="105"/>
      <c r="PMR16" s="105"/>
      <c r="PMS16" s="105"/>
      <c r="PMT16" s="105"/>
      <c r="PMU16" s="105"/>
      <c r="PMV16" s="105"/>
      <c r="PMW16" s="105"/>
      <c r="PMX16" s="105"/>
      <c r="PMY16" s="105"/>
      <c r="PMZ16" s="105"/>
      <c r="PNA16" s="105"/>
      <c r="PNB16" s="105"/>
      <c r="PNC16" s="105"/>
      <c r="PND16" s="105"/>
      <c r="PNE16" s="105"/>
      <c r="PNF16" s="105"/>
      <c r="PNG16" s="105"/>
      <c r="PNH16" s="105"/>
      <c r="PNI16" s="105"/>
      <c r="PNJ16" s="105"/>
      <c r="PNK16" s="105"/>
      <c r="PNL16" s="105"/>
      <c r="PNM16" s="105"/>
      <c r="PNN16" s="105"/>
      <c r="PNO16" s="105"/>
      <c r="PNP16" s="105"/>
      <c r="PNQ16" s="105"/>
      <c r="PNR16" s="105"/>
      <c r="PNS16" s="105"/>
      <c r="PNT16" s="105"/>
      <c r="PNU16" s="105"/>
      <c r="PNV16" s="105"/>
      <c r="PNW16" s="105"/>
      <c r="PNX16" s="105"/>
      <c r="PNY16" s="105"/>
      <c r="PNZ16" s="105"/>
      <c r="POA16" s="105"/>
      <c r="POB16" s="105"/>
      <c r="POC16" s="105"/>
      <c r="POD16" s="105"/>
      <c r="POE16" s="105"/>
      <c r="POF16" s="105"/>
      <c r="POG16" s="105"/>
      <c r="POH16" s="105"/>
      <c r="POI16" s="105"/>
      <c r="POJ16" s="105"/>
      <c r="POK16" s="105"/>
      <c r="POL16" s="105"/>
      <c r="POM16" s="105"/>
      <c r="PON16" s="105"/>
      <c r="POO16" s="105"/>
      <c r="POP16" s="105"/>
      <c r="POQ16" s="105"/>
      <c r="POR16" s="105"/>
      <c r="POS16" s="105"/>
      <c r="POT16" s="105"/>
      <c r="POU16" s="105"/>
      <c r="POV16" s="105"/>
      <c r="POW16" s="105"/>
      <c r="POX16" s="105"/>
      <c r="POY16" s="105"/>
      <c r="POZ16" s="105"/>
      <c r="PPA16" s="105"/>
      <c r="PPB16" s="105"/>
      <c r="PPC16" s="105"/>
      <c r="PPD16" s="105"/>
      <c r="PPE16" s="105"/>
      <c r="PPF16" s="105"/>
      <c r="PPG16" s="105"/>
      <c r="PPH16" s="105"/>
      <c r="PPI16" s="105"/>
      <c r="PPJ16" s="105"/>
      <c r="PPK16" s="105"/>
      <c r="PPL16" s="105"/>
      <c r="PPM16" s="105"/>
      <c r="PPN16" s="105"/>
      <c r="PPO16" s="105"/>
      <c r="PPP16" s="105"/>
      <c r="PPQ16" s="105"/>
      <c r="PPR16" s="105"/>
      <c r="PPS16" s="105"/>
      <c r="PPT16" s="105"/>
      <c r="PPU16" s="105"/>
      <c r="PPV16" s="105"/>
      <c r="PPW16" s="105"/>
      <c r="PPX16" s="105"/>
      <c r="PPY16" s="105"/>
      <c r="PPZ16" s="105"/>
      <c r="PQA16" s="105"/>
      <c r="PQB16" s="105"/>
      <c r="PQC16" s="105"/>
      <c r="PQD16" s="105"/>
      <c r="PQE16" s="105"/>
      <c r="PQF16" s="105"/>
      <c r="PQG16" s="105"/>
      <c r="PQH16" s="105"/>
      <c r="PQI16" s="105"/>
      <c r="PQJ16" s="105"/>
      <c r="PQK16" s="105"/>
      <c r="PQL16" s="105"/>
      <c r="PQM16" s="105"/>
      <c r="PQN16" s="105"/>
      <c r="PQO16" s="105"/>
      <c r="PQP16" s="105"/>
      <c r="PQQ16" s="105"/>
      <c r="PQR16" s="105"/>
      <c r="PQS16" s="105"/>
      <c r="PQT16" s="105"/>
      <c r="PQU16" s="105"/>
      <c r="PQV16" s="105"/>
      <c r="PQW16" s="105"/>
      <c r="PQX16" s="105"/>
      <c r="PQY16" s="105"/>
      <c r="PQZ16" s="105"/>
      <c r="PRA16" s="105"/>
      <c r="PRB16" s="105"/>
      <c r="PRC16" s="105"/>
      <c r="PRD16" s="105"/>
      <c r="PRE16" s="105"/>
      <c r="PRF16" s="105"/>
      <c r="PRG16" s="105"/>
      <c r="PRH16" s="105"/>
      <c r="PRI16" s="105"/>
      <c r="PRJ16" s="105"/>
      <c r="PRK16" s="105"/>
      <c r="PRL16" s="105"/>
      <c r="PRM16" s="105"/>
      <c r="PRN16" s="105"/>
      <c r="PRO16" s="105"/>
      <c r="PRP16" s="105"/>
      <c r="PRQ16" s="105"/>
      <c r="PRR16" s="105"/>
      <c r="PRS16" s="105"/>
      <c r="PRT16" s="105"/>
      <c r="PRU16" s="105"/>
      <c r="PRV16" s="105"/>
      <c r="PRW16" s="105"/>
      <c r="PRX16" s="105"/>
      <c r="PRY16" s="105"/>
      <c r="PRZ16" s="105"/>
      <c r="PSA16" s="105"/>
      <c r="PSB16" s="105"/>
      <c r="PSC16" s="105"/>
      <c r="PSD16" s="105"/>
      <c r="PSE16" s="105"/>
      <c r="PSF16" s="105"/>
      <c r="PSG16" s="105"/>
      <c r="PSH16" s="105"/>
      <c r="PSI16" s="105"/>
      <c r="PSJ16" s="105"/>
      <c r="PSK16" s="105"/>
      <c r="PSL16" s="105"/>
      <c r="PSM16" s="105"/>
      <c r="PSN16" s="105"/>
      <c r="PSO16" s="105"/>
      <c r="PSP16" s="105"/>
      <c r="PSQ16" s="105"/>
      <c r="PSR16" s="105"/>
      <c r="PSS16" s="105"/>
      <c r="PST16" s="105"/>
      <c r="PSU16" s="105"/>
      <c r="PSV16" s="105"/>
      <c r="PSW16" s="105"/>
      <c r="PSX16" s="105"/>
      <c r="PSY16" s="105"/>
      <c r="PSZ16" s="105"/>
      <c r="PTA16" s="105"/>
      <c r="PTB16" s="105"/>
      <c r="PTC16" s="105"/>
      <c r="PTD16" s="105"/>
      <c r="PTE16" s="105"/>
      <c r="PTF16" s="105"/>
      <c r="PTG16" s="105"/>
      <c r="PTH16" s="105"/>
      <c r="PTI16" s="105"/>
      <c r="PTJ16" s="105"/>
      <c r="PTK16" s="105"/>
      <c r="PTL16" s="105"/>
      <c r="PTM16" s="105"/>
      <c r="PTN16" s="105"/>
      <c r="PTO16" s="105"/>
      <c r="PTP16" s="105"/>
      <c r="PTQ16" s="105"/>
      <c r="PTR16" s="105"/>
      <c r="PTS16" s="105"/>
      <c r="PTT16" s="105"/>
      <c r="PTU16" s="105"/>
      <c r="PTV16" s="105"/>
      <c r="PTW16" s="105"/>
      <c r="PTX16" s="105"/>
      <c r="PTY16" s="105"/>
      <c r="PTZ16" s="105"/>
      <c r="PUA16" s="105"/>
      <c r="PUB16" s="105"/>
      <c r="PUC16" s="105"/>
      <c r="PUD16" s="105"/>
      <c r="PUE16" s="105"/>
      <c r="PUF16" s="105"/>
      <c r="PUG16" s="105"/>
      <c r="PUH16" s="105"/>
      <c r="PUI16" s="105"/>
      <c r="PUJ16" s="105"/>
      <c r="PUK16" s="105"/>
      <c r="PUL16" s="105"/>
      <c r="PUM16" s="105"/>
      <c r="PUN16" s="105"/>
      <c r="PUO16" s="105"/>
      <c r="PUP16" s="105"/>
      <c r="PUQ16" s="105"/>
      <c r="PUR16" s="105"/>
      <c r="PUS16" s="105"/>
      <c r="PUT16" s="105"/>
      <c r="PUU16" s="105"/>
      <c r="PUV16" s="105"/>
      <c r="PUW16" s="105"/>
      <c r="PUX16" s="105"/>
      <c r="PUY16" s="105"/>
      <c r="PUZ16" s="105"/>
      <c r="PVA16" s="105"/>
      <c r="PVB16" s="105"/>
      <c r="PVC16" s="105"/>
      <c r="PVD16" s="105"/>
      <c r="PVE16" s="105"/>
      <c r="PVF16" s="105"/>
      <c r="PVG16" s="105"/>
      <c r="PVH16" s="105"/>
      <c r="PVI16" s="105"/>
      <c r="PVJ16" s="105"/>
      <c r="PVK16" s="105"/>
      <c r="PVL16" s="105"/>
      <c r="PVM16" s="105"/>
      <c r="PVN16" s="105"/>
      <c r="PVO16" s="105"/>
      <c r="PVP16" s="105"/>
      <c r="PVQ16" s="105"/>
      <c r="PVR16" s="105"/>
      <c r="PVS16" s="105"/>
      <c r="PVT16" s="105"/>
      <c r="PVU16" s="105"/>
      <c r="PVV16" s="105"/>
      <c r="PVW16" s="105"/>
      <c r="PVX16" s="105"/>
      <c r="PVY16" s="105"/>
      <c r="PVZ16" s="105"/>
      <c r="PWA16" s="105"/>
      <c r="PWB16" s="105"/>
      <c r="PWC16" s="105"/>
      <c r="PWD16" s="105"/>
      <c r="PWE16" s="105"/>
      <c r="PWF16" s="105"/>
      <c r="PWG16" s="105"/>
      <c r="PWH16" s="105"/>
      <c r="PWI16" s="105"/>
      <c r="PWJ16" s="105"/>
      <c r="PWK16" s="105"/>
      <c r="PWL16" s="105"/>
      <c r="PWM16" s="105"/>
      <c r="PWN16" s="105"/>
      <c r="PWO16" s="105"/>
      <c r="PWP16" s="105"/>
      <c r="PWQ16" s="105"/>
      <c r="PWR16" s="105"/>
      <c r="PWS16" s="105"/>
      <c r="PWT16" s="105"/>
      <c r="PWU16" s="105"/>
      <c r="PWV16" s="105"/>
      <c r="PWW16" s="105"/>
      <c r="PWX16" s="105"/>
      <c r="PWY16" s="105"/>
      <c r="PWZ16" s="105"/>
      <c r="PXA16" s="105"/>
      <c r="PXB16" s="105"/>
      <c r="PXC16" s="105"/>
      <c r="PXD16" s="105"/>
      <c r="PXE16" s="105"/>
      <c r="PXF16" s="105"/>
      <c r="PXG16" s="105"/>
      <c r="PXH16" s="105"/>
      <c r="PXI16" s="105"/>
      <c r="PXJ16" s="105"/>
      <c r="PXK16" s="105"/>
      <c r="PXL16" s="105"/>
      <c r="PXM16" s="105"/>
      <c r="PXN16" s="105"/>
      <c r="PXO16" s="105"/>
      <c r="PXP16" s="105"/>
      <c r="PXQ16" s="105"/>
      <c r="PXR16" s="105"/>
      <c r="PXS16" s="105"/>
      <c r="PXT16" s="105"/>
      <c r="PXU16" s="105"/>
      <c r="PXV16" s="105"/>
      <c r="PXW16" s="105"/>
      <c r="PXX16" s="105"/>
      <c r="PXY16" s="105"/>
      <c r="PXZ16" s="105"/>
      <c r="PYA16" s="105"/>
      <c r="PYB16" s="105"/>
      <c r="PYC16" s="105"/>
      <c r="PYD16" s="105"/>
      <c r="PYE16" s="105"/>
      <c r="PYF16" s="105"/>
      <c r="PYG16" s="105"/>
      <c r="PYH16" s="105"/>
      <c r="PYI16" s="105"/>
      <c r="PYJ16" s="105"/>
      <c r="PYK16" s="105"/>
      <c r="PYL16" s="105"/>
      <c r="PYM16" s="105"/>
      <c r="PYN16" s="105"/>
      <c r="PYO16" s="105"/>
      <c r="PYP16" s="105"/>
      <c r="PYQ16" s="105"/>
      <c r="PYR16" s="105"/>
      <c r="PYS16" s="105"/>
      <c r="PYT16" s="105"/>
      <c r="PYU16" s="105"/>
      <c r="PYV16" s="105"/>
      <c r="PYW16" s="105"/>
      <c r="PYX16" s="105"/>
      <c r="PYY16" s="105"/>
      <c r="PYZ16" s="105"/>
      <c r="PZA16" s="105"/>
      <c r="PZB16" s="105"/>
      <c r="PZC16" s="105"/>
      <c r="PZD16" s="105"/>
      <c r="PZE16" s="105"/>
      <c r="PZF16" s="105"/>
      <c r="PZG16" s="105"/>
      <c r="PZH16" s="105"/>
      <c r="PZI16" s="105"/>
      <c r="PZJ16" s="105"/>
      <c r="PZK16" s="105"/>
      <c r="PZL16" s="105"/>
      <c r="PZM16" s="105"/>
      <c r="PZN16" s="105"/>
      <c r="PZO16" s="105"/>
      <c r="PZP16" s="105"/>
      <c r="PZQ16" s="105"/>
      <c r="PZR16" s="105"/>
      <c r="PZS16" s="105"/>
      <c r="PZT16" s="105"/>
      <c r="PZU16" s="105"/>
      <c r="PZV16" s="105"/>
      <c r="PZW16" s="105"/>
      <c r="PZX16" s="105"/>
      <c r="PZY16" s="105"/>
      <c r="PZZ16" s="105"/>
      <c r="QAA16" s="105"/>
      <c r="QAB16" s="105"/>
      <c r="QAC16" s="105"/>
      <c r="QAD16" s="105"/>
      <c r="QAE16" s="105"/>
      <c r="QAF16" s="105"/>
      <c r="QAG16" s="105"/>
      <c r="QAH16" s="105"/>
      <c r="QAI16" s="105"/>
      <c r="QAJ16" s="105"/>
      <c r="QAK16" s="105"/>
      <c r="QAL16" s="105"/>
      <c r="QAM16" s="105"/>
      <c r="QAN16" s="105"/>
      <c r="QAO16" s="105"/>
      <c r="QAP16" s="105"/>
      <c r="QAQ16" s="105"/>
      <c r="QAR16" s="105"/>
      <c r="QAS16" s="105"/>
      <c r="QAT16" s="105"/>
      <c r="QAU16" s="105"/>
      <c r="QAV16" s="105"/>
      <c r="QAW16" s="105"/>
      <c r="QAX16" s="105"/>
      <c r="QAY16" s="105"/>
      <c r="QAZ16" s="105"/>
      <c r="QBA16" s="105"/>
      <c r="QBB16" s="105"/>
      <c r="QBC16" s="105"/>
      <c r="QBD16" s="105"/>
      <c r="QBE16" s="105"/>
      <c r="QBF16" s="105"/>
      <c r="QBG16" s="105"/>
      <c r="QBH16" s="105"/>
      <c r="QBI16" s="105"/>
      <c r="QBJ16" s="105"/>
      <c r="QBK16" s="105"/>
      <c r="QBL16" s="105"/>
      <c r="QBM16" s="105"/>
      <c r="QBN16" s="105"/>
      <c r="QBO16" s="105"/>
      <c r="QBP16" s="105"/>
      <c r="QBQ16" s="105"/>
      <c r="QBR16" s="105"/>
      <c r="QBS16" s="105"/>
      <c r="QBT16" s="105"/>
      <c r="QBU16" s="105"/>
      <c r="QBV16" s="105"/>
      <c r="QBW16" s="105"/>
      <c r="QBX16" s="105"/>
      <c r="QBY16" s="105"/>
      <c r="QBZ16" s="105"/>
      <c r="QCA16" s="105"/>
      <c r="QCB16" s="105"/>
      <c r="QCC16" s="105"/>
      <c r="QCD16" s="105"/>
      <c r="QCE16" s="105"/>
      <c r="QCF16" s="105"/>
      <c r="QCG16" s="105"/>
      <c r="QCH16" s="105"/>
      <c r="QCI16" s="105"/>
      <c r="QCJ16" s="105"/>
      <c r="QCK16" s="105"/>
      <c r="QCL16" s="105"/>
      <c r="QCM16" s="105"/>
      <c r="QCN16" s="105"/>
      <c r="QCO16" s="105"/>
      <c r="QCP16" s="105"/>
      <c r="QCQ16" s="105"/>
      <c r="QCR16" s="105"/>
      <c r="QCS16" s="105"/>
      <c r="QCT16" s="105"/>
      <c r="QCU16" s="105"/>
      <c r="QCV16" s="105"/>
      <c r="QCW16" s="105"/>
      <c r="QCX16" s="105"/>
      <c r="QCY16" s="105"/>
      <c r="QCZ16" s="105"/>
      <c r="QDA16" s="105"/>
      <c r="QDB16" s="105"/>
      <c r="QDC16" s="105"/>
      <c r="QDD16" s="105"/>
      <c r="QDE16" s="105"/>
      <c r="QDF16" s="105"/>
      <c r="QDG16" s="105"/>
      <c r="QDH16" s="105"/>
      <c r="QDI16" s="105"/>
      <c r="QDJ16" s="105"/>
      <c r="QDK16" s="105"/>
      <c r="QDL16" s="105"/>
      <c r="QDM16" s="105"/>
      <c r="QDN16" s="105"/>
      <c r="QDO16" s="105"/>
      <c r="QDP16" s="105"/>
      <c r="QDQ16" s="105"/>
      <c r="QDR16" s="105"/>
      <c r="QDS16" s="105"/>
      <c r="QDT16" s="105"/>
      <c r="QDU16" s="105"/>
      <c r="QDV16" s="105"/>
      <c r="QDW16" s="105"/>
      <c r="QDX16" s="105"/>
      <c r="QDY16" s="105"/>
      <c r="QDZ16" s="105"/>
      <c r="QEA16" s="105"/>
      <c r="QEB16" s="105"/>
      <c r="QEC16" s="105"/>
      <c r="QED16" s="105"/>
      <c r="QEE16" s="105"/>
      <c r="QEF16" s="105"/>
      <c r="QEG16" s="105"/>
      <c r="QEH16" s="105"/>
      <c r="QEI16" s="105"/>
      <c r="QEJ16" s="105"/>
      <c r="QEK16" s="105"/>
      <c r="QEL16" s="105"/>
      <c r="QEM16" s="105"/>
      <c r="QEN16" s="105"/>
      <c r="QEO16" s="105"/>
      <c r="QEP16" s="105"/>
      <c r="QEQ16" s="105"/>
      <c r="QER16" s="105"/>
      <c r="QES16" s="105"/>
      <c r="QET16" s="105"/>
      <c r="QEU16" s="105"/>
      <c r="QEV16" s="105"/>
      <c r="QEW16" s="105"/>
      <c r="QEX16" s="105"/>
      <c r="QEY16" s="105"/>
      <c r="QEZ16" s="105"/>
      <c r="QFA16" s="105"/>
      <c r="QFB16" s="105"/>
      <c r="QFC16" s="105"/>
      <c r="QFD16" s="105"/>
      <c r="QFE16" s="105"/>
      <c r="QFF16" s="105"/>
      <c r="QFG16" s="105"/>
      <c r="QFH16" s="105"/>
      <c r="QFI16" s="105"/>
      <c r="QFJ16" s="105"/>
      <c r="QFK16" s="105"/>
      <c r="QFL16" s="105"/>
      <c r="QFM16" s="105"/>
      <c r="QFN16" s="105"/>
      <c r="QFO16" s="105"/>
      <c r="QFP16" s="105"/>
      <c r="QFQ16" s="105"/>
      <c r="QFR16" s="105"/>
      <c r="QFS16" s="105"/>
      <c r="QFT16" s="105"/>
      <c r="QFU16" s="105"/>
      <c r="QFV16" s="105"/>
      <c r="QFW16" s="105"/>
      <c r="QFX16" s="105"/>
      <c r="QFY16" s="105"/>
      <c r="QFZ16" s="105"/>
      <c r="QGA16" s="105"/>
      <c r="QGB16" s="105"/>
      <c r="QGC16" s="105"/>
      <c r="QGD16" s="105"/>
      <c r="QGE16" s="105"/>
      <c r="QGF16" s="105"/>
      <c r="QGG16" s="105"/>
      <c r="QGH16" s="105"/>
      <c r="QGI16" s="105"/>
      <c r="QGJ16" s="105"/>
      <c r="QGK16" s="105"/>
      <c r="QGL16" s="105"/>
      <c r="QGM16" s="105"/>
      <c r="QGN16" s="105"/>
      <c r="QGO16" s="105"/>
      <c r="QGP16" s="105"/>
      <c r="QGQ16" s="105"/>
      <c r="QGR16" s="105"/>
      <c r="QGS16" s="105"/>
      <c r="QGT16" s="105"/>
      <c r="QGU16" s="105"/>
      <c r="QGV16" s="105"/>
      <c r="QGW16" s="105"/>
      <c r="QGX16" s="105"/>
      <c r="QGY16" s="105"/>
      <c r="QGZ16" s="105"/>
      <c r="QHA16" s="105"/>
      <c r="QHB16" s="105"/>
      <c r="QHC16" s="105"/>
      <c r="QHD16" s="105"/>
      <c r="QHE16" s="105"/>
      <c r="QHF16" s="105"/>
      <c r="QHG16" s="105"/>
      <c r="QHH16" s="105"/>
      <c r="QHI16" s="105"/>
      <c r="QHJ16" s="105"/>
      <c r="QHK16" s="105"/>
      <c r="QHL16" s="105"/>
      <c r="QHM16" s="105"/>
      <c r="QHN16" s="105"/>
      <c r="QHO16" s="105"/>
      <c r="QHP16" s="105"/>
      <c r="QHQ16" s="105"/>
      <c r="QHR16" s="105"/>
      <c r="QHS16" s="105"/>
      <c r="QHT16" s="105"/>
      <c r="QHU16" s="105"/>
      <c r="QHV16" s="105"/>
      <c r="QHW16" s="105"/>
      <c r="QHX16" s="105"/>
      <c r="QHY16" s="105"/>
      <c r="QHZ16" s="105"/>
      <c r="QIA16" s="105"/>
      <c r="QIB16" s="105"/>
      <c r="QIC16" s="105"/>
      <c r="QID16" s="105"/>
      <c r="QIE16" s="105"/>
      <c r="QIF16" s="105"/>
      <c r="QIG16" s="105"/>
      <c r="QIH16" s="105"/>
      <c r="QII16" s="105"/>
      <c r="QIJ16" s="105"/>
      <c r="QIK16" s="105"/>
      <c r="QIL16" s="105"/>
      <c r="QIM16" s="105"/>
      <c r="QIN16" s="105"/>
      <c r="QIO16" s="105"/>
      <c r="QIP16" s="105"/>
      <c r="QIQ16" s="105"/>
      <c r="QIR16" s="105"/>
      <c r="QIS16" s="105"/>
      <c r="QIT16" s="105"/>
      <c r="QIU16" s="105"/>
      <c r="QIV16" s="105"/>
      <c r="QIW16" s="105"/>
      <c r="QIX16" s="105"/>
      <c r="QIY16" s="105"/>
      <c r="QIZ16" s="105"/>
      <c r="QJA16" s="105"/>
      <c r="QJB16" s="105"/>
      <c r="QJC16" s="105"/>
      <c r="QJD16" s="105"/>
      <c r="QJE16" s="105"/>
      <c r="QJF16" s="105"/>
      <c r="QJG16" s="105"/>
      <c r="QJH16" s="105"/>
      <c r="QJI16" s="105"/>
      <c r="QJJ16" s="105"/>
      <c r="QJK16" s="105"/>
      <c r="QJL16" s="105"/>
      <c r="QJM16" s="105"/>
      <c r="QJN16" s="105"/>
      <c r="QJO16" s="105"/>
      <c r="QJP16" s="105"/>
      <c r="QJQ16" s="105"/>
      <c r="QJR16" s="105"/>
      <c r="QJS16" s="105"/>
      <c r="QJT16" s="105"/>
      <c r="QJU16" s="105"/>
      <c r="QJV16" s="105"/>
      <c r="QJW16" s="105"/>
      <c r="QJX16" s="105"/>
      <c r="QJY16" s="105"/>
      <c r="QJZ16" s="105"/>
      <c r="QKA16" s="105"/>
      <c r="QKB16" s="105"/>
      <c r="QKC16" s="105"/>
      <c r="QKD16" s="105"/>
      <c r="QKE16" s="105"/>
      <c r="QKF16" s="105"/>
      <c r="QKG16" s="105"/>
      <c r="QKH16" s="105"/>
      <c r="QKI16" s="105"/>
      <c r="QKJ16" s="105"/>
      <c r="QKK16" s="105"/>
      <c r="QKL16" s="105"/>
      <c r="QKM16" s="105"/>
      <c r="QKN16" s="105"/>
      <c r="QKO16" s="105"/>
      <c r="QKP16" s="105"/>
      <c r="QKQ16" s="105"/>
      <c r="QKR16" s="105"/>
      <c r="QKS16" s="105"/>
      <c r="QKT16" s="105"/>
      <c r="QKU16" s="105"/>
      <c r="QKV16" s="105"/>
      <c r="QKW16" s="105"/>
      <c r="QKX16" s="105"/>
      <c r="QKY16" s="105"/>
      <c r="QKZ16" s="105"/>
      <c r="QLA16" s="105"/>
      <c r="QLB16" s="105"/>
      <c r="QLC16" s="105"/>
      <c r="QLD16" s="105"/>
      <c r="QLE16" s="105"/>
      <c r="QLF16" s="105"/>
      <c r="QLG16" s="105"/>
      <c r="QLH16" s="105"/>
      <c r="QLI16" s="105"/>
      <c r="QLJ16" s="105"/>
      <c r="QLK16" s="105"/>
      <c r="QLL16" s="105"/>
      <c r="QLM16" s="105"/>
      <c r="QLN16" s="105"/>
      <c r="QLO16" s="105"/>
      <c r="QLP16" s="105"/>
      <c r="QLQ16" s="105"/>
      <c r="QLR16" s="105"/>
      <c r="QLS16" s="105"/>
      <c r="QLT16" s="105"/>
      <c r="QLU16" s="105"/>
      <c r="QLV16" s="105"/>
      <c r="QLW16" s="105"/>
      <c r="QLX16" s="105"/>
      <c r="QLY16" s="105"/>
      <c r="QLZ16" s="105"/>
      <c r="QMA16" s="105"/>
      <c r="QMB16" s="105"/>
      <c r="QMC16" s="105"/>
      <c r="QMD16" s="105"/>
      <c r="QME16" s="105"/>
      <c r="QMF16" s="105"/>
      <c r="QMG16" s="105"/>
      <c r="QMH16" s="105"/>
      <c r="QMI16" s="105"/>
      <c r="QMJ16" s="105"/>
      <c r="QMK16" s="105"/>
      <c r="QML16" s="105"/>
      <c r="QMM16" s="105"/>
      <c r="QMN16" s="105"/>
      <c r="QMO16" s="105"/>
      <c r="QMP16" s="105"/>
      <c r="QMQ16" s="105"/>
      <c r="QMR16" s="105"/>
      <c r="QMS16" s="105"/>
      <c r="QMT16" s="105"/>
      <c r="QMU16" s="105"/>
      <c r="QMV16" s="105"/>
      <c r="QMW16" s="105"/>
      <c r="QMX16" s="105"/>
      <c r="QMY16" s="105"/>
      <c r="QMZ16" s="105"/>
      <c r="QNA16" s="105"/>
      <c r="QNB16" s="105"/>
      <c r="QNC16" s="105"/>
      <c r="QND16" s="105"/>
      <c r="QNE16" s="105"/>
      <c r="QNF16" s="105"/>
      <c r="QNG16" s="105"/>
      <c r="QNH16" s="105"/>
      <c r="QNI16" s="105"/>
      <c r="QNJ16" s="105"/>
      <c r="QNK16" s="105"/>
      <c r="QNL16" s="105"/>
      <c r="QNM16" s="105"/>
      <c r="QNN16" s="105"/>
      <c r="QNO16" s="105"/>
      <c r="QNP16" s="105"/>
      <c r="QNQ16" s="105"/>
      <c r="QNR16" s="105"/>
      <c r="QNS16" s="105"/>
      <c r="QNT16" s="105"/>
      <c r="QNU16" s="105"/>
      <c r="QNV16" s="105"/>
      <c r="QNW16" s="105"/>
      <c r="QNX16" s="105"/>
      <c r="QNY16" s="105"/>
      <c r="QNZ16" s="105"/>
      <c r="QOA16" s="105"/>
      <c r="QOB16" s="105"/>
      <c r="QOC16" s="105"/>
      <c r="QOD16" s="105"/>
      <c r="QOE16" s="105"/>
      <c r="QOF16" s="105"/>
      <c r="QOG16" s="105"/>
      <c r="QOH16" s="105"/>
      <c r="QOI16" s="105"/>
      <c r="QOJ16" s="105"/>
      <c r="QOK16" s="105"/>
      <c r="QOL16" s="105"/>
      <c r="QOM16" s="105"/>
      <c r="QON16" s="105"/>
      <c r="QOO16" s="105"/>
      <c r="QOP16" s="105"/>
      <c r="QOQ16" s="105"/>
      <c r="QOR16" s="105"/>
      <c r="QOS16" s="105"/>
      <c r="QOT16" s="105"/>
      <c r="QOU16" s="105"/>
      <c r="QOV16" s="105"/>
      <c r="QOW16" s="105"/>
      <c r="QOX16" s="105"/>
      <c r="QOY16" s="105"/>
      <c r="QOZ16" s="105"/>
      <c r="QPA16" s="105"/>
      <c r="QPB16" s="105"/>
      <c r="QPC16" s="105"/>
      <c r="QPD16" s="105"/>
      <c r="QPE16" s="105"/>
      <c r="QPF16" s="105"/>
      <c r="QPG16" s="105"/>
      <c r="QPH16" s="105"/>
      <c r="QPI16" s="105"/>
      <c r="QPJ16" s="105"/>
      <c r="QPK16" s="105"/>
      <c r="QPL16" s="105"/>
      <c r="QPM16" s="105"/>
      <c r="QPN16" s="105"/>
      <c r="QPO16" s="105"/>
      <c r="QPP16" s="105"/>
      <c r="QPQ16" s="105"/>
      <c r="QPR16" s="105"/>
      <c r="QPS16" s="105"/>
      <c r="QPT16" s="105"/>
      <c r="QPU16" s="105"/>
      <c r="QPV16" s="105"/>
      <c r="QPW16" s="105"/>
      <c r="QPX16" s="105"/>
      <c r="QPY16" s="105"/>
      <c r="QPZ16" s="105"/>
      <c r="QQA16" s="105"/>
      <c r="QQB16" s="105"/>
      <c r="QQC16" s="105"/>
      <c r="QQD16" s="105"/>
      <c r="QQE16" s="105"/>
      <c r="QQF16" s="105"/>
      <c r="QQG16" s="105"/>
      <c r="QQH16" s="105"/>
      <c r="QQI16" s="105"/>
      <c r="QQJ16" s="105"/>
      <c r="QQK16" s="105"/>
      <c r="QQL16" s="105"/>
      <c r="QQM16" s="105"/>
      <c r="QQN16" s="105"/>
      <c r="QQO16" s="105"/>
      <c r="QQP16" s="105"/>
      <c r="QQQ16" s="105"/>
      <c r="QQR16" s="105"/>
      <c r="QQS16" s="105"/>
      <c r="QQT16" s="105"/>
      <c r="QQU16" s="105"/>
      <c r="QQV16" s="105"/>
      <c r="QQW16" s="105"/>
      <c r="QQX16" s="105"/>
      <c r="QQY16" s="105"/>
      <c r="QQZ16" s="105"/>
      <c r="QRA16" s="105"/>
      <c r="QRB16" s="105"/>
      <c r="QRC16" s="105"/>
      <c r="QRD16" s="105"/>
      <c r="QRE16" s="105"/>
      <c r="QRF16" s="105"/>
      <c r="QRG16" s="105"/>
      <c r="QRH16" s="105"/>
      <c r="QRI16" s="105"/>
      <c r="QRJ16" s="105"/>
      <c r="QRK16" s="105"/>
      <c r="QRL16" s="105"/>
      <c r="QRM16" s="105"/>
      <c r="QRN16" s="105"/>
      <c r="QRO16" s="105"/>
      <c r="QRP16" s="105"/>
      <c r="QRQ16" s="105"/>
      <c r="QRR16" s="105"/>
      <c r="QRS16" s="105"/>
      <c r="QRT16" s="105"/>
      <c r="QRU16" s="105"/>
      <c r="QRV16" s="105"/>
      <c r="QRW16" s="105"/>
      <c r="QRX16" s="105"/>
      <c r="QRY16" s="105"/>
      <c r="QRZ16" s="105"/>
      <c r="QSA16" s="105"/>
      <c r="QSB16" s="105"/>
      <c r="QSC16" s="105"/>
      <c r="QSD16" s="105"/>
      <c r="QSE16" s="105"/>
      <c r="QSF16" s="105"/>
      <c r="QSG16" s="105"/>
      <c r="QSH16" s="105"/>
      <c r="QSI16" s="105"/>
      <c r="QSJ16" s="105"/>
      <c r="QSK16" s="105"/>
      <c r="QSL16" s="105"/>
      <c r="QSM16" s="105"/>
      <c r="QSN16" s="105"/>
      <c r="QSO16" s="105"/>
      <c r="QSP16" s="105"/>
      <c r="QSQ16" s="105"/>
      <c r="QSR16" s="105"/>
      <c r="QSS16" s="105"/>
      <c r="QST16" s="105"/>
      <c r="QSU16" s="105"/>
      <c r="QSV16" s="105"/>
      <c r="QSW16" s="105"/>
      <c r="QSX16" s="105"/>
      <c r="QSY16" s="105"/>
      <c r="QSZ16" s="105"/>
      <c r="QTA16" s="105"/>
      <c r="QTB16" s="105"/>
      <c r="QTC16" s="105"/>
      <c r="QTD16" s="105"/>
      <c r="QTE16" s="105"/>
      <c r="QTF16" s="105"/>
      <c r="QTG16" s="105"/>
      <c r="QTH16" s="105"/>
      <c r="QTI16" s="105"/>
      <c r="QTJ16" s="105"/>
      <c r="QTK16" s="105"/>
      <c r="QTL16" s="105"/>
      <c r="QTM16" s="105"/>
      <c r="QTN16" s="105"/>
      <c r="QTO16" s="105"/>
      <c r="QTP16" s="105"/>
      <c r="QTQ16" s="105"/>
      <c r="QTR16" s="105"/>
      <c r="QTS16" s="105"/>
      <c r="QTT16" s="105"/>
      <c r="QTU16" s="105"/>
      <c r="QTV16" s="105"/>
      <c r="QTW16" s="105"/>
      <c r="QTX16" s="105"/>
      <c r="QTY16" s="105"/>
      <c r="QTZ16" s="105"/>
      <c r="QUA16" s="105"/>
      <c r="QUB16" s="105"/>
      <c r="QUC16" s="105"/>
      <c r="QUD16" s="105"/>
      <c r="QUE16" s="105"/>
      <c r="QUF16" s="105"/>
      <c r="QUG16" s="105"/>
      <c r="QUH16" s="105"/>
      <c r="QUI16" s="105"/>
      <c r="QUJ16" s="105"/>
      <c r="QUK16" s="105"/>
      <c r="QUL16" s="105"/>
      <c r="QUM16" s="105"/>
      <c r="QUN16" s="105"/>
      <c r="QUO16" s="105"/>
      <c r="QUP16" s="105"/>
      <c r="QUQ16" s="105"/>
      <c r="QUR16" s="105"/>
      <c r="QUS16" s="105"/>
      <c r="QUT16" s="105"/>
      <c r="QUU16" s="105"/>
      <c r="QUV16" s="105"/>
      <c r="QUW16" s="105"/>
      <c r="QUX16" s="105"/>
      <c r="QUY16" s="105"/>
      <c r="QUZ16" s="105"/>
      <c r="QVA16" s="105"/>
      <c r="QVB16" s="105"/>
      <c r="QVC16" s="105"/>
      <c r="QVD16" s="105"/>
      <c r="QVE16" s="105"/>
      <c r="QVF16" s="105"/>
      <c r="QVG16" s="105"/>
      <c r="QVH16" s="105"/>
      <c r="QVI16" s="105"/>
      <c r="QVJ16" s="105"/>
      <c r="QVK16" s="105"/>
      <c r="QVL16" s="105"/>
      <c r="QVM16" s="105"/>
      <c r="QVN16" s="105"/>
      <c r="QVO16" s="105"/>
      <c r="QVP16" s="105"/>
      <c r="QVQ16" s="105"/>
      <c r="QVR16" s="105"/>
      <c r="QVS16" s="105"/>
      <c r="QVT16" s="105"/>
      <c r="QVU16" s="105"/>
      <c r="QVV16" s="105"/>
      <c r="QVW16" s="105"/>
      <c r="QVX16" s="105"/>
      <c r="QVY16" s="105"/>
      <c r="QVZ16" s="105"/>
      <c r="QWA16" s="105"/>
      <c r="QWB16" s="105"/>
      <c r="QWC16" s="105"/>
      <c r="QWD16" s="105"/>
      <c r="QWE16" s="105"/>
      <c r="QWF16" s="105"/>
      <c r="QWG16" s="105"/>
      <c r="QWH16" s="105"/>
      <c r="QWI16" s="105"/>
      <c r="QWJ16" s="105"/>
      <c r="QWK16" s="105"/>
      <c r="QWL16" s="105"/>
      <c r="QWM16" s="105"/>
      <c r="QWN16" s="105"/>
      <c r="QWO16" s="105"/>
      <c r="QWP16" s="105"/>
      <c r="QWQ16" s="105"/>
      <c r="QWR16" s="105"/>
      <c r="QWS16" s="105"/>
      <c r="QWT16" s="105"/>
      <c r="QWU16" s="105"/>
      <c r="QWV16" s="105"/>
      <c r="QWW16" s="105"/>
      <c r="QWX16" s="105"/>
      <c r="QWY16" s="105"/>
      <c r="QWZ16" s="105"/>
      <c r="QXA16" s="105"/>
      <c r="QXB16" s="105"/>
      <c r="QXC16" s="105"/>
      <c r="QXD16" s="105"/>
      <c r="QXE16" s="105"/>
      <c r="QXF16" s="105"/>
      <c r="QXG16" s="105"/>
      <c r="QXH16" s="105"/>
      <c r="QXI16" s="105"/>
      <c r="QXJ16" s="105"/>
      <c r="QXK16" s="105"/>
      <c r="QXL16" s="105"/>
      <c r="QXM16" s="105"/>
      <c r="QXN16" s="105"/>
      <c r="QXO16" s="105"/>
      <c r="QXP16" s="105"/>
      <c r="QXQ16" s="105"/>
      <c r="QXR16" s="105"/>
      <c r="QXS16" s="105"/>
      <c r="QXT16" s="105"/>
      <c r="QXU16" s="105"/>
      <c r="QXV16" s="105"/>
      <c r="QXW16" s="105"/>
      <c r="QXX16" s="105"/>
      <c r="QXY16" s="105"/>
      <c r="QXZ16" s="105"/>
      <c r="QYA16" s="105"/>
      <c r="QYB16" s="105"/>
      <c r="QYC16" s="105"/>
      <c r="QYD16" s="105"/>
      <c r="QYE16" s="105"/>
      <c r="QYF16" s="105"/>
      <c r="QYG16" s="105"/>
      <c r="QYH16" s="105"/>
      <c r="QYI16" s="105"/>
      <c r="QYJ16" s="105"/>
      <c r="QYK16" s="105"/>
      <c r="QYL16" s="105"/>
      <c r="QYM16" s="105"/>
      <c r="QYN16" s="105"/>
      <c r="QYO16" s="105"/>
      <c r="QYP16" s="105"/>
      <c r="QYQ16" s="105"/>
      <c r="QYR16" s="105"/>
      <c r="QYS16" s="105"/>
      <c r="QYT16" s="105"/>
      <c r="QYU16" s="105"/>
      <c r="QYV16" s="105"/>
      <c r="QYW16" s="105"/>
      <c r="QYX16" s="105"/>
      <c r="QYY16" s="105"/>
      <c r="QYZ16" s="105"/>
      <c r="QZA16" s="105"/>
      <c r="QZB16" s="105"/>
      <c r="QZC16" s="105"/>
      <c r="QZD16" s="105"/>
      <c r="QZE16" s="105"/>
      <c r="QZF16" s="105"/>
      <c r="QZG16" s="105"/>
      <c r="QZH16" s="105"/>
      <c r="QZI16" s="105"/>
      <c r="QZJ16" s="105"/>
      <c r="QZK16" s="105"/>
      <c r="QZL16" s="105"/>
      <c r="QZM16" s="105"/>
      <c r="QZN16" s="105"/>
      <c r="QZO16" s="105"/>
      <c r="QZP16" s="105"/>
      <c r="QZQ16" s="105"/>
      <c r="QZR16" s="105"/>
      <c r="QZS16" s="105"/>
      <c r="QZT16" s="105"/>
      <c r="QZU16" s="105"/>
      <c r="QZV16" s="105"/>
      <c r="QZW16" s="105"/>
      <c r="QZX16" s="105"/>
      <c r="QZY16" s="105"/>
      <c r="QZZ16" s="105"/>
      <c r="RAA16" s="105"/>
      <c r="RAB16" s="105"/>
      <c r="RAC16" s="105"/>
      <c r="RAD16" s="105"/>
      <c r="RAE16" s="105"/>
      <c r="RAF16" s="105"/>
      <c r="RAG16" s="105"/>
      <c r="RAH16" s="105"/>
      <c r="RAI16" s="105"/>
      <c r="RAJ16" s="105"/>
      <c r="RAK16" s="105"/>
      <c r="RAL16" s="105"/>
      <c r="RAM16" s="105"/>
      <c r="RAN16" s="105"/>
      <c r="RAO16" s="105"/>
      <c r="RAP16" s="105"/>
      <c r="RAQ16" s="105"/>
      <c r="RAR16" s="105"/>
      <c r="RAS16" s="105"/>
      <c r="RAT16" s="105"/>
      <c r="RAU16" s="105"/>
      <c r="RAV16" s="105"/>
      <c r="RAW16" s="105"/>
      <c r="RAX16" s="105"/>
      <c r="RAY16" s="105"/>
      <c r="RAZ16" s="105"/>
      <c r="RBA16" s="105"/>
      <c r="RBB16" s="105"/>
      <c r="RBC16" s="105"/>
      <c r="RBD16" s="105"/>
      <c r="RBE16" s="105"/>
      <c r="RBF16" s="105"/>
      <c r="RBG16" s="105"/>
      <c r="RBH16" s="105"/>
      <c r="RBI16" s="105"/>
      <c r="RBJ16" s="105"/>
      <c r="RBK16" s="105"/>
      <c r="RBL16" s="105"/>
      <c r="RBM16" s="105"/>
      <c r="RBN16" s="105"/>
      <c r="RBO16" s="105"/>
      <c r="RBP16" s="105"/>
      <c r="RBQ16" s="105"/>
      <c r="RBR16" s="105"/>
      <c r="RBS16" s="105"/>
      <c r="RBT16" s="105"/>
      <c r="RBU16" s="105"/>
      <c r="RBV16" s="105"/>
      <c r="RBW16" s="105"/>
      <c r="RBX16" s="105"/>
      <c r="RBY16" s="105"/>
      <c r="RBZ16" s="105"/>
      <c r="RCA16" s="105"/>
      <c r="RCB16" s="105"/>
      <c r="RCC16" s="105"/>
      <c r="RCD16" s="105"/>
      <c r="RCE16" s="105"/>
      <c r="RCF16" s="105"/>
      <c r="RCG16" s="105"/>
      <c r="RCH16" s="105"/>
      <c r="RCI16" s="105"/>
      <c r="RCJ16" s="105"/>
      <c r="RCK16" s="105"/>
      <c r="RCL16" s="105"/>
      <c r="RCM16" s="105"/>
      <c r="RCN16" s="105"/>
      <c r="RCO16" s="105"/>
      <c r="RCP16" s="105"/>
      <c r="RCQ16" s="105"/>
      <c r="RCR16" s="105"/>
      <c r="RCS16" s="105"/>
      <c r="RCT16" s="105"/>
      <c r="RCU16" s="105"/>
      <c r="RCV16" s="105"/>
      <c r="RCW16" s="105"/>
      <c r="RCX16" s="105"/>
      <c r="RCY16" s="105"/>
      <c r="RCZ16" s="105"/>
      <c r="RDA16" s="105"/>
      <c r="RDB16" s="105"/>
      <c r="RDC16" s="105"/>
      <c r="RDD16" s="105"/>
      <c r="RDE16" s="105"/>
      <c r="RDF16" s="105"/>
      <c r="RDG16" s="105"/>
      <c r="RDH16" s="105"/>
      <c r="RDI16" s="105"/>
      <c r="RDJ16" s="105"/>
      <c r="RDK16" s="105"/>
      <c r="RDL16" s="105"/>
      <c r="RDM16" s="105"/>
      <c r="RDN16" s="105"/>
      <c r="RDO16" s="105"/>
      <c r="RDP16" s="105"/>
      <c r="RDQ16" s="105"/>
      <c r="RDR16" s="105"/>
      <c r="RDS16" s="105"/>
      <c r="RDT16" s="105"/>
      <c r="RDU16" s="105"/>
      <c r="RDV16" s="105"/>
      <c r="RDW16" s="105"/>
      <c r="RDX16" s="105"/>
      <c r="RDY16" s="105"/>
      <c r="RDZ16" s="105"/>
      <c r="REA16" s="105"/>
      <c r="REB16" s="105"/>
      <c r="REC16" s="105"/>
      <c r="RED16" s="105"/>
      <c r="REE16" s="105"/>
      <c r="REF16" s="105"/>
      <c r="REG16" s="105"/>
      <c r="REH16" s="105"/>
      <c r="REI16" s="105"/>
      <c r="REJ16" s="105"/>
      <c r="REK16" s="105"/>
      <c r="REL16" s="105"/>
      <c r="REM16" s="105"/>
      <c r="REN16" s="105"/>
      <c r="REO16" s="105"/>
      <c r="REP16" s="105"/>
      <c r="REQ16" s="105"/>
      <c r="RER16" s="105"/>
      <c r="RES16" s="105"/>
      <c r="RET16" s="105"/>
      <c r="REU16" s="105"/>
      <c r="REV16" s="105"/>
      <c r="REW16" s="105"/>
      <c r="REX16" s="105"/>
      <c r="REY16" s="105"/>
      <c r="REZ16" s="105"/>
      <c r="RFA16" s="105"/>
      <c r="RFB16" s="105"/>
      <c r="RFC16" s="105"/>
      <c r="RFD16" s="105"/>
      <c r="RFE16" s="105"/>
      <c r="RFF16" s="105"/>
      <c r="RFG16" s="105"/>
      <c r="RFH16" s="105"/>
      <c r="RFI16" s="105"/>
      <c r="RFJ16" s="105"/>
      <c r="RFK16" s="105"/>
      <c r="RFL16" s="105"/>
      <c r="RFM16" s="105"/>
      <c r="RFN16" s="105"/>
      <c r="RFO16" s="105"/>
      <c r="RFP16" s="105"/>
      <c r="RFQ16" s="105"/>
      <c r="RFR16" s="105"/>
      <c r="RFS16" s="105"/>
      <c r="RFT16" s="105"/>
      <c r="RFU16" s="105"/>
      <c r="RFV16" s="105"/>
      <c r="RFW16" s="105"/>
      <c r="RFX16" s="105"/>
      <c r="RFY16" s="105"/>
      <c r="RFZ16" s="105"/>
      <c r="RGA16" s="105"/>
      <c r="RGB16" s="105"/>
      <c r="RGC16" s="105"/>
      <c r="RGD16" s="105"/>
      <c r="RGE16" s="105"/>
      <c r="RGF16" s="105"/>
      <c r="RGG16" s="105"/>
      <c r="RGH16" s="105"/>
      <c r="RGI16" s="105"/>
      <c r="RGJ16" s="105"/>
      <c r="RGK16" s="105"/>
      <c r="RGL16" s="105"/>
      <c r="RGM16" s="105"/>
      <c r="RGN16" s="105"/>
      <c r="RGO16" s="105"/>
      <c r="RGP16" s="105"/>
      <c r="RGQ16" s="105"/>
      <c r="RGR16" s="105"/>
      <c r="RGS16" s="105"/>
      <c r="RGT16" s="105"/>
      <c r="RGU16" s="105"/>
      <c r="RGV16" s="105"/>
      <c r="RGW16" s="105"/>
      <c r="RGX16" s="105"/>
      <c r="RGY16" s="105"/>
      <c r="RGZ16" s="105"/>
      <c r="RHA16" s="105"/>
      <c r="RHB16" s="105"/>
      <c r="RHC16" s="105"/>
      <c r="RHD16" s="105"/>
      <c r="RHE16" s="105"/>
      <c r="RHF16" s="105"/>
      <c r="RHG16" s="105"/>
      <c r="RHH16" s="105"/>
      <c r="RHI16" s="105"/>
      <c r="RHJ16" s="105"/>
      <c r="RHK16" s="105"/>
      <c r="RHL16" s="105"/>
      <c r="RHM16" s="105"/>
      <c r="RHN16" s="105"/>
      <c r="RHO16" s="105"/>
      <c r="RHP16" s="105"/>
      <c r="RHQ16" s="105"/>
      <c r="RHR16" s="105"/>
      <c r="RHS16" s="105"/>
      <c r="RHT16" s="105"/>
      <c r="RHU16" s="105"/>
      <c r="RHV16" s="105"/>
      <c r="RHW16" s="105"/>
      <c r="RHX16" s="105"/>
      <c r="RHY16" s="105"/>
      <c r="RHZ16" s="105"/>
      <c r="RIA16" s="105"/>
      <c r="RIB16" s="105"/>
      <c r="RIC16" s="105"/>
      <c r="RID16" s="105"/>
      <c r="RIE16" s="105"/>
      <c r="RIF16" s="105"/>
      <c r="RIG16" s="105"/>
      <c r="RIH16" s="105"/>
      <c r="RII16" s="105"/>
      <c r="RIJ16" s="105"/>
      <c r="RIK16" s="105"/>
      <c r="RIL16" s="105"/>
      <c r="RIM16" s="105"/>
      <c r="RIN16" s="105"/>
      <c r="RIO16" s="105"/>
      <c r="RIP16" s="105"/>
      <c r="RIQ16" s="105"/>
      <c r="RIR16" s="105"/>
      <c r="RIS16" s="105"/>
      <c r="RIT16" s="105"/>
      <c r="RIU16" s="105"/>
      <c r="RIV16" s="105"/>
      <c r="RIW16" s="105"/>
      <c r="RIX16" s="105"/>
      <c r="RIY16" s="105"/>
      <c r="RIZ16" s="105"/>
      <c r="RJA16" s="105"/>
      <c r="RJB16" s="105"/>
      <c r="RJC16" s="105"/>
      <c r="RJD16" s="105"/>
      <c r="RJE16" s="105"/>
      <c r="RJF16" s="105"/>
      <c r="RJG16" s="105"/>
      <c r="RJH16" s="105"/>
      <c r="RJI16" s="105"/>
      <c r="RJJ16" s="105"/>
      <c r="RJK16" s="105"/>
      <c r="RJL16" s="105"/>
      <c r="RJM16" s="105"/>
      <c r="RJN16" s="105"/>
      <c r="RJO16" s="105"/>
      <c r="RJP16" s="105"/>
      <c r="RJQ16" s="105"/>
      <c r="RJR16" s="105"/>
      <c r="RJS16" s="105"/>
      <c r="RJT16" s="105"/>
      <c r="RJU16" s="105"/>
      <c r="RJV16" s="105"/>
      <c r="RJW16" s="105"/>
      <c r="RJX16" s="105"/>
      <c r="RJY16" s="105"/>
      <c r="RJZ16" s="105"/>
      <c r="RKA16" s="105"/>
      <c r="RKB16" s="105"/>
      <c r="RKC16" s="105"/>
      <c r="RKD16" s="105"/>
      <c r="RKE16" s="105"/>
      <c r="RKF16" s="105"/>
      <c r="RKG16" s="105"/>
      <c r="RKH16" s="105"/>
      <c r="RKI16" s="105"/>
      <c r="RKJ16" s="105"/>
      <c r="RKK16" s="105"/>
      <c r="RKL16" s="105"/>
      <c r="RKM16" s="105"/>
      <c r="RKN16" s="105"/>
      <c r="RKO16" s="105"/>
      <c r="RKP16" s="105"/>
      <c r="RKQ16" s="105"/>
      <c r="RKR16" s="105"/>
      <c r="RKS16" s="105"/>
      <c r="RKT16" s="105"/>
      <c r="RKU16" s="105"/>
      <c r="RKV16" s="105"/>
      <c r="RKW16" s="105"/>
      <c r="RKX16" s="105"/>
      <c r="RKY16" s="105"/>
      <c r="RKZ16" s="105"/>
      <c r="RLA16" s="105"/>
      <c r="RLB16" s="105"/>
      <c r="RLC16" s="105"/>
      <c r="RLD16" s="105"/>
      <c r="RLE16" s="105"/>
      <c r="RLF16" s="105"/>
      <c r="RLG16" s="105"/>
      <c r="RLH16" s="105"/>
      <c r="RLI16" s="105"/>
      <c r="RLJ16" s="105"/>
      <c r="RLK16" s="105"/>
      <c r="RLL16" s="105"/>
      <c r="RLM16" s="105"/>
      <c r="RLN16" s="105"/>
      <c r="RLO16" s="105"/>
      <c r="RLP16" s="105"/>
      <c r="RLQ16" s="105"/>
      <c r="RLR16" s="105"/>
      <c r="RLS16" s="105"/>
      <c r="RLT16" s="105"/>
      <c r="RLU16" s="105"/>
      <c r="RLV16" s="105"/>
      <c r="RLW16" s="105"/>
      <c r="RLX16" s="105"/>
      <c r="RLY16" s="105"/>
      <c r="RLZ16" s="105"/>
      <c r="RMA16" s="105"/>
      <c r="RMB16" s="105"/>
      <c r="RMC16" s="105"/>
      <c r="RMD16" s="105"/>
      <c r="RME16" s="105"/>
      <c r="RMF16" s="105"/>
      <c r="RMG16" s="105"/>
      <c r="RMH16" s="105"/>
      <c r="RMI16" s="105"/>
      <c r="RMJ16" s="105"/>
      <c r="RMK16" s="105"/>
      <c r="RML16" s="105"/>
      <c r="RMM16" s="105"/>
      <c r="RMN16" s="105"/>
      <c r="RMO16" s="105"/>
      <c r="RMP16" s="105"/>
      <c r="RMQ16" s="105"/>
      <c r="RMR16" s="105"/>
      <c r="RMS16" s="105"/>
      <c r="RMT16" s="105"/>
      <c r="RMU16" s="105"/>
      <c r="RMV16" s="105"/>
      <c r="RMW16" s="105"/>
      <c r="RMX16" s="105"/>
      <c r="RMY16" s="105"/>
      <c r="RMZ16" s="105"/>
      <c r="RNA16" s="105"/>
      <c r="RNB16" s="105"/>
      <c r="RNC16" s="105"/>
      <c r="RND16" s="105"/>
      <c r="RNE16" s="105"/>
      <c r="RNF16" s="105"/>
      <c r="RNG16" s="105"/>
      <c r="RNH16" s="105"/>
      <c r="RNI16" s="105"/>
      <c r="RNJ16" s="105"/>
      <c r="RNK16" s="105"/>
      <c r="RNL16" s="105"/>
      <c r="RNM16" s="105"/>
      <c r="RNN16" s="105"/>
      <c r="RNO16" s="105"/>
      <c r="RNP16" s="105"/>
      <c r="RNQ16" s="105"/>
      <c r="RNR16" s="105"/>
      <c r="RNS16" s="105"/>
      <c r="RNT16" s="105"/>
      <c r="RNU16" s="105"/>
      <c r="RNV16" s="105"/>
      <c r="RNW16" s="105"/>
      <c r="RNX16" s="105"/>
      <c r="RNY16" s="105"/>
      <c r="RNZ16" s="105"/>
      <c r="ROA16" s="105"/>
      <c r="ROB16" s="105"/>
      <c r="ROC16" s="105"/>
      <c r="ROD16" s="105"/>
      <c r="ROE16" s="105"/>
      <c r="ROF16" s="105"/>
      <c r="ROG16" s="105"/>
      <c r="ROH16" s="105"/>
      <c r="ROI16" s="105"/>
      <c r="ROJ16" s="105"/>
      <c r="ROK16" s="105"/>
      <c r="ROL16" s="105"/>
      <c r="ROM16" s="105"/>
      <c r="RON16" s="105"/>
      <c r="ROO16" s="105"/>
      <c r="ROP16" s="105"/>
      <c r="ROQ16" s="105"/>
      <c r="ROR16" s="105"/>
      <c r="ROS16" s="105"/>
      <c r="ROT16" s="105"/>
      <c r="ROU16" s="105"/>
      <c r="ROV16" s="105"/>
      <c r="ROW16" s="105"/>
      <c r="ROX16" s="105"/>
      <c r="ROY16" s="105"/>
      <c r="ROZ16" s="105"/>
      <c r="RPA16" s="105"/>
      <c r="RPB16" s="105"/>
      <c r="RPC16" s="105"/>
      <c r="RPD16" s="105"/>
      <c r="RPE16" s="105"/>
      <c r="RPF16" s="105"/>
      <c r="RPG16" s="105"/>
      <c r="RPH16" s="105"/>
      <c r="RPI16" s="105"/>
      <c r="RPJ16" s="105"/>
      <c r="RPK16" s="105"/>
      <c r="RPL16" s="105"/>
      <c r="RPM16" s="105"/>
      <c r="RPN16" s="105"/>
      <c r="RPO16" s="105"/>
      <c r="RPP16" s="105"/>
      <c r="RPQ16" s="105"/>
      <c r="RPR16" s="105"/>
      <c r="RPS16" s="105"/>
      <c r="RPT16" s="105"/>
      <c r="RPU16" s="105"/>
      <c r="RPV16" s="105"/>
      <c r="RPW16" s="105"/>
      <c r="RPX16" s="105"/>
      <c r="RPY16" s="105"/>
      <c r="RPZ16" s="105"/>
      <c r="RQA16" s="105"/>
      <c r="RQB16" s="105"/>
      <c r="RQC16" s="105"/>
      <c r="RQD16" s="105"/>
      <c r="RQE16" s="105"/>
      <c r="RQF16" s="105"/>
      <c r="RQG16" s="105"/>
      <c r="RQH16" s="105"/>
      <c r="RQI16" s="105"/>
      <c r="RQJ16" s="105"/>
      <c r="RQK16" s="105"/>
      <c r="RQL16" s="105"/>
      <c r="RQM16" s="105"/>
      <c r="RQN16" s="105"/>
      <c r="RQO16" s="105"/>
      <c r="RQP16" s="105"/>
      <c r="RQQ16" s="105"/>
      <c r="RQR16" s="105"/>
      <c r="RQS16" s="105"/>
      <c r="RQT16" s="105"/>
      <c r="RQU16" s="105"/>
      <c r="RQV16" s="105"/>
      <c r="RQW16" s="105"/>
      <c r="RQX16" s="105"/>
      <c r="RQY16" s="105"/>
      <c r="RQZ16" s="105"/>
      <c r="RRA16" s="105"/>
      <c r="RRB16" s="105"/>
      <c r="RRC16" s="105"/>
      <c r="RRD16" s="105"/>
      <c r="RRE16" s="105"/>
      <c r="RRF16" s="105"/>
      <c r="RRG16" s="105"/>
      <c r="RRH16" s="105"/>
      <c r="RRI16" s="105"/>
      <c r="RRJ16" s="105"/>
      <c r="RRK16" s="105"/>
      <c r="RRL16" s="105"/>
      <c r="RRM16" s="105"/>
      <c r="RRN16" s="105"/>
      <c r="RRO16" s="105"/>
      <c r="RRP16" s="105"/>
      <c r="RRQ16" s="105"/>
      <c r="RRR16" s="105"/>
      <c r="RRS16" s="105"/>
      <c r="RRT16" s="105"/>
      <c r="RRU16" s="105"/>
      <c r="RRV16" s="105"/>
      <c r="RRW16" s="105"/>
      <c r="RRX16" s="105"/>
      <c r="RRY16" s="105"/>
      <c r="RRZ16" s="105"/>
      <c r="RSA16" s="105"/>
      <c r="RSB16" s="105"/>
      <c r="RSC16" s="105"/>
      <c r="RSD16" s="105"/>
      <c r="RSE16" s="105"/>
      <c r="RSF16" s="105"/>
      <c r="RSG16" s="105"/>
      <c r="RSH16" s="105"/>
      <c r="RSI16" s="105"/>
      <c r="RSJ16" s="105"/>
      <c r="RSK16" s="105"/>
      <c r="RSL16" s="105"/>
      <c r="RSM16" s="105"/>
      <c r="RSN16" s="105"/>
      <c r="RSO16" s="105"/>
      <c r="RSP16" s="105"/>
      <c r="RSQ16" s="105"/>
      <c r="RSR16" s="105"/>
      <c r="RSS16" s="105"/>
      <c r="RST16" s="105"/>
      <c r="RSU16" s="105"/>
      <c r="RSV16" s="105"/>
      <c r="RSW16" s="105"/>
      <c r="RSX16" s="105"/>
      <c r="RSY16" s="105"/>
      <c r="RSZ16" s="105"/>
      <c r="RTA16" s="105"/>
      <c r="RTB16" s="105"/>
      <c r="RTC16" s="105"/>
      <c r="RTD16" s="105"/>
      <c r="RTE16" s="105"/>
      <c r="RTF16" s="105"/>
      <c r="RTG16" s="105"/>
      <c r="RTH16" s="105"/>
      <c r="RTI16" s="105"/>
      <c r="RTJ16" s="105"/>
      <c r="RTK16" s="105"/>
      <c r="RTL16" s="105"/>
      <c r="RTM16" s="105"/>
      <c r="RTN16" s="105"/>
      <c r="RTO16" s="105"/>
      <c r="RTP16" s="105"/>
      <c r="RTQ16" s="105"/>
      <c r="RTR16" s="105"/>
      <c r="RTS16" s="105"/>
      <c r="RTT16" s="105"/>
      <c r="RTU16" s="105"/>
      <c r="RTV16" s="105"/>
      <c r="RTW16" s="105"/>
      <c r="RTX16" s="105"/>
      <c r="RTY16" s="105"/>
      <c r="RTZ16" s="105"/>
      <c r="RUA16" s="105"/>
      <c r="RUB16" s="105"/>
      <c r="RUC16" s="105"/>
      <c r="RUD16" s="105"/>
      <c r="RUE16" s="105"/>
      <c r="RUF16" s="105"/>
      <c r="RUG16" s="105"/>
      <c r="RUH16" s="105"/>
      <c r="RUI16" s="105"/>
      <c r="RUJ16" s="105"/>
      <c r="RUK16" s="105"/>
      <c r="RUL16" s="105"/>
      <c r="RUM16" s="105"/>
      <c r="RUN16" s="105"/>
      <c r="RUO16" s="105"/>
      <c r="RUP16" s="105"/>
      <c r="RUQ16" s="105"/>
      <c r="RUR16" s="105"/>
      <c r="RUS16" s="105"/>
      <c r="RUT16" s="105"/>
      <c r="RUU16" s="105"/>
      <c r="RUV16" s="105"/>
      <c r="RUW16" s="105"/>
      <c r="RUX16" s="105"/>
      <c r="RUY16" s="105"/>
      <c r="RUZ16" s="105"/>
      <c r="RVA16" s="105"/>
      <c r="RVB16" s="105"/>
      <c r="RVC16" s="105"/>
      <c r="RVD16" s="105"/>
      <c r="RVE16" s="105"/>
      <c r="RVF16" s="105"/>
      <c r="RVG16" s="105"/>
      <c r="RVH16" s="105"/>
      <c r="RVI16" s="105"/>
      <c r="RVJ16" s="105"/>
      <c r="RVK16" s="105"/>
      <c r="RVL16" s="105"/>
      <c r="RVM16" s="105"/>
      <c r="RVN16" s="105"/>
      <c r="RVO16" s="105"/>
      <c r="RVP16" s="105"/>
      <c r="RVQ16" s="105"/>
      <c r="RVR16" s="105"/>
      <c r="RVS16" s="105"/>
      <c r="RVT16" s="105"/>
      <c r="RVU16" s="105"/>
      <c r="RVV16" s="105"/>
      <c r="RVW16" s="105"/>
      <c r="RVX16" s="105"/>
      <c r="RVY16" s="105"/>
      <c r="RVZ16" s="105"/>
      <c r="RWA16" s="105"/>
      <c r="RWB16" s="105"/>
      <c r="RWC16" s="105"/>
      <c r="RWD16" s="105"/>
      <c r="RWE16" s="105"/>
      <c r="RWF16" s="105"/>
      <c r="RWG16" s="105"/>
      <c r="RWH16" s="105"/>
      <c r="RWI16" s="105"/>
      <c r="RWJ16" s="105"/>
      <c r="RWK16" s="105"/>
      <c r="RWL16" s="105"/>
      <c r="RWM16" s="105"/>
      <c r="RWN16" s="105"/>
      <c r="RWO16" s="105"/>
      <c r="RWP16" s="105"/>
      <c r="RWQ16" s="105"/>
      <c r="RWR16" s="105"/>
      <c r="RWS16" s="105"/>
      <c r="RWT16" s="105"/>
      <c r="RWU16" s="105"/>
      <c r="RWV16" s="105"/>
      <c r="RWW16" s="105"/>
      <c r="RWX16" s="105"/>
      <c r="RWY16" s="105"/>
      <c r="RWZ16" s="105"/>
      <c r="RXA16" s="105"/>
      <c r="RXB16" s="105"/>
      <c r="RXC16" s="105"/>
      <c r="RXD16" s="105"/>
      <c r="RXE16" s="105"/>
      <c r="RXF16" s="105"/>
      <c r="RXG16" s="105"/>
      <c r="RXH16" s="105"/>
      <c r="RXI16" s="105"/>
      <c r="RXJ16" s="105"/>
      <c r="RXK16" s="105"/>
      <c r="RXL16" s="105"/>
      <c r="RXM16" s="105"/>
      <c r="RXN16" s="105"/>
      <c r="RXO16" s="105"/>
      <c r="RXP16" s="105"/>
      <c r="RXQ16" s="105"/>
      <c r="RXR16" s="105"/>
      <c r="RXS16" s="105"/>
      <c r="RXT16" s="105"/>
      <c r="RXU16" s="105"/>
      <c r="RXV16" s="105"/>
      <c r="RXW16" s="105"/>
      <c r="RXX16" s="105"/>
      <c r="RXY16" s="105"/>
      <c r="RXZ16" s="105"/>
      <c r="RYA16" s="105"/>
      <c r="RYB16" s="105"/>
      <c r="RYC16" s="105"/>
      <c r="RYD16" s="105"/>
      <c r="RYE16" s="105"/>
      <c r="RYF16" s="105"/>
      <c r="RYG16" s="105"/>
      <c r="RYH16" s="105"/>
      <c r="RYI16" s="105"/>
      <c r="RYJ16" s="105"/>
      <c r="RYK16" s="105"/>
      <c r="RYL16" s="105"/>
      <c r="RYM16" s="105"/>
      <c r="RYN16" s="105"/>
      <c r="RYO16" s="105"/>
      <c r="RYP16" s="105"/>
      <c r="RYQ16" s="105"/>
      <c r="RYR16" s="105"/>
      <c r="RYS16" s="105"/>
      <c r="RYT16" s="105"/>
      <c r="RYU16" s="105"/>
      <c r="RYV16" s="105"/>
      <c r="RYW16" s="105"/>
      <c r="RYX16" s="105"/>
      <c r="RYY16" s="105"/>
      <c r="RYZ16" s="105"/>
      <c r="RZA16" s="105"/>
      <c r="RZB16" s="105"/>
      <c r="RZC16" s="105"/>
      <c r="RZD16" s="105"/>
      <c r="RZE16" s="105"/>
      <c r="RZF16" s="105"/>
      <c r="RZG16" s="105"/>
      <c r="RZH16" s="105"/>
      <c r="RZI16" s="105"/>
      <c r="RZJ16" s="105"/>
      <c r="RZK16" s="105"/>
      <c r="RZL16" s="105"/>
      <c r="RZM16" s="105"/>
      <c r="RZN16" s="105"/>
      <c r="RZO16" s="105"/>
      <c r="RZP16" s="105"/>
      <c r="RZQ16" s="105"/>
      <c r="RZR16" s="105"/>
      <c r="RZS16" s="105"/>
      <c r="RZT16" s="105"/>
      <c r="RZU16" s="105"/>
      <c r="RZV16" s="105"/>
      <c r="RZW16" s="105"/>
      <c r="RZX16" s="105"/>
      <c r="RZY16" s="105"/>
      <c r="RZZ16" s="105"/>
      <c r="SAA16" s="105"/>
      <c r="SAB16" s="105"/>
      <c r="SAC16" s="105"/>
      <c r="SAD16" s="105"/>
      <c r="SAE16" s="105"/>
      <c r="SAF16" s="105"/>
      <c r="SAG16" s="105"/>
      <c r="SAH16" s="105"/>
      <c r="SAI16" s="105"/>
      <c r="SAJ16" s="105"/>
      <c r="SAK16" s="105"/>
      <c r="SAL16" s="105"/>
      <c r="SAM16" s="105"/>
      <c r="SAN16" s="105"/>
      <c r="SAO16" s="105"/>
      <c r="SAP16" s="105"/>
      <c r="SAQ16" s="105"/>
      <c r="SAR16" s="105"/>
      <c r="SAS16" s="105"/>
      <c r="SAT16" s="105"/>
      <c r="SAU16" s="105"/>
      <c r="SAV16" s="105"/>
      <c r="SAW16" s="105"/>
      <c r="SAX16" s="105"/>
      <c r="SAY16" s="105"/>
      <c r="SAZ16" s="105"/>
      <c r="SBA16" s="105"/>
      <c r="SBB16" s="105"/>
      <c r="SBC16" s="105"/>
      <c r="SBD16" s="105"/>
      <c r="SBE16" s="105"/>
      <c r="SBF16" s="105"/>
      <c r="SBG16" s="105"/>
      <c r="SBH16" s="105"/>
      <c r="SBI16" s="105"/>
      <c r="SBJ16" s="105"/>
      <c r="SBK16" s="105"/>
      <c r="SBL16" s="105"/>
      <c r="SBM16" s="105"/>
      <c r="SBN16" s="105"/>
      <c r="SBO16" s="105"/>
      <c r="SBP16" s="105"/>
      <c r="SBQ16" s="105"/>
      <c r="SBR16" s="105"/>
      <c r="SBS16" s="105"/>
      <c r="SBT16" s="105"/>
      <c r="SBU16" s="105"/>
      <c r="SBV16" s="105"/>
      <c r="SBW16" s="105"/>
      <c r="SBX16" s="105"/>
      <c r="SBY16" s="105"/>
      <c r="SBZ16" s="105"/>
      <c r="SCA16" s="105"/>
      <c r="SCB16" s="105"/>
      <c r="SCC16" s="105"/>
      <c r="SCD16" s="105"/>
      <c r="SCE16" s="105"/>
      <c r="SCF16" s="105"/>
      <c r="SCG16" s="105"/>
      <c r="SCH16" s="105"/>
      <c r="SCI16" s="105"/>
      <c r="SCJ16" s="105"/>
      <c r="SCK16" s="105"/>
      <c r="SCL16" s="105"/>
      <c r="SCM16" s="105"/>
      <c r="SCN16" s="105"/>
      <c r="SCO16" s="105"/>
      <c r="SCP16" s="105"/>
      <c r="SCQ16" s="105"/>
      <c r="SCR16" s="105"/>
      <c r="SCS16" s="105"/>
      <c r="SCT16" s="105"/>
      <c r="SCU16" s="105"/>
      <c r="SCV16" s="105"/>
      <c r="SCW16" s="105"/>
      <c r="SCX16" s="105"/>
      <c r="SCY16" s="105"/>
      <c r="SCZ16" s="105"/>
      <c r="SDA16" s="105"/>
      <c r="SDB16" s="105"/>
      <c r="SDC16" s="105"/>
      <c r="SDD16" s="105"/>
      <c r="SDE16" s="105"/>
      <c r="SDF16" s="105"/>
      <c r="SDG16" s="105"/>
      <c r="SDH16" s="105"/>
      <c r="SDI16" s="105"/>
      <c r="SDJ16" s="105"/>
      <c r="SDK16" s="105"/>
      <c r="SDL16" s="105"/>
      <c r="SDM16" s="105"/>
      <c r="SDN16" s="105"/>
      <c r="SDO16" s="105"/>
      <c r="SDP16" s="105"/>
      <c r="SDQ16" s="105"/>
      <c r="SDR16" s="105"/>
      <c r="SDS16" s="105"/>
      <c r="SDT16" s="105"/>
      <c r="SDU16" s="105"/>
      <c r="SDV16" s="105"/>
      <c r="SDW16" s="105"/>
      <c r="SDX16" s="105"/>
      <c r="SDY16" s="105"/>
      <c r="SDZ16" s="105"/>
      <c r="SEA16" s="105"/>
      <c r="SEB16" s="105"/>
      <c r="SEC16" s="105"/>
      <c r="SED16" s="105"/>
      <c r="SEE16" s="105"/>
      <c r="SEF16" s="105"/>
      <c r="SEG16" s="105"/>
      <c r="SEH16" s="105"/>
      <c r="SEI16" s="105"/>
      <c r="SEJ16" s="105"/>
      <c r="SEK16" s="105"/>
      <c r="SEL16" s="105"/>
      <c r="SEM16" s="105"/>
      <c r="SEN16" s="105"/>
      <c r="SEO16" s="105"/>
      <c r="SEP16" s="105"/>
      <c r="SEQ16" s="105"/>
      <c r="SER16" s="105"/>
      <c r="SES16" s="105"/>
      <c r="SET16" s="105"/>
      <c r="SEU16" s="105"/>
      <c r="SEV16" s="105"/>
      <c r="SEW16" s="105"/>
      <c r="SEX16" s="105"/>
      <c r="SEY16" s="105"/>
      <c r="SEZ16" s="105"/>
      <c r="SFA16" s="105"/>
      <c r="SFB16" s="105"/>
      <c r="SFC16" s="105"/>
      <c r="SFD16" s="105"/>
      <c r="SFE16" s="105"/>
      <c r="SFF16" s="105"/>
      <c r="SFG16" s="105"/>
      <c r="SFH16" s="105"/>
      <c r="SFI16" s="105"/>
      <c r="SFJ16" s="105"/>
      <c r="SFK16" s="105"/>
      <c r="SFL16" s="105"/>
      <c r="SFM16" s="105"/>
      <c r="SFN16" s="105"/>
      <c r="SFO16" s="105"/>
      <c r="SFP16" s="105"/>
      <c r="SFQ16" s="105"/>
      <c r="SFR16" s="105"/>
      <c r="SFS16" s="105"/>
      <c r="SFT16" s="105"/>
      <c r="SFU16" s="105"/>
      <c r="SFV16" s="105"/>
      <c r="SFW16" s="105"/>
      <c r="SFX16" s="105"/>
      <c r="SFY16" s="105"/>
      <c r="SFZ16" s="105"/>
      <c r="SGA16" s="105"/>
      <c r="SGB16" s="105"/>
      <c r="SGC16" s="105"/>
      <c r="SGD16" s="105"/>
      <c r="SGE16" s="105"/>
      <c r="SGF16" s="105"/>
      <c r="SGG16" s="105"/>
      <c r="SGH16" s="105"/>
      <c r="SGI16" s="105"/>
      <c r="SGJ16" s="105"/>
      <c r="SGK16" s="105"/>
      <c r="SGL16" s="105"/>
      <c r="SGM16" s="105"/>
      <c r="SGN16" s="105"/>
      <c r="SGO16" s="105"/>
      <c r="SGP16" s="105"/>
      <c r="SGQ16" s="105"/>
      <c r="SGR16" s="105"/>
      <c r="SGS16" s="105"/>
      <c r="SGT16" s="105"/>
      <c r="SGU16" s="105"/>
      <c r="SGV16" s="105"/>
      <c r="SGW16" s="105"/>
      <c r="SGX16" s="105"/>
      <c r="SGY16" s="105"/>
      <c r="SGZ16" s="105"/>
      <c r="SHA16" s="105"/>
      <c r="SHB16" s="105"/>
      <c r="SHC16" s="105"/>
      <c r="SHD16" s="105"/>
      <c r="SHE16" s="105"/>
      <c r="SHF16" s="105"/>
      <c r="SHG16" s="105"/>
      <c r="SHH16" s="105"/>
      <c r="SHI16" s="105"/>
      <c r="SHJ16" s="105"/>
      <c r="SHK16" s="105"/>
      <c r="SHL16" s="105"/>
      <c r="SHM16" s="105"/>
      <c r="SHN16" s="105"/>
      <c r="SHO16" s="105"/>
      <c r="SHP16" s="105"/>
      <c r="SHQ16" s="105"/>
      <c r="SHR16" s="105"/>
      <c r="SHS16" s="105"/>
      <c r="SHT16" s="105"/>
      <c r="SHU16" s="105"/>
      <c r="SHV16" s="105"/>
      <c r="SHW16" s="105"/>
      <c r="SHX16" s="105"/>
      <c r="SHY16" s="105"/>
      <c r="SHZ16" s="105"/>
      <c r="SIA16" s="105"/>
      <c r="SIB16" s="105"/>
      <c r="SIC16" s="105"/>
      <c r="SID16" s="105"/>
      <c r="SIE16" s="105"/>
      <c r="SIF16" s="105"/>
      <c r="SIG16" s="105"/>
      <c r="SIH16" s="105"/>
      <c r="SII16" s="105"/>
      <c r="SIJ16" s="105"/>
      <c r="SIK16" s="105"/>
      <c r="SIL16" s="105"/>
      <c r="SIM16" s="105"/>
      <c r="SIN16" s="105"/>
      <c r="SIO16" s="105"/>
      <c r="SIP16" s="105"/>
      <c r="SIQ16" s="105"/>
      <c r="SIR16" s="105"/>
      <c r="SIS16" s="105"/>
      <c r="SIT16" s="105"/>
      <c r="SIU16" s="105"/>
      <c r="SIV16" s="105"/>
      <c r="SIW16" s="105"/>
      <c r="SIX16" s="105"/>
      <c r="SIY16" s="105"/>
      <c r="SIZ16" s="105"/>
      <c r="SJA16" s="105"/>
      <c r="SJB16" s="105"/>
      <c r="SJC16" s="105"/>
      <c r="SJD16" s="105"/>
      <c r="SJE16" s="105"/>
      <c r="SJF16" s="105"/>
      <c r="SJG16" s="105"/>
      <c r="SJH16" s="105"/>
      <c r="SJI16" s="105"/>
      <c r="SJJ16" s="105"/>
      <c r="SJK16" s="105"/>
      <c r="SJL16" s="105"/>
      <c r="SJM16" s="105"/>
      <c r="SJN16" s="105"/>
      <c r="SJO16" s="105"/>
      <c r="SJP16" s="105"/>
      <c r="SJQ16" s="105"/>
      <c r="SJR16" s="105"/>
      <c r="SJS16" s="105"/>
      <c r="SJT16" s="105"/>
      <c r="SJU16" s="105"/>
      <c r="SJV16" s="105"/>
      <c r="SJW16" s="105"/>
      <c r="SJX16" s="105"/>
      <c r="SJY16" s="105"/>
      <c r="SJZ16" s="105"/>
      <c r="SKA16" s="105"/>
      <c r="SKB16" s="105"/>
      <c r="SKC16" s="105"/>
      <c r="SKD16" s="105"/>
      <c r="SKE16" s="105"/>
      <c r="SKF16" s="105"/>
      <c r="SKG16" s="105"/>
      <c r="SKH16" s="105"/>
      <c r="SKI16" s="105"/>
      <c r="SKJ16" s="105"/>
      <c r="SKK16" s="105"/>
      <c r="SKL16" s="105"/>
      <c r="SKM16" s="105"/>
      <c r="SKN16" s="105"/>
      <c r="SKO16" s="105"/>
      <c r="SKP16" s="105"/>
      <c r="SKQ16" s="105"/>
      <c r="SKR16" s="105"/>
      <c r="SKS16" s="105"/>
      <c r="SKT16" s="105"/>
      <c r="SKU16" s="105"/>
      <c r="SKV16" s="105"/>
      <c r="SKW16" s="105"/>
      <c r="SKX16" s="105"/>
      <c r="SKY16" s="105"/>
      <c r="SKZ16" s="105"/>
      <c r="SLA16" s="105"/>
      <c r="SLB16" s="105"/>
      <c r="SLC16" s="105"/>
      <c r="SLD16" s="105"/>
      <c r="SLE16" s="105"/>
      <c r="SLF16" s="105"/>
      <c r="SLG16" s="105"/>
      <c r="SLH16" s="105"/>
      <c r="SLI16" s="105"/>
      <c r="SLJ16" s="105"/>
      <c r="SLK16" s="105"/>
      <c r="SLL16" s="105"/>
      <c r="SLM16" s="105"/>
      <c r="SLN16" s="105"/>
      <c r="SLO16" s="105"/>
      <c r="SLP16" s="105"/>
      <c r="SLQ16" s="105"/>
      <c r="SLR16" s="105"/>
      <c r="SLS16" s="105"/>
      <c r="SLT16" s="105"/>
      <c r="SLU16" s="105"/>
      <c r="SLV16" s="105"/>
      <c r="SLW16" s="105"/>
      <c r="SLX16" s="105"/>
      <c r="SLY16" s="105"/>
      <c r="SLZ16" s="105"/>
      <c r="SMA16" s="105"/>
      <c r="SMB16" s="105"/>
      <c r="SMC16" s="105"/>
      <c r="SMD16" s="105"/>
      <c r="SME16" s="105"/>
      <c r="SMF16" s="105"/>
      <c r="SMG16" s="105"/>
      <c r="SMH16" s="105"/>
      <c r="SMI16" s="105"/>
      <c r="SMJ16" s="105"/>
      <c r="SMK16" s="105"/>
      <c r="SML16" s="105"/>
      <c r="SMM16" s="105"/>
      <c r="SMN16" s="105"/>
      <c r="SMO16" s="105"/>
      <c r="SMP16" s="105"/>
      <c r="SMQ16" s="105"/>
      <c r="SMR16" s="105"/>
      <c r="SMS16" s="105"/>
      <c r="SMT16" s="105"/>
      <c r="SMU16" s="105"/>
      <c r="SMV16" s="105"/>
      <c r="SMW16" s="105"/>
      <c r="SMX16" s="105"/>
      <c r="SMY16" s="105"/>
      <c r="SMZ16" s="105"/>
      <c r="SNA16" s="105"/>
      <c r="SNB16" s="105"/>
      <c r="SNC16" s="105"/>
      <c r="SND16" s="105"/>
      <c r="SNE16" s="105"/>
      <c r="SNF16" s="105"/>
      <c r="SNG16" s="105"/>
      <c r="SNH16" s="105"/>
      <c r="SNI16" s="105"/>
      <c r="SNJ16" s="105"/>
      <c r="SNK16" s="105"/>
      <c r="SNL16" s="105"/>
      <c r="SNM16" s="105"/>
      <c r="SNN16" s="105"/>
      <c r="SNO16" s="105"/>
      <c r="SNP16" s="105"/>
      <c r="SNQ16" s="105"/>
      <c r="SNR16" s="105"/>
      <c r="SNS16" s="105"/>
      <c r="SNT16" s="105"/>
      <c r="SNU16" s="105"/>
      <c r="SNV16" s="105"/>
      <c r="SNW16" s="105"/>
      <c r="SNX16" s="105"/>
      <c r="SNY16" s="105"/>
      <c r="SNZ16" s="105"/>
      <c r="SOA16" s="105"/>
      <c r="SOB16" s="105"/>
      <c r="SOC16" s="105"/>
      <c r="SOD16" s="105"/>
      <c r="SOE16" s="105"/>
      <c r="SOF16" s="105"/>
      <c r="SOG16" s="105"/>
      <c r="SOH16" s="105"/>
      <c r="SOI16" s="105"/>
      <c r="SOJ16" s="105"/>
      <c r="SOK16" s="105"/>
      <c r="SOL16" s="105"/>
      <c r="SOM16" s="105"/>
      <c r="SON16" s="105"/>
      <c r="SOO16" s="105"/>
      <c r="SOP16" s="105"/>
      <c r="SOQ16" s="105"/>
      <c r="SOR16" s="105"/>
      <c r="SOS16" s="105"/>
      <c r="SOT16" s="105"/>
      <c r="SOU16" s="105"/>
      <c r="SOV16" s="105"/>
      <c r="SOW16" s="105"/>
      <c r="SOX16" s="105"/>
      <c r="SOY16" s="105"/>
      <c r="SOZ16" s="105"/>
      <c r="SPA16" s="105"/>
      <c r="SPB16" s="105"/>
      <c r="SPC16" s="105"/>
      <c r="SPD16" s="105"/>
      <c r="SPE16" s="105"/>
      <c r="SPF16" s="105"/>
      <c r="SPG16" s="105"/>
      <c r="SPH16" s="105"/>
      <c r="SPI16" s="105"/>
      <c r="SPJ16" s="105"/>
      <c r="SPK16" s="105"/>
      <c r="SPL16" s="105"/>
      <c r="SPM16" s="105"/>
      <c r="SPN16" s="105"/>
      <c r="SPO16" s="105"/>
      <c r="SPP16" s="105"/>
      <c r="SPQ16" s="105"/>
      <c r="SPR16" s="105"/>
      <c r="SPS16" s="105"/>
      <c r="SPT16" s="105"/>
      <c r="SPU16" s="105"/>
      <c r="SPV16" s="105"/>
      <c r="SPW16" s="105"/>
      <c r="SPX16" s="105"/>
      <c r="SPY16" s="105"/>
      <c r="SPZ16" s="105"/>
      <c r="SQA16" s="105"/>
      <c r="SQB16" s="105"/>
      <c r="SQC16" s="105"/>
      <c r="SQD16" s="105"/>
      <c r="SQE16" s="105"/>
      <c r="SQF16" s="105"/>
      <c r="SQG16" s="105"/>
      <c r="SQH16" s="105"/>
      <c r="SQI16" s="105"/>
      <c r="SQJ16" s="105"/>
      <c r="SQK16" s="105"/>
      <c r="SQL16" s="105"/>
      <c r="SQM16" s="105"/>
      <c r="SQN16" s="105"/>
      <c r="SQO16" s="105"/>
      <c r="SQP16" s="105"/>
      <c r="SQQ16" s="105"/>
      <c r="SQR16" s="105"/>
      <c r="SQS16" s="105"/>
      <c r="SQT16" s="105"/>
      <c r="SQU16" s="105"/>
      <c r="SQV16" s="105"/>
      <c r="SQW16" s="105"/>
      <c r="SQX16" s="105"/>
      <c r="SQY16" s="105"/>
      <c r="SQZ16" s="105"/>
      <c r="SRA16" s="105"/>
      <c r="SRB16" s="105"/>
      <c r="SRC16" s="105"/>
      <c r="SRD16" s="105"/>
      <c r="SRE16" s="105"/>
      <c r="SRF16" s="105"/>
      <c r="SRG16" s="105"/>
      <c r="SRH16" s="105"/>
      <c r="SRI16" s="105"/>
      <c r="SRJ16" s="105"/>
      <c r="SRK16" s="105"/>
      <c r="SRL16" s="105"/>
      <c r="SRM16" s="105"/>
      <c r="SRN16" s="105"/>
      <c r="SRO16" s="105"/>
      <c r="SRP16" s="105"/>
      <c r="SRQ16" s="105"/>
      <c r="SRR16" s="105"/>
      <c r="SRS16" s="105"/>
      <c r="SRT16" s="105"/>
      <c r="SRU16" s="105"/>
      <c r="SRV16" s="105"/>
      <c r="SRW16" s="105"/>
      <c r="SRX16" s="105"/>
      <c r="SRY16" s="105"/>
      <c r="SRZ16" s="105"/>
      <c r="SSA16" s="105"/>
      <c r="SSB16" s="105"/>
      <c r="SSC16" s="105"/>
      <c r="SSD16" s="105"/>
      <c r="SSE16" s="105"/>
      <c r="SSF16" s="105"/>
      <c r="SSG16" s="105"/>
      <c r="SSH16" s="105"/>
      <c r="SSI16" s="105"/>
      <c r="SSJ16" s="105"/>
      <c r="SSK16" s="105"/>
      <c r="SSL16" s="105"/>
      <c r="SSM16" s="105"/>
      <c r="SSN16" s="105"/>
      <c r="SSO16" s="105"/>
      <c r="SSP16" s="105"/>
      <c r="SSQ16" s="105"/>
      <c r="SSR16" s="105"/>
      <c r="SSS16" s="105"/>
      <c r="SST16" s="105"/>
      <c r="SSU16" s="105"/>
      <c r="SSV16" s="105"/>
      <c r="SSW16" s="105"/>
      <c r="SSX16" s="105"/>
      <c r="SSY16" s="105"/>
      <c r="SSZ16" s="105"/>
      <c r="STA16" s="105"/>
      <c r="STB16" s="105"/>
      <c r="STC16" s="105"/>
      <c r="STD16" s="105"/>
      <c r="STE16" s="105"/>
      <c r="STF16" s="105"/>
      <c r="STG16" s="105"/>
      <c r="STH16" s="105"/>
      <c r="STI16" s="105"/>
      <c r="STJ16" s="105"/>
      <c r="STK16" s="105"/>
      <c r="STL16" s="105"/>
      <c r="STM16" s="105"/>
      <c r="STN16" s="105"/>
      <c r="STO16" s="105"/>
      <c r="STP16" s="105"/>
      <c r="STQ16" s="105"/>
      <c r="STR16" s="105"/>
      <c r="STS16" s="105"/>
      <c r="STT16" s="105"/>
      <c r="STU16" s="105"/>
      <c r="STV16" s="105"/>
      <c r="STW16" s="105"/>
      <c r="STX16" s="105"/>
      <c r="STY16" s="105"/>
      <c r="STZ16" s="105"/>
      <c r="SUA16" s="105"/>
      <c r="SUB16" s="105"/>
      <c r="SUC16" s="105"/>
      <c r="SUD16" s="105"/>
      <c r="SUE16" s="105"/>
      <c r="SUF16" s="105"/>
      <c r="SUG16" s="105"/>
      <c r="SUH16" s="105"/>
      <c r="SUI16" s="105"/>
      <c r="SUJ16" s="105"/>
      <c r="SUK16" s="105"/>
      <c r="SUL16" s="105"/>
      <c r="SUM16" s="105"/>
      <c r="SUN16" s="105"/>
      <c r="SUO16" s="105"/>
      <c r="SUP16" s="105"/>
      <c r="SUQ16" s="105"/>
      <c r="SUR16" s="105"/>
      <c r="SUS16" s="105"/>
      <c r="SUT16" s="105"/>
      <c r="SUU16" s="105"/>
      <c r="SUV16" s="105"/>
      <c r="SUW16" s="105"/>
      <c r="SUX16" s="105"/>
      <c r="SUY16" s="105"/>
      <c r="SUZ16" s="105"/>
      <c r="SVA16" s="105"/>
      <c r="SVB16" s="105"/>
      <c r="SVC16" s="105"/>
      <c r="SVD16" s="105"/>
      <c r="SVE16" s="105"/>
      <c r="SVF16" s="105"/>
      <c r="SVG16" s="105"/>
      <c r="SVH16" s="105"/>
      <c r="SVI16" s="105"/>
      <c r="SVJ16" s="105"/>
      <c r="SVK16" s="105"/>
      <c r="SVL16" s="105"/>
      <c r="SVM16" s="105"/>
      <c r="SVN16" s="105"/>
      <c r="SVO16" s="105"/>
      <c r="SVP16" s="105"/>
      <c r="SVQ16" s="105"/>
      <c r="SVR16" s="105"/>
      <c r="SVS16" s="105"/>
      <c r="SVT16" s="105"/>
      <c r="SVU16" s="105"/>
      <c r="SVV16" s="105"/>
      <c r="SVW16" s="105"/>
      <c r="SVX16" s="105"/>
      <c r="SVY16" s="105"/>
      <c r="SVZ16" s="105"/>
      <c r="SWA16" s="105"/>
      <c r="SWB16" s="105"/>
      <c r="SWC16" s="105"/>
      <c r="SWD16" s="105"/>
      <c r="SWE16" s="105"/>
      <c r="SWF16" s="105"/>
      <c r="SWG16" s="105"/>
      <c r="SWH16" s="105"/>
      <c r="SWI16" s="105"/>
      <c r="SWJ16" s="105"/>
      <c r="SWK16" s="105"/>
      <c r="SWL16" s="105"/>
      <c r="SWM16" s="105"/>
      <c r="SWN16" s="105"/>
      <c r="SWO16" s="105"/>
      <c r="SWP16" s="105"/>
      <c r="SWQ16" s="105"/>
      <c r="SWR16" s="105"/>
      <c r="SWS16" s="105"/>
      <c r="SWT16" s="105"/>
      <c r="SWU16" s="105"/>
      <c r="SWV16" s="105"/>
      <c r="SWW16" s="105"/>
      <c r="SWX16" s="105"/>
      <c r="SWY16" s="105"/>
      <c r="SWZ16" s="105"/>
      <c r="SXA16" s="105"/>
      <c r="SXB16" s="105"/>
      <c r="SXC16" s="105"/>
      <c r="SXD16" s="105"/>
      <c r="SXE16" s="105"/>
      <c r="SXF16" s="105"/>
      <c r="SXG16" s="105"/>
      <c r="SXH16" s="105"/>
      <c r="SXI16" s="105"/>
      <c r="SXJ16" s="105"/>
      <c r="SXK16" s="105"/>
      <c r="SXL16" s="105"/>
      <c r="SXM16" s="105"/>
      <c r="SXN16" s="105"/>
      <c r="SXO16" s="105"/>
      <c r="SXP16" s="105"/>
      <c r="SXQ16" s="105"/>
      <c r="SXR16" s="105"/>
      <c r="SXS16" s="105"/>
      <c r="SXT16" s="105"/>
      <c r="SXU16" s="105"/>
      <c r="SXV16" s="105"/>
      <c r="SXW16" s="105"/>
      <c r="SXX16" s="105"/>
      <c r="SXY16" s="105"/>
      <c r="SXZ16" s="105"/>
      <c r="SYA16" s="105"/>
      <c r="SYB16" s="105"/>
      <c r="SYC16" s="105"/>
      <c r="SYD16" s="105"/>
      <c r="SYE16" s="105"/>
      <c r="SYF16" s="105"/>
      <c r="SYG16" s="105"/>
      <c r="SYH16" s="105"/>
      <c r="SYI16" s="105"/>
      <c r="SYJ16" s="105"/>
      <c r="SYK16" s="105"/>
      <c r="SYL16" s="105"/>
      <c r="SYM16" s="105"/>
      <c r="SYN16" s="105"/>
      <c r="SYO16" s="105"/>
      <c r="SYP16" s="105"/>
      <c r="SYQ16" s="105"/>
      <c r="SYR16" s="105"/>
      <c r="SYS16" s="105"/>
      <c r="SYT16" s="105"/>
      <c r="SYU16" s="105"/>
      <c r="SYV16" s="105"/>
      <c r="SYW16" s="105"/>
      <c r="SYX16" s="105"/>
      <c r="SYY16" s="105"/>
      <c r="SYZ16" s="105"/>
      <c r="SZA16" s="105"/>
      <c r="SZB16" s="105"/>
      <c r="SZC16" s="105"/>
      <c r="SZD16" s="105"/>
      <c r="SZE16" s="105"/>
      <c r="SZF16" s="105"/>
      <c r="SZG16" s="105"/>
      <c r="SZH16" s="105"/>
      <c r="SZI16" s="105"/>
      <c r="SZJ16" s="105"/>
      <c r="SZK16" s="105"/>
      <c r="SZL16" s="105"/>
      <c r="SZM16" s="105"/>
      <c r="SZN16" s="105"/>
      <c r="SZO16" s="105"/>
      <c r="SZP16" s="105"/>
      <c r="SZQ16" s="105"/>
      <c r="SZR16" s="105"/>
      <c r="SZS16" s="105"/>
      <c r="SZT16" s="105"/>
      <c r="SZU16" s="105"/>
      <c r="SZV16" s="105"/>
      <c r="SZW16" s="105"/>
      <c r="SZX16" s="105"/>
      <c r="SZY16" s="105"/>
      <c r="SZZ16" s="105"/>
      <c r="TAA16" s="105"/>
      <c r="TAB16" s="105"/>
      <c r="TAC16" s="105"/>
      <c r="TAD16" s="105"/>
      <c r="TAE16" s="105"/>
      <c r="TAF16" s="105"/>
      <c r="TAG16" s="105"/>
      <c r="TAH16" s="105"/>
      <c r="TAI16" s="105"/>
      <c r="TAJ16" s="105"/>
      <c r="TAK16" s="105"/>
      <c r="TAL16" s="105"/>
      <c r="TAM16" s="105"/>
      <c r="TAN16" s="105"/>
      <c r="TAO16" s="105"/>
      <c r="TAP16" s="105"/>
      <c r="TAQ16" s="105"/>
      <c r="TAR16" s="105"/>
      <c r="TAS16" s="105"/>
      <c r="TAT16" s="105"/>
      <c r="TAU16" s="105"/>
      <c r="TAV16" s="105"/>
      <c r="TAW16" s="105"/>
      <c r="TAX16" s="105"/>
      <c r="TAY16" s="105"/>
      <c r="TAZ16" s="105"/>
      <c r="TBA16" s="105"/>
      <c r="TBB16" s="105"/>
      <c r="TBC16" s="105"/>
      <c r="TBD16" s="105"/>
      <c r="TBE16" s="105"/>
      <c r="TBF16" s="105"/>
      <c r="TBG16" s="105"/>
      <c r="TBH16" s="105"/>
      <c r="TBI16" s="105"/>
      <c r="TBJ16" s="105"/>
      <c r="TBK16" s="105"/>
      <c r="TBL16" s="105"/>
      <c r="TBM16" s="105"/>
      <c r="TBN16" s="105"/>
      <c r="TBO16" s="105"/>
      <c r="TBP16" s="105"/>
      <c r="TBQ16" s="105"/>
      <c r="TBR16" s="105"/>
      <c r="TBS16" s="105"/>
      <c r="TBT16" s="105"/>
      <c r="TBU16" s="105"/>
      <c r="TBV16" s="105"/>
      <c r="TBW16" s="105"/>
      <c r="TBX16" s="105"/>
      <c r="TBY16" s="105"/>
      <c r="TBZ16" s="105"/>
      <c r="TCA16" s="105"/>
      <c r="TCB16" s="105"/>
      <c r="TCC16" s="105"/>
      <c r="TCD16" s="105"/>
      <c r="TCE16" s="105"/>
      <c r="TCF16" s="105"/>
      <c r="TCG16" s="105"/>
      <c r="TCH16" s="105"/>
      <c r="TCI16" s="105"/>
      <c r="TCJ16" s="105"/>
      <c r="TCK16" s="105"/>
      <c r="TCL16" s="105"/>
      <c r="TCM16" s="105"/>
      <c r="TCN16" s="105"/>
      <c r="TCO16" s="105"/>
      <c r="TCP16" s="105"/>
      <c r="TCQ16" s="105"/>
      <c r="TCR16" s="105"/>
      <c r="TCS16" s="105"/>
      <c r="TCT16" s="105"/>
      <c r="TCU16" s="105"/>
      <c r="TCV16" s="105"/>
      <c r="TCW16" s="105"/>
      <c r="TCX16" s="105"/>
      <c r="TCY16" s="105"/>
      <c r="TCZ16" s="105"/>
      <c r="TDA16" s="105"/>
      <c r="TDB16" s="105"/>
      <c r="TDC16" s="105"/>
      <c r="TDD16" s="105"/>
      <c r="TDE16" s="105"/>
      <c r="TDF16" s="105"/>
      <c r="TDG16" s="105"/>
      <c r="TDH16" s="105"/>
      <c r="TDI16" s="105"/>
      <c r="TDJ16" s="105"/>
      <c r="TDK16" s="105"/>
      <c r="TDL16" s="105"/>
      <c r="TDM16" s="105"/>
      <c r="TDN16" s="105"/>
      <c r="TDO16" s="105"/>
      <c r="TDP16" s="105"/>
      <c r="TDQ16" s="105"/>
      <c r="TDR16" s="105"/>
      <c r="TDS16" s="105"/>
      <c r="TDT16" s="105"/>
      <c r="TDU16" s="105"/>
      <c r="TDV16" s="105"/>
      <c r="TDW16" s="105"/>
      <c r="TDX16" s="105"/>
      <c r="TDY16" s="105"/>
      <c r="TDZ16" s="105"/>
      <c r="TEA16" s="105"/>
      <c r="TEB16" s="105"/>
      <c r="TEC16" s="105"/>
      <c r="TED16" s="105"/>
      <c r="TEE16" s="105"/>
      <c r="TEF16" s="105"/>
      <c r="TEG16" s="105"/>
      <c r="TEH16" s="105"/>
      <c r="TEI16" s="105"/>
      <c r="TEJ16" s="105"/>
      <c r="TEK16" s="105"/>
      <c r="TEL16" s="105"/>
      <c r="TEM16" s="105"/>
      <c r="TEN16" s="105"/>
      <c r="TEO16" s="105"/>
      <c r="TEP16" s="105"/>
      <c r="TEQ16" s="105"/>
      <c r="TER16" s="105"/>
      <c r="TES16" s="105"/>
      <c r="TET16" s="105"/>
      <c r="TEU16" s="105"/>
      <c r="TEV16" s="105"/>
      <c r="TEW16" s="105"/>
      <c r="TEX16" s="105"/>
      <c r="TEY16" s="105"/>
      <c r="TEZ16" s="105"/>
      <c r="TFA16" s="105"/>
      <c r="TFB16" s="105"/>
      <c r="TFC16" s="105"/>
      <c r="TFD16" s="105"/>
      <c r="TFE16" s="105"/>
      <c r="TFF16" s="105"/>
      <c r="TFG16" s="105"/>
      <c r="TFH16" s="105"/>
      <c r="TFI16" s="105"/>
      <c r="TFJ16" s="105"/>
      <c r="TFK16" s="105"/>
      <c r="TFL16" s="105"/>
      <c r="TFM16" s="105"/>
      <c r="TFN16" s="105"/>
      <c r="TFO16" s="105"/>
      <c r="TFP16" s="105"/>
      <c r="TFQ16" s="105"/>
      <c r="TFR16" s="105"/>
      <c r="TFS16" s="105"/>
      <c r="TFT16" s="105"/>
      <c r="TFU16" s="105"/>
      <c r="TFV16" s="105"/>
      <c r="TFW16" s="105"/>
      <c r="TFX16" s="105"/>
      <c r="TFY16" s="105"/>
      <c r="TFZ16" s="105"/>
      <c r="TGA16" s="105"/>
      <c r="TGB16" s="105"/>
      <c r="TGC16" s="105"/>
      <c r="TGD16" s="105"/>
      <c r="TGE16" s="105"/>
      <c r="TGF16" s="105"/>
      <c r="TGG16" s="105"/>
      <c r="TGH16" s="105"/>
      <c r="TGI16" s="105"/>
      <c r="TGJ16" s="105"/>
      <c r="TGK16" s="105"/>
      <c r="TGL16" s="105"/>
      <c r="TGM16" s="105"/>
      <c r="TGN16" s="105"/>
      <c r="TGO16" s="105"/>
      <c r="TGP16" s="105"/>
      <c r="TGQ16" s="105"/>
      <c r="TGR16" s="105"/>
      <c r="TGS16" s="105"/>
      <c r="TGT16" s="105"/>
      <c r="TGU16" s="105"/>
      <c r="TGV16" s="105"/>
      <c r="TGW16" s="105"/>
      <c r="TGX16" s="105"/>
      <c r="TGY16" s="105"/>
      <c r="TGZ16" s="105"/>
      <c r="THA16" s="105"/>
      <c r="THB16" s="105"/>
      <c r="THC16" s="105"/>
      <c r="THD16" s="105"/>
      <c r="THE16" s="105"/>
      <c r="THF16" s="105"/>
      <c r="THG16" s="105"/>
      <c r="THH16" s="105"/>
      <c r="THI16" s="105"/>
      <c r="THJ16" s="105"/>
      <c r="THK16" s="105"/>
      <c r="THL16" s="105"/>
      <c r="THM16" s="105"/>
      <c r="THN16" s="105"/>
      <c r="THO16" s="105"/>
      <c r="THP16" s="105"/>
      <c r="THQ16" s="105"/>
      <c r="THR16" s="105"/>
      <c r="THS16" s="105"/>
      <c r="THT16" s="105"/>
      <c r="THU16" s="105"/>
      <c r="THV16" s="105"/>
      <c r="THW16" s="105"/>
      <c r="THX16" s="105"/>
      <c r="THY16" s="105"/>
      <c r="THZ16" s="105"/>
      <c r="TIA16" s="105"/>
      <c r="TIB16" s="105"/>
      <c r="TIC16" s="105"/>
      <c r="TID16" s="105"/>
      <c r="TIE16" s="105"/>
      <c r="TIF16" s="105"/>
      <c r="TIG16" s="105"/>
      <c r="TIH16" s="105"/>
      <c r="TII16" s="105"/>
      <c r="TIJ16" s="105"/>
      <c r="TIK16" s="105"/>
      <c r="TIL16" s="105"/>
      <c r="TIM16" s="105"/>
      <c r="TIN16" s="105"/>
      <c r="TIO16" s="105"/>
      <c r="TIP16" s="105"/>
      <c r="TIQ16" s="105"/>
      <c r="TIR16" s="105"/>
      <c r="TIS16" s="105"/>
      <c r="TIT16" s="105"/>
      <c r="TIU16" s="105"/>
      <c r="TIV16" s="105"/>
      <c r="TIW16" s="105"/>
      <c r="TIX16" s="105"/>
      <c r="TIY16" s="105"/>
      <c r="TIZ16" s="105"/>
      <c r="TJA16" s="105"/>
      <c r="TJB16" s="105"/>
      <c r="TJC16" s="105"/>
      <c r="TJD16" s="105"/>
      <c r="TJE16" s="105"/>
      <c r="TJF16" s="105"/>
      <c r="TJG16" s="105"/>
      <c r="TJH16" s="105"/>
      <c r="TJI16" s="105"/>
      <c r="TJJ16" s="105"/>
      <c r="TJK16" s="105"/>
      <c r="TJL16" s="105"/>
      <c r="TJM16" s="105"/>
      <c r="TJN16" s="105"/>
      <c r="TJO16" s="105"/>
      <c r="TJP16" s="105"/>
      <c r="TJQ16" s="105"/>
      <c r="TJR16" s="105"/>
      <c r="TJS16" s="105"/>
      <c r="TJT16" s="105"/>
      <c r="TJU16" s="105"/>
      <c r="TJV16" s="105"/>
      <c r="TJW16" s="105"/>
      <c r="TJX16" s="105"/>
      <c r="TJY16" s="105"/>
      <c r="TJZ16" s="105"/>
      <c r="TKA16" s="105"/>
      <c r="TKB16" s="105"/>
      <c r="TKC16" s="105"/>
      <c r="TKD16" s="105"/>
      <c r="TKE16" s="105"/>
      <c r="TKF16" s="105"/>
      <c r="TKG16" s="105"/>
      <c r="TKH16" s="105"/>
      <c r="TKI16" s="105"/>
      <c r="TKJ16" s="105"/>
      <c r="TKK16" s="105"/>
      <c r="TKL16" s="105"/>
      <c r="TKM16" s="105"/>
      <c r="TKN16" s="105"/>
      <c r="TKO16" s="105"/>
      <c r="TKP16" s="105"/>
      <c r="TKQ16" s="105"/>
      <c r="TKR16" s="105"/>
      <c r="TKS16" s="105"/>
      <c r="TKT16" s="105"/>
      <c r="TKU16" s="105"/>
      <c r="TKV16" s="105"/>
      <c r="TKW16" s="105"/>
      <c r="TKX16" s="105"/>
      <c r="TKY16" s="105"/>
      <c r="TKZ16" s="105"/>
      <c r="TLA16" s="105"/>
      <c r="TLB16" s="105"/>
      <c r="TLC16" s="105"/>
      <c r="TLD16" s="105"/>
      <c r="TLE16" s="105"/>
      <c r="TLF16" s="105"/>
      <c r="TLG16" s="105"/>
      <c r="TLH16" s="105"/>
      <c r="TLI16" s="105"/>
      <c r="TLJ16" s="105"/>
      <c r="TLK16" s="105"/>
      <c r="TLL16" s="105"/>
      <c r="TLM16" s="105"/>
      <c r="TLN16" s="105"/>
      <c r="TLO16" s="105"/>
      <c r="TLP16" s="105"/>
      <c r="TLQ16" s="105"/>
      <c r="TLR16" s="105"/>
      <c r="TLS16" s="105"/>
      <c r="TLT16" s="105"/>
      <c r="TLU16" s="105"/>
      <c r="TLV16" s="105"/>
      <c r="TLW16" s="105"/>
      <c r="TLX16" s="105"/>
      <c r="TLY16" s="105"/>
      <c r="TLZ16" s="105"/>
      <c r="TMA16" s="105"/>
      <c r="TMB16" s="105"/>
      <c r="TMC16" s="105"/>
      <c r="TMD16" s="105"/>
      <c r="TME16" s="105"/>
      <c r="TMF16" s="105"/>
      <c r="TMG16" s="105"/>
      <c r="TMH16" s="105"/>
      <c r="TMI16" s="105"/>
      <c r="TMJ16" s="105"/>
      <c r="TMK16" s="105"/>
      <c r="TML16" s="105"/>
      <c r="TMM16" s="105"/>
      <c r="TMN16" s="105"/>
      <c r="TMO16" s="105"/>
      <c r="TMP16" s="105"/>
      <c r="TMQ16" s="105"/>
      <c r="TMR16" s="105"/>
      <c r="TMS16" s="105"/>
      <c r="TMT16" s="105"/>
      <c r="TMU16" s="105"/>
      <c r="TMV16" s="105"/>
      <c r="TMW16" s="105"/>
      <c r="TMX16" s="105"/>
      <c r="TMY16" s="105"/>
      <c r="TMZ16" s="105"/>
      <c r="TNA16" s="105"/>
      <c r="TNB16" s="105"/>
      <c r="TNC16" s="105"/>
      <c r="TND16" s="105"/>
      <c r="TNE16" s="105"/>
      <c r="TNF16" s="105"/>
      <c r="TNG16" s="105"/>
      <c r="TNH16" s="105"/>
      <c r="TNI16" s="105"/>
      <c r="TNJ16" s="105"/>
      <c r="TNK16" s="105"/>
      <c r="TNL16" s="105"/>
      <c r="TNM16" s="105"/>
      <c r="TNN16" s="105"/>
      <c r="TNO16" s="105"/>
      <c r="TNP16" s="105"/>
      <c r="TNQ16" s="105"/>
      <c r="TNR16" s="105"/>
      <c r="TNS16" s="105"/>
      <c r="TNT16" s="105"/>
      <c r="TNU16" s="105"/>
      <c r="TNV16" s="105"/>
      <c r="TNW16" s="105"/>
      <c r="TNX16" s="105"/>
      <c r="TNY16" s="105"/>
      <c r="TNZ16" s="105"/>
      <c r="TOA16" s="105"/>
      <c r="TOB16" s="105"/>
      <c r="TOC16" s="105"/>
      <c r="TOD16" s="105"/>
      <c r="TOE16" s="105"/>
      <c r="TOF16" s="105"/>
      <c r="TOG16" s="105"/>
      <c r="TOH16" s="105"/>
      <c r="TOI16" s="105"/>
      <c r="TOJ16" s="105"/>
      <c r="TOK16" s="105"/>
      <c r="TOL16" s="105"/>
      <c r="TOM16" s="105"/>
      <c r="TON16" s="105"/>
      <c r="TOO16" s="105"/>
      <c r="TOP16" s="105"/>
      <c r="TOQ16" s="105"/>
      <c r="TOR16" s="105"/>
      <c r="TOS16" s="105"/>
      <c r="TOT16" s="105"/>
      <c r="TOU16" s="105"/>
      <c r="TOV16" s="105"/>
      <c r="TOW16" s="105"/>
      <c r="TOX16" s="105"/>
      <c r="TOY16" s="105"/>
      <c r="TOZ16" s="105"/>
      <c r="TPA16" s="105"/>
      <c r="TPB16" s="105"/>
      <c r="TPC16" s="105"/>
      <c r="TPD16" s="105"/>
      <c r="TPE16" s="105"/>
      <c r="TPF16" s="105"/>
      <c r="TPG16" s="105"/>
      <c r="TPH16" s="105"/>
      <c r="TPI16" s="105"/>
      <c r="TPJ16" s="105"/>
      <c r="TPK16" s="105"/>
      <c r="TPL16" s="105"/>
      <c r="TPM16" s="105"/>
      <c r="TPN16" s="105"/>
      <c r="TPO16" s="105"/>
      <c r="TPP16" s="105"/>
      <c r="TPQ16" s="105"/>
      <c r="TPR16" s="105"/>
      <c r="TPS16" s="105"/>
      <c r="TPT16" s="105"/>
      <c r="TPU16" s="105"/>
      <c r="TPV16" s="105"/>
      <c r="TPW16" s="105"/>
      <c r="TPX16" s="105"/>
      <c r="TPY16" s="105"/>
      <c r="TPZ16" s="105"/>
      <c r="TQA16" s="105"/>
      <c r="TQB16" s="105"/>
      <c r="TQC16" s="105"/>
      <c r="TQD16" s="105"/>
      <c r="TQE16" s="105"/>
      <c r="TQF16" s="105"/>
      <c r="TQG16" s="105"/>
      <c r="TQH16" s="105"/>
      <c r="TQI16" s="105"/>
      <c r="TQJ16" s="105"/>
      <c r="TQK16" s="105"/>
      <c r="TQL16" s="105"/>
      <c r="TQM16" s="105"/>
      <c r="TQN16" s="105"/>
      <c r="TQO16" s="105"/>
      <c r="TQP16" s="105"/>
      <c r="TQQ16" s="105"/>
      <c r="TQR16" s="105"/>
      <c r="TQS16" s="105"/>
      <c r="TQT16" s="105"/>
      <c r="TQU16" s="105"/>
      <c r="TQV16" s="105"/>
      <c r="TQW16" s="105"/>
      <c r="TQX16" s="105"/>
      <c r="TQY16" s="105"/>
      <c r="TQZ16" s="105"/>
      <c r="TRA16" s="105"/>
      <c r="TRB16" s="105"/>
      <c r="TRC16" s="105"/>
      <c r="TRD16" s="105"/>
      <c r="TRE16" s="105"/>
      <c r="TRF16" s="105"/>
      <c r="TRG16" s="105"/>
      <c r="TRH16" s="105"/>
      <c r="TRI16" s="105"/>
      <c r="TRJ16" s="105"/>
      <c r="TRK16" s="105"/>
      <c r="TRL16" s="105"/>
      <c r="TRM16" s="105"/>
      <c r="TRN16" s="105"/>
      <c r="TRO16" s="105"/>
      <c r="TRP16" s="105"/>
      <c r="TRQ16" s="105"/>
      <c r="TRR16" s="105"/>
      <c r="TRS16" s="105"/>
      <c r="TRT16" s="105"/>
      <c r="TRU16" s="105"/>
      <c r="TRV16" s="105"/>
      <c r="TRW16" s="105"/>
      <c r="TRX16" s="105"/>
      <c r="TRY16" s="105"/>
      <c r="TRZ16" s="105"/>
      <c r="TSA16" s="105"/>
      <c r="TSB16" s="105"/>
      <c r="TSC16" s="105"/>
      <c r="TSD16" s="105"/>
      <c r="TSE16" s="105"/>
      <c r="TSF16" s="105"/>
      <c r="TSG16" s="105"/>
      <c r="TSH16" s="105"/>
      <c r="TSI16" s="105"/>
      <c r="TSJ16" s="105"/>
      <c r="TSK16" s="105"/>
      <c r="TSL16" s="105"/>
      <c r="TSM16" s="105"/>
      <c r="TSN16" s="105"/>
      <c r="TSO16" s="105"/>
      <c r="TSP16" s="105"/>
      <c r="TSQ16" s="105"/>
      <c r="TSR16" s="105"/>
      <c r="TSS16" s="105"/>
      <c r="TST16" s="105"/>
      <c r="TSU16" s="105"/>
      <c r="TSV16" s="105"/>
      <c r="TSW16" s="105"/>
      <c r="TSX16" s="105"/>
      <c r="TSY16" s="105"/>
      <c r="TSZ16" s="105"/>
      <c r="TTA16" s="105"/>
      <c r="TTB16" s="105"/>
      <c r="TTC16" s="105"/>
      <c r="TTD16" s="105"/>
      <c r="TTE16" s="105"/>
      <c r="TTF16" s="105"/>
      <c r="TTG16" s="105"/>
      <c r="TTH16" s="105"/>
      <c r="TTI16" s="105"/>
      <c r="TTJ16" s="105"/>
      <c r="TTK16" s="105"/>
      <c r="TTL16" s="105"/>
      <c r="TTM16" s="105"/>
      <c r="TTN16" s="105"/>
      <c r="TTO16" s="105"/>
      <c r="TTP16" s="105"/>
      <c r="TTQ16" s="105"/>
      <c r="TTR16" s="105"/>
      <c r="TTS16" s="105"/>
      <c r="TTT16" s="105"/>
      <c r="TTU16" s="105"/>
      <c r="TTV16" s="105"/>
      <c r="TTW16" s="105"/>
      <c r="TTX16" s="105"/>
      <c r="TTY16" s="105"/>
      <c r="TTZ16" s="105"/>
      <c r="TUA16" s="105"/>
      <c r="TUB16" s="105"/>
      <c r="TUC16" s="105"/>
      <c r="TUD16" s="105"/>
      <c r="TUE16" s="105"/>
      <c r="TUF16" s="105"/>
      <c r="TUG16" s="105"/>
      <c r="TUH16" s="105"/>
      <c r="TUI16" s="105"/>
      <c r="TUJ16" s="105"/>
      <c r="TUK16" s="105"/>
      <c r="TUL16" s="105"/>
      <c r="TUM16" s="105"/>
      <c r="TUN16" s="105"/>
      <c r="TUO16" s="105"/>
      <c r="TUP16" s="105"/>
      <c r="TUQ16" s="105"/>
      <c r="TUR16" s="105"/>
      <c r="TUS16" s="105"/>
      <c r="TUT16" s="105"/>
      <c r="TUU16" s="105"/>
      <c r="TUV16" s="105"/>
      <c r="TUW16" s="105"/>
      <c r="TUX16" s="105"/>
      <c r="TUY16" s="105"/>
      <c r="TUZ16" s="105"/>
      <c r="TVA16" s="105"/>
      <c r="TVB16" s="105"/>
      <c r="TVC16" s="105"/>
      <c r="TVD16" s="105"/>
      <c r="TVE16" s="105"/>
      <c r="TVF16" s="105"/>
      <c r="TVG16" s="105"/>
      <c r="TVH16" s="105"/>
      <c r="TVI16" s="105"/>
      <c r="TVJ16" s="105"/>
      <c r="TVK16" s="105"/>
      <c r="TVL16" s="105"/>
      <c r="TVM16" s="105"/>
      <c r="TVN16" s="105"/>
      <c r="TVO16" s="105"/>
      <c r="TVP16" s="105"/>
      <c r="TVQ16" s="105"/>
      <c r="TVR16" s="105"/>
      <c r="TVS16" s="105"/>
      <c r="TVT16" s="105"/>
      <c r="TVU16" s="105"/>
      <c r="TVV16" s="105"/>
      <c r="TVW16" s="105"/>
      <c r="TVX16" s="105"/>
      <c r="TVY16" s="105"/>
      <c r="TVZ16" s="105"/>
      <c r="TWA16" s="105"/>
      <c r="TWB16" s="105"/>
      <c r="TWC16" s="105"/>
      <c r="TWD16" s="105"/>
      <c r="TWE16" s="105"/>
      <c r="TWF16" s="105"/>
      <c r="TWG16" s="105"/>
      <c r="TWH16" s="105"/>
      <c r="TWI16" s="105"/>
      <c r="TWJ16" s="105"/>
      <c r="TWK16" s="105"/>
      <c r="TWL16" s="105"/>
      <c r="TWM16" s="105"/>
      <c r="TWN16" s="105"/>
      <c r="TWO16" s="105"/>
      <c r="TWP16" s="105"/>
      <c r="TWQ16" s="105"/>
      <c r="TWR16" s="105"/>
      <c r="TWS16" s="105"/>
      <c r="TWT16" s="105"/>
      <c r="TWU16" s="105"/>
      <c r="TWV16" s="105"/>
      <c r="TWW16" s="105"/>
      <c r="TWX16" s="105"/>
      <c r="TWY16" s="105"/>
      <c r="TWZ16" s="105"/>
      <c r="TXA16" s="105"/>
      <c r="TXB16" s="105"/>
      <c r="TXC16" s="105"/>
      <c r="TXD16" s="105"/>
      <c r="TXE16" s="105"/>
      <c r="TXF16" s="105"/>
      <c r="TXG16" s="105"/>
      <c r="TXH16" s="105"/>
      <c r="TXI16" s="105"/>
      <c r="TXJ16" s="105"/>
      <c r="TXK16" s="105"/>
      <c r="TXL16" s="105"/>
      <c r="TXM16" s="105"/>
      <c r="TXN16" s="105"/>
      <c r="TXO16" s="105"/>
      <c r="TXP16" s="105"/>
      <c r="TXQ16" s="105"/>
      <c r="TXR16" s="105"/>
      <c r="TXS16" s="105"/>
      <c r="TXT16" s="105"/>
      <c r="TXU16" s="105"/>
      <c r="TXV16" s="105"/>
      <c r="TXW16" s="105"/>
      <c r="TXX16" s="105"/>
      <c r="TXY16" s="105"/>
      <c r="TXZ16" s="105"/>
      <c r="TYA16" s="105"/>
      <c r="TYB16" s="105"/>
      <c r="TYC16" s="105"/>
      <c r="TYD16" s="105"/>
      <c r="TYE16" s="105"/>
      <c r="TYF16" s="105"/>
      <c r="TYG16" s="105"/>
      <c r="TYH16" s="105"/>
      <c r="TYI16" s="105"/>
      <c r="TYJ16" s="105"/>
      <c r="TYK16" s="105"/>
      <c r="TYL16" s="105"/>
      <c r="TYM16" s="105"/>
      <c r="TYN16" s="105"/>
      <c r="TYO16" s="105"/>
      <c r="TYP16" s="105"/>
      <c r="TYQ16" s="105"/>
      <c r="TYR16" s="105"/>
      <c r="TYS16" s="105"/>
      <c r="TYT16" s="105"/>
      <c r="TYU16" s="105"/>
      <c r="TYV16" s="105"/>
      <c r="TYW16" s="105"/>
      <c r="TYX16" s="105"/>
      <c r="TYY16" s="105"/>
      <c r="TYZ16" s="105"/>
      <c r="TZA16" s="105"/>
      <c r="TZB16" s="105"/>
      <c r="TZC16" s="105"/>
      <c r="TZD16" s="105"/>
      <c r="TZE16" s="105"/>
      <c r="TZF16" s="105"/>
      <c r="TZG16" s="105"/>
      <c r="TZH16" s="105"/>
      <c r="TZI16" s="105"/>
      <c r="TZJ16" s="105"/>
      <c r="TZK16" s="105"/>
      <c r="TZL16" s="105"/>
      <c r="TZM16" s="105"/>
      <c r="TZN16" s="105"/>
      <c r="TZO16" s="105"/>
      <c r="TZP16" s="105"/>
      <c r="TZQ16" s="105"/>
      <c r="TZR16" s="105"/>
      <c r="TZS16" s="105"/>
      <c r="TZT16" s="105"/>
      <c r="TZU16" s="105"/>
      <c r="TZV16" s="105"/>
      <c r="TZW16" s="105"/>
      <c r="TZX16" s="105"/>
      <c r="TZY16" s="105"/>
      <c r="TZZ16" s="105"/>
      <c r="UAA16" s="105"/>
      <c r="UAB16" s="105"/>
      <c r="UAC16" s="105"/>
      <c r="UAD16" s="105"/>
      <c r="UAE16" s="105"/>
      <c r="UAF16" s="105"/>
      <c r="UAG16" s="105"/>
      <c r="UAH16" s="105"/>
      <c r="UAI16" s="105"/>
      <c r="UAJ16" s="105"/>
      <c r="UAK16" s="105"/>
      <c r="UAL16" s="105"/>
      <c r="UAM16" s="105"/>
      <c r="UAN16" s="105"/>
      <c r="UAO16" s="105"/>
      <c r="UAP16" s="105"/>
      <c r="UAQ16" s="105"/>
      <c r="UAR16" s="105"/>
      <c r="UAS16" s="105"/>
      <c r="UAT16" s="105"/>
      <c r="UAU16" s="105"/>
      <c r="UAV16" s="105"/>
      <c r="UAW16" s="105"/>
      <c r="UAX16" s="105"/>
      <c r="UAY16" s="105"/>
      <c r="UAZ16" s="105"/>
      <c r="UBA16" s="105"/>
      <c r="UBB16" s="105"/>
      <c r="UBC16" s="105"/>
      <c r="UBD16" s="105"/>
      <c r="UBE16" s="105"/>
      <c r="UBF16" s="105"/>
      <c r="UBG16" s="105"/>
      <c r="UBH16" s="105"/>
      <c r="UBI16" s="105"/>
      <c r="UBJ16" s="105"/>
      <c r="UBK16" s="105"/>
      <c r="UBL16" s="105"/>
      <c r="UBM16" s="105"/>
      <c r="UBN16" s="105"/>
      <c r="UBO16" s="105"/>
      <c r="UBP16" s="105"/>
      <c r="UBQ16" s="105"/>
      <c r="UBR16" s="105"/>
      <c r="UBS16" s="105"/>
      <c r="UBT16" s="105"/>
      <c r="UBU16" s="105"/>
      <c r="UBV16" s="105"/>
      <c r="UBW16" s="105"/>
      <c r="UBX16" s="105"/>
      <c r="UBY16" s="105"/>
      <c r="UBZ16" s="105"/>
      <c r="UCA16" s="105"/>
      <c r="UCB16" s="105"/>
      <c r="UCC16" s="105"/>
      <c r="UCD16" s="105"/>
      <c r="UCE16" s="105"/>
      <c r="UCF16" s="105"/>
      <c r="UCG16" s="105"/>
      <c r="UCH16" s="105"/>
      <c r="UCI16" s="105"/>
      <c r="UCJ16" s="105"/>
      <c r="UCK16" s="105"/>
      <c r="UCL16" s="105"/>
      <c r="UCM16" s="105"/>
      <c r="UCN16" s="105"/>
      <c r="UCO16" s="105"/>
      <c r="UCP16" s="105"/>
      <c r="UCQ16" s="105"/>
      <c r="UCR16" s="105"/>
      <c r="UCS16" s="105"/>
      <c r="UCT16" s="105"/>
      <c r="UCU16" s="105"/>
      <c r="UCV16" s="105"/>
      <c r="UCW16" s="105"/>
      <c r="UCX16" s="105"/>
      <c r="UCY16" s="105"/>
      <c r="UCZ16" s="105"/>
      <c r="UDA16" s="105"/>
      <c r="UDB16" s="105"/>
      <c r="UDC16" s="105"/>
      <c r="UDD16" s="105"/>
      <c r="UDE16" s="105"/>
      <c r="UDF16" s="105"/>
      <c r="UDG16" s="105"/>
      <c r="UDH16" s="105"/>
      <c r="UDI16" s="105"/>
      <c r="UDJ16" s="105"/>
      <c r="UDK16" s="105"/>
      <c r="UDL16" s="105"/>
      <c r="UDM16" s="105"/>
      <c r="UDN16" s="105"/>
      <c r="UDO16" s="105"/>
      <c r="UDP16" s="105"/>
      <c r="UDQ16" s="105"/>
      <c r="UDR16" s="105"/>
      <c r="UDS16" s="105"/>
      <c r="UDT16" s="105"/>
      <c r="UDU16" s="105"/>
      <c r="UDV16" s="105"/>
      <c r="UDW16" s="105"/>
      <c r="UDX16" s="105"/>
      <c r="UDY16" s="105"/>
      <c r="UDZ16" s="105"/>
      <c r="UEA16" s="105"/>
      <c r="UEB16" s="105"/>
      <c r="UEC16" s="105"/>
      <c r="UED16" s="105"/>
      <c r="UEE16" s="105"/>
      <c r="UEF16" s="105"/>
      <c r="UEG16" s="105"/>
      <c r="UEH16" s="105"/>
      <c r="UEI16" s="105"/>
      <c r="UEJ16" s="105"/>
      <c r="UEK16" s="105"/>
      <c r="UEL16" s="105"/>
      <c r="UEM16" s="105"/>
      <c r="UEN16" s="105"/>
      <c r="UEO16" s="105"/>
      <c r="UEP16" s="105"/>
      <c r="UEQ16" s="105"/>
      <c r="UER16" s="105"/>
      <c r="UES16" s="105"/>
      <c r="UET16" s="105"/>
      <c r="UEU16" s="105"/>
      <c r="UEV16" s="105"/>
      <c r="UEW16" s="105"/>
      <c r="UEX16" s="105"/>
      <c r="UEY16" s="105"/>
      <c r="UEZ16" s="105"/>
      <c r="UFA16" s="105"/>
      <c r="UFB16" s="105"/>
      <c r="UFC16" s="105"/>
      <c r="UFD16" s="105"/>
      <c r="UFE16" s="105"/>
      <c r="UFF16" s="105"/>
      <c r="UFG16" s="105"/>
      <c r="UFH16" s="105"/>
      <c r="UFI16" s="105"/>
      <c r="UFJ16" s="105"/>
      <c r="UFK16" s="105"/>
      <c r="UFL16" s="105"/>
      <c r="UFM16" s="105"/>
      <c r="UFN16" s="105"/>
      <c r="UFO16" s="105"/>
      <c r="UFP16" s="105"/>
      <c r="UFQ16" s="105"/>
      <c r="UFR16" s="105"/>
      <c r="UFS16" s="105"/>
      <c r="UFT16" s="105"/>
      <c r="UFU16" s="105"/>
      <c r="UFV16" s="105"/>
      <c r="UFW16" s="105"/>
      <c r="UFX16" s="105"/>
      <c r="UFY16" s="105"/>
      <c r="UFZ16" s="105"/>
      <c r="UGA16" s="105"/>
      <c r="UGB16" s="105"/>
      <c r="UGC16" s="105"/>
      <c r="UGD16" s="105"/>
      <c r="UGE16" s="105"/>
      <c r="UGF16" s="105"/>
      <c r="UGG16" s="105"/>
      <c r="UGH16" s="105"/>
      <c r="UGI16" s="105"/>
      <c r="UGJ16" s="105"/>
      <c r="UGK16" s="105"/>
      <c r="UGL16" s="105"/>
      <c r="UGM16" s="105"/>
      <c r="UGN16" s="105"/>
      <c r="UGO16" s="105"/>
      <c r="UGP16" s="105"/>
      <c r="UGQ16" s="105"/>
      <c r="UGR16" s="105"/>
      <c r="UGS16" s="105"/>
      <c r="UGT16" s="105"/>
      <c r="UGU16" s="105"/>
      <c r="UGV16" s="105"/>
      <c r="UGW16" s="105"/>
      <c r="UGX16" s="105"/>
      <c r="UGY16" s="105"/>
      <c r="UGZ16" s="105"/>
      <c r="UHA16" s="105"/>
      <c r="UHB16" s="105"/>
      <c r="UHC16" s="105"/>
      <c r="UHD16" s="105"/>
      <c r="UHE16" s="105"/>
      <c r="UHF16" s="105"/>
      <c r="UHG16" s="105"/>
      <c r="UHH16" s="105"/>
      <c r="UHI16" s="105"/>
      <c r="UHJ16" s="105"/>
      <c r="UHK16" s="105"/>
      <c r="UHL16" s="105"/>
      <c r="UHM16" s="105"/>
      <c r="UHN16" s="105"/>
      <c r="UHO16" s="105"/>
      <c r="UHP16" s="105"/>
      <c r="UHQ16" s="105"/>
      <c r="UHR16" s="105"/>
      <c r="UHS16" s="105"/>
      <c r="UHT16" s="105"/>
      <c r="UHU16" s="105"/>
      <c r="UHV16" s="105"/>
      <c r="UHW16" s="105"/>
      <c r="UHX16" s="105"/>
      <c r="UHY16" s="105"/>
      <c r="UHZ16" s="105"/>
      <c r="UIA16" s="105"/>
      <c r="UIB16" s="105"/>
      <c r="UIC16" s="105"/>
      <c r="UID16" s="105"/>
      <c r="UIE16" s="105"/>
      <c r="UIF16" s="105"/>
      <c r="UIG16" s="105"/>
      <c r="UIH16" s="105"/>
      <c r="UII16" s="105"/>
      <c r="UIJ16" s="105"/>
      <c r="UIK16" s="105"/>
      <c r="UIL16" s="105"/>
      <c r="UIM16" s="105"/>
      <c r="UIN16" s="105"/>
      <c r="UIO16" s="105"/>
      <c r="UIP16" s="105"/>
      <c r="UIQ16" s="105"/>
      <c r="UIR16" s="105"/>
      <c r="UIS16" s="105"/>
      <c r="UIT16" s="105"/>
      <c r="UIU16" s="105"/>
      <c r="UIV16" s="105"/>
      <c r="UIW16" s="105"/>
      <c r="UIX16" s="105"/>
      <c r="UIY16" s="105"/>
      <c r="UIZ16" s="105"/>
      <c r="UJA16" s="105"/>
      <c r="UJB16" s="105"/>
      <c r="UJC16" s="105"/>
      <c r="UJD16" s="105"/>
      <c r="UJE16" s="105"/>
      <c r="UJF16" s="105"/>
      <c r="UJG16" s="105"/>
      <c r="UJH16" s="105"/>
      <c r="UJI16" s="105"/>
      <c r="UJJ16" s="105"/>
      <c r="UJK16" s="105"/>
      <c r="UJL16" s="105"/>
      <c r="UJM16" s="105"/>
      <c r="UJN16" s="105"/>
      <c r="UJO16" s="105"/>
      <c r="UJP16" s="105"/>
      <c r="UJQ16" s="105"/>
      <c r="UJR16" s="105"/>
      <c r="UJS16" s="105"/>
      <c r="UJT16" s="105"/>
      <c r="UJU16" s="105"/>
      <c r="UJV16" s="105"/>
      <c r="UJW16" s="105"/>
      <c r="UJX16" s="105"/>
      <c r="UJY16" s="105"/>
      <c r="UJZ16" s="105"/>
      <c r="UKA16" s="105"/>
      <c r="UKB16" s="105"/>
      <c r="UKC16" s="105"/>
      <c r="UKD16" s="105"/>
      <c r="UKE16" s="105"/>
      <c r="UKF16" s="105"/>
      <c r="UKG16" s="105"/>
      <c r="UKH16" s="105"/>
      <c r="UKI16" s="105"/>
      <c r="UKJ16" s="105"/>
      <c r="UKK16" s="105"/>
      <c r="UKL16" s="105"/>
      <c r="UKM16" s="105"/>
      <c r="UKN16" s="105"/>
      <c r="UKO16" s="105"/>
      <c r="UKP16" s="105"/>
      <c r="UKQ16" s="105"/>
      <c r="UKR16" s="105"/>
      <c r="UKS16" s="105"/>
      <c r="UKT16" s="105"/>
      <c r="UKU16" s="105"/>
      <c r="UKV16" s="105"/>
      <c r="UKW16" s="105"/>
      <c r="UKX16" s="105"/>
      <c r="UKY16" s="105"/>
      <c r="UKZ16" s="105"/>
      <c r="ULA16" s="105"/>
      <c r="ULB16" s="105"/>
      <c r="ULC16" s="105"/>
      <c r="ULD16" s="105"/>
      <c r="ULE16" s="105"/>
      <c r="ULF16" s="105"/>
      <c r="ULG16" s="105"/>
      <c r="ULH16" s="105"/>
      <c r="ULI16" s="105"/>
      <c r="ULJ16" s="105"/>
      <c r="ULK16" s="105"/>
      <c r="ULL16" s="105"/>
      <c r="ULM16" s="105"/>
      <c r="ULN16" s="105"/>
      <c r="ULO16" s="105"/>
      <c r="ULP16" s="105"/>
      <c r="ULQ16" s="105"/>
      <c r="ULR16" s="105"/>
      <c r="ULS16" s="105"/>
      <c r="ULT16" s="105"/>
      <c r="ULU16" s="105"/>
      <c r="ULV16" s="105"/>
      <c r="ULW16" s="105"/>
      <c r="ULX16" s="105"/>
      <c r="ULY16" s="105"/>
      <c r="ULZ16" s="105"/>
      <c r="UMA16" s="105"/>
      <c r="UMB16" s="105"/>
      <c r="UMC16" s="105"/>
      <c r="UMD16" s="105"/>
      <c r="UME16" s="105"/>
      <c r="UMF16" s="105"/>
      <c r="UMG16" s="105"/>
      <c r="UMH16" s="105"/>
      <c r="UMI16" s="105"/>
      <c r="UMJ16" s="105"/>
      <c r="UMK16" s="105"/>
      <c r="UML16" s="105"/>
      <c r="UMM16" s="105"/>
      <c r="UMN16" s="105"/>
      <c r="UMO16" s="105"/>
      <c r="UMP16" s="105"/>
      <c r="UMQ16" s="105"/>
      <c r="UMR16" s="105"/>
      <c r="UMS16" s="105"/>
      <c r="UMT16" s="105"/>
      <c r="UMU16" s="105"/>
      <c r="UMV16" s="105"/>
      <c r="UMW16" s="105"/>
      <c r="UMX16" s="105"/>
      <c r="UMY16" s="105"/>
      <c r="UMZ16" s="105"/>
      <c r="UNA16" s="105"/>
      <c r="UNB16" s="105"/>
      <c r="UNC16" s="105"/>
      <c r="UND16" s="105"/>
      <c r="UNE16" s="105"/>
      <c r="UNF16" s="105"/>
      <c r="UNG16" s="105"/>
      <c r="UNH16" s="105"/>
      <c r="UNI16" s="105"/>
      <c r="UNJ16" s="105"/>
      <c r="UNK16" s="105"/>
      <c r="UNL16" s="105"/>
      <c r="UNM16" s="105"/>
      <c r="UNN16" s="105"/>
      <c r="UNO16" s="105"/>
      <c r="UNP16" s="105"/>
      <c r="UNQ16" s="105"/>
      <c r="UNR16" s="105"/>
      <c r="UNS16" s="105"/>
      <c r="UNT16" s="105"/>
      <c r="UNU16" s="105"/>
      <c r="UNV16" s="105"/>
      <c r="UNW16" s="105"/>
      <c r="UNX16" s="105"/>
      <c r="UNY16" s="105"/>
      <c r="UNZ16" s="105"/>
      <c r="UOA16" s="105"/>
      <c r="UOB16" s="105"/>
      <c r="UOC16" s="105"/>
      <c r="UOD16" s="105"/>
      <c r="UOE16" s="105"/>
      <c r="UOF16" s="105"/>
      <c r="UOG16" s="105"/>
      <c r="UOH16" s="105"/>
      <c r="UOI16" s="105"/>
      <c r="UOJ16" s="105"/>
      <c r="UOK16" s="105"/>
      <c r="UOL16" s="105"/>
      <c r="UOM16" s="105"/>
      <c r="UON16" s="105"/>
      <c r="UOO16" s="105"/>
      <c r="UOP16" s="105"/>
      <c r="UOQ16" s="105"/>
      <c r="UOR16" s="105"/>
      <c r="UOS16" s="105"/>
      <c r="UOT16" s="105"/>
      <c r="UOU16" s="105"/>
      <c r="UOV16" s="105"/>
      <c r="UOW16" s="105"/>
      <c r="UOX16" s="105"/>
      <c r="UOY16" s="105"/>
      <c r="UOZ16" s="105"/>
      <c r="UPA16" s="105"/>
      <c r="UPB16" s="105"/>
      <c r="UPC16" s="105"/>
      <c r="UPD16" s="105"/>
      <c r="UPE16" s="105"/>
      <c r="UPF16" s="105"/>
      <c r="UPG16" s="105"/>
      <c r="UPH16" s="105"/>
      <c r="UPI16" s="105"/>
      <c r="UPJ16" s="105"/>
      <c r="UPK16" s="105"/>
      <c r="UPL16" s="105"/>
      <c r="UPM16" s="105"/>
      <c r="UPN16" s="105"/>
      <c r="UPO16" s="105"/>
      <c r="UPP16" s="105"/>
      <c r="UPQ16" s="105"/>
      <c r="UPR16" s="105"/>
      <c r="UPS16" s="105"/>
      <c r="UPT16" s="105"/>
      <c r="UPU16" s="105"/>
      <c r="UPV16" s="105"/>
      <c r="UPW16" s="105"/>
      <c r="UPX16" s="105"/>
      <c r="UPY16" s="105"/>
      <c r="UPZ16" s="105"/>
      <c r="UQA16" s="105"/>
      <c r="UQB16" s="105"/>
      <c r="UQC16" s="105"/>
      <c r="UQD16" s="105"/>
      <c r="UQE16" s="105"/>
      <c r="UQF16" s="105"/>
      <c r="UQG16" s="105"/>
      <c r="UQH16" s="105"/>
      <c r="UQI16" s="105"/>
      <c r="UQJ16" s="105"/>
      <c r="UQK16" s="105"/>
      <c r="UQL16" s="105"/>
      <c r="UQM16" s="105"/>
      <c r="UQN16" s="105"/>
      <c r="UQO16" s="105"/>
      <c r="UQP16" s="105"/>
      <c r="UQQ16" s="105"/>
      <c r="UQR16" s="105"/>
      <c r="UQS16" s="105"/>
      <c r="UQT16" s="105"/>
      <c r="UQU16" s="105"/>
      <c r="UQV16" s="105"/>
      <c r="UQW16" s="105"/>
      <c r="UQX16" s="105"/>
      <c r="UQY16" s="105"/>
      <c r="UQZ16" s="105"/>
      <c r="URA16" s="105"/>
      <c r="URB16" s="105"/>
      <c r="URC16" s="105"/>
      <c r="URD16" s="105"/>
      <c r="URE16" s="105"/>
      <c r="URF16" s="105"/>
      <c r="URG16" s="105"/>
      <c r="URH16" s="105"/>
      <c r="URI16" s="105"/>
      <c r="URJ16" s="105"/>
      <c r="URK16" s="105"/>
      <c r="URL16" s="105"/>
      <c r="URM16" s="105"/>
      <c r="URN16" s="105"/>
      <c r="URO16" s="105"/>
      <c r="URP16" s="105"/>
      <c r="URQ16" s="105"/>
      <c r="URR16" s="105"/>
      <c r="URS16" s="105"/>
      <c r="URT16" s="105"/>
      <c r="URU16" s="105"/>
      <c r="URV16" s="105"/>
      <c r="URW16" s="105"/>
      <c r="URX16" s="105"/>
      <c r="URY16" s="105"/>
      <c r="URZ16" s="105"/>
      <c r="USA16" s="105"/>
      <c r="USB16" s="105"/>
      <c r="USC16" s="105"/>
      <c r="USD16" s="105"/>
      <c r="USE16" s="105"/>
      <c r="USF16" s="105"/>
      <c r="USG16" s="105"/>
      <c r="USH16" s="105"/>
      <c r="USI16" s="105"/>
      <c r="USJ16" s="105"/>
      <c r="USK16" s="105"/>
      <c r="USL16" s="105"/>
      <c r="USM16" s="105"/>
      <c r="USN16" s="105"/>
      <c r="USO16" s="105"/>
      <c r="USP16" s="105"/>
      <c r="USQ16" s="105"/>
      <c r="USR16" s="105"/>
      <c r="USS16" s="105"/>
      <c r="UST16" s="105"/>
      <c r="USU16" s="105"/>
      <c r="USV16" s="105"/>
      <c r="USW16" s="105"/>
      <c r="USX16" s="105"/>
      <c r="USY16" s="105"/>
      <c r="USZ16" s="105"/>
      <c r="UTA16" s="105"/>
      <c r="UTB16" s="105"/>
      <c r="UTC16" s="105"/>
      <c r="UTD16" s="105"/>
      <c r="UTE16" s="105"/>
      <c r="UTF16" s="105"/>
      <c r="UTG16" s="105"/>
      <c r="UTH16" s="105"/>
      <c r="UTI16" s="105"/>
      <c r="UTJ16" s="105"/>
      <c r="UTK16" s="105"/>
      <c r="UTL16" s="105"/>
      <c r="UTM16" s="105"/>
      <c r="UTN16" s="105"/>
      <c r="UTO16" s="105"/>
      <c r="UTP16" s="105"/>
      <c r="UTQ16" s="105"/>
      <c r="UTR16" s="105"/>
      <c r="UTS16" s="105"/>
      <c r="UTT16" s="105"/>
      <c r="UTU16" s="105"/>
      <c r="UTV16" s="105"/>
      <c r="UTW16" s="105"/>
      <c r="UTX16" s="105"/>
      <c r="UTY16" s="105"/>
      <c r="UTZ16" s="105"/>
      <c r="UUA16" s="105"/>
      <c r="UUB16" s="105"/>
      <c r="UUC16" s="105"/>
      <c r="UUD16" s="105"/>
      <c r="UUE16" s="105"/>
      <c r="UUF16" s="105"/>
      <c r="UUG16" s="105"/>
      <c r="UUH16" s="105"/>
      <c r="UUI16" s="105"/>
      <c r="UUJ16" s="105"/>
      <c r="UUK16" s="105"/>
      <c r="UUL16" s="105"/>
      <c r="UUM16" s="105"/>
      <c r="UUN16" s="105"/>
      <c r="UUO16" s="105"/>
      <c r="UUP16" s="105"/>
      <c r="UUQ16" s="105"/>
      <c r="UUR16" s="105"/>
      <c r="UUS16" s="105"/>
      <c r="UUT16" s="105"/>
      <c r="UUU16" s="105"/>
      <c r="UUV16" s="105"/>
      <c r="UUW16" s="105"/>
      <c r="UUX16" s="105"/>
      <c r="UUY16" s="105"/>
      <c r="UUZ16" s="105"/>
      <c r="UVA16" s="105"/>
      <c r="UVB16" s="105"/>
      <c r="UVC16" s="105"/>
      <c r="UVD16" s="105"/>
      <c r="UVE16" s="105"/>
      <c r="UVF16" s="105"/>
      <c r="UVG16" s="105"/>
      <c r="UVH16" s="105"/>
      <c r="UVI16" s="105"/>
      <c r="UVJ16" s="105"/>
      <c r="UVK16" s="105"/>
      <c r="UVL16" s="105"/>
      <c r="UVM16" s="105"/>
      <c r="UVN16" s="105"/>
      <c r="UVO16" s="105"/>
      <c r="UVP16" s="105"/>
      <c r="UVQ16" s="105"/>
      <c r="UVR16" s="105"/>
      <c r="UVS16" s="105"/>
      <c r="UVT16" s="105"/>
      <c r="UVU16" s="105"/>
      <c r="UVV16" s="105"/>
      <c r="UVW16" s="105"/>
      <c r="UVX16" s="105"/>
      <c r="UVY16" s="105"/>
      <c r="UVZ16" s="105"/>
      <c r="UWA16" s="105"/>
      <c r="UWB16" s="105"/>
      <c r="UWC16" s="105"/>
      <c r="UWD16" s="105"/>
      <c r="UWE16" s="105"/>
      <c r="UWF16" s="105"/>
      <c r="UWG16" s="105"/>
      <c r="UWH16" s="105"/>
      <c r="UWI16" s="105"/>
      <c r="UWJ16" s="105"/>
      <c r="UWK16" s="105"/>
      <c r="UWL16" s="105"/>
      <c r="UWM16" s="105"/>
      <c r="UWN16" s="105"/>
      <c r="UWO16" s="105"/>
      <c r="UWP16" s="105"/>
      <c r="UWQ16" s="105"/>
      <c r="UWR16" s="105"/>
      <c r="UWS16" s="105"/>
      <c r="UWT16" s="105"/>
      <c r="UWU16" s="105"/>
      <c r="UWV16" s="105"/>
      <c r="UWW16" s="105"/>
      <c r="UWX16" s="105"/>
      <c r="UWY16" s="105"/>
      <c r="UWZ16" s="105"/>
      <c r="UXA16" s="105"/>
      <c r="UXB16" s="105"/>
      <c r="UXC16" s="105"/>
      <c r="UXD16" s="105"/>
      <c r="UXE16" s="105"/>
      <c r="UXF16" s="105"/>
      <c r="UXG16" s="105"/>
      <c r="UXH16" s="105"/>
      <c r="UXI16" s="105"/>
      <c r="UXJ16" s="105"/>
      <c r="UXK16" s="105"/>
      <c r="UXL16" s="105"/>
      <c r="UXM16" s="105"/>
      <c r="UXN16" s="105"/>
      <c r="UXO16" s="105"/>
      <c r="UXP16" s="105"/>
      <c r="UXQ16" s="105"/>
      <c r="UXR16" s="105"/>
      <c r="UXS16" s="105"/>
      <c r="UXT16" s="105"/>
      <c r="UXU16" s="105"/>
      <c r="UXV16" s="105"/>
      <c r="UXW16" s="105"/>
      <c r="UXX16" s="105"/>
      <c r="UXY16" s="105"/>
      <c r="UXZ16" s="105"/>
      <c r="UYA16" s="105"/>
      <c r="UYB16" s="105"/>
      <c r="UYC16" s="105"/>
      <c r="UYD16" s="105"/>
      <c r="UYE16" s="105"/>
      <c r="UYF16" s="105"/>
      <c r="UYG16" s="105"/>
      <c r="UYH16" s="105"/>
      <c r="UYI16" s="105"/>
      <c r="UYJ16" s="105"/>
      <c r="UYK16" s="105"/>
      <c r="UYL16" s="105"/>
      <c r="UYM16" s="105"/>
      <c r="UYN16" s="105"/>
      <c r="UYO16" s="105"/>
      <c r="UYP16" s="105"/>
      <c r="UYQ16" s="105"/>
      <c r="UYR16" s="105"/>
      <c r="UYS16" s="105"/>
      <c r="UYT16" s="105"/>
      <c r="UYU16" s="105"/>
      <c r="UYV16" s="105"/>
      <c r="UYW16" s="105"/>
      <c r="UYX16" s="105"/>
      <c r="UYY16" s="105"/>
      <c r="UYZ16" s="105"/>
      <c r="UZA16" s="105"/>
      <c r="UZB16" s="105"/>
      <c r="UZC16" s="105"/>
      <c r="UZD16" s="105"/>
      <c r="UZE16" s="105"/>
      <c r="UZF16" s="105"/>
      <c r="UZG16" s="105"/>
      <c r="UZH16" s="105"/>
      <c r="UZI16" s="105"/>
      <c r="UZJ16" s="105"/>
      <c r="UZK16" s="105"/>
      <c r="UZL16" s="105"/>
      <c r="UZM16" s="105"/>
      <c r="UZN16" s="105"/>
      <c r="UZO16" s="105"/>
      <c r="UZP16" s="105"/>
      <c r="UZQ16" s="105"/>
      <c r="UZR16" s="105"/>
      <c r="UZS16" s="105"/>
      <c r="UZT16" s="105"/>
      <c r="UZU16" s="105"/>
      <c r="UZV16" s="105"/>
      <c r="UZW16" s="105"/>
      <c r="UZX16" s="105"/>
      <c r="UZY16" s="105"/>
      <c r="UZZ16" s="105"/>
      <c r="VAA16" s="105"/>
      <c r="VAB16" s="105"/>
      <c r="VAC16" s="105"/>
      <c r="VAD16" s="105"/>
      <c r="VAE16" s="105"/>
      <c r="VAF16" s="105"/>
      <c r="VAG16" s="105"/>
      <c r="VAH16" s="105"/>
      <c r="VAI16" s="105"/>
      <c r="VAJ16" s="105"/>
      <c r="VAK16" s="105"/>
      <c r="VAL16" s="105"/>
      <c r="VAM16" s="105"/>
      <c r="VAN16" s="105"/>
      <c r="VAO16" s="105"/>
      <c r="VAP16" s="105"/>
      <c r="VAQ16" s="105"/>
      <c r="VAR16" s="105"/>
      <c r="VAS16" s="105"/>
      <c r="VAT16" s="105"/>
      <c r="VAU16" s="105"/>
      <c r="VAV16" s="105"/>
      <c r="VAW16" s="105"/>
      <c r="VAX16" s="105"/>
      <c r="VAY16" s="105"/>
      <c r="VAZ16" s="105"/>
      <c r="VBA16" s="105"/>
      <c r="VBB16" s="105"/>
      <c r="VBC16" s="105"/>
      <c r="VBD16" s="105"/>
      <c r="VBE16" s="105"/>
      <c r="VBF16" s="105"/>
      <c r="VBG16" s="105"/>
      <c r="VBH16" s="105"/>
      <c r="VBI16" s="105"/>
      <c r="VBJ16" s="105"/>
      <c r="VBK16" s="105"/>
      <c r="VBL16" s="105"/>
      <c r="VBM16" s="105"/>
      <c r="VBN16" s="105"/>
      <c r="VBO16" s="105"/>
      <c r="VBP16" s="105"/>
      <c r="VBQ16" s="105"/>
      <c r="VBR16" s="105"/>
      <c r="VBS16" s="105"/>
      <c r="VBT16" s="105"/>
      <c r="VBU16" s="105"/>
      <c r="VBV16" s="105"/>
      <c r="VBW16" s="105"/>
      <c r="VBX16" s="105"/>
      <c r="VBY16" s="105"/>
      <c r="VBZ16" s="105"/>
      <c r="VCA16" s="105"/>
      <c r="VCB16" s="105"/>
      <c r="VCC16" s="105"/>
      <c r="VCD16" s="105"/>
      <c r="VCE16" s="105"/>
      <c r="VCF16" s="105"/>
      <c r="VCG16" s="105"/>
      <c r="VCH16" s="105"/>
      <c r="VCI16" s="105"/>
      <c r="VCJ16" s="105"/>
      <c r="VCK16" s="105"/>
      <c r="VCL16" s="105"/>
      <c r="VCM16" s="105"/>
      <c r="VCN16" s="105"/>
      <c r="VCO16" s="105"/>
      <c r="VCP16" s="105"/>
      <c r="VCQ16" s="105"/>
      <c r="VCR16" s="105"/>
      <c r="VCS16" s="105"/>
      <c r="VCT16" s="105"/>
      <c r="VCU16" s="105"/>
      <c r="VCV16" s="105"/>
      <c r="VCW16" s="105"/>
      <c r="VCX16" s="105"/>
      <c r="VCY16" s="105"/>
      <c r="VCZ16" s="105"/>
      <c r="VDA16" s="105"/>
      <c r="VDB16" s="105"/>
      <c r="VDC16" s="105"/>
      <c r="VDD16" s="105"/>
      <c r="VDE16" s="105"/>
      <c r="VDF16" s="105"/>
      <c r="VDG16" s="105"/>
      <c r="VDH16" s="105"/>
      <c r="VDI16" s="105"/>
      <c r="VDJ16" s="105"/>
      <c r="VDK16" s="105"/>
      <c r="VDL16" s="105"/>
      <c r="VDM16" s="105"/>
      <c r="VDN16" s="105"/>
      <c r="VDO16" s="105"/>
      <c r="VDP16" s="105"/>
      <c r="VDQ16" s="105"/>
      <c r="VDR16" s="105"/>
      <c r="VDS16" s="105"/>
      <c r="VDT16" s="105"/>
      <c r="VDU16" s="105"/>
      <c r="VDV16" s="105"/>
      <c r="VDW16" s="105"/>
      <c r="VDX16" s="105"/>
      <c r="VDY16" s="105"/>
      <c r="VDZ16" s="105"/>
      <c r="VEA16" s="105"/>
      <c r="VEB16" s="105"/>
      <c r="VEC16" s="105"/>
      <c r="VED16" s="105"/>
      <c r="VEE16" s="105"/>
      <c r="VEF16" s="105"/>
      <c r="VEG16" s="105"/>
      <c r="VEH16" s="105"/>
      <c r="VEI16" s="105"/>
      <c r="VEJ16" s="105"/>
      <c r="VEK16" s="105"/>
      <c r="VEL16" s="105"/>
      <c r="VEM16" s="105"/>
      <c r="VEN16" s="105"/>
      <c r="VEO16" s="105"/>
      <c r="VEP16" s="105"/>
      <c r="VEQ16" s="105"/>
      <c r="VER16" s="105"/>
      <c r="VES16" s="105"/>
      <c r="VET16" s="105"/>
      <c r="VEU16" s="105"/>
      <c r="VEV16" s="105"/>
      <c r="VEW16" s="105"/>
      <c r="VEX16" s="105"/>
      <c r="VEY16" s="105"/>
      <c r="VEZ16" s="105"/>
      <c r="VFA16" s="105"/>
      <c r="VFB16" s="105"/>
      <c r="VFC16" s="105"/>
      <c r="VFD16" s="105"/>
      <c r="VFE16" s="105"/>
      <c r="VFF16" s="105"/>
      <c r="VFG16" s="105"/>
      <c r="VFH16" s="105"/>
      <c r="VFI16" s="105"/>
      <c r="VFJ16" s="105"/>
      <c r="VFK16" s="105"/>
      <c r="VFL16" s="105"/>
      <c r="VFM16" s="105"/>
      <c r="VFN16" s="105"/>
      <c r="VFO16" s="105"/>
      <c r="VFP16" s="105"/>
      <c r="VFQ16" s="105"/>
      <c r="VFR16" s="105"/>
      <c r="VFS16" s="105"/>
      <c r="VFT16" s="105"/>
      <c r="VFU16" s="105"/>
      <c r="VFV16" s="105"/>
      <c r="VFW16" s="105"/>
      <c r="VFX16" s="105"/>
      <c r="VFY16" s="105"/>
      <c r="VFZ16" s="105"/>
      <c r="VGA16" s="105"/>
      <c r="VGB16" s="105"/>
      <c r="VGC16" s="105"/>
      <c r="VGD16" s="105"/>
      <c r="VGE16" s="105"/>
      <c r="VGF16" s="105"/>
      <c r="VGG16" s="105"/>
      <c r="VGH16" s="105"/>
      <c r="VGI16" s="105"/>
      <c r="VGJ16" s="105"/>
      <c r="VGK16" s="105"/>
      <c r="VGL16" s="105"/>
      <c r="VGM16" s="105"/>
      <c r="VGN16" s="105"/>
      <c r="VGO16" s="105"/>
      <c r="VGP16" s="105"/>
      <c r="VGQ16" s="105"/>
      <c r="VGR16" s="105"/>
      <c r="VGS16" s="105"/>
      <c r="VGT16" s="105"/>
      <c r="VGU16" s="105"/>
      <c r="VGV16" s="105"/>
      <c r="VGW16" s="105"/>
      <c r="VGX16" s="105"/>
      <c r="VGY16" s="105"/>
      <c r="VGZ16" s="105"/>
      <c r="VHA16" s="105"/>
      <c r="VHB16" s="105"/>
      <c r="VHC16" s="105"/>
      <c r="VHD16" s="105"/>
      <c r="VHE16" s="105"/>
      <c r="VHF16" s="105"/>
      <c r="VHG16" s="105"/>
      <c r="VHH16" s="105"/>
      <c r="VHI16" s="105"/>
      <c r="VHJ16" s="105"/>
      <c r="VHK16" s="105"/>
      <c r="VHL16" s="105"/>
      <c r="VHM16" s="105"/>
      <c r="VHN16" s="105"/>
      <c r="VHO16" s="105"/>
      <c r="VHP16" s="105"/>
      <c r="VHQ16" s="105"/>
      <c r="VHR16" s="105"/>
      <c r="VHS16" s="105"/>
      <c r="VHT16" s="105"/>
      <c r="VHU16" s="105"/>
      <c r="VHV16" s="105"/>
      <c r="VHW16" s="105"/>
      <c r="VHX16" s="105"/>
      <c r="VHY16" s="105"/>
      <c r="VHZ16" s="105"/>
      <c r="VIA16" s="105"/>
      <c r="VIB16" s="105"/>
      <c r="VIC16" s="105"/>
      <c r="VID16" s="105"/>
      <c r="VIE16" s="105"/>
      <c r="VIF16" s="105"/>
      <c r="VIG16" s="105"/>
      <c r="VIH16" s="105"/>
      <c r="VII16" s="105"/>
      <c r="VIJ16" s="105"/>
      <c r="VIK16" s="105"/>
      <c r="VIL16" s="105"/>
      <c r="VIM16" s="105"/>
      <c r="VIN16" s="105"/>
      <c r="VIO16" s="105"/>
      <c r="VIP16" s="105"/>
      <c r="VIQ16" s="105"/>
      <c r="VIR16" s="105"/>
      <c r="VIS16" s="105"/>
      <c r="VIT16" s="105"/>
      <c r="VIU16" s="105"/>
      <c r="VIV16" s="105"/>
      <c r="VIW16" s="105"/>
      <c r="VIX16" s="105"/>
      <c r="VIY16" s="105"/>
      <c r="VIZ16" s="105"/>
      <c r="VJA16" s="105"/>
      <c r="VJB16" s="105"/>
      <c r="VJC16" s="105"/>
      <c r="VJD16" s="105"/>
      <c r="VJE16" s="105"/>
      <c r="VJF16" s="105"/>
      <c r="VJG16" s="105"/>
      <c r="VJH16" s="105"/>
      <c r="VJI16" s="105"/>
      <c r="VJJ16" s="105"/>
      <c r="VJK16" s="105"/>
      <c r="VJL16" s="105"/>
      <c r="VJM16" s="105"/>
      <c r="VJN16" s="105"/>
      <c r="VJO16" s="105"/>
      <c r="VJP16" s="105"/>
      <c r="VJQ16" s="105"/>
      <c r="VJR16" s="105"/>
      <c r="VJS16" s="105"/>
      <c r="VJT16" s="105"/>
      <c r="VJU16" s="105"/>
      <c r="VJV16" s="105"/>
      <c r="VJW16" s="105"/>
      <c r="VJX16" s="105"/>
      <c r="VJY16" s="105"/>
      <c r="VJZ16" s="105"/>
      <c r="VKA16" s="105"/>
      <c r="VKB16" s="105"/>
      <c r="VKC16" s="105"/>
      <c r="VKD16" s="105"/>
      <c r="VKE16" s="105"/>
      <c r="VKF16" s="105"/>
      <c r="VKG16" s="105"/>
      <c r="VKH16" s="105"/>
      <c r="VKI16" s="105"/>
      <c r="VKJ16" s="105"/>
      <c r="VKK16" s="105"/>
      <c r="VKL16" s="105"/>
      <c r="VKM16" s="105"/>
      <c r="VKN16" s="105"/>
      <c r="VKO16" s="105"/>
      <c r="VKP16" s="105"/>
      <c r="VKQ16" s="105"/>
      <c r="VKR16" s="105"/>
      <c r="VKS16" s="105"/>
      <c r="VKT16" s="105"/>
      <c r="VKU16" s="105"/>
      <c r="VKV16" s="105"/>
      <c r="VKW16" s="105"/>
      <c r="VKX16" s="105"/>
      <c r="VKY16" s="105"/>
      <c r="VKZ16" s="105"/>
      <c r="VLA16" s="105"/>
      <c r="VLB16" s="105"/>
      <c r="VLC16" s="105"/>
      <c r="VLD16" s="105"/>
      <c r="VLE16" s="105"/>
      <c r="VLF16" s="105"/>
      <c r="VLG16" s="105"/>
      <c r="VLH16" s="105"/>
      <c r="VLI16" s="105"/>
      <c r="VLJ16" s="105"/>
      <c r="VLK16" s="105"/>
      <c r="VLL16" s="105"/>
      <c r="VLM16" s="105"/>
      <c r="VLN16" s="105"/>
      <c r="VLO16" s="105"/>
      <c r="VLP16" s="105"/>
      <c r="VLQ16" s="105"/>
      <c r="VLR16" s="105"/>
      <c r="VLS16" s="105"/>
      <c r="VLT16" s="105"/>
      <c r="VLU16" s="105"/>
      <c r="VLV16" s="105"/>
      <c r="VLW16" s="105"/>
      <c r="VLX16" s="105"/>
      <c r="VLY16" s="105"/>
      <c r="VLZ16" s="105"/>
      <c r="VMA16" s="105"/>
      <c r="VMB16" s="105"/>
      <c r="VMC16" s="105"/>
      <c r="VMD16" s="105"/>
      <c r="VME16" s="105"/>
      <c r="VMF16" s="105"/>
      <c r="VMG16" s="105"/>
      <c r="VMH16" s="105"/>
      <c r="VMI16" s="105"/>
      <c r="VMJ16" s="105"/>
      <c r="VMK16" s="105"/>
      <c r="VML16" s="105"/>
      <c r="VMM16" s="105"/>
      <c r="VMN16" s="105"/>
      <c r="VMO16" s="105"/>
      <c r="VMP16" s="105"/>
      <c r="VMQ16" s="105"/>
      <c r="VMR16" s="105"/>
      <c r="VMS16" s="105"/>
      <c r="VMT16" s="105"/>
      <c r="VMU16" s="105"/>
      <c r="VMV16" s="105"/>
      <c r="VMW16" s="105"/>
      <c r="VMX16" s="105"/>
      <c r="VMY16" s="105"/>
      <c r="VMZ16" s="105"/>
      <c r="VNA16" s="105"/>
      <c r="VNB16" s="105"/>
      <c r="VNC16" s="105"/>
      <c r="VND16" s="105"/>
      <c r="VNE16" s="105"/>
      <c r="VNF16" s="105"/>
      <c r="VNG16" s="105"/>
      <c r="VNH16" s="105"/>
      <c r="VNI16" s="105"/>
      <c r="VNJ16" s="105"/>
      <c r="VNK16" s="105"/>
      <c r="VNL16" s="105"/>
      <c r="VNM16" s="105"/>
      <c r="VNN16" s="105"/>
      <c r="VNO16" s="105"/>
      <c r="VNP16" s="105"/>
      <c r="VNQ16" s="105"/>
      <c r="VNR16" s="105"/>
      <c r="VNS16" s="105"/>
      <c r="VNT16" s="105"/>
      <c r="VNU16" s="105"/>
      <c r="VNV16" s="105"/>
      <c r="VNW16" s="105"/>
      <c r="VNX16" s="105"/>
      <c r="VNY16" s="105"/>
      <c r="VNZ16" s="105"/>
      <c r="VOA16" s="105"/>
      <c r="VOB16" s="105"/>
      <c r="VOC16" s="105"/>
      <c r="VOD16" s="105"/>
      <c r="VOE16" s="105"/>
      <c r="VOF16" s="105"/>
      <c r="VOG16" s="105"/>
      <c r="VOH16" s="105"/>
      <c r="VOI16" s="105"/>
      <c r="VOJ16" s="105"/>
      <c r="VOK16" s="105"/>
      <c r="VOL16" s="105"/>
      <c r="VOM16" s="105"/>
      <c r="VON16" s="105"/>
      <c r="VOO16" s="105"/>
      <c r="VOP16" s="105"/>
      <c r="VOQ16" s="105"/>
      <c r="VOR16" s="105"/>
      <c r="VOS16" s="105"/>
      <c r="VOT16" s="105"/>
      <c r="VOU16" s="105"/>
      <c r="VOV16" s="105"/>
      <c r="VOW16" s="105"/>
      <c r="VOX16" s="105"/>
      <c r="VOY16" s="105"/>
      <c r="VOZ16" s="105"/>
      <c r="VPA16" s="105"/>
      <c r="VPB16" s="105"/>
      <c r="VPC16" s="105"/>
      <c r="VPD16" s="105"/>
      <c r="VPE16" s="105"/>
      <c r="VPF16" s="105"/>
      <c r="VPG16" s="105"/>
      <c r="VPH16" s="105"/>
      <c r="VPI16" s="105"/>
      <c r="VPJ16" s="105"/>
      <c r="VPK16" s="105"/>
      <c r="VPL16" s="105"/>
      <c r="VPM16" s="105"/>
      <c r="VPN16" s="105"/>
      <c r="VPO16" s="105"/>
      <c r="VPP16" s="105"/>
      <c r="VPQ16" s="105"/>
      <c r="VPR16" s="105"/>
      <c r="VPS16" s="105"/>
      <c r="VPT16" s="105"/>
      <c r="VPU16" s="105"/>
      <c r="VPV16" s="105"/>
      <c r="VPW16" s="105"/>
      <c r="VPX16" s="105"/>
      <c r="VPY16" s="105"/>
      <c r="VPZ16" s="105"/>
      <c r="VQA16" s="105"/>
      <c r="VQB16" s="105"/>
      <c r="VQC16" s="105"/>
      <c r="VQD16" s="105"/>
      <c r="VQE16" s="105"/>
      <c r="VQF16" s="105"/>
      <c r="VQG16" s="105"/>
      <c r="VQH16" s="105"/>
      <c r="VQI16" s="105"/>
      <c r="VQJ16" s="105"/>
      <c r="VQK16" s="105"/>
      <c r="VQL16" s="105"/>
      <c r="VQM16" s="105"/>
      <c r="VQN16" s="105"/>
      <c r="VQO16" s="105"/>
      <c r="VQP16" s="105"/>
      <c r="VQQ16" s="105"/>
      <c r="VQR16" s="105"/>
      <c r="VQS16" s="105"/>
      <c r="VQT16" s="105"/>
      <c r="VQU16" s="105"/>
      <c r="VQV16" s="105"/>
      <c r="VQW16" s="105"/>
      <c r="VQX16" s="105"/>
      <c r="VQY16" s="105"/>
      <c r="VQZ16" s="105"/>
      <c r="VRA16" s="105"/>
      <c r="VRB16" s="105"/>
      <c r="VRC16" s="105"/>
      <c r="VRD16" s="105"/>
      <c r="VRE16" s="105"/>
      <c r="VRF16" s="105"/>
      <c r="VRG16" s="105"/>
      <c r="VRH16" s="105"/>
      <c r="VRI16" s="105"/>
      <c r="VRJ16" s="105"/>
      <c r="VRK16" s="105"/>
      <c r="VRL16" s="105"/>
      <c r="VRM16" s="105"/>
      <c r="VRN16" s="105"/>
      <c r="VRO16" s="105"/>
      <c r="VRP16" s="105"/>
      <c r="VRQ16" s="105"/>
      <c r="VRR16" s="105"/>
      <c r="VRS16" s="105"/>
      <c r="VRT16" s="105"/>
      <c r="VRU16" s="105"/>
      <c r="VRV16" s="105"/>
      <c r="VRW16" s="105"/>
      <c r="VRX16" s="105"/>
      <c r="VRY16" s="105"/>
      <c r="VRZ16" s="105"/>
      <c r="VSA16" s="105"/>
      <c r="VSB16" s="105"/>
      <c r="VSC16" s="105"/>
      <c r="VSD16" s="105"/>
      <c r="VSE16" s="105"/>
      <c r="VSF16" s="105"/>
      <c r="VSG16" s="105"/>
      <c r="VSH16" s="105"/>
      <c r="VSI16" s="105"/>
      <c r="VSJ16" s="105"/>
      <c r="VSK16" s="105"/>
      <c r="VSL16" s="105"/>
      <c r="VSM16" s="105"/>
      <c r="VSN16" s="105"/>
      <c r="VSO16" s="105"/>
      <c r="VSP16" s="105"/>
      <c r="VSQ16" s="105"/>
      <c r="VSR16" s="105"/>
      <c r="VSS16" s="105"/>
      <c r="VST16" s="105"/>
      <c r="VSU16" s="105"/>
      <c r="VSV16" s="105"/>
      <c r="VSW16" s="105"/>
      <c r="VSX16" s="105"/>
      <c r="VSY16" s="105"/>
      <c r="VSZ16" s="105"/>
      <c r="VTA16" s="105"/>
      <c r="VTB16" s="105"/>
      <c r="VTC16" s="105"/>
      <c r="VTD16" s="105"/>
      <c r="VTE16" s="105"/>
      <c r="VTF16" s="105"/>
      <c r="VTG16" s="105"/>
      <c r="VTH16" s="105"/>
      <c r="VTI16" s="105"/>
      <c r="VTJ16" s="105"/>
      <c r="VTK16" s="105"/>
      <c r="VTL16" s="105"/>
      <c r="VTM16" s="105"/>
      <c r="VTN16" s="105"/>
      <c r="VTO16" s="105"/>
      <c r="VTP16" s="105"/>
      <c r="VTQ16" s="105"/>
      <c r="VTR16" s="105"/>
      <c r="VTS16" s="105"/>
      <c r="VTT16" s="105"/>
      <c r="VTU16" s="105"/>
      <c r="VTV16" s="105"/>
      <c r="VTW16" s="105"/>
      <c r="VTX16" s="105"/>
      <c r="VTY16" s="105"/>
      <c r="VTZ16" s="105"/>
      <c r="VUA16" s="105"/>
      <c r="VUB16" s="105"/>
      <c r="VUC16" s="105"/>
      <c r="VUD16" s="105"/>
      <c r="VUE16" s="105"/>
      <c r="VUF16" s="105"/>
      <c r="VUG16" s="105"/>
      <c r="VUH16" s="105"/>
      <c r="VUI16" s="105"/>
      <c r="VUJ16" s="105"/>
      <c r="VUK16" s="105"/>
      <c r="VUL16" s="105"/>
      <c r="VUM16" s="105"/>
      <c r="VUN16" s="105"/>
      <c r="VUO16" s="105"/>
      <c r="VUP16" s="105"/>
      <c r="VUQ16" s="105"/>
      <c r="VUR16" s="105"/>
      <c r="VUS16" s="105"/>
      <c r="VUT16" s="105"/>
      <c r="VUU16" s="105"/>
      <c r="VUV16" s="105"/>
      <c r="VUW16" s="105"/>
      <c r="VUX16" s="105"/>
      <c r="VUY16" s="105"/>
      <c r="VUZ16" s="105"/>
      <c r="VVA16" s="105"/>
      <c r="VVB16" s="105"/>
      <c r="VVC16" s="105"/>
      <c r="VVD16" s="105"/>
      <c r="VVE16" s="105"/>
      <c r="VVF16" s="105"/>
      <c r="VVG16" s="105"/>
      <c r="VVH16" s="105"/>
      <c r="VVI16" s="105"/>
      <c r="VVJ16" s="105"/>
      <c r="VVK16" s="105"/>
      <c r="VVL16" s="105"/>
      <c r="VVM16" s="105"/>
      <c r="VVN16" s="105"/>
      <c r="VVO16" s="105"/>
      <c r="VVP16" s="105"/>
      <c r="VVQ16" s="105"/>
      <c r="VVR16" s="105"/>
      <c r="VVS16" s="105"/>
      <c r="VVT16" s="105"/>
      <c r="VVU16" s="105"/>
      <c r="VVV16" s="105"/>
      <c r="VVW16" s="105"/>
      <c r="VVX16" s="105"/>
      <c r="VVY16" s="105"/>
      <c r="VVZ16" s="105"/>
      <c r="VWA16" s="105"/>
      <c r="VWB16" s="105"/>
      <c r="VWC16" s="105"/>
      <c r="VWD16" s="105"/>
      <c r="VWE16" s="105"/>
      <c r="VWF16" s="105"/>
      <c r="VWG16" s="105"/>
      <c r="VWH16" s="105"/>
      <c r="VWI16" s="105"/>
      <c r="VWJ16" s="105"/>
      <c r="VWK16" s="105"/>
      <c r="VWL16" s="105"/>
      <c r="VWM16" s="105"/>
      <c r="VWN16" s="105"/>
      <c r="VWO16" s="105"/>
      <c r="VWP16" s="105"/>
      <c r="VWQ16" s="105"/>
      <c r="VWR16" s="105"/>
      <c r="VWS16" s="105"/>
      <c r="VWT16" s="105"/>
      <c r="VWU16" s="105"/>
      <c r="VWV16" s="105"/>
      <c r="VWW16" s="105"/>
      <c r="VWX16" s="105"/>
      <c r="VWY16" s="105"/>
      <c r="VWZ16" s="105"/>
      <c r="VXA16" s="105"/>
      <c r="VXB16" s="105"/>
      <c r="VXC16" s="105"/>
      <c r="VXD16" s="105"/>
      <c r="VXE16" s="105"/>
      <c r="VXF16" s="105"/>
      <c r="VXG16" s="105"/>
      <c r="VXH16" s="105"/>
      <c r="VXI16" s="105"/>
      <c r="VXJ16" s="105"/>
      <c r="VXK16" s="105"/>
      <c r="VXL16" s="105"/>
      <c r="VXM16" s="105"/>
      <c r="VXN16" s="105"/>
      <c r="VXO16" s="105"/>
      <c r="VXP16" s="105"/>
      <c r="VXQ16" s="105"/>
      <c r="VXR16" s="105"/>
      <c r="VXS16" s="105"/>
      <c r="VXT16" s="105"/>
      <c r="VXU16" s="105"/>
      <c r="VXV16" s="105"/>
      <c r="VXW16" s="105"/>
      <c r="VXX16" s="105"/>
      <c r="VXY16" s="105"/>
      <c r="VXZ16" s="105"/>
      <c r="VYA16" s="105"/>
      <c r="VYB16" s="105"/>
      <c r="VYC16" s="105"/>
      <c r="VYD16" s="105"/>
      <c r="VYE16" s="105"/>
      <c r="VYF16" s="105"/>
      <c r="VYG16" s="105"/>
      <c r="VYH16" s="105"/>
      <c r="VYI16" s="105"/>
      <c r="VYJ16" s="105"/>
      <c r="VYK16" s="105"/>
      <c r="VYL16" s="105"/>
      <c r="VYM16" s="105"/>
      <c r="VYN16" s="105"/>
      <c r="VYO16" s="105"/>
      <c r="VYP16" s="105"/>
      <c r="VYQ16" s="105"/>
      <c r="VYR16" s="105"/>
      <c r="VYS16" s="105"/>
      <c r="VYT16" s="105"/>
      <c r="VYU16" s="105"/>
      <c r="VYV16" s="105"/>
      <c r="VYW16" s="105"/>
      <c r="VYX16" s="105"/>
      <c r="VYY16" s="105"/>
      <c r="VYZ16" s="105"/>
      <c r="VZA16" s="105"/>
      <c r="VZB16" s="105"/>
      <c r="VZC16" s="105"/>
      <c r="VZD16" s="105"/>
      <c r="VZE16" s="105"/>
      <c r="VZF16" s="105"/>
      <c r="VZG16" s="105"/>
      <c r="VZH16" s="105"/>
      <c r="VZI16" s="105"/>
      <c r="VZJ16" s="105"/>
      <c r="VZK16" s="105"/>
      <c r="VZL16" s="105"/>
      <c r="VZM16" s="105"/>
      <c r="VZN16" s="105"/>
      <c r="VZO16" s="105"/>
      <c r="VZP16" s="105"/>
      <c r="VZQ16" s="105"/>
      <c r="VZR16" s="105"/>
      <c r="VZS16" s="105"/>
      <c r="VZT16" s="105"/>
      <c r="VZU16" s="105"/>
      <c r="VZV16" s="105"/>
      <c r="VZW16" s="105"/>
      <c r="VZX16" s="105"/>
      <c r="VZY16" s="105"/>
      <c r="VZZ16" s="105"/>
      <c r="WAA16" s="105"/>
      <c r="WAB16" s="105"/>
      <c r="WAC16" s="105"/>
      <c r="WAD16" s="105"/>
      <c r="WAE16" s="105"/>
      <c r="WAF16" s="105"/>
      <c r="WAG16" s="105"/>
      <c r="WAH16" s="105"/>
      <c r="WAI16" s="105"/>
      <c r="WAJ16" s="105"/>
      <c r="WAK16" s="105"/>
      <c r="WAL16" s="105"/>
      <c r="WAM16" s="105"/>
      <c r="WAN16" s="105"/>
      <c r="WAO16" s="105"/>
      <c r="WAP16" s="105"/>
      <c r="WAQ16" s="105"/>
      <c r="WAR16" s="105"/>
      <c r="WAS16" s="105"/>
      <c r="WAT16" s="105"/>
      <c r="WAU16" s="105"/>
      <c r="WAV16" s="105"/>
      <c r="WAW16" s="105"/>
      <c r="WAX16" s="105"/>
      <c r="WAY16" s="105"/>
      <c r="WAZ16" s="105"/>
      <c r="WBA16" s="105"/>
      <c r="WBB16" s="105"/>
      <c r="WBC16" s="105"/>
      <c r="WBD16" s="105"/>
      <c r="WBE16" s="105"/>
      <c r="WBF16" s="105"/>
      <c r="WBG16" s="105"/>
      <c r="WBH16" s="105"/>
      <c r="WBI16" s="105"/>
      <c r="WBJ16" s="105"/>
      <c r="WBK16" s="105"/>
      <c r="WBL16" s="105"/>
      <c r="WBM16" s="105"/>
      <c r="WBN16" s="105"/>
      <c r="WBO16" s="105"/>
      <c r="WBP16" s="105"/>
      <c r="WBQ16" s="105"/>
      <c r="WBR16" s="105"/>
      <c r="WBS16" s="105"/>
      <c r="WBT16" s="105"/>
      <c r="WBU16" s="105"/>
      <c r="WBV16" s="105"/>
      <c r="WBW16" s="105"/>
      <c r="WBX16" s="105"/>
      <c r="WBY16" s="105"/>
      <c r="WBZ16" s="105"/>
      <c r="WCA16" s="105"/>
      <c r="WCB16" s="105"/>
      <c r="WCC16" s="105"/>
      <c r="WCD16" s="105"/>
      <c r="WCE16" s="105"/>
      <c r="WCF16" s="105"/>
      <c r="WCG16" s="105"/>
      <c r="WCH16" s="105"/>
      <c r="WCI16" s="105"/>
      <c r="WCJ16" s="105"/>
      <c r="WCK16" s="105"/>
      <c r="WCL16" s="105"/>
      <c r="WCM16" s="105"/>
      <c r="WCN16" s="105"/>
      <c r="WCO16" s="105"/>
      <c r="WCP16" s="105"/>
      <c r="WCQ16" s="105"/>
      <c r="WCR16" s="105"/>
      <c r="WCS16" s="105"/>
      <c r="WCT16" s="105"/>
      <c r="WCU16" s="105"/>
      <c r="WCV16" s="105"/>
      <c r="WCW16" s="105"/>
      <c r="WCX16" s="105"/>
      <c r="WCY16" s="105"/>
      <c r="WCZ16" s="105"/>
      <c r="WDA16" s="105"/>
      <c r="WDB16" s="105"/>
      <c r="WDC16" s="105"/>
      <c r="WDD16" s="105"/>
      <c r="WDE16" s="105"/>
      <c r="WDF16" s="105"/>
      <c r="WDG16" s="105"/>
      <c r="WDH16" s="105"/>
      <c r="WDI16" s="105"/>
      <c r="WDJ16" s="105"/>
      <c r="WDK16" s="105"/>
      <c r="WDL16" s="105"/>
      <c r="WDM16" s="105"/>
      <c r="WDN16" s="105"/>
      <c r="WDO16" s="105"/>
      <c r="WDP16" s="105"/>
      <c r="WDQ16" s="105"/>
      <c r="WDR16" s="105"/>
      <c r="WDS16" s="105"/>
      <c r="WDT16" s="105"/>
      <c r="WDU16" s="105"/>
      <c r="WDV16" s="105"/>
      <c r="WDW16" s="105"/>
      <c r="WDX16" s="105"/>
      <c r="WDY16" s="105"/>
      <c r="WDZ16" s="105"/>
      <c r="WEA16" s="105"/>
      <c r="WEB16" s="105"/>
      <c r="WEC16" s="105"/>
      <c r="WED16" s="105"/>
      <c r="WEE16" s="105"/>
      <c r="WEF16" s="105"/>
      <c r="WEG16" s="105"/>
      <c r="WEH16" s="105"/>
      <c r="WEI16" s="105"/>
      <c r="WEJ16" s="105"/>
      <c r="WEK16" s="105"/>
      <c r="WEL16" s="105"/>
      <c r="WEM16" s="105"/>
      <c r="WEN16" s="105"/>
      <c r="WEO16" s="105"/>
      <c r="WEP16" s="105"/>
      <c r="WEQ16" s="105"/>
      <c r="WER16" s="105"/>
      <c r="WES16" s="105"/>
      <c r="WET16" s="105"/>
      <c r="WEU16" s="105"/>
      <c r="WEV16" s="105"/>
      <c r="WEW16" s="105"/>
      <c r="WEX16" s="105"/>
      <c r="WEY16" s="105"/>
      <c r="WEZ16" s="105"/>
      <c r="WFA16" s="105"/>
      <c r="WFB16" s="105"/>
      <c r="WFC16" s="105"/>
      <c r="WFD16" s="105"/>
      <c r="WFE16" s="105"/>
      <c r="WFF16" s="105"/>
      <c r="WFG16" s="105"/>
      <c r="WFH16" s="105"/>
      <c r="WFI16" s="105"/>
      <c r="WFJ16" s="105"/>
      <c r="WFK16" s="105"/>
      <c r="WFL16" s="105"/>
      <c r="WFM16" s="105"/>
      <c r="WFN16" s="105"/>
      <c r="WFO16" s="105"/>
      <c r="WFP16" s="105"/>
      <c r="WFQ16" s="105"/>
      <c r="WFR16" s="105"/>
      <c r="WFS16" s="105"/>
      <c r="WFT16" s="105"/>
      <c r="WFU16" s="105"/>
      <c r="WFV16" s="105"/>
      <c r="WFW16" s="105"/>
      <c r="WFX16" s="105"/>
      <c r="WFY16" s="105"/>
      <c r="WFZ16" s="105"/>
      <c r="WGA16" s="105"/>
      <c r="WGB16" s="105"/>
      <c r="WGC16" s="105"/>
      <c r="WGD16" s="105"/>
      <c r="WGE16" s="105"/>
      <c r="WGF16" s="105"/>
      <c r="WGG16" s="105"/>
      <c r="WGH16" s="105"/>
      <c r="WGI16" s="105"/>
      <c r="WGJ16" s="105"/>
      <c r="WGK16" s="105"/>
      <c r="WGL16" s="105"/>
      <c r="WGM16" s="105"/>
      <c r="WGN16" s="105"/>
      <c r="WGO16" s="105"/>
      <c r="WGP16" s="105"/>
      <c r="WGQ16" s="105"/>
      <c r="WGR16" s="105"/>
      <c r="WGS16" s="105"/>
      <c r="WGT16" s="105"/>
      <c r="WGU16" s="105"/>
      <c r="WGV16" s="105"/>
      <c r="WGW16" s="105"/>
      <c r="WGX16" s="105"/>
      <c r="WGY16" s="105"/>
      <c r="WGZ16" s="105"/>
      <c r="WHA16" s="105"/>
      <c r="WHB16" s="105"/>
      <c r="WHC16" s="105"/>
      <c r="WHD16" s="105"/>
      <c r="WHE16" s="105"/>
      <c r="WHF16" s="105"/>
      <c r="WHG16" s="105"/>
      <c r="WHH16" s="105"/>
      <c r="WHI16" s="105"/>
      <c r="WHJ16" s="105"/>
      <c r="WHK16" s="105"/>
      <c r="WHL16" s="105"/>
      <c r="WHM16" s="105"/>
      <c r="WHN16" s="105"/>
      <c r="WHO16" s="105"/>
      <c r="WHP16" s="105"/>
      <c r="WHQ16" s="105"/>
      <c r="WHR16" s="105"/>
      <c r="WHS16" s="105"/>
      <c r="WHT16" s="105"/>
      <c r="WHU16" s="105"/>
      <c r="WHV16" s="105"/>
      <c r="WHW16" s="105"/>
      <c r="WHX16" s="105"/>
      <c r="WHY16" s="105"/>
      <c r="WHZ16" s="105"/>
      <c r="WIA16" s="105"/>
      <c r="WIB16" s="105"/>
      <c r="WIC16" s="105"/>
      <c r="WID16" s="105"/>
      <c r="WIE16" s="105"/>
      <c r="WIF16" s="105"/>
      <c r="WIG16" s="105"/>
      <c r="WIH16" s="105"/>
      <c r="WII16" s="105"/>
      <c r="WIJ16" s="105"/>
      <c r="WIK16" s="105"/>
      <c r="WIL16" s="105"/>
      <c r="WIM16" s="105"/>
      <c r="WIN16" s="105"/>
      <c r="WIO16" s="105"/>
      <c r="WIP16" s="105"/>
      <c r="WIQ16" s="105"/>
      <c r="WIR16" s="105"/>
      <c r="WIS16" s="105"/>
      <c r="WIT16" s="105"/>
      <c r="WIU16" s="105"/>
      <c r="WIV16" s="105"/>
      <c r="WIW16" s="105"/>
      <c r="WIX16" s="105"/>
      <c r="WIY16" s="105"/>
      <c r="WIZ16" s="105"/>
      <c r="WJA16" s="105"/>
      <c r="WJB16" s="105"/>
      <c r="WJC16" s="105"/>
      <c r="WJD16" s="105"/>
      <c r="WJE16" s="105"/>
      <c r="WJF16" s="105"/>
      <c r="WJG16" s="105"/>
      <c r="WJH16" s="105"/>
      <c r="WJI16" s="105"/>
      <c r="WJJ16" s="105"/>
      <c r="WJK16" s="105"/>
      <c r="WJL16" s="105"/>
      <c r="WJM16" s="105"/>
      <c r="WJN16" s="105"/>
      <c r="WJO16" s="105"/>
      <c r="WJP16" s="105"/>
      <c r="WJQ16" s="105"/>
      <c r="WJR16" s="105"/>
      <c r="WJS16" s="105"/>
      <c r="WJT16" s="105"/>
      <c r="WJU16" s="105"/>
      <c r="WJV16" s="105"/>
      <c r="WJW16" s="105"/>
      <c r="WJX16" s="105"/>
      <c r="WJY16" s="105"/>
      <c r="WJZ16" s="105"/>
      <c r="WKA16" s="105"/>
      <c r="WKB16" s="105"/>
      <c r="WKC16" s="105"/>
      <c r="WKD16" s="105"/>
      <c r="WKE16" s="105"/>
      <c r="WKF16" s="105"/>
      <c r="WKG16" s="105"/>
      <c r="WKH16" s="105"/>
      <c r="WKI16" s="105"/>
      <c r="WKJ16" s="105"/>
      <c r="WKK16" s="105"/>
      <c r="WKL16" s="105"/>
      <c r="WKM16" s="105"/>
      <c r="WKN16" s="105"/>
      <c r="WKO16" s="105"/>
      <c r="WKP16" s="105"/>
      <c r="WKQ16" s="105"/>
      <c r="WKR16" s="105"/>
      <c r="WKS16" s="105"/>
      <c r="WKT16" s="105"/>
      <c r="WKU16" s="105"/>
      <c r="WKV16" s="105"/>
      <c r="WKW16" s="105"/>
      <c r="WKX16" s="105"/>
      <c r="WKY16" s="105"/>
      <c r="WKZ16" s="105"/>
      <c r="WLA16" s="105"/>
      <c r="WLB16" s="105"/>
      <c r="WLC16" s="105"/>
      <c r="WLD16" s="105"/>
      <c r="WLE16" s="105"/>
      <c r="WLF16" s="105"/>
      <c r="WLG16" s="105"/>
      <c r="WLH16" s="105"/>
      <c r="WLI16" s="105"/>
      <c r="WLJ16" s="105"/>
      <c r="WLK16" s="105"/>
      <c r="WLL16" s="105"/>
      <c r="WLM16" s="105"/>
      <c r="WLN16" s="105"/>
      <c r="WLO16" s="105"/>
      <c r="WLP16" s="105"/>
      <c r="WLQ16" s="105"/>
      <c r="WLR16" s="105"/>
      <c r="WLS16" s="105"/>
      <c r="WLT16" s="105"/>
      <c r="WLU16" s="105"/>
      <c r="WLV16" s="105"/>
      <c r="WLW16" s="105"/>
      <c r="WLX16" s="105"/>
      <c r="WLY16" s="105"/>
      <c r="WLZ16" s="105"/>
      <c r="WMA16" s="105"/>
      <c r="WMB16" s="105"/>
      <c r="WMC16" s="105"/>
      <c r="WMD16" s="105"/>
      <c r="WME16" s="105"/>
      <c r="WMF16" s="105"/>
      <c r="WMG16" s="105"/>
      <c r="WMH16" s="105"/>
      <c r="WMI16" s="105"/>
      <c r="WMJ16" s="105"/>
      <c r="WMK16" s="105"/>
      <c r="WML16" s="105"/>
      <c r="WMM16" s="105"/>
      <c r="WMN16" s="105"/>
      <c r="WMO16" s="105"/>
      <c r="WMP16" s="105"/>
      <c r="WMQ16" s="105"/>
      <c r="WMR16" s="105"/>
      <c r="WMS16" s="105"/>
      <c r="WMT16" s="105"/>
      <c r="WMU16" s="105"/>
      <c r="WMV16" s="105"/>
      <c r="WMW16" s="105"/>
      <c r="WMX16" s="105"/>
      <c r="WMY16" s="105"/>
      <c r="WMZ16" s="105"/>
      <c r="WNA16" s="105"/>
      <c r="WNB16" s="105"/>
      <c r="WNC16" s="105"/>
      <c r="WND16" s="105"/>
      <c r="WNE16" s="105"/>
      <c r="WNF16" s="105"/>
      <c r="WNG16" s="105"/>
      <c r="WNH16" s="105"/>
      <c r="WNI16" s="105"/>
      <c r="WNJ16" s="105"/>
      <c r="WNK16" s="105"/>
      <c r="WNL16" s="105"/>
      <c r="WNM16" s="105"/>
      <c r="WNN16" s="105"/>
      <c r="WNO16" s="105"/>
      <c r="WNP16" s="105"/>
      <c r="WNQ16" s="105"/>
      <c r="WNR16" s="105"/>
      <c r="WNS16" s="105"/>
      <c r="WNT16" s="105"/>
      <c r="WNU16" s="105"/>
      <c r="WNV16" s="105"/>
      <c r="WNW16" s="105"/>
      <c r="WNX16" s="105"/>
      <c r="WNY16" s="105"/>
      <c r="WNZ16" s="105"/>
      <c r="WOA16" s="105"/>
      <c r="WOB16" s="105"/>
      <c r="WOC16" s="105"/>
      <c r="WOD16" s="105"/>
      <c r="WOE16" s="105"/>
      <c r="WOF16" s="105"/>
      <c r="WOG16" s="105"/>
      <c r="WOH16" s="105"/>
      <c r="WOI16" s="105"/>
      <c r="WOJ16" s="105"/>
      <c r="WOK16" s="105"/>
      <c r="WOL16" s="105"/>
      <c r="WOM16" s="105"/>
      <c r="WON16" s="105"/>
      <c r="WOO16" s="105"/>
      <c r="WOP16" s="105"/>
      <c r="WOQ16" s="105"/>
      <c r="WOR16" s="105"/>
      <c r="WOS16" s="105"/>
      <c r="WOT16" s="105"/>
      <c r="WOU16" s="105"/>
      <c r="WOV16" s="105"/>
      <c r="WOW16" s="105"/>
      <c r="WOX16" s="105"/>
      <c r="WOY16" s="105"/>
      <c r="WOZ16" s="105"/>
      <c r="WPA16" s="105"/>
      <c r="WPB16" s="105"/>
      <c r="WPC16" s="105"/>
      <c r="WPD16" s="105"/>
      <c r="WPE16" s="105"/>
      <c r="WPF16" s="105"/>
      <c r="WPG16" s="105"/>
      <c r="WPH16" s="105"/>
      <c r="WPI16" s="105"/>
      <c r="WPJ16" s="105"/>
      <c r="WPK16" s="105"/>
      <c r="WPL16" s="105"/>
      <c r="WPM16" s="105"/>
      <c r="WPN16" s="105"/>
      <c r="WPO16" s="105"/>
      <c r="WPP16" s="105"/>
      <c r="WPQ16" s="105"/>
      <c r="WPR16" s="105"/>
      <c r="WPS16" s="105"/>
      <c r="WPT16" s="105"/>
      <c r="WPU16" s="105"/>
      <c r="WPV16" s="105"/>
      <c r="WPW16" s="105"/>
      <c r="WPX16" s="105"/>
      <c r="WPY16" s="105"/>
      <c r="WPZ16" s="105"/>
      <c r="WQA16" s="105"/>
      <c r="WQB16" s="105"/>
      <c r="WQC16" s="105"/>
      <c r="WQD16" s="105"/>
      <c r="WQE16" s="105"/>
      <c r="WQF16" s="105"/>
      <c r="WQG16" s="105"/>
      <c r="WQH16" s="105"/>
      <c r="WQI16" s="105"/>
      <c r="WQJ16" s="105"/>
      <c r="WQK16" s="105"/>
      <c r="WQL16" s="105"/>
      <c r="WQM16" s="105"/>
      <c r="WQN16" s="105"/>
      <c r="WQO16" s="105"/>
      <c r="WQP16" s="105"/>
      <c r="WQQ16" s="105"/>
      <c r="WQR16" s="105"/>
      <c r="WQS16" s="105"/>
      <c r="WQT16" s="105"/>
      <c r="WQU16" s="105"/>
      <c r="WQV16" s="105"/>
      <c r="WQW16" s="105"/>
      <c r="WQX16" s="105"/>
      <c r="WQY16" s="105"/>
      <c r="WQZ16" s="105"/>
      <c r="WRA16" s="105"/>
      <c r="WRB16" s="105"/>
      <c r="WRC16" s="105"/>
      <c r="WRD16" s="105"/>
      <c r="WRE16" s="105"/>
      <c r="WRF16" s="105"/>
      <c r="WRG16" s="105"/>
      <c r="WRH16" s="105"/>
      <c r="WRI16" s="105"/>
      <c r="WRJ16" s="105"/>
      <c r="WRK16" s="105"/>
      <c r="WRL16" s="105"/>
      <c r="WRM16" s="105"/>
      <c r="WRN16" s="105"/>
      <c r="WRO16" s="105"/>
      <c r="WRP16" s="105"/>
      <c r="WRQ16" s="105"/>
      <c r="WRR16" s="105"/>
      <c r="WRS16" s="105"/>
      <c r="WRT16" s="105"/>
      <c r="WRU16" s="105"/>
      <c r="WRV16" s="105"/>
      <c r="WRW16" s="105"/>
      <c r="WRX16" s="105"/>
      <c r="WRY16" s="105"/>
      <c r="WRZ16" s="105"/>
      <c r="WSA16" s="105"/>
      <c r="WSB16" s="105"/>
      <c r="WSC16" s="105"/>
      <c r="WSD16" s="105"/>
      <c r="WSE16" s="105"/>
      <c r="WSF16" s="105"/>
      <c r="WSG16" s="105"/>
      <c r="WSH16" s="105"/>
      <c r="WSI16" s="105"/>
      <c r="WSJ16" s="105"/>
      <c r="WSK16" s="105"/>
      <c r="WSL16" s="105"/>
      <c r="WSM16" s="105"/>
      <c r="WSN16" s="105"/>
      <c r="WSO16" s="105"/>
      <c r="WSP16" s="105"/>
      <c r="WSQ16" s="105"/>
      <c r="WSR16" s="105"/>
      <c r="WSS16" s="105"/>
      <c r="WST16" s="105"/>
      <c r="WSU16" s="105"/>
      <c r="WSV16" s="105"/>
      <c r="WSW16" s="105"/>
      <c r="WSX16" s="105"/>
      <c r="WSY16" s="105"/>
      <c r="WSZ16" s="105"/>
      <c r="WTA16" s="105"/>
      <c r="WTB16" s="105"/>
      <c r="WTC16" s="105"/>
      <c r="WTD16" s="105"/>
      <c r="WTE16" s="105"/>
      <c r="WTF16" s="105"/>
      <c r="WTG16" s="105"/>
      <c r="WTH16" s="105"/>
      <c r="WTI16" s="105"/>
      <c r="WTJ16" s="105"/>
      <c r="WTK16" s="105"/>
      <c r="WTL16" s="105"/>
      <c r="WTM16" s="105"/>
      <c r="WTN16" s="105"/>
      <c r="WTO16" s="105"/>
      <c r="WTP16" s="105"/>
      <c r="WTQ16" s="105"/>
      <c r="WTR16" s="105"/>
      <c r="WTS16" s="105"/>
      <c r="WTT16" s="105"/>
      <c r="WTU16" s="105"/>
      <c r="WTV16" s="105"/>
      <c r="WTW16" s="105"/>
      <c r="WTX16" s="105"/>
      <c r="WTY16" s="105"/>
      <c r="WTZ16" s="105"/>
      <c r="WUA16" s="105"/>
      <c r="WUB16" s="105"/>
      <c r="WUC16" s="105"/>
      <c r="WUD16" s="105"/>
      <c r="WUE16" s="105"/>
      <c r="WUF16" s="105"/>
      <c r="WUG16" s="105"/>
      <c r="WUH16" s="105"/>
      <c r="WUI16" s="105"/>
      <c r="WUJ16" s="105"/>
      <c r="WUK16" s="105"/>
      <c r="WUL16" s="105"/>
      <c r="WUM16" s="105"/>
      <c r="WUN16" s="105"/>
      <c r="WUO16" s="105"/>
      <c r="WUP16" s="105"/>
      <c r="WUQ16" s="105"/>
      <c r="WUR16" s="105"/>
      <c r="WUS16" s="105"/>
      <c r="WUT16" s="105"/>
      <c r="WUU16" s="105"/>
      <c r="WUV16" s="105"/>
      <c r="WUW16" s="105"/>
      <c r="WUX16" s="105"/>
      <c r="WUY16" s="105"/>
      <c r="WUZ16" s="105"/>
      <c r="WVA16" s="105"/>
      <c r="WVB16" s="105"/>
      <c r="WVC16" s="105"/>
      <c r="WVD16" s="105"/>
      <c r="WVE16" s="105"/>
      <c r="WVF16" s="105"/>
      <c r="WVG16" s="105"/>
      <c r="WVH16" s="105"/>
      <c r="WVI16" s="105"/>
      <c r="WVJ16" s="105"/>
      <c r="WVK16" s="105"/>
      <c r="WVL16" s="105"/>
      <c r="WVM16" s="105"/>
      <c r="WVN16" s="105"/>
      <c r="WVO16" s="105"/>
      <c r="WVP16" s="105"/>
      <c r="WVQ16" s="105"/>
      <c r="WVR16" s="105"/>
      <c r="WVS16" s="105"/>
      <c r="WVT16" s="105"/>
      <c r="WVU16" s="105"/>
      <c r="WVV16" s="105"/>
      <c r="WVW16" s="105"/>
      <c r="WVX16" s="105"/>
      <c r="WVY16" s="105"/>
      <c r="WVZ16" s="105"/>
      <c r="WWA16" s="105"/>
      <c r="WWB16" s="105"/>
      <c r="WWC16" s="105"/>
      <c r="WWD16" s="105"/>
      <c r="WWE16" s="105"/>
      <c r="WWF16" s="105"/>
      <c r="WWG16" s="105"/>
      <c r="WWH16" s="105"/>
      <c r="WWI16" s="105"/>
      <c r="WWJ16" s="105"/>
      <c r="WWK16" s="105"/>
      <c r="WWL16" s="105"/>
      <c r="WWM16" s="105"/>
      <c r="WWN16" s="105"/>
      <c r="WWO16" s="105"/>
      <c r="WWP16" s="105"/>
      <c r="WWQ16" s="105"/>
      <c r="WWR16" s="105"/>
      <c r="WWS16" s="105"/>
      <c r="WWT16" s="105"/>
      <c r="WWU16" s="105"/>
      <c r="WWV16" s="105"/>
      <c r="WWW16" s="105"/>
      <c r="WWX16" s="105"/>
      <c r="WWY16" s="105"/>
      <c r="WWZ16" s="105"/>
      <c r="WXA16" s="105"/>
      <c r="WXB16" s="105"/>
      <c r="WXC16" s="105"/>
      <c r="WXD16" s="105"/>
      <c r="WXE16" s="105"/>
      <c r="WXF16" s="105"/>
      <c r="WXG16" s="105"/>
      <c r="WXH16" s="105"/>
      <c r="WXI16" s="105"/>
      <c r="WXJ16" s="105"/>
      <c r="WXK16" s="105"/>
      <c r="WXL16" s="105"/>
      <c r="WXM16" s="18"/>
      <c r="WXN16" s="18"/>
      <c r="WXO16" s="18"/>
      <c r="WXP16" s="18"/>
      <c r="WXQ16" s="18"/>
      <c r="WXR16" s="18"/>
      <c r="WXS16" s="18"/>
      <c r="WXT16" s="18"/>
      <c r="WXU16" s="18"/>
      <c r="WXV16" s="18"/>
      <c r="WXW16" s="18"/>
      <c r="WXX16" s="18"/>
    </row>
    <row r="17" spans="1:1" x14ac:dyDescent="0.2">
      <c r="A17" s="22" t="s">
        <v>13</v>
      </c>
    </row>
    <row r="18" spans="1:1" x14ac:dyDescent="0.2">
      <c r="A18" s="22" t="s">
        <v>14</v>
      </c>
    </row>
    <row r="19" spans="1:1" ht="11.45" customHeight="1" x14ac:dyDescent="0.2">
      <c r="A19" s="23" t="s">
        <v>18</v>
      </c>
    </row>
    <row r="20" spans="1:1" x14ac:dyDescent="0.2">
      <c r="A20" s="156" t="s">
        <v>126</v>
      </c>
    </row>
    <row r="21" spans="1:1" ht="12.75" thickBot="1" x14ac:dyDescent="0.25">
      <c r="A21" s="22"/>
    </row>
    <row r="22" spans="1:1" ht="12.75" thickBot="1" x14ac:dyDescent="0.25">
      <c r="A22" s="163" t="s">
        <v>16</v>
      </c>
    </row>
    <row r="23" spans="1:1" ht="60" x14ac:dyDescent="0.2">
      <c r="A23" s="157" t="s">
        <v>39</v>
      </c>
    </row>
    <row r="24" spans="1:1" ht="30.75" customHeight="1" x14ac:dyDescent="0.2"/>
  </sheetData>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9"/>
  <sheetViews>
    <sheetView workbookViewId="0">
      <selection activeCell="N20" sqref="N20:P21"/>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107" t="s">
        <v>68</v>
      </c>
    </row>
    <row r="3" spans="1:16" s="9" customFormat="1" x14ac:dyDescent="0.2">
      <c r="A3" s="107" t="s">
        <v>9</v>
      </c>
    </row>
    <row r="4" spans="1:16" s="9" customFormat="1" x14ac:dyDescent="0.2">
      <c r="A4" s="42"/>
      <c r="B4" s="61" t="e">
        <f>'C завтраками| Bed and breakfast'!#REF!</f>
        <v>#REF!</v>
      </c>
      <c r="C4" s="61" t="e">
        <f>'C завтраками| Bed and breakfast'!#REF!</f>
        <v>#REF!</v>
      </c>
      <c r="D4" s="61" t="e">
        <f>'C завтраками| Bed and breakfast'!#REF!</f>
        <v>#REF!</v>
      </c>
      <c r="E4" s="61" t="e">
        <f>'C завтраками| Bed and breakfast'!#REF!</f>
        <v>#REF!</v>
      </c>
      <c r="F4" s="61" t="e">
        <f>'C завтраками| Bed and breakfast'!#REF!</f>
        <v>#REF!</v>
      </c>
      <c r="G4" s="61" t="e">
        <f>'C завтраками| Bed and breakfast'!#REF!</f>
        <v>#REF!</v>
      </c>
      <c r="H4" s="61" t="e">
        <f>'C завтраками| Bed and breakfast'!#REF!</f>
        <v>#REF!</v>
      </c>
      <c r="I4" s="61" t="e">
        <f>'C завтраками| Bed and breakfast'!#REF!</f>
        <v>#REF!</v>
      </c>
      <c r="J4" s="61" t="e">
        <f>'C завтраками| Bed and breakfast'!#REF!</f>
        <v>#REF!</v>
      </c>
      <c r="K4" s="61" t="e">
        <f>'C завтраками| Bed and breakfast'!#REF!</f>
        <v>#REF!</v>
      </c>
      <c r="L4" s="61" t="e">
        <f>'C завтраками| Bed and breakfast'!#REF!</f>
        <v>#REF!</v>
      </c>
      <c r="M4" s="61" t="e">
        <f>'C завтраками| Bed and breakfast'!#REF!</f>
        <v>#REF!</v>
      </c>
      <c r="N4" s="61" t="e">
        <f>'C завтраками| Bed and breakfast'!#REF!</f>
        <v>#REF!</v>
      </c>
      <c r="O4" s="61" t="e">
        <f>'C завтраками| Bed and breakfast'!#REF!</f>
        <v>#REF!</v>
      </c>
      <c r="P4" s="61" t="e">
        <f>'C завтраками| Bed and breakfast'!#REF!</f>
        <v>#REF!</v>
      </c>
    </row>
    <row r="5" spans="1:16" s="9" customFormat="1" ht="23.1" customHeight="1" x14ac:dyDescent="0.2">
      <c r="A5" s="46" t="s">
        <v>11</v>
      </c>
      <c r="B5" s="61" t="e">
        <f>'C завтраками| Bed and breakfast'!#REF!</f>
        <v>#REF!</v>
      </c>
      <c r="C5" s="61" t="e">
        <f>'C завтраками| Bed and breakfast'!#REF!</f>
        <v>#REF!</v>
      </c>
      <c r="D5" s="61" t="e">
        <f>'C завтраками| Bed and breakfast'!#REF!</f>
        <v>#REF!</v>
      </c>
      <c r="E5" s="61" t="e">
        <f>'C завтраками| Bed and breakfast'!#REF!</f>
        <v>#REF!</v>
      </c>
      <c r="F5" s="61" t="e">
        <f>'C завтраками| Bed and breakfast'!#REF!</f>
        <v>#REF!</v>
      </c>
      <c r="G5" s="61" t="e">
        <f>'C завтраками| Bed and breakfast'!#REF!</f>
        <v>#REF!</v>
      </c>
      <c r="H5" s="61" t="e">
        <f>'C завтраками| Bed and breakfast'!#REF!</f>
        <v>#REF!</v>
      </c>
      <c r="I5" s="61" t="e">
        <f>'C завтраками| Bed and breakfast'!#REF!</f>
        <v>#REF!</v>
      </c>
      <c r="J5" s="61" t="e">
        <f>'C завтраками| Bed and breakfast'!#REF!</f>
        <v>#REF!</v>
      </c>
      <c r="K5" s="61" t="e">
        <f>'C завтраками| Bed and breakfast'!#REF!</f>
        <v>#REF!</v>
      </c>
      <c r="L5" s="61" t="e">
        <f>'C завтраками| Bed and breakfast'!#REF!</f>
        <v>#REF!</v>
      </c>
      <c r="M5" s="61" t="e">
        <f>'C завтраками| Bed and breakfast'!#REF!</f>
        <v>#REF!</v>
      </c>
      <c r="N5" s="61" t="e">
        <f>'C завтраками| Bed and breakfast'!#REF!</f>
        <v>#REF!</v>
      </c>
      <c r="O5" s="61" t="e">
        <f>'C завтраками| Bed and breakfast'!#REF!</f>
        <v>#REF!</v>
      </c>
      <c r="P5" s="61"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16"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16" s="9" customFormat="1" x14ac:dyDescent="0.2">
      <c r="A18" s="25"/>
    </row>
    <row r="19" spans="1:16" s="9" customFormat="1" x14ac:dyDescent="0.2">
      <c r="A19" s="45" t="s">
        <v>10</v>
      </c>
    </row>
    <row r="20" spans="1:16" s="9" customFormat="1" x14ac:dyDescent="0.2">
      <c r="A20" s="25"/>
      <c r="B20" s="35" t="e">
        <f>B4</f>
        <v>#REF!</v>
      </c>
      <c r="C20" s="24" t="e">
        <f t="shared" ref="C20" si="0">C4</f>
        <v>#REF!</v>
      </c>
      <c r="D20" s="24" t="e">
        <f t="shared" ref="D20:E20" si="1">D4</f>
        <v>#REF!</v>
      </c>
      <c r="E20" s="24" t="e">
        <f t="shared" si="1"/>
        <v>#REF!</v>
      </c>
      <c r="F20" s="24" t="e">
        <f t="shared" ref="F20:J20" si="2">F4</f>
        <v>#REF!</v>
      </c>
      <c r="G20" s="24" t="e">
        <f t="shared" si="2"/>
        <v>#REF!</v>
      </c>
      <c r="H20" s="24" t="e">
        <f t="shared" si="2"/>
        <v>#REF!</v>
      </c>
      <c r="I20" s="24" t="e">
        <f t="shared" si="2"/>
        <v>#REF!</v>
      </c>
      <c r="J20" s="24" t="e">
        <f t="shared" si="2"/>
        <v>#REF!</v>
      </c>
      <c r="K20" s="97" t="e">
        <f t="shared" ref="K20" si="3">K4</f>
        <v>#REF!</v>
      </c>
      <c r="L20" s="97" t="e">
        <f t="shared" ref="L20:P20" si="4">L4</f>
        <v>#REF!</v>
      </c>
      <c r="M20" s="97" t="e">
        <f t="shared" si="4"/>
        <v>#REF!</v>
      </c>
      <c r="N20" s="97" t="e">
        <f t="shared" si="4"/>
        <v>#REF!</v>
      </c>
      <c r="O20" s="24" t="e">
        <f t="shared" si="4"/>
        <v>#REF!</v>
      </c>
      <c r="P20" s="24" t="e">
        <f t="shared" si="4"/>
        <v>#REF!</v>
      </c>
    </row>
    <row r="21" spans="1:16" s="9" customFormat="1" ht="35.450000000000003" customHeight="1" x14ac:dyDescent="0.2">
      <c r="A21" s="10" t="s">
        <v>11</v>
      </c>
      <c r="B21" s="35" t="e">
        <f>B5</f>
        <v>#REF!</v>
      </c>
      <c r="C21" s="24" t="e">
        <f t="shared" ref="C21" si="5">C5</f>
        <v>#REF!</v>
      </c>
      <c r="D21" s="24" t="e">
        <f t="shared" ref="D21:E21" si="6">D5</f>
        <v>#REF!</v>
      </c>
      <c r="E21" s="24" t="e">
        <f t="shared" si="6"/>
        <v>#REF!</v>
      </c>
      <c r="F21" s="24" t="e">
        <f t="shared" ref="F21:J21" si="7">F5</f>
        <v>#REF!</v>
      </c>
      <c r="G21" s="24" t="e">
        <f t="shared" si="7"/>
        <v>#REF!</v>
      </c>
      <c r="H21" s="24" t="e">
        <f t="shared" si="7"/>
        <v>#REF!</v>
      </c>
      <c r="I21" s="24" t="e">
        <f t="shared" si="7"/>
        <v>#REF!</v>
      </c>
      <c r="J21" s="24" t="e">
        <f t="shared" si="7"/>
        <v>#REF!</v>
      </c>
      <c r="K21" s="97" t="e">
        <f t="shared" ref="K21" si="8">K5</f>
        <v>#REF!</v>
      </c>
      <c r="L21" s="97" t="e">
        <f t="shared" ref="L21:P21" si="9">L5</f>
        <v>#REF!</v>
      </c>
      <c r="M21" s="97" t="e">
        <f t="shared" si="9"/>
        <v>#REF!</v>
      </c>
      <c r="N21" s="97" t="e">
        <f t="shared" si="9"/>
        <v>#REF!</v>
      </c>
      <c r="O21" s="24" t="e">
        <f t="shared" si="9"/>
        <v>#REF!</v>
      </c>
      <c r="P21" s="24" t="e">
        <f t="shared" si="9"/>
        <v>#REF!</v>
      </c>
    </row>
    <row r="22" spans="1:16" s="9" customFormat="1" x14ac:dyDescent="0.2">
      <c r="A22" s="11" t="s">
        <v>21</v>
      </c>
    </row>
    <row r="23" spans="1:16" s="9" customFormat="1" x14ac:dyDescent="0.2">
      <c r="A23" s="43">
        <v>1</v>
      </c>
      <c r="B23" s="44" t="e">
        <f>B7*0.87</f>
        <v>#REF!</v>
      </c>
      <c r="C23" s="44" t="e">
        <f t="shared" ref="C23" si="10">C7*0.87</f>
        <v>#REF!</v>
      </c>
      <c r="D23" s="44" t="e">
        <f t="shared" ref="D23:E23" si="11">D7*0.87</f>
        <v>#REF!</v>
      </c>
      <c r="E23" s="44" t="e">
        <f t="shared" si="11"/>
        <v>#REF!</v>
      </c>
      <c r="F23" s="44" t="e">
        <f t="shared" ref="F23:J23" si="12">F7*0.87</f>
        <v>#REF!</v>
      </c>
      <c r="G23" s="44" t="e">
        <f t="shared" si="12"/>
        <v>#REF!</v>
      </c>
      <c r="H23" s="44" t="e">
        <f t="shared" si="12"/>
        <v>#REF!</v>
      </c>
      <c r="I23" s="44" t="e">
        <f t="shared" si="12"/>
        <v>#REF!</v>
      </c>
      <c r="J23" s="44" t="e">
        <f t="shared" si="12"/>
        <v>#REF!</v>
      </c>
      <c r="K23" s="44" t="e">
        <f t="shared" ref="K23" si="13">K7*0.87</f>
        <v>#REF!</v>
      </c>
      <c r="L23" s="44" t="e">
        <f t="shared" ref="L23:P23" si="14">L7*0.87</f>
        <v>#REF!</v>
      </c>
      <c r="M23" s="44" t="e">
        <f t="shared" si="14"/>
        <v>#REF!</v>
      </c>
      <c r="N23" s="44" t="e">
        <f t="shared" si="14"/>
        <v>#REF!</v>
      </c>
      <c r="O23" s="44" t="e">
        <f t="shared" si="14"/>
        <v>#REF!</v>
      </c>
      <c r="P23" s="44" t="e">
        <f t="shared" si="14"/>
        <v>#REF!</v>
      </c>
    </row>
    <row r="24" spans="1:16" s="9" customFormat="1" x14ac:dyDescent="0.2">
      <c r="A24" s="43">
        <v>2</v>
      </c>
      <c r="B24" s="44" t="e">
        <f t="shared" ref="B24:B33" si="15">B8*0.87</f>
        <v>#REF!</v>
      </c>
      <c r="C24" s="44" t="e">
        <f t="shared" ref="C24" si="16">C8*0.87</f>
        <v>#REF!</v>
      </c>
      <c r="D24" s="44" t="e">
        <f t="shared" ref="D24:E24" si="17">D8*0.87</f>
        <v>#REF!</v>
      </c>
      <c r="E24" s="44" t="e">
        <f t="shared" si="17"/>
        <v>#REF!</v>
      </c>
      <c r="F24" s="44" t="e">
        <f t="shared" ref="F24:J24" si="18">F8*0.87</f>
        <v>#REF!</v>
      </c>
      <c r="G24" s="44" t="e">
        <f t="shared" si="18"/>
        <v>#REF!</v>
      </c>
      <c r="H24" s="44" t="e">
        <f t="shared" si="18"/>
        <v>#REF!</v>
      </c>
      <c r="I24" s="44" t="e">
        <f t="shared" si="18"/>
        <v>#REF!</v>
      </c>
      <c r="J24" s="44" t="e">
        <f t="shared" si="18"/>
        <v>#REF!</v>
      </c>
      <c r="K24" s="44" t="e">
        <f t="shared" ref="K24" si="19">K8*0.87</f>
        <v>#REF!</v>
      </c>
      <c r="L24" s="44" t="e">
        <f t="shared" ref="L24:P24" si="20">L8*0.87</f>
        <v>#REF!</v>
      </c>
      <c r="M24" s="44" t="e">
        <f t="shared" si="20"/>
        <v>#REF!</v>
      </c>
      <c r="N24" s="44" t="e">
        <f t="shared" si="20"/>
        <v>#REF!</v>
      </c>
      <c r="O24" s="44" t="e">
        <f t="shared" si="20"/>
        <v>#REF!</v>
      </c>
      <c r="P24" s="44" t="e">
        <f t="shared" si="20"/>
        <v>#REF!</v>
      </c>
    </row>
    <row r="25" spans="1:16" s="9" customFormat="1" x14ac:dyDescent="0.2">
      <c r="A25" s="11" t="s">
        <v>22</v>
      </c>
      <c r="B25" s="44"/>
      <c r="C25" s="44"/>
      <c r="D25" s="44"/>
      <c r="E25" s="44"/>
      <c r="F25" s="44"/>
      <c r="G25" s="44"/>
      <c r="H25" s="44"/>
      <c r="I25" s="44"/>
      <c r="J25" s="44"/>
      <c r="K25" s="44"/>
      <c r="L25" s="44"/>
      <c r="M25" s="44"/>
      <c r="N25" s="44"/>
      <c r="O25" s="44"/>
      <c r="P25" s="44"/>
    </row>
    <row r="26" spans="1:16" s="9" customFormat="1" x14ac:dyDescent="0.2">
      <c r="A26" s="43">
        <v>1</v>
      </c>
      <c r="B26" s="44" t="e">
        <f t="shared" si="15"/>
        <v>#REF!</v>
      </c>
      <c r="C26" s="44" t="e">
        <f t="shared" ref="C26" si="21">C10*0.87</f>
        <v>#REF!</v>
      </c>
      <c r="D26" s="44" t="e">
        <f t="shared" ref="D26:E26" si="22">D10*0.87</f>
        <v>#REF!</v>
      </c>
      <c r="E26" s="44" t="e">
        <f t="shared" si="22"/>
        <v>#REF!</v>
      </c>
      <c r="F26" s="44" t="e">
        <f t="shared" ref="F26:J26" si="23">F10*0.87</f>
        <v>#REF!</v>
      </c>
      <c r="G26" s="44" t="e">
        <f t="shared" si="23"/>
        <v>#REF!</v>
      </c>
      <c r="H26" s="44" t="e">
        <f t="shared" si="23"/>
        <v>#REF!</v>
      </c>
      <c r="I26" s="44" t="e">
        <f t="shared" si="23"/>
        <v>#REF!</v>
      </c>
      <c r="J26" s="44" t="e">
        <f t="shared" si="23"/>
        <v>#REF!</v>
      </c>
      <c r="K26" s="44" t="e">
        <f t="shared" ref="K26" si="24">K10*0.87</f>
        <v>#REF!</v>
      </c>
      <c r="L26" s="44" t="e">
        <f t="shared" ref="L26:P26" si="25">L10*0.87</f>
        <v>#REF!</v>
      </c>
      <c r="M26" s="44" t="e">
        <f t="shared" si="25"/>
        <v>#REF!</v>
      </c>
      <c r="N26" s="44" t="e">
        <f t="shared" si="25"/>
        <v>#REF!</v>
      </c>
      <c r="O26" s="44" t="e">
        <f t="shared" si="25"/>
        <v>#REF!</v>
      </c>
      <c r="P26" s="44" t="e">
        <f t="shared" si="25"/>
        <v>#REF!</v>
      </c>
    </row>
    <row r="27" spans="1:16" s="9" customFormat="1" x14ac:dyDescent="0.2">
      <c r="A27" s="43">
        <v>2</v>
      </c>
      <c r="B27" s="44" t="e">
        <f t="shared" si="15"/>
        <v>#REF!</v>
      </c>
      <c r="C27" s="44" t="e">
        <f t="shared" ref="C27" si="26">C11*0.87</f>
        <v>#REF!</v>
      </c>
      <c r="D27" s="44" t="e">
        <f t="shared" ref="D27:E27" si="27">D11*0.87</f>
        <v>#REF!</v>
      </c>
      <c r="E27" s="44" t="e">
        <f t="shared" si="27"/>
        <v>#REF!</v>
      </c>
      <c r="F27" s="44" t="e">
        <f t="shared" ref="F27:J27" si="28">F11*0.87</f>
        <v>#REF!</v>
      </c>
      <c r="G27" s="44" t="e">
        <f t="shared" si="28"/>
        <v>#REF!</v>
      </c>
      <c r="H27" s="44" t="e">
        <f t="shared" si="28"/>
        <v>#REF!</v>
      </c>
      <c r="I27" s="44" t="e">
        <f t="shared" si="28"/>
        <v>#REF!</v>
      </c>
      <c r="J27" s="44" t="e">
        <f t="shared" si="28"/>
        <v>#REF!</v>
      </c>
      <c r="K27" s="44" t="e">
        <f t="shared" ref="K27" si="29">K11*0.87</f>
        <v>#REF!</v>
      </c>
      <c r="L27" s="44" t="e">
        <f t="shared" ref="L27:P27" si="30">L11*0.87</f>
        <v>#REF!</v>
      </c>
      <c r="M27" s="44" t="e">
        <f t="shared" si="30"/>
        <v>#REF!</v>
      </c>
      <c r="N27" s="44" t="e">
        <f t="shared" si="30"/>
        <v>#REF!</v>
      </c>
      <c r="O27" s="44" t="e">
        <f t="shared" si="30"/>
        <v>#REF!</v>
      </c>
      <c r="P27" s="44" t="e">
        <f t="shared" si="30"/>
        <v>#REF!</v>
      </c>
    </row>
    <row r="28" spans="1:16" s="9" customFormat="1" x14ac:dyDescent="0.2">
      <c r="A28" s="11" t="s">
        <v>23</v>
      </c>
      <c r="B28" s="44"/>
      <c r="C28" s="44"/>
      <c r="D28" s="44"/>
      <c r="E28" s="44"/>
      <c r="F28" s="44"/>
      <c r="G28" s="44"/>
      <c r="H28" s="44"/>
      <c r="I28" s="44"/>
      <c r="J28" s="44"/>
      <c r="K28" s="44"/>
      <c r="L28" s="44"/>
      <c r="M28" s="44"/>
      <c r="N28" s="44"/>
      <c r="O28" s="44"/>
      <c r="P28" s="44"/>
    </row>
    <row r="29" spans="1:16" s="9" customFormat="1" x14ac:dyDescent="0.2">
      <c r="A29" s="12">
        <v>1</v>
      </c>
      <c r="B29" s="44" t="e">
        <f t="shared" si="15"/>
        <v>#REF!</v>
      </c>
      <c r="C29" s="44" t="e">
        <f t="shared" ref="C29" si="31">C13*0.87</f>
        <v>#REF!</v>
      </c>
      <c r="D29" s="44" t="e">
        <f t="shared" ref="D29:E29" si="32">D13*0.87</f>
        <v>#REF!</v>
      </c>
      <c r="E29" s="44" t="e">
        <f t="shared" si="32"/>
        <v>#REF!</v>
      </c>
      <c r="F29" s="44" t="e">
        <f t="shared" ref="F29:J29" si="33">F13*0.87</f>
        <v>#REF!</v>
      </c>
      <c r="G29" s="44" t="e">
        <f t="shared" si="33"/>
        <v>#REF!</v>
      </c>
      <c r="H29" s="44" t="e">
        <f t="shared" si="33"/>
        <v>#REF!</v>
      </c>
      <c r="I29" s="44" t="e">
        <f t="shared" si="33"/>
        <v>#REF!</v>
      </c>
      <c r="J29" s="44" t="e">
        <f t="shared" si="33"/>
        <v>#REF!</v>
      </c>
      <c r="K29" s="44" t="e">
        <f t="shared" ref="K29" si="34">K13*0.87</f>
        <v>#REF!</v>
      </c>
      <c r="L29" s="44" t="e">
        <f t="shared" ref="L29:P29" si="35">L13*0.87</f>
        <v>#REF!</v>
      </c>
      <c r="M29" s="44" t="e">
        <f t="shared" si="35"/>
        <v>#REF!</v>
      </c>
      <c r="N29" s="44" t="e">
        <f t="shared" si="35"/>
        <v>#REF!</v>
      </c>
      <c r="O29" s="44" t="e">
        <f t="shared" si="35"/>
        <v>#REF!</v>
      </c>
      <c r="P29" s="44" t="e">
        <f t="shared" si="35"/>
        <v>#REF!</v>
      </c>
    </row>
    <row r="30" spans="1:16" s="9" customFormat="1" x14ac:dyDescent="0.2">
      <c r="A30" s="12">
        <v>2</v>
      </c>
      <c r="B30" s="44" t="e">
        <f t="shared" si="15"/>
        <v>#REF!</v>
      </c>
      <c r="C30" s="44" t="e">
        <f t="shared" ref="C30" si="36">C14*0.87</f>
        <v>#REF!</v>
      </c>
      <c r="D30" s="44" t="e">
        <f t="shared" ref="D30:E30" si="37">D14*0.87</f>
        <v>#REF!</v>
      </c>
      <c r="E30" s="44" t="e">
        <f t="shared" si="37"/>
        <v>#REF!</v>
      </c>
      <c r="F30" s="44" t="e">
        <f t="shared" ref="F30:J30" si="38">F14*0.87</f>
        <v>#REF!</v>
      </c>
      <c r="G30" s="44" t="e">
        <f t="shared" si="38"/>
        <v>#REF!</v>
      </c>
      <c r="H30" s="44" t="e">
        <f t="shared" si="38"/>
        <v>#REF!</v>
      </c>
      <c r="I30" s="44" t="e">
        <f t="shared" si="38"/>
        <v>#REF!</v>
      </c>
      <c r="J30" s="44" t="e">
        <f t="shared" si="38"/>
        <v>#REF!</v>
      </c>
      <c r="K30" s="44" t="e">
        <f t="shared" ref="K30" si="39">K14*0.87</f>
        <v>#REF!</v>
      </c>
      <c r="L30" s="44" t="e">
        <f t="shared" ref="L30:P30" si="40">L14*0.87</f>
        <v>#REF!</v>
      </c>
      <c r="M30" s="44" t="e">
        <f t="shared" si="40"/>
        <v>#REF!</v>
      </c>
      <c r="N30" s="44" t="e">
        <f t="shared" si="40"/>
        <v>#REF!</v>
      </c>
      <c r="O30" s="44" t="e">
        <f t="shared" si="40"/>
        <v>#REF!</v>
      </c>
      <c r="P30" s="44" t="e">
        <f t="shared" si="40"/>
        <v>#REF!</v>
      </c>
    </row>
    <row r="31" spans="1:16" s="9" customFormat="1" x14ac:dyDescent="0.2">
      <c r="A31" s="11" t="s">
        <v>0</v>
      </c>
      <c r="B31" s="44"/>
      <c r="C31" s="44"/>
      <c r="D31" s="44"/>
      <c r="E31" s="44"/>
      <c r="F31" s="44"/>
      <c r="G31" s="44"/>
      <c r="H31" s="44"/>
      <c r="I31" s="44"/>
      <c r="J31" s="44"/>
      <c r="K31" s="44"/>
      <c r="L31" s="44"/>
      <c r="M31" s="44"/>
      <c r="N31" s="44"/>
      <c r="O31" s="44"/>
      <c r="P31" s="44"/>
    </row>
    <row r="32" spans="1:16" s="9" customFormat="1" x14ac:dyDescent="0.2">
      <c r="A32" s="12">
        <v>1</v>
      </c>
      <c r="B32" s="44" t="e">
        <f t="shared" si="15"/>
        <v>#REF!</v>
      </c>
      <c r="C32" s="44" t="e">
        <f t="shared" ref="C32" si="41">C16*0.87</f>
        <v>#REF!</v>
      </c>
      <c r="D32" s="44" t="e">
        <f t="shared" ref="D32:E32" si="42">D16*0.87</f>
        <v>#REF!</v>
      </c>
      <c r="E32" s="44" t="e">
        <f t="shared" si="42"/>
        <v>#REF!</v>
      </c>
      <c r="F32" s="44" t="e">
        <f t="shared" ref="F32:J32" si="43">F16*0.87</f>
        <v>#REF!</v>
      </c>
      <c r="G32" s="44" t="e">
        <f t="shared" si="43"/>
        <v>#REF!</v>
      </c>
      <c r="H32" s="44" t="e">
        <f t="shared" si="43"/>
        <v>#REF!</v>
      </c>
      <c r="I32" s="44" t="e">
        <f t="shared" si="43"/>
        <v>#REF!</v>
      </c>
      <c r="J32" s="44" t="e">
        <f t="shared" si="43"/>
        <v>#REF!</v>
      </c>
      <c r="K32" s="44" t="e">
        <f t="shared" ref="K32" si="44">K16*0.87</f>
        <v>#REF!</v>
      </c>
      <c r="L32" s="44" t="e">
        <f t="shared" ref="L32:P32" si="45">L16*0.87</f>
        <v>#REF!</v>
      </c>
      <c r="M32" s="44" t="e">
        <f t="shared" si="45"/>
        <v>#REF!</v>
      </c>
      <c r="N32" s="44" t="e">
        <f t="shared" si="45"/>
        <v>#REF!</v>
      </c>
      <c r="O32" s="44" t="e">
        <f t="shared" si="45"/>
        <v>#REF!</v>
      </c>
      <c r="P32" s="44" t="e">
        <f t="shared" si="45"/>
        <v>#REF!</v>
      </c>
    </row>
    <row r="33" spans="1:45" s="9" customFormat="1" x14ac:dyDescent="0.2">
      <c r="A33" s="12">
        <v>2</v>
      </c>
      <c r="B33" s="44" t="e">
        <f t="shared" si="15"/>
        <v>#REF!</v>
      </c>
      <c r="C33" s="44" t="e">
        <f t="shared" ref="C33" si="46">C17*0.87</f>
        <v>#REF!</v>
      </c>
      <c r="D33" s="44" t="e">
        <f t="shared" ref="D33:E33" si="47">D17*0.87</f>
        <v>#REF!</v>
      </c>
      <c r="E33" s="44" t="e">
        <f t="shared" si="47"/>
        <v>#REF!</v>
      </c>
      <c r="F33" s="44" t="e">
        <f t="shared" ref="F33:J33" si="48">F17*0.87</f>
        <v>#REF!</v>
      </c>
      <c r="G33" s="44" t="e">
        <f t="shared" si="48"/>
        <v>#REF!</v>
      </c>
      <c r="H33" s="44" t="e">
        <f t="shared" si="48"/>
        <v>#REF!</v>
      </c>
      <c r="I33" s="44" t="e">
        <f t="shared" si="48"/>
        <v>#REF!</v>
      </c>
      <c r="J33" s="44" t="e">
        <f t="shared" si="48"/>
        <v>#REF!</v>
      </c>
      <c r="K33" s="44" t="e">
        <f t="shared" ref="K33" si="49">K17*0.87</f>
        <v>#REF!</v>
      </c>
      <c r="L33" s="44" t="e">
        <f t="shared" ref="L33:P33" si="50">L17*0.87</f>
        <v>#REF!</v>
      </c>
      <c r="M33" s="44" t="e">
        <f t="shared" si="50"/>
        <v>#REF!</v>
      </c>
      <c r="N33" s="44" t="e">
        <f t="shared" si="50"/>
        <v>#REF!</v>
      </c>
      <c r="O33" s="44" t="e">
        <f t="shared" si="50"/>
        <v>#REF!</v>
      </c>
      <c r="P33" s="44" t="e">
        <f t="shared" si="50"/>
        <v>#REF!</v>
      </c>
    </row>
    <row r="35" spans="1:45" s="9" customFormat="1" ht="15" x14ac:dyDescent="0.2">
      <c r="A35" s="223" t="s">
        <v>69</v>
      </c>
      <c r="B35" s="223"/>
      <c r="C35" s="223"/>
      <c r="D35" s="223"/>
      <c r="E35" s="223"/>
      <c r="F35" s="223"/>
      <c r="G35" s="223"/>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row>
    <row r="36" spans="1:45" s="75" customFormat="1" ht="12" x14ac:dyDescent="0.2">
      <c r="A36" s="74" t="s">
        <v>24</v>
      </c>
    </row>
    <row r="37" spans="1:45" s="75" customFormat="1" ht="12" x14ac:dyDescent="0.2">
      <c r="A37" s="62" t="s">
        <v>36</v>
      </c>
      <c r="B37" s="76"/>
      <c r="C37" s="76"/>
      <c r="D37" s="76"/>
      <c r="E37" s="76"/>
      <c r="F37" s="76"/>
      <c r="G37" s="76"/>
      <c r="H37" s="76"/>
      <c r="I37" s="76"/>
      <c r="J37" s="76"/>
      <c r="K37" s="76"/>
      <c r="L37" s="76"/>
      <c r="M37" s="76"/>
      <c r="N37" s="76"/>
      <c r="O37" s="76"/>
      <c r="P37" s="76"/>
      <c r="Q37" s="76"/>
      <c r="R37" s="76"/>
      <c r="S37" s="77"/>
      <c r="T37" s="77"/>
      <c r="U37" s="77"/>
      <c r="V37" s="77"/>
      <c r="W37" s="77"/>
      <c r="X37" s="77"/>
      <c r="Y37" s="77"/>
      <c r="Z37" s="77"/>
      <c r="AA37" s="77"/>
      <c r="AB37" s="77"/>
      <c r="AC37" s="77"/>
      <c r="AD37" s="77"/>
      <c r="AE37" s="77"/>
      <c r="AF37" s="77"/>
      <c r="AG37" s="77"/>
      <c r="AH37" s="77"/>
      <c r="AI37" s="77"/>
      <c r="AJ37" s="77"/>
      <c r="AK37" s="77"/>
      <c r="AL37" s="77"/>
    </row>
    <row r="38" spans="1:45" s="75" customFormat="1" ht="24" x14ac:dyDescent="0.2">
      <c r="A38" s="62" t="s">
        <v>37</v>
      </c>
      <c r="B38" s="76"/>
      <c r="C38" s="76"/>
      <c r="D38" s="76"/>
      <c r="E38" s="76"/>
      <c r="F38" s="76"/>
      <c r="G38" s="76"/>
      <c r="H38" s="76"/>
      <c r="I38" s="76"/>
      <c r="J38" s="76"/>
      <c r="K38" s="76"/>
      <c r="L38" s="76"/>
      <c r="M38" s="76"/>
      <c r="N38" s="76"/>
      <c r="O38" s="76"/>
      <c r="P38" s="76"/>
      <c r="Q38" s="76"/>
      <c r="R38" s="76"/>
      <c r="S38" s="77"/>
      <c r="T38" s="77"/>
      <c r="U38" s="77"/>
      <c r="V38" s="77"/>
      <c r="W38" s="77"/>
      <c r="X38" s="77"/>
      <c r="Y38" s="77"/>
      <c r="Z38" s="77"/>
      <c r="AA38" s="77"/>
      <c r="AB38" s="77"/>
      <c r="AC38" s="77"/>
      <c r="AD38" s="77"/>
      <c r="AE38" s="77"/>
      <c r="AF38" s="77"/>
      <c r="AG38" s="77"/>
      <c r="AH38" s="77"/>
      <c r="AI38" s="77"/>
      <c r="AJ38" s="77"/>
      <c r="AK38" s="77"/>
      <c r="AL38" s="77"/>
    </row>
    <row r="39" spans="1:45" s="75" customFormat="1" ht="12" x14ac:dyDescent="0.2">
      <c r="A39" s="2"/>
    </row>
    <row r="40" spans="1:45" s="75" customFormat="1" ht="12" x14ac:dyDescent="0.2">
      <c r="A40" s="78" t="s">
        <v>12</v>
      </c>
    </row>
    <row r="41" spans="1:45" s="75" customFormat="1" ht="12" x14ac:dyDescent="0.2">
      <c r="A41" s="64" t="s">
        <v>34</v>
      </c>
    </row>
    <row r="42" spans="1:45" s="75" customFormat="1" ht="12" x14ac:dyDescent="0.2">
      <c r="A42" s="65" t="s">
        <v>13</v>
      </c>
    </row>
    <row r="43" spans="1:45" s="75" customFormat="1" ht="12" x14ac:dyDescent="0.2">
      <c r="A43" s="65" t="s">
        <v>14</v>
      </c>
    </row>
    <row r="44" spans="1:45" s="75" customFormat="1" ht="24" x14ac:dyDescent="0.2">
      <c r="A44" s="66" t="s">
        <v>18</v>
      </c>
    </row>
    <row r="45" spans="1:45" s="75" customFormat="1" ht="12" x14ac:dyDescent="0.2">
      <c r="A45" s="65" t="s">
        <v>35</v>
      </c>
    </row>
    <row r="46" spans="1:45" s="75" customFormat="1" ht="48" x14ac:dyDescent="0.2">
      <c r="A46" s="37" t="s">
        <v>70</v>
      </c>
    </row>
    <row r="47" spans="1:45" s="75" customFormat="1" ht="12" x14ac:dyDescent="0.2">
      <c r="A47" s="37"/>
    </row>
    <row r="48" spans="1:45" s="75" customFormat="1" ht="38.25" x14ac:dyDescent="0.2">
      <c r="A48" s="67" t="s">
        <v>71</v>
      </c>
      <c r="B48" s="80"/>
      <c r="C48" s="80"/>
      <c r="D48" s="80"/>
      <c r="E48" s="80"/>
      <c r="F48" s="80"/>
      <c r="G48" s="80"/>
      <c r="H48" s="80"/>
      <c r="I48" s="80"/>
      <c r="J48" s="80"/>
      <c r="K48" s="80"/>
      <c r="L48" s="80"/>
      <c r="M48" s="80"/>
      <c r="N48" s="80"/>
      <c r="O48" s="80"/>
      <c r="P48" s="80"/>
      <c r="Q48" s="80"/>
      <c r="R48" s="80"/>
      <c r="S48" s="80"/>
      <c r="T48" s="80"/>
      <c r="U48" s="80"/>
      <c r="V48" s="80"/>
      <c r="W48" s="80"/>
      <c r="X48" s="80"/>
    </row>
    <row r="49" spans="1:24" s="75" customFormat="1" ht="12" x14ac:dyDescent="0.2">
      <c r="A49" s="81"/>
      <c r="B49" s="80"/>
      <c r="C49" s="80"/>
      <c r="D49" s="80"/>
      <c r="E49" s="80"/>
      <c r="F49" s="80"/>
      <c r="G49" s="80"/>
      <c r="H49" s="80"/>
      <c r="I49" s="80"/>
      <c r="J49" s="80"/>
      <c r="K49" s="80"/>
      <c r="L49" s="80"/>
      <c r="M49" s="80"/>
      <c r="N49" s="80"/>
      <c r="O49" s="80"/>
      <c r="P49" s="80"/>
      <c r="Q49" s="80"/>
      <c r="R49" s="80"/>
      <c r="S49" s="80"/>
      <c r="T49" s="80"/>
      <c r="U49" s="80"/>
      <c r="V49" s="80"/>
      <c r="W49" s="80"/>
      <c r="X49" s="80"/>
    </row>
    <row r="50" spans="1:24" s="75" customFormat="1" ht="52.5" x14ac:dyDescent="0.2">
      <c r="A50" s="98" t="s">
        <v>41</v>
      </c>
      <c r="B50" s="82"/>
      <c r="C50" s="82"/>
      <c r="D50" s="82"/>
      <c r="E50" s="82"/>
      <c r="F50" s="82"/>
      <c r="G50" s="82"/>
      <c r="H50" s="82"/>
      <c r="I50" s="82"/>
      <c r="J50" s="82"/>
      <c r="K50" s="82"/>
      <c r="L50" s="82"/>
      <c r="M50" s="82"/>
      <c r="N50" s="82"/>
      <c r="O50" s="82"/>
      <c r="P50" s="82"/>
      <c r="Q50" s="1"/>
      <c r="R50" s="1"/>
      <c r="S50" s="1"/>
      <c r="T50" s="80"/>
      <c r="U50" s="80"/>
      <c r="V50" s="80"/>
      <c r="W50" s="80"/>
      <c r="X50" s="80"/>
    </row>
    <row r="51" spans="1:24" s="75" customFormat="1" ht="42" x14ac:dyDescent="0.2">
      <c r="A51" s="98" t="s">
        <v>42</v>
      </c>
      <c r="B51" s="82"/>
      <c r="C51" s="82"/>
      <c r="D51" s="82"/>
      <c r="E51" s="82"/>
      <c r="F51" s="82"/>
      <c r="G51" s="82"/>
      <c r="H51" s="82"/>
      <c r="I51" s="82"/>
      <c r="J51" s="82"/>
      <c r="K51" s="82"/>
      <c r="L51" s="82"/>
      <c r="M51" s="82"/>
      <c r="N51" s="82"/>
      <c r="O51" s="82"/>
      <c r="P51" s="82"/>
      <c r="Q51" s="1"/>
      <c r="R51" s="1"/>
      <c r="S51" s="1"/>
      <c r="T51" s="80"/>
      <c r="U51" s="80"/>
      <c r="V51" s="80"/>
      <c r="W51" s="80"/>
      <c r="X51" s="80"/>
    </row>
    <row r="52" spans="1:24" s="75" customFormat="1" ht="73.5" x14ac:dyDescent="0.2">
      <c r="A52" s="98" t="s">
        <v>43</v>
      </c>
      <c r="B52" s="82"/>
      <c r="C52" s="82"/>
      <c r="D52" s="82"/>
      <c r="E52" s="82"/>
      <c r="F52" s="82"/>
      <c r="G52" s="82"/>
      <c r="H52" s="82"/>
      <c r="I52" s="82"/>
      <c r="J52" s="82"/>
      <c r="K52" s="82"/>
      <c r="L52" s="82"/>
      <c r="M52" s="82"/>
      <c r="N52" s="82"/>
      <c r="O52" s="82"/>
      <c r="P52" s="82"/>
      <c r="Q52" s="1"/>
      <c r="R52" s="1"/>
      <c r="S52" s="1"/>
      <c r="T52" s="80"/>
      <c r="U52" s="80"/>
      <c r="V52" s="80"/>
      <c r="W52" s="80"/>
      <c r="X52" s="80"/>
    </row>
    <row r="53" spans="1:24" s="75" customFormat="1" ht="52.5" x14ac:dyDescent="0.2">
      <c r="A53" s="109" t="s">
        <v>82</v>
      </c>
      <c r="B53" s="80"/>
      <c r="C53" s="80"/>
      <c r="D53" s="80"/>
      <c r="E53" s="80"/>
      <c r="F53" s="80"/>
      <c r="G53" s="80"/>
      <c r="H53" s="80"/>
      <c r="I53" s="80"/>
      <c r="J53" s="80"/>
      <c r="K53" s="80"/>
      <c r="L53" s="80"/>
      <c r="M53" s="80"/>
      <c r="N53" s="80"/>
      <c r="O53" s="80"/>
      <c r="P53" s="80"/>
      <c r="Q53" s="80"/>
      <c r="R53" s="80"/>
      <c r="S53" s="80"/>
      <c r="T53" s="80"/>
      <c r="U53" s="80"/>
      <c r="V53" s="80"/>
      <c r="W53" s="80"/>
      <c r="X53" s="80"/>
    </row>
    <row r="54" spans="1:24" s="75" customFormat="1" ht="63" x14ac:dyDescent="0.2">
      <c r="A54" s="98" t="s">
        <v>45</v>
      </c>
      <c r="B54" s="80"/>
      <c r="C54" s="80"/>
      <c r="D54" s="80"/>
      <c r="E54" s="80"/>
      <c r="F54" s="80"/>
      <c r="G54" s="80"/>
      <c r="H54" s="80"/>
      <c r="I54" s="80"/>
      <c r="J54" s="80"/>
      <c r="K54" s="80"/>
      <c r="L54" s="80"/>
      <c r="M54" s="80"/>
      <c r="N54" s="80"/>
      <c r="O54" s="80"/>
      <c r="P54" s="80"/>
      <c r="Q54" s="80"/>
      <c r="R54" s="80"/>
      <c r="S54" s="80"/>
      <c r="T54" s="80"/>
      <c r="U54" s="80"/>
      <c r="V54" s="80"/>
      <c r="W54" s="80"/>
      <c r="X54" s="80"/>
    </row>
    <row r="55" spans="1:24" s="75" customFormat="1" ht="31.5" x14ac:dyDescent="0.2">
      <c r="A55" s="109" t="s">
        <v>80</v>
      </c>
      <c r="E55" s="80"/>
      <c r="F55" s="80"/>
      <c r="G55" s="80"/>
      <c r="H55" s="80"/>
      <c r="I55" s="80"/>
      <c r="J55" s="80"/>
      <c r="K55" s="80"/>
      <c r="L55" s="80"/>
      <c r="M55" s="80"/>
      <c r="N55" s="80"/>
      <c r="O55" s="80"/>
      <c r="P55" s="80"/>
      <c r="Q55" s="80"/>
      <c r="R55" s="80"/>
      <c r="S55" s="80"/>
      <c r="T55" s="80"/>
      <c r="U55" s="80"/>
      <c r="V55" s="80"/>
      <c r="W55" s="80"/>
      <c r="X55" s="80"/>
    </row>
    <row r="56" spans="1:24" s="75" customFormat="1" ht="52.5" x14ac:dyDescent="0.2">
      <c r="A56" s="98" t="s">
        <v>83</v>
      </c>
      <c r="E56" s="80"/>
      <c r="F56" s="80"/>
      <c r="G56" s="80"/>
      <c r="H56" s="80"/>
      <c r="I56" s="80"/>
      <c r="J56" s="80"/>
      <c r="K56" s="80"/>
      <c r="L56" s="80"/>
      <c r="M56" s="80"/>
      <c r="N56" s="80"/>
      <c r="O56" s="80"/>
      <c r="P56" s="80"/>
      <c r="Q56" s="80"/>
      <c r="R56" s="80"/>
      <c r="S56" s="80"/>
      <c r="T56" s="80"/>
      <c r="U56" s="80"/>
      <c r="V56" s="80"/>
      <c r="W56" s="80"/>
      <c r="X56" s="80"/>
    </row>
    <row r="57" spans="1:24" s="75" customFormat="1" ht="42" x14ac:dyDescent="0.2">
      <c r="A57" s="98" t="s">
        <v>84</v>
      </c>
    </row>
    <row r="58" spans="1:24" s="75" customFormat="1" ht="42" x14ac:dyDescent="0.2">
      <c r="A58" s="109" t="s">
        <v>85</v>
      </c>
    </row>
    <row r="59" spans="1:24" s="75" customFormat="1" ht="21" x14ac:dyDescent="0.2">
      <c r="A59" s="109" t="s">
        <v>81</v>
      </c>
    </row>
    <row r="60" spans="1:24" s="75" customFormat="1" ht="12" x14ac:dyDescent="0.2">
      <c r="A60" s="99"/>
    </row>
    <row r="61" spans="1:24" s="75" customFormat="1" ht="31.5" x14ac:dyDescent="0.2">
      <c r="A61" s="69" t="s">
        <v>46</v>
      </c>
    </row>
    <row r="62" spans="1:24" s="75" customFormat="1" ht="52.5" x14ac:dyDescent="0.2">
      <c r="A62" s="89" t="s">
        <v>47</v>
      </c>
    </row>
    <row r="63" spans="1:24" s="75" customFormat="1" ht="21" x14ac:dyDescent="0.2">
      <c r="A63" s="69" t="s">
        <v>48</v>
      </c>
    </row>
    <row r="64" spans="1:24" s="75" customFormat="1" ht="53.25" x14ac:dyDescent="0.2">
      <c r="A64" s="86" t="s">
        <v>49</v>
      </c>
    </row>
    <row r="65" spans="1:1" s="75" customFormat="1" ht="31.5" x14ac:dyDescent="0.2">
      <c r="A65" s="69" t="s">
        <v>50</v>
      </c>
    </row>
    <row r="66" spans="1:1" s="75" customFormat="1" ht="12" x14ac:dyDescent="0.2">
      <c r="A66" s="84"/>
    </row>
    <row r="67" spans="1:1" s="75" customFormat="1" ht="12" x14ac:dyDescent="0.2">
      <c r="A67" s="72" t="s">
        <v>16</v>
      </c>
    </row>
    <row r="68" spans="1:1" s="75" customFormat="1" ht="36" x14ac:dyDescent="0.2">
      <c r="A68" s="73" t="s">
        <v>32</v>
      </c>
    </row>
    <row r="69" spans="1:1" s="75" customFormat="1" ht="24" x14ac:dyDescent="0.2">
      <c r="A69" s="73" t="s">
        <v>33</v>
      </c>
    </row>
  </sheetData>
  <mergeCells count="1">
    <mergeCell ref="A35:AS3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72"/>
  <sheetViews>
    <sheetView topLeftCell="A22" zoomScaleNormal="100" workbookViewId="0">
      <pane xSplit="1" topLeftCell="B1" activePane="topRight" state="frozen"/>
      <selection pane="topRight" activeCell="B4" sqref="B4:BA49"/>
    </sheetView>
  </sheetViews>
  <sheetFormatPr defaultColWidth="9" defaultRowHeight="12" x14ac:dyDescent="0.2"/>
  <cols>
    <col min="1" max="1" width="75.42578125" style="14" customWidth="1"/>
    <col min="2" max="16384" width="9" style="14"/>
  </cols>
  <sheetData>
    <row r="1" spans="1:53" x14ac:dyDescent="0.2">
      <c r="A1" s="13" t="s">
        <v>199</v>
      </c>
    </row>
    <row r="2" spans="1:53" x14ac:dyDescent="0.2">
      <c r="A2" s="15" t="s">
        <v>8</v>
      </c>
    </row>
    <row r="3" spans="1:53" x14ac:dyDescent="0.2">
      <c r="A3" s="13"/>
    </row>
    <row r="4" spans="1:53" ht="26.1" customHeight="1" x14ac:dyDescent="0.2">
      <c r="A4" s="49" t="s">
        <v>9</v>
      </c>
      <c r="B4" s="24">
        <f>'C завтраками| Bed and breakfast'!B4</f>
        <v>45401</v>
      </c>
      <c r="C4" s="24">
        <f>'C завтраками| Bed and breakfast'!C4</f>
        <v>45402</v>
      </c>
      <c r="D4" s="24">
        <f>'C завтраками| Bed and breakfast'!D4</f>
        <v>45403</v>
      </c>
      <c r="E4" s="24">
        <f>'C завтраками| Bed and breakfast'!E4</f>
        <v>45407</v>
      </c>
      <c r="F4" s="24">
        <f>'C завтраками| Bed and breakfast'!F4</f>
        <v>45409</v>
      </c>
      <c r="G4" s="24">
        <f>'C завтраками| Bed and breakfast'!G4</f>
        <v>45411</v>
      </c>
      <c r="H4" s="24">
        <f>'C завтраками| Bed and breakfast'!H4</f>
        <v>45413</v>
      </c>
      <c r="I4" s="24">
        <f>'C завтраками| Bed and breakfast'!I4</f>
        <v>45417</v>
      </c>
      <c r="J4" s="24">
        <f>'C завтраками| Bed and breakfast'!J4</f>
        <v>45419</v>
      </c>
      <c r="K4" s="24">
        <f>'C завтраками| Bed and breakfast'!K4</f>
        <v>45420</v>
      </c>
      <c r="L4" s="24">
        <f>'C завтраками| Bed and breakfast'!L4</f>
        <v>45421</v>
      </c>
      <c r="M4" s="24">
        <f>'C завтраками| Bed and breakfast'!M4</f>
        <v>45423</v>
      </c>
      <c r="N4" s="24">
        <f>'C завтраками| Bed and breakfast'!N4</f>
        <v>45424</v>
      </c>
      <c r="O4" s="24">
        <f>'C завтраками| Bed and breakfast'!O4</f>
        <v>45427</v>
      </c>
      <c r="P4" s="24">
        <f>'C завтраками| Bed and breakfast'!P4</f>
        <v>45429</v>
      </c>
      <c r="Q4" s="24">
        <f>'C завтраками| Bed and breakfast'!Q4</f>
        <v>45434</v>
      </c>
      <c r="R4" s="24">
        <f>'C завтраками| Bed and breakfast'!R4</f>
        <v>45435</v>
      </c>
      <c r="S4" s="24">
        <f>'C завтраками| Bed and breakfast'!S4</f>
        <v>45437</v>
      </c>
      <c r="T4" s="24">
        <f>'C завтраками| Bed and breakfast'!T4</f>
        <v>45443</v>
      </c>
      <c r="U4" s="24">
        <f>'C завтраками| Bed and breakfast'!U4</f>
        <v>45444</v>
      </c>
      <c r="V4" s="24">
        <f>'C завтраками| Bed and breakfast'!V4</f>
        <v>45445</v>
      </c>
      <c r="W4" s="24">
        <f>'C завтраками| Bed and breakfast'!W4</f>
        <v>45453</v>
      </c>
      <c r="X4" s="24">
        <f>'C завтраками| Bed and breakfast'!X4</f>
        <v>45457</v>
      </c>
      <c r="Y4" s="24">
        <f>'C завтраками| Bed and breakfast'!Y4</f>
        <v>45460</v>
      </c>
      <c r="Z4" s="24">
        <f>'C завтраками| Bed and breakfast'!Z4</f>
        <v>45465</v>
      </c>
      <c r="AA4" s="24">
        <f>'C завтраками| Bed and breakfast'!AA4</f>
        <v>45466</v>
      </c>
      <c r="AB4" s="24">
        <f>'C завтраками| Bed and breakfast'!AB4</f>
        <v>45471</v>
      </c>
      <c r="AC4" s="24">
        <f>'C завтраками| Bed and breakfast'!AC4</f>
        <v>45474</v>
      </c>
      <c r="AD4" s="24">
        <f>'C завтраками| Bed and breakfast'!AD4</f>
        <v>45484</v>
      </c>
      <c r="AE4" s="24">
        <f>'C завтраками| Bed and breakfast'!AE4</f>
        <v>45489</v>
      </c>
      <c r="AF4" s="24">
        <f>'C завтраками| Bed and breakfast'!AF4</f>
        <v>45494</v>
      </c>
      <c r="AG4" s="24">
        <f>'C завтраками| Bed and breakfast'!AG4</f>
        <v>45499</v>
      </c>
      <c r="AH4" s="24">
        <f>'C завтраками| Bed and breakfast'!AH4</f>
        <v>45501</v>
      </c>
      <c r="AI4" s="24">
        <f>'C завтраками| Bed and breakfast'!AI4</f>
        <v>45505</v>
      </c>
      <c r="AJ4" s="24">
        <f>'C завтраками| Bed and breakfast'!AJ4</f>
        <v>45506</v>
      </c>
      <c r="AK4" s="24">
        <f>'C завтраками| Bed and breakfast'!AK4</f>
        <v>45508</v>
      </c>
      <c r="AL4" s="24">
        <f>'C завтраками| Bed and breakfast'!AL4</f>
        <v>45513</v>
      </c>
      <c r="AM4" s="24">
        <f>'C завтраками| Bed and breakfast'!AM4</f>
        <v>45515</v>
      </c>
      <c r="AN4" s="24">
        <f>'C завтраками| Bed and breakfast'!AN4</f>
        <v>45520</v>
      </c>
      <c r="AO4" s="24">
        <f>'C завтраками| Bed and breakfast'!AO4</f>
        <v>45522</v>
      </c>
      <c r="AP4" s="24">
        <f>'C завтраками| Bed and breakfast'!AP4</f>
        <v>45527</v>
      </c>
      <c r="AQ4" s="24">
        <f>'C завтраками| Bed and breakfast'!AQ4</f>
        <v>45529</v>
      </c>
      <c r="AR4" s="24">
        <f>'C завтраками| Bed and breakfast'!AR4</f>
        <v>45534</v>
      </c>
      <c r="AS4" s="24">
        <f>'C завтраками| Bed and breakfast'!AS4</f>
        <v>45536</v>
      </c>
      <c r="AT4" s="24">
        <f>'C завтраками| Bed and breakfast'!AT4</f>
        <v>45541</v>
      </c>
      <c r="AU4" s="24">
        <f>'C завтраками| Bed and breakfast'!AU4</f>
        <v>45543</v>
      </c>
      <c r="AV4" s="24">
        <f>'C завтраками| Bed and breakfast'!AV4</f>
        <v>45548</v>
      </c>
      <c r="AW4" s="24">
        <f>'C завтраками| Bed and breakfast'!AW4</f>
        <v>45550</v>
      </c>
      <c r="AX4" s="24">
        <f>'C завтраками| Bed and breakfast'!AX4</f>
        <v>45555</v>
      </c>
      <c r="AY4" s="24">
        <f>'C завтраками| Bed and breakfast'!AY4</f>
        <v>45557</v>
      </c>
      <c r="AZ4" s="24">
        <f>'C завтраками| Bed and breakfast'!AZ4</f>
        <v>45562</v>
      </c>
      <c r="BA4" s="24">
        <f>'C завтраками| Bed and breakfast'!BA4</f>
        <v>45564</v>
      </c>
    </row>
    <row r="5" spans="1:53" s="16" customFormat="1" ht="22.35" customHeight="1" x14ac:dyDescent="0.2">
      <c r="A5" s="20" t="s">
        <v>11</v>
      </c>
      <c r="B5" s="24">
        <f>'C завтраками| Bed and breakfast'!B5</f>
        <v>45401</v>
      </c>
      <c r="C5" s="24">
        <f>'C завтраками| Bed and breakfast'!C5</f>
        <v>45402</v>
      </c>
      <c r="D5" s="24">
        <f>'C завтраками| Bed and breakfast'!D5</f>
        <v>45406</v>
      </c>
      <c r="E5" s="24">
        <f>'C завтраками| Bed and breakfast'!E5</f>
        <v>45408</v>
      </c>
      <c r="F5" s="24">
        <f>'C завтраками| Bed and breakfast'!F5</f>
        <v>45410</v>
      </c>
      <c r="G5" s="24">
        <f>'C завтраками| Bed and breakfast'!G5</f>
        <v>45412</v>
      </c>
      <c r="H5" s="24">
        <f>'C завтраками| Bed and breakfast'!H5</f>
        <v>45416</v>
      </c>
      <c r="I5" s="24">
        <f>'C завтраками| Bed and breakfast'!I5</f>
        <v>45418</v>
      </c>
      <c r="J5" s="24">
        <f>'C завтраками| Bed and breakfast'!J5</f>
        <v>45419</v>
      </c>
      <c r="K5" s="24">
        <f>'C завтраками| Bed and breakfast'!K5</f>
        <v>45420</v>
      </c>
      <c r="L5" s="24">
        <f>'C завтраками| Bed and breakfast'!L5</f>
        <v>45422</v>
      </c>
      <c r="M5" s="24">
        <f>'C завтраками| Bed and breakfast'!M5</f>
        <v>45423</v>
      </c>
      <c r="N5" s="24">
        <f>'C завтраками| Bed and breakfast'!N5</f>
        <v>45426</v>
      </c>
      <c r="O5" s="24">
        <f>'C завтраками| Bed and breakfast'!O5</f>
        <v>45428</v>
      </c>
      <c r="P5" s="24">
        <f>'C завтраками| Bed and breakfast'!P5</f>
        <v>45433</v>
      </c>
      <c r="Q5" s="24">
        <f>'C завтраками| Bed and breakfast'!Q5</f>
        <v>45434</v>
      </c>
      <c r="R5" s="24">
        <f>'C завтраками| Bed and breakfast'!R5</f>
        <v>45436</v>
      </c>
      <c r="S5" s="24">
        <f>'C завтраками| Bed and breakfast'!S5</f>
        <v>45442</v>
      </c>
      <c r="T5" s="24">
        <f>'C завтраками| Bed and breakfast'!T5</f>
        <v>45443</v>
      </c>
      <c r="U5" s="24">
        <f>'C завтраками| Bed and breakfast'!U5</f>
        <v>45444</v>
      </c>
      <c r="V5" s="24">
        <f>'C завтраками| Bed and breakfast'!V5</f>
        <v>45452</v>
      </c>
      <c r="W5" s="24">
        <f>'C завтраками| Bed and breakfast'!W5</f>
        <v>45456</v>
      </c>
      <c r="X5" s="24">
        <f>'C завтраками| Bed and breakfast'!X5</f>
        <v>45459</v>
      </c>
      <c r="Y5" s="24">
        <f>'C завтраками| Bed and breakfast'!Y5</f>
        <v>45464</v>
      </c>
      <c r="Z5" s="24">
        <f>'C завтраками| Bed and breakfast'!Z5</f>
        <v>45465</v>
      </c>
      <c r="AA5" s="24">
        <f>'C завтраками| Bed and breakfast'!AA5</f>
        <v>45470</v>
      </c>
      <c r="AB5" s="24">
        <f>'C завтраками| Bed and breakfast'!AB5</f>
        <v>45473</v>
      </c>
      <c r="AC5" s="24">
        <f>'C завтраками| Bed and breakfast'!AC5</f>
        <v>45483</v>
      </c>
      <c r="AD5" s="24">
        <f>'C завтраками| Bed and breakfast'!AD5</f>
        <v>45488</v>
      </c>
      <c r="AE5" s="24">
        <f>'C завтраками| Bed and breakfast'!AE5</f>
        <v>45493</v>
      </c>
      <c r="AF5" s="24">
        <f>'C завтраками| Bed and breakfast'!AF5</f>
        <v>45498</v>
      </c>
      <c r="AG5" s="24">
        <f>'C завтраками| Bed and breakfast'!AG5</f>
        <v>45500</v>
      </c>
      <c r="AH5" s="24">
        <f>'C завтраками| Bed and breakfast'!AH5</f>
        <v>45504</v>
      </c>
      <c r="AI5" s="24">
        <f>'C завтраками| Bed and breakfast'!AI5</f>
        <v>45505</v>
      </c>
      <c r="AJ5" s="24">
        <f>'C завтраками| Bed and breakfast'!AJ5</f>
        <v>45507</v>
      </c>
      <c r="AK5" s="24">
        <f>'C завтраками| Bed and breakfast'!AK5</f>
        <v>45512</v>
      </c>
      <c r="AL5" s="24">
        <f>'C завтраками| Bed and breakfast'!AL5</f>
        <v>45514</v>
      </c>
      <c r="AM5" s="24">
        <f>'C завтраками| Bed and breakfast'!AM5</f>
        <v>45519</v>
      </c>
      <c r="AN5" s="24">
        <f>'C завтраками| Bed and breakfast'!AN5</f>
        <v>45521</v>
      </c>
      <c r="AO5" s="24">
        <f>'C завтраками| Bed and breakfast'!AO5</f>
        <v>45526</v>
      </c>
      <c r="AP5" s="24">
        <f>'C завтраками| Bed and breakfast'!AP5</f>
        <v>45528</v>
      </c>
      <c r="AQ5" s="24">
        <f>'C завтраками| Bed and breakfast'!AQ5</f>
        <v>45533</v>
      </c>
      <c r="AR5" s="24">
        <f>'C завтраками| Bed and breakfast'!AR5</f>
        <v>45535</v>
      </c>
      <c r="AS5" s="24">
        <f>'C завтраками| Bed and breakfast'!AS5</f>
        <v>45540</v>
      </c>
      <c r="AT5" s="24">
        <f>'C завтраками| Bed and breakfast'!AT5</f>
        <v>45542</v>
      </c>
      <c r="AU5" s="24">
        <f>'C завтраками| Bed and breakfast'!AU5</f>
        <v>45547</v>
      </c>
      <c r="AV5" s="24">
        <f>'C завтраками| Bed and breakfast'!AV5</f>
        <v>45549</v>
      </c>
      <c r="AW5" s="24">
        <f>'C завтраками| Bed and breakfast'!AW5</f>
        <v>45554</v>
      </c>
      <c r="AX5" s="24">
        <f>'C завтраками| Bed and breakfast'!AX5</f>
        <v>45556</v>
      </c>
      <c r="AY5" s="24">
        <f>'C завтраками| Bed and breakfast'!AY5</f>
        <v>45561</v>
      </c>
      <c r="AZ5" s="24">
        <f>'C завтраками| Bed and breakfast'!AZ5</f>
        <v>45563</v>
      </c>
      <c r="BA5" s="24">
        <f>'C завтраками| Bed and breakfast'!BA5</f>
        <v>45565</v>
      </c>
    </row>
    <row r="6" spans="1:53" s="18" customFormat="1" ht="10.35" customHeight="1" x14ac:dyDescent="0.2">
      <c r="A6" s="17" t="s">
        <v>149</v>
      </c>
    </row>
    <row r="7" spans="1:53" s="18" customFormat="1" ht="10.35" customHeight="1" x14ac:dyDescent="0.2">
      <c r="A7" s="19">
        <v>1</v>
      </c>
      <c r="B7" s="17">
        <f>'C завтраками| Bed and breakfast'!B7</f>
        <v>12700</v>
      </c>
      <c r="C7" s="17">
        <f>'C завтраками| Bed and breakfast'!C7</f>
        <v>18100</v>
      </c>
      <c r="D7" s="17">
        <f>'C завтраками| Bed and breakfast'!D7</f>
        <v>12700</v>
      </c>
      <c r="E7" s="17">
        <f>'C завтраками| Bed and breakfast'!E7</f>
        <v>18100</v>
      </c>
      <c r="F7" s="17">
        <f>'C завтраками| Bed and breakfast'!F7</f>
        <v>18100</v>
      </c>
      <c r="G7" s="17">
        <f>'C завтраками| Bed and breakfast'!G7</f>
        <v>13900</v>
      </c>
      <c r="H7" s="17">
        <f>'C завтраками| Bed and breakfast'!H7</f>
        <v>13900</v>
      </c>
      <c r="I7" s="17">
        <f>'C завтраками| Bed and breakfast'!I7</f>
        <v>11500</v>
      </c>
      <c r="J7" s="17">
        <f>'C завтраками| Bed and breakfast'!J7</f>
        <v>11500</v>
      </c>
      <c r="K7" s="17">
        <f>'C завтраками| Bed and breakfast'!K7</f>
        <v>12700</v>
      </c>
      <c r="L7" s="17">
        <f>'C завтраками| Bed and breakfast'!L7</f>
        <v>15100</v>
      </c>
      <c r="M7" s="17">
        <f>'C завтраками| Bed and breakfast'!M7</f>
        <v>13900</v>
      </c>
      <c r="N7" s="17">
        <f>'C завтраками| Bed and breakfast'!N7</f>
        <v>9600</v>
      </c>
      <c r="O7" s="17">
        <f>'C завтраками| Bed and breakfast'!O7</f>
        <v>11500</v>
      </c>
      <c r="P7" s="17">
        <f>'C завтраками| Bed and breakfast'!P7</f>
        <v>11500</v>
      </c>
      <c r="Q7" s="17">
        <f>'C завтраками| Bed and breakfast'!Q7</f>
        <v>12700</v>
      </c>
      <c r="R7" s="17">
        <f>'C завтраками| Bed and breakfast'!R7</f>
        <v>13900</v>
      </c>
      <c r="S7" s="17">
        <f>'C завтраками| Bed and breakfast'!S7</f>
        <v>9600</v>
      </c>
      <c r="T7" s="17">
        <f>'C завтраками| Bed and breakfast'!T7</f>
        <v>9600</v>
      </c>
      <c r="U7" s="17">
        <f>'C завтраками| Bed and breakfast'!U7</f>
        <v>10100</v>
      </c>
      <c r="V7" s="17">
        <f>'C завтраками| Bed and breakfast'!V7</f>
        <v>13600</v>
      </c>
      <c r="W7" s="17">
        <f>'C завтраками| Bed and breakfast'!W7</f>
        <v>11500</v>
      </c>
      <c r="X7" s="17">
        <f>'C завтраками| Bed and breakfast'!X7</f>
        <v>12200</v>
      </c>
      <c r="Y7" s="17">
        <f>'C завтраками| Bed and breakfast'!Y7</f>
        <v>16000</v>
      </c>
      <c r="Z7" s="17">
        <f>'C завтраками| Bed and breakfast'!Z7</f>
        <v>12200</v>
      </c>
      <c r="AA7" s="17">
        <f>'C завтраками| Bed and breakfast'!AA7</f>
        <v>12200</v>
      </c>
      <c r="AB7" s="17">
        <f>'C завтраками| Bed and breakfast'!AB7</f>
        <v>12200</v>
      </c>
      <c r="AC7" s="17">
        <f>'C завтраками| Bed and breakfast'!AC7</f>
        <v>14800</v>
      </c>
      <c r="AD7" s="17">
        <f>'C завтраками| Bed and breakfast'!AD7</f>
        <v>13600</v>
      </c>
      <c r="AE7" s="17">
        <f>'C завтраками| Bed and breakfast'!AE7</f>
        <v>14800</v>
      </c>
      <c r="AF7" s="17">
        <f>'C завтраками| Bed and breakfast'!AF7</f>
        <v>13600</v>
      </c>
      <c r="AG7" s="17">
        <f>'C завтраками| Bed and breakfast'!AG7</f>
        <v>13600</v>
      </c>
      <c r="AH7" s="17">
        <f>'C завтраками| Bed and breakfast'!AH7</f>
        <v>12200</v>
      </c>
      <c r="AI7" s="17">
        <f>'C завтраками| Bed and breakfast'!AI7</f>
        <v>13600</v>
      </c>
      <c r="AJ7" s="17">
        <f>'C завтраками| Bed and breakfast'!AJ7</f>
        <v>14800</v>
      </c>
      <c r="AK7" s="17">
        <f>'C завтраками| Bed and breakfast'!AK7</f>
        <v>13600</v>
      </c>
      <c r="AL7" s="17">
        <f>'C завтраками| Bed and breakfast'!AL7</f>
        <v>14800</v>
      </c>
      <c r="AM7" s="17">
        <f>'C завтраками| Bed and breakfast'!AM7</f>
        <v>13600</v>
      </c>
      <c r="AN7" s="17">
        <f>'C завтраками| Bed and breakfast'!AN7</f>
        <v>14800</v>
      </c>
      <c r="AO7" s="17">
        <f>'C завтраками| Bed and breakfast'!AO7</f>
        <v>14800</v>
      </c>
      <c r="AP7" s="17">
        <f>'C завтраками| Bed and breakfast'!AP7</f>
        <v>14800</v>
      </c>
      <c r="AQ7" s="17">
        <f>'C завтраками| Bed and breakfast'!AQ7</f>
        <v>13600</v>
      </c>
      <c r="AR7" s="17">
        <f>'C завтраками| Bed and breakfast'!AR7</f>
        <v>14800</v>
      </c>
      <c r="AS7" s="17">
        <f>'C завтраками| Bed and breakfast'!AS7</f>
        <v>13600</v>
      </c>
      <c r="AT7" s="17">
        <f>'C завтраками| Bed and breakfast'!AT7</f>
        <v>14800</v>
      </c>
      <c r="AU7" s="17">
        <f>'C завтраками| Bed and breakfast'!AU7</f>
        <v>13600</v>
      </c>
      <c r="AV7" s="17">
        <f>'C завтраками| Bed and breakfast'!AV7</f>
        <v>14800</v>
      </c>
      <c r="AW7" s="17">
        <f>'C завтраками| Bed and breakfast'!AW7</f>
        <v>13600</v>
      </c>
      <c r="AX7" s="17">
        <f>'C завтраками| Bed and breakfast'!AX7</f>
        <v>14800</v>
      </c>
      <c r="AY7" s="17">
        <f>'C завтраками| Bed and breakfast'!AY7</f>
        <v>13600</v>
      </c>
      <c r="AZ7" s="17">
        <f>'C завтраками| Bed and breakfast'!AZ7</f>
        <v>14800</v>
      </c>
      <c r="BA7" s="17">
        <f>'C завтраками| Bed and breakfast'!BA7</f>
        <v>13600</v>
      </c>
    </row>
    <row r="8" spans="1:53" s="18" customFormat="1" ht="10.35" customHeight="1" x14ac:dyDescent="0.2">
      <c r="A8" s="19">
        <v>2</v>
      </c>
      <c r="B8" s="17">
        <f>'C завтраками| Bed and breakfast'!B8</f>
        <v>14500</v>
      </c>
      <c r="C8" s="17">
        <f>'C завтраками| Bed and breakfast'!C8</f>
        <v>19900</v>
      </c>
      <c r="D8" s="17">
        <f>'C завтраками| Bed and breakfast'!D8</f>
        <v>14500</v>
      </c>
      <c r="E8" s="17">
        <f>'C завтраками| Bed and breakfast'!E8</f>
        <v>19900</v>
      </c>
      <c r="F8" s="17">
        <f>'C завтраками| Bed and breakfast'!F8</f>
        <v>19900</v>
      </c>
      <c r="G8" s="17">
        <f>'C завтраками| Bed and breakfast'!G8</f>
        <v>15700</v>
      </c>
      <c r="H8" s="17">
        <f>'C завтраками| Bed and breakfast'!H8</f>
        <v>15700</v>
      </c>
      <c r="I8" s="17">
        <f>'C завтраками| Bed and breakfast'!I8</f>
        <v>13300</v>
      </c>
      <c r="J8" s="17">
        <f>'C завтраками| Bed and breakfast'!J8</f>
        <v>13300</v>
      </c>
      <c r="K8" s="17">
        <f>'C завтраками| Bed and breakfast'!K8</f>
        <v>14500</v>
      </c>
      <c r="L8" s="17">
        <f>'C завтраками| Bed and breakfast'!L8</f>
        <v>16900</v>
      </c>
      <c r="M8" s="17">
        <f>'C завтраками| Bed and breakfast'!M8</f>
        <v>15700</v>
      </c>
      <c r="N8" s="17">
        <f>'C завтраками| Bed and breakfast'!N8</f>
        <v>11400</v>
      </c>
      <c r="O8" s="17">
        <f>'C завтраками| Bed and breakfast'!O8</f>
        <v>13300</v>
      </c>
      <c r="P8" s="17">
        <f>'C завтраками| Bed and breakfast'!P8</f>
        <v>13300</v>
      </c>
      <c r="Q8" s="17">
        <f>'C завтраками| Bed and breakfast'!Q8</f>
        <v>14500</v>
      </c>
      <c r="R8" s="17">
        <f>'C завтраками| Bed and breakfast'!R8</f>
        <v>15700</v>
      </c>
      <c r="S8" s="17">
        <f>'C завтраками| Bed and breakfast'!S8</f>
        <v>11400</v>
      </c>
      <c r="T8" s="17">
        <f>'C завтраками| Bed and breakfast'!T8</f>
        <v>11400</v>
      </c>
      <c r="U8" s="17">
        <f>'C завтраками| Bed and breakfast'!U8</f>
        <v>11900</v>
      </c>
      <c r="V8" s="17">
        <f>'C завтраками| Bed and breakfast'!V8</f>
        <v>15400</v>
      </c>
      <c r="W8" s="17">
        <f>'C завтраками| Bed and breakfast'!W8</f>
        <v>13300</v>
      </c>
      <c r="X8" s="17">
        <f>'C завтраками| Bed and breakfast'!X8</f>
        <v>14000</v>
      </c>
      <c r="Y8" s="17">
        <f>'C завтраками| Bed and breakfast'!Y8</f>
        <v>17800</v>
      </c>
      <c r="Z8" s="17">
        <f>'C завтраками| Bed and breakfast'!Z8</f>
        <v>14000</v>
      </c>
      <c r="AA8" s="17">
        <f>'C завтраками| Bed and breakfast'!AA8</f>
        <v>14000</v>
      </c>
      <c r="AB8" s="17">
        <f>'C завтраками| Bed and breakfast'!AB8</f>
        <v>14000</v>
      </c>
      <c r="AC8" s="17">
        <f>'C завтраками| Bed and breakfast'!AC8</f>
        <v>16600</v>
      </c>
      <c r="AD8" s="17">
        <f>'C завтраками| Bed and breakfast'!AD8</f>
        <v>15400</v>
      </c>
      <c r="AE8" s="17">
        <f>'C завтраками| Bed and breakfast'!AE8</f>
        <v>16600</v>
      </c>
      <c r="AF8" s="17">
        <f>'C завтраками| Bed and breakfast'!AF8</f>
        <v>15400</v>
      </c>
      <c r="AG8" s="17">
        <f>'C завтраками| Bed and breakfast'!AG8</f>
        <v>15400</v>
      </c>
      <c r="AH8" s="17">
        <f>'C завтраками| Bed and breakfast'!AH8</f>
        <v>14000</v>
      </c>
      <c r="AI8" s="17">
        <f>'C завтраками| Bed and breakfast'!AI8</f>
        <v>15400</v>
      </c>
      <c r="AJ8" s="17">
        <f>'C завтраками| Bed and breakfast'!AJ8</f>
        <v>16600</v>
      </c>
      <c r="AK8" s="17">
        <f>'C завтраками| Bed and breakfast'!AK8</f>
        <v>15400</v>
      </c>
      <c r="AL8" s="17">
        <f>'C завтраками| Bed and breakfast'!AL8</f>
        <v>16600</v>
      </c>
      <c r="AM8" s="17">
        <f>'C завтраками| Bed and breakfast'!AM8</f>
        <v>15400</v>
      </c>
      <c r="AN8" s="17">
        <f>'C завтраками| Bed and breakfast'!AN8</f>
        <v>16600</v>
      </c>
      <c r="AO8" s="17">
        <f>'C завтраками| Bed and breakfast'!AO8</f>
        <v>16600</v>
      </c>
      <c r="AP8" s="17">
        <f>'C завтраками| Bed and breakfast'!AP8</f>
        <v>16600</v>
      </c>
      <c r="AQ8" s="17">
        <f>'C завтраками| Bed and breakfast'!AQ8</f>
        <v>15400</v>
      </c>
      <c r="AR8" s="17">
        <f>'C завтраками| Bed and breakfast'!AR8</f>
        <v>16600</v>
      </c>
      <c r="AS8" s="17">
        <f>'C завтраками| Bed and breakfast'!AS8</f>
        <v>15400</v>
      </c>
      <c r="AT8" s="17">
        <f>'C завтраками| Bed and breakfast'!AT8</f>
        <v>16600</v>
      </c>
      <c r="AU8" s="17">
        <f>'C завтраками| Bed and breakfast'!AU8</f>
        <v>15400</v>
      </c>
      <c r="AV8" s="17">
        <f>'C завтраками| Bed and breakfast'!AV8</f>
        <v>16600</v>
      </c>
      <c r="AW8" s="17">
        <f>'C завтраками| Bed and breakfast'!AW8</f>
        <v>15400</v>
      </c>
      <c r="AX8" s="17">
        <f>'C завтраками| Bed and breakfast'!AX8</f>
        <v>16600</v>
      </c>
      <c r="AY8" s="17">
        <f>'C завтраками| Bed and breakfast'!AY8</f>
        <v>15400</v>
      </c>
      <c r="AZ8" s="17">
        <f>'C завтраками| Bed and breakfast'!AZ8</f>
        <v>16600</v>
      </c>
      <c r="BA8" s="17">
        <f>'C завтраками| Bed and breakfast'!BA8</f>
        <v>15400</v>
      </c>
    </row>
    <row r="9" spans="1:53" s="18" customFormat="1" ht="10.35" customHeight="1" x14ac:dyDescent="0.2">
      <c r="A9" s="17" t="s">
        <v>150</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row>
    <row r="10" spans="1:53" s="18" customFormat="1" ht="10.35" customHeight="1" x14ac:dyDescent="0.2">
      <c r="A10" s="19">
        <v>1</v>
      </c>
      <c r="B10" s="17">
        <f>'C завтраками| Bed and breakfast'!B10</f>
        <v>13700</v>
      </c>
      <c r="C10" s="17">
        <f>'C завтраками| Bed and breakfast'!C10</f>
        <v>19100</v>
      </c>
      <c r="D10" s="17">
        <f>'C завтраками| Bed and breakfast'!D10</f>
        <v>13700</v>
      </c>
      <c r="E10" s="17">
        <f>'C завтраками| Bed and breakfast'!E10</f>
        <v>19100</v>
      </c>
      <c r="F10" s="17">
        <f>'C завтраками| Bed and breakfast'!F10</f>
        <v>19100</v>
      </c>
      <c r="G10" s="17">
        <f>'C завтраками| Bed and breakfast'!G10</f>
        <v>14900</v>
      </c>
      <c r="H10" s="17">
        <f>'C завтраками| Bed and breakfast'!H10</f>
        <v>14900</v>
      </c>
      <c r="I10" s="17">
        <f>'C завтраками| Bed and breakfast'!I10</f>
        <v>12500</v>
      </c>
      <c r="J10" s="17">
        <f>'C завтраками| Bed and breakfast'!J10</f>
        <v>12500</v>
      </c>
      <c r="K10" s="17">
        <f>'C завтраками| Bed and breakfast'!K10</f>
        <v>13700</v>
      </c>
      <c r="L10" s="17">
        <f>'C завтраками| Bed and breakfast'!L10</f>
        <v>16100</v>
      </c>
      <c r="M10" s="17">
        <f>'C завтраками| Bed and breakfast'!M10</f>
        <v>14900</v>
      </c>
      <c r="N10" s="17">
        <f>'C завтраками| Bed and breakfast'!N10</f>
        <v>10600</v>
      </c>
      <c r="O10" s="17">
        <f>'C завтраками| Bed and breakfast'!O10</f>
        <v>12500</v>
      </c>
      <c r="P10" s="17">
        <f>'C завтраками| Bed and breakfast'!P10</f>
        <v>12500</v>
      </c>
      <c r="Q10" s="17">
        <f>'C завтраками| Bed and breakfast'!Q10</f>
        <v>13700</v>
      </c>
      <c r="R10" s="17">
        <f>'C завтраками| Bed and breakfast'!R10</f>
        <v>14900</v>
      </c>
      <c r="S10" s="17">
        <f>'C завтраками| Bed and breakfast'!S10</f>
        <v>10600</v>
      </c>
      <c r="T10" s="17">
        <f>'C завтраками| Bed and breakfast'!T10</f>
        <v>10600</v>
      </c>
      <c r="U10" s="17">
        <f>'C завтраками| Bed and breakfast'!U10</f>
        <v>11100</v>
      </c>
      <c r="V10" s="17">
        <f>'C завтраками| Bed and breakfast'!V10</f>
        <v>14600</v>
      </c>
      <c r="W10" s="17">
        <f>'C завтраками| Bed and breakfast'!W10</f>
        <v>12500</v>
      </c>
      <c r="X10" s="17">
        <f>'C завтраками| Bed and breakfast'!X10</f>
        <v>13200</v>
      </c>
      <c r="Y10" s="17">
        <f>'C завтраками| Bed and breakfast'!Y10</f>
        <v>17000</v>
      </c>
      <c r="Z10" s="17">
        <f>'C завтраками| Bed and breakfast'!Z10</f>
        <v>13200</v>
      </c>
      <c r="AA10" s="17">
        <f>'C завтраками| Bed and breakfast'!AA10</f>
        <v>13200</v>
      </c>
      <c r="AB10" s="17">
        <f>'C завтраками| Bed and breakfast'!AB10</f>
        <v>13200</v>
      </c>
      <c r="AC10" s="17">
        <f>'C завтраками| Bed and breakfast'!AC10</f>
        <v>15800</v>
      </c>
      <c r="AD10" s="17">
        <f>'C завтраками| Bed and breakfast'!AD10</f>
        <v>14600</v>
      </c>
      <c r="AE10" s="17">
        <f>'C завтраками| Bed and breakfast'!AE10</f>
        <v>15800</v>
      </c>
      <c r="AF10" s="17">
        <f>'C завтраками| Bed and breakfast'!AF10</f>
        <v>14600</v>
      </c>
      <c r="AG10" s="17">
        <f>'C завтраками| Bed and breakfast'!AG10</f>
        <v>14600</v>
      </c>
      <c r="AH10" s="17">
        <f>'C завтраками| Bed and breakfast'!AH10</f>
        <v>13200</v>
      </c>
      <c r="AI10" s="17">
        <f>'C завтраками| Bed and breakfast'!AI10</f>
        <v>14600</v>
      </c>
      <c r="AJ10" s="17">
        <f>'C завтраками| Bed and breakfast'!AJ10</f>
        <v>15800</v>
      </c>
      <c r="AK10" s="17">
        <f>'C завтраками| Bed and breakfast'!AK10</f>
        <v>14600</v>
      </c>
      <c r="AL10" s="17">
        <f>'C завтраками| Bed and breakfast'!AL10</f>
        <v>15800</v>
      </c>
      <c r="AM10" s="17">
        <f>'C завтраками| Bed and breakfast'!AM10</f>
        <v>14600</v>
      </c>
      <c r="AN10" s="17">
        <f>'C завтраками| Bed and breakfast'!AN10</f>
        <v>15800</v>
      </c>
      <c r="AO10" s="17">
        <f>'C завтраками| Bed and breakfast'!AO10</f>
        <v>15800</v>
      </c>
      <c r="AP10" s="17">
        <f>'C завтраками| Bed and breakfast'!AP10</f>
        <v>15800</v>
      </c>
      <c r="AQ10" s="17">
        <f>'C завтраками| Bed and breakfast'!AQ10</f>
        <v>14600</v>
      </c>
      <c r="AR10" s="17">
        <f>'C завтраками| Bed and breakfast'!AR10</f>
        <v>15800</v>
      </c>
      <c r="AS10" s="17">
        <f>'C завтраками| Bed and breakfast'!AS10</f>
        <v>14600</v>
      </c>
      <c r="AT10" s="17">
        <f>'C завтраками| Bed and breakfast'!AT10</f>
        <v>15800</v>
      </c>
      <c r="AU10" s="17">
        <f>'C завтраками| Bed and breakfast'!AU10</f>
        <v>14600</v>
      </c>
      <c r="AV10" s="17">
        <f>'C завтраками| Bed and breakfast'!AV10</f>
        <v>15800</v>
      </c>
      <c r="AW10" s="17">
        <f>'C завтраками| Bed and breakfast'!AW10</f>
        <v>14600</v>
      </c>
      <c r="AX10" s="17">
        <f>'C завтраками| Bed and breakfast'!AX10</f>
        <v>15800</v>
      </c>
      <c r="AY10" s="17">
        <f>'C завтраками| Bed and breakfast'!AY10</f>
        <v>14600</v>
      </c>
      <c r="AZ10" s="17">
        <f>'C завтраками| Bed and breakfast'!AZ10</f>
        <v>15800</v>
      </c>
      <c r="BA10" s="17">
        <f>'C завтраками| Bed and breakfast'!BA10</f>
        <v>14600</v>
      </c>
    </row>
    <row r="11" spans="1:53" s="18" customFormat="1" ht="10.35" customHeight="1" x14ac:dyDescent="0.2">
      <c r="A11" s="19">
        <v>2</v>
      </c>
      <c r="B11" s="17">
        <f>'C завтраками| Bed and breakfast'!B11</f>
        <v>15500</v>
      </c>
      <c r="C11" s="17">
        <f>'C завтраками| Bed and breakfast'!C11</f>
        <v>20900</v>
      </c>
      <c r="D11" s="17">
        <f>'C завтраками| Bed and breakfast'!D11</f>
        <v>15500</v>
      </c>
      <c r="E11" s="17">
        <f>'C завтраками| Bed and breakfast'!E11</f>
        <v>20900</v>
      </c>
      <c r="F11" s="17">
        <f>'C завтраками| Bed and breakfast'!F11</f>
        <v>20900</v>
      </c>
      <c r="G11" s="17">
        <f>'C завтраками| Bed and breakfast'!G11</f>
        <v>16700</v>
      </c>
      <c r="H11" s="17">
        <f>'C завтраками| Bed and breakfast'!H11</f>
        <v>16700</v>
      </c>
      <c r="I11" s="17">
        <f>'C завтраками| Bed and breakfast'!I11</f>
        <v>14300</v>
      </c>
      <c r="J11" s="17">
        <f>'C завтраками| Bed and breakfast'!J11</f>
        <v>14300</v>
      </c>
      <c r="K11" s="17">
        <f>'C завтраками| Bed and breakfast'!K11</f>
        <v>15500</v>
      </c>
      <c r="L11" s="17">
        <f>'C завтраками| Bed and breakfast'!L11</f>
        <v>17900</v>
      </c>
      <c r="M11" s="17">
        <f>'C завтраками| Bed and breakfast'!M11</f>
        <v>16700</v>
      </c>
      <c r="N11" s="17">
        <f>'C завтраками| Bed and breakfast'!N11</f>
        <v>12400</v>
      </c>
      <c r="O11" s="17">
        <f>'C завтраками| Bed and breakfast'!O11</f>
        <v>14300</v>
      </c>
      <c r="P11" s="17">
        <f>'C завтраками| Bed and breakfast'!P11</f>
        <v>14300</v>
      </c>
      <c r="Q11" s="17">
        <f>'C завтраками| Bed and breakfast'!Q11</f>
        <v>15500</v>
      </c>
      <c r="R11" s="17">
        <f>'C завтраками| Bed and breakfast'!R11</f>
        <v>16700</v>
      </c>
      <c r="S11" s="17">
        <f>'C завтраками| Bed and breakfast'!S11</f>
        <v>12400</v>
      </c>
      <c r="T11" s="17">
        <f>'C завтраками| Bed and breakfast'!T11</f>
        <v>12400</v>
      </c>
      <c r="U11" s="17">
        <f>'C завтраками| Bed and breakfast'!U11</f>
        <v>12900</v>
      </c>
      <c r="V11" s="17">
        <f>'C завтраками| Bed and breakfast'!V11</f>
        <v>16400</v>
      </c>
      <c r="W11" s="17">
        <f>'C завтраками| Bed and breakfast'!W11</f>
        <v>14300</v>
      </c>
      <c r="X11" s="17">
        <f>'C завтраками| Bed and breakfast'!X11</f>
        <v>15000</v>
      </c>
      <c r="Y11" s="17">
        <f>'C завтраками| Bed and breakfast'!Y11</f>
        <v>18800</v>
      </c>
      <c r="Z11" s="17">
        <f>'C завтраками| Bed and breakfast'!Z11</f>
        <v>15000</v>
      </c>
      <c r="AA11" s="17">
        <f>'C завтраками| Bed and breakfast'!AA11</f>
        <v>15000</v>
      </c>
      <c r="AB11" s="17">
        <f>'C завтраками| Bed and breakfast'!AB11</f>
        <v>15000</v>
      </c>
      <c r="AC11" s="17">
        <f>'C завтраками| Bed and breakfast'!AC11</f>
        <v>17600</v>
      </c>
      <c r="AD11" s="17">
        <f>'C завтраками| Bed and breakfast'!AD11</f>
        <v>16400</v>
      </c>
      <c r="AE11" s="17">
        <f>'C завтраками| Bed and breakfast'!AE11</f>
        <v>17600</v>
      </c>
      <c r="AF11" s="17">
        <f>'C завтраками| Bed and breakfast'!AF11</f>
        <v>16400</v>
      </c>
      <c r="AG11" s="17">
        <f>'C завтраками| Bed and breakfast'!AG11</f>
        <v>16400</v>
      </c>
      <c r="AH11" s="17">
        <f>'C завтраками| Bed and breakfast'!AH11</f>
        <v>15000</v>
      </c>
      <c r="AI11" s="17">
        <f>'C завтраками| Bed and breakfast'!AI11</f>
        <v>16400</v>
      </c>
      <c r="AJ11" s="17">
        <f>'C завтраками| Bed and breakfast'!AJ11</f>
        <v>17600</v>
      </c>
      <c r="AK11" s="17">
        <f>'C завтраками| Bed and breakfast'!AK11</f>
        <v>16400</v>
      </c>
      <c r="AL11" s="17">
        <f>'C завтраками| Bed and breakfast'!AL11</f>
        <v>17600</v>
      </c>
      <c r="AM11" s="17">
        <f>'C завтраками| Bed and breakfast'!AM11</f>
        <v>16400</v>
      </c>
      <c r="AN11" s="17">
        <f>'C завтраками| Bed and breakfast'!AN11</f>
        <v>17600</v>
      </c>
      <c r="AO11" s="17">
        <f>'C завтраками| Bed and breakfast'!AO11</f>
        <v>17600</v>
      </c>
      <c r="AP11" s="17">
        <f>'C завтраками| Bed and breakfast'!AP11</f>
        <v>17600</v>
      </c>
      <c r="AQ11" s="17">
        <f>'C завтраками| Bed and breakfast'!AQ11</f>
        <v>16400</v>
      </c>
      <c r="AR11" s="17">
        <f>'C завтраками| Bed and breakfast'!AR11</f>
        <v>17600</v>
      </c>
      <c r="AS11" s="17">
        <f>'C завтраками| Bed and breakfast'!AS11</f>
        <v>16400</v>
      </c>
      <c r="AT11" s="17">
        <f>'C завтраками| Bed and breakfast'!AT11</f>
        <v>17600</v>
      </c>
      <c r="AU11" s="17">
        <f>'C завтраками| Bed and breakfast'!AU11</f>
        <v>16400</v>
      </c>
      <c r="AV11" s="17">
        <f>'C завтраками| Bed and breakfast'!AV11</f>
        <v>17600</v>
      </c>
      <c r="AW11" s="17">
        <f>'C завтраками| Bed and breakfast'!AW11</f>
        <v>16400</v>
      </c>
      <c r="AX11" s="17">
        <f>'C завтраками| Bed and breakfast'!AX11</f>
        <v>17600</v>
      </c>
      <c r="AY11" s="17">
        <f>'C завтраками| Bed and breakfast'!AY11</f>
        <v>16400</v>
      </c>
      <c r="AZ11" s="17">
        <f>'C завтраками| Bed and breakfast'!AZ11</f>
        <v>17600</v>
      </c>
      <c r="BA11" s="17">
        <f>'C завтраками| Bed and breakfast'!BA11</f>
        <v>16400</v>
      </c>
    </row>
    <row r="12" spans="1:53" s="18" customFormat="1" ht="10.35" customHeight="1" x14ac:dyDescent="0.2">
      <c r="A12" s="17" t="s">
        <v>151</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row>
    <row r="13" spans="1:53" s="18" customFormat="1" ht="10.35" customHeight="1" x14ac:dyDescent="0.2">
      <c r="A13" s="19">
        <v>1</v>
      </c>
      <c r="B13" s="17">
        <f>'C завтраками| Bed and breakfast'!B13</f>
        <v>14700</v>
      </c>
      <c r="C13" s="17">
        <f>'C завтраками| Bed and breakfast'!C13</f>
        <v>20100</v>
      </c>
      <c r="D13" s="17">
        <f>'C завтраками| Bed and breakfast'!D13</f>
        <v>14700</v>
      </c>
      <c r="E13" s="17">
        <f>'C завтраками| Bed and breakfast'!E13</f>
        <v>20100</v>
      </c>
      <c r="F13" s="17">
        <f>'C завтраками| Bed and breakfast'!F13</f>
        <v>20100</v>
      </c>
      <c r="G13" s="17">
        <f>'C завтраками| Bed and breakfast'!G13</f>
        <v>15900</v>
      </c>
      <c r="H13" s="17">
        <f>'C завтраками| Bed and breakfast'!H13</f>
        <v>15900</v>
      </c>
      <c r="I13" s="17">
        <f>'C завтраками| Bed and breakfast'!I13</f>
        <v>13500</v>
      </c>
      <c r="J13" s="17">
        <f>'C завтраками| Bed and breakfast'!J13</f>
        <v>13500</v>
      </c>
      <c r="K13" s="17">
        <f>'C завтраками| Bed and breakfast'!K13</f>
        <v>14700</v>
      </c>
      <c r="L13" s="17">
        <f>'C завтраками| Bed and breakfast'!L13</f>
        <v>17100</v>
      </c>
      <c r="M13" s="17">
        <f>'C завтраками| Bed and breakfast'!M13</f>
        <v>15900</v>
      </c>
      <c r="N13" s="17">
        <f>'C завтраками| Bed and breakfast'!N13</f>
        <v>11600</v>
      </c>
      <c r="O13" s="17">
        <f>'C завтраками| Bed and breakfast'!O13</f>
        <v>13500</v>
      </c>
      <c r="P13" s="17">
        <f>'C завтраками| Bed and breakfast'!P13</f>
        <v>13500</v>
      </c>
      <c r="Q13" s="17">
        <f>'C завтраками| Bed and breakfast'!Q13</f>
        <v>14700</v>
      </c>
      <c r="R13" s="17">
        <f>'C завтраками| Bed and breakfast'!R13</f>
        <v>15900</v>
      </c>
      <c r="S13" s="17">
        <f>'C завтраками| Bed and breakfast'!S13</f>
        <v>11600</v>
      </c>
      <c r="T13" s="17">
        <f>'C завтраками| Bed and breakfast'!T13</f>
        <v>11600</v>
      </c>
      <c r="U13" s="17">
        <f>'C завтраками| Bed and breakfast'!U13</f>
        <v>12100</v>
      </c>
      <c r="V13" s="17">
        <f>'C завтраками| Bed and breakfast'!V13</f>
        <v>15600</v>
      </c>
      <c r="W13" s="17">
        <f>'C завтраками| Bed and breakfast'!W13</f>
        <v>13500</v>
      </c>
      <c r="X13" s="17">
        <f>'C завтраками| Bed and breakfast'!X13</f>
        <v>14200</v>
      </c>
      <c r="Y13" s="17">
        <f>'C завтраками| Bed and breakfast'!Y13</f>
        <v>18000</v>
      </c>
      <c r="Z13" s="17">
        <f>'C завтраками| Bed and breakfast'!Z13</f>
        <v>14200</v>
      </c>
      <c r="AA13" s="17">
        <f>'C завтраками| Bed and breakfast'!AA13</f>
        <v>14200</v>
      </c>
      <c r="AB13" s="17">
        <f>'C завтраками| Bed and breakfast'!AB13</f>
        <v>14200</v>
      </c>
      <c r="AC13" s="17">
        <f>'C завтраками| Bed and breakfast'!AC13</f>
        <v>16800</v>
      </c>
      <c r="AD13" s="17">
        <f>'C завтраками| Bed and breakfast'!AD13</f>
        <v>15600</v>
      </c>
      <c r="AE13" s="17">
        <f>'C завтраками| Bed and breakfast'!AE13</f>
        <v>16800</v>
      </c>
      <c r="AF13" s="17">
        <f>'C завтраками| Bed and breakfast'!AF13</f>
        <v>15600</v>
      </c>
      <c r="AG13" s="17">
        <f>'C завтраками| Bed and breakfast'!AG13</f>
        <v>15600</v>
      </c>
      <c r="AH13" s="17">
        <f>'C завтраками| Bed and breakfast'!AH13</f>
        <v>14200</v>
      </c>
      <c r="AI13" s="17">
        <f>'C завтраками| Bed and breakfast'!AI13</f>
        <v>15600</v>
      </c>
      <c r="AJ13" s="17">
        <f>'C завтраками| Bed and breakfast'!AJ13</f>
        <v>16800</v>
      </c>
      <c r="AK13" s="17">
        <f>'C завтраками| Bed and breakfast'!AK13</f>
        <v>15600</v>
      </c>
      <c r="AL13" s="17">
        <f>'C завтраками| Bed and breakfast'!AL13</f>
        <v>16800</v>
      </c>
      <c r="AM13" s="17">
        <f>'C завтраками| Bed and breakfast'!AM13</f>
        <v>15600</v>
      </c>
      <c r="AN13" s="17">
        <f>'C завтраками| Bed and breakfast'!AN13</f>
        <v>16800</v>
      </c>
      <c r="AO13" s="17">
        <f>'C завтраками| Bed and breakfast'!AO13</f>
        <v>16800</v>
      </c>
      <c r="AP13" s="17">
        <f>'C завтраками| Bed and breakfast'!AP13</f>
        <v>16800</v>
      </c>
      <c r="AQ13" s="17">
        <f>'C завтраками| Bed and breakfast'!AQ13</f>
        <v>15600</v>
      </c>
      <c r="AR13" s="17">
        <f>'C завтраками| Bed and breakfast'!AR13</f>
        <v>16800</v>
      </c>
      <c r="AS13" s="17">
        <f>'C завтраками| Bed and breakfast'!AS13</f>
        <v>15600</v>
      </c>
      <c r="AT13" s="17">
        <f>'C завтраками| Bed and breakfast'!AT13</f>
        <v>16800</v>
      </c>
      <c r="AU13" s="17">
        <f>'C завтраками| Bed and breakfast'!AU13</f>
        <v>15600</v>
      </c>
      <c r="AV13" s="17">
        <f>'C завтраками| Bed and breakfast'!AV13</f>
        <v>16800</v>
      </c>
      <c r="AW13" s="17">
        <f>'C завтраками| Bed and breakfast'!AW13</f>
        <v>15600</v>
      </c>
      <c r="AX13" s="17">
        <f>'C завтраками| Bed and breakfast'!AX13</f>
        <v>16800</v>
      </c>
      <c r="AY13" s="17">
        <f>'C завтраками| Bed and breakfast'!AY13</f>
        <v>15600</v>
      </c>
      <c r="AZ13" s="17">
        <f>'C завтраками| Bed and breakfast'!AZ13</f>
        <v>16800</v>
      </c>
      <c r="BA13" s="17">
        <f>'C завтраками| Bed and breakfast'!BA13</f>
        <v>15600</v>
      </c>
    </row>
    <row r="14" spans="1:53" s="18" customFormat="1" ht="10.35" customHeight="1" x14ac:dyDescent="0.2">
      <c r="A14" s="19">
        <v>2</v>
      </c>
      <c r="B14" s="17">
        <f>'C завтраками| Bed and breakfast'!B14</f>
        <v>16500</v>
      </c>
      <c r="C14" s="17">
        <f>'C завтраками| Bed and breakfast'!C14</f>
        <v>21900</v>
      </c>
      <c r="D14" s="17">
        <f>'C завтраками| Bed and breakfast'!D14</f>
        <v>16500</v>
      </c>
      <c r="E14" s="17">
        <f>'C завтраками| Bed and breakfast'!E14</f>
        <v>21900</v>
      </c>
      <c r="F14" s="17">
        <f>'C завтраками| Bed and breakfast'!F14</f>
        <v>21900</v>
      </c>
      <c r="G14" s="17">
        <f>'C завтраками| Bed and breakfast'!G14</f>
        <v>17700</v>
      </c>
      <c r="H14" s="17">
        <f>'C завтраками| Bed and breakfast'!H14</f>
        <v>17700</v>
      </c>
      <c r="I14" s="17">
        <f>'C завтраками| Bed and breakfast'!I14</f>
        <v>15300</v>
      </c>
      <c r="J14" s="17">
        <f>'C завтраками| Bed and breakfast'!J14</f>
        <v>15300</v>
      </c>
      <c r="K14" s="17">
        <f>'C завтраками| Bed and breakfast'!K14</f>
        <v>16500</v>
      </c>
      <c r="L14" s="17">
        <f>'C завтраками| Bed and breakfast'!L14</f>
        <v>18900</v>
      </c>
      <c r="M14" s="17">
        <f>'C завтраками| Bed and breakfast'!M14</f>
        <v>17700</v>
      </c>
      <c r="N14" s="17">
        <f>'C завтраками| Bed and breakfast'!N14</f>
        <v>13400</v>
      </c>
      <c r="O14" s="17">
        <f>'C завтраками| Bed and breakfast'!O14</f>
        <v>15300</v>
      </c>
      <c r="P14" s="17">
        <f>'C завтраками| Bed and breakfast'!P14</f>
        <v>15300</v>
      </c>
      <c r="Q14" s="17">
        <f>'C завтраками| Bed and breakfast'!Q14</f>
        <v>16500</v>
      </c>
      <c r="R14" s="17">
        <f>'C завтраками| Bed and breakfast'!R14</f>
        <v>17700</v>
      </c>
      <c r="S14" s="17">
        <f>'C завтраками| Bed and breakfast'!S14</f>
        <v>13400</v>
      </c>
      <c r="T14" s="17">
        <f>'C завтраками| Bed and breakfast'!T14</f>
        <v>13400</v>
      </c>
      <c r="U14" s="17">
        <f>'C завтраками| Bed and breakfast'!U14</f>
        <v>13900</v>
      </c>
      <c r="V14" s="17">
        <f>'C завтраками| Bed and breakfast'!V14</f>
        <v>17400</v>
      </c>
      <c r="W14" s="17">
        <f>'C завтраками| Bed and breakfast'!W14</f>
        <v>15300</v>
      </c>
      <c r="X14" s="17">
        <f>'C завтраками| Bed and breakfast'!X14</f>
        <v>16000</v>
      </c>
      <c r="Y14" s="17">
        <f>'C завтраками| Bed and breakfast'!Y14</f>
        <v>19800</v>
      </c>
      <c r="Z14" s="17">
        <f>'C завтраками| Bed and breakfast'!Z14</f>
        <v>16000</v>
      </c>
      <c r="AA14" s="17">
        <f>'C завтраками| Bed and breakfast'!AA14</f>
        <v>16000</v>
      </c>
      <c r="AB14" s="17">
        <f>'C завтраками| Bed and breakfast'!AB14</f>
        <v>16000</v>
      </c>
      <c r="AC14" s="17">
        <f>'C завтраками| Bed and breakfast'!AC14</f>
        <v>18600</v>
      </c>
      <c r="AD14" s="17">
        <f>'C завтраками| Bed and breakfast'!AD14</f>
        <v>17400</v>
      </c>
      <c r="AE14" s="17">
        <f>'C завтраками| Bed and breakfast'!AE14</f>
        <v>18600</v>
      </c>
      <c r="AF14" s="17">
        <f>'C завтраками| Bed and breakfast'!AF14</f>
        <v>17400</v>
      </c>
      <c r="AG14" s="17">
        <f>'C завтраками| Bed and breakfast'!AG14</f>
        <v>17400</v>
      </c>
      <c r="AH14" s="17">
        <f>'C завтраками| Bed and breakfast'!AH14</f>
        <v>16000</v>
      </c>
      <c r="AI14" s="17">
        <f>'C завтраками| Bed and breakfast'!AI14</f>
        <v>17400</v>
      </c>
      <c r="AJ14" s="17">
        <f>'C завтраками| Bed and breakfast'!AJ14</f>
        <v>18600</v>
      </c>
      <c r="AK14" s="17">
        <f>'C завтраками| Bed and breakfast'!AK14</f>
        <v>17400</v>
      </c>
      <c r="AL14" s="17">
        <f>'C завтраками| Bed and breakfast'!AL14</f>
        <v>18600</v>
      </c>
      <c r="AM14" s="17">
        <f>'C завтраками| Bed and breakfast'!AM14</f>
        <v>17400</v>
      </c>
      <c r="AN14" s="17">
        <f>'C завтраками| Bed and breakfast'!AN14</f>
        <v>18600</v>
      </c>
      <c r="AO14" s="17">
        <f>'C завтраками| Bed and breakfast'!AO14</f>
        <v>18600</v>
      </c>
      <c r="AP14" s="17">
        <f>'C завтраками| Bed and breakfast'!AP14</f>
        <v>18600</v>
      </c>
      <c r="AQ14" s="17">
        <f>'C завтраками| Bed and breakfast'!AQ14</f>
        <v>17400</v>
      </c>
      <c r="AR14" s="17">
        <f>'C завтраками| Bed and breakfast'!AR14</f>
        <v>18600</v>
      </c>
      <c r="AS14" s="17">
        <f>'C завтраками| Bed and breakfast'!AS14</f>
        <v>17400</v>
      </c>
      <c r="AT14" s="17">
        <f>'C завтраками| Bed and breakfast'!AT14</f>
        <v>18600</v>
      </c>
      <c r="AU14" s="17">
        <f>'C завтраками| Bed and breakfast'!AU14</f>
        <v>17400</v>
      </c>
      <c r="AV14" s="17">
        <f>'C завтраками| Bed and breakfast'!AV14</f>
        <v>18600</v>
      </c>
      <c r="AW14" s="17">
        <f>'C завтраками| Bed and breakfast'!AW14</f>
        <v>17400</v>
      </c>
      <c r="AX14" s="17">
        <f>'C завтраками| Bed and breakfast'!AX14</f>
        <v>18600</v>
      </c>
      <c r="AY14" s="17">
        <f>'C завтраками| Bed and breakfast'!AY14</f>
        <v>17400</v>
      </c>
      <c r="AZ14" s="17">
        <f>'C завтраками| Bed and breakfast'!AZ14</f>
        <v>18600</v>
      </c>
      <c r="BA14" s="17">
        <f>'C завтраками| Bed and breakfast'!BA14</f>
        <v>17400</v>
      </c>
    </row>
    <row r="15" spans="1:53" s="18" customFormat="1" ht="10.3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row>
    <row r="16" spans="1:53" s="18" customFormat="1" ht="10.35" customHeight="1" x14ac:dyDescent="0.2">
      <c r="A16" s="19">
        <v>1</v>
      </c>
      <c r="B16" s="17">
        <f>'C завтраками| Bed and breakfast'!B16</f>
        <v>15700</v>
      </c>
      <c r="C16" s="17">
        <f>'C завтраками| Bed and breakfast'!C16</f>
        <v>21100</v>
      </c>
      <c r="D16" s="17">
        <f>'C завтраками| Bed and breakfast'!D16</f>
        <v>15700</v>
      </c>
      <c r="E16" s="17">
        <f>'C завтраками| Bed and breakfast'!E16</f>
        <v>21100</v>
      </c>
      <c r="F16" s="17">
        <f>'C завтраками| Bed and breakfast'!F16</f>
        <v>21100</v>
      </c>
      <c r="G16" s="17">
        <f>'C завтраками| Bed and breakfast'!G16</f>
        <v>16900</v>
      </c>
      <c r="H16" s="17">
        <f>'C завтраками| Bed and breakfast'!H16</f>
        <v>16900</v>
      </c>
      <c r="I16" s="17">
        <f>'C завтраками| Bed and breakfast'!I16</f>
        <v>14500</v>
      </c>
      <c r="J16" s="17">
        <f>'C завтраками| Bed and breakfast'!J16</f>
        <v>14500</v>
      </c>
      <c r="K16" s="17">
        <f>'C завтраками| Bed and breakfast'!K16</f>
        <v>15700</v>
      </c>
      <c r="L16" s="17">
        <f>'C завтраками| Bed and breakfast'!L16</f>
        <v>18100</v>
      </c>
      <c r="M16" s="17">
        <f>'C завтраками| Bed and breakfast'!M16</f>
        <v>16900</v>
      </c>
      <c r="N16" s="17">
        <f>'C завтраками| Bed and breakfast'!N16</f>
        <v>12600</v>
      </c>
      <c r="O16" s="17">
        <f>'C завтраками| Bed and breakfast'!O16</f>
        <v>14500</v>
      </c>
      <c r="P16" s="17">
        <f>'C завтраками| Bed and breakfast'!P16</f>
        <v>14500</v>
      </c>
      <c r="Q16" s="17">
        <f>'C завтраками| Bed and breakfast'!Q16</f>
        <v>15700</v>
      </c>
      <c r="R16" s="17">
        <f>'C завтраками| Bed and breakfast'!R16</f>
        <v>16900</v>
      </c>
      <c r="S16" s="17">
        <f>'C завтраками| Bed and breakfast'!S16</f>
        <v>12600</v>
      </c>
      <c r="T16" s="17">
        <f>'C завтраками| Bed and breakfast'!T16</f>
        <v>12600</v>
      </c>
      <c r="U16" s="17">
        <f>'C завтраками| Bed and breakfast'!U16</f>
        <v>13100</v>
      </c>
      <c r="V16" s="17">
        <f>'C завтраками| Bed and breakfast'!V16</f>
        <v>16600</v>
      </c>
      <c r="W16" s="17">
        <f>'C завтраками| Bed and breakfast'!W16</f>
        <v>14500</v>
      </c>
      <c r="X16" s="17">
        <f>'C завтраками| Bed and breakfast'!X16</f>
        <v>15200</v>
      </c>
      <c r="Y16" s="17">
        <f>'C завтраками| Bed and breakfast'!Y16</f>
        <v>19000</v>
      </c>
      <c r="Z16" s="17">
        <f>'C завтраками| Bed and breakfast'!Z16</f>
        <v>15200</v>
      </c>
      <c r="AA16" s="17">
        <f>'C завтраками| Bed and breakfast'!AA16</f>
        <v>15200</v>
      </c>
      <c r="AB16" s="17">
        <f>'C завтраками| Bed and breakfast'!AB16</f>
        <v>15200</v>
      </c>
      <c r="AC16" s="17">
        <f>'C завтраками| Bed and breakfast'!AC16</f>
        <v>17800</v>
      </c>
      <c r="AD16" s="17">
        <f>'C завтраками| Bed and breakfast'!AD16</f>
        <v>16600</v>
      </c>
      <c r="AE16" s="17">
        <f>'C завтраками| Bed and breakfast'!AE16</f>
        <v>17800</v>
      </c>
      <c r="AF16" s="17">
        <f>'C завтраками| Bed and breakfast'!AF16</f>
        <v>16600</v>
      </c>
      <c r="AG16" s="17">
        <f>'C завтраками| Bed and breakfast'!AG16</f>
        <v>16600</v>
      </c>
      <c r="AH16" s="17">
        <f>'C завтраками| Bed and breakfast'!AH16</f>
        <v>15200</v>
      </c>
      <c r="AI16" s="17">
        <f>'C завтраками| Bed and breakfast'!AI16</f>
        <v>16600</v>
      </c>
      <c r="AJ16" s="17">
        <f>'C завтраками| Bed and breakfast'!AJ16</f>
        <v>17800</v>
      </c>
      <c r="AK16" s="17">
        <f>'C завтраками| Bed and breakfast'!AK16</f>
        <v>16600</v>
      </c>
      <c r="AL16" s="17">
        <f>'C завтраками| Bed and breakfast'!AL16</f>
        <v>17800</v>
      </c>
      <c r="AM16" s="17">
        <f>'C завтраками| Bed and breakfast'!AM16</f>
        <v>16600</v>
      </c>
      <c r="AN16" s="17">
        <f>'C завтраками| Bed and breakfast'!AN16</f>
        <v>17800</v>
      </c>
      <c r="AO16" s="17">
        <f>'C завтраками| Bed and breakfast'!AO16</f>
        <v>17800</v>
      </c>
      <c r="AP16" s="17">
        <f>'C завтраками| Bed and breakfast'!AP16</f>
        <v>17800</v>
      </c>
      <c r="AQ16" s="17">
        <f>'C завтраками| Bed and breakfast'!AQ16</f>
        <v>16600</v>
      </c>
      <c r="AR16" s="17">
        <f>'C завтраками| Bed and breakfast'!AR16</f>
        <v>17800</v>
      </c>
      <c r="AS16" s="17">
        <f>'C завтраками| Bed and breakfast'!AS16</f>
        <v>16600</v>
      </c>
      <c r="AT16" s="17">
        <f>'C завтраками| Bed and breakfast'!AT16</f>
        <v>17800</v>
      </c>
      <c r="AU16" s="17">
        <f>'C завтраками| Bed and breakfast'!AU16</f>
        <v>16600</v>
      </c>
      <c r="AV16" s="17">
        <f>'C завтраками| Bed and breakfast'!AV16</f>
        <v>17800</v>
      </c>
      <c r="AW16" s="17">
        <f>'C завтраками| Bed and breakfast'!AW16</f>
        <v>16600</v>
      </c>
      <c r="AX16" s="17">
        <f>'C завтраками| Bed and breakfast'!AX16</f>
        <v>17800</v>
      </c>
      <c r="AY16" s="17">
        <f>'C завтраками| Bed and breakfast'!AY16</f>
        <v>16600</v>
      </c>
      <c r="AZ16" s="17">
        <f>'C завтраками| Bed and breakfast'!AZ16</f>
        <v>17800</v>
      </c>
      <c r="BA16" s="17">
        <f>'C завтраками| Bed and breakfast'!BA16</f>
        <v>16600</v>
      </c>
    </row>
    <row r="17" spans="1:53" s="18" customFormat="1" ht="10.35" customHeight="1" x14ac:dyDescent="0.2">
      <c r="A17" s="19">
        <v>2</v>
      </c>
      <c r="B17" s="17">
        <f>'C завтраками| Bed and breakfast'!B17</f>
        <v>17500</v>
      </c>
      <c r="C17" s="17">
        <f>'C завтраками| Bed and breakfast'!C17</f>
        <v>22900</v>
      </c>
      <c r="D17" s="17">
        <f>'C завтраками| Bed and breakfast'!D17</f>
        <v>17500</v>
      </c>
      <c r="E17" s="17">
        <f>'C завтраками| Bed and breakfast'!E17</f>
        <v>22900</v>
      </c>
      <c r="F17" s="17">
        <f>'C завтраками| Bed and breakfast'!F17</f>
        <v>22900</v>
      </c>
      <c r="G17" s="17">
        <f>'C завтраками| Bed and breakfast'!G17</f>
        <v>18700</v>
      </c>
      <c r="H17" s="17">
        <f>'C завтраками| Bed and breakfast'!H17</f>
        <v>18700</v>
      </c>
      <c r="I17" s="17">
        <f>'C завтраками| Bed and breakfast'!I17</f>
        <v>16300</v>
      </c>
      <c r="J17" s="17">
        <f>'C завтраками| Bed and breakfast'!J17</f>
        <v>16300</v>
      </c>
      <c r="K17" s="17">
        <f>'C завтраками| Bed and breakfast'!K17</f>
        <v>17500</v>
      </c>
      <c r="L17" s="17">
        <f>'C завтраками| Bed and breakfast'!L17</f>
        <v>19900</v>
      </c>
      <c r="M17" s="17">
        <f>'C завтраками| Bed and breakfast'!M17</f>
        <v>18700</v>
      </c>
      <c r="N17" s="17">
        <f>'C завтраками| Bed and breakfast'!N17</f>
        <v>14400</v>
      </c>
      <c r="O17" s="17">
        <f>'C завтраками| Bed and breakfast'!O17</f>
        <v>16300</v>
      </c>
      <c r="P17" s="17">
        <f>'C завтраками| Bed and breakfast'!P17</f>
        <v>16300</v>
      </c>
      <c r="Q17" s="17">
        <f>'C завтраками| Bed and breakfast'!Q17</f>
        <v>17500</v>
      </c>
      <c r="R17" s="17">
        <f>'C завтраками| Bed and breakfast'!R17</f>
        <v>18700</v>
      </c>
      <c r="S17" s="17">
        <f>'C завтраками| Bed and breakfast'!S17</f>
        <v>14400</v>
      </c>
      <c r="T17" s="17">
        <f>'C завтраками| Bed and breakfast'!T17</f>
        <v>14400</v>
      </c>
      <c r="U17" s="17">
        <f>'C завтраками| Bed and breakfast'!U17</f>
        <v>14900</v>
      </c>
      <c r="V17" s="17">
        <f>'C завтраками| Bed and breakfast'!V17</f>
        <v>18400</v>
      </c>
      <c r="W17" s="17">
        <f>'C завтраками| Bed and breakfast'!W17</f>
        <v>16300</v>
      </c>
      <c r="X17" s="17">
        <f>'C завтраками| Bed and breakfast'!X17</f>
        <v>17000</v>
      </c>
      <c r="Y17" s="17">
        <f>'C завтраками| Bed and breakfast'!Y17</f>
        <v>20800</v>
      </c>
      <c r="Z17" s="17">
        <f>'C завтраками| Bed and breakfast'!Z17</f>
        <v>17000</v>
      </c>
      <c r="AA17" s="17">
        <f>'C завтраками| Bed and breakfast'!AA17</f>
        <v>17000</v>
      </c>
      <c r="AB17" s="17">
        <f>'C завтраками| Bed and breakfast'!AB17</f>
        <v>17000</v>
      </c>
      <c r="AC17" s="17">
        <f>'C завтраками| Bed and breakfast'!AC17</f>
        <v>19600</v>
      </c>
      <c r="AD17" s="17">
        <f>'C завтраками| Bed and breakfast'!AD17</f>
        <v>18400</v>
      </c>
      <c r="AE17" s="17">
        <f>'C завтраками| Bed and breakfast'!AE17</f>
        <v>19600</v>
      </c>
      <c r="AF17" s="17">
        <f>'C завтраками| Bed and breakfast'!AF17</f>
        <v>18400</v>
      </c>
      <c r="AG17" s="17">
        <f>'C завтраками| Bed and breakfast'!AG17</f>
        <v>18400</v>
      </c>
      <c r="AH17" s="17">
        <f>'C завтраками| Bed and breakfast'!AH17</f>
        <v>17000</v>
      </c>
      <c r="AI17" s="17">
        <f>'C завтраками| Bed and breakfast'!AI17</f>
        <v>18400</v>
      </c>
      <c r="AJ17" s="17">
        <f>'C завтраками| Bed and breakfast'!AJ17</f>
        <v>19600</v>
      </c>
      <c r="AK17" s="17">
        <f>'C завтраками| Bed and breakfast'!AK17</f>
        <v>18400</v>
      </c>
      <c r="AL17" s="17">
        <f>'C завтраками| Bed and breakfast'!AL17</f>
        <v>19600</v>
      </c>
      <c r="AM17" s="17">
        <f>'C завтраками| Bed and breakfast'!AM17</f>
        <v>18400</v>
      </c>
      <c r="AN17" s="17">
        <f>'C завтраками| Bed and breakfast'!AN17</f>
        <v>19600</v>
      </c>
      <c r="AO17" s="17">
        <f>'C завтраками| Bed and breakfast'!AO17</f>
        <v>19600</v>
      </c>
      <c r="AP17" s="17">
        <f>'C завтраками| Bed and breakfast'!AP17</f>
        <v>19600</v>
      </c>
      <c r="AQ17" s="17">
        <f>'C завтраками| Bed and breakfast'!AQ17</f>
        <v>18400</v>
      </c>
      <c r="AR17" s="17">
        <f>'C завтраками| Bed and breakfast'!AR17</f>
        <v>19600</v>
      </c>
      <c r="AS17" s="17">
        <f>'C завтраками| Bed and breakfast'!AS17</f>
        <v>18400</v>
      </c>
      <c r="AT17" s="17">
        <f>'C завтраками| Bed and breakfast'!AT17</f>
        <v>19600</v>
      </c>
      <c r="AU17" s="17">
        <f>'C завтраками| Bed and breakfast'!AU17</f>
        <v>18400</v>
      </c>
      <c r="AV17" s="17">
        <f>'C завтраками| Bed and breakfast'!AV17</f>
        <v>19600</v>
      </c>
      <c r="AW17" s="17">
        <f>'C завтраками| Bed and breakfast'!AW17</f>
        <v>18400</v>
      </c>
      <c r="AX17" s="17">
        <f>'C завтраками| Bed and breakfast'!AX17</f>
        <v>19600</v>
      </c>
      <c r="AY17" s="17">
        <f>'C завтраками| Bed and breakfast'!AY17</f>
        <v>18400</v>
      </c>
      <c r="AZ17" s="17">
        <f>'C завтраками| Bed and breakfast'!AZ17</f>
        <v>19600</v>
      </c>
      <c r="BA17" s="17">
        <f>'C завтраками| Bed and breakfast'!BA17</f>
        <v>18400</v>
      </c>
    </row>
    <row r="18" spans="1:53" s="18" customFormat="1" ht="10.35" customHeight="1" x14ac:dyDescent="0.2">
      <c r="A18" s="17" t="s">
        <v>152</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row>
    <row r="19" spans="1:53" s="18" customFormat="1" ht="10.35" customHeight="1" x14ac:dyDescent="0.2">
      <c r="A19" s="19">
        <v>1</v>
      </c>
      <c r="B19" s="17">
        <f>'C завтраками| Bed and breakfast'!B19</f>
        <v>16700</v>
      </c>
      <c r="C19" s="17">
        <f>'C завтраками| Bed and breakfast'!C19</f>
        <v>22100</v>
      </c>
      <c r="D19" s="17">
        <f>'C завтраками| Bed and breakfast'!D19</f>
        <v>16700</v>
      </c>
      <c r="E19" s="17">
        <f>'C завтраками| Bed and breakfast'!E19</f>
        <v>22100</v>
      </c>
      <c r="F19" s="17">
        <f>'C завтраками| Bed and breakfast'!F19</f>
        <v>22100</v>
      </c>
      <c r="G19" s="17">
        <f>'C завтраками| Bed and breakfast'!G19</f>
        <v>17900</v>
      </c>
      <c r="H19" s="17">
        <f>'C завтраками| Bed and breakfast'!H19</f>
        <v>17900</v>
      </c>
      <c r="I19" s="17">
        <f>'C завтраками| Bed and breakfast'!I19</f>
        <v>15500</v>
      </c>
      <c r="J19" s="17">
        <f>'C завтраками| Bed and breakfast'!J19</f>
        <v>15500</v>
      </c>
      <c r="K19" s="17">
        <f>'C завтраками| Bed and breakfast'!K19</f>
        <v>16700</v>
      </c>
      <c r="L19" s="17">
        <f>'C завтраками| Bed and breakfast'!L19</f>
        <v>19100</v>
      </c>
      <c r="M19" s="17">
        <f>'C завтраками| Bed and breakfast'!M19</f>
        <v>17900</v>
      </c>
      <c r="N19" s="17">
        <f>'C завтраками| Bed and breakfast'!N19</f>
        <v>13600</v>
      </c>
      <c r="O19" s="17">
        <f>'C завтраками| Bed and breakfast'!O19</f>
        <v>15500</v>
      </c>
      <c r="P19" s="17">
        <f>'C завтраками| Bed and breakfast'!P19</f>
        <v>15500</v>
      </c>
      <c r="Q19" s="17">
        <f>'C завтраками| Bed and breakfast'!Q19</f>
        <v>16700</v>
      </c>
      <c r="R19" s="17">
        <f>'C завтраками| Bed and breakfast'!R19</f>
        <v>17900</v>
      </c>
      <c r="S19" s="17">
        <f>'C завтраками| Bed and breakfast'!S19</f>
        <v>13600</v>
      </c>
      <c r="T19" s="17">
        <f>'C завтраками| Bed and breakfast'!T19</f>
        <v>13600</v>
      </c>
      <c r="U19" s="17">
        <f>'C завтраками| Bed and breakfast'!U19</f>
        <v>14100</v>
      </c>
      <c r="V19" s="17">
        <f>'C завтраками| Bed and breakfast'!V19</f>
        <v>17600</v>
      </c>
      <c r="W19" s="17">
        <f>'C завтраками| Bed and breakfast'!W19</f>
        <v>15500</v>
      </c>
      <c r="X19" s="17">
        <f>'C завтраками| Bed and breakfast'!X19</f>
        <v>16200</v>
      </c>
      <c r="Y19" s="17">
        <f>'C завтраками| Bed and breakfast'!Y19</f>
        <v>20000</v>
      </c>
      <c r="Z19" s="17">
        <f>'C завтраками| Bed and breakfast'!Z19</f>
        <v>16200</v>
      </c>
      <c r="AA19" s="17">
        <f>'C завтраками| Bed and breakfast'!AA19</f>
        <v>16200</v>
      </c>
      <c r="AB19" s="17">
        <f>'C завтраками| Bed and breakfast'!AB19</f>
        <v>16200</v>
      </c>
      <c r="AC19" s="17">
        <f>'C завтраками| Bed and breakfast'!AC19</f>
        <v>18800</v>
      </c>
      <c r="AD19" s="17">
        <f>'C завтраками| Bed and breakfast'!AD19</f>
        <v>17600</v>
      </c>
      <c r="AE19" s="17">
        <f>'C завтраками| Bed and breakfast'!AE19</f>
        <v>18800</v>
      </c>
      <c r="AF19" s="17">
        <f>'C завтраками| Bed and breakfast'!AF19</f>
        <v>17600</v>
      </c>
      <c r="AG19" s="17">
        <f>'C завтраками| Bed and breakfast'!AG19</f>
        <v>17600</v>
      </c>
      <c r="AH19" s="17">
        <f>'C завтраками| Bed and breakfast'!AH19</f>
        <v>16200</v>
      </c>
      <c r="AI19" s="17">
        <f>'C завтраками| Bed and breakfast'!AI19</f>
        <v>17600</v>
      </c>
      <c r="AJ19" s="17">
        <f>'C завтраками| Bed and breakfast'!AJ19</f>
        <v>18800</v>
      </c>
      <c r="AK19" s="17">
        <f>'C завтраками| Bed and breakfast'!AK19</f>
        <v>17600</v>
      </c>
      <c r="AL19" s="17">
        <f>'C завтраками| Bed and breakfast'!AL19</f>
        <v>18800</v>
      </c>
      <c r="AM19" s="17">
        <f>'C завтраками| Bed and breakfast'!AM19</f>
        <v>17600</v>
      </c>
      <c r="AN19" s="17">
        <f>'C завтраками| Bed and breakfast'!AN19</f>
        <v>18800</v>
      </c>
      <c r="AO19" s="17">
        <f>'C завтраками| Bed and breakfast'!AO19</f>
        <v>18800</v>
      </c>
      <c r="AP19" s="17">
        <f>'C завтраками| Bed and breakfast'!AP19</f>
        <v>18800</v>
      </c>
      <c r="AQ19" s="17">
        <f>'C завтраками| Bed and breakfast'!AQ19</f>
        <v>17600</v>
      </c>
      <c r="AR19" s="17">
        <f>'C завтраками| Bed and breakfast'!AR19</f>
        <v>18800</v>
      </c>
      <c r="AS19" s="17">
        <f>'C завтраками| Bed and breakfast'!AS19</f>
        <v>17600</v>
      </c>
      <c r="AT19" s="17">
        <f>'C завтраками| Bed and breakfast'!AT19</f>
        <v>18800</v>
      </c>
      <c r="AU19" s="17">
        <f>'C завтраками| Bed and breakfast'!AU19</f>
        <v>17600</v>
      </c>
      <c r="AV19" s="17">
        <f>'C завтраками| Bed and breakfast'!AV19</f>
        <v>18800</v>
      </c>
      <c r="AW19" s="17">
        <f>'C завтраками| Bed and breakfast'!AW19</f>
        <v>17600</v>
      </c>
      <c r="AX19" s="17">
        <f>'C завтраками| Bed and breakfast'!AX19</f>
        <v>18800</v>
      </c>
      <c r="AY19" s="17">
        <f>'C завтраками| Bed and breakfast'!AY19</f>
        <v>17600</v>
      </c>
      <c r="AZ19" s="17">
        <f>'C завтраками| Bed and breakfast'!AZ19</f>
        <v>18800</v>
      </c>
      <c r="BA19" s="17">
        <f>'C завтраками| Bed and breakfast'!BA19</f>
        <v>17600</v>
      </c>
    </row>
    <row r="20" spans="1:53" s="18" customFormat="1" ht="10.35" customHeight="1" x14ac:dyDescent="0.2">
      <c r="A20" s="19">
        <v>2</v>
      </c>
      <c r="B20" s="17">
        <f>'C завтраками| Bed and breakfast'!B20</f>
        <v>18500</v>
      </c>
      <c r="C20" s="17">
        <f>'C завтраками| Bed and breakfast'!C20</f>
        <v>23900</v>
      </c>
      <c r="D20" s="17">
        <f>'C завтраками| Bed and breakfast'!D20</f>
        <v>18500</v>
      </c>
      <c r="E20" s="17">
        <f>'C завтраками| Bed and breakfast'!E20</f>
        <v>23900</v>
      </c>
      <c r="F20" s="17">
        <f>'C завтраками| Bed and breakfast'!F20</f>
        <v>23900</v>
      </c>
      <c r="G20" s="17">
        <f>'C завтраками| Bed and breakfast'!G20</f>
        <v>19700</v>
      </c>
      <c r="H20" s="17">
        <f>'C завтраками| Bed and breakfast'!H20</f>
        <v>19700</v>
      </c>
      <c r="I20" s="17">
        <f>'C завтраками| Bed and breakfast'!I20</f>
        <v>17300</v>
      </c>
      <c r="J20" s="17">
        <f>'C завтраками| Bed and breakfast'!J20</f>
        <v>17300</v>
      </c>
      <c r="K20" s="17">
        <f>'C завтраками| Bed and breakfast'!K20</f>
        <v>18500</v>
      </c>
      <c r="L20" s="17">
        <f>'C завтраками| Bed and breakfast'!L20</f>
        <v>20900</v>
      </c>
      <c r="M20" s="17">
        <f>'C завтраками| Bed and breakfast'!M20</f>
        <v>19700</v>
      </c>
      <c r="N20" s="17">
        <f>'C завтраками| Bed and breakfast'!N20</f>
        <v>15400</v>
      </c>
      <c r="O20" s="17">
        <f>'C завтраками| Bed and breakfast'!O20</f>
        <v>17300</v>
      </c>
      <c r="P20" s="17">
        <f>'C завтраками| Bed and breakfast'!P20</f>
        <v>17300</v>
      </c>
      <c r="Q20" s="17">
        <f>'C завтраками| Bed and breakfast'!Q20</f>
        <v>18500</v>
      </c>
      <c r="R20" s="17">
        <f>'C завтраками| Bed and breakfast'!R20</f>
        <v>19700</v>
      </c>
      <c r="S20" s="17">
        <f>'C завтраками| Bed and breakfast'!S20</f>
        <v>15400</v>
      </c>
      <c r="T20" s="17">
        <f>'C завтраками| Bed and breakfast'!T20</f>
        <v>15400</v>
      </c>
      <c r="U20" s="17">
        <f>'C завтраками| Bed and breakfast'!U20</f>
        <v>15900</v>
      </c>
      <c r="V20" s="17">
        <f>'C завтраками| Bed and breakfast'!V20</f>
        <v>19400</v>
      </c>
      <c r="W20" s="17">
        <f>'C завтраками| Bed and breakfast'!W20</f>
        <v>17300</v>
      </c>
      <c r="X20" s="17">
        <f>'C завтраками| Bed and breakfast'!X20</f>
        <v>18000</v>
      </c>
      <c r="Y20" s="17">
        <f>'C завтраками| Bed and breakfast'!Y20</f>
        <v>21800</v>
      </c>
      <c r="Z20" s="17">
        <f>'C завтраками| Bed and breakfast'!Z20</f>
        <v>18000</v>
      </c>
      <c r="AA20" s="17">
        <f>'C завтраками| Bed and breakfast'!AA20</f>
        <v>18000</v>
      </c>
      <c r="AB20" s="17">
        <f>'C завтраками| Bed and breakfast'!AB20</f>
        <v>18000</v>
      </c>
      <c r="AC20" s="17">
        <f>'C завтраками| Bed and breakfast'!AC20</f>
        <v>20600</v>
      </c>
      <c r="AD20" s="17">
        <f>'C завтраками| Bed and breakfast'!AD20</f>
        <v>19400</v>
      </c>
      <c r="AE20" s="17">
        <f>'C завтраками| Bed and breakfast'!AE20</f>
        <v>20600</v>
      </c>
      <c r="AF20" s="17">
        <f>'C завтраками| Bed and breakfast'!AF20</f>
        <v>19400</v>
      </c>
      <c r="AG20" s="17">
        <f>'C завтраками| Bed and breakfast'!AG20</f>
        <v>19400</v>
      </c>
      <c r="AH20" s="17">
        <f>'C завтраками| Bed and breakfast'!AH20</f>
        <v>18000</v>
      </c>
      <c r="AI20" s="17">
        <f>'C завтраками| Bed and breakfast'!AI20</f>
        <v>19400</v>
      </c>
      <c r="AJ20" s="17">
        <f>'C завтраками| Bed and breakfast'!AJ20</f>
        <v>20600</v>
      </c>
      <c r="AK20" s="17">
        <f>'C завтраками| Bed and breakfast'!AK20</f>
        <v>19400</v>
      </c>
      <c r="AL20" s="17">
        <f>'C завтраками| Bed and breakfast'!AL20</f>
        <v>20600</v>
      </c>
      <c r="AM20" s="17">
        <f>'C завтраками| Bed and breakfast'!AM20</f>
        <v>19400</v>
      </c>
      <c r="AN20" s="17">
        <f>'C завтраками| Bed and breakfast'!AN20</f>
        <v>20600</v>
      </c>
      <c r="AO20" s="17">
        <f>'C завтраками| Bed and breakfast'!AO20</f>
        <v>20600</v>
      </c>
      <c r="AP20" s="17">
        <f>'C завтраками| Bed and breakfast'!AP20</f>
        <v>20600</v>
      </c>
      <c r="AQ20" s="17">
        <f>'C завтраками| Bed and breakfast'!AQ20</f>
        <v>19400</v>
      </c>
      <c r="AR20" s="17">
        <f>'C завтраками| Bed and breakfast'!AR20</f>
        <v>20600</v>
      </c>
      <c r="AS20" s="17">
        <f>'C завтраками| Bed and breakfast'!AS20</f>
        <v>19400</v>
      </c>
      <c r="AT20" s="17">
        <f>'C завтраками| Bed and breakfast'!AT20</f>
        <v>20600</v>
      </c>
      <c r="AU20" s="17">
        <f>'C завтраками| Bed and breakfast'!AU20</f>
        <v>19400</v>
      </c>
      <c r="AV20" s="17">
        <f>'C завтраками| Bed and breakfast'!AV20</f>
        <v>20600</v>
      </c>
      <c r="AW20" s="17">
        <f>'C завтраками| Bed and breakfast'!AW20</f>
        <v>19400</v>
      </c>
      <c r="AX20" s="17">
        <f>'C завтраками| Bed and breakfast'!AX20</f>
        <v>20600</v>
      </c>
      <c r="AY20" s="17">
        <f>'C завтраками| Bed and breakfast'!AY20</f>
        <v>19400</v>
      </c>
      <c r="AZ20" s="17">
        <f>'C завтраками| Bed and breakfast'!AZ20</f>
        <v>20600</v>
      </c>
      <c r="BA20" s="17">
        <f>'C завтраками| Bed and breakfast'!BA20</f>
        <v>19400</v>
      </c>
    </row>
    <row r="21" spans="1:53" s="18" customFormat="1" ht="10.35"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row>
    <row r="22" spans="1:53" s="18" customFormat="1" ht="10.35" customHeight="1" x14ac:dyDescent="0.2">
      <c r="A22" s="19">
        <v>1</v>
      </c>
      <c r="B22" s="17">
        <f>'C завтраками| Bed and breakfast'!B22</f>
        <v>21200</v>
      </c>
      <c r="C22" s="17">
        <f>'C завтраками| Bed and breakfast'!C22</f>
        <v>26600</v>
      </c>
      <c r="D22" s="17">
        <f>'C завтраками| Bed and breakfast'!D22</f>
        <v>21200</v>
      </c>
      <c r="E22" s="17">
        <f>'C завтраками| Bed and breakfast'!E22</f>
        <v>26600</v>
      </c>
      <c r="F22" s="17">
        <f>'C завтраками| Bed and breakfast'!F22</f>
        <v>26600</v>
      </c>
      <c r="G22" s="17">
        <f>'C завтраками| Bed and breakfast'!G22</f>
        <v>22400</v>
      </c>
      <c r="H22" s="17">
        <f>'C завтраками| Bed and breakfast'!H22</f>
        <v>22400</v>
      </c>
      <c r="I22" s="17">
        <f>'C завтраками| Bed and breakfast'!I22</f>
        <v>20000</v>
      </c>
      <c r="J22" s="17">
        <f>'C завтраками| Bed and breakfast'!J22</f>
        <v>20000</v>
      </c>
      <c r="K22" s="17">
        <f>'C завтраками| Bed and breakfast'!K22</f>
        <v>21200</v>
      </c>
      <c r="L22" s="17">
        <f>'C завтраками| Bed and breakfast'!L22</f>
        <v>23600</v>
      </c>
      <c r="M22" s="17">
        <f>'C завтраками| Bed and breakfast'!M22</f>
        <v>22400</v>
      </c>
      <c r="N22" s="17">
        <f>'C завтраками| Bed and breakfast'!N22</f>
        <v>18100</v>
      </c>
      <c r="O22" s="17">
        <f>'C завтраками| Bed and breakfast'!O22</f>
        <v>20000</v>
      </c>
      <c r="P22" s="17">
        <f>'C завтраками| Bed and breakfast'!P22</f>
        <v>20000</v>
      </c>
      <c r="Q22" s="17">
        <f>'C завтраками| Bed and breakfast'!Q22</f>
        <v>21200</v>
      </c>
      <c r="R22" s="17">
        <f>'C завтраками| Bed and breakfast'!R22</f>
        <v>22400</v>
      </c>
      <c r="S22" s="17">
        <f>'C завтраками| Bed and breakfast'!S22</f>
        <v>18100</v>
      </c>
      <c r="T22" s="17">
        <f>'C завтраками| Bed and breakfast'!T22</f>
        <v>18100</v>
      </c>
      <c r="U22" s="17">
        <f>'C завтраками| Bed and breakfast'!U22</f>
        <v>20100</v>
      </c>
      <c r="V22" s="17">
        <f>'C завтраками| Bed and breakfast'!V22</f>
        <v>23600</v>
      </c>
      <c r="W22" s="17">
        <f>'C завтраками| Bed and breakfast'!W22</f>
        <v>21500</v>
      </c>
      <c r="X22" s="17">
        <f>'C завтраками| Bed and breakfast'!X22</f>
        <v>22200</v>
      </c>
      <c r="Y22" s="17">
        <f>'C завтраками| Bed and breakfast'!Y22</f>
        <v>26000</v>
      </c>
      <c r="Z22" s="17">
        <f>'C завтраками| Bed and breakfast'!Z22</f>
        <v>22200</v>
      </c>
      <c r="AA22" s="17">
        <f>'C завтраками| Bed and breakfast'!AA22</f>
        <v>22200</v>
      </c>
      <c r="AB22" s="17">
        <f>'C завтраками| Bed and breakfast'!AB22</f>
        <v>22200</v>
      </c>
      <c r="AC22" s="17">
        <f>'C завтраками| Bed and breakfast'!AC22</f>
        <v>24800</v>
      </c>
      <c r="AD22" s="17">
        <f>'C завтраками| Bed and breakfast'!AD22</f>
        <v>23600</v>
      </c>
      <c r="AE22" s="17">
        <f>'C завтраками| Bed and breakfast'!AE22</f>
        <v>24800</v>
      </c>
      <c r="AF22" s="17">
        <f>'C завтраками| Bed and breakfast'!AF22</f>
        <v>23600</v>
      </c>
      <c r="AG22" s="17">
        <f>'C завтраками| Bed and breakfast'!AG22</f>
        <v>23600</v>
      </c>
      <c r="AH22" s="17">
        <f>'C завтраками| Bed and breakfast'!AH22</f>
        <v>22200</v>
      </c>
      <c r="AI22" s="17">
        <f>'C завтраками| Bed and breakfast'!AI22</f>
        <v>23600</v>
      </c>
      <c r="AJ22" s="17">
        <f>'C завтраками| Bed and breakfast'!AJ22</f>
        <v>24800</v>
      </c>
      <c r="AK22" s="17">
        <f>'C завтраками| Bed and breakfast'!AK22</f>
        <v>23600</v>
      </c>
      <c r="AL22" s="17">
        <f>'C завтраками| Bed and breakfast'!AL22</f>
        <v>24800</v>
      </c>
      <c r="AM22" s="17">
        <f>'C завтраками| Bed and breakfast'!AM22</f>
        <v>23600</v>
      </c>
      <c r="AN22" s="17">
        <f>'C завтраками| Bed and breakfast'!AN22</f>
        <v>24800</v>
      </c>
      <c r="AO22" s="17">
        <f>'C завтраками| Bed and breakfast'!AO22</f>
        <v>24800</v>
      </c>
      <c r="AP22" s="17">
        <f>'C завтраками| Bed and breakfast'!AP22</f>
        <v>24800</v>
      </c>
      <c r="AQ22" s="17">
        <f>'C завтраками| Bed and breakfast'!AQ22</f>
        <v>23600</v>
      </c>
      <c r="AR22" s="17">
        <f>'C завтраками| Bed and breakfast'!AR22</f>
        <v>24800</v>
      </c>
      <c r="AS22" s="17">
        <f>'C завтраками| Bed and breakfast'!AS22</f>
        <v>23600</v>
      </c>
      <c r="AT22" s="17">
        <f>'C завтраками| Bed and breakfast'!AT22</f>
        <v>24800</v>
      </c>
      <c r="AU22" s="17">
        <f>'C завтраками| Bed and breakfast'!AU22</f>
        <v>23600</v>
      </c>
      <c r="AV22" s="17">
        <f>'C завтраками| Bed and breakfast'!AV22</f>
        <v>24800</v>
      </c>
      <c r="AW22" s="17">
        <f>'C завтраками| Bed and breakfast'!AW22</f>
        <v>23600</v>
      </c>
      <c r="AX22" s="17">
        <f>'C завтраками| Bed and breakfast'!AX22</f>
        <v>24800</v>
      </c>
      <c r="AY22" s="17">
        <f>'C завтраками| Bed and breakfast'!AY22</f>
        <v>23600</v>
      </c>
      <c r="AZ22" s="17">
        <f>'C завтраками| Bed and breakfast'!AZ22</f>
        <v>24800</v>
      </c>
      <c r="BA22" s="17">
        <f>'C завтраками| Bed and breakfast'!BA22</f>
        <v>23600</v>
      </c>
    </row>
    <row r="23" spans="1:53" s="18" customFormat="1" ht="13.9" customHeight="1" x14ac:dyDescent="0.2">
      <c r="A23" s="19">
        <v>2</v>
      </c>
      <c r="B23" s="17">
        <f>'C завтраками| Bed and breakfast'!B23</f>
        <v>23000</v>
      </c>
      <c r="C23" s="17">
        <f>'C завтраками| Bed and breakfast'!C23</f>
        <v>28400</v>
      </c>
      <c r="D23" s="17">
        <f>'C завтраками| Bed and breakfast'!D23</f>
        <v>23000</v>
      </c>
      <c r="E23" s="17">
        <f>'C завтраками| Bed and breakfast'!E23</f>
        <v>28400</v>
      </c>
      <c r="F23" s="17">
        <f>'C завтраками| Bed and breakfast'!F23</f>
        <v>28400</v>
      </c>
      <c r="G23" s="17">
        <f>'C завтраками| Bed and breakfast'!G23</f>
        <v>24200</v>
      </c>
      <c r="H23" s="17">
        <f>'C завтраками| Bed and breakfast'!H23</f>
        <v>24200</v>
      </c>
      <c r="I23" s="17">
        <f>'C завтраками| Bed and breakfast'!I23</f>
        <v>21800</v>
      </c>
      <c r="J23" s="17">
        <f>'C завтраками| Bed and breakfast'!J23</f>
        <v>21800</v>
      </c>
      <c r="K23" s="17">
        <f>'C завтраками| Bed and breakfast'!K23</f>
        <v>23000</v>
      </c>
      <c r="L23" s="17">
        <f>'C завтраками| Bed and breakfast'!L23</f>
        <v>25400</v>
      </c>
      <c r="M23" s="17">
        <f>'C завтраками| Bed and breakfast'!M23</f>
        <v>24200</v>
      </c>
      <c r="N23" s="17">
        <f>'C завтраками| Bed and breakfast'!N23</f>
        <v>19900</v>
      </c>
      <c r="O23" s="17">
        <f>'C завтраками| Bed and breakfast'!O23</f>
        <v>21800</v>
      </c>
      <c r="P23" s="17">
        <f>'C завтраками| Bed and breakfast'!P23</f>
        <v>21800</v>
      </c>
      <c r="Q23" s="17">
        <f>'C завтраками| Bed and breakfast'!Q23</f>
        <v>23000</v>
      </c>
      <c r="R23" s="17">
        <f>'C завтраками| Bed and breakfast'!R23</f>
        <v>24200</v>
      </c>
      <c r="S23" s="17">
        <f>'C завтраками| Bed and breakfast'!S23</f>
        <v>19900</v>
      </c>
      <c r="T23" s="17">
        <f>'C завтраками| Bed and breakfast'!T23</f>
        <v>19900</v>
      </c>
      <c r="U23" s="17">
        <f>'C завтраками| Bed and breakfast'!U23</f>
        <v>21900</v>
      </c>
      <c r="V23" s="17">
        <f>'C завтраками| Bed and breakfast'!V23</f>
        <v>25400</v>
      </c>
      <c r="W23" s="17">
        <f>'C завтраками| Bed and breakfast'!W23</f>
        <v>23300</v>
      </c>
      <c r="X23" s="17">
        <f>'C завтраками| Bed and breakfast'!X23</f>
        <v>24000</v>
      </c>
      <c r="Y23" s="17">
        <f>'C завтраками| Bed and breakfast'!Y23</f>
        <v>27800</v>
      </c>
      <c r="Z23" s="17">
        <f>'C завтраками| Bed and breakfast'!Z23</f>
        <v>24000</v>
      </c>
      <c r="AA23" s="17">
        <f>'C завтраками| Bed and breakfast'!AA23</f>
        <v>24000</v>
      </c>
      <c r="AB23" s="17">
        <f>'C завтраками| Bed and breakfast'!AB23</f>
        <v>24000</v>
      </c>
      <c r="AC23" s="17">
        <f>'C завтраками| Bed and breakfast'!AC23</f>
        <v>26600</v>
      </c>
      <c r="AD23" s="17">
        <f>'C завтраками| Bed and breakfast'!AD23</f>
        <v>25400</v>
      </c>
      <c r="AE23" s="17">
        <f>'C завтраками| Bed and breakfast'!AE23</f>
        <v>26600</v>
      </c>
      <c r="AF23" s="17">
        <f>'C завтраками| Bed and breakfast'!AF23</f>
        <v>25400</v>
      </c>
      <c r="AG23" s="17">
        <f>'C завтраками| Bed and breakfast'!AG23</f>
        <v>25400</v>
      </c>
      <c r="AH23" s="17">
        <f>'C завтраками| Bed and breakfast'!AH23</f>
        <v>24000</v>
      </c>
      <c r="AI23" s="17">
        <f>'C завтраками| Bed and breakfast'!AI23</f>
        <v>25400</v>
      </c>
      <c r="AJ23" s="17">
        <f>'C завтраками| Bed and breakfast'!AJ23</f>
        <v>26600</v>
      </c>
      <c r="AK23" s="17">
        <f>'C завтраками| Bed and breakfast'!AK23</f>
        <v>25400</v>
      </c>
      <c r="AL23" s="17">
        <f>'C завтраками| Bed and breakfast'!AL23</f>
        <v>26600</v>
      </c>
      <c r="AM23" s="17">
        <f>'C завтраками| Bed and breakfast'!AM23</f>
        <v>25400</v>
      </c>
      <c r="AN23" s="17">
        <f>'C завтраками| Bed and breakfast'!AN23</f>
        <v>26600</v>
      </c>
      <c r="AO23" s="17">
        <f>'C завтраками| Bed and breakfast'!AO23</f>
        <v>26600</v>
      </c>
      <c r="AP23" s="17">
        <f>'C завтраками| Bed and breakfast'!AP23</f>
        <v>26600</v>
      </c>
      <c r="AQ23" s="17">
        <f>'C завтраками| Bed and breakfast'!AQ23</f>
        <v>25400</v>
      </c>
      <c r="AR23" s="17">
        <f>'C завтраками| Bed and breakfast'!AR23</f>
        <v>26600</v>
      </c>
      <c r="AS23" s="17">
        <f>'C завтраками| Bed and breakfast'!AS23</f>
        <v>25400</v>
      </c>
      <c r="AT23" s="17">
        <f>'C завтраками| Bed and breakfast'!AT23</f>
        <v>26600</v>
      </c>
      <c r="AU23" s="17">
        <f>'C завтраками| Bed and breakfast'!AU23</f>
        <v>25400</v>
      </c>
      <c r="AV23" s="17">
        <f>'C завтраками| Bed and breakfast'!AV23</f>
        <v>26600</v>
      </c>
      <c r="AW23" s="17">
        <f>'C завтраками| Bed and breakfast'!AW23</f>
        <v>25400</v>
      </c>
      <c r="AX23" s="17">
        <f>'C завтраками| Bed and breakfast'!AX23</f>
        <v>26600</v>
      </c>
      <c r="AY23" s="17">
        <f>'C завтраками| Bed and breakfast'!AY23</f>
        <v>25400</v>
      </c>
      <c r="AZ23" s="17">
        <f>'C завтраками| Bed and breakfast'!AZ23</f>
        <v>26600</v>
      </c>
      <c r="BA23" s="17">
        <f>'C завтраками| Bed and breakfast'!BA23</f>
        <v>25400</v>
      </c>
    </row>
    <row r="24" spans="1:53" s="18" customFormat="1" ht="13.9"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row>
    <row r="25" spans="1:53" s="18" customFormat="1" ht="13.9" customHeight="1" x14ac:dyDescent="0.2">
      <c r="A25" s="19" t="s">
        <v>1</v>
      </c>
      <c r="B25" s="17">
        <f>'C завтраками| Bed and breakfast'!B25</f>
        <v>125000</v>
      </c>
      <c r="C25" s="17">
        <f>'C завтраками| Bed and breakfast'!C25</f>
        <v>125000</v>
      </c>
      <c r="D25" s="17">
        <f>'C завтраками| Bed and breakfast'!D25</f>
        <v>125000</v>
      </c>
      <c r="E25" s="17">
        <f>'C завтраками| Bed and breakfast'!E25</f>
        <v>125000</v>
      </c>
      <c r="F25" s="17">
        <f>'C завтраками| Bed and breakfast'!F25</f>
        <v>125000</v>
      </c>
      <c r="G25" s="17">
        <f>'C завтраками| Bed and breakfast'!G25</f>
        <v>125000</v>
      </c>
      <c r="H25" s="17">
        <f>'C завтраками| Bed and breakfast'!H25</f>
        <v>125000</v>
      </c>
      <c r="I25" s="17">
        <f>'C завтраками| Bed and breakfast'!I25</f>
        <v>125000</v>
      </c>
      <c r="J25" s="17">
        <f>'C завтраками| Bed and breakfast'!J25</f>
        <v>125000</v>
      </c>
      <c r="K25" s="17">
        <f>'C завтраками| Bed and breakfast'!K25</f>
        <v>125000</v>
      </c>
      <c r="L25" s="17">
        <f>'C завтраками| Bed and breakfast'!L25</f>
        <v>125001</v>
      </c>
      <c r="M25" s="17">
        <f>'C завтраками| Bed and breakfast'!M25</f>
        <v>125002</v>
      </c>
      <c r="N25" s="17">
        <f>'C завтраками| Bed and breakfast'!N25</f>
        <v>125000</v>
      </c>
      <c r="O25" s="17">
        <f>'C завтраками| Bed and breakfast'!O25</f>
        <v>125000</v>
      </c>
      <c r="P25" s="17">
        <f>'C завтраками| Bed and breakfast'!P25</f>
        <v>125000</v>
      </c>
      <c r="Q25" s="17">
        <f>'C завтраками| Bed and breakfast'!Q25</f>
        <v>125000</v>
      </c>
      <c r="R25" s="17">
        <f>'C завтраками| Bed and breakfast'!R25</f>
        <v>125000</v>
      </c>
      <c r="S25" s="17">
        <f>'C завтраками| Bed and breakfast'!S25</f>
        <v>125000</v>
      </c>
      <c r="T25" s="17">
        <f>'C завтраками| Bed and breakfast'!T25</f>
        <v>125000</v>
      </c>
      <c r="U25" s="17">
        <f>'C завтраками| Bed and breakfast'!U25</f>
        <v>150000</v>
      </c>
      <c r="V25" s="17">
        <f>'C завтраками| Bed and breakfast'!V25</f>
        <v>150000</v>
      </c>
      <c r="W25" s="17">
        <f>'C завтраками| Bed and breakfast'!W25</f>
        <v>150000</v>
      </c>
      <c r="X25" s="17">
        <f>'C завтраками| Bed and breakfast'!X25</f>
        <v>150000</v>
      </c>
      <c r="Y25" s="17">
        <f>'C завтраками| Bed and breakfast'!Y25</f>
        <v>150000</v>
      </c>
      <c r="Z25" s="17">
        <f>'C завтраками| Bed and breakfast'!Z25</f>
        <v>150000</v>
      </c>
      <c r="AA25" s="17">
        <f>'C завтраками| Bed and breakfast'!AA25</f>
        <v>150000</v>
      </c>
      <c r="AB25" s="17">
        <f>'C завтраками| Bed and breakfast'!AB25</f>
        <v>150000</v>
      </c>
      <c r="AC25" s="17">
        <f>'C завтраками| Bed and breakfast'!AC25</f>
        <v>150000</v>
      </c>
      <c r="AD25" s="17">
        <f>'C завтраками| Bed and breakfast'!AD25</f>
        <v>150000</v>
      </c>
      <c r="AE25" s="17">
        <f>'C завтраками| Bed and breakfast'!AE25</f>
        <v>150000</v>
      </c>
      <c r="AF25" s="17">
        <f>'C завтраками| Bed and breakfast'!AF25</f>
        <v>150000</v>
      </c>
      <c r="AG25" s="17">
        <f>'C завтраками| Bed and breakfast'!AG25</f>
        <v>150000</v>
      </c>
      <c r="AH25" s="17">
        <f>'C завтраками| Bed and breakfast'!AH25</f>
        <v>150000</v>
      </c>
      <c r="AI25" s="17">
        <f>'C завтраками| Bed and breakfast'!AI25</f>
        <v>150000</v>
      </c>
      <c r="AJ25" s="17">
        <f>'C завтраками| Bed and breakfast'!AJ25</f>
        <v>150000</v>
      </c>
      <c r="AK25" s="17">
        <f>'C завтраками| Bed and breakfast'!AK25</f>
        <v>150000</v>
      </c>
      <c r="AL25" s="17">
        <f>'C завтраками| Bed and breakfast'!AL25</f>
        <v>150000</v>
      </c>
      <c r="AM25" s="17">
        <f>'C завтраками| Bed and breakfast'!AM25</f>
        <v>150000</v>
      </c>
      <c r="AN25" s="17">
        <f>'C завтраками| Bed and breakfast'!AN25</f>
        <v>150000</v>
      </c>
      <c r="AO25" s="17">
        <f>'C завтраками| Bed and breakfast'!AO25</f>
        <v>150000</v>
      </c>
      <c r="AP25" s="17">
        <f>'C завтраками| Bed and breakfast'!AP25</f>
        <v>150000</v>
      </c>
      <c r="AQ25" s="17">
        <f>'C завтраками| Bed and breakfast'!AQ25</f>
        <v>150000</v>
      </c>
      <c r="AR25" s="17">
        <f>'C завтраками| Bed and breakfast'!AR25</f>
        <v>150000</v>
      </c>
      <c r="AS25" s="17">
        <f>'C завтраками| Bed and breakfast'!AS25</f>
        <v>150000</v>
      </c>
      <c r="AT25" s="17">
        <f>'C завтраками| Bed and breakfast'!AT25</f>
        <v>150000</v>
      </c>
      <c r="AU25" s="17">
        <f>'C завтраками| Bed and breakfast'!AU25</f>
        <v>150000</v>
      </c>
      <c r="AV25" s="17">
        <f>'C завтраками| Bed and breakfast'!AV25</f>
        <v>150000</v>
      </c>
      <c r="AW25" s="17">
        <f>'C завтраками| Bed and breakfast'!AW25</f>
        <v>150000</v>
      </c>
      <c r="AX25" s="17">
        <f>'C завтраками| Bed and breakfast'!AX25</f>
        <v>150000</v>
      </c>
      <c r="AY25" s="17">
        <f>'C завтраками| Bed and breakfast'!AY25</f>
        <v>150000</v>
      </c>
      <c r="AZ25" s="17">
        <f>'C завтраками| Bed and breakfast'!AZ25</f>
        <v>150000</v>
      </c>
      <c r="BA25" s="17">
        <f>'C завтраками| Bed and breakfast'!BA25</f>
        <v>150000</v>
      </c>
    </row>
    <row r="26" spans="1:53" ht="10.35" customHeight="1" x14ac:dyDescent="0.2"/>
    <row r="27" spans="1:53" x14ac:dyDescent="0.2">
      <c r="A27" s="100" t="s">
        <v>60</v>
      </c>
    </row>
    <row r="28" spans="1:53" s="16" customFormat="1" ht="23.45" customHeight="1" x14ac:dyDescent="0.2">
      <c r="A28" s="20" t="s">
        <v>11</v>
      </c>
      <c r="B28" s="24">
        <f t="shared" ref="B28" si="0">B4</f>
        <v>45401</v>
      </c>
      <c r="C28" s="24">
        <f t="shared" ref="C28:BA28" si="1">C4</f>
        <v>45402</v>
      </c>
      <c r="D28" s="24">
        <f t="shared" si="1"/>
        <v>45403</v>
      </c>
      <c r="E28" s="24">
        <f t="shared" si="1"/>
        <v>45407</v>
      </c>
      <c r="F28" s="24">
        <f t="shared" si="1"/>
        <v>45409</v>
      </c>
      <c r="G28" s="24">
        <f t="shared" si="1"/>
        <v>45411</v>
      </c>
      <c r="H28" s="24">
        <f t="shared" si="1"/>
        <v>45413</v>
      </c>
      <c r="I28" s="24">
        <f t="shared" si="1"/>
        <v>45417</v>
      </c>
      <c r="J28" s="24">
        <f t="shared" si="1"/>
        <v>45419</v>
      </c>
      <c r="K28" s="24">
        <f t="shared" si="1"/>
        <v>45420</v>
      </c>
      <c r="L28" s="24">
        <f t="shared" si="1"/>
        <v>45421</v>
      </c>
      <c r="M28" s="24">
        <f t="shared" si="1"/>
        <v>45423</v>
      </c>
      <c r="N28" s="24">
        <f t="shared" si="1"/>
        <v>45424</v>
      </c>
      <c r="O28" s="24">
        <f t="shared" si="1"/>
        <v>45427</v>
      </c>
      <c r="P28" s="24">
        <f t="shared" si="1"/>
        <v>45429</v>
      </c>
      <c r="Q28" s="24">
        <f t="shared" si="1"/>
        <v>45434</v>
      </c>
      <c r="R28" s="24">
        <f t="shared" si="1"/>
        <v>45435</v>
      </c>
      <c r="S28" s="24">
        <f t="shared" si="1"/>
        <v>45437</v>
      </c>
      <c r="T28" s="24">
        <f t="shared" si="1"/>
        <v>45443</v>
      </c>
      <c r="U28" s="24">
        <f t="shared" si="1"/>
        <v>45444</v>
      </c>
      <c r="V28" s="24">
        <f t="shared" si="1"/>
        <v>45445</v>
      </c>
      <c r="W28" s="24">
        <f t="shared" si="1"/>
        <v>45453</v>
      </c>
      <c r="X28" s="24">
        <f t="shared" si="1"/>
        <v>45457</v>
      </c>
      <c r="Y28" s="24">
        <f t="shared" si="1"/>
        <v>45460</v>
      </c>
      <c r="Z28" s="24">
        <f t="shared" si="1"/>
        <v>45465</v>
      </c>
      <c r="AA28" s="24">
        <f t="shared" si="1"/>
        <v>45466</v>
      </c>
      <c r="AB28" s="24">
        <f t="shared" si="1"/>
        <v>45471</v>
      </c>
      <c r="AC28" s="24">
        <f t="shared" si="1"/>
        <v>45474</v>
      </c>
      <c r="AD28" s="24">
        <f t="shared" si="1"/>
        <v>45484</v>
      </c>
      <c r="AE28" s="24">
        <f t="shared" si="1"/>
        <v>45489</v>
      </c>
      <c r="AF28" s="24">
        <f t="shared" si="1"/>
        <v>45494</v>
      </c>
      <c r="AG28" s="24">
        <f t="shared" si="1"/>
        <v>45499</v>
      </c>
      <c r="AH28" s="24">
        <f t="shared" si="1"/>
        <v>45501</v>
      </c>
      <c r="AI28" s="24">
        <f t="shared" si="1"/>
        <v>45505</v>
      </c>
      <c r="AJ28" s="24">
        <f t="shared" si="1"/>
        <v>45506</v>
      </c>
      <c r="AK28" s="24">
        <f t="shared" si="1"/>
        <v>45508</v>
      </c>
      <c r="AL28" s="24">
        <f t="shared" si="1"/>
        <v>45513</v>
      </c>
      <c r="AM28" s="24">
        <f t="shared" si="1"/>
        <v>45515</v>
      </c>
      <c r="AN28" s="24">
        <f t="shared" si="1"/>
        <v>45520</v>
      </c>
      <c r="AO28" s="24">
        <f t="shared" si="1"/>
        <v>45522</v>
      </c>
      <c r="AP28" s="24">
        <f t="shared" si="1"/>
        <v>45527</v>
      </c>
      <c r="AQ28" s="24">
        <f t="shared" si="1"/>
        <v>45529</v>
      </c>
      <c r="AR28" s="24">
        <f t="shared" si="1"/>
        <v>45534</v>
      </c>
      <c r="AS28" s="24">
        <f t="shared" si="1"/>
        <v>45536</v>
      </c>
      <c r="AT28" s="24">
        <f t="shared" si="1"/>
        <v>45541</v>
      </c>
      <c r="AU28" s="24">
        <f t="shared" si="1"/>
        <v>45543</v>
      </c>
      <c r="AV28" s="24">
        <f t="shared" si="1"/>
        <v>45548</v>
      </c>
      <c r="AW28" s="24">
        <f t="shared" si="1"/>
        <v>45550</v>
      </c>
      <c r="AX28" s="24">
        <f t="shared" si="1"/>
        <v>45555</v>
      </c>
      <c r="AY28" s="24">
        <f t="shared" si="1"/>
        <v>45557</v>
      </c>
      <c r="AZ28" s="24">
        <f t="shared" si="1"/>
        <v>45562</v>
      </c>
      <c r="BA28" s="24">
        <f t="shared" si="1"/>
        <v>45564</v>
      </c>
    </row>
    <row r="29" spans="1:53" s="16" customFormat="1" ht="23.45" customHeight="1" x14ac:dyDescent="0.2">
      <c r="A29" s="20"/>
      <c r="B29" s="24">
        <f t="shared" ref="B29" si="2">B5</f>
        <v>45401</v>
      </c>
      <c r="C29" s="24">
        <f t="shared" ref="C29:BA29" si="3">C5</f>
        <v>45402</v>
      </c>
      <c r="D29" s="24">
        <f t="shared" si="3"/>
        <v>45406</v>
      </c>
      <c r="E29" s="24">
        <f t="shared" si="3"/>
        <v>45408</v>
      </c>
      <c r="F29" s="24">
        <f t="shared" si="3"/>
        <v>45410</v>
      </c>
      <c r="G29" s="24">
        <f t="shared" si="3"/>
        <v>45412</v>
      </c>
      <c r="H29" s="24">
        <f t="shared" si="3"/>
        <v>45416</v>
      </c>
      <c r="I29" s="24">
        <f t="shared" si="3"/>
        <v>45418</v>
      </c>
      <c r="J29" s="24">
        <f t="shared" si="3"/>
        <v>45419</v>
      </c>
      <c r="K29" s="24">
        <f t="shared" si="3"/>
        <v>45420</v>
      </c>
      <c r="L29" s="24">
        <f t="shared" si="3"/>
        <v>45422</v>
      </c>
      <c r="M29" s="24">
        <f t="shared" si="3"/>
        <v>45423</v>
      </c>
      <c r="N29" s="24">
        <f t="shared" si="3"/>
        <v>45426</v>
      </c>
      <c r="O29" s="24">
        <f t="shared" si="3"/>
        <v>45428</v>
      </c>
      <c r="P29" s="24">
        <f t="shared" si="3"/>
        <v>45433</v>
      </c>
      <c r="Q29" s="24">
        <f t="shared" si="3"/>
        <v>45434</v>
      </c>
      <c r="R29" s="24">
        <f t="shared" si="3"/>
        <v>45436</v>
      </c>
      <c r="S29" s="24">
        <f t="shared" si="3"/>
        <v>45442</v>
      </c>
      <c r="T29" s="24">
        <f t="shared" si="3"/>
        <v>45443</v>
      </c>
      <c r="U29" s="24">
        <f t="shared" si="3"/>
        <v>45444</v>
      </c>
      <c r="V29" s="24">
        <f t="shared" si="3"/>
        <v>45452</v>
      </c>
      <c r="W29" s="24">
        <f t="shared" si="3"/>
        <v>45456</v>
      </c>
      <c r="X29" s="24">
        <f t="shared" si="3"/>
        <v>45459</v>
      </c>
      <c r="Y29" s="24">
        <f t="shared" si="3"/>
        <v>45464</v>
      </c>
      <c r="Z29" s="24">
        <f t="shared" si="3"/>
        <v>45465</v>
      </c>
      <c r="AA29" s="24">
        <f t="shared" si="3"/>
        <v>45470</v>
      </c>
      <c r="AB29" s="24">
        <f t="shared" si="3"/>
        <v>45473</v>
      </c>
      <c r="AC29" s="24">
        <f t="shared" si="3"/>
        <v>45483</v>
      </c>
      <c r="AD29" s="24">
        <f t="shared" si="3"/>
        <v>45488</v>
      </c>
      <c r="AE29" s="24">
        <f t="shared" si="3"/>
        <v>45493</v>
      </c>
      <c r="AF29" s="24">
        <f t="shared" si="3"/>
        <v>45498</v>
      </c>
      <c r="AG29" s="24">
        <f t="shared" si="3"/>
        <v>45500</v>
      </c>
      <c r="AH29" s="24">
        <f t="shared" si="3"/>
        <v>45504</v>
      </c>
      <c r="AI29" s="24">
        <f t="shared" si="3"/>
        <v>45505</v>
      </c>
      <c r="AJ29" s="24">
        <f t="shared" si="3"/>
        <v>45507</v>
      </c>
      <c r="AK29" s="24">
        <f t="shared" si="3"/>
        <v>45512</v>
      </c>
      <c r="AL29" s="24">
        <f t="shared" si="3"/>
        <v>45514</v>
      </c>
      <c r="AM29" s="24">
        <f t="shared" si="3"/>
        <v>45519</v>
      </c>
      <c r="AN29" s="24">
        <f t="shared" si="3"/>
        <v>45521</v>
      </c>
      <c r="AO29" s="24">
        <f t="shared" si="3"/>
        <v>45526</v>
      </c>
      <c r="AP29" s="24">
        <f t="shared" si="3"/>
        <v>45528</v>
      </c>
      <c r="AQ29" s="24">
        <f t="shared" si="3"/>
        <v>45533</v>
      </c>
      <c r="AR29" s="24">
        <f t="shared" si="3"/>
        <v>45535</v>
      </c>
      <c r="AS29" s="24">
        <f t="shared" si="3"/>
        <v>45540</v>
      </c>
      <c r="AT29" s="24">
        <f t="shared" si="3"/>
        <v>45542</v>
      </c>
      <c r="AU29" s="24">
        <f t="shared" si="3"/>
        <v>45547</v>
      </c>
      <c r="AV29" s="24">
        <f t="shared" si="3"/>
        <v>45549</v>
      </c>
      <c r="AW29" s="24">
        <f t="shared" si="3"/>
        <v>45554</v>
      </c>
      <c r="AX29" s="24">
        <f t="shared" si="3"/>
        <v>45556</v>
      </c>
      <c r="AY29" s="24">
        <f t="shared" si="3"/>
        <v>45561</v>
      </c>
      <c r="AZ29" s="24">
        <f t="shared" si="3"/>
        <v>45563</v>
      </c>
      <c r="BA29" s="24">
        <f t="shared" si="3"/>
        <v>45565</v>
      </c>
    </row>
    <row r="30" spans="1:53" s="18" customFormat="1" ht="11.1" customHeight="1" x14ac:dyDescent="0.2">
      <c r="A30" s="17" t="s">
        <v>149</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row>
    <row r="31" spans="1:53" s="18" customFormat="1" ht="11.1" customHeight="1" x14ac:dyDescent="0.2">
      <c r="A31" s="19">
        <v>1</v>
      </c>
      <c r="B31" s="17">
        <f t="shared" ref="B31" si="4">ROUNDUP(B7*0.85,)</f>
        <v>10795</v>
      </c>
      <c r="C31" s="17">
        <f t="shared" ref="C31:BA31" si="5">ROUNDUP(C7*0.85,)</f>
        <v>15385</v>
      </c>
      <c r="D31" s="17">
        <f t="shared" si="5"/>
        <v>10795</v>
      </c>
      <c r="E31" s="17">
        <f t="shared" si="5"/>
        <v>15385</v>
      </c>
      <c r="F31" s="17">
        <f t="shared" si="5"/>
        <v>15385</v>
      </c>
      <c r="G31" s="17">
        <f t="shared" si="5"/>
        <v>11815</v>
      </c>
      <c r="H31" s="17">
        <f t="shared" si="5"/>
        <v>11815</v>
      </c>
      <c r="I31" s="17">
        <f t="shared" si="5"/>
        <v>9775</v>
      </c>
      <c r="J31" s="17">
        <f t="shared" si="5"/>
        <v>9775</v>
      </c>
      <c r="K31" s="17">
        <f t="shared" si="5"/>
        <v>10795</v>
      </c>
      <c r="L31" s="17">
        <f t="shared" si="5"/>
        <v>12835</v>
      </c>
      <c r="M31" s="17">
        <f t="shared" si="5"/>
        <v>11815</v>
      </c>
      <c r="N31" s="17">
        <f t="shared" si="5"/>
        <v>8160</v>
      </c>
      <c r="O31" s="17">
        <f t="shared" si="5"/>
        <v>9775</v>
      </c>
      <c r="P31" s="17">
        <f t="shared" si="5"/>
        <v>9775</v>
      </c>
      <c r="Q31" s="17">
        <f t="shared" si="5"/>
        <v>10795</v>
      </c>
      <c r="R31" s="17">
        <f t="shared" si="5"/>
        <v>11815</v>
      </c>
      <c r="S31" s="17">
        <f t="shared" si="5"/>
        <v>8160</v>
      </c>
      <c r="T31" s="17">
        <f t="shared" si="5"/>
        <v>8160</v>
      </c>
      <c r="U31" s="17">
        <f t="shared" si="5"/>
        <v>8585</v>
      </c>
      <c r="V31" s="17">
        <f t="shared" si="5"/>
        <v>11560</v>
      </c>
      <c r="W31" s="17">
        <f t="shared" si="5"/>
        <v>9775</v>
      </c>
      <c r="X31" s="17">
        <f t="shared" si="5"/>
        <v>10370</v>
      </c>
      <c r="Y31" s="17">
        <f t="shared" si="5"/>
        <v>13600</v>
      </c>
      <c r="Z31" s="17">
        <f t="shared" si="5"/>
        <v>10370</v>
      </c>
      <c r="AA31" s="17">
        <f t="shared" si="5"/>
        <v>10370</v>
      </c>
      <c r="AB31" s="17">
        <f t="shared" si="5"/>
        <v>10370</v>
      </c>
      <c r="AC31" s="17">
        <f t="shared" si="5"/>
        <v>12580</v>
      </c>
      <c r="AD31" s="17">
        <f t="shared" si="5"/>
        <v>11560</v>
      </c>
      <c r="AE31" s="17">
        <f t="shared" si="5"/>
        <v>12580</v>
      </c>
      <c r="AF31" s="17">
        <f t="shared" si="5"/>
        <v>11560</v>
      </c>
      <c r="AG31" s="17">
        <f t="shared" si="5"/>
        <v>11560</v>
      </c>
      <c r="AH31" s="17">
        <f t="shared" si="5"/>
        <v>10370</v>
      </c>
      <c r="AI31" s="17">
        <f t="shared" si="5"/>
        <v>11560</v>
      </c>
      <c r="AJ31" s="17">
        <f t="shared" si="5"/>
        <v>12580</v>
      </c>
      <c r="AK31" s="17">
        <f t="shared" si="5"/>
        <v>11560</v>
      </c>
      <c r="AL31" s="17">
        <f t="shared" si="5"/>
        <v>12580</v>
      </c>
      <c r="AM31" s="17">
        <f t="shared" si="5"/>
        <v>11560</v>
      </c>
      <c r="AN31" s="17">
        <f t="shared" si="5"/>
        <v>12580</v>
      </c>
      <c r="AO31" s="17">
        <f t="shared" si="5"/>
        <v>12580</v>
      </c>
      <c r="AP31" s="17">
        <f t="shared" si="5"/>
        <v>12580</v>
      </c>
      <c r="AQ31" s="17">
        <f t="shared" si="5"/>
        <v>11560</v>
      </c>
      <c r="AR31" s="17">
        <f t="shared" si="5"/>
        <v>12580</v>
      </c>
      <c r="AS31" s="17">
        <f t="shared" si="5"/>
        <v>11560</v>
      </c>
      <c r="AT31" s="17">
        <f t="shared" si="5"/>
        <v>12580</v>
      </c>
      <c r="AU31" s="17">
        <f t="shared" si="5"/>
        <v>11560</v>
      </c>
      <c r="AV31" s="17">
        <f t="shared" si="5"/>
        <v>12580</v>
      </c>
      <c r="AW31" s="17">
        <f t="shared" si="5"/>
        <v>11560</v>
      </c>
      <c r="AX31" s="17">
        <f t="shared" si="5"/>
        <v>12580</v>
      </c>
      <c r="AY31" s="17">
        <f t="shared" si="5"/>
        <v>11560</v>
      </c>
      <c r="AZ31" s="17">
        <f t="shared" si="5"/>
        <v>12580</v>
      </c>
      <c r="BA31" s="17">
        <f t="shared" si="5"/>
        <v>11560</v>
      </c>
    </row>
    <row r="32" spans="1:53" s="18" customFormat="1" ht="11.1" customHeight="1" x14ac:dyDescent="0.2">
      <c r="A32" s="19">
        <v>2</v>
      </c>
      <c r="B32" s="17">
        <f t="shared" ref="B32" si="6">ROUNDUP(B8*0.85,)</f>
        <v>12325</v>
      </c>
      <c r="C32" s="17">
        <f t="shared" ref="C32:BA32" si="7">ROUNDUP(C8*0.85,)</f>
        <v>16915</v>
      </c>
      <c r="D32" s="17">
        <f t="shared" si="7"/>
        <v>12325</v>
      </c>
      <c r="E32" s="17">
        <f t="shared" si="7"/>
        <v>16915</v>
      </c>
      <c r="F32" s="17">
        <f t="shared" si="7"/>
        <v>16915</v>
      </c>
      <c r="G32" s="17">
        <f t="shared" si="7"/>
        <v>13345</v>
      </c>
      <c r="H32" s="17">
        <f t="shared" si="7"/>
        <v>13345</v>
      </c>
      <c r="I32" s="17">
        <f t="shared" si="7"/>
        <v>11305</v>
      </c>
      <c r="J32" s="17">
        <f t="shared" si="7"/>
        <v>11305</v>
      </c>
      <c r="K32" s="17">
        <f t="shared" si="7"/>
        <v>12325</v>
      </c>
      <c r="L32" s="17">
        <f t="shared" si="7"/>
        <v>14365</v>
      </c>
      <c r="M32" s="17">
        <f t="shared" si="7"/>
        <v>13345</v>
      </c>
      <c r="N32" s="17">
        <f t="shared" si="7"/>
        <v>9690</v>
      </c>
      <c r="O32" s="17">
        <f t="shared" si="7"/>
        <v>11305</v>
      </c>
      <c r="P32" s="17">
        <f t="shared" si="7"/>
        <v>11305</v>
      </c>
      <c r="Q32" s="17">
        <f t="shared" si="7"/>
        <v>12325</v>
      </c>
      <c r="R32" s="17">
        <f t="shared" si="7"/>
        <v>13345</v>
      </c>
      <c r="S32" s="17">
        <f t="shared" si="7"/>
        <v>9690</v>
      </c>
      <c r="T32" s="17">
        <f t="shared" si="7"/>
        <v>9690</v>
      </c>
      <c r="U32" s="17">
        <f t="shared" si="7"/>
        <v>10115</v>
      </c>
      <c r="V32" s="17">
        <f t="shared" si="7"/>
        <v>13090</v>
      </c>
      <c r="W32" s="17">
        <f t="shared" si="7"/>
        <v>11305</v>
      </c>
      <c r="X32" s="17">
        <f t="shared" si="7"/>
        <v>11900</v>
      </c>
      <c r="Y32" s="17">
        <f t="shared" si="7"/>
        <v>15130</v>
      </c>
      <c r="Z32" s="17">
        <f t="shared" si="7"/>
        <v>11900</v>
      </c>
      <c r="AA32" s="17">
        <f t="shared" si="7"/>
        <v>11900</v>
      </c>
      <c r="AB32" s="17">
        <f t="shared" si="7"/>
        <v>11900</v>
      </c>
      <c r="AC32" s="17">
        <f t="shared" si="7"/>
        <v>14110</v>
      </c>
      <c r="AD32" s="17">
        <f t="shared" si="7"/>
        <v>13090</v>
      </c>
      <c r="AE32" s="17">
        <f t="shared" si="7"/>
        <v>14110</v>
      </c>
      <c r="AF32" s="17">
        <f t="shared" si="7"/>
        <v>13090</v>
      </c>
      <c r="AG32" s="17">
        <f t="shared" si="7"/>
        <v>13090</v>
      </c>
      <c r="AH32" s="17">
        <f t="shared" si="7"/>
        <v>11900</v>
      </c>
      <c r="AI32" s="17">
        <f t="shared" si="7"/>
        <v>13090</v>
      </c>
      <c r="AJ32" s="17">
        <f t="shared" si="7"/>
        <v>14110</v>
      </c>
      <c r="AK32" s="17">
        <f t="shared" si="7"/>
        <v>13090</v>
      </c>
      <c r="AL32" s="17">
        <f t="shared" si="7"/>
        <v>14110</v>
      </c>
      <c r="AM32" s="17">
        <f t="shared" si="7"/>
        <v>13090</v>
      </c>
      <c r="AN32" s="17">
        <f t="shared" si="7"/>
        <v>14110</v>
      </c>
      <c r="AO32" s="17">
        <f t="shared" si="7"/>
        <v>14110</v>
      </c>
      <c r="AP32" s="17">
        <f t="shared" si="7"/>
        <v>14110</v>
      </c>
      <c r="AQ32" s="17">
        <f t="shared" si="7"/>
        <v>13090</v>
      </c>
      <c r="AR32" s="17">
        <f t="shared" si="7"/>
        <v>14110</v>
      </c>
      <c r="AS32" s="17">
        <f t="shared" si="7"/>
        <v>13090</v>
      </c>
      <c r="AT32" s="17">
        <f t="shared" si="7"/>
        <v>14110</v>
      </c>
      <c r="AU32" s="17">
        <f t="shared" si="7"/>
        <v>13090</v>
      </c>
      <c r="AV32" s="17">
        <f t="shared" si="7"/>
        <v>14110</v>
      </c>
      <c r="AW32" s="17">
        <f t="shared" si="7"/>
        <v>13090</v>
      </c>
      <c r="AX32" s="17">
        <f t="shared" si="7"/>
        <v>14110</v>
      </c>
      <c r="AY32" s="17">
        <f t="shared" si="7"/>
        <v>13090</v>
      </c>
      <c r="AZ32" s="17">
        <f t="shared" si="7"/>
        <v>14110</v>
      </c>
      <c r="BA32" s="17">
        <f t="shared" si="7"/>
        <v>13090</v>
      </c>
    </row>
    <row r="33" spans="1:53" s="18" customFormat="1" ht="11.1" customHeight="1" x14ac:dyDescent="0.2">
      <c r="A33" s="17" t="s">
        <v>150</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row>
    <row r="34" spans="1:53" s="18" customFormat="1" ht="11.1" customHeight="1" x14ac:dyDescent="0.2">
      <c r="A34" s="19">
        <v>1</v>
      </c>
      <c r="B34" s="17">
        <f t="shared" ref="B34" si="8">ROUNDUP(B10*0.85,)</f>
        <v>11645</v>
      </c>
      <c r="C34" s="17">
        <f t="shared" ref="C34:BA34" si="9">ROUNDUP(C10*0.85,)</f>
        <v>16235</v>
      </c>
      <c r="D34" s="17">
        <f t="shared" si="9"/>
        <v>11645</v>
      </c>
      <c r="E34" s="17">
        <f t="shared" si="9"/>
        <v>16235</v>
      </c>
      <c r="F34" s="17">
        <f t="shared" si="9"/>
        <v>16235</v>
      </c>
      <c r="G34" s="17">
        <f t="shared" si="9"/>
        <v>12665</v>
      </c>
      <c r="H34" s="17">
        <f t="shared" si="9"/>
        <v>12665</v>
      </c>
      <c r="I34" s="17">
        <f t="shared" si="9"/>
        <v>10625</v>
      </c>
      <c r="J34" s="17">
        <f t="shared" si="9"/>
        <v>10625</v>
      </c>
      <c r="K34" s="17">
        <f t="shared" si="9"/>
        <v>11645</v>
      </c>
      <c r="L34" s="17">
        <f t="shared" si="9"/>
        <v>13685</v>
      </c>
      <c r="M34" s="17">
        <f t="shared" si="9"/>
        <v>12665</v>
      </c>
      <c r="N34" s="17">
        <f t="shared" si="9"/>
        <v>9010</v>
      </c>
      <c r="O34" s="17">
        <f t="shared" si="9"/>
        <v>10625</v>
      </c>
      <c r="P34" s="17">
        <f t="shared" si="9"/>
        <v>10625</v>
      </c>
      <c r="Q34" s="17">
        <f t="shared" si="9"/>
        <v>11645</v>
      </c>
      <c r="R34" s="17">
        <f t="shared" si="9"/>
        <v>12665</v>
      </c>
      <c r="S34" s="17">
        <f t="shared" si="9"/>
        <v>9010</v>
      </c>
      <c r="T34" s="17">
        <f t="shared" si="9"/>
        <v>9010</v>
      </c>
      <c r="U34" s="17">
        <f t="shared" si="9"/>
        <v>9435</v>
      </c>
      <c r="V34" s="17">
        <f t="shared" si="9"/>
        <v>12410</v>
      </c>
      <c r="W34" s="17">
        <f t="shared" si="9"/>
        <v>10625</v>
      </c>
      <c r="X34" s="17">
        <f t="shared" si="9"/>
        <v>11220</v>
      </c>
      <c r="Y34" s="17">
        <f t="shared" si="9"/>
        <v>14450</v>
      </c>
      <c r="Z34" s="17">
        <f t="shared" si="9"/>
        <v>11220</v>
      </c>
      <c r="AA34" s="17">
        <f t="shared" si="9"/>
        <v>11220</v>
      </c>
      <c r="AB34" s="17">
        <f t="shared" si="9"/>
        <v>11220</v>
      </c>
      <c r="AC34" s="17">
        <f t="shared" si="9"/>
        <v>13430</v>
      </c>
      <c r="AD34" s="17">
        <f t="shared" si="9"/>
        <v>12410</v>
      </c>
      <c r="AE34" s="17">
        <f t="shared" si="9"/>
        <v>13430</v>
      </c>
      <c r="AF34" s="17">
        <f t="shared" si="9"/>
        <v>12410</v>
      </c>
      <c r="AG34" s="17">
        <f t="shared" si="9"/>
        <v>12410</v>
      </c>
      <c r="AH34" s="17">
        <f t="shared" si="9"/>
        <v>11220</v>
      </c>
      <c r="AI34" s="17">
        <f t="shared" si="9"/>
        <v>12410</v>
      </c>
      <c r="AJ34" s="17">
        <f t="shared" si="9"/>
        <v>13430</v>
      </c>
      <c r="AK34" s="17">
        <f t="shared" si="9"/>
        <v>12410</v>
      </c>
      <c r="AL34" s="17">
        <f t="shared" si="9"/>
        <v>13430</v>
      </c>
      <c r="AM34" s="17">
        <f t="shared" si="9"/>
        <v>12410</v>
      </c>
      <c r="AN34" s="17">
        <f t="shared" si="9"/>
        <v>13430</v>
      </c>
      <c r="AO34" s="17">
        <f t="shared" si="9"/>
        <v>13430</v>
      </c>
      <c r="AP34" s="17">
        <f t="shared" si="9"/>
        <v>13430</v>
      </c>
      <c r="AQ34" s="17">
        <f t="shared" si="9"/>
        <v>12410</v>
      </c>
      <c r="AR34" s="17">
        <f t="shared" si="9"/>
        <v>13430</v>
      </c>
      <c r="AS34" s="17">
        <f t="shared" si="9"/>
        <v>12410</v>
      </c>
      <c r="AT34" s="17">
        <f t="shared" si="9"/>
        <v>13430</v>
      </c>
      <c r="AU34" s="17">
        <f t="shared" si="9"/>
        <v>12410</v>
      </c>
      <c r="AV34" s="17">
        <f t="shared" si="9"/>
        <v>13430</v>
      </c>
      <c r="AW34" s="17">
        <f t="shared" si="9"/>
        <v>12410</v>
      </c>
      <c r="AX34" s="17">
        <f t="shared" si="9"/>
        <v>13430</v>
      </c>
      <c r="AY34" s="17">
        <f t="shared" si="9"/>
        <v>12410</v>
      </c>
      <c r="AZ34" s="17">
        <f t="shared" si="9"/>
        <v>13430</v>
      </c>
      <c r="BA34" s="17">
        <f t="shared" si="9"/>
        <v>12410</v>
      </c>
    </row>
    <row r="35" spans="1:53" s="18" customFormat="1" ht="11.1" customHeight="1" x14ac:dyDescent="0.2">
      <c r="A35" s="19">
        <v>2</v>
      </c>
      <c r="B35" s="17">
        <f t="shared" ref="B35" si="10">ROUNDUP(B11*0.85,)</f>
        <v>13175</v>
      </c>
      <c r="C35" s="17">
        <f t="shared" ref="C35:BA35" si="11">ROUNDUP(C11*0.85,)</f>
        <v>17765</v>
      </c>
      <c r="D35" s="17">
        <f t="shared" si="11"/>
        <v>13175</v>
      </c>
      <c r="E35" s="17">
        <f t="shared" si="11"/>
        <v>17765</v>
      </c>
      <c r="F35" s="17">
        <f t="shared" si="11"/>
        <v>17765</v>
      </c>
      <c r="G35" s="17">
        <f t="shared" si="11"/>
        <v>14195</v>
      </c>
      <c r="H35" s="17">
        <f t="shared" si="11"/>
        <v>14195</v>
      </c>
      <c r="I35" s="17">
        <f t="shared" si="11"/>
        <v>12155</v>
      </c>
      <c r="J35" s="17">
        <f t="shared" si="11"/>
        <v>12155</v>
      </c>
      <c r="K35" s="17">
        <f t="shared" si="11"/>
        <v>13175</v>
      </c>
      <c r="L35" s="17">
        <f t="shared" si="11"/>
        <v>15215</v>
      </c>
      <c r="M35" s="17">
        <f t="shared" si="11"/>
        <v>14195</v>
      </c>
      <c r="N35" s="17">
        <f t="shared" si="11"/>
        <v>10540</v>
      </c>
      <c r="O35" s="17">
        <f t="shared" si="11"/>
        <v>12155</v>
      </c>
      <c r="P35" s="17">
        <f t="shared" si="11"/>
        <v>12155</v>
      </c>
      <c r="Q35" s="17">
        <f t="shared" si="11"/>
        <v>13175</v>
      </c>
      <c r="R35" s="17">
        <f t="shared" si="11"/>
        <v>14195</v>
      </c>
      <c r="S35" s="17">
        <f t="shared" si="11"/>
        <v>10540</v>
      </c>
      <c r="T35" s="17">
        <f t="shared" si="11"/>
        <v>10540</v>
      </c>
      <c r="U35" s="17">
        <f t="shared" si="11"/>
        <v>10965</v>
      </c>
      <c r="V35" s="17">
        <f t="shared" si="11"/>
        <v>13940</v>
      </c>
      <c r="W35" s="17">
        <f t="shared" si="11"/>
        <v>12155</v>
      </c>
      <c r="X35" s="17">
        <f t="shared" si="11"/>
        <v>12750</v>
      </c>
      <c r="Y35" s="17">
        <f t="shared" si="11"/>
        <v>15980</v>
      </c>
      <c r="Z35" s="17">
        <f t="shared" si="11"/>
        <v>12750</v>
      </c>
      <c r="AA35" s="17">
        <f t="shared" si="11"/>
        <v>12750</v>
      </c>
      <c r="AB35" s="17">
        <f t="shared" si="11"/>
        <v>12750</v>
      </c>
      <c r="AC35" s="17">
        <f t="shared" si="11"/>
        <v>14960</v>
      </c>
      <c r="AD35" s="17">
        <f t="shared" si="11"/>
        <v>13940</v>
      </c>
      <c r="AE35" s="17">
        <f t="shared" si="11"/>
        <v>14960</v>
      </c>
      <c r="AF35" s="17">
        <f t="shared" si="11"/>
        <v>13940</v>
      </c>
      <c r="AG35" s="17">
        <f t="shared" si="11"/>
        <v>13940</v>
      </c>
      <c r="AH35" s="17">
        <f t="shared" si="11"/>
        <v>12750</v>
      </c>
      <c r="AI35" s="17">
        <f t="shared" si="11"/>
        <v>13940</v>
      </c>
      <c r="AJ35" s="17">
        <f t="shared" si="11"/>
        <v>14960</v>
      </c>
      <c r="AK35" s="17">
        <f t="shared" si="11"/>
        <v>13940</v>
      </c>
      <c r="AL35" s="17">
        <f t="shared" si="11"/>
        <v>14960</v>
      </c>
      <c r="AM35" s="17">
        <f t="shared" si="11"/>
        <v>13940</v>
      </c>
      <c r="AN35" s="17">
        <f t="shared" si="11"/>
        <v>14960</v>
      </c>
      <c r="AO35" s="17">
        <f t="shared" si="11"/>
        <v>14960</v>
      </c>
      <c r="AP35" s="17">
        <f t="shared" si="11"/>
        <v>14960</v>
      </c>
      <c r="AQ35" s="17">
        <f t="shared" si="11"/>
        <v>13940</v>
      </c>
      <c r="AR35" s="17">
        <f t="shared" si="11"/>
        <v>14960</v>
      </c>
      <c r="AS35" s="17">
        <f t="shared" si="11"/>
        <v>13940</v>
      </c>
      <c r="AT35" s="17">
        <f t="shared" si="11"/>
        <v>14960</v>
      </c>
      <c r="AU35" s="17">
        <f t="shared" si="11"/>
        <v>13940</v>
      </c>
      <c r="AV35" s="17">
        <f t="shared" si="11"/>
        <v>14960</v>
      </c>
      <c r="AW35" s="17">
        <f t="shared" si="11"/>
        <v>13940</v>
      </c>
      <c r="AX35" s="17">
        <f t="shared" si="11"/>
        <v>14960</v>
      </c>
      <c r="AY35" s="17">
        <f t="shared" si="11"/>
        <v>13940</v>
      </c>
      <c r="AZ35" s="17">
        <f t="shared" si="11"/>
        <v>14960</v>
      </c>
      <c r="BA35" s="17">
        <f t="shared" si="11"/>
        <v>13940</v>
      </c>
    </row>
    <row r="36" spans="1:53" s="18" customFormat="1" ht="11.1" customHeight="1" x14ac:dyDescent="0.2">
      <c r="A36" s="17" t="s">
        <v>151</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row>
    <row r="37" spans="1:53" s="18" customFormat="1" ht="11.1" customHeight="1" x14ac:dyDescent="0.2">
      <c r="A37" s="19">
        <v>1</v>
      </c>
      <c r="B37" s="17">
        <f t="shared" ref="B37" si="12">ROUNDUP(B13*0.85,)</f>
        <v>12495</v>
      </c>
      <c r="C37" s="17">
        <f t="shared" ref="C37:BA37" si="13">ROUNDUP(C13*0.85,)</f>
        <v>17085</v>
      </c>
      <c r="D37" s="17">
        <f t="shared" si="13"/>
        <v>12495</v>
      </c>
      <c r="E37" s="17">
        <f t="shared" si="13"/>
        <v>17085</v>
      </c>
      <c r="F37" s="17">
        <f t="shared" si="13"/>
        <v>17085</v>
      </c>
      <c r="G37" s="17">
        <f t="shared" si="13"/>
        <v>13515</v>
      </c>
      <c r="H37" s="17">
        <f t="shared" si="13"/>
        <v>13515</v>
      </c>
      <c r="I37" s="17">
        <f t="shared" si="13"/>
        <v>11475</v>
      </c>
      <c r="J37" s="17">
        <f t="shared" si="13"/>
        <v>11475</v>
      </c>
      <c r="K37" s="17">
        <f t="shared" si="13"/>
        <v>12495</v>
      </c>
      <c r="L37" s="17">
        <f t="shared" si="13"/>
        <v>14535</v>
      </c>
      <c r="M37" s="17">
        <f t="shared" si="13"/>
        <v>13515</v>
      </c>
      <c r="N37" s="17">
        <f t="shared" si="13"/>
        <v>9860</v>
      </c>
      <c r="O37" s="17">
        <f t="shared" si="13"/>
        <v>11475</v>
      </c>
      <c r="P37" s="17">
        <f t="shared" si="13"/>
        <v>11475</v>
      </c>
      <c r="Q37" s="17">
        <f t="shared" si="13"/>
        <v>12495</v>
      </c>
      <c r="R37" s="17">
        <f t="shared" si="13"/>
        <v>13515</v>
      </c>
      <c r="S37" s="17">
        <f t="shared" si="13"/>
        <v>9860</v>
      </c>
      <c r="T37" s="17">
        <f t="shared" si="13"/>
        <v>9860</v>
      </c>
      <c r="U37" s="17">
        <f t="shared" si="13"/>
        <v>10285</v>
      </c>
      <c r="V37" s="17">
        <f t="shared" si="13"/>
        <v>13260</v>
      </c>
      <c r="W37" s="17">
        <f t="shared" si="13"/>
        <v>11475</v>
      </c>
      <c r="X37" s="17">
        <f t="shared" si="13"/>
        <v>12070</v>
      </c>
      <c r="Y37" s="17">
        <f t="shared" si="13"/>
        <v>15300</v>
      </c>
      <c r="Z37" s="17">
        <f t="shared" si="13"/>
        <v>12070</v>
      </c>
      <c r="AA37" s="17">
        <f t="shared" si="13"/>
        <v>12070</v>
      </c>
      <c r="AB37" s="17">
        <f t="shared" si="13"/>
        <v>12070</v>
      </c>
      <c r="AC37" s="17">
        <f t="shared" si="13"/>
        <v>14280</v>
      </c>
      <c r="AD37" s="17">
        <f t="shared" si="13"/>
        <v>13260</v>
      </c>
      <c r="AE37" s="17">
        <f t="shared" si="13"/>
        <v>14280</v>
      </c>
      <c r="AF37" s="17">
        <f t="shared" si="13"/>
        <v>13260</v>
      </c>
      <c r="AG37" s="17">
        <f t="shared" si="13"/>
        <v>13260</v>
      </c>
      <c r="AH37" s="17">
        <f t="shared" si="13"/>
        <v>12070</v>
      </c>
      <c r="AI37" s="17">
        <f t="shared" si="13"/>
        <v>13260</v>
      </c>
      <c r="AJ37" s="17">
        <f t="shared" si="13"/>
        <v>14280</v>
      </c>
      <c r="AK37" s="17">
        <f t="shared" si="13"/>
        <v>13260</v>
      </c>
      <c r="AL37" s="17">
        <f t="shared" si="13"/>
        <v>14280</v>
      </c>
      <c r="AM37" s="17">
        <f t="shared" si="13"/>
        <v>13260</v>
      </c>
      <c r="AN37" s="17">
        <f t="shared" si="13"/>
        <v>14280</v>
      </c>
      <c r="AO37" s="17">
        <f t="shared" si="13"/>
        <v>14280</v>
      </c>
      <c r="AP37" s="17">
        <f t="shared" si="13"/>
        <v>14280</v>
      </c>
      <c r="AQ37" s="17">
        <f t="shared" si="13"/>
        <v>13260</v>
      </c>
      <c r="AR37" s="17">
        <f t="shared" si="13"/>
        <v>14280</v>
      </c>
      <c r="AS37" s="17">
        <f t="shared" si="13"/>
        <v>13260</v>
      </c>
      <c r="AT37" s="17">
        <f t="shared" si="13"/>
        <v>14280</v>
      </c>
      <c r="AU37" s="17">
        <f t="shared" si="13"/>
        <v>13260</v>
      </c>
      <c r="AV37" s="17">
        <f t="shared" si="13"/>
        <v>14280</v>
      </c>
      <c r="AW37" s="17">
        <f t="shared" si="13"/>
        <v>13260</v>
      </c>
      <c r="AX37" s="17">
        <f t="shared" si="13"/>
        <v>14280</v>
      </c>
      <c r="AY37" s="17">
        <f t="shared" si="13"/>
        <v>13260</v>
      </c>
      <c r="AZ37" s="17">
        <f t="shared" si="13"/>
        <v>14280</v>
      </c>
      <c r="BA37" s="17">
        <f t="shared" si="13"/>
        <v>13260</v>
      </c>
    </row>
    <row r="38" spans="1:53" s="18" customFormat="1" ht="11.1" customHeight="1" x14ac:dyDescent="0.2">
      <c r="A38" s="19">
        <v>2</v>
      </c>
      <c r="B38" s="17">
        <f t="shared" ref="B38" si="14">ROUNDUP(B14*0.85,)</f>
        <v>14025</v>
      </c>
      <c r="C38" s="17">
        <f t="shared" ref="C38:BA38" si="15">ROUNDUP(C14*0.85,)</f>
        <v>18615</v>
      </c>
      <c r="D38" s="17">
        <f t="shared" si="15"/>
        <v>14025</v>
      </c>
      <c r="E38" s="17">
        <f t="shared" si="15"/>
        <v>18615</v>
      </c>
      <c r="F38" s="17">
        <f t="shared" si="15"/>
        <v>18615</v>
      </c>
      <c r="G38" s="17">
        <f t="shared" si="15"/>
        <v>15045</v>
      </c>
      <c r="H38" s="17">
        <f t="shared" si="15"/>
        <v>15045</v>
      </c>
      <c r="I38" s="17">
        <f t="shared" si="15"/>
        <v>13005</v>
      </c>
      <c r="J38" s="17">
        <f t="shared" si="15"/>
        <v>13005</v>
      </c>
      <c r="K38" s="17">
        <f t="shared" si="15"/>
        <v>14025</v>
      </c>
      <c r="L38" s="17">
        <f t="shared" si="15"/>
        <v>16065</v>
      </c>
      <c r="M38" s="17">
        <f t="shared" si="15"/>
        <v>15045</v>
      </c>
      <c r="N38" s="17">
        <f t="shared" si="15"/>
        <v>11390</v>
      </c>
      <c r="O38" s="17">
        <f t="shared" si="15"/>
        <v>13005</v>
      </c>
      <c r="P38" s="17">
        <f t="shared" si="15"/>
        <v>13005</v>
      </c>
      <c r="Q38" s="17">
        <f t="shared" si="15"/>
        <v>14025</v>
      </c>
      <c r="R38" s="17">
        <f t="shared" si="15"/>
        <v>15045</v>
      </c>
      <c r="S38" s="17">
        <f t="shared" si="15"/>
        <v>11390</v>
      </c>
      <c r="T38" s="17">
        <f t="shared" si="15"/>
        <v>11390</v>
      </c>
      <c r="U38" s="17">
        <f t="shared" si="15"/>
        <v>11815</v>
      </c>
      <c r="V38" s="17">
        <f t="shared" si="15"/>
        <v>14790</v>
      </c>
      <c r="W38" s="17">
        <f t="shared" si="15"/>
        <v>13005</v>
      </c>
      <c r="X38" s="17">
        <f t="shared" si="15"/>
        <v>13600</v>
      </c>
      <c r="Y38" s="17">
        <f t="shared" si="15"/>
        <v>16830</v>
      </c>
      <c r="Z38" s="17">
        <f t="shared" si="15"/>
        <v>13600</v>
      </c>
      <c r="AA38" s="17">
        <f t="shared" si="15"/>
        <v>13600</v>
      </c>
      <c r="AB38" s="17">
        <f t="shared" si="15"/>
        <v>13600</v>
      </c>
      <c r="AC38" s="17">
        <f t="shared" si="15"/>
        <v>15810</v>
      </c>
      <c r="AD38" s="17">
        <f t="shared" si="15"/>
        <v>14790</v>
      </c>
      <c r="AE38" s="17">
        <f t="shared" si="15"/>
        <v>15810</v>
      </c>
      <c r="AF38" s="17">
        <f t="shared" si="15"/>
        <v>14790</v>
      </c>
      <c r="AG38" s="17">
        <f t="shared" si="15"/>
        <v>14790</v>
      </c>
      <c r="AH38" s="17">
        <f t="shared" si="15"/>
        <v>13600</v>
      </c>
      <c r="AI38" s="17">
        <f t="shared" si="15"/>
        <v>14790</v>
      </c>
      <c r="AJ38" s="17">
        <f t="shared" si="15"/>
        <v>15810</v>
      </c>
      <c r="AK38" s="17">
        <f t="shared" si="15"/>
        <v>14790</v>
      </c>
      <c r="AL38" s="17">
        <f t="shared" si="15"/>
        <v>15810</v>
      </c>
      <c r="AM38" s="17">
        <f t="shared" si="15"/>
        <v>14790</v>
      </c>
      <c r="AN38" s="17">
        <f t="shared" si="15"/>
        <v>15810</v>
      </c>
      <c r="AO38" s="17">
        <f t="shared" si="15"/>
        <v>15810</v>
      </c>
      <c r="AP38" s="17">
        <f t="shared" si="15"/>
        <v>15810</v>
      </c>
      <c r="AQ38" s="17">
        <f t="shared" si="15"/>
        <v>14790</v>
      </c>
      <c r="AR38" s="17">
        <f t="shared" si="15"/>
        <v>15810</v>
      </c>
      <c r="AS38" s="17">
        <f t="shared" si="15"/>
        <v>14790</v>
      </c>
      <c r="AT38" s="17">
        <f t="shared" si="15"/>
        <v>15810</v>
      </c>
      <c r="AU38" s="17">
        <f t="shared" si="15"/>
        <v>14790</v>
      </c>
      <c r="AV38" s="17">
        <f t="shared" si="15"/>
        <v>15810</v>
      </c>
      <c r="AW38" s="17">
        <f t="shared" si="15"/>
        <v>14790</v>
      </c>
      <c r="AX38" s="17">
        <f t="shared" si="15"/>
        <v>15810</v>
      </c>
      <c r="AY38" s="17">
        <f t="shared" si="15"/>
        <v>14790</v>
      </c>
      <c r="AZ38" s="17">
        <f t="shared" si="15"/>
        <v>15810</v>
      </c>
      <c r="BA38" s="17">
        <f t="shared" si="15"/>
        <v>14790</v>
      </c>
    </row>
    <row r="39" spans="1:53" s="18" customFormat="1" ht="11.1"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row>
    <row r="40" spans="1:53" s="18" customFormat="1" ht="11.1" customHeight="1" x14ac:dyDescent="0.2">
      <c r="A40" s="19">
        <v>1</v>
      </c>
      <c r="B40" s="17">
        <f t="shared" ref="B40" si="16">ROUNDUP(B16*0.85,)</f>
        <v>13345</v>
      </c>
      <c r="C40" s="17">
        <f t="shared" ref="C40:BA40" si="17">ROUNDUP(C16*0.85,)</f>
        <v>17935</v>
      </c>
      <c r="D40" s="17">
        <f t="shared" si="17"/>
        <v>13345</v>
      </c>
      <c r="E40" s="17">
        <f t="shared" si="17"/>
        <v>17935</v>
      </c>
      <c r="F40" s="17">
        <f t="shared" si="17"/>
        <v>17935</v>
      </c>
      <c r="G40" s="17">
        <f t="shared" si="17"/>
        <v>14365</v>
      </c>
      <c r="H40" s="17">
        <f t="shared" si="17"/>
        <v>14365</v>
      </c>
      <c r="I40" s="17">
        <f t="shared" si="17"/>
        <v>12325</v>
      </c>
      <c r="J40" s="17">
        <f t="shared" si="17"/>
        <v>12325</v>
      </c>
      <c r="K40" s="17">
        <f t="shared" si="17"/>
        <v>13345</v>
      </c>
      <c r="L40" s="17">
        <f t="shared" si="17"/>
        <v>15385</v>
      </c>
      <c r="M40" s="17">
        <f t="shared" si="17"/>
        <v>14365</v>
      </c>
      <c r="N40" s="17">
        <f t="shared" si="17"/>
        <v>10710</v>
      </c>
      <c r="O40" s="17">
        <f t="shared" si="17"/>
        <v>12325</v>
      </c>
      <c r="P40" s="17">
        <f t="shared" si="17"/>
        <v>12325</v>
      </c>
      <c r="Q40" s="17">
        <f t="shared" si="17"/>
        <v>13345</v>
      </c>
      <c r="R40" s="17">
        <f t="shared" si="17"/>
        <v>14365</v>
      </c>
      <c r="S40" s="17">
        <f t="shared" si="17"/>
        <v>10710</v>
      </c>
      <c r="T40" s="17">
        <f t="shared" si="17"/>
        <v>10710</v>
      </c>
      <c r="U40" s="17">
        <f t="shared" si="17"/>
        <v>11135</v>
      </c>
      <c r="V40" s="17">
        <f t="shared" si="17"/>
        <v>14110</v>
      </c>
      <c r="W40" s="17">
        <f t="shared" si="17"/>
        <v>12325</v>
      </c>
      <c r="X40" s="17">
        <f t="shared" si="17"/>
        <v>12920</v>
      </c>
      <c r="Y40" s="17">
        <f t="shared" si="17"/>
        <v>16150</v>
      </c>
      <c r="Z40" s="17">
        <f t="shared" si="17"/>
        <v>12920</v>
      </c>
      <c r="AA40" s="17">
        <f t="shared" si="17"/>
        <v>12920</v>
      </c>
      <c r="AB40" s="17">
        <f t="shared" si="17"/>
        <v>12920</v>
      </c>
      <c r="AC40" s="17">
        <f t="shared" si="17"/>
        <v>15130</v>
      </c>
      <c r="AD40" s="17">
        <f t="shared" si="17"/>
        <v>14110</v>
      </c>
      <c r="AE40" s="17">
        <f t="shared" si="17"/>
        <v>15130</v>
      </c>
      <c r="AF40" s="17">
        <f t="shared" si="17"/>
        <v>14110</v>
      </c>
      <c r="AG40" s="17">
        <f t="shared" si="17"/>
        <v>14110</v>
      </c>
      <c r="AH40" s="17">
        <f t="shared" si="17"/>
        <v>12920</v>
      </c>
      <c r="AI40" s="17">
        <f t="shared" si="17"/>
        <v>14110</v>
      </c>
      <c r="AJ40" s="17">
        <f t="shared" si="17"/>
        <v>15130</v>
      </c>
      <c r="AK40" s="17">
        <f t="shared" si="17"/>
        <v>14110</v>
      </c>
      <c r="AL40" s="17">
        <f t="shared" si="17"/>
        <v>15130</v>
      </c>
      <c r="AM40" s="17">
        <f t="shared" si="17"/>
        <v>14110</v>
      </c>
      <c r="AN40" s="17">
        <f t="shared" si="17"/>
        <v>15130</v>
      </c>
      <c r="AO40" s="17">
        <f t="shared" si="17"/>
        <v>15130</v>
      </c>
      <c r="AP40" s="17">
        <f t="shared" si="17"/>
        <v>15130</v>
      </c>
      <c r="AQ40" s="17">
        <f t="shared" si="17"/>
        <v>14110</v>
      </c>
      <c r="AR40" s="17">
        <f t="shared" si="17"/>
        <v>15130</v>
      </c>
      <c r="AS40" s="17">
        <f t="shared" si="17"/>
        <v>14110</v>
      </c>
      <c r="AT40" s="17">
        <f t="shared" si="17"/>
        <v>15130</v>
      </c>
      <c r="AU40" s="17">
        <f t="shared" si="17"/>
        <v>14110</v>
      </c>
      <c r="AV40" s="17">
        <f t="shared" si="17"/>
        <v>15130</v>
      </c>
      <c r="AW40" s="17">
        <f t="shared" si="17"/>
        <v>14110</v>
      </c>
      <c r="AX40" s="17">
        <f t="shared" si="17"/>
        <v>15130</v>
      </c>
      <c r="AY40" s="17">
        <f t="shared" si="17"/>
        <v>14110</v>
      </c>
      <c r="AZ40" s="17">
        <f t="shared" si="17"/>
        <v>15130</v>
      </c>
      <c r="BA40" s="17">
        <f t="shared" si="17"/>
        <v>14110</v>
      </c>
    </row>
    <row r="41" spans="1:53" s="18" customFormat="1" ht="11.1" customHeight="1" x14ac:dyDescent="0.2">
      <c r="A41" s="19">
        <v>2</v>
      </c>
      <c r="B41" s="17">
        <f t="shared" ref="B41" si="18">ROUNDUP(B17*0.85,)</f>
        <v>14875</v>
      </c>
      <c r="C41" s="17">
        <f t="shared" ref="C41:BA41" si="19">ROUNDUP(C17*0.85,)</f>
        <v>19465</v>
      </c>
      <c r="D41" s="17">
        <f t="shared" si="19"/>
        <v>14875</v>
      </c>
      <c r="E41" s="17">
        <f t="shared" si="19"/>
        <v>19465</v>
      </c>
      <c r="F41" s="17">
        <f t="shared" si="19"/>
        <v>19465</v>
      </c>
      <c r="G41" s="17">
        <f t="shared" si="19"/>
        <v>15895</v>
      </c>
      <c r="H41" s="17">
        <f t="shared" si="19"/>
        <v>15895</v>
      </c>
      <c r="I41" s="17">
        <f t="shared" si="19"/>
        <v>13855</v>
      </c>
      <c r="J41" s="17">
        <f t="shared" si="19"/>
        <v>13855</v>
      </c>
      <c r="K41" s="17">
        <f t="shared" si="19"/>
        <v>14875</v>
      </c>
      <c r="L41" s="17">
        <f t="shared" si="19"/>
        <v>16915</v>
      </c>
      <c r="M41" s="17">
        <f t="shared" si="19"/>
        <v>15895</v>
      </c>
      <c r="N41" s="17">
        <f t="shared" si="19"/>
        <v>12240</v>
      </c>
      <c r="O41" s="17">
        <f t="shared" si="19"/>
        <v>13855</v>
      </c>
      <c r="P41" s="17">
        <f t="shared" si="19"/>
        <v>13855</v>
      </c>
      <c r="Q41" s="17">
        <f t="shared" si="19"/>
        <v>14875</v>
      </c>
      <c r="R41" s="17">
        <f t="shared" si="19"/>
        <v>15895</v>
      </c>
      <c r="S41" s="17">
        <f t="shared" si="19"/>
        <v>12240</v>
      </c>
      <c r="T41" s="17">
        <f t="shared" si="19"/>
        <v>12240</v>
      </c>
      <c r="U41" s="17">
        <f t="shared" si="19"/>
        <v>12665</v>
      </c>
      <c r="V41" s="17">
        <f t="shared" si="19"/>
        <v>15640</v>
      </c>
      <c r="W41" s="17">
        <f t="shared" si="19"/>
        <v>13855</v>
      </c>
      <c r="X41" s="17">
        <f t="shared" si="19"/>
        <v>14450</v>
      </c>
      <c r="Y41" s="17">
        <f t="shared" si="19"/>
        <v>17680</v>
      </c>
      <c r="Z41" s="17">
        <f t="shared" si="19"/>
        <v>14450</v>
      </c>
      <c r="AA41" s="17">
        <f t="shared" si="19"/>
        <v>14450</v>
      </c>
      <c r="AB41" s="17">
        <f t="shared" si="19"/>
        <v>14450</v>
      </c>
      <c r="AC41" s="17">
        <f t="shared" si="19"/>
        <v>16660</v>
      </c>
      <c r="AD41" s="17">
        <f t="shared" si="19"/>
        <v>15640</v>
      </c>
      <c r="AE41" s="17">
        <f t="shared" si="19"/>
        <v>16660</v>
      </c>
      <c r="AF41" s="17">
        <f t="shared" si="19"/>
        <v>15640</v>
      </c>
      <c r="AG41" s="17">
        <f t="shared" si="19"/>
        <v>15640</v>
      </c>
      <c r="AH41" s="17">
        <f t="shared" si="19"/>
        <v>14450</v>
      </c>
      <c r="AI41" s="17">
        <f t="shared" si="19"/>
        <v>15640</v>
      </c>
      <c r="AJ41" s="17">
        <f t="shared" si="19"/>
        <v>16660</v>
      </c>
      <c r="AK41" s="17">
        <f t="shared" si="19"/>
        <v>15640</v>
      </c>
      <c r="AL41" s="17">
        <f t="shared" si="19"/>
        <v>16660</v>
      </c>
      <c r="AM41" s="17">
        <f t="shared" si="19"/>
        <v>15640</v>
      </c>
      <c r="AN41" s="17">
        <f t="shared" si="19"/>
        <v>16660</v>
      </c>
      <c r="AO41" s="17">
        <f t="shared" si="19"/>
        <v>16660</v>
      </c>
      <c r="AP41" s="17">
        <f t="shared" si="19"/>
        <v>16660</v>
      </c>
      <c r="AQ41" s="17">
        <f t="shared" si="19"/>
        <v>15640</v>
      </c>
      <c r="AR41" s="17">
        <f t="shared" si="19"/>
        <v>16660</v>
      </c>
      <c r="AS41" s="17">
        <f t="shared" si="19"/>
        <v>15640</v>
      </c>
      <c r="AT41" s="17">
        <f t="shared" si="19"/>
        <v>16660</v>
      </c>
      <c r="AU41" s="17">
        <f t="shared" si="19"/>
        <v>15640</v>
      </c>
      <c r="AV41" s="17">
        <f t="shared" si="19"/>
        <v>16660</v>
      </c>
      <c r="AW41" s="17">
        <f t="shared" si="19"/>
        <v>15640</v>
      </c>
      <c r="AX41" s="17">
        <f t="shared" si="19"/>
        <v>16660</v>
      </c>
      <c r="AY41" s="17">
        <f t="shared" si="19"/>
        <v>15640</v>
      </c>
      <c r="AZ41" s="17">
        <f t="shared" si="19"/>
        <v>16660</v>
      </c>
      <c r="BA41" s="17">
        <f t="shared" si="19"/>
        <v>15640</v>
      </c>
    </row>
    <row r="42" spans="1:53" s="18" customFormat="1" ht="11.1" customHeight="1" x14ac:dyDescent="0.2">
      <c r="A42" s="17" t="s">
        <v>152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row>
    <row r="43" spans="1:53" s="18" customFormat="1" ht="11.1" customHeight="1" x14ac:dyDescent="0.2">
      <c r="A43" s="19">
        <v>1</v>
      </c>
      <c r="B43" s="17">
        <f t="shared" ref="B43" si="20">ROUNDUP(B19*0.85,)</f>
        <v>14195</v>
      </c>
      <c r="C43" s="17">
        <f t="shared" ref="C43:BA43" si="21">ROUNDUP(C19*0.85,)</f>
        <v>18785</v>
      </c>
      <c r="D43" s="17">
        <f t="shared" si="21"/>
        <v>14195</v>
      </c>
      <c r="E43" s="17">
        <f t="shared" si="21"/>
        <v>18785</v>
      </c>
      <c r="F43" s="17">
        <f t="shared" si="21"/>
        <v>18785</v>
      </c>
      <c r="G43" s="17">
        <f t="shared" si="21"/>
        <v>15215</v>
      </c>
      <c r="H43" s="17">
        <f t="shared" si="21"/>
        <v>15215</v>
      </c>
      <c r="I43" s="17">
        <f t="shared" si="21"/>
        <v>13175</v>
      </c>
      <c r="J43" s="17">
        <f t="shared" si="21"/>
        <v>13175</v>
      </c>
      <c r="K43" s="17">
        <f t="shared" si="21"/>
        <v>14195</v>
      </c>
      <c r="L43" s="17">
        <f t="shared" si="21"/>
        <v>16235</v>
      </c>
      <c r="M43" s="17">
        <f t="shared" si="21"/>
        <v>15215</v>
      </c>
      <c r="N43" s="17">
        <f t="shared" si="21"/>
        <v>11560</v>
      </c>
      <c r="O43" s="17">
        <f t="shared" si="21"/>
        <v>13175</v>
      </c>
      <c r="P43" s="17">
        <f t="shared" si="21"/>
        <v>13175</v>
      </c>
      <c r="Q43" s="17">
        <f t="shared" si="21"/>
        <v>14195</v>
      </c>
      <c r="R43" s="17">
        <f t="shared" si="21"/>
        <v>15215</v>
      </c>
      <c r="S43" s="17">
        <f t="shared" si="21"/>
        <v>11560</v>
      </c>
      <c r="T43" s="17">
        <f t="shared" si="21"/>
        <v>11560</v>
      </c>
      <c r="U43" s="17">
        <f t="shared" si="21"/>
        <v>11985</v>
      </c>
      <c r="V43" s="17">
        <f t="shared" si="21"/>
        <v>14960</v>
      </c>
      <c r="W43" s="17">
        <f t="shared" si="21"/>
        <v>13175</v>
      </c>
      <c r="X43" s="17">
        <f t="shared" si="21"/>
        <v>13770</v>
      </c>
      <c r="Y43" s="17">
        <f t="shared" si="21"/>
        <v>17000</v>
      </c>
      <c r="Z43" s="17">
        <f t="shared" si="21"/>
        <v>13770</v>
      </c>
      <c r="AA43" s="17">
        <f t="shared" si="21"/>
        <v>13770</v>
      </c>
      <c r="AB43" s="17">
        <f t="shared" si="21"/>
        <v>13770</v>
      </c>
      <c r="AC43" s="17">
        <f t="shared" si="21"/>
        <v>15980</v>
      </c>
      <c r="AD43" s="17">
        <f t="shared" si="21"/>
        <v>14960</v>
      </c>
      <c r="AE43" s="17">
        <f t="shared" si="21"/>
        <v>15980</v>
      </c>
      <c r="AF43" s="17">
        <f t="shared" si="21"/>
        <v>14960</v>
      </c>
      <c r="AG43" s="17">
        <f t="shared" si="21"/>
        <v>14960</v>
      </c>
      <c r="AH43" s="17">
        <f t="shared" si="21"/>
        <v>13770</v>
      </c>
      <c r="AI43" s="17">
        <f t="shared" si="21"/>
        <v>14960</v>
      </c>
      <c r="AJ43" s="17">
        <f t="shared" si="21"/>
        <v>15980</v>
      </c>
      <c r="AK43" s="17">
        <f t="shared" si="21"/>
        <v>14960</v>
      </c>
      <c r="AL43" s="17">
        <f t="shared" si="21"/>
        <v>15980</v>
      </c>
      <c r="AM43" s="17">
        <f t="shared" si="21"/>
        <v>14960</v>
      </c>
      <c r="AN43" s="17">
        <f t="shared" si="21"/>
        <v>15980</v>
      </c>
      <c r="AO43" s="17">
        <f t="shared" si="21"/>
        <v>15980</v>
      </c>
      <c r="AP43" s="17">
        <f t="shared" si="21"/>
        <v>15980</v>
      </c>
      <c r="AQ43" s="17">
        <f t="shared" si="21"/>
        <v>14960</v>
      </c>
      <c r="AR43" s="17">
        <f t="shared" si="21"/>
        <v>15980</v>
      </c>
      <c r="AS43" s="17">
        <f t="shared" si="21"/>
        <v>14960</v>
      </c>
      <c r="AT43" s="17">
        <f t="shared" si="21"/>
        <v>15980</v>
      </c>
      <c r="AU43" s="17">
        <f t="shared" si="21"/>
        <v>14960</v>
      </c>
      <c r="AV43" s="17">
        <f t="shared" si="21"/>
        <v>15980</v>
      </c>
      <c r="AW43" s="17">
        <f t="shared" si="21"/>
        <v>14960</v>
      </c>
      <c r="AX43" s="17">
        <f t="shared" si="21"/>
        <v>15980</v>
      </c>
      <c r="AY43" s="17">
        <f t="shared" si="21"/>
        <v>14960</v>
      </c>
      <c r="AZ43" s="17">
        <f t="shared" si="21"/>
        <v>15980</v>
      </c>
      <c r="BA43" s="17">
        <f t="shared" si="21"/>
        <v>14960</v>
      </c>
    </row>
    <row r="44" spans="1:53" s="18" customFormat="1" ht="11.1" customHeight="1" x14ac:dyDescent="0.2">
      <c r="A44" s="19">
        <v>2</v>
      </c>
      <c r="B44" s="17">
        <f t="shared" ref="B44" si="22">ROUNDUP(B20*0.85,)</f>
        <v>15725</v>
      </c>
      <c r="C44" s="17">
        <f t="shared" ref="C44:BA44" si="23">ROUNDUP(C20*0.85,)</f>
        <v>20315</v>
      </c>
      <c r="D44" s="17">
        <f t="shared" si="23"/>
        <v>15725</v>
      </c>
      <c r="E44" s="17">
        <f t="shared" si="23"/>
        <v>20315</v>
      </c>
      <c r="F44" s="17">
        <f t="shared" si="23"/>
        <v>20315</v>
      </c>
      <c r="G44" s="17">
        <f t="shared" si="23"/>
        <v>16745</v>
      </c>
      <c r="H44" s="17">
        <f t="shared" si="23"/>
        <v>16745</v>
      </c>
      <c r="I44" s="17">
        <f t="shared" si="23"/>
        <v>14705</v>
      </c>
      <c r="J44" s="17">
        <f t="shared" si="23"/>
        <v>14705</v>
      </c>
      <c r="K44" s="17">
        <f t="shared" si="23"/>
        <v>15725</v>
      </c>
      <c r="L44" s="17">
        <f t="shared" si="23"/>
        <v>17765</v>
      </c>
      <c r="M44" s="17">
        <f t="shared" si="23"/>
        <v>16745</v>
      </c>
      <c r="N44" s="17">
        <f t="shared" si="23"/>
        <v>13090</v>
      </c>
      <c r="O44" s="17">
        <f t="shared" si="23"/>
        <v>14705</v>
      </c>
      <c r="P44" s="17">
        <f t="shared" si="23"/>
        <v>14705</v>
      </c>
      <c r="Q44" s="17">
        <f t="shared" si="23"/>
        <v>15725</v>
      </c>
      <c r="R44" s="17">
        <f t="shared" si="23"/>
        <v>16745</v>
      </c>
      <c r="S44" s="17">
        <f t="shared" si="23"/>
        <v>13090</v>
      </c>
      <c r="T44" s="17">
        <f t="shared" si="23"/>
        <v>13090</v>
      </c>
      <c r="U44" s="17">
        <f t="shared" si="23"/>
        <v>13515</v>
      </c>
      <c r="V44" s="17">
        <f t="shared" si="23"/>
        <v>16490</v>
      </c>
      <c r="W44" s="17">
        <f t="shared" si="23"/>
        <v>14705</v>
      </c>
      <c r="X44" s="17">
        <f t="shared" si="23"/>
        <v>15300</v>
      </c>
      <c r="Y44" s="17">
        <f t="shared" si="23"/>
        <v>18530</v>
      </c>
      <c r="Z44" s="17">
        <f t="shared" si="23"/>
        <v>15300</v>
      </c>
      <c r="AA44" s="17">
        <f t="shared" si="23"/>
        <v>15300</v>
      </c>
      <c r="AB44" s="17">
        <f t="shared" si="23"/>
        <v>15300</v>
      </c>
      <c r="AC44" s="17">
        <f t="shared" si="23"/>
        <v>17510</v>
      </c>
      <c r="AD44" s="17">
        <f t="shared" si="23"/>
        <v>16490</v>
      </c>
      <c r="AE44" s="17">
        <f t="shared" si="23"/>
        <v>17510</v>
      </c>
      <c r="AF44" s="17">
        <f t="shared" si="23"/>
        <v>16490</v>
      </c>
      <c r="AG44" s="17">
        <f t="shared" si="23"/>
        <v>16490</v>
      </c>
      <c r="AH44" s="17">
        <f t="shared" si="23"/>
        <v>15300</v>
      </c>
      <c r="AI44" s="17">
        <f t="shared" si="23"/>
        <v>16490</v>
      </c>
      <c r="AJ44" s="17">
        <f t="shared" si="23"/>
        <v>17510</v>
      </c>
      <c r="AK44" s="17">
        <f t="shared" si="23"/>
        <v>16490</v>
      </c>
      <c r="AL44" s="17">
        <f t="shared" si="23"/>
        <v>17510</v>
      </c>
      <c r="AM44" s="17">
        <f t="shared" si="23"/>
        <v>16490</v>
      </c>
      <c r="AN44" s="17">
        <f t="shared" si="23"/>
        <v>17510</v>
      </c>
      <c r="AO44" s="17">
        <f t="shared" si="23"/>
        <v>17510</v>
      </c>
      <c r="AP44" s="17">
        <f t="shared" si="23"/>
        <v>17510</v>
      </c>
      <c r="AQ44" s="17">
        <f t="shared" si="23"/>
        <v>16490</v>
      </c>
      <c r="AR44" s="17">
        <f t="shared" si="23"/>
        <v>17510</v>
      </c>
      <c r="AS44" s="17">
        <f t="shared" si="23"/>
        <v>16490</v>
      </c>
      <c r="AT44" s="17">
        <f t="shared" si="23"/>
        <v>17510</v>
      </c>
      <c r="AU44" s="17">
        <f t="shared" si="23"/>
        <v>16490</v>
      </c>
      <c r="AV44" s="17">
        <f t="shared" si="23"/>
        <v>17510</v>
      </c>
      <c r="AW44" s="17">
        <f t="shared" si="23"/>
        <v>16490</v>
      </c>
      <c r="AX44" s="17">
        <f t="shared" si="23"/>
        <v>17510</v>
      </c>
      <c r="AY44" s="17">
        <f t="shared" si="23"/>
        <v>16490</v>
      </c>
      <c r="AZ44" s="17">
        <f t="shared" si="23"/>
        <v>17510</v>
      </c>
      <c r="BA44" s="17">
        <f t="shared" si="23"/>
        <v>16490</v>
      </c>
    </row>
    <row r="45" spans="1:53" s="18" customFormat="1" ht="11.1"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row>
    <row r="46" spans="1:53" s="18" customFormat="1" ht="11.1" customHeight="1" x14ac:dyDescent="0.2">
      <c r="A46" s="19">
        <v>1</v>
      </c>
      <c r="B46" s="17">
        <f t="shared" ref="B46" si="24">ROUNDUP(B22*0.85,)</f>
        <v>18020</v>
      </c>
      <c r="C46" s="17">
        <f t="shared" ref="C46:BA46" si="25">ROUNDUP(C22*0.85,)</f>
        <v>22610</v>
      </c>
      <c r="D46" s="17">
        <f t="shared" si="25"/>
        <v>18020</v>
      </c>
      <c r="E46" s="17">
        <f t="shared" si="25"/>
        <v>22610</v>
      </c>
      <c r="F46" s="17">
        <f t="shared" si="25"/>
        <v>22610</v>
      </c>
      <c r="G46" s="17">
        <f t="shared" si="25"/>
        <v>19040</v>
      </c>
      <c r="H46" s="17">
        <f t="shared" si="25"/>
        <v>19040</v>
      </c>
      <c r="I46" s="17">
        <f t="shared" si="25"/>
        <v>17000</v>
      </c>
      <c r="J46" s="17">
        <f t="shared" si="25"/>
        <v>17000</v>
      </c>
      <c r="K46" s="17">
        <f t="shared" si="25"/>
        <v>18020</v>
      </c>
      <c r="L46" s="17">
        <f t="shared" si="25"/>
        <v>20060</v>
      </c>
      <c r="M46" s="17">
        <f t="shared" si="25"/>
        <v>19040</v>
      </c>
      <c r="N46" s="17">
        <f t="shared" si="25"/>
        <v>15385</v>
      </c>
      <c r="O46" s="17">
        <f t="shared" si="25"/>
        <v>17000</v>
      </c>
      <c r="P46" s="17">
        <f t="shared" si="25"/>
        <v>17000</v>
      </c>
      <c r="Q46" s="17">
        <f t="shared" si="25"/>
        <v>18020</v>
      </c>
      <c r="R46" s="17">
        <f t="shared" si="25"/>
        <v>19040</v>
      </c>
      <c r="S46" s="17">
        <f t="shared" si="25"/>
        <v>15385</v>
      </c>
      <c r="T46" s="17">
        <f t="shared" si="25"/>
        <v>15385</v>
      </c>
      <c r="U46" s="17">
        <f t="shared" si="25"/>
        <v>17085</v>
      </c>
      <c r="V46" s="17">
        <f t="shared" si="25"/>
        <v>20060</v>
      </c>
      <c r="W46" s="17">
        <f t="shared" si="25"/>
        <v>18275</v>
      </c>
      <c r="X46" s="17">
        <f t="shared" si="25"/>
        <v>18870</v>
      </c>
      <c r="Y46" s="17">
        <f t="shared" si="25"/>
        <v>22100</v>
      </c>
      <c r="Z46" s="17">
        <f t="shared" si="25"/>
        <v>18870</v>
      </c>
      <c r="AA46" s="17">
        <f t="shared" si="25"/>
        <v>18870</v>
      </c>
      <c r="AB46" s="17">
        <f t="shared" si="25"/>
        <v>18870</v>
      </c>
      <c r="AC46" s="17">
        <f t="shared" si="25"/>
        <v>21080</v>
      </c>
      <c r="AD46" s="17">
        <f t="shared" si="25"/>
        <v>20060</v>
      </c>
      <c r="AE46" s="17">
        <f t="shared" si="25"/>
        <v>21080</v>
      </c>
      <c r="AF46" s="17">
        <f t="shared" si="25"/>
        <v>20060</v>
      </c>
      <c r="AG46" s="17">
        <f t="shared" si="25"/>
        <v>20060</v>
      </c>
      <c r="AH46" s="17">
        <f t="shared" si="25"/>
        <v>18870</v>
      </c>
      <c r="AI46" s="17">
        <f t="shared" si="25"/>
        <v>20060</v>
      </c>
      <c r="AJ46" s="17">
        <f t="shared" si="25"/>
        <v>21080</v>
      </c>
      <c r="AK46" s="17">
        <f t="shared" si="25"/>
        <v>20060</v>
      </c>
      <c r="AL46" s="17">
        <f t="shared" si="25"/>
        <v>21080</v>
      </c>
      <c r="AM46" s="17">
        <f t="shared" si="25"/>
        <v>20060</v>
      </c>
      <c r="AN46" s="17">
        <f t="shared" si="25"/>
        <v>21080</v>
      </c>
      <c r="AO46" s="17">
        <f t="shared" si="25"/>
        <v>21080</v>
      </c>
      <c r="AP46" s="17">
        <f t="shared" si="25"/>
        <v>21080</v>
      </c>
      <c r="AQ46" s="17">
        <f t="shared" si="25"/>
        <v>20060</v>
      </c>
      <c r="AR46" s="17">
        <f t="shared" si="25"/>
        <v>21080</v>
      </c>
      <c r="AS46" s="17">
        <f t="shared" si="25"/>
        <v>20060</v>
      </c>
      <c r="AT46" s="17">
        <f t="shared" si="25"/>
        <v>21080</v>
      </c>
      <c r="AU46" s="17">
        <f t="shared" si="25"/>
        <v>20060</v>
      </c>
      <c r="AV46" s="17">
        <f t="shared" si="25"/>
        <v>21080</v>
      </c>
      <c r="AW46" s="17">
        <f t="shared" si="25"/>
        <v>20060</v>
      </c>
      <c r="AX46" s="17">
        <f t="shared" si="25"/>
        <v>21080</v>
      </c>
      <c r="AY46" s="17">
        <f t="shared" si="25"/>
        <v>20060</v>
      </c>
      <c r="AZ46" s="17">
        <f t="shared" si="25"/>
        <v>21080</v>
      </c>
      <c r="BA46" s="17">
        <f t="shared" si="25"/>
        <v>20060</v>
      </c>
    </row>
    <row r="47" spans="1:53" s="18" customFormat="1" ht="11.1" customHeight="1" x14ac:dyDescent="0.2">
      <c r="A47" s="19">
        <v>2</v>
      </c>
      <c r="B47" s="17">
        <f t="shared" ref="B47" si="26">ROUNDUP(B23*0.85,)</f>
        <v>19550</v>
      </c>
      <c r="C47" s="17">
        <f t="shared" ref="C47:BA47" si="27">ROUNDUP(C23*0.85,)</f>
        <v>24140</v>
      </c>
      <c r="D47" s="17">
        <f t="shared" si="27"/>
        <v>19550</v>
      </c>
      <c r="E47" s="17">
        <f t="shared" si="27"/>
        <v>24140</v>
      </c>
      <c r="F47" s="17">
        <f t="shared" si="27"/>
        <v>24140</v>
      </c>
      <c r="G47" s="17">
        <f t="shared" si="27"/>
        <v>20570</v>
      </c>
      <c r="H47" s="17">
        <f t="shared" si="27"/>
        <v>20570</v>
      </c>
      <c r="I47" s="17">
        <f t="shared" si="27"/>
        <v>18530</v>
      </c>
      <c r="J47" s="17">
        <f t="shared" si="27"/>
        <v>18530</v>
      </c>
      <c r="K47" s="17">
        <f t="shared" si="27"/>
        <v>19550</v>
      </c>
      <c r="L47" s="17">
        <f t="shared" si="27"/>
        <v>21590</v>
      </c>
      <c r="M47" s="17">
        <f t="shared" si="27"/>
        <v>20570</v>
      </c>
      <c r="N47" s="17">
        <f t="shared" si="27"/>
        <v>16915</v>
      </c>
      <c r="O47" s="17">
        <f t="shared" si="27"/>
        <v>18530</v>
      </c>
      <c r="P47" s="17">
        <f t="shared" si="27"/>
        <v>18530</v>
      </c>
      <c r="Q47" s="17">
        <f t="shared" si="27"/>
        <v>19550</v>
      </c>
      <c r="R47" s="17">
        <f t="shared" si="27"/>
        <v>20570</v>
      </c>
      <c r="S47" s="17">
        <f t="shared" si="27"/>
        <v>16915</v>
      </c>
      <c r="T47" s="17">
        <f t="shared" si="27"/>
        <v>16915</v>
      </c>
      <c r="U47" s="17">
        <f t="shared" si="27"/>
        <v>18615</v>
      </c>
      <c r="V47" s="17">
        <f t="shared" si="27"/>
        <v>21590</v>
      </c>
      <c r="W47" s="17">
        <f t="shared" si="27"/>
        <v>19805</v>
      </c>
      <c r="X47" s="17">
        <f t="shared" si="27"/>
        <v>20400</v>
      </c>
      <c r="Y47" s="17">
        <f t="shared" si="27"/>
        <v>23630</v>
      </c>
      <c r="Z47" s="17">
        <f t="shared" si="27"/>
        <v>20400</v>
      </c>
      <c r="AA47" s="17">
        <f t="shared" si="27"/>
        <v>20400</v>
      </c>
      <c r="AB47" s="17">
        <f t="shared" si="27"/>
        <v>20400</v>
      </c>
      <c r="AC47" s="17">
        <f t="shared" si="27"/>
        <v>22610</v>
      </c>
      <c r="AD47" s="17">
        <f t="shared" si="27"/>
        <v>21590</v>
      </c>
      <c r="AE47" s="17">
        <f t="shared" si="27"/>
        <v>22610</v>
      </c>
      <c r="AF47" s="17">
        <f t="shared" si="27"/>
        <v>21590</v>
      </c>
      <c r="AG47" s="17">
        <f t="shared" si="27"/>
        <v>21590</v>
      </c>
      <c r="AH47" s="17">
        <f t="shared" si="27"/>
        <v>20400</v>
      </c>
      <c r="AI47" s="17">
        <f t="shared" si="27"/>
        <v>21590</v>
      </c>
      <c r="AJ47" s="17">
        <f t="shared" si="27"/>
        <v>22610</v>
      </c>
      <c r="AK47" s="17">
        <f t="shared" si="27"/>
        <v>21590</v>
      </c>
      <c r="AL47" s="17">
        <f t="shared" si="27"/>
        <v>22610</v>
      </c>
      <c r="AM47" s="17">
        <f t="shared" si="27"/>
        <v>21590</v>
      </c>
      <c r="AN47" s="17">
        <f t="shared" si="27"/>
        <v>22610</v>
      </c>
      <c r="AO47" s="17">
        <f t="shared" si="27"/>
        <v>22610</v>
      </c>
      <c r="AP47" s="17">
        <f t="shared" si="27"/>
        <v>22610</v>
      </c>
      <c r="AQ47" s="17">
        <f t="shared" si="27"/>
        <v>21590</v>
      </c>
      <c r="AR47" s="17">
        <f t="shared" si="27"/>
        <v>22610</v>
      </c>
      <c r="AS47" s="17">
        <f t="shared" si="27"/>
        <v>21590</v>
      </c>
      <c r="AT47" s="17">
        <f t="shared" si="27"/>
        <v>22610</v>
      </c>
      <c r="AU47" s="17">
        <f t="shared" si="27"/>
        <v>21590</v>
      </c>
      <c r="AV47" s="17">
        <f t="shared" si="27"/>
        <v>22610</v>
      </c>
      <c r="AW47" s="17">
        <f t="shared" si="27"/>
        <v>21590</v>
      </c>
      <c r="AX47" s="17">
        <f t="shared" si="27"/>
        <v>22610</v>
      </c>
      <c r="AY47" s="17">
        <f t="shared" si="27"/>
        <v>21590</v>
      </c>
      <c r="AZ47" s="17">
        <f t="shared" si="27"/>
        <v>22610</v>
      </c>
      <c r="BA47" s="17">
        <f t="shared" si="27"/>
        <v>21590</v>
      </c>
    </row>
    <row r="48" spans="1:53" s="18" customFormat="1" ht="11.1"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row>
    <row r="49" spans="1:53" s="18" customFormat="1" ht="11.1" customHeight="1" x14ac:dyDescent="0.2">
      <c r="A49" s="19" t="s">
        <v>1</v>
      </c>
      <c r="B49" s="17">
        <f t="shared" ref="B49" si="28">ROUNDUP(B25*0.85,)</f>
        <v>106250</v>
      </c>
      <c r="C49" s="17">
        <f t="shared" ref="C49:BA49" si="29">ROUNDUP(C25*0.85,)</f>
        <v>106250</v>
      </c>
      <c r="D49" s="17">
        <f t="shared" si="29"/>
        <v>106250</v>
      </c>
      <c r="E49" s="17">
        <f t="shared" si="29"/>
        <v>106250</v>
      </c>
      <c r="F49" s="17">
        <f t="shared" si="29"/>
        <v>106250</v>
      </c>
      <c r="G49" s="17">
        <f t="shared" si="29"/>
        <v>106250</v>
      </c>
      <c r="H49" s="17">
        <f t="shared" si="29"/>
        <v>106250</v>
      </c>
      <c r="I49" s="17">
        <f t="shared" si="29"/>
        <v>106250</v>
      </c>
      <c r="J49" s="17">
        <f t="shared" si="29"/>
        <v>106250</v>
      </c>
      <c r="K49" s="17">
        <f t="shared" si="29"/>
        <v>106250</v>
      </c>
      <c r="L49" s="17">
        <f t="shared" si="29"/>
        <v>106251</v>
      </c>
      <c r="M49" s="17">
        <f t="shared" si="29"/>
        <v>106252</v>
      </c>
      <c r="N49" s="17">
        <f t="shared" si="29"/>
        <v>106250</v>
      </c>
      <c r="O49" s="17">
        <f t="shared" si="29"/>
        <v>106250</v>
      </c>
      <c r="P49" s="17">
        <f t="shared" si="29"/>
        <v>106250</v>
      </c>
      <c r="Q49" s="17">
        <f t="shared" si="29"/>
        <v>106250</v>
      </c>
      <c r="R49" s="17">
        <f t="shared" si="29"/>
        <v>106250</v>
      </c>
      <c r="S49" s="17">
        <f t="shared" si="29"/>
        <v>106250</v>
      </c>
      <c r="T49" s="17">
        <f t="shared" si="29"/>
        <v>106250</v>
      </c>
      <c r="U49" s="17">
        <f t="shared" si="29"/>
        <v>127500</v>
      </c>
      <c r="V49" s="17">
        <f t="shared" si="29"/>
        <v>127500</v>
      </c>
      <c r="W49" s="17">
        <f t="shared" si="29"/>
        <v>127500</v>
      </c>
      <c r="X49" s="17">
        <f t="shared" si="29"/>
        <v>127500</v>
      </c>
      <c r="Y49" s="17">
        <f t="shared" si="29"/>
        <v>127500</v>
      </c>
      <c r="Z49" s="17">
        <f t="shared" si="29"/>
        <v>127500</v>
      </c>
      <c r="AA49" s="17">
        <f t="shared" si="29"/>
        <v>127500</v>
      </c>
      <c r="AB49" s="17">
        <f t="shared" si="29"/>
        <v>127500</v>
      </c>
      <c r="AC49" s="17">
        <f t="shared" si="29"/>
        <v>127500</v>
      </c>
      <c r="AD49" s="17">
        <f t="shared" si="29"/>
        <v>127500</v>
      </c>
      <c r="AE49" s="17">
        <f t="shared" si="29"/>
        <v>127500</v>
      </c>
      <c r="AF49" s="17">
        <f t="shared" si="29"/>
        <v>127500</v>
      </c>
      <c r="AG49" s="17">
        <f t="shared" si="29"/>
        <v>127500</v>
      </c>
      <c r="AH49" s="17">
        <f t="shared" si="29"/>
        <v>127500</v>
      </c>
      <c r="AI49" s="17">
        <f t="shared" si="29"/>
        <v>127500</v>
      </c>
      <c r="AJ49" s="17">
        <f t="shared" si="29"/>
        <v>127500</v>
      </c>
      <c r="AK49" s="17">
        <f t="shared" si="29"/>
        <v>127500</v>
      </c>
      <c r="AL49" s="17">
        <f t="shared" si="29"/>
        <v>127500</v>
      </c>
      <c r="AM49" s="17">
        <f t="shared" si="29"/>
        <v>127500</v>
      </c>
      <c r="AN49" s="17">
        <f t="shared" si="29"/>
        <v>127500</v>
      </c>
      <c r="AO49" s="17">
        <f t="shared" si="29"/>
        <v>127500</v>
      </c>
      <c r="AP49" s="17">
        <f t="shared" si="29"/>
        <v>127500</v>
      </c>
      <c r="AQ49" s="17">
        <f t="shared" si="29"/>
        <v>127500</v>
      </c>
      <c r="AR49" s="17">
        <f t="shared" si="29"/>
        <v>127500</v>
      </c>
      <c r="AS49" s="17">
        <f t="shared" si="29"/>
        <v>127500</v>
      </c>
      <c r="AT49" s="17">
        <f t="shared" si="29"/>
        <v>127500</v>
      </c>
      <c r="AU49" s="17">
        <f t="shared" si="29"/>
        <v>127500</v>
      </c>
      <c r="AV49" s="17">
        <f t="shared" si="29"/>
        <v>127500</v>
      </c>
      <c r="AW49" s="17">
        <f t="shared" si="29"/>
        <v>127500</v>
      </c>
      <c r="AX49" s="17">
        <f t="shared" si="29"/>
        <v>127500</v>
      </c>
      <c r="AY49" s="17">
        <f t="shared" si="29"/>
        <v>127500</v>
      </c>
      <c r="AZ49" s="17">
        <f t="shared" si="29"/>
        <v>127500</v>
      </c>
      <c r="BA49" s="17">
        <f t="shared" si="29"/>
        <v>127500</v>
      </c>
    </row>
    <row r="50" spans="1:53" ht="24" x14ac:dyDescent="0.2">
      <c r="A50" s="136" t="s">
        <v>125</v>
      </c>
    </row>
    <row r="51" spans="1:53" x14ac:dyDescent="0.2">
      <c r="A51" s="176"/>
    </row>
    <row r="52" spans="1:53" ht="12.75" hidden="1" thickBot="1" x14ac:dyDescent="0.25">
      <c r="A52" s="177" t="s">
        <v>154</v>
      </c>
    </row>
    <row r="53" spans="1:53" ht="12.75" hidden="1" x14ac:dyDescent="0.2">
      <c r="A53" s="174" t="s">
        <v>153</v>
      </c>
    </row>
    <row r="54" spans="1:53" ht="24" hidden="1" x14ac:dyDescent="0.2">
      <c r="A54" s="180" t="s">
        <v>156</v>
      </c>
    </row>
    <row r="55" spans="1:53" ht="25.5" hidden="1" x14ac:dyDescent="0.2">
      <c r="A55" s="175" t="s">
        <v>157</v>
      </c>
    </row>
    <row r="56" spans="1:53" hidden="1" x14ac:dyDescent="0.2">
      <c r="A56" s="180" t="s">
        <v>155</v>
      </c>
    </row>
    <row r="57" spans="1:53" hidden="1" x14ac:dyDescent="0.2">
      <c r="A57" s="188" t="s">
        <v>177</v>
      </c>
    </row>
    <row r="58" spans="1:53" x14ac:dyDescent="0.2">
      <c r="A58" s="96" t="s">
        <v>12</v>
      </c>
    </row>
    <row r="59" spans="1:53" x14ac:dyDescent="0.2">
      <c r="A59" s="22" t="s">
        <v>13</v>
      </c>
    </row>
    <row r="60" spans="1:53" x14ac:dyDescent="0.2">
      <c r="A60" s="22" t="s">
        <v>14</v>
      </c>
    </row>
    <row r="61" spans="1:53" ht="24" x14ac:dyDescent="0.2">
      <c r="A61" s="23" t="s">
        <v>18</v>
      </c>
    </row>
    <row r="62" spans="1:53" x14ac:dyDescent="0.2">
      <c r="A62" s="156" t="s">
        <v>126</v>
      </c>
    </row>
    <row r="63" spans="1:53" x14ac:dyDescent="0.2">
      <c r="A63" s="22"/>
    </row>
    <row r="64" spans="1:53" hidden="1" x14ac:dyDescent="0.2">
      <c r="A64" s="95" t="s">
        <v>16</v>
      </c>
    </row>
    <row r="65" spans="1:1" ht="72" hidden="1" x14ac:dyDescent="0.2">
      <c r="A65" s="157" t="s">
        <v>180</v>
      </c>
    </row>
    <row r="66" spans="1:1" hidden="1" x14ac:dyDescent="0.2"/>
    <row r="67" spans="1:1" hidden="1" x14ac:dyDescent="0.2">
      <c r="A67" s="191" t="s">
        <v>24</v>
      </c>
    </row>
    <row r="68" spans="1:1" hidden="1" x14ac:dyDescent="0.2">
      <c r="A68" s="190" t="s">
        <v>182</v>
      </c>
    </row>
    <row r="69" spans="1:1" hidden="1" x14ac:dyDescent="0.2">
      <c r="A69" s="173" t="s">
        <v>183</v>
      </c>
    </row>
    <row r="70" spans="1:1" hidden="1" x14ac:dyDescent="0.2">
      <c r="A70" s="202"/>
    </row>
    <row r="71" spans="1:1" ht="21.75" customHeight="1" thickBot="1" x14ac:dyDescent="0.25">
      <c r="A71" s="95" t="s">
        <v>16</v>
      </c>
    </row>
    <row r="72" spans="1:1" ht="167.45" customHeight="1" thickBot="1" x14ac:dyDescent="0.25">
      <c r="A72" s="218" t="s">
        <v>219</v>
      </c>
    </row>
  </sheetData>
  <pageMargins left="0.25" right="0.25" top="0.75" bottom="0.75" header="0.3" footer="0.3"/>
  <pageSetup scale="51"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4"/>
  <sheetViews>
    <sheetView workbookViewId="0">
      <selection activeCell="N4" sqref="N4:P5"/>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107" t="s">
        <v>68</v>
      </c>
    </row>
    <row r="3" spans="1:16" s="9" customFormat="1" x14ac:dyDescent="0.2">
      <c r="A3" s="107" t="s">
        <v>9</v>
      </c>
    </row>
    <row r="4" spans="1:16" s="9" customFormat="1" x14ac:dyDescent="0.2">
      <c r="A4" s="42"/>
      <c r="B4" s="61"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97" t="e">
        <f>'C завтраками| Bed and breakfast'!#REF!</f>
        <v>#REF!</v>
      </c>
      <c r="L4" s="97" t="e">
        <f>'C завтраками| Bed and breakfast'!#REF!</f>
        <v>#REF!</v>
      </c>
      <c r="M4" s="97" t="e">
        <f>'C завтраками| Bed and breakfast'!#REF!</f>
        <v>#REF!</v>
      </c>
      <c r="N4" s="97" t="e">
        <f>'C завтраками| Bed and breakfast'!#REF!</f>
        <v>#REF!</v>
      </c>
      <c r="O4" s="24" t="e">
        <f>'C завтраками| Bed and breakfast'!#REF!</f>
        <v>#REF!</v>
      </c>
      <c r="P4" s="24" t="e">
        <f>'C завтраками| Bed and breakfast'!#REF!</f>
        <v>#REF!</v>
      </c>
    </row>
    <row r="5" spans="1:16" s="9" customFormat="1" ht="23.1" customHeight="1" x14ac:dyDescent="0.2">
      <c r="A5" s="46" t="s">
        <v>11</v>
      </c>
      <c r="B5" s="61"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97" t="e">
        <f>'C завтраками| Bed and breakfast'!#REF!</f>
        <v>#REF!</v>
      </c>
      <c r="L5" s="97" t="e">
        <f>'C завтраками| Bed and breakfast'!#REF!</f>
        <v>#REF!</v>
      </c>
      <c r="M5" s="97" t="e">
        <f>'C завтраками| Bed and breakfast'!#REF!</f>
        <v>#REF!</v>
      </c>
      <c r="N5" s="97" t="e">
        <f>'C завтраками| Bed and breakfast'!#REF!</f>
        <v>#REF!</v>
      </c>
      <c r="O5" s="24" t="e">
        <f>'C завтраками| Bed and breakfast'!#REF!</f>
        <v>#REF!</v>
      </c>
      <c r="P5" s="24"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45"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45" s="9" customFormat="1" x14ac:dyDescent="0.2">
      <c r="A18" s="25"/>
    </row>
    <row r="20" spans="1:45" s="9" customFormat="1" ht="15" x14ac:dyDescent="0.2">
      <c r="A20" s="223" t="s">
        <v>69</v>
      </c>
      <c r="B20" s="223"/>
      <c r="C20" s="223"/>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row>
    <row r="21" spans="1:45" s="75" customFormat="1" ht="12" x14ac:dyDescent="0.2">
      <c r="A21" s="74" t="s">
        <v>24</v>
      </c>
    </row>
    <row r="22" spans="1:45" s="75" customFormat="1" ht="12" x14ac:dyDescent="0.2">
      <c r="A22" s="62" t="s">
        <v>36</v>
      </c>
      <c r="B22" s="76"/>
      <c r="C22" s="76"/>
      <c r="D22" s="76"/>
      <c r="E22" s="76"/>
      <c r="F22" s="76"/>
      <c r="G22" s="76"/>
      <c r="H22" s="76"/>
      <c r="I22" s="76"/>
      <c r="J22" s="76"/>
      <c r="K22" s="76"/>
      <c r="L22" s="76"/>
      <c r="M22" s="76"/>
      <c r="N22" s="76"/>
      <c r="O22" s="77"/>
      <c r="P22" s="77"/>
      <c r="Q22" s="77"/>
      <c r="R22" s="77"/>
      <c r="S22" s="77"/>
      <c r="T22" s="77"/>
      <c r="U22" s="77"/>
      <c r="V22" s="77"/>
      <c r="W22" s="77"/>
      <c r="X22" s="77"/>
      <c r="Y22" s="77"/>
      <c r="Z22" s="77"/>
      <c r="AA22" s="77"/>
      <c r="AB22" s="77"/>
      <c r="AC22" s="77"/>
      <c r="AD22" s="77"/>
      <c r="AE22" s="77"/>
      <c r="AF22" s="77"/>
      <c r="AG22" s="77"/>
    </row>
    <row r="23" spans="1:45" s="75" customFormat="1" ht="24" x14ac:dyDescent="0.2">
      <c r="A23" s="62" t="s">
        <v>37</v>
      </c>
      <c r="B23" s="76"/>
      <c r="C23" s="76"/>
      <c r="D23" s="76"/>
      <c r="E23" s="76"/>
      <c r="F23" s="76"/>
      <c r="G23" s="76"/>
      <c r="H23" s="76"/>
      <c r="I23" s="76"/>
      <c r="J23" s="76"/>
      <c r="K23" s="76"/>
      <c r="L23" s="76"/>
      <c r="M23" s="76"/>
      <c r="N23" s="76"/>
      <c r="O23" s="77"/>
      <c r="P23" s="77"/>
      <c r="Q23" s="77"/>
      <c r="R23" s="77"/>
      <c r="S23" s="77"/>
      <c r="T23" s="77"/>
      <c r="U23" s="77"/>
      <c r="V23" s="77"/>
      <c r="W23" s="77"/>
      <c r="X23" s="77"/>
      <c r="Y23" s="77"/>
      <c r="Z23" s="77"/>
      <c r="AA23" s="77"/>
      <c r="AB23" s="77"/>
      <c r="AC23" s="77"/>
      <c r="AD23" s="77"/>
      <c r="AE23" s="77"/>
      <c r="AF23" s="77"/>
      <c r="AG23" s="77"/>
    </row>
    <row r="24" spans="1:45" s="75" customFormat="1" ht="12" x14ac:dyDescent="0.2">
      <c r="A24" s="2"/>
    </row>
    <row r="25" spans="1:45" s="75" customFormat="1" ht="12" x14ac:dyDescent="0.2">
      <c r="A25" s="78" t="s">
        <v>12</v>
      </c>
    </row>
    <row r="26" spans="1:45" s="75" customFormat="1" ht="12" x14ac:dyDescent="0.2">
      <c r="A26" s="64" t="s">
        <v>34</v>
      </c>
    </row>
    <row r="27" spans="1:45" s="75" customFormat="1" ht="12" x14ac:dyDescent="0.2">
      <c r="A27" s="65" t="s">
        <v>13</v>
      </c>
    </row>
    <row r="28" spans="1:45" s="75" customFormat="1" ht="12" x14ac:dyDescent="0.2">
      <c r="A28" s="65" t="s">
        <v>14</v>
      </c>
    </row>
    <row r="29" spans="1:45" s="75" customFormat="1" ht="24" x14ac:dyDescent="0.2">
      <c r="A29" s="66" t="s">
        <v>18</v>
      </c>
    </row>
    <row r="30" spans="1:45" s="75" customFormat="1" ht="12" x14ac:dyDescent="0.2">
      <c r="A30" s="65" t="s">
        <v>35</v>
      </c>
    </row>
    <row r="31" spans="1:45" s="75" customFormat="1" ht="48" x14ac:dyDescent="0.2">
      <c r="A31" s="37" t="s">
        <v>70</v>
      </c>
    </row>
    <row r="32" spans="1:45" s="75" customFormat="1" ht="12" x14ac:dyDescent="0.2">
      <c r="A32" s="37"/>
    </row>
    <row r="33" spans="1:19" s="75" customFormat="1" ht="38.25" x14ac:dyDescent="0.2">
      <c r="A33" s="67" t="s">
        <v>71</v>
      </c>
      <c r="B33" s="80"/>
      <c r="C33" s="80"/>
      <c r="D33" s="80"/>
      <c r="E33" s="80"/>
      <c r="F33" s="80"/>
      <c r="G33" s="80"/>
      <c r="H33" s="80"/>
      <c r="I33" s="80"/>
      <c r="J33" s="80"/>
      <c r="K33" s="80"/>
      <c r="L33" s="80"/>
      <c r="M33" s="80"/>
      <c r="N33" s="80"/>
      <c r="O33" s="80"/>
      <c r="P33" s="80"/>
      <c r="Q33" s="80"/>
      <c r="R33" s="80"/>
      <c r="S33" s="80"/>
    </row>
    <row r="34" spans="1:19" s="75" customFormat="1" ht="12" x14ac:dyDescent="0.2">
      <c r="A34" s="81"/>
      <c r="B34" s="80"/>
      <c r="C34" s="80"/>
      <c r="D34" s="80"/>
      <c r="E34" s="80"/>
      <c r="F34" s="80"/>
      <c r="G34" s="80"/>
      <c r="H34" s="80"/>
      <c r="I34" s="80"/>
      <c r="J34" s="80"/>
      <c r="K34" s="80"/>
      <c r="L34" s="80"/>
      <c r="M34" s="80"/>
      <c r="N34" s="80"/>
      <c r="O34" s="80"/>
      <c r="P34" s="80"/>
      <c r="Q34" s="80"/>
      <c r="R34" s="80"/>
      <c r="S34" s="80"/>
    </row>
    <row r="35" spans="1:19" s="75" customFormat="1" ht="52.5" x14ac:dyDescent="0.2">
      <c r="A35" s="98" t="s">
        <v>41</v>
      </c>
      <c r="B35" s="82"/>
      <c r="C35" s="82"/>
      <c r="D35" s="82"/>
      <c r="E35" s="82"/>
      <c r="F35" s="82"/>
      <c r="G35" s="82"/>
      <c r="H35" s="82"/>
      <c r="I35" s="82"/>
      <c r="J35" s="82"/>
      <c r="K35" s="82"/>
      <c r="L35" s="82"/>
      <c r="M35" s="82"/>
      <c r="N35" s="1"/>
      <c r="O35" s="80"/>
      <c r="P35" s="80"/>
      <c r="Q35" s="80"/>
      <c r="R35" s="80"/>
      <c r="S35" s="80"/>
    </row>
    <row r="36" spans="1:19" s="75" customFormat="1" ht="42" x14ac:dyDescent="0.2">
      <c r="A36" s="98" t="s">
        <v>42</v>
      </c>
      <c r="B36" s="82"/>
      <c r="C36" s="82"/>
      <c r="D36" s="82"/>
      <c r="E36" s="82"/>
      <c r="F36" s="82"/>
      <c r="G36" s="82"/>
      <c r="H36" s="82"/>
      <c r="I36" s="82"/>
      <c r="J36" s="82"/>
      <c r="K36" s="82"/>
      <c r="L36" s="82"/>
      <c r="M36" s="82"/>
      <c r="N36" s="1"/>
      <c r="O36" s="80"/>
      <c r="P36" s="80"/>
      <c r="Q36" s="80"/>
      <c r="R36" s="80"/>
      <c r="S36" s="80"/>
    </row>
    <row r="37" spans="1:19" s="75" customFormat="1" ht="73.5" x14ac:dyDescent="0.2">
      <c r="A37" s="98" t="s">
        <v>43</v>
      </c>
      <c r="B37" s="82"/>
      <c r="C37" s="82"/>
      <c r="D37" s="82"/>
      <c r="E37" s="82"/>
      <c r="F37" s="82"/>
      <c r="G37" s="82"/>
      <c r="H37" s="82"/>
      <c r="I37" s="82"/>
      <c r="J37" s="82"/>
      <c r="K37" s="82"/>
      <c r="L37" s="82"/>
      <c r="M37" s="82"/>
      <c r="N37" s="1"/>
      <c r="O37" s="80"/>
      <c r="P37" s="80"/>
      <c r="Q37" s="80"/>
      <c r="R37" s="80"/>
      <c r="S37" s="80"/>
    </row>
    <row r="38" spans="1:19" s="75" customFormat="1" ht="52.5" x14ac:dyDescent="0.2">
      <c r="A38" s="109" t="s">
        <v>82</v>
      </c>
      <c r="B38" s="80"/>
      <c r="C38" s="80"/>
      <c r="D38" s="80"/>
      <c r="E38" s="80"/>
      <c r="F38" s="80"/>
      <c r="G38" s="80"/>
      <c r="H38" s="80"/>
      <c r="I38" s="80"/>
      <c r="J38" s="80"/>
      <c r="K38" s="80"/>
      <c r="L38" s="80"/>
      <c r="M38" s="80"/>
      <c r="N38" s="80"/>
      <c r="O38" s="80"/>
      <c r="P38" s="80"/>
      <c r="Q38" s="80"/>
      <c r="R38" s="80"/>
      <c r="S38" s="80"/>
    </row>
    <row r="39" spans="1:19" s="75" customFormat="1" ht="63" x14ac:dyDescent="0.2">
      <c r="A39" s="98" t="s">
        <v>45</v>
      </c>
      <c r="B39" s="80"/>
      <c r="C39" s="80"/>
      <c r="D39" s="80"/>
      <c r="E39" s="80"/>
      <c r="F39" s="80"/>
      <c r="G39" s="80"/>
      <c r="H39" s="80"/>
      <c r="I39" s="80"/>
      <c r="J39" s="80"/>
      <c r="K39" s="80"/>
      <c r="L39" s="80"/>
      <c r="M39" s="80"/>
      <c r="N39" s="80"/>
      <c r="O39" s="80"/>
      <c r="P39" s="80"/>
      <c r="Q39" s="80"/>
      <c r="R39" s="80"/>
      <c r="S39" s="80"/>
    </row>
    <row r="40" spans="1:19" s="75" customFormat="1" ht="31.5" x14ac:dyDescent="0.2">
      <c r="A40" s="109" t="s">
        <v>80</v>
      </c>
      <c r="E40" s="80"/>
      <c r="F40" s="80"/>
      <c r="G40" s="80"/>
      <c r="H40" s="80"/>
      <c r="I40" s="80"/>
      <c r="J40" s="80"/>
      <c r="K40" s="80"/>
      <c r="L40" s="80"/>
      <c r="M40" s="80"/>
      <c r="N40" s="80"/>
      <c r="O40" s="80"/>
      <c r="P40" s="80"/>
      <c r="Q40" s="80"/>
      <c r="R40" s="80"/>
      <c r="S40" s="80"/>
    </row>
    <row r="41" spans="1:19" s="75" customFormat="1" ht="52.5" x14ac:dyDescent="0.2">
      <c r="A41" s="98" t="s">
        <v>83</v>
      </c>
      <c r="E41" s="80"/>
      <c r="F41" s="80"/>
      <c r="G41" s="80"/>
      <c r="H41" s="80"/>
      <c r="I41" s="80"/>
      <c r="J41" s="80"/>
      <c r="K41" s="80"/>
      <c r="L41" s="80"/>
      <c r="M41" s="80"/>
      <c r="N41" s="80"/>
      <c r="O41" s="80"/>
      <c r="P41" s="80"/>
      <c r="Q41" s="80"/>
      <c r="R41" s="80"/>
      <c r="S41" s="80"/>
    </row>
    <row r="42" spans="1:19" s="75" customFormat="1" ht="42" x14ac:dyDescent="0.2">
      <c r="A42" s="98" t="s">
        <v>84</v>
      </c>
    </row>
    <row r="43" spans="1:19" s="75" customFormat="1" ht="42" x14ac:dyDescent="0.2">
      <c r="A43" s="109" t="s">
        <v>85</v>
      </c>
    </row>
    <row r="44" spans="1:19" s="75" customFormat="1" ht="21" x14ac:dyDescent="0.2">
      <c r="A44" s="109" t="s">
        <v>81</v>
      </c>
    </row>
    <row r="45" spans="1:19" s="75" customFormat="1" ht="12" x14ac:dyDescent="0.2">
      <c r="A45" s="68"/>
    </row>
    <row r="46" spans="1:19" s="75" customFormat="1" ht="31.5" x14ac:dyDescent="0.2">
      <c r="A46" s="69" t="s">
        <v>46</v>
      </c>
    </row>
    <row r="47" spans="1:19" s="75" customFormat="1" ht="52.5" x14ac:dyDescent="0.2">
      <c r="A47" s="89" t="s">
        <v>47</v>
      </c>
    </row>
    <row r="48" spans="1:19" s="75" customFormat="1" ht="21" x14ac:dyDescent="0.2">
      <c r="A48" s="69" t="s">
        <v>48</v>
      </c>
    </row>
    <row r="49" spans="1:1" s="75" customFormat="1" ht="53.25" x14ac:dyDescent="0.2">
      <c r="A49" s="86" t="s">
        <v>49</v>
      </c>
    </row>
    <row r="50" spans="1:1" s="75" customFormat="1" ht="31.5" x14ac:dyDescent="0.2">
      <c r="A50" s="69" t="s">
        <v>50</v>
      </c>
    </row>
    <row r="51" spans="1:1" s="75" customFormat="1" ht="12" x14ac:dyDescent="0.2">
      <c r="A51" s="84"/>
    </row>
    <row r="52" spans="1:1" s="75" customFormat="1" ht="12" x14ac:dyDescent="0.2">
      <c r="A52" s="72" t="s">
        <v>16</v>
      </c>
    </row>
    <row r="53" spans="1:1" s="75" customFormat="1" ht="36" x14ac:dyDescent="0.2">
      <c r="A53" s="73" t="s">
        <v>32</v>
      </c>
    </row>
    <row r="54" spans="1:1" s="75" customFormat="1" ht="24" x14ac:dyDescent="0.2">
      <c r="A54" s="73" t="s">
        <v>33</v>
      </c>
    </row>
  </sheetData>
  <mergeCells count="1">
    <mergeCell ref="A20:AS2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1"/>
  <sheetViews>
    <sheetView workbookViewId="0">
      <selection activeCell="N20" sqref="N20:P21"/>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100" t="s">
        <v>72</v>
      </c>
    </row>
    <row r="3" spans="1:16" s="9" customFormat="1" x14ac:dyDescent="0.2">
      <c r="A3" s="100" t="s">
        <v>9</v>
      </c>
    </row>
    <row r="4" spans="1:16" s="9" customFormat="1" x14ac:dyDescent="0.2">
      <c r="A4" s="42"/>
      <c r="B4" s="61" t="e">
        <f>'C завтраками| Bed and breakfast'!#REF!</f>
        <v>#REF!</v>
      </c>
      <c r="C4" s="61" t="e">
        <f>'C завтраками| Bed and breakfast'!#REF!</f>
        <v>#REF!</v>
      </c>
      <c r="D4" s="61" t="e">
        <f>'C завтраками| Bed and breakfast'!#REF!</f>
        <v>#REF!</v>
      </c>
      <c r="E4" s="61" t="e">
        <f>'C завтраками| Bed and breakfast'!#REF!</f>
        <v>#REF!</v>
      </c>
      <c r="F4" s="61" t="e">
        <f>'C завтраками| Bed and breakfast'!#REF!</f>
        <v>#REF!</v>
      </c>
      <c r="G4" s="61" t="e">
        <f>'C завтраками| Bed and breakfast'!#REF!</f>
        <v>#REF!</v>
      </c>
      <c r="H4" s="61" t="e">
        <f>'C завтраками| Bed and breakfast'!#REF!</f>
        <v>#REF!</v>
      </c>
      <c r="I4" s="61" t="e">
        <f>'C завтраками| Bed and breakfast'!#REF!</f>
        <v>#REF!</v>
      </c>
      <c r="J4" s="61" t="e">
        <f>'C завтраками| Bed and breakfast'!#REF!</f>
        <v>#REF!</v>
      </c>
      <c r="K4" s="61" t="e">
        <f>'C завтраками| Bed and breakfast'!#REF!</f>
        <v>#REF!</v>
      </c>
      <c r="L4" s="61" t="e">
        <f>'C завтраками| Bed and breakfast'!#REF!</f>
        <v>#REF!</v>
      </c>
      <c r="M4" s="61" t="e">
        <f>'C завтраками| Bed and breakfast'!#REF!</f>
        <v>#REF!</v>
      </c>
      <c r="N4" s="61" t="e">
        <f>'C завтраками| Bed and breakfast'!#REF!</f>
        <v>#REF!</v>
      </c>
      <c r="O4" s="61" t="e">
        <f>'C завтраками| Bed and breakfast'!#REF!</f>
        <v>#REF!</v>
      </c>
      <c r="P4" s="61" t="e">
        <f>'C завтраками| Bed and breakfast'!#REF!</f>
        <v>#REF!</v>
      </c>
    </row>
    <row r="5" spans="1:16" s="9" customFormat="1" ht="23.1" customHeight="1" x14ac:dyDescent="0.2">
      <c r="A5" s="46" t="s">
        <v>11</v>
      </c>
      <c r="B5" s="61" t="e">
        <f>'C завтраками| Bed and breakfast'!#REF!</f>
        <v>#REF!</v>
      </c>
      <c r="C5" s="61" t="e">
        <f>'C завтраками| Bed and breakfast'!#REF!</f>
        <v>#REF!</v>
      </c>
      <c r="D5" s="61" t="e">
        <f>'C завтраками| Bed and breakfast'!#REF!</f>
        <v>#REF!</v>
      </c>
      <c r="E5" s="61" t="e">
        <f>'C завтраками| Bed and breakfast'!#REF!</f>
        <v>#REF!</v>
      </c>
      <c r="F5" s="61" t="e">
        <f>'C завтраками| Bed and breakfast'!#REF!</f>
        <v>#REF!</v>
      </c>
      <c r="G5" s="61" t="e">
        <f>'C завтраками| Bed and breakfast'!#REF!</f>
        <v>#REF!</v>
      </c>
      <c r="H5" s="61" t="e">
        <f>'C завтраками| Bed and breakfast'!#REF!</f>
        <v>#REF!</v>
      </c>
      <c r="I5" s="61" t="e">
        <f>'C завтраками| Bed and breakfast'!#REF!</f>
        <v>#REF!</v>
      </c>
      <c r="J5" s="61" t="e">
        <f>'C завтраками| Bed and breakfast'!#REF!</f>
        <v>#REF!</v>
      </c>
      <c r="K5" s="61" t="e">
        <f>'C завтраками| Bed and breakfast'!#REF!</f>
        <v>#REF!</v>
      </c>
      <c r="L5" s="61" t="e">
        <f>'C завтраками| Bed and breakfast'!#REF!</f>
        <v>#REF!</v>
      </c>
      <c r="M5" s="61" t="e">
        <f>'C завтраками| Bed and breakfast'!#REF!</f>
        <v>#REF!</v>
      </c>
      <c r="N5" s="61" t="e">
        <f>'C завтраками| Bed and breakfast'!#REF!</f>
        <v>#REF!</v>
      </c>
      <c r="O5" s="61" t="e">
        <f>'C завтраками| Bed and breakfast'!#REF!</f>
        <v>#REF!</v>
      </c>
      <c r="P5" s="61"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16"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16" s="9" customFormat="1" x14ac:dyDescent="0.2">
      <c r="A18" s="25"/>
    </row>
    <row r="19" spans="1:16" s="9" customFormat="1" x14ac:dyDescent="0.2">
      <c r="A19" s="45" t="s">
        <v>10</v>
      </c>
    </row>
    <row r="20" spans="1:16" s="9" customFormat="1" x14ac:dyDescent="0.2">
      <c r="A20" s="25"/>
      <c r="B20" s="35" t="e">
        <f>B4</f>
        <v>#REF!</v>
      </c>
      <c r="C20" s="24" t="e">
        <f t="shared" ref="C20:E20" si="0">C4</f>
        <v>#REF!</v>
      </c>
      <c r="D20" s="24" t="e">
        <f t="shared" si="0"/>
        <v>#REF!</v>
      </c>
      <c r="E20" s="24" t="e">
        <f t="shared" si="0"/>
        <v>#REF!</v>
      </c>
      <c r="F20" s="24" t="e">
        <f t="shared" ref="F20:K20" si="1">F4</f>
        <v>#REF!</v>
      </c>
      <c r="G20" s="24" t="e">
        <f t="shared" si="1"/>
        <v>#REF!</v>
      </c>
      <c r="H20" s="24" t="e">
        <f t="shared" si="1"/>
        <v>#REF!</v>
      </c>
      <c r="I20" s="24" t="e">
        <f t="shared" si="1"/>
        <v>#REF!</v>
      </c>
      <c r="J20" s="24" t="e">
        <f t="shared" si="1"/>
        <v>#REF!</v>
      </c>
      <c r="K20" s="97" t="e">
        <f t="shared" si="1"/>
        <v>#REF!</v>
      </c>
      <c r="L20" s="97" t="e">
        <f t="shared" ref="L20:P20" si="2">L4</f>
        <v>#REF!</v>
      </c>
      <c r="M20" s="97" t="e">
        <f t="shared" si="2"/>
        <v>#REF!</v>
      </c>
      <c r="N20" s="97" t="e">
        <f t="shared" si="2"/>
        <v>#REF!</v>
      </c>
      <c r="O20" s="24" t="e">
        <f t="shared" si="2"/>
        <v>#REF!</v>
      </c>
      <c r="P20" s="24" t="e">
        <f t="shared" si="2"/>
        <v>#REF!</v>
      </c>
    </row>
    <row r="21" spans="1:16" s="9" customFormat="1" ht="35.450000000000003" customHeight="1" x14ac:dyDescent="0.2">
      <c r="A21" s="10" t="s">
        <v>11</v>
      </c>
      <c r="B21" s="35" t="e">
        <f>B5</f>
        <v>#REF!</v>
      </c>
      <c r="C21" s="24" t="e">
        <f t="shared" ref="C21:E21" si="3">C5</f>
        <v>#REF!</v>
      </c>
      <c r="D21" s="24" t="e">
        <f t="shared" si="3"/>
        <v>#REF!</v>
      </c>
      <c r="E21" s="24" t="e">
        <f t="shared" si="3"/>
        <v>#REF!</v>
      </c>
      <c r="F21" s="24" t="e">
        <f t="shared" ref="F21:K21" si="4">F5</f>
        <v>#REF!</v>
      </c>
      <c r="G21" s="24" t="e">
        <f t="shared" si="4"/>
        <v>#REF!</v>
      </c>
      <c r="H21" s="24" t="e">
        <f t="shared" si="4"/>
        <v>#REF!</v>
      </c>
      <c r="I21" s="24" t="e">
        <f t="shared" si="4"/>
        <v>#REF!</v>
      </c>
      <c r="J21" s="24" t="e">
        <f t="shared" si="4"/>
        <v>#REF!</v>
      </c>
      <c r="K21" s="97" t="e">
        <f t="shared" si="4"/>
        <v>#REF!</v>
      </c>
      <c r="L21" s="97" t="e">
        <f t="shared" ref="L21:P21" si="5">L5</f>
        <v>#REF!</v>
      </c>
      <c r="M21" s="97" t="e">
        <f t="shared" si="5"/>
        <v>#REF!</v>
      </c>
      <c r="N21" s="97" t="e">
        <f t="shared" si="5"/>
        <v>#REF!</v>
      </c>
      <c r="O21" s="24" t="e">
        <f t="shared" si="5"/>
        <v>#REF!</v>
      </c>
      <c r="P21" s="24" t="e">
        <f t="shared" si="5"/>
        <v>#REF!</v>
      </c>
    </row>
    <row r="22" spans="1:16" s="9" customFormat="1" x14ac:dyDescent="0.2">
      <c r="A22" s="11" t="s">
        <v>21</v>
      </c>
    </row>
    <row r="23" spans="1:16" s="9" customFormat="1" x14ac:dyDescent="0.2">
      <c r="A23" s="43">
        <v>1</v>
      </c>
      <c r="B23" s="44" t="e">
        <f>B7*0.9</f>
        <v>#REF!</v>
      </c>
      <c r="C23" s="44" t="e">
        <f t="shared" ref="C23:E23" si="6">C7*0.9</f>
        <v>#REF!</v>
      </c>
      <c r="D23" s="44" t="e">
        <f t="shared" si="6"/>
        <v>#REF!</v>
      </c>
      <c r="E23" s="44" t="e">
        <f t="shared" si="6"/>
        <v>#REF!</v>
      </c>
      <c r="F23" s="44" t="e">
        <f t="shared" ref="F23:K23" si="7">F7*0.9</f>
        <v>#REF!</v>
      </c>
      <c r="G23" s="44" t="e">
        <f t="shared" si="7"/>
        <v>#REF!</v>
      </c>
      <c r="H23" s="44" t="e">
        <f t="shared" si="7"/>
        <v>#REF!</v>
      </c>
      <c r="I23" s="44" t="e">
        <f t="shared" si="7"/>
        <v>#REF!</v>
      </c>
      <c r="J23" s="44" t="e">
        <f t="shared" si="7"/>
        <v>#REF!</v>
      </c>
      <c r="K23" s="44" t="e">
        <f t="shared" si="7"/>
        <v>#REF!</v>
      </c>
      <c r="L23" s="44" t="e">
        <f t="shared" ref="L23:P23" si="8">L7*0.9</f>
        <v>#REF!</v>
      </c>
      <c r="M23" s="44" t="e">
        <f t="shared" si="8"/>
        <v>#REF!</v>
      </c>
      <c r="N23" s="44" t="e">
        <f t="shared" si="8"/>
        <v>#REF!</v>
      </c>
      <c r="O23" s="44" t="e">
        <f t="shared" si="8"/>
        <v>#REF!</v>
      </c>
      <c r="P23" s="44" t="e">
        <f t="shared" si="8"/>
        <v>#REF!</v>
      </c>
    </row>
    <row r="24" spans="1:16" s="9" customFormat="1" x14ac:dyDescent="0.2">
      <c r="A24" s="43">
        <v>2</v>
      </c>
      <c r="B24" s="44" t="e">
        <f t="shared" ref="B24:B33" si="9">B8*0.9</f>
        <v>#REF!</v>
      </c>
      <c r="C24" s="44" t="e">
        <f t="shared" ref="C24:E24" si="10">C8*0.9</f>
        <v>#REF!</v>
      </c>
      <c r="D24" s="44" t="e">
        <f t="shared" si="10"/>
        <v>#REF!</v>
      </c>
      <c r="E24" s="44" t="e">
        <f t="shared" si="10"/>
        <v>#REF!</v>
      </c>
      <c r="F24" s="44" t="e">
        <f t="shared" ref="F24:K24" si="11">F8*0.9</f>
        <v>#REF!</v>
      </c>
      <c r="G24" s="44" t="e">
        <f t="shared" si="11"/>
        <v>#REF!</v>
      </c>
      <c r="H24" s="44" t="e">
        <f t="shared" si="11"/>
        <v>#REF!</v>
      </c>
      <c r="I24" s="44" t="e">
        <f t="shared" si="11"/>
        <v>#REF!</v>
      </c>
      <c r="J24" s="44" t="e">
        <f t="shared" si="11"/>
        <v>#REF!</v>
      </c>
      <c r="K24" s="44" t="e">
        <f t="shared" si="11"/>
        <v>#REF!</v>
      </c>
      <c r="L24" s="44" t="e">
        <f t="shared" ref="L24:P24" si="12">L8*0.9</f>
        <v>#REF!</v>
      </c>
      <c r="M24" s="44" t="e">
        <f t="shared" si="12"/>
        <v>#REF!</v>
      </c>
      <c r="N24" s="44" t="e">
        <f t="shared" si="12"/>
        <v>#REF!</v>
      </c>
      <c r="O24" s="44" t="e">
        <f t="shared" si="12"/>
        <v>#REF!</v>
      </c>
      <c r="P24" s="44" t="e">
        <f t="shared" si="12"/>
        <v>#REF!</v>
      </c>
    </row>
    <row r="25" spans="1:16" s="9" customFormat="1" x14ac:dyDescent="0.2">
      <c r="A25" s="11" t="s">
        <v>22</v>
      </c>
      <c r="B25" s="44"/>
      <c r="C25" s="44"/>
      <c r="D25" s="44"/>
      <c r="E25" s="44"/>
      <c r="F25" s="44"/>
      <c r="G25" s="44"/>
      <c r="H25" s="44"/>
      <c r="I25" s="44"/>
      <c r="J25" s="44"/>
      <c r="K25" s="44"/>
      <c r="L25" s="44"/>
      <c r="M25" s="44"/>
      <c r="N25" s="44"/>
      <c r="O25" s="44"/>
      <c r="P25" s="44"/>
    </row>
    <row r="26" spans="1:16" s="9" customFormat="1" x14ac:dyDescent="0.2">
      <c r="A26" s="43">
        <v>1</v>
      </c>
      <c r="B26" s="44" t="e">
        <f t="shared" si="9"/>
        <v>#REF!</v>
      </c>
      <c r="C26" s="44" t="e">
        <f t="shared" ref="C26:E26" si="13">C10*0.9</f>
        <v>#REF!</v>
      </c>
      <c r="D26" s="44" t="e">
        <f t="shared" si="13"/>
        <v>#REF!</v>
      </c>
      <c r="E26" s="44" t="e">
        <f t="shared" si="13"/>
        <v>#REF!</v>
      </c>
      <c r="F26" s="44" t="e">
        <f t="shared" ref="F26:K26" si="14">F10*0.9</f>
        <v>#REF!</v>
      </c>
      <c r="G26" s="44" t="e">
        <f t="shared" si="14"/>
        <v>#REF!</v>
      </c>
      <c r="H26" s="44" t="e">
        <f t="shared" si="14"/>
        <v>#REF!</v>
      </c>
      <c r="I26" s="44" t="e">
        <f t="shared" si="14"/>
        <v>#REF!</v>
      </c>
      <c r="J26" s="44" t="e">
        <f t="shared" si="14"/>
        <v>#REF!</v>
      </c>
      <c r="K26" s="44" t="e">
        <f t="shared" si="14"/>
        <v>#REF!</v>
      </c>
      <c r="L26" s="44" t="e">
        <f t="shared" ref="L26:P26" si="15">L10*0.9</f>
        <v>#REF!</v>
      </c>
      <c r="M26" s="44" t="e">
        <f t="shared" si="15"/>
        <v>#REF!</v>
      </c>
      <c r="N26" s="44" t="e">
        <f t="shared" si="15"/>
        <v>#REF!</v>
      </c>
      <c r="O26" s="44" t="e">
        <f t="shared" si="15"/>
        <v>#REF!</v>
      </c>
      <c r="P26" s="44" t="e">
        <f t="shared" si="15"/>
        <v>#REF!</v>
      </c>
    </row>
    <row r="27" spans="1:16" s="9" customFormat="1" x14ac:dyDescent="0.2">
      <c r="A27" s="43">
        <v>2</v>
      </c>
      <c r="B27" s="44" t="e">
        <f t="shared" si="9"/>
        <v>#REF!</v>
      </c>
      <c r="C27" s="44" t="e">
        <f t="shared" ref="C27:E27" si="16">C11*0.9</f>
        <v>#REF!</v>
      </c>
      <c r="D27" s="44" t="e">
        <f t="shared" si="16"/>
        <v>#REF!</v>
      </c>
      <c r="E27" s="44" t="e">
        <f t="shared" si="16"/>
        <v>#REF!</v>
      </c>
      <c r="F27" s="44" t="e">
        <f t="shared" ref="F27:K27" si="17">F11*0.9</f>
        <v>#REF!</v>
      </c>
      <c r="G27" s="44" t="e">
        <f t="shared" si="17"/>
        <v>#REF!</v>
      </c>
      <c r="H27" s="44" t="e">
        <f t="shared" si="17"/>
        <v>#REF!</v>
      </c>
      <c r="I27" s="44" t="e">
        <f t="shared" si="17"/>
        <v>#REF!</v>
      </c>
      <c r="J27" s="44" t="e">
        <f t="shared" si="17"/>
        <v>#REF!</v>
      </c>
      <c r="K27" s="44" t="e">
        <f t="shared" si="17"/>
        <v>#REF!</v>
      </c>
      <c r="L27" s="44" t="e">
        <f t="shared" ref="L27:P27" si="18">L11*0.9</f>
        <v>#REF!</v>
      </c>
      <c r="M27" s="44" t="e">
        <f t="shared" si="18"/>
        <v>#REF!</v>
      </c>
      <c r="N27" s="44" t="e">
        <f t="shared" si="18"/>
        <v>#REF!</v>
      </c>
      <c r="O27" s="44" t="e">
        <f t="shared" si="18"/>
        <v>#REF!</v>
      </c>
      <c r="P27" s="44" t="e">
        <f t="shared" si="18"/>
        <v>#REF!</v>
      </c>
    </row>
    <row r="28" spans="1:16" s="9" customFormat="1" x14ac:dyDescent="0.2">
      <c r="A28" s="11" t="s">
        <v>23</v>
      </c>
      <c r="B28" s="44"/>
      <c r="C28" s="44"/>
      <c r="D28" s="44"/>
      <c r="E28" s="44"/>
      <c r="F28" s="44"/>
      <c r="G28" s="44"/>
      <c r="H28" s="44"/>
      <c r="I28" s="44"/>
      <c r="J28" s="44"/>
      <c r="K28" s="44"/>
      <c r="L28" s="44"/>
      <c r="M28" s="44"/>
      <c r="N28" s="44"/>
      <c r="O28" s="44"/>
      <c r="P28" s="44"/>
    </row>
    <row r="29" spans="1:16" s="9" customFormat="1" x14ac:dyDescent="0.2">
      <c r="A29" s="12">
        <v>1</v>
      </c>
      <c r="B29" s="44" t="e">
        <f t="shared" si="9"/>
        <v>#REF!</v>
      </c>
      <c r="C29" s="44" t="e">
        <f t="shared" ref="C29:E29" si="19">C13*0.9</f>
        <v>#REF!</v>
      </c>
      <c r="D29" s="44" t="e">
        <f t="shared" si="19"/>
        <v>#REF!</v>
      </c>
      <c r="E29" s="44" t="e">
        <f t="shared" si="19"/>
        <v>#REF!</v>
      </c>
      <c r="F29" s="44" t="e">
        <f t="shared" ref="F29:K29" si="20">F13*0.9</f>
        <v>#REF!</v>
      </c>
      <c r="G29" s="44" t="e">
        <f t="shared" si="20"/>
        <v>#REF!</v>
      </c>
      <c r="H29" s="44" t="e">
        <f t="shared" si="20"/>
        <v>#REF!</v>
      </c>
      <c r="I29" s="44" t="e">
        <f t="shared" si="20"/>
        <v>#REF!</v>
      </c>
      <c r="J29" s="44" t="e">
        <f t="shared" si="20"/>
        <v>#REF!</v>
      </c>
      <c r="K29" s="44" t="e">
        <f t="shared" si="20"/>
        <v>#REF!</v>
      </c>
      <c r="L29" s="44" t="e">
        <f t="shared" ref="L29:P29" si="21">L13*0.9</f>
        <v>#REF!</v>
      </c>
      <c r="M29" s="44" t="e">
        <f t="shared" si="21"/>
        <v>#REF!</v>
      </c>
      <c r="N29" s="44" t="e">
        <f t="shared" si="21"/>
        <v>#REF!</v>
      </c>
      <c r="O29" s="44" t="e">
        <f t="shared" si="21"/>
        <v>#REF!</v>
      </c>
      <c r="P29" s="44" t="e">
        <f t="shared" si="21"/>
        <v>#REF!</v>
      </c>
    </row>
    <row r="30" spans="1:16" s="9" customFormat="1" x14ac:dyDescent="0.2">
      <c r="A30" s="12">
        <v>2</v>
      </c>
      <c r="B30" s="44" t="e">
        <f t="shared" si="9"/>
        <v>#REF!</v>
      </c>
      <c r="C30" s="44" t="e">
        <f t="shared" ref="C30:E30" si="22">C14*0.9</f>
        <v>#REF!</v>
      </c>
      <c r="D30" s="44" t="e">
        <f t="shared" si="22"/>
        <v>#REF!</v>
      </c>
      <c r="E30" s="44" t="e">
        <f t="shared" si="22"/>
        <v>#REF!</v>
      </c>
      <c r="F30" s="44" t="e">
        <f t="shared" ref="F30:K30" si="23">F14*0.9</f>
        <v>#REF!</v>
      </c>
      <c r="G30" s="44" t="e">
        <f t="shared" si="23"/>
        <v>#REF!</v>
      </c>
      <c r="H30" s="44" t="e">
        <f t="shared" si="23"/>
        <v>#REF!</v>
      </c>
      <c r="I30" s="44" t="e">
        <f t="shared" si="23"/>
        <v>#REF!</v>
      </c>
      <c r="J30" s="44" t="e">
        <f t="shared" si="23"/>
        <v>#REF!</v>
      </c>
      <c r="K30" s="44" t="e">
        <f t="shared" si="23"/>
        <v>#REF!</v>
      </c>
      <c r="L30" s="44" t="e">
        <f t="shared" ref="L30:P30" si="24">L14*0.9</f>
        <v>#REF!</v>
      </c>
      <c r="M30" s="44" t="e">
        <f t="shared" si="24"/>
        <v>#REF!</v>
      </c>
      <c r="N30" s="44" t="e">
        <f t="shared" si="24"/>
        <v>#REF!</v>
      </c>
      <c r="O30" s="44" t="e">
        <f t="shared" si="24"/>
        <v>#REF!</v>
      </c>
      <c r="P30" s="44" t="e">
        <f t="shared" si="24"/>
        <v>#REF!</v>
      </c>
    </row>
    <row r="31" spans="1:16" s="9" customFormat="1" x14ac:dyDescent="0.2">
      <c r="A31" s="11" t="s">
        <v>0</v>
      </c>
      <c r="B31" s="44"/>
      <c r="C31" s="44"/>
      <c r="D31" s="44"/>
      <c r="E31" s="44"/>
      <c r="F31" s="44"/>
      <c r="G31" s="44"/>
      <c r="H31" s="44"/>
      <c r="I31" s="44"/>
      <c r="J31" s="44"/>
      <c r="K31" s="44"/>
      <c r="L31" s="44"/>
      <c r="M31" s="44"/>
      <c r="N31" s="44"/>
      <c r="O31" s="44"/>
      <c r="P31" s="44"/>
    </row>
    <row r="32" spans="1:16" s="9" customFormat="1" x14ac:dyDescent="0.2">
      <c r="A32" s="12">
        <v>1</v>
      </c>
      <c r="B32" s="44" t="e">
        <f t="shared" si="9"/>
        <v>#REF!</v>
      </c>
      <c r="C32" s="44" t="e">
        <f t="shared" ref="C32:E32" si="25">C16*0.9</f>
        <v>#REF!</v>
      </c>
      <c r="D32" s="44" t="e">
        <f t="shared" si="25"/>
        <v>#REF!</v>
      </c>
      <c r="E32" s="44" t="e">
        <f t="shared" si="25"/>
        <v>#REF!</v>
      </c>
      <c r="F32" s="44" t="e">
        <f t="shared" ref="F32:K32" si="26">F16*0.9</f>
        <v>#REF!</v>
      </c>
      <c r="G32" s="44" t="e">
        <f t="shared" si="26"/>
        <v>#REF!</v>
      </c>
      <c r="H32" s="44" t="e">
        <f t="shared" si="26"/>
        <v>#REF!</v>
      </c>
      <c r="I32" s="44" t="e">
        <f t="shared" si="26"/>
        <v>#REF!</v>
      </c>
      <c r="J32" s="44" t="e">
        <f t="shared" si="26"/>
        <v>#REF!</v>
      </c>
      <c r="K32" s="44" t="e">
        <f t="shared" si="26"/>
        <v>#REF!</v>
      </c>
      <c r="L32" s="44" t="e">
        <f t="shared" ref="L32:P32" si="27">L16*0.9</f>
        <v>#REF!</v>
      </c>
      <c r="M32" s="44" t="e">
        <f t="shared" si="27"/>
        <v>#REF!</v>
      </c>
      <c r="N32" s="44" t="e">
        <f t="shared" si="27"/>
        <v>#REF!</v>
      </c>
      <c r="O32" s="44" t="e">
        <f t="shared" si="27"/>
        <v>#REF!</v>
      </c>
      <c r="P32" s="44" t="e">
        <f t="shared" si="27"/>
        <v>#REF!</v>
      </c>
    </row>
    <row r="33" spans="1:37" s="9" customFormat="1" x14ac:dyDescent="0.2">
      <c r="A33" s="12">
        <v>2</v>
      </c>
      <c r="B33" s="44" t="e">
        <f t="shared" si="9"/>
        <v>#REF!</v>
      </c>
      <c r="C33" s="44" t="e">
        <f t="shared" ref="C33:E33" si="28">C17*0.9</f>
        <v>#REF!</v>
      </c>
      <c r="D33" s="44" t="e">
        <f t="shared" si="28"/>
        <v>#REF!</v>
      </c>
      <c r="E33" s="44" t="e">
        <f t="shared" si="28"/>
        <v>#REF!</v>
      </c>
      <c r="F33" s="44" t="e">
        <f t="shared" ref="F33:K33" si="29">F17*0.9</f>
        <v>#REF!</v>
      </c>
      <c r="G33" s="44" t="e">
        <f t="shared" si="29"/>
        <v>#REF!</v>
      </c>
      <c r="H33" s="44" t="e">
        <f t="shared" si="29"/>
        <v>#REF!</v>
      </c>
      <c r="I33" s="44" t="e">
        <f t="shared" si="29"/>
        <v>#REF!</v>
      </c>
      <c r="J33" s="44" t="e">
        <f t="shared" si="29"/>
        <v>#REF!</v>
      </c>
      <c r="K33" s="44" t="e">
        <f t="shared" si="29"/>
        <v>#REF!</v>
      </c>
      <c r="L33" s="44" t="e">
        <f t="shared" ref="L33:P33" si="30">L17*0.9</f>
        <v>#REF!</v>
      </c>
      <c r="M33" s="44" t="e">
        <f t="shared" si="30"/>
        <v>#REF!</v>
      </c>
      <c r="N33" s="44" t="e">
        <f t="shared" si="30"/>
        <v>#REF!</v>
      </c>
      <c r="O33" s="44" t="e">
        <f t="shared" si="30"/>
        <v>#REF!</v>
      </c>
      <c r="P33" s="44" t="e">
        <f t="shared" si="30"/>
        <v>#REF!</v>
      </c>
    </row>
    <row r="35" spans="1:37" s="75" customFormat="1" ht="99.75" customHeight="1" x14ac:dyDescent="0.2">
      <c r="A35" s="224" t="s">
        <v>73</v>
      </c>
      <c r="B35" s="224"/>
      <c r="C35" s="224"/>
      <c r="D35" s="224"/>
      <c r="E35" s="224"/>
      <c r="F35" s="224"/>
    </row>
    <row r="36" spans="1:37" s="75" customFormat="1" ht="12" x14ac:dyDescent="0.2">
      <c r="A36" s="74" t="s">
        <v>24</v>
      </c>
    </row>
    <row r="37" spans="1:37" s="75" customFormat="1" ht="12" x14ac:dyDescent="0.2">
      <c r="A37" s="62" t="s">
        <v>38</v>
      </c>
      <c r="B37" s="76"/>
      <c r="C37" s="76"/>
      <c r="D37" s="76"/>
      <c r="E37" s="76"/>
      <c r="F37" s="76"/>
      <c r="G37" s="76"/>
      <c r="H37" s="76"/>
      <c r="I37" s="76"/>
      <c r="J37" s="76"/>
      <c r="K37" s="76"/>
      <c r="L37" s="76"/>
      <c r="M37" s="76"/>
      <c r="N37" s="76"/>
      <c r="O37" s="76"/>
      <c r="P37" s="76"/>
      <c r="Q37" s="76"/>
      <c r="R37" s="77"/>
      <c r="S37" s="77"/>
      <c r="T37" s="77"/>
      <c r="U37" s="77"/>
      <c r="V37" s="77"/>
      <c r="W37" s="77"/>
      <c r="X37" s="77"/>
      <c r="Y37" s="77"/>
      <c r="Z37" s="77"/>
      <c r="AA37" s="77"/>
      <c r="AB37" s="77"/>
      <c r="AC37" s="77"/>
      <c r="AD37" s="77"/>
      <c r="AE37" s="77"/>
      <c r="AF37" s="77"/>
      <c r="AG37" s="77"/>
      <c r="AH37" s="77"/>
      <c r="AI37" s="77"/>
      <c r="AJ37" s="77"/>
      <c r="AK37" s="77"/>
    </row>
    <row r="38" spans="1:37" s="75" customFormat="1" ht="24" x14ac:dyDescent="0.2">
      <c r="A38" s="62" t="s">
        <v>37</v>
      </c>
      <c r="B38" s="76"/>
      <c r="C38" s="76"/>
      <c r="D38" s="76"/>
      <c r="E38" s="76"/>
      <c r="F38" s="76"/>
      <c r="G38" s="76"/>
      <c r="H38" s="76"/>
      <c r="I38" s="76"/>
      <c r="J38" s="76"/>
      <c r="K38" s="76"/>
      <c r="L38" s="76"/>
      <c r="M38" s="76"/>
      <c r="N38" s="76"/>
      <c r="O38" s="76"/>
      <c r="P38" s="76"/>
      <c r="Q38" s="76"/>
      <c r="R38" s="77"/>
      <c r="S38" s="77"/>
      <c r="T38" s="77"/>
      <c r="U38" s="77"/>
      <c r="V38" s="77"/>
      <c r="W38" s="77"/>
      <c r="X38" s="77"/>
      <c r="Y38" s="77"/>
      <c r="Z38" s="77"/>
      <c r="AA38" s="77"/>
      <c r="AB38" s="77"/>
      <c r="AC38" s="77"/>
      <c r="AD38" s="77"/>
      <c r="AE38" s="77"/>
      <c r="AF38" s="77"/>
      <c r="AG38" s="77"/>
      <c r="AH38" s="77"/>
      <c r="AI38" s="77"/>
      <c r="AJ38" s="77"/>
      <c r="AK38" s="77"/>
    </row>
    <row r="39" spans="1:37" s="75" customFormat="1" ht="12" x14ac:dyDescent="0.2">
      <c r="A39" s="69" t="s">
        <v>74</v>
      </c>
    </row>
    <row r="40" spans="1:37" s="75" customFormat="1" ht="12" x14ac:dyDescent="0.2">
      <c r="A40" s="84"/>
    </row>
    <row r="41" spans="1:37" s="75" customFormat="1" ht="12" x14ac:dyDescent="0.2">
      <c r="A41" s="78" t="s">
        <v>12</v>
      </c>
    </row>
    <row r="42" spans="1:37" s="75" customFormat="1" ht="12" x14ac:dyDescent="0.2">
      <c r="A42" s="64" t="s">
        <v>34</v>
      </c>
    </row>
    <row r="43" spans="1:37" s="75" customFormat="1" ht="12" x14ac:dyDescent="0.2">
      <c r="A43" s="65" t="s">
        <v>13</v>
      </c>
    </row>
    <row r="44" spans="1:37" s="75" customFormat="1" ht="12" x14ac:dyDescent="0.2">
      <c r="A44" s="65" t="s">
        <v>14</v>
      </c>
    </row>
    <row r="45" spans="1:37" s="75" customFormat="1" ht="24" x14ac:dyDescent="0.2">
      <c r="A45" s="66" t="s">
        <v>18</v>
      </c>
    </row>
    <row r="46" spans="1:37" s="75" customFormat="1" ht="12" x14ac:dyDescent="0.2">
      <c r="A46" s="65" t="s">
        <v>35</v>
      </c>
    </row>
    <row r="47" spans="1:37" s="75" customFormat="1" ht="24" x14ac:dyDescent="0.2">
      <c r="A47" s="66" t="s">
        <v>75</v>
      </c>
    </row>
    <row r="48" spans="1:37" s="75" customFormat="1" ht="12" x14ac:dyDescent="0.2">
      <c r="A48" s="37"/>
      <c r="B48" s="80"/>
      <c r="C48" s="80"/>
      <c r="D48" s="80"/>
      <c r="E48" s="80"/>
      <c r="F48" s="80"/>
      <c r="G48" s="80"/>
      <c r="H48" s="80"/>
      <c r="I48" s="80"/>
      <c r="J48" s="80"/>
      <c r="K48" s="80"/>
      <c r="L48" s="80"/>
      <c r="M48" s="80"/>
      <c r="N48" s="80"/>
      <c r="O48" s="80"/>
      <c r="P48" s="80"/>
      <c r="Q48" s="80"/>
      <c r="R48" s="80"/>
      <c r="S48" s="80"/>
      <c r="T48" s="80"/>
      <c r="U48" s="80"/>
      <c r="V48" s="80"/>
      <c r="W48" s="80"/>
      <c r="X48" s="80"/>
      <c r="Y48" s="80"/>
    </row>
    <row r="49" spans="1:25" s="75" customFormat="1" ht="33" x14ac:dyDescent="0.2">
      <c r="A49" s="79" t="s">
        <v>76</v>
      </c>
      <c r="B49" s="80"/>
      <c r="C49" s="80"/>
      <c r="D49" s="80"/>
      <c r="E49" s="80"/>
      <c r="F49" s="80"/>
      <c r="G49" s="80"/>
      <c r="H49" s="80"/>
      <c r="I49" s="80"/>
      <c r="J49" s="80"/>
      <c r="K49" s="80"/>
      <c r="L49" s="80"/>
      <c r="M49" s="80"/>
      <c r="N49" s="80"/>
      <c r="O49" s="80"/>
      <c r="P49" s="80"/>
      <c r="Q49" s="80"/>
      <c r="R49" s="80"/>
      <c r="S49" s="80"/>
      <c r="T49" s="80"/>
      <c r="U49" s="80"/>
      <c r="V49" s="80"/>
      <c r="W49" s="80"/>
      <c r="X49" s="80"/>
      <c r="Y49" s="80"/>
    </row>
    <row r="50" spans="1:25" s="75" customFormat="1" ht="52.5" x14ac:dyDescent="0.2">
      <c r="A50" s="98" t="s">
        <v>41</v>
      </c>
      <c r="B50" s="82"/>
      <c r="C50" s="82"/>
      <c r="D50" s="82"/>
      <c r="E50" s="82"/>
      <c r="F50" s="82"/>
      <c r="G50" s="82"/>
      <c r="H50" s="82"/>
      <c r="I50" s="82"/>
      <c r="J50" s="82"/>
      <c r="K50" s="82"/>
      <c r="L50" s="82"/>
      <c r="M50" s="82"/>
      <c r="N50" s="82"/>
      <c r="O50" s="82"/>
      <c r="P50" s="1"/>
      <c r="Q50" s="1"/>
      <c r="R50" s="1"/>
      <c r="S50" s="80"/>
      <c r="T50" s="80"/>
      <c r="U50" s="80"/>
      <c r="V50" s="80"/>
      <c r="W50" s="80"/>
      <c r="X50" s="80"/>
      <c r="Y50" s="80"/>
    </row>
    <row r="51" spans="1:25" s="75" customFormat="1" ht="42" x14ac:dyDescent="0.2">
      <c r="A51" s="98" t="s">
        <v>42</v>
      </c>
      <c r="B51" s="82"/>
      <c r="C51" s="82"/>
      <c r="D51" s="82"/>
      <c r="E51" s="82"/>
      <c r="F51" s="82"/>
      <c r="G51" s="82"/>
      <c r="H51" s="82"/>
      <c r="I51" s="82"/>
      <c r="J51" s="82"/>
      <c r="K51" s="82"/>
      <c r="L51" s="82"/>
      <c r="M51" s="82"/>
      <c r="N51" s="82"/>
      <c r="O51" s="82"/>
      <c r="P51" s="1"/>
      <c r="Q51" s="1"/>
      <c r="R51" s="1"/>
      <c r="S51" s="80"/>
      <c r="T51" s="80"/>
      <c r="U51" s="80"/>
      <c r="V51" s="80"/>
      <c r="W51" s="80"/>
      <c r="X51" s="80"/>
      <c r="Y51" s="80"/>
    </row>
    <row r="52" spans="1:25" s="75" customFormat="1" ht="21" x14ac:dyDescent="0.2">
      <c r="A52" s="98" t="s">
        <v>79</v>
      </c>
      <c r="B52" s="82"/>
      <c r="C52" s="82"/>
      <c r="D52" s="82"/>
      <c r="E52" s="82"/>
      <c r="F52" s="82"/>
      <c r="G52" s="82"/>
      <c r="H52" s="82"/>
      <c r="I52" s="82"/>
      <c r="J52" s="82"/>
      <c r="K52" s="82"/>
      <c r="L52" s="82"/>
      <c r="M52" s="82"/>
      <c r="N52" s="82"/>
      <c r="O52" s="82"/>
      <c r="P52" s="1"/>
      <c r="Q52" s="1"/>
      <c r="R52" s="1"/>
      <c r="S52" s="80"/>
      <c r="T52" s="80"/>
      <c r="U52" s="80"/>
      <c r="V52" s="80"/>
      <c r="W52" s="80"/>
      <c r="X52" s="80"/>
      <c r="Y52" s="80"/>
    </row>
    <row r="53" spans="1:25" s="75" customFormat="1" ht="42" x14ac:dyDescent="0.2">
      <c r="A53" s="98" t="s">
        <v>51</v>
      </c>
      <c r="B53" s="80"/>
      <c r="C53" s="80"/>
      <c r="D53" s="80"/>
      <c r="E53" s="80"/>
      <c r="F53" s="80"/>
      <c r="G53" s="80"/>
      <c r="H53" s="80"/>
      <c r="I53" s="80"/>
      <c r="J53" s="80"/>
      <c r="K53" s="80"/>
      <c r="L53" s="80"/>
      <c r="M53" s="80"/>
      <c r="N53" s="80"/>
      <c r="O53" s="80"/>
      <c r="P53" s="80"/>
      <c r="Q53" s="80"/>
      <c r="R53" s="80"/>
      <c r="S53" s="80"/>
      <c r="T53" s="80"/>
      <c r="U53" s="80"/>
      <c r="V53" s="80"/>
      <c r="W53" s="80"/>
      <c r="X53" s="80"/>
      <c r="Y53" s="80"/>
    </row>
    <row r="54" spans="1:25" s="75" customFormat="1" ht="31.5" x14ac:dyDescent="0.2">
      <c r="A54" s="98" t="s">
        <v>78</v>
      </c>
      <c r="B54" s="80"/>
      <c r="C54" s="80"/>
      <c r="D54" s="80"/>
      <c r="E54" s="80"/>
      <c r="F54" s="80"/>
      <c r="G54" s="80"/>
      <c r="H54" s="80"/>
      <c r="I54" s="80"/>
      <c r="J54" s="80"/>
      <c r="K54" s="80"/>
      <c r="L54" s="80"/>
      <c r="M54" s="80"/>
      <c r="N54" s="80"/>
      <c r="O54" s="80"/>
      <c r="P54" s="80"/>
      <c r="Q54" s="80"/>
      <c r="R54" s="80"/>
      <c r="S54" s="80"/>
      <c r="T54" s="80"/>
      <c r="U54" s="80"/>
      <c r="V54" s="80"/>
      <c r="W54" s="80"/>
      <c r="X54" s="80"/>
      <c r="Y54" s="80"/>
    </row>
    <row r="55" spans="1:25" s="75" customFormat="1" ht="42" x14ac:dyDescent="0.2">
      <c r="A55" s="98" t="s">
        <v>52</v>
      </c>
    </row>
    <row r="56" spans="1:25" s="75" customFormat="1" ht="63" x14ac:dyDescent="0.2">
      <c r="A56" s="98" t="s">
        <v>53</v>
      </c>
    </row>
    <row r="57" spans="1:25" s="75" customFormat="1" ht="42" x14ac:dyDescent="0.2">
      <c r="A57" s="98" t="s">
        <v>44</v>
      </c>
    </row>
    <row r="58" spans="1:25" s="75" customFormat="1" ht="73.5" x14ac:dyDescent="0.2">
      <c r="A58" s="98" t="s">
        <v>54</v>
      </c>
    </row>
    <row r="59" spans="1:25" s="75" customFormat="1" ht="52.5" x14ac:dyDescent="0.2">
      <c r="A59" s="89" t="s">
        <v>47</v>
      </c>
    </row>
    <row r="60" spans="1:25" s="75" customFormat="1" ht="12" x14ac:dyDescent="0.2">
      <c r="A60" s="68"/>
    </row>
    <row r="61" spans="1:25" s="75" customFormat="1" ht="42" x14ac:dyDescent="0.2">
      <c r="A61" s="69" t="s">
        <v>55</v>
      </c>
    </row>
    <row r="62" spans="1:25" s="75" customFormat="1" ht="12" x14ac:dyDescent="0.2">
      <c r="A62" s="68"/>
    </row>
    <row r="63" spans="1:25" s="75" customFormat="1" ht="31.5" x14ac:dyDescent="0.2">
      <c r="A63" s="85" t="s">
        <v>56</v>
      </c>
    </row>
    <row r="64" spans="1:25" s="75" customFormat="1" ht="12" x14ac:dyDescent="0.2">
      <c r="A64" s="68"/>
    </row>
    <row r="65" spans="1:1" s="75" customFormat="1" ht="32.25" x14ac:dyDescent="0.2">
      <c r="A65" s="86" t="s">
        <v>57</v>
      </c>
    </row>
    <row r="66" spans="1:1" s="75" customFormat="1" ht="12" x14ac:dyDescent="0.2">
      <c r="A66" s="86"/>
    </row>
    <row r="67" spans="1:1" s="75" customFormat="1" ht="53.25" x14ac:dyDescent="0.2">
      <c r="A67" s="86" t="s">
        <v>49</v>
      </c>
    </row>
    <row r="68" spans="1:1" s="75" customFormat="1" ht="12" x14ac:dyDescent="0.2">
      <c r="A68" s="87"/>
    </row>
    <row r="69" spans="1:1" s="75" customFormat="1" ht="12" x14ac:dyDescent="0.2">
      <c r="A69" s="72" t="s">
        <v>16</v>
      </c>
    </row>
    <row r="70" spans="1:1" s="75" customFormat="1" ht="36" x14ac:dyDescent="0.2">
      <c r="A70" s="73" t="s">
        <v>32</v>
      </c>
    </row>
    <row r="71" spans="1:1" ht="24" x14ac:dyDescent="0.2">
      <c r="A71" s="73" t="s">
        <v>33</v>
      </c>
    </row>
  </sheetData>
  <mergeCells count="1">
    <mergeCell ref="A35:F3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1"/>
  <sheetViews>
    <sheetView workbookViewId="0">
      <selection activeCell="N20" sqref="N20:P21"/>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100" t="s">
        <v>72</v>
      </c>
    </row>
    <row r="3" spans="1:16" s="9" customFormat="1" x14ac:dyDescent="0.2">
      <c r="A3" s="100" t="s">
        <v>9</v>
      </c>
    </row>
    <row r="4" spans="1:16" s="9" customFormat="1" x14ac:dyDescent="0.2">
      <c r="A4" s="42"/>
      <c r="B4" s="61" t="e">
        <f>'C завтраками| Bed and breakfast'!#REF!</f>
        <v>#REF!</v>
      </c>
      <c r="C4" s="61" t="e">
        <f>'C завтраками| Bed and breakfast'!#REF!</f>
        <v>#REF!</v>
      </c>
      <c r="D4" s="61" t="e">
        <f>'C завтраками| Bed and breakfast'!#REF!</f>
        <v>#REF!</v>
      </c>
      <c r="E4" s="61" t="e">
        <f>'C завтраками| Bed and breakfast'!#REF!</f>
        <v>#REF!</v>
      </c>
      <c r="F4" s="61" t="e">
        <f>'C завтраками| Bed and breakfast'!#REF!</f>
        <v>#REF!</v>
      </c>
      <c r="G4" s="61" t="e">
        <f>'C завтраками| Bed and breakfast'!#REF!</f>
        <v>#REF!</v>
      </c>
      <c r="H4" s="61" t="e">
        <f>'C завтраками| Bed and breakfast'!#REF!</f>
        <v>#REF!</v>
      </c>
      <c r="I4" s="61" t="e">
        <f>'C завтраками| Bed and breakfast'!#REF!</f>
        <v>#REF!</v>
      </c>
      <c r="J4" s="61" t="e">
        <f>'C завтраками| Bed and breakfast'!#REF!</f>
        <v>#REF!</v>
      </c>
      <c r="K4" s="61" t="e">
        <f>'C завтраками| Bed and breakfast'!#REF!</f>
        <v>#REF!</v>
      </c>
      <c r="L4" s="61" t="e">
        <f>'C завтраками| Bed and breakfast'!#REF!</f>
        <v>#REF!</v>
      </c>
      <c r="M4" s="61" t="e">
        <f>'C завтраками| Bed and breakfast'!#REF!</f>
        <v>#REF!</v>
      </c>
      <c r="N4" s="61" t="e">
        <f>'C завтраками| Bed and breakfast'!#REF!</f>
        <v>#REF!</v>
      </c>
      <c r="O4" s="61" t="e">
        <f>'C завтраками| Bed and breakfast'!#REF!</f>
        <v>#REF!</v>
      </c>
      <c r="P4" s="61" t="e">
        <f>'C завтраками| Bed and breakfast'!#REF!</f>
        <v>#REF!</v>
      </c>
    </row>
    <row r="5" spans="1:16" s="9" customFormat="1" ht="23.1" customHeight="1" x14ac:dyDescent="0.2">
      <c r="A5" s="46" t="s">
        <v>11</v>
      </c>
      <c r="B5" s="61" t="e">
        <f>'C завтраками| Bed and breakfast'!#REF!</f>
        <v>#REF!</v>
      </c>
      <c r="C5" s="61" t="e">
        <f>'C завтраками| Bed and breakfast'!#REF!</f>
        <v>#REF!</v>
      </c>
      <c r="D5" s="61" t="e">
        <f>'C завтраками| Bed and breakfast'!#REF!</f>
        <v>#REF!</v>
      </c>
      <c r="E5" s="61" t="e">
        <f>'C завтраками| Bed and breakfast'!#REF!</f>
        <v>#REF!</v>
      </c>
      <c r="F5" s="61" t="e">
        <f>'C завтраками| Bed and breakfast'!#REF!</f>
        <v>#REF!</v>
      </c>
      <c r="G5" s="61" t="e">
        <f>'C завтраками| Bed and breakfast'!#REF!</f>
        <v>#REF!</v>
      </c>
      <c r="H5" s="61" t="e">
        <f>'C завтраками| Bed and breakfast'!#REF!</f>
        <v>#REF!</v>
      </c>
      <c r="I5" s="61" t="e">
        <f>'C завтраками| Bed and breakfast'!#REF!</f>
        <v>#REF!</v>
      </c>
      <c r="J5" s="61" t="e">
        <f>'C завтраками| Bed and breakfast'!#REF!</f>
        <v>#REF!</v>
      </c>
      <c r="K5" s="61" t="e">
        <f>'C завтраками| Bed and breakfast'!#REF!</f>
        <v>#REF!</v>
      </c>
      <c r="L5" s="61" t="e">
        <f>'C завтраками| Bed and breakfast'!#REF!</f>
        <v>#REF!</v>
      </c>
      <c r="M5" s="61" t="e">
        <f>'C завтраками| Bed and breakfast'!#REF!</f>
        <v>#REF!</v>
      </c>
      <c r="N5" s="61" t="e">
        <f>'C завтраками| Bed and breakfast'!#REF!</f>
        <v>#REF!</v>
      </c>
      <c r="O5" s="61" t="e">
        <f>'C завтраками| Bed and breakfast'!#REF!</f>
        <v>#REF!</v>
      </c>
      <c r="P5" s="61"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16"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16" s="9" customFormat="1" x14ac:dyDescent="0.2">
      <c r="A18" s="25"/>
    </row>
    <row r="19" spans="1:16" s="9" customFormat="1" x14ac:dyDescent="0.2">
      <c r="A19" s="45" t="s">
        <v>10</v>
      </c>
    </row>
    <row r="20" spans="1:16" s="9" customFormat="1" x14ac:dyDescent="0.2">
      <c r="A20" s="25"/>
      <c r="B20" s="35" t="e">
        <f>B4</f>
        <v>#REF!</v>
      </c>
      <c r="C20" s="24" t="e">
        <f t="shared" ref="C20" si="0">C4</f>
        <v>#REF!</v>
      </c>
      <c r="D20" s="24" t="e">
        <f t="shared" ref="D20:E20" si="1">D4</f>
        <v>#REF!</v>
      </c>
      <c r="E20" s="24" t="e">
        <f t="shared" si="1"/>
        <v>#REF!</v>
      </c>
      <c r="F20" s="24" t="e">
        <f t="shared" ref="F20:K20" si="2">F4</f>
        <v>#REF!</v>
      </c>
      <c r="G20" s="24" t="e">
        <f t="shared" si="2"/>
        <v>#REF!</v>
      </c>
      <c r="H20" s="24" t="e">
        <f t="shared" si="2"/>
        <v>#REF!</v>
      </c>
      <c r="I20" s="24" t="e">
        <f t="shared" si="2"/>
        <v>#REF!</v>
      </c>
      <c r="J20" s="24" t="e">
        <f t="shared" si="2"/>
        <v>#REF!</v>
      </c>
      <c r="K20" s="97" t="e">
        <f t="shared" si="2"/>
        <v>#REF!</v>
      </c>
      <c r="L20" s="97" t="e">
        <f t="shared" ref="L20:P20" si="3">L4</f>
        <v>#REF!</v>
      </c>
      <c r="M20" s="97" t="e">
        <f t="shared" si="3"/>
        <v>#REF!</v>
      </c>
      <c r="N20" s="97" t="e">
        <f t="shared" si="3"/>
        <v>#REF!</v>
      </c>
      <c r="O20" s="24" t="e">
        <f t="shared" si="3"/>
        <v>#REF!</v>
      </c>
      <c r="P20" s="24" t="e">
        <f t="shared" si="3"/>
        <v>#REF!</v>
      </c>
    </row>
    <row r="21" spans="1:16" s="9" customFormat="1" ht="35.450000000000003" customHeight="1" x14ac:dyDescent="0.2">
      <c r="A21" s="10" t="s">
        <v>11</v>
      </c>
      <c r="B21" s="35" t="e">
        <f>B5</f>
        <v>#REF!</v>
      </c>
      <c r="C21" s="24" t="e">
        <f t="shared" ref="C21" si="4">C5</f>
        <v>#REF!</v>
      </c>
      <c r="D21" s="24" t="e">
        <f t="shared" ref="D21:E21" si="5">D5</f>
        <v>#REF!</v>
      </c>
      <c r="E21" s="24" t="e">
        <f t="shared" si="5"/>
        <v>#REF!</v>
      </c>
      <c r="F21" s="24" t="e">
        <f t="shared" ref="F21:K21" si="6">F5</f>
        <v>#REF!</v>
      </c>
      <c r="G21" s="24" t="e">
        <f t="shared" si="6"/>
        <v>#REF!</v>
      </c>
      <c r="H21" s="24" t="e">
        <f t="shared" si="6"/>
        <v>#REF!</v>
      </c>
      <c r="I21" s="24" t="e">
        <f t="shared" si="6"/>
        <v>#REF!</v>
      </c>
      <c r="J21" s="24" t="e">
        <f t="shared" si="6"/>
        <v>#REF!</v>
      </c>
      <c r="K21" s="97" t="e">
        <f t="shared" si="6"/>
        <v>#REF!</v>
      </c>
      <c r="L21" s="97" t="e">
        <f t="shared" ref="L21:P21" si="7">L5</f>
        <v>#REF!</v>
      </c>
      <c r="M21" s="97" t="e">
        <f t="shared" si="7"/>
        <v>#REF!</v>
      </c>
      <c r="N21" s="97" t="e">
        <f t="shared" si="7"/>
        <v>#REF!</v>
      </c>
      <c r="O21" s="24" t="e">
        <f t="shared" si="7"/>
        <v>#REF!</v>
      </c>
      <c r="P21" s="24" t="e">
        <f t="shared" si="7"/>
        <v>#REF!</v>
      </c>
    </row>
    <row r="22" spans="1:16" s="9" customFormat="1" x14ac:dyDescent="0.2">
      <c r="A22" s="11" t="s">
        <v>21</v>
      </c>
    </row>
    <row r="23" spans="1:16" s="9" customFormat="1" x14ac:dyDescent="0.2">
      <c r="A23" s="43">
        <v>1</v>
      </c>
      <c r="B23" s="44" t="e">
        <f>B7*0.87</f>
        <v>#REF!</v>
      </c>
      <c r="C23" s="44" t="e">
        <f t="shared" ref="C23" si="8">C7*0.87</f>
        <v>#REF!</v>
      </c>
      <c r="D23" s="44" t="e">
        <f t="shared" ref="D23:E23" si="9">D7*0.87</f>
        <v>#REF!</v>
      </c>
      <c r="E23" s="44" t="e">
        <f t="shared" si="9"/>
        <v>#REF!</v>
      </c>
      <c r="F23" s="44" t="e">
        <f t="shared" ref="F23:K23" si="10">F7*0.87</f>
        <v>#REF!</v>
      </c>
      <c r="G23" s="44" t="e">
        <f t="shared" si="10"/>
        <v>#REF!</v>
      </c>
      <c r="H23" s="44" t="e">
        <f t="shared" si="10"/>
        <v>#REF!</v>
      </c>
      <c r="I23" s="44" t="e">
        <f t="shared" si="10"/>
        <v>#REF!</v>
      </c>
      <c r="J23" s="44" t="e">
        <f t="shared" si="10"/>
        <v>#REF!</v>
      </c>
      <c r="K23" s="44" t="e">
        <f t="shared" si="10"/>
        <v>#REF!</v>
      </c>
      <c r="L23" s="44" t="e">
        <f t="shared" ref="L23:P23" si="11">L7*0.87</f>
        <v>#REF!</v>
      </c>
      <c r="M23" s="44" t="e">
        <f t="shared" si="11"/>
        <v>#REF!</v>
      </c>
      <c r="N23" s="44" t="e">
        <f t="shared" si="11"/>
        <v>#REF!</v>
      </c>
      <c r="O23" s="44" t="e">
        <f t="shared" si="11"/>
        <v>#REF!</v>
      </c>
      <c r="P23" s="44" t="e">
        <f t="shared" si="11"/>
        <v>#REF!</v>
      </c>
    </row>
    <row r="24" spans="1:16" s="9" customFormat="1" x14ac:dyDescent="0.2">
      <c r="A24" s="43">
        <v>2</v>
      </c>
      <c r="B24" s="44" t="e">
        <f t="shared" ref="B24:C33" si="12">B8*0.87</f>
        <v>#REF!</v>
      </c>
      <c r="C24" s="44" t="e">
        <f t="shared" si="12"/>
        <v>#REF!</v>
      </c>
      <c r="D24" s="44" t="e">
        <f t="shared" ref="D24:E24" si="13">D8*0.87</f>
        <v>#REF!</v>
      </c>
      <c r="E24" s="44" t="e">
        <f t="shared" si="13"/>
        <v>#REF!</v>
      </c>
      <c r="F24" s="44" t="e">
        <f t="shared" ref="F24:K24" si="14">F8*0.87</f>
        <v>#REF!</v>
      </c>
      <c r="G24" s="44" t="e">
        <f t="shared" si="14"/>
        <v>#REF!</v>
      </c>
      <c r="H24" s="44" t="e">
        <f t="shared" si="14"/>
        <v>#REF!</v>
      </c>
      <c r="I24" s="44" t="e">
        <f t="shared" si="14"/>
        <v>#REF!</v>
      </c>
      <c r="J24" s="44" t="e">
        <f t="shared" si="14"/>
        <v>#REF!</v>
      </c>
      <c r="K24" s="44" t="e">
        <f t="shared" si="14"/>
        <v>#REF!</v>
      </c>
      <c r="L24" s="44" t="e">
        <f t="shared" ref="L24:P24" si="15">L8*0.87</f>
        <v>#REF!</v>
      </c>
      <c r="M24" s="44" t="e">
        <f t="shared" si="15"/>
        <v>#REF!</v>
      </c>
      <c r="N24" s="44" t="e">
        <f t="shared" si="15"/>
        <v>#REF!</v>
      </c>
      <c r="O24" s="44" t="e">
        <f t="shared" si="15"/>
        <v>#REF!</v>
      </c>
      <c r="P24" s="44" t="e">
        <f t="shared" si="15"/>
        <v>#REF!</v>
      </c>
    </row>
    <row r="25" spans="1:16" s="9" customFormat="1" x14ac:dyDescent="0.2">
      <c r="A25" s="11" t="s">
        <v>22</v>
      </c>
      <c r="B25" s="44"/>
      <c r="C25" s="44"/>
      <c r="D25" s="44"/>
      <c r="E25" s="44"/>
      <c r="F25" s="44"/>
      <c r="G25" s="44"/>
      <c r="H25" s="44"/>
      <c r="I25" s="44"/>
      <c r="J25" s="44"/>
      <c r="K25" s="44"/>
      <c r="L25" s="44"/>
      <c r="M25" s="44"/>
      <c r="N25" s="44"/>
      <c r="O25" s="44"/>
      <c r="P25" s="44"/>
    </row>
    <row r="26" spans="1:16" s="9" customFormat="1" x14ac:dyDescent="0.2">
      <c r="A26" s="43">
        <v>1</v>
      </c>
      <c r="B26" s="44" t="e">
        <f t="shared" si="12"/>
        <v>#REF!</v>
      </c>
      <c r="C26" s="44" t="e">
        <f t="shared" si="12"/>
        <v>#REF!</v>
      </c>
      <c r="D26" s="44" t="e">
        <f t="shared" ref="D26:E26" si="16">D10*0.87</f>
        <v>#REF!</v>
      </c>
      <c r="E26" s="44" t="e">
        <f t="shared" si="16"/>
        <v>#REF!</v>
      </c>
      <c r="F26" s="44" t="e">
        <f t="shared" ref="F26:K26" si="17">F10*0.87</f>
        <v>#REF!</v>
      </c>
      <c r="G26" s="44" t="e">
        <f t="shared" si="17"/>
        <v>#REF!</v>
      </c>
      <c r="H26" s="44" t="e">
        <f t="shared" si="17"/>
        <v>#REF!</v>
      </c>
      <c r="I26" s="44" t="e">
        <f t="shared" si="17"/>
        <v>#REF!</v>
      </c>
      <c r="J26" s="44" t="e">
        <f t="shared" si="17"/>
        <v>#REF!</v>
      </c>
      <c r="K26" s="44" t="e">
        <f t="shared" si="17"/>
        <v>#REF!</v>
      </c>
      <c r="L26" s="44" t="e">
        <f t="shared" ref="L26:P26" si="18">L10*0.87</f>
        <v>#REF!</v>
      </c>
      <c r="M26" s="44" t="e">
        <f t="shared" si="18"/>
        <v>#REF!</v>
      </c>
      <c r="N26" s="44" t="e">
        <f t="shared" si="18"/>
        <v>#REF!</v>
      </c>
      <c r="O26" s="44" t="e">
        <f t="shared" si="18"/>
        <v>#REF!</v>
      </c>
      <c r="P26" s="44" t="e">
        <f t="shared" si="18"/>
        <v>#REF!</v>
      </c>
    </row>
    <row r="27" spans="1:16" s="9" customFormat="1" x14ac:dyDescent="0.2">
      <c r="A27" s="43">
        <v>2</v>
      </c>
      <c r="B27" s="44" t="e">
        <f t="shared" si="12"/>
        <v>#REF!</v>
      </c>
      <c r="C27" s="44" t="e">
        <f t="shared" si="12"/>
        <v>#REF!</v>
      </c>
      <c r="D27" s="44" t="e">
        <f t="shared" ref="D27:E27" si="19">D11*0.87</f>
        <v>#REF!</v>
      </c>
      <c r="E27" s="44" t="e">
        <f t="shared" si="19"/>
        <v>#REF!</v>
      </c>
      <c r="F27" s="44" t="e">
        <f t="shared" ref="F27:K27" si="20">F11*0.87</f>
        <v>#REF!</v>
      </c>
      <c r="G27" s="44" t="e">
        <f t="shared" si="20"/>
        <v>#REF!</v>
      </c>
      <c r="H27" s="44" t="e">
        <f t="shared" si="20"/>
        <v>#REF!</v>
      </c>
      <c r="I27" s="44" t="e">
        <f t="shared" si="20"/>
        <v>#REF!</v>
      </c>
      <c r="J27" s="44" t="e">
        <f t="shared" si="20"/>
        <v>#REF!</v>
      </c>
      <c r="K27" s="44" t="e">
        <f t="shared" si="20"/>
        <v>#REF!</v>
      </c>
      <c r="L27" s="44" t="e">
        <f t="shared" ref="L27:P27" si="21">L11*0.87</f>
        <v>#REF!</v>
      </c>
      <c r="M27" s="44" t="e">
        <f t="shared" si="21"/>
        <v>#REF!</v>
      </c>
      <c r="N27" s="44" t="e">
        <f t="shared" si="21"/>
        <v>#REF!</v>
      </c>
      <c r="O27" s="44" t="e">
        <f t="shared" si="21"/>
        <v>#REF!</v>
      </c>
      <c r="P27" s="44" t="e">
        <f t="shared" si="21"/>
        <v>#REF!</v>
      </c>
    </row>
    <row r="28" spans="1:16" s="9" customFormat="1" x14ac:dyDescent="0.2">
      <c r="A28" s="11" t="s">
        <v>23</v>
      </c>
      <c r="B28" s="44"/>
      <c r="C28" s="44"/>
      <c r="D28" s="44"/>
      <c r="E28" s="44"/>
      <c r="F28" s="44"/>
      <c r="G28" s="44"/>
      <c r="H28" s="44"/>
      <c r="I28" s="44"/>
      <c r="J28" s="44"/>
      <c r="K28" s="44"/>
      <c r="L28" s="44"/>
      <c r="M28" s="44"/>
      <c r="N28" s="44"/>
      <c r="O28" s="44"/>
      <c r="P28" s="44"/>
    </row>
    <row r="29" spans="1:16" s="9" customFormat="1" x14ac:dyDescent="0.2">
      <c r="A29" s="12">
        <v>1</v>
      </c>
      <c r="B29" s="44" t="e">
        <f t="shared" si="12"/>
        <v>#REF!</v>
      </c>
      <c r="C29" s="44" t="e">
        <f t="shared" si="12"/>
        <v>#REF!</v>
      </c>
      <c r="D29" s="44" t="e">
        <f t="shared" ref="D29:E29" si="22">D13*0.87</f>
        <v>#REF!</v>
      </c>
      <c r="E29" s="44" t="e">
        <f t="shared" si="22"/>
        <v>#REF!</v>
      </c>
      <c r="F29" s="44" t="e">
        <f t="shared" ref="F29:K29" si="23">F13*0.87</f>
        <v>#REF!</v>
      </c>
      <c r="G29" s="44" t="e">
        <f t="shared" si="23"/>
        <v>#REF!</v>
      </c>
      <c r="H29" s="44" t="e">
        <f t="shared" si="23"/>
        <v>#REF!</v>
      </c>
      <c r="I29" s="44" t="e">
        <f t="shared" si="23"/>
        <v>#REF!</v>
      </c>
      <c r="J29" s="44" t="e">
        <f t="shared" si="23"/>
        <v>#REF!</v>
      </c>
      <c r="K29" s="44" t="e">
        <f t="shared" si="23"/>
        <v>#REF!</v>
      </c>
      <c r="L29" s="44" t="e">
        <f t="shared" ref="L29:P29" si="24">L13*0.87</f>
        <v>#REF!</v>
      </c>
      <c r="M29" s="44" t="e">
        <f t="shared" si="24"/>
        <v>#REF!</v>
      </c>
      <c r="N29" s="44" t="e">
        <f t="shared" si="24"/>
        <v>#REF!</v>
      </c>
      <c r="O29" s="44" t="e">
        <f t="shared" si="24"/>
        <v>#REF!</v>
      </c>
      <c r="P29" s="44" t="e">
        <f t="shared" si="24"/>
        <v>#REF!</v>
      </c>
    </row>
    <row r="30" spans="1:16" s="9" customFormat="1" x14ac:dyDescent="0.2">
      <c r="A30" s="12">
        <v>2</v>
      </c>
      <c r="B30" s="44" t="e">
        <f t="shared" si="12"/>
        <v>#REF!</v>
      </c>
      <c r="C30" s="44" t="e">
        <f t="shared" si="12"/>
        <v>#REF!</v>
      </c>
      <c r="D30" s="44" t="e">
        <f t="shared" ref="D30:E30" si="25">D14*0.87</f>
        <v>#REF!</v>
      </c>
      <c r="E30" s="44" t="e">
        <f t="shared" si="25"/>
        <v>#REF!</v>
      </c>
      <c r="F30" s="44" t="e">
        <f t="shared" ref="F30:K30" si="26">F14*0.87</f>
        <v>#REF!</v>
      </c>
      <c r="G30" s="44" t="e">
        <f t="shared" si="26"/>
        <v>#REF!</v>
      </c>
      <c r="H30" s="44" t="e">
        <f t="shared" si="26"/>
        <v>#REF!</v>
      </c>
      <c r="I30" s="44" t="e">
        <f t="shared" si="26"/>
        <v>#REF!</v>
      </c>
      <c r="J30" s="44" t="e">
        <f t="shared" si="26"/>
        <v>#REF!</v>
      </c>
      <c r="K30" s="44" t="e">
        <f t="shared" si="26"/>
        <v>#REF!</v>
      </c>
      <c r="L30" s="44" t="e">
        <f t="shared" ref="L30:P30" si="27">L14*0.87</f>
        <v>#REF!</v>
      </c>
      <c r="M30" s="44" t="e">
        <f t="shared" si="27"/>
        <v>#REF!</v>
      </c>
      <c r="N30" s="44" t="e">
        <f t="shared" si="27"/>
        <v>#REF!</v>
      </c>
      <c r="O30" s="44" t="e">
        <f t="shared" si="27"/>
        <v>#REF!</v>
      </c>
      <c r="P30" s="44" t="e">
        <f t="shared" si="27"/>
        <v>#REF!</v>
      </c>
    </row>
    <row r="31" spans="1:16" s="9" customFormat="1" x14ac:dyDescent="0.2">
      <c r="A31" s="11" t="s">
        <v>0</v>
      </c>
      <c r="B31" s="44"/>
      <c r="C31" s="44"/>
      <c r="D31" s="44"/>
      <c r="E31" s="44"/>
      <c r="F31" s="44"/>
      <c r="G31" s="44"/>
      <c r="H31" s="44"/>
      <c r="I31" s="44"/>
      <c r="J31" s="44"/>
      <c r="K31" s="44"/>
      <c r="L31" s="44"/>
      <c r="M31" s="44"/>
      <c r="N31" s="44"/>
      <c r="O31" s="44"/>
      <c r="P31" s="44"/>
    </row>
    <row r="32" spans="1:16" s="9" customFormat="1" x14ac:dyDescent="0.2">
      <c r="A32" s="12">
        <v>1</v>
      </c>
      <c r="B32" s="44" t="e">
        <f t="shared" si="12"/>
        <v>#REF!</v>
      </c>
      <c r="C32" s="44" t="e">
        <f t="shared" si="12"/>
        <v>#REF!</v>
      </c>
      <c r="D32" s="44" t="e">
        <f t="shared" ref="D32:E32" si="28">D16*0.87</f>
        <v>#REF!</v>
      </c>
      <c r="E32" s="44" t="e">
        <f t="shared" si="28"/>
        <v>#REF!</v>
      </c>
      <c r="F32" s="44" t="e">
        <f t="shared" ref="F32:K32" si="29">F16*0.87</f>
        <v>#REF!</v>
      </c>
      <c r="G32" s="44" t="e">
        <f t="shared" si="29"/>
        <v>#REF!</v>
      </c>
      <c r="H32" s="44" t="e">
        <f t="shared" si="29"/>
        <v>#REF!</v>
      </c>
      <c r="I32" s="44" t="e">
        <f t="shared" si="29"/>
        <v>#REF!</v>
      </c>
      <c r="J32" s="44" t="e">
        <f t="shared" si="29"/>
        <v>#REF!</v>
      </c>
      <c r="K32" s="44" t="e">
        <f t="shared" si="29"/>
        <v>#REF!</v>
      </c>
      <c r="L32" s="44" t="e">
        <f t="shared" ref="L32:P32" si="30">L16*0.87</f>
        <v>#REF!</v>
      </c>
      <c r="M32" s="44" t="e">
        <f t="shared" si="30"/>
        <v>#REF!</v>
      </c>
      <c r="N32" s="44" t="e">
        <f t="shared" si="30"/>
        <v>#REF!</v>
      </c>
      <c r="O32" s="44" t="e">
        <f t="shared" si="30"/>
        <v>#REF!</v>
      </c>
      <c r="P32" s="44" t="e">
        <f t="shared" si="30"/>
        <v>#REF!</v>
      </c>
    </row>
    <row r="33" spans="1:38" s="9" customFormat="1" x14ac:dyDescent="0.2">
      <c r="A33" s="12">
        <v>2</v>
      </c>
      <c r="B33" s="44" t="e">
        <f t="shared" si="12"/>
        <v>#REF!</v>
      </c>
      <c r="C33" s="44" t="e">
        <f t="shared" si="12"/>
        <v>#REF!</v>
      </c>
      <c r="D33" s="44" t="e">
        <f t="shared" ref="D33:E33" si="31">D17*0.87</f>
        <v>#REF!</v>
      </c>
      <c r="E33" s="44" t="e">
        <f t="shared" si="31"/>
        <v>#REF!</v>
      </c>
      <c r="F33" s="44" t="e">
        <f t="shared" ref="F33:K33" si="32">F17*0.87</f>
        <v>#REF!</v>
      </c>
      <c r="G33" s="44" t="e">
        <f t="shared" si="32"/>
        <v>#REF!</v>
      </c>
      <c r="H33" s="44" t="e">
        <f t="shared" si="32"/>
        <v>#REF!</v>
      </c>
      <c r="I33" s="44" t="e">
        <f t="shared" si="32"/>
        <v>#REF!</v>
      </c>
      <c r="J33" s="44" t="e">
        <f t="shared" si="32"/>
        <v>#REF!</v>
      </c>
      <c r="K33" s="44" t="e">
        <f t="shared" si="32"/>
        <v>#REF!</v>
      </c>
      <c r="L33" s="44" t="e">
        <f t="shared" ref="L33:P33" si="33">L17*0.87</f>
        <v>#REF!</v>
      </c>
      <c r="M33" s="44" t="e">
        <f t="shared" si="33"/>
        <v>#REF!</v>
      </c>
      <c r="N33" s="44" t="e">
        <f t="shared" si="33"/>
        <v>#REF!</v>
      </c>
      <c r="O33" s="44" t="e">
        <f t="shared" si="33"/>
        <v>#REF!</v>
      </c>
      <c r="P33" s="44" t="e">
        <f t="shared" si="33"/>
        <v>#REF!</v>
      </c>
    </row>
    <row r="35" spans="1:38" s="75" customFormat="1" ht="115.5" customHeight="1" x14ac:dyDescent="0.2">
      <c r="A35" s="224" t="s">
        <v>73</v>
      </c>
      <c r="B35" s="224"/>
      <c r="C35" s="224"/>
      <c r="D35" s="224"/>
      <c r="E35" s="224"/>
      <c r="F35" s="224"/>
    </row>
    <row r="36" spans="1:38" s="75" customFormat="1" ht="12" x14ac:dyDescent="0.2">
      <c r="A36" s="74" t="s">
        <v>24</v>
      </c>
    </row>
    <row r="37" spans="1:38" s="75" customFormat="1" ht="12" x14ac:dyDescent="0.2">
      <c r="A37" s="62" t="s">
        <v>38</v>
      </c>
      <c r="B37" s="76"/>
      <c r="C37" s="76"/>
      <c r="D37" s="76"/>
      <c r="E37" s="76"/>
      <c r="F37" s="76"/>
      <c r="G37" s="76"/>
      <c r="H37" s="76"/>
      <c r="I37" s="76"/>
      <c r="J37" s="76"/>
      <c r="K37" s="76"/>
      <c r="L37" s="76"/>
      <c r="M37" s="76"/>
      <c r="N37" s="76"/>
      <c r="O37" s="76"/>
      <c r="P37" s="76"/>
      <c r="Q37" s="76"/>
      <c r="R37" s="76"/>
      <c r="S37" s="77"/>
      <c r="T37" s="77"/>
      <c r="U37" s="77"/>
      <c r="V37" s="77"/>
      <c r="W37" s="77"/>
      <c r="X37" s="77"/>
      <c r="Y37" s="77"/>
      <c r="Z37" s="77"/>
      <c r="AA37" s="77"/>
      <c r="AB37" s="77"/>
      <c r="AC37" s="77"/>
      <c r="AD37" s="77"/>
      <c r="AE37" s="77"/>
      <c r="AF37" s="77"/>
      <c r="AG37" s="77"/>
      <c r="AH37" s="77"/>
      <c r="AI37" s="77"/>
      <c r="AJ37" s="77"/>
      <c r="AK37" s="77"/>
      <c r="AL37" s="77"/>
    </row>
    <row r="38" spans="1:38" s="75" customFormat="1" ht="24" x14ac:dyDescent="0.2">
      <c r="A38" s="62" t="s">
        <v>37</v>
      </c>
      <c r="B38" s="76"/>
      <c r="C38" s="76"/>
      <c r="D38" s="76"/>
      <c r="E38" s="76"/>
      <c r="F38" s="76"/>
      <c r="G38" s="76"/>
      <c r="H38" s="76"/>
      <c r="I38" s="76"/>
      <c r="J38" s="76"/>
      <c r="K38" s="76"/>
      <c r="L38" s="76"/>
      <c r="M38" s="76"/>
      <c r="N38" s="76"/>
      <c r="O38" s="76"/>
      <c r="P38" s="76"/>
      <c r="Q38" s="76"/>
      <c r="R38" s="76"/>
      <c r="S38" s="77"/>
      <c r="T38" s="77"/>
      <c r="U38" s="77"/>
      <c r="V38" s="77"/>
      <c r="W38" s="77"/>
      <c r="X38" s="77"/>
      <c r="Y38" s="77"/>
      <c r="Z38" s="77"/>
      <c r="AA38" s="77"/>
      <c r="AB38" s="77"/>
      <c r="AC38" s="77"/>
      <c r="AD38" s="77"/>
      <c r="AE38" s="77"/>
      <c r="AF38" s="77"/>
      <c r="AG38" s="77"/>
      <c r="AH38" s="77"/>
      <c r="AI38" s="77"/>
      <c r="AJ38" s="77"/>
      <c r="AK38" s="77"/>
      <c r="AL38" s="77"/>
    </row>
    <row r="39" spans="1:38" s="75" customFormat="1" ht="12" x14ac:dyDescent="0.2">
      <c r="A39" s="69" t="s">
        <v>74</v>
      </c>
    </row>
    <row r="40" spans="1:38" s="75" customFormat="1" ht="12" x14ac:dyDescent="0.2">
      <c r="A40" s="84"/>
    </row>
    <row r="41" spans="1:38" s="75" customFormat="1" ht="12" x14ac:dyDescent="0.2">
      <c r="A41" s="78" t="s">
        <v>12</v>
      </c>
    </row>
    <row r="42" spans="1:38" s="75" customFormat="1" ht="12" x14ac:dyDescent="0.2">
      <c r="A42" s="64" t="s">
        <v>34</v>
      </c>
    </row>
    <row r="43" spans="1:38" s="75" customFormat="1" ht="12" x14ac:dyDescent="0.2">
      <c r="A43" s="65" t="s">
        <v>13</v>
      </c>
    </row>
    <row r="44" spans="1:38" s="75" customFormat="1" ht="12" x14ac:dyDescent="0.2">
      <c r="A44" s="65" t="s">
        <v>14</v>
      </c>
    </row>
    <row r="45" spans="1:38" s="75" customFormat="1" ht="24" x14ac:dyDescent="0.2">
      <c r="A45" s="66" t="s">
        <v>18</v>
      </c>
    </row>
    <row r="46" spans="1:38" s="75" customFormat="1" ht="12" x14ac:dyDescent="0.2">
      <c r="A46" s="65" t="s">
        <v>35</v>
      </c>
    </row>
    <row r="47" spans="1:38" s="75" customFormat="1" ht="24" x14ac:dyDescent="0.2">
      <c r="A47" s="66" t="s">
        <v>75</v>
      </c>
    </row>
    <row r="48" spans="1:38" s="75" customFormat="1" ht="12" x14ac:dyDescent="0.2">
      <c r="A48" s="37"/>
      <c r="B48" s="80"/>
      <c r="C48" s="80"/>
      <c r="D48" s="80"/>
      <c r="E48" s="80"/>
      <c r="F48" s="80"/>
      <c r="G48" s="80"/>
      <c r="H48" s="80"/>
      <c r="I48" s="80"/>
      <c r="J48" s="80"/>
      <c r="K48" s="80"/>
      <c r="L48" s="80"/>
      <c r="M48" s="80"/>
      <c r="N48" s="80"/>
      <c r="O48" s="80"/>
      <c r="P48" s="80"/>
      <c r="Q48" s="80"/>
      <c r="R48" s="80"/>
      <c r="S48" s="80"/>
      <c r="T48" s="80"/>
      <c r="U48" s="80"/>
      <c r="V48" s="80"/>
      <c r="W48" s="80"/>
      <c r="X48" s="80"/>
      <c r="Y48" s="80"/>
      <c r="Z48" s="80"/>
    </row>
    <row r="49" spans="1:26" s="75" customFormat="1" ht="33" x14ac:dyDescent="0.2">
      <c r="A49" s="79" t="s">
        <v>76</v>
      </c>
      <c r="B49" s="80"/>
      <c r="C49" s="80"/>
      <c r="D49" s="80"/>
      <c r="E49" s="80"/>
      <c r="F49" s="80"/>
      <c r="G49" s="80"/>
      <c r="H49" s="80"/>
      <c r="I49" s="80"/>
      <c r="J49" s="80"/>
      <c r="K49" s="80"/>
      <c r="L49" s="80"/>
      <c r="M49" s="80"/>
      <c r="N49" s="80"/>
      <c r="O49" s="80"/>
      <c r="P49" s="80"/>
      <c r="Q49" s="80"/>
      <c r="R49" s="80"/>
      <c r="S49" s="80"/>
      <c r="T49" s="80"/>
      <c r="U49" s="80"/>
      <c r="V49" s="80"/>
      <c r="W49" s="80"/>
      <c r="X49" s="80"/>
      <c r="Y49" s="80"/>
      <c r="Z49" s="80"/>
    </row>
    <row r="50" spans="1:26" s="75" customFormat="1" ht="52.5" x14ac:dyDescent="0.2">
      <c r="A50" s="98" t="s">
        <v>41</v>
      </c>
      <c r="B50" s="82"/>
      <c r="C50" s="82"/>
      <c r="D50" s="82"/>
      <c r="E50" s="82"/>
      <c r="F50" s="82"/>
      <c r="G50" s="82"/>
      <c r="H50" s="82"/>
      <c r="I50" s="82"/>
      <c r="J50" s="82"/>
      <c r="K50" s="82"/>
      <c r="L50" s="82"/>
      <c r="M50" s="82"/>
      <c r="N50" s="82"/>
      <c r="O50" s="82"/>
      <c r="P50" s="82"/>
      <c r="Q50" s="1"/>
      <c r="R50" s="1"/>
      <c r="S50" s="1"/>
      <c r="T50" s="80"/>
      <c r="U50" s="80"/>
      <c r="V50" s="80"/>
      <c r="W50" s="80"/>
      <c r="X50" s="80"/>
      <c r="Y50" s="80"/>
      <c r="Z50" s="80"/>
    </row>
    <row r="51" spans="1:26" s="75" customFormat="1" ht="42" x14ac:dyDescent="0.2">
      <c r="A51" s="98" t="s">
        <v>42</v>
      </c>
      <c r="B51" s="82"/>
      <c r="C51" s="82"/>
      <c r="D51" s="82"/>
      <c r="E51" s="82"/>
      <c r="F51" s="82"/>
      <c r="G51" s="82"/>
      <c r="H51" s="82"/>
      <c r="I51" s="82"/>
      <c r="J51" s="82"/>
      <c r="K51" s="82"/>
      <c r="L51" s="82"/>
      <c r="M51" s="82"/>
      <c r="N51" s="82"/>
      <c r="O51" s="82"/>
      <c r="P51" s="82"/>
      <c r="Q51" s="1"/>
      <c r="R51" s="1"/>
      <c r="S51" s="1"/>
      <c r="T51" s="80"/>
      <c r="U51" s="80"/>
      <c r="V51" s="80"/>
      <c r="W51" s="80"/>
      <c r="X51" s="80"/>
      <c r="Y51" s="80"/>
      <c r="Z51" s="80"/>
    </row>
    <row r="52" spans="1:26" s="75" customFormat="1" ht="21" x14ac:dyDescent="0.2">
      <c r="A52" s="98" t="s">
        <v>79</v>
      </c>
      <c r="B52" s="82"/>
      <c r="C52" s="82"/>
      <c r="D52" s="82"/>
      <c r="E52" s="82"/>
      <c r="F52" s="82"/>
      <c r="G52" s="82"/>
      <c r="H52" s="82"/>
      <c r="I52" s="82"/>
      <c r="J52" s="82"/>
      <c r="K52" s="82"/>
      <c r="L52" s="82"/>
      <c r="M52" s="82"/>
      <c r="N52" s="82"/>
      <c r="O52" s="82"/>
      <c r="P52" s="82"/>
      <c r="Q52" s="1"/>
      <c r="R52" s="1"/>
      <c r="S52" s="1"/>
      <c r="T52" s="80"/>
      <c r="U52" s="80"/>
      <c r="V52" s="80"/>
      <c r="W52" s="80"/>
      <c r="X52" s="80"/>
      <c r="Y52" s="80"/>
      <c r="Z52" s="80"/>
    </row>
    <row r="53" spans="1:26" s="75" customFormat="1" ht="42" x14ac:dyDescent="0.2">
      <c r="A53" s="98" t="s">
        <v>51</v>
      </c>
      <c r="B53" s="80"/>
      <c r="C53" s="80"/>
      <c r="D53" s="80"/>
      <c r="E53" s="80"/>
      <c r="F53" s="80"/>
      <c r="G53" s="80"/>
      <c r="H53" s="80"/>
      <c r="I53" s="80"/>
      <c r="J53" s="80"/>
      <c r="K53" s="80"/>
      <c r="L53" s="80"/>
      <c r="M53" s="80"/>
      <c r="N53" s="80"/>
      <c r="O53" s="80"/>
      <c r="P53" s="80"/>
      <c r="Q53" s="80"/>
      <c r="R53" s="80"/>
      <c r="S53" s="80"/>
      <c r="T53" s="80"/>
      <c r="U53" s="80"/>
      <c r="V53" s="80"/>
      <c r="W53" s="80"/>
      <c r="X53" s="80"/>
      <c r="Y53" s="80"/>
      <c r="Z53" s="80"/>
    </row>
    <row r="54" spans="1:26" s="75" customFormat="1" ht="31.5" x14ac:dyDescent="0.2">
      <c r="A54" s="98" t="s">
        <v>78</v>
      </c>
      <c r="B54" s="80"/>
      <c r="C54" s="80"/>
      <c r="D54" s="80"/>
      <c r="E54" s="80"/>
      <c r="F54" s="80"/>
      <c r="G54" s="80"/>
      <c r="H54" s="80"/>
      <c r="I54" s="80"/>
      <c r="J54" s="80"/>
      <c r="K54" s="80"/>
      <c r="L54" s="80"/>
      <c r="M54" s="80"/>
      <c r="N54" s="80"/>
      <c r="O54" s="80"/>
      <c r="P54" s="80"/>
      <c r="Q54" s="80"/>
      <c r="R54" s="80"/>
      <c r="S54" s="80"/>
      <c r="T54" s="80"/>
      <c r="U54" s="80"/>
      <c r="V54" s="80"/>
      <c r="W54" s="80"/>
      <c r="X54" s="80"/>
      <c r="Y54" s="80"/>
      <c r="Z54" s="80"/>
    </row>
    <row r="55" spans="1:26" s="75" customFormat="1" ht="42" x14ac:dyDescent="0.2">
      <c r="A55" s="98" t="s">
        <v>52</v>
      </c>
    </row>
    <row r="56" spans="1:26" s="75" customFormat="1" ht="63" x14ac:dyDescent="0.2">
      <c r="A56" s="98" t="s">
        <v>53</v>
      </c>
    </row>
    <row r="57" spans="1:26" s="75" customFormat="1" ht="42" x14ac:dyDescent="0.2">
      <c r="A57" s="98" t="s">
        <v>44</v>
      </c>
    </row>
    <row r="58" spans="1:26" s="75" customFormat="1" ht="73.5" x14ac:dyDescent="0.2">
      <c r="A58" s="98" t="s">
        <v>54</v>
      </c>
    </row>
    <row r="59" spans="1:26" s="75" customFormat="1" ht="52.5" x14ac:dyDescent="0.2">
      <c r="A59" s="89" t="s">
        <v>47</v>
      </c>
    </row>
    <row r="60" spans="1:26" s="75" customFormat="1" ht="12" x14ac:dyDescent="0.2">
      <c r="A60" s="68"/>
    </row>
    <row r="61" spans="1:26" s="75" customFormat="1" ht="42" x14ac:dyDescent="0.2">
      <c r="A61" s="69" t="s">
        <v>55</v>
      </c>
    </row>
    <row r="62" spans="1:26" s="75" customFormat="1" ht="12" x14ac:dyDescent="0.2">
      <c r="A62" s="68"/>
    </row>
    <row r="63" spans="1:26" s="75" customFormat="1" ht="31.5" x14ac:dyDescent="0.2">
      <c r="A63" s="85" t="s">
        <v>56</v>
      </c>
    </row>
    <row r="64" spans="1:26" s="75" customFormat="1" ht="12" x14ac:dyDescent="0.2">
      <c r="A64" s="68"/>
    </row>
    <row r="65" spans="1:1" s="75" customFormat="1" ht="32.25" x14ac:dyDescent="0.2">
      <c r="A65" s="86" t="s">
        <v>57</v>
      </c>
    </row>
    <row r="66" spans="1:1" s="75" customFormat="1" ht="12" x14ac:dyDescent="0.2">
      <c r="A66" s="86"/>
    </row>
    <row r="67" spans="1:1" s="75" customFormat="1" ht="53.25" x14ac:dyDescent="0.2">
      <c r="A67" s="86" t="s">
        <v>49</v>
      </c>
    </row>
    <row r="68" spans="1:1" s="75" customFormat="1" ht="12" x14ac:dyDescent="0.2">
      <c r="A68" s="87"/>
    </row>
    <row r="69" spans="1:1" s="75" customFormat="1" ht="12" x14ac:dyDescent="0.2">
      <c r="A69" s="72" t="s">
        <v>16</v>
      </c>
    </row>
    <row r="70" spans="1:1" s="75" customFormat="1" ht="36" x14ac:dyDescent="0.2">
      <c r="A70" s="73" t="s">
        <v>32</v>
      </c>
    </row>
    <row r="71" spans="1:1" ht="24" x14ac:dyDescent="0.2">
      <c r="A71" s="73" t="s">
        <v>33</v>
      </c>
    </row>
  </sheetData>
  <mergeCells count="1">
    <mergeCell ref="A35:F3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6"/>
  <sheetViews>
    <sheetView workbookViewId="0">
      <selection activeCell="N4" sqref="N4:P5"/>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100" t="s">
        <v>72</v>
      </c>
    </row>
    <row r="3" spans="1:16" s="9" customFormat="1" x14ac:dyDescent="0.2">
      <c r="A3" s="100" t="s">
        <v>9</v>
      </c>
    </row>
    <row r="4" spans="1:16" s="9" customFormat="1" x14ac:dyDescent="0.2">
      <c r="A4" s="42"/>
      <c r="B4" s="61"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97" t="e">
        <f>'C завтраками| Bed and breakfast'!#REF!</f>
        <v>#REF!</v>
      </c>
      <c r="L4" s="97" t="e">
        <f>'C завтраками| Bed and breakfast'!#REF!</f>
        <v>#REF!</v>
      </c>
      <c r="M4" s="97" t="e">
        <f>'C завтраками| Bed and breakfast'!#REF!</f>
        <v>#REF!</v>
      </c>
      <c r="N4" s="97" t="e">
        <f>'C завтраками| Bed and breakfast'!#REF!</f>
        <v>#REF!</v>
      </c>
      <c r="O4" s="24" t="e">
        <f>'C завтраками| Bed and breakfast'!#REF!</f>
        <v>#REF!</v>
      </c>
      <c r="P4" s="24" t="e">
        <f>'C завтраками| Bed and breakfast'!#REF!</f>
        <v>#REF!</v>
      </c>
    </row>
    <row r="5" spans="1:16" s="9" customFormat="1" ht="23.1" customHeight="1" x14ac:dyDescent="0.2">
      <c r="A5" s="46" t="s">
        <v>11</v>
      </c>
      <c r="B5" s="61"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97" t="e">
        <f>'C завтраками| Bed and breakfast'!#REF!</f>
        <v>#REF!</v>
      </c>
      <c r="L5" s="97" t="e">
        <f>'C завтраками| Bed and breakfast'!#REF!</f>
        <v>#REF!</v>
      </c>
      <c r="M5" s="97" t="e">
        <f>'C завтраками| Bed and breakfast'!#REF!</f>
        <v>#REF!</v>
      </c>
      <c r="N5" s="97" t="e">
        <f>'C завтраками| Bed and breakfast'!#REF!</f>
        <v>#REF!</v>
      </c>
      <c r="O5" s="24" t="e">
        <f>'C завтраками| Bed and breakfast'!#REF!</f>
        <v>#REF!</v>
      </c>
      <c r="P5" s="24"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39"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39" s="9" customFormat="1" x14ac:dyDescent="0.2">
      <c r="A18" s="25"/>
    </row>
    <row r="20" spans="1:39" s="75" customFormat="1" ht="98.25" customHeight="1" x14ac:dyDescent="0.2">
      <c r="A20" s="224" t="s">
        <v>73</v>
      </c>
      <c r="B20" s="224"/>
      <c r="C20" s="224"/>
      <c r="D20" s="224"/>
      <c r="E20" s="224"/>
      <c r="F20" s="224"/>
    </row>
    <row r="21" spans="1:39" s="75" customFormat="1" ht="12" x14ac:dyDescent="0.2">
      <c r="A21" s="74" t="s">
        <v>24</v>
      </c>
    </row>
    <row r="22" spans="1:39" s="75" customFormat="1" ht="12" x14ac:dyDescent="0.2">
      <c r="A22" s="62" t="s">
        <v>38</v>
      </c>
      <c r="B22" s="76"/>
      <c r="C22" s="76"/>
      <c r="D22" s="76"/>
      <c r="E22" s="76"/>
      <c r="F22" s="76"/>
      <c r="G22" s="76"/>
      <c r="H22" s="76"/>
      <c r="I22" s="76"/>
      <c r="J22" s="76"/>
      <c r="K22" s="76"/>
      <c r="L22" s="76"/>
      <c r="M22" s="76"/>
      <c r="N22" s="76"/>
      <c r="O22" s="76"/>
      <c r="P22" s="76"/>
      <c r="Q22" s="76"/>
      <c r="R22" s="76"/>
      <c r="S22" s="76"/>
      <c r="T22" s="77"/>
      <c r="U22" s="77"/>
      <c r="V22" s="77"/>
      <c r="W22" s="77"/>
      <c r="X22" s="77"/>
      <c r="Y22" s="77"/>
      <c r="Z22" s="77"/>
      <c r="AA22" s="77"/>
      <c r="AB22" s="77"/>
      <c r="AC22" s="77"/>
      <c r="AD22" s="77"/>
      <c r="AE22" s="77"/>
      <c r="AF22" s="77"/>
      <c r="AG22" s="77"/>
      <c r="AH22" s="77"/>
      <c r="AI22" s="77"/>
      <c r="AJ22" s="77"/>
      <c r="AK22" s="77"/>
      <c r="AL22" s="77"/>
      <c r="AM22" s="77"/>
    </row>
    <row r="23" spans="1:39" s="75" customFormat="1" ht="24" x14ac:dyDescent="0.2">
      <c r="A23" s="62" t="s">
        <v>37</v>
      </c>
      <c r="B23" s="76"/>
      <c r="C23" s="76"/>
      <c r="D23" s="76"/>
      <c r="E23" s="76"/>
      <c r="F23" s="76"/>
      <c r="G23" s="76"/>
      <c r="H23" s="76"/>
      <c r="I23" s="76"/>
      <c r="J23" s="76"/>
      <c r="K23" s="76"/>
      <c r="L23" s="76"/>
      <c r="M23" s="76"/>
      <c r="N23" s="76"/>
      <c r="O23" s="76"/>
      <c r="P23" s="76"/>
      <c r="Q23" s="76"/>
      <c r="R23" s="76"/>
      <c r="S23" s="76"/>
      <c r="T23" s="77"/>
      <c r="U23" s="77"/>
      <c r="V23" s="77"/>
      <c r="W23" s="77"/>
      <c r="X23" s="77"/>
      <c r="Y23" s="77"/>
      <c r="Z23" s="77"/>
      <c r="AA23" s="77"/>
      <c r="AB23" s="77"/>
      <c r="AC23" s="77"/>
      <c r="AD23" s="77"/>
      <c r="AE23" s="77"/>
      <c r="AF23" s="77"/>
      <c r="AG23" s="77"/>
      <c r="AH23" s="77"/>
      <c r="AI23" s="77"/>
      <c r="AJ23" s="77"/>
      <c r="AK23" s="77"/>
      <c r="AL23" s="77"/>
      <c r="AM23" s="77"/>
    </row>
    <row r="24" spans="1:39" s="75" customFormat="1" ht="12" x14ac:dyDescent="0.2">
      <c r="A24" s="69" t="s">
        <v>74</v>
      </c>
    </row>
    <row r="25" spans="1:39" s="75" customFormat="1" ht="12" x14ac:dyDescent="0.2">
      <c r="A25" s="84"/>
    </row>
    <row r="26" spans="1:39" s="75" customFormat="1" ht="12" x14ac:dyDescent="0.2">
      <c r="A26" s="78" t="s">
        <v>12</v>
      </c>
    </row>
    <row r="27" spans="1:39" s="75" customFormat="1" ht="12" x14ac:dyDescent="0.2">
      <c r="A27" s="64" t="s">
        <v>34</v>
      </c>
    </row>
    <row r="28" spans="1:39" s="75" customFormat="1" ht="12" x14ac:dyDescent="0.2">
      <c r="A28" s="65" t="s">
        <v>13</v>
      </c>
    </row>
    <row r="29" spans="1:39" s="75" customFormat="1" ht="12" x14ac:dyDescent="0.2">
      <c r="A29" s="65" t="s">
        <v>14</v>
      </c>
    </row>
    <row r="30" spans="1:39" s="75" customFormat="1" ht="24" x14ac:dyDescent="0.2">
      <c r="A30" s="66" t="s">
        <v>18</v>
      </c>
    </row>
    <row r="31" spans="1:39" s="75" customFormat="1" ht="12" x14ac:dyDescent="0.2">
      <c r="A31" s="65" t="s">
        <v>35</v>
      </c>
    </row>
    <row r="32" spans="1:39" s="75" customFormat="1" ht="24" x14ac:dyDescent="0.2">
      <c r="A32" s="66" t="s">
        <v>75</v>
      </c>
    </row>
    <row r="33" spans="1:27" s="75" customFormat="1" ht="12" x14ac:dyDescent="0.2">
      <c r="A33" s="37"/>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row>
    <row r="34" spans="1:27" s="75" customFormat="1" ht="33" x14ac:dyDescent="0.2">
      <c r="A34" s="79" t="s">
        <v>76</v>
      </c>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row>
    <row r="35" spans="1:27" s="75" customFormat="1" ht="52.5" x14ac:dyDescent="0.2">
      <c r="A35" s="98" t="s">
        <v>41</v>
      </c>
      <c r="B35" s="82"/>
      <c r="C35" s="82"/>
      <c r="D35" s="82"/>
      <c r="E35" s="82"/>
      <c r="F35" s="82"/>
      <c r="G35" s="82"/>
      <c r="H35" s="82"/>
      <c r="I35" s="82"/>
      <c r="J35" s="82"/>
      <c r="K35" s="82"/>
      <c r="L35" s="82"/>
      <c r="M35" s="82"/>
      <c r="N35" s="82"/>
      <c r="O35" s="82"/>
      <c r="P35" s="82"/>
      <c r="Q35" s="82"/>
      <c r="R35" s="1"/>
      <c r="S35" s="1"/>
      <c r="T35" s="1"/>
      <c r="U35" s="80"/>
      <c r="V35" s="80"/>
      <c r="W35" s="80"/>
      <c r="X35" s="80"/>
      <c r="Y35" s="80"/>
      <c r="Z35" s="80"/>
      <c r="AA35" s="80"/>
    </row>
    <row r="36" spans="1:27" s="75" customFormat="1" ht="42" x14ac:dyDescent="0.2">
      <c r="A36" s="98" t="s">
        <v>42</v>
      </c>
      <c r="B36" s="82"/>
      <c r="C36" s="82"/>
      <c r="D36" s="82"/>
      <c r="E36" s="82"/>
      <c r="F36" s="82"/>
      <c r="G36" s="82"/>
      <c r="H36" s="82"/>
      <c r="I36" s="82"/>
      <c r="J36" s="82"/>
      <c r="K36" s="82"/>
      <c r="L36" s="82"/>
      <c r="M36" s="82"/>
      <c r="N36" s="82"/>
      <c r="O36" s="82"/>
      <c r="P36" s="82"/>
      <c r="Q36" s="82"/>
      <c r="R36" s="1"/>
      <c r="S36" s="1"/>
      <c r="T36" s="1"/>
      <c r="U36" s="80"/>
      <c r="V36" s="80"/>
      <c r="W36" s="80"/>
      <c r="X36" s="80"/>
      <c r="Y36" s="80"/>
      <c r="Z36" s="80"/>
      <c r="AA36" s="80"/>
    </row>
    <row r="37" spans="1:27" s="75" customFormat="1" ht="30.75" customHeight="1" x14ac:dyDescent="0.2">
      <c r="A37" s="98" t="s">
        <v>79</v>
      </c>
      <c r="B37" s="82"/>
      <c r="C37" s="82"/>
      <c r="D37" s="82"/>
      <c r="E37" s="82"/>
      <c r="F37" s="82"/>
      <c r="G37" s="82"/>
      <c r="H37" s="82"/>
      <c r="I37" s="82"/>
      <c r="J37" s="82"/>
      <c r="K37" s="82"/>
      <c r="L37" s="82"/>
      <c r="M37" s="82"/>
      <c r="N37" s="82"/>
      <c r="O37" s="82"/>
      <c r="P37" s="82"/>
      <c r="Q37" s="82"/>
      <c r="R37" s="1"/>
      <c r="S37" s="1"/>
      <c r="T37" s="1"/>
      <c r="U37" s="80"/>
      <c r="V37" s="80"/>
      <c r="W37" s="80"/>
      <c r="X37" s="80"/>
      <c r="Y37" s="80"/>
      <c r="Z37" s="80"/>
      <c r="AA37" s="80"/>
    </row>
    <row r="38" spans="1:27" s="75" customFormat="1" ht="42" x14ac:dyDescent="0.2">
      <c r="A38" s="98" t="s">
        <v>51</v>
      </c>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row>
    <row r="39" spans="1:27" s="75" customFormat="1" ht="31.5" x14ac:dyDescent="0.2">
      <c r="A39" s="98" t="s">
        <v>78</v>
      </c>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row>
    <row r="40" spans="1:27" s="75" customFormat="1" ht="42" x14ac:dyDescent="0.2">
      <c r="A40" s="98" t="s">
        <v>52</v>
      </c>
    </row>
    <row r="41" spans="1:27" s="75" customFormat="1" ht="63" x14ac:dyDescent="0.2">
      <c r="A41" s="98" t="s">
        <v>53</v>
      </c>
    </row>
    <row r="42" spans="1:27" s="75" customFormat="1" ht="42" x14ac:dyDescent="0.2">
      <c r="A42" s="98" t="s">
        <v>44</v>
      </c>
    </row>
    <row r="43" spans="1:27" s="75" customFormat="1" ht="73.5" x14ac:dyDescent="0.2">
      <c r="A43" s="98" t="s">
        <v>54</v>
      </c>
    </row>
    <row r="44" spans="1:27" s="75" customFormat="1" ht="52.5" x14ac:dyDescent="0.2">
      <c r="A44" s="89" t="s">
        <v>47</v>
      </c>
    </row>
    <row r="45" spans="1:27" s="75" customFormat="1" ht="12" x14ac:dyDescent="0.2">
      <c r="A45" s="68"/>
    </row>
    <row r="46" spans="1:27" s="75" customFormat="1" ht="42" x14ac:dyDescent="0.2">
      <c r="A46" s="69" t="s">
        <v>55</v>
      </c>
    </row>
    <row r="47" spans="1:27" s="75" customFormat="1" ht="12" x14ac:dyDescent="0.2">
      <c r="A47" s="68"/>
    </row>
    <row r="48" spans="1:27" s="75" customFormat="1" ht="31.5" x14ac:dyDescent="0.2">
      <c r="A48" s="85" t="s">
        <v>56</v>
      </c>
    </row>
    <row r="49" spans="1:1" s="75" customFormat="1" ht="12" x14ac:dyDescent="0.2">
      <c r="A49" s="68"/>
    </row>
    <row r="50" spans="1:1" s="75" customFormat="1" ht="32.25" x14ac:dyDescent="0.2">
      <c r="A50" s="86" t="s">
        <v>57</v>
      </c>
    </row>
    <row r="51" spans="1:1" s="75" customFormat="1" ht="12" x14ac:dyDescent="0.2">
      <c r="A51" s="86"/>
    </row>
    <row r="52" spans="1:1" s="75" customFormat="1" ht="53.25" x14ac:dyDescent="0.2">
      <c r="A52" s="86" t="s">
        <v>49</v>
      </c>
    </row>
    <row r="53" spans="1:1" s="75" customFormat="1" ht="12" x14ac:dyDescent="0.2">
      <c r="A53" s="87"/>
    </row>
    <row r="54" spans="1:1" s="75" customFormat="1" ht="12" x14ac:dyDescent="0.2">
      <c r="A54" s="72" t="s">
        <v>16</v>
      </c>
    </row>
    <row r="55" spans="1:1" s="75" customFormat="1" ht="36" x14ac:dyDescent="0.2">
      <c r="A55" s="73" t="s">
        <v>32</v>
      </c>
    </row>
    <row r="56" spans="1:1" ht="24" x14ac:dyDescent="0.2">
      <c r="A56" s="73" t="s">
        <v>33</v>
      </c>
    </row>
  </sheetData>
  <mergeCells count="1">
    <mergeCell ref="A20:F2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49"/>
  <sheetViews>
    <sheetView topLeftCell="A7" workbookViewId="0">
      <selection activeCell="B23" sqref="B23:C33"/>
    </sheetView>
  </sheetViews>
  <sheetFormatPr defaultRowHeight="12.75" x14ac:dyDescent="0.2"/>
  <cols>
    <col min="1" max="1" width="63.28515625" bestFit="1" customWidth="1"/>
  </cols>
  <sheetData>
    <row r="1" spans="1:3" x14ac:dyDescent="0.2">
      <c r="A1" s="13" t="s">
        <v>7</v>
      </c>
    </row>
    <row r="2" spans="1:3" x14ac:dyDescent="0.2">
      <c r="A2" s="15" t="s">
        <v>8</v>
      </c>
    </row>
    <row r="3" spans="1:3" x14ac:dyDescent="0.2">
      <c r="A3" s="13"/>
    </row>
    <row r="4" spans="1:3" x14ac:dyDescent="0.2">
      <c r="A4" s="49" t="s">
        <v>9</v>
      </c>
      <c r="B4" s="24" t="e">
        <f>'C завтраками| Bed and breakfast'!#REF!</f>
        <v>#REF!</v>
      </c>
      <c r="C4" s="24" t="e">
        <f>'C завтраками| Bed and breakfast'!#REF!</f>
        <v>#REF!</v>
      </c>
    </row>
    <row r="5" spans="1:3" x14ac:dyDescent="0.2">
      <c r="A5" s="20" t="s">
        <v>11</v>
      </c>
      <c r="B5" s="24" t="e">
        <f>'C завтраками| Bed and breakfast'!#REF!</f>
        <v>#REF!</v>
      </c>
      <c r="C5" s="24" t="e">
        <f>'C завтраками| Bed and breakfast'!#REF!</f>
        <v>#REF!</v>
      </c>
    </row>
    <row r="6" spans="1:3" x14ac:dyDescent="0.2">
      <c r="A6" s="17" t="s">
        <v>2</v>
      </c>
      <c r="B6" s="18"/>
      <c r="C6" s="18"/>
    </row>
    <row r="7" spans="1:3" x14ac:dyDescent="0.2">
      <c r="A7" s="19">
        <v>1</v>
      </c>
      <c r="B7" s="17" t="e">
        <f>'C завтраками| Bed and breakfast'!#REF!*0.75</f>
        <v>#REF!</v>
      </c>
      <c r="C7" s="17" t="e">
        <f>'C завтраками| Bed and breakfast'!#REF!*0.75</f>
        <v>#REF!</v>
      </c>
    </row>
    <row r="8" spans="1:3" x14ac:dyDescent="0.2">
      <c r="A8" s="19">
        <v>2</v>
      </c>
      <c r="B8" s="17" t="e">
        <f>'C завтраками| Bed and breakfast'!#REF!*0.75</f>
        <v>#REF!</v>
      </c>
      <c r="C8" s="17" t="e">
        <f>'C завтраками| Bed and breakfast'!#REF!*0.75</f>
        <v>#REF!</v>
      </c>
    </row>
    <row r="9" spans="1:3" x14ac:dyDescent="0.2">
      <c r="A9" s="17" t="s">
        <v>3</v>
      </c>
      <c r="B9" s="17"/>
      <c r="C9" s="17"/>
    </row>
    <row r="10" spans="1:3" x14ac:dyDescent="0.2">
      <c r="A10" s="19">
        <v>1</v>
      </c>
      <c r="B10" s="17" t="e">
        <f>'C завтраками| Bed and breakfast'!#REF!*0.75</f>
        <v>#REF!</v>
      </c>
      <c r="C10" s="17" t="e">
        <f>'C завтраками| Bed and breakfast'!#REF!*0.75</f>
        <v>#REF!</v>
      </c>
    </row>
    <row r="11" spans="1:3" x14ac:dyDescent="0.2">
      <c r="A11" s="19">
        <v>2</v>
      </c>
      <c r="B11" s="17" t="e">
        <f>'C завтраками| Bed and breakfast'!#REF!*0.75</f>
        <v>#REF!</v>
      </c>
      <c r="C11" s="17" t="e">
        <f>'C завтраками| Bed and breakfast'!#REF!*0.75</f>
        <v>#REF!</v>
      </c>
    </row>
    <row r="12" spans="1:3" x14ac:dyDescent="0.2">
      <c r="A12" s="17" t="s">
        <v>4</v>
      </c>
      <c r="B12" s="17"/>
      <c r="C12" s="17"/>
    </row>
    <row r="13" spans="1:3" x14ac:dyDescent="0.2">
      <c r="A13" s="19">
        <v>1</v>
      </c>
      <c r="B13" s="17" t="e">
        <f>'C завтраками| Bed and breakfast'!#REF!*0.75</f>
        <v>#REF!</v>
      </c>
      <c r="C13" s="17" t="e">
        <f>'C завтраками| Bed and breakfast'!#REF!*0.75</f>
        <v>#REF!</v>
      </c>
    </row>
    <row r="14" spans="1:3" x14ac:dyDescent="0.2">
      <c r="A14" s="19">
        <v>2</v>
      </c>
      <c r="B14" s="17" t="e">
        <f>'C завтраками| Bed and breakfast'!#REF!*0.75</f>
        <v>#REF!</v>
      </c>
      <c r="C14" s="17" t="e">
        <f>'C завтраками| Bed and breakfast'!#REF!*0.75</f>
        <v>#REF!</v>
      </c>
    </row>
    <row r="15" spans="1:3" x14ac:dyDescent="0.2">
      <c r="A15" s="17" t="s">
        <v>5</v>
      </c>
      <c r="B15" s="17"/>
      <c r="C15" s="17"/>
    </row>
    <row r="16" spans="1:3" x14ac:dyDescent="0.2">
      <c r="A16" s="19">
        <v>1</v>
      </c>
      <c r="B16" s="17" t="e">
        <f>'C завтраками| Bed and breakfast'!#REF!*0.75</f>
        <v>#REF!</v>
      </c>
      <c r="C16" s="17" t="e">
        <f>'C завтраками| Bed and breakfast'!#REF!*0.75</f>
        <v>#REF!</v>
      </c>
    </row>
    <row r="17" spans="1:3" x14ac:dyDescent="0.2">
      <c r="A17" s="19">
        <v>2</v>
      </c>
      <c r="B17" s="17" t="e">
        <f>'C завтраками| Bed and breakfast'!#REF!*0.75</f>
        <v>#REF!</v>
      </c>
      <c r="C17" s="17" t="e">
        <f>'C завтраками| Bed and breakfast'!#REF!*0.75</f>
        <v>#REF!</v>
      </c>
    </row>
    <row r="18" spans="1:3" x14ac:dyDescent="0.2">
      <c r="A18" s="14"/>
      <c r="B18" s="14"/>
      <c r="C18" s="14"/>
    </row>
    <row r="19" spans="1:3" x14ac:dyDescent="0.2">
      <c r="A19" s="14"/>
      <c r="B19" s="14"/>
      <c r="C19" s="14"/>
    </row>
    <row r="20" spans="1:3" x14ac:dyDescent="0.2">
      <c r="A20" s="50" t="s">
        <v>10</v>
      </c>
      <c r="B20" s="24" t="e">
        <f t="shared" ref="B20:C21" si="0">B4</f>
        <v>#REF!</v>
      </c>
      <c r="C20" s="24" t="e">
        <f t="shared" si="0"/>
        <v>#REF!</v>
      </c>
    </row>
    <row r="21" spans="1:3" x14ac:dyDescent="0.2">
      <c r="A21" s="20" t="s">
        <v>11</v>
      </c>
      <c r="B21" s="24" t="e">
        <f t="shared" si="0"/>
        <v>#REF!</v>
      </c>
      <c r="C21" s="24" t="e">
        <f t="shared" si="0"/>
        <v>#REF!</v>
      </c>
    </row>
    <row r="22" spans="1:3" x14ac:dyDescent="0.2">
      <c r="A22" s="17" t="s">
        <v>2</v>
      </c>
      <c r="B22" s="18"/>
      <c r="C22" s="18"/>
    </row>
    <row r="23" spans="1:3" x14ac:dyDescent="0.2">
      <c r="A23" s="19">
        <v>1</v>
      </c>
      <c r="B23" s="88" t="e">
        <f>B7*0.87+25</f>
        <v>#REF!</v>
      </c>
      <c r="C23" s="88" t="e">
        <f>C7*0.87+25</f>
        <v>#REF!</v>
      </c>
    </row>
    <row r="24" spans="1:3" x14ac:dyDescent="0.2">
      <c r="A24" s="19">
        <v>2</v>
      </c>
      <c r="B24" s="88" t="e">
        <f t="shared" ref="B24:C33" si="1">B8*0.87+25</f>
        <v>#REF!</v>
      </c>
      <c r="C24" s="88" t="e">
        <f t="shared" si="1"/>
        <v>#REF!</v>
      </c>
    </row>
    <row r="25" spans="1:3" x14ac:dyDescent="0.2">
      <c r="A25" s="17" t="s">
        <v>3</v>
      </c>
      <c r="B25" s="88"/>
      <c r="C25" s="88"/>
    </row>
    <row r="26" spans="1:3" x14ac:dyDescent="0.2">
      <c r="A26" s="19">
        <v>1</v>
      </c>
      <c r="B26" s="88" t="e">
        <f t="shared" si="1"/>
        <v>#REF!</v>
      </c>
      <c r="C26" s="88" t="e">
        <f t="shared" si="1"/>
        <v>#REF!</v>
      </c>
    </row>
    <row r="27" spans="1:3" x14ac:dyDescent="0.2">
      <c r="A27" s="19">
        <v>2</v>
      </c>
      <c r="B27" s="88" t="e">
        <f t="shared" si="1"/>
        <v>#REF!</v>
      </c>
      <c r="C27" s="88" t="e">
        <f t="shared" si="1"/>
        <v>#REF!</v>
      </c>
    </row>
    <row r="28" spans="1:3" x14ac:dyDescent="0.2">
      <c r="A28" s="17" t="s">
        <v>4</v>
      </c>
      <c r="B28" s="88"/>
      <c r="C28" s="88"/>
    </row>
    <row r="29" spans="1:3" x14ac:dyDescent="0.2">
      <c r="A29" s="19">
        <v>1</v>
      </c>
      <c r="B29" s="88" t="e">
        <f t="shared" si="1"/>
        <v>#REF!</v>
      </c>
      <c r="C29" s="88" t="e">
        <f t="shared" si="1"/>
        <v>#REF!</v>
      </c>
    </row>
    <row r="30" spans="1:3" x14ac:dyDescent="0.2">
      <c r="A30" s="19">
        <v>2</v>
      </c>
      <c r="B30" s="88" t="e">
        <f t="shared" si="1"/>
        <v>#REF!</v>
      </c>
      <c r="C30" s="88" t="e">
        <f t="shared" si="1"/>
        <v>#REF!</v>
      </c>
    </row>
    <row r="31" spans="1:3" x14ac:dyDescent="0.2">
      <c r="A31" s="17" t="s">
        <v>5</v>
      </c>
      <c r="B31" s="88"/>
      <c r="C31" s="88"/>
    </row>
    <row r="32" spans="1:3" x14ac:dyDescent="0.2">
      <c r="A32" s="19">
        <v>1</v>
      </c>
      <c r="B32" s="88" t="e">
        <f t="shared" si="1"/>
        <v>#REF!</v>
      </c>
      <c r="C32" s="88" t="e">
        <f t="shared" si="1"/>
        <v>#REF!</v>
      </c>
    </row>
    <row r="33" spans="1:3" x14ac:dyDescent="0.2">
      <c r="A33" s="19">
        <v>2</v>
      </c>
      <c r="B33" s="88" t="e">
        <f t="shared" si="1"/>
        <v>#REF!</v>
      </c>
      <c r="C33" s="88" t="e">
        <f t="shared" si="1"/>
        <v>#REF!</v>
      </c>
    </row>
    <row r="34" spans="1:3" x14ac:dyDescent="0.2">
      <c r="A34" s="14"/>
    </row>
    <row r="35" spans="1:3" ht="13.5" thickBot="1" x14ac:dyDescent="0.25">
      <c r="A35" s="21"/>
    </row>
    <row r="36" spans="1:3" ht="13.5" thickBot="1" x14ac:dyDescent="0.25">
      <c r="A36" s="103" t="s">
        <v>12</v>
      </c>
    </row>
    <row r="37" spans="1:3" x14ac:dyDescent="0.2">
      <c r="A37" s="22" t="s">
        <v>13</v>
      </c>
    </row>
    <row r="38" spans="1:3" x14ac:dyDescent="0.2">
      <c r="A38" s="22" t="s">
        <v>14</v>
      </c>
    </row>
    <row r="39" spans="1:3" ht="24" x14ac:dyDescent="0.2">
      <c r="A39" s="23" t="s">
        <v>18</v>
      </c>
    </row>
    <row r="40" spans="1:3" x14ac:dyDescent="0.2">
      <c r="A40" s="134" t="s">
        <v>123</v>
      </c>
    </row>
    <row r="41" spans="1:3" ht="13.5" thickBot="1" x14ac:dyDescent="0.25">
      <c r="A41" s="22"/>
    </row>
    <row r="42" spans="1:3" ht="13.5" thickBot="1" x14ac:dyDescent="0.25">
      <c r="A42" s="103" t="s">
        <v>99</v>
      </c>
    </row>
    <row r="43" spans="1:3" ht="13.5" thickBot="1" x14ac:dyDescent="0.25">
      <c r="A43" s="121" t="s">
        <v>121</v>
      </c>
    </row>
    <row r="44" spans="1:3" ht="24" x14ac:dyDescent="0.2">
      <c r="A44" s="122" t="s">
        <v>122</v>
      </c>
    </row>
    <row r="45" spans="1:3" ht="13.5" thickBot="1" x14ac:dyDescent="0.25">
      <c r="A45" s="92"/>
    </row>
    <row r="46" spans="1:3" s="91" customFormat="1" x14ac:dyDescent="0.2">
      <c r="A46" s="120" t="s">
        <v>16</v>
      </c>
    </row>
    <row r="47" spans="1:3" ht="60" x14ac:dyDescent="0.2">
      <c r="A47" s="90" t="s">
        <v>40</v>
      </c>
    </row>
    <row r="48" spans="1:3" x14ac:dyDescent="0.2">
      <c r="A48" s="14"/>
    </row>
    <row r="49" spans="1:1" x14ac:dyDescent="0.2">
      <c r="A49" s="14"/>
    </row>
  </sheetData>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1"/>
  <sheetViews>
    <sheetView workbookViewId="0">
      <selection activeCell="N1" sqref="N1:O1048576"/>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107" t="s">
        <v>68</v>
      </c>
    </row>
    <row r="3" spans="1:16" s="9" customFormat="1" x14ac:dyDescent="0.2">
      <c r="A3" s="107" t="s">
        <v>9</v>
      </c>
    </row>
    <row r="4" spans="1:16" s="9" customFormat="1" x14ac:dyDescent="0.2">
      <c r="A4" s="42"/>
      <c r="B4" s="61" t="e">
        <f>'C завтраками| Bed and breakfast'!#REF!</f>
        <v>#REF!</v>
      </c>
      <c r="C4" s="61" t="e">
        <f>'C завтраками| Bed and breakfast'!#REF!</f>
        <v>#REF!</v>
      </c>
      <c r="D4" s="61" t="e">
        <f>'C завтраками| Bed and breakfast'!#REF!</f>
        <v>#REF!</v>
      </c>
      <c r="E4" s="61" t="e">
        <f>'C завтраками| Bed and breakfast'!#REF!</f>
        <v>#REF!</v>
      </c>
      <c r="F4" s="61" t="e">
        <f>'C завтраками| Bed and breakfast'!#REF!</f>
        <v>#REF!</v>
      </c>
      <c r="G4" s="61" t="e">
        <f>'C завтраками| Bed and breakfast'!#REF!</f>
        <v>#REF!</v>
      </c>
      <c r="H4" s="61" t="e">
        <f>'C завтраками| Bed and breakfast'!#REF!</f>
        <v>#REF!</v>
      </c>
      <c r="I4" s="61" t="e">
        <f>'C завтраками| Bed and breakfast'!#REF!</f>
        <v>#REF!</v>
      </c>
      <c r="J4" s="61" t="e">
        <f>'C завтраками| Bed and breakfast'!#REF!</f>
        <v>#REF!</v>
      </c>
      <c r="K4" s="61" t="e">
        <f>'C завтраками| Bed and breakfast'!#REF!</f>
        <v>#REF!</v>
      </c>
      <c r="L4" s="61" t="e">
        <f>'C завтраками| Bed and breakfast'!#REF!</f>
        <v>#REF!</v>
      </c>
      <c r="M4" s="61" t="e">
        <f>'C завтраками| Bed and breakfast'!#REF!</f>
        <v>#REF!</v>
      </c>
      <c r="N4" s="61" t="e">
        <f>'C завтраками| Bed and breakfast'!#REF!</f>
        <v>#REF!</v>
      </c>
      <c r="O4" s="61" t="e">
        <f>'C завтраками| Bed and breakfast'!#REF!</f>
        <v>#REF!</v>
      </c>
      <c r="P4" s="61" t="e">
        <f>'C завтраками| Bed and breakfast'!#REF!</f>
        <v>#REF!</v>
      </c>
    </row>
    <row r="5" spans="1:16" s="9" customFormat="1" ht="23.1" customHeight="1" x14ac:dyDescent="0.2">
      <c r="A5" s="46" t="s">
        <v>11</v>
      </c>
      <c r="B5" s="61" t="e">
        <f>'C завтраками| Bed and breakfast'!#REF!</f>
        <v>#REF!</v>
      </c>
      <c r="C5" s="61" t="e">
        <f>'C завтраками| Bed and breakfast'!#REF!</f>
        <v>#REF!</v>
      </c>
      <c r="D5" s="61" t="e">
        <f>'C завтраками| Bed and breakfast'!#REF!</f>
        <v>#REF!</v>
      </c>
      <c r="E5" s="61" t="e">
        <f>'C завтраками| Bed and breakfast'!#REF!</f>
        <v>#REF!</v>
      </c>
      <c r="F5" s="61" t="e">
        <f>'C завтраками| Bed and breakfast'!#REF!</f>
        <v>#REF!</v>
      </c>
      <c r="G5" s="61" t="e">
        <f>'C завтраками| Bed and breakfast'!#REF!</f>
        <v>#REF!</v>
      </c>
      <c r="H5" s="61" t="e">
        <f>'C завтраками| Bed and breakfast'!#REF!</f>
        <v>#REF!</v>
      </c>
      <c r="I5" s="61" t="e">
        <f>'C завтраками| Bed and breakfast'!#REF!</f>
        <v>#REF!</v>
      </c>
      <c r="J5" s="61" t="e">
        <f>'C завтраками| Bed and breakfast'!#REF!</f>
        <v>#REF!</v>
      </c>
      <c r="K5" s="61" t="e">
        <f>'C завтраками| Bed and breakfast'!#REF!</f>
        <v>#REF!</v>
      </c>
      <c r="L5" s="61" t="e">
        <f>'C завтраками| Bed and breakfast'!#REF!</f>
        <v>#REF!</v>
      </c>
      <c r="M5" s="61" t="e">
        <f>'C завтраками| Bed and breakfast'!#REF!</f>
        <v>#REF!</v>
      </c>
      <c r="N5" s="61" t="e">
        <f>'C завтраками| Bed and breakfast'!#REF!</f>
        <v>#REF!</v>
      </c>
      <c r="O5" s="61" t="e">
        <f>'C завтраками| Bed and breakfast'!#REF!</f>
        <v>#REF!</v>
      </c>
      <c r="P5" s="61"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16"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16" s="9" customFormat="1" x14ac:dyDescent="0.2">
      <c r="A18" s="25"/>
    </row>
    <row r="19" spans="1:16" s="9" customFormat="1" x14ac:dyDescent="0.2">
      <c r="A19" s="45" t="s">
        <v>10</v>
      </c>
    </row>
    <row r="20" spans="1:16" s="9" customFormat="1" x14ac:dyDescent="0.2">
      <c r="A20" s="25"/>
      <c r="B20" s="35" t="e">
        <f>B4</f>
        <v>#REF!</v>
      </c>
      <c r="C20" s="24" t="e">
        <f t="shared" ref="C20" si="0">C4</f>
        <v>#REF!</v>
      </c>
      <c r="D20" s="24" t="e">
        <f t="shared" ref="D20" si="1">D4</f>
        <v>#REF!</v>
      </c>
      <c r="E20" s="24" t="e">
        <f t="shared" ref="E20" si="2">E4</f>
        <v>#REF!</v>
      </c>
      <c r="F20" s="24" t="e">
        <f t="shared" ref="F20:I20" si="3">F4</f>
        <v>#REF!</v>
      </c>
      <c r="G20" s="24" t="e">
        <f t="shared" si="3"/>
        <v>#REF!</v>
      </c>
      <c r="H20" s="24" t="e">
        <f t="shared" si="3"/>
        <v>#REF!</v>
      </c>
      <c r="I20" s="24" t="e">
        <f t="shared" si="3"/>
        <v>#REF!</v>
      </c>
      <c r="J20" s="24" t="e">
        <f t="shared" ref="J20:K20" si="4">J4</f>
        <v>#REF!</v>
      </c>
      <c r="K20" s="97" t="e">
        <f t="shared" si="4"/>
        <v>#REF!</v>
      </c>
      <c r="L20" s="97" t="e">
        <f t="shared" ref="L20:P20" si="5">L4</f>
        <v>#REF!</v>
      </c>
      <c r="M20" s="97" t="e">
        <f t="shared" si="5"/>
        <v>#REF!</v>
      </c>
      <c r="N20" s="97" t="e">
        <f t="shared" si="5"/>
        <v>#REF!</v>
      </c>
      <c r="O20" s="24" t="e">
        <f t="shared" si="5"/>
        <v>#REF!</v>
      </c>
      <c r="P20" s="24" t="e">
        <f t="shared" si="5"/>
        <v>#REF!</v>
      </c>
    </row>
    <row r="21" spans="1:16" s="9" customFormat="1" ht="35.450000000000003" customHeight="1" x14ac:dyDescent="0.2">
      <c r="A21" s="10" t="s">
        <v>11</v>
      </c>
      <c r="B21" s="35" t="e">
        <f>B5</f>
        <v>#REF!</v>
      </c>
      <c r="C21" s="24" t="e">
        <f t="shared" ref="C21" si="6">C5</f>
        <v>#REF!</v>
      </c>
      <c r="D21" s="24" t="e">
        <f t="shared" ref="D21" si="7">D5</f>
        <v>#REF!</v>
      </c>
      <c r="E21" s="24" t="e">
        <f t="shared" ref="E21" si="8">E5</f>
        <v>#REF!</v>
      </c>
      <c r="F21" s="24" t="e">
        <f t="shared" ref="F21:I21" si="9">F5</f>
        <v>#REF!</v>
      </c>
      <c r="G21" s="24" t="e">
        <f t="shared" si="9"/>
        <v>#REF!</v>
      </c>
      <c r="H21" s="24" t="e">
        <f t="shared" si="9"/>
        <v>#REF!</v>
      </c>
      <c r="I21" s="24" t="e">
        <f t="shared" si="9"/>
        <v>#REF!</v>
      </c>
      <c r="J21" s="24" t="e">
        <f t="shared" ref="J21:K21" si="10">J5</f>
        <v>#REF!</v>
      </c>
      <c r="K21" s="97" t="e">
        <f t="shared" si="10"/>
        <v>#REF!</v>
      </c>
      <c r="L21" s="97" t="e">
        <f t="shared" ref="L21:P21" si="11">L5</f>
        <v>#REF!</v>
      </c>
      <c r="M21" s="97" t="e">
        <f t="shared" si="11"/>
        <v>#REF!</v>
      </c>
      <c r="N21" s="97" t="e">
        <f t="shared" si="11"/>
        <v>#REF!</v>
      </c>
      <c r="O21" s="24" t="e">
        <f t="shared" si="11"/>
        <v>#REF!</v>
      </c>
      <c r="P21" s="24" t="e">
        <f t="shared" si="11"/>
        <v>#REF!</v>
      </c>
    </row>
    <row r="22" spans="1:16" s="9" customFormat="1" x14ac:dyDescent="0.2">
      <c r="A22" s="11" t="s">
        <v>21</v>
      </c>
    </row>
    <row r="23" spans="1:16" s="9" customFormat="1" x14ac:dyDescent="0.2">
      <c r="A23" s="43">
        <v>1</v>
      </c>
      <c r="B23" s="44" t="e">
        <f>B7*0.9</f>
        <v>#REF!</v>
      </c>
      <c r="C23" s="44" t="e">
        <f t="shared" ref="C23" si="12">C7*0.9</f>
        <v>#REF!</v>
      </c>
      <c r="D23" s="44" t="e">
        <f t="shared" ref="D23" si="13">D7*0.9</f>
        <v>#REF!</v>
      </c>
      <c r="E23" s="44" t="e">
        <f t="shared" ref="E23" si="14">E7*0.9</f>
        <v>#REF!</v>
      </c>
      <c r="F23" s="44" t="e">
        <f t="shared" ref="F23:I23" si="15">F7*0.9</f>
        <v>#REF!</v>
      </c>
      <c r="G23" s="44" t="e">
        <f t="shared" si="15"/>
        <v>#REF!</v>
      </c>
      <c r="H23" s="44" t="e">
        <f t="shared" si="15"/>
        <v>#REF!</v>
      </c>
      <c r="I23" s="44" t="e">
        <f t="shared" si="15"/>
        <v>#REF!</v>
      </c>
      <c r="J23" s="44" t="e">
        <f t="shared" ref="J23:K23" si="16">J7*0.9</f>
        <v>#REF!</v>
      </c>
      <c r="K23" s="44" t="e">
        <f t="shared" si="16"/>
        <v>#REF!</v>
      </c>
      <c r="L23" s="44" t="e">
        <f t="shared" ref="L23:P23" si="17">L7*0.9</f>
        <v>#REF!</v>
      </c>
      <c r="M23" s="44" t="e">
        <f t="shared" si="17"/>
        <v>#REF!</v>
      </c>
      <c r="N23" s="44" t="e">
        <f t="shared" si="17"/>
        <v>#REF!</v>
      </c>
      <c r="O23" s="44" t="e">
        <f t="shared" si="17"/>
        <v>#REF!</v>
      </c>
      <c r="P23" s="44" t="e">
        <f t="shared" si="17"/>
        <v>#REF!</v>
      </c>
    </row>
    <row r="24" spans="1:16" s="9" customFormat="1" x14ac:dyDescent="0.2">
      <c r="A24" s="43">
        <v>2</v>
      </c>
      <c r="B24" s="44" t="e">
        <f t="shared" ref="B24:B33" si="18">B8*0.9</f>
        <v>#REF!</v>
      </c>
      <c r="C24" s="44" t="e">
        <f t="shared" ref="C24" si="19">C8*0.9</f>
        <v>#REF!</v>
      </c>
      <c r="D24" s="44" t="e">
        <f t="shared" ref="D24" si="20">D8*0.9</f>
        <v>#REF!</v>
      </c>
      <c r="E24" s="44" t="e">
        <f t="shared" ref="E24" si="21">E8*0.9</f>
        <v>#REF!</v>
      </c>
      <c r="F24" s="44" t="e">
        <f t="shared" ref="F24:I24" si="22">F8*0.9</f>
        <v>#REF!</v>
      </c>
      <c r="G24" s="44" t="e">
        <f t="shared" si="22"/>
        <v>#REF!</v>
      </c>
      <c r="H24" s="44" t="e">
        <f t="shared" si="22"/>
        <v>#REF!</v>
      </c>
      <c r="I24" s="44" t="e">
        <f t="shared" si="22"/>
        <v>#REF!</v>
      </c>
      <c r="J24" s="44" t="e">
        <f t="shared" ref="J24:K24" si="23">J8*0.9</f>
        <v>#REF!</v>
      </c>
      <c r="K24" s="44" t="e">
        <f t="shared" si="23"/>
        <v>#REF!</v>
      </c>
      <c r="L24" s="44" t="e">
        <f t="shared" ref="L24:P24" si="24">L8*0.9</f>
        <v>#REF!</v>
      </c>
      <c r="M24" s="44" t="e">
        <f t="shared" si="24"/>
        <v>#REF!</v>
      </c>
      <c r="N24" s="44" t="e">
        <f t="shared" si="24"/>
        <v>#REF!</v>
      </c>
      <c r="O24" s="44" t="e">
        <f t="shared" si="24"/>
        <v>#REF!</v>
      </c>
      <c r="P24" s="44" t="e">
        <f t="shared" si="24"/>
        <v>#REF!</v>
      </c>
    </row>
    <row r="25" spans="1:16" s="9" customFormat="1" x14ac:dyDescent="0.2">
      <c r="A25" s="11" t="s">
        <v>22</v>
      </c>
      <c r="B25" s="44"/>
      <c r="C25" s="44"/>
      <c r="D25" s="44"/>
      <c r="E25" s="44"/>
      <c r="F25" s="44"/>
      <c r="G25" s="44"/>
      <c r="H25" s="44"/>
      <c r="I25" s="44"/>
      <c r="J25" s="44"/>
      <c r="K25" s="44"/>
      <c r="L25" s="44"/>
      <c r="M25" s="44"/>
      <c r="N25" s="44"/>
      <c r="O25" s="44"/>
      <c r="P25" s="44"/>
    </row>
    <row r="26" spans="1:16" s="9" customFormat="1" x14ac:dyDescent="0.2">
      <c r="A26" s="43">
        <v>1</v>
      </c>
      <c r="B26" s="44" t="e">
        <f t="shared" si="18"/>
        <v>#REF!</v>
      </c>
      <c r="C26" s="44" t="e">
        <f t="shared" ref="C26" si="25">C10*0.9</f>
        <v>#REF!</v>
      </c>
      <c r="D26" s="44" t="e">
        <f t="shared" ref="D26" si="26">D10*0.9</f>
        <v>#REF!</v>
      </c>
      <c r="E26" s="44" t="e">
        <f t="shared" ref="E26" si="27">E10*0.9</f>
        <v>#REF!</v>
      </c>
      <c r="F26" s="44" t="e">
        <f t="shared" ref="F26:I26" si="28">F10*0.9</f>
        <v>#REF!</v>
      </c>
      <c r="G26" s="44" t="e">
        <f t="shared" si="28"/>
        <v>#REF!</v>
      </c>
      <c r="H26" s="44" t="e">
        <f t="shared" si="28"/>
        <v>#REF!</v>
      </c>
      <c r="I26" s="44" t="e">
        <f t="shared" si="28"/>
        <v>#REF!</v>
      </c>
      <c r="J26" s="44" t="e">
        <f t="shared" ref="J26:K26" si="29">J10*0.9</f>
        <v>#REF!</v>
      </c>
      <c r="K26" s="44" t="e">
        <f t="shared" si="29"/>
        <v>#REF!</v>
      </c>
      <c r="L26" s="44" t="e">
        <f t="shared" ref="L26:P26" si="30">L10*0.9</f>
        <v>#REF!</v>
      </c>
      <c r="M26" s="44" t="e">
        <f t="shared" si="30"/>
        <v>#REF!</v>
      </c>
      <c r="N26" s="44" t="e">
        <f t="shared" si="30"/>
        <v>#REF!</v>
      </c>
      <c r="O26" s="44" t="e">
        <f t="shared" si="30"/>
        <v>#REF!</v>
      </c>
      <c r="P26" s="44" t="e">
        <f t="shared" si="30"/>
        <v>#REF!</v>
      </c>
    </row>
    <row r="27" spans="1:16" s="9" customFormat="1" x14ac:dyDescent="0.2">
      <c r="A27" s="43">
        <v>2</v>
      </c>
      <c r="B27" s="44" t="e">
        <f t="shared" si="18"/>
        <v>#REF!</v>
      </c>
      <c r="C27" s="44" t="e">
        <f t="shared" ref="C27" si="31">C11*0.9</f>
        <v>#REF!</v>
      </c>
      <c r="D27" s="44" t="e">
        <f t="shared" ref="D27" si="32">D11*0.9</f>
        <v>#REF!</v>
      </c>
      <c r="E27" s="44" t="e">
        <f t="shared" ref="E27" si="33">E11*0.9</f>
        <v>#REF!</v>
      </c>
      <c r="F27" s="44" t="e">
        <f t="shared" ref="F27:I27" si="34">F11*0.9</f>
        <v>#REF!</v>
      </c>
      <c r="G27" s="44" t="e">
        <f t="shared" si="34"/>
        <v>#REF!</v>
      </c>
      <c r="H27" s="44" t="e">
        <f t="shared" si="34"/>
        <v>#REF!</v>
      </c>
      <c r="I27" s="44" t="e">
        <f t="shared" si="34"/>
        <v>#REF!</v>
      </c>
      <c r="J27" s="44" t="e">
        <f t="shared" ref="J27:K27" si="35">J11*0.9</f>
        <v>#REF!</v>
      </c>
      <c r="K27" s="44" t="e">
        <f t="shared" si="35"/>
        <v>#REF!</v>
      </c>
      <c r="L27" s="44" t="e">
        <f t="shared" ref="L27:P27" si="36">L11*0.9</f>
        <v>#REF!</v>
      </c>
      <c r="M27" s="44" t="e">
        <f t="shared" si="36"/>
        <v>#REF!</v>
      </c>
      <c r="N27" s="44" t="e">
        <f t="shared" si="36"/>
        <v>#REF!</v>
      </c>
      <c r="O27" s="44" t="e">
        <f t="shared" si="36"/>
        <v>#REF!</v>
      </c>
      <c r="P27" s="44" t="e">
        <f t="shared" si="36"/>
        <v>#REF!</v>
      </c>
    </row>
    <row r="28" spans="1:16" s="9" customFormat="1" x14ac:dyDescent="0.2">
      <c r="A28" s="11" t="s">
        <v>23</v>
      </c>
      <c r="B28" s="44"/>
      <c r="C28" s="44"/>
      <c r="D28" s="44"/>
      <c r="E28" s="44"/>
      <c r="F28" s="44"/>
      <c r="G28" s="44"/>
      <c r="H28" s="44"/>
      <c r="I28" s="44"/>
      <c r="J28" s="44"/>
      <c r="K28" s="44"/>
      <c r="L28" s="44"/>
      <c r="M28" s="44"/>
      <c r="N28" s="44"/>
      <c r="O28" s="44"/>
      <c r="P28" s="44"/>
    </row>
    <row r="29" spans="1:16" s="9" customFormat="1" x14ac:dyDescent="0.2">
      <c r="A29" s="12">
        <v>1</v>
      </c>
      <c r="B29" s="44" t="e">
        <f t="shared" si="18"/>
        <v>#REF!</v>
      </c>
      <c r="C29" s="44" t="e">
        <f t="shared" ref="C29" si="37">C13*0.9</f>
        <v>#REF!</v>
      </c>
      <c r="D29" s="44" t="e">
        <f t="shared" ref="D29" si="38">D13*0.9</f>
        <v>#REF!</v>
      </c>
      <c r="E29" s="44" t="e">
        <f t="shared" ref="E29" si="39">E13*0.9</f>
        <v>#REF!</v>
      </c>
      <c r="F29" s="44" t="e">
        <f t="shared" ref="F29:I29" si="40">F13*0.9</f>
        <v>#REF!</v>
      </c>
      <c r="G29" s="44" t="e">
        <f t="shared" si="40"/>
        <v>#REF!</v>
      </c>
      <c r="H29" s="44" t="e">
        <f t="shared" si="40"/>
        <v>#REF!</v>
      </c>
      <c r="I29" s="44" t="e">
        <f t="shared" si="40"/>
        <v>#REF!</v>
      </c>
      <c r="J29" s="44" t="e">
        <f t="shared" ref="J29:K29" si="41">J13*0.9</f>
        <v>#REF!</v>
      </c>
      <c r="K29" s="44" t="e">
        <f t="shared" si="41"/>
        <v>#REF!</v>
      </c>
      <c r="L29" s="44" t="e">
        <f t="shared" ref="L29:P29" si="42">L13*0.9</f>
        <v>#REF!</v>
      </c>
      <c r="M29" s="44" t="e">
        <f t="shared" si="42"/>
        <v>#REF!</v>
      </c>
      <c r="N29" s="44" t="e">
        <f t="shared" si="42"/>
        <v>#REF!</v>
      </c>
      <c r="O29" s="44" t="e">
        <f t="shared" si="42"/>
        <v>#REF!</v>
      </c>
      <c r="P29" s="44" t="e">
        <f t="shared" si="42"/>
        <v>#REF!</v>
      </c>
    </row>
    <row r="30" spans="1:16" s="9" customFormat="1" x14ac:dyDescent="0.2">
      <c r="A30" s="12">
        <v>2</v>
      </c>
      <c r="B30" s="44" t="e">
        <f t="shared" si="18"/>
        <v>#REF!</v>
      </c>
      <c r="C30" s="44" t="e">
        <f t="shared" ref="C30" si="43">C14*0.9</f>
        <v>#REF!</v>
      </c>
      <c r="D30" s="44" t="e">
        <f t="shared" ref="D30" si="44">D14*0.9</f>
        <v>#REF!</v>
      </c>
      <c r="E30" s="44" t="e">
        <f t="shared" ref="E30" si="45">E14*0.9</f>
        <v>#REF!</v>
      </c>
      <c r="F30" s="44" t="e">
        <f t="shared" ref="F30:I30" si="46">F14*0.9</f>
        <v>#REF!</v>
      </c>
      <c r="G30" s="44" t="e">
        <f t="shared" si="46"/>
        <v>#REF!</v>
      </c>
      <c r="H30" s="44" t="e">
        <f t="shared" si="46"/>
        <v>#REF!</v>
      </c>
      <c r="I30" s="44" t="e">
        <f t="shared" si="46"/>
        <v>#REF!</v>
      </c>
      <c r="J30" s="44" t="e">
        <f t="shared" ref="J30:K30" si="47">J14*0.9</f>
        <v>#REF!</v>
      </c>
      <c r="K30" s="44" t="e">
        <f t="shared" si="47"/>
        <v>#REF!</v>
      </c>
      <c r="L30" s="44" t="e">
        <f t="shared" ref="L30:P30" si="48">L14*0.9</f>
        <v>#REF!</v>
      </c>
      <c r="M30" s="44" t="e">
        <f t="shared" si="48"/>
        <v>#REF!</v>
      </c>
      <c r="N30" s="44" t="e">
        <f t="shared" si="48"/>
        <v>#REF!</v>
      </c>
      <c r="O30" s="44" t="e">
        <f t="shared" si="48"/>
        <v>#REF!</v>
      </c>
      <c r="P30" s="44" t="e">
        <f t="shared" si="48"/>
        <v>#REF!</v>
      </c>
    </row>
    <row r="31" spans="1:16" s="9" customFormat="1" x14ac:dyDescent="0.2">
      <c r="A31" s="11" t="s">
        <v>0</v>
      </c>
      <c r="B31" s="44"/>
      <c r="C31" s="44"/>
      <c r="D31" s="44"/>
      <c r="E31" s="44"/>
      <c r="F31" s="44"/>
      <c r="G31" s="44"/>
      <c r="H31" s="44"/>
      <c r="I31" s="44"/>
      <c r="J31" s="44"/>
      <c r="K31" s="44"/>
      <c r="L31" s="44"/>
      <c r="M31" s="44"/>
      <c r="N31" s="44"/>
      <c r="O31" s="44"/>
      <c r="P31" s="44"/>
    </row>
    <row r="32" spans="1:16" s="9" customFormat="1" x14ac:dyDescent="0.2">
      <c r="A32" s="12">
        <v>1</v>
      </c>
      <c r="B32" s="44" t="e">
        <f t="shared" si="18"/>
        <v>#REF!</v>
      </c>
      <c r="C32" s="44" t="e">
        <f t="shared" ref="C32" si="49">C16*0.9</f>
        <v>#REF!</v>
      </c>
      <c r="D32" s="44" t="e">
        <f t="shared" ref="D32" si="50">D16*0.9</f>
        <v>#REF!</v>
      </c>
      <c r="E32" s="44" t="e">
        <f t="shared" ref="E32" si="51">E16*0.9</f>
        <v>#REF!</v>
      </c>
      <c r="F32" s="44" t="e">
        <f t="shared" ref="F32:I32" si="52">F16*0.9</f>
        <v>#REF!</v>
      </c>
      <c r="G32" s="44" t="e">
        <f t="shared" si="52"/>
        <v>#REF!</v>
      </c>
      <c r="H32" s="44" t="e">
        <f t="shared" si="52"/>
        <v>#REF!</v>
      </c>
      <c r="I32" s="44" t="e">
        <f t="shared" si="52"/>
        <v>#REF!</v>
      </c>
      <c r="J32" s="44" t="e">
        <f t="shared" ref="J32:K32" si="53">J16*0.9</f>
        <v>#REF!</v>
      </c>
      <c r="K32" s="44" t="e">
        <f t="shared" si="53"/>
        <v>#REF!</v>
      </c>
      <c r="L32" s="44" t="e">
        <f t="shared" ref="L32:P32" si="54">L16*0.9</f>
        <v>#REF!</v>
      </c>
      <c r="M32" s="44" t="e">
        <f t="shared" si="54"/>
        <v>#REF!</v>
      </c>
      <c r="N32" s="44" t="e">
        <f t="shared" si="54"/>
        <v>#REF!</v>
      </c>
      <c r="O32" s="44" t="e">
        <f t="shared" si="54"/>
        <v>#REF!</v>
      </c>
      <c r="P32" s="44" t="e">
        <f t="shared" si="54"/>
        <v>#REF!</v>
      </c>
    </row>
    <row r="33" spans="1:46" s="9" customFormat="1" x14ac:dyDescent="0.2">
      <c r="A33" s="12">
        <v>2</v>
      </c>
      <c r="B33" s="44" t="e">
        <f t="shared" si="18"/>
        <v>#REF!</v>
      </c>
      <c r="C33" s="44" t="e">
        <f t="shared" ref="C33" si="55">C17*0.9</f>
        <v>#REF!</v>
      </c>
      <c r="D33" s="44" t="e">
        <f t="shared" ref="D33" si="56">D17*0.9</f>
        <v>#REF!</v>
      </c>
      <c r="E33" s="44" t="e">
        <f t="shared" ref="E33" si="57">E17*0.9</f>
        <v>#REF!</v>
      </c>
      <c r="F33" s="44" t="e">
        <f t="shared" ref="F33:I33" si="58">F17*0.9</f>
        <v>#REF!</v>
      </c>
      <c r="G33" s="44" t="e">
        <f t="shared" si="58"/>
        <v>#REF!</v>
      </c>
      <c r="H33" s="44" t="e">
        <f t="shared" si="58"/>
        <v>#REF!</v>
      </c>
      <c r="I33" s="44" t="e">
        <f t="shared" si="58"/>
        <v>#REF!</v>
      </c>
      <c r="J33" s="44" t="e">
        <f t="shared" ref="J33:K33" si="59">J17*0.9</f>
        <v>#REF!</v>
      </c>
      <c r="K33" s="44" t="e">
        <f t="shared" si="59"/>
        <v>#REF!</v>
      </c>
      <c r="L33" s="44" t="e">
        <f t="shared" ref="L33:P33" si="60">L17*0.9</f>
        <v>#REF!</v>
      </c>
      <c r="M33" s="44" t="e">
        <f t="shared" si="60"/>
        <v>#REF!</v>
      </c>
      <c r="N33" s="44" t="e">
        <f t="shared" si="60"/>
        <v>#REF!</v>
      </c>
      <c r="O33" s="44" t="e">
        <f t="shared" si="60"/>
        <v>#REF!</v>
      </c>
      <c r="P33" s="44" t="e">
        <f t="shared" si="60"/>
        <v>#REF!</v>
      </c>
    </row>
    <row r="35" spans="1:46" ht="14.45" customHeight="1" x14ac:dyDescent="0.2">
      <c r="A35" s="223" t="s">
        <v>69</v>
      </c>
      <c r="B35" s="223"/>
      <c r="C35" s="223"/>
      <c r="D35" s="223"/>
      <c r="E35" s="223"/>
      <c r="F35" s="223"/>
      <c r="G35" s="223"/>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row>
    <row r="36" spans="1:46" s="9" customFormat="1" x14ac:dyDescent="0.2">
      <c r="A36" s="31"/>
    </row>
    <row r="37" spans="1:46" s="75" customFormat="1" ht="12" x14ac:dyDescent="0.2">
      <c r="A37" s="74" t="s">
        <v>24</v>
      </c>
    </row>
    <row r="38" spans="1:46" s="75" customFormat="1" ht="12" x14ac:dyDescent="0.2">
      <c r="A38" s="62" t="s">
        <v>36</v>
      </c>
      <c r="B38" s="76"/>
      <c r="C38" s="76"/>
      <c r="D38" s="76"/>
      <c r="E38" s="76"/>
      <c r="F38" s="76"/>
      <c r="G38" s="76"/>
      <c r="H38" s="76"/>
      <c r="I38" s="76"/>
      <c r="J38" s="76"/>
      <c r="K38" s="76"/>
      <c r="L38" s="76"/>
      <c r="M38" s="76"/>
      <c r="N38" s="76"/>
      <c r="O38" s="77"/>
      <c r="P38" s="77"/>
      <c r="Q38" s="77"/>
      <c r="R38" s="77"/>
      <c r="S38" s="77"/>
      <c r="T38" s="77"/>
      <c r="U38" s="77"/>
      <c r="V38" s="77"/>
      <c r="W38" s="77"/>
      <c r="X38" s="77"/>
      <c r="Y38" s="77"/>
      <c r="Z38" s="77"/>
      <c r="AA38" s="77"/>
      <c r="AB38" s="77"/>
      <c r="AC38" s="77"/>
      <c r="AD38" s="77"/>
      <c r="AE38" s="77"/>
      <c r="AF38" s="77"/>
      <c r="AG38" s="77"/>
    </row>
    <row r="39" spans="1:46" s="75" customFormat="1" ht="24" x14ac:dyDescent="0.2">
      <c r="A39" s="62" t="s">
        <v>37</v>
      </c>
      <c r="B39" s="76"/>
      <c r="C39" s="76"/>
      <c r="D39" s="76"/>
      <c r="E39" s="76"/>
      <c r="F39" s="76"/>
      <c r="G39" s="76"/>
      <c r="H39" s="76"/>
      <c r="I39" s="76"/>
      <c r="J39" s="76"/>
      <c r="K39" s="76"/>
      <c r="L39" s="76"/>
      <c r="M39" s="76"/>
      <c r="N39" s="76"/>
      <c r="O39" s="77"/>
      <c r="P39" s="77"/>
      <c r="Q39" s="77"/>
      <c r="R39" s="77"/>
      <c r="S39" s="77"/>
      <c r="T39" s="77"/>
      <c r="U39" s="77"/>
      <c r="V39" s="77"/>
      <c r="W39" s="77"/>
      <c r="X39" s="77"/>
      <c r="Y39" s="77"/>
      <c r="Z39" s="77"/>
      <c r="AA39" s="77"/>
      <c r="AB39" s="77"/>
      <c r="AC39" s="77"/>
      <c r="AD39" s="77"/>
      <c r="AE39" s="77"/>
      <c r="AF39" s="77"/>
      <c r="AG39" s="77"/>
    </row>
    <row r="40" spans="1:46" s="75" customFormat="1" ht="12" x14ac:dyDescent="0.2">
      <c r="A40" s="2"/>
    </row>
    <row r="41" spans="1:46" s="75" customFormat="1" ht="12" x14ac:dyDescent="0.2">
      <c r="A41" s="78" t="s">
        <v>12</v>
      </c>
    </row>
    <row r="42" spans="1:46" s="75" customFormat="1" ht="12" x14ac:dyDescent="0.2">
      <c r="A42" s="64" t="s">
        <v>34</v>
      </c>
    </row>
    <row r="43" spans="1:46" s="75" customFormat="1" ht="12" x14ac:dyDescent="0.2">
      <c r="A43" s="65" t="s">
        <v>13</v>
      </c>
    </row>
    <row r="44" spans="1:46" s="75" customFormat="1" ht="12" x14ac:dyDescent="0.2">
      <c r="A44" s="65" t="s">
        <v>14</v>
      </c>
    </row>
    <row r="45" spans="1:46" s="75" customFormat="1" ht="24" x14ac:dyDescent="0.2">
      <c r="A45" s="66" t="s">
        <v>18</v>
      </c>
    </row>
    <row r="46" spans="1:46" s="75" customFormat="1" ht="12" x14ac:dyDescent="0.2">
      <c r="A46" s="65" t="s">
        <v>35</v>
      </c>
    </row>
    <row r="47" spans="1:46" s="75" customFormat="1" ht="48" x14ac:dyDescent="0.2">
      <c r="A47" s="37" t="s">
        <v>70</v>
      </c>
    </row>
    <row r="48" spans="1:46" s="75" customFormat="1" ht="12" x14ac:dyDescent="0.2">
      <c r="A48" s="37"/>
    </row>
    <row r="49" spans="1:19" s="75" customFormat="1" ht="38.25" x14ac:dyDescent="0.2">
      <c r="A49" s="67" t="s">
        <v>71</v>
      </c>
      <c r="B49" s="80"/>
      <c r="C49" s="80"/>
      <c r="D49" s="80"/>
      <c r="E49" s="80"/>
      <c r="F49" s="80"/>
      <c r="G49" s="80"/>
      <c r="H49" s="80"/>
      <c r="I49" s="80"/>
      <c r="J49" s="80"/>
      <c r="K49" s="80"/>
      <c r="L49" s="80"/>
      <c r="M49" s="80"/>
      <c r="N49" s="80"/>
      <c r="O49" s="80"/>
      <c r="P49" s="80"/>
      <c r="Q49" s="80"/>
      <c r="R49" s="80"/>
      <c r="S49" s="80"/>
    </row>
    <row r="50" spans="1:19" s="75" customFormat="1" ht="12" x14ac:dyDescent="0.2">
      <c r="A50" s="81"/>
      <c r="B50" s="80"/>
      <c r="C50" s="80"/>
      <c r="D50" s="80"/>
      <c r="E50" s="80"/>
      <c r="F50" s="80"/>
      <c r="G50" s="80"/>
      <c r="H50" s="80"/>
      <c r="I50" s="80"/>
      <c r="J50" s="80"/>
      <c r="K50" s="80"/>
      <c r="L50" s="80"/>
      <c r="M50" s="80"/>
      <c r="N50" s="80"/>
      <c r="O50" s="80"/>
      <c r="P50" s="80"/>
      <c r="Q50" s="80"/>
      <c r="R50" s="80"/>
      <c r="S50" s="80"/>
    </row>
    <row r="51" spans="1:19" s="75" customFormat="1" ht="52.5" x14ac:dyDescent="0.2">
      <c r="A51" s="98" t="s">
        <v>41</v>
      </c>
      <c r="B51" s="82"/>
      <c r="C51" s="82"/>
      <c r="D51" s="82"/>
      <c r="E51" s="82"/>
      <c r="F51" s="82"/>
      <c r="G51" s="82"/>
      <c r="H51" s="82"/>
      <c r="I51" s="82"/>
      <c r="J51" s="82"/>
      <c r="K51" s="82"/>
      <c r="L51" s="82"/>
      <c r="M51" s="1"/>
      <c r="N51" s="1"/>
      <c r="O51" s="80"/>
      <c r="P51" s="80"/>
      <c r="Q51" s="80"/>
      <c r="R51" s="80"/>
      <c r="S51" s="80"/>
    </row>
    <row r="52" spans="1:19" s="75" customFormat="1" ht="42" x14ac:dyDescent="0.2">
      <c r="A52" s="98" t="s">
        <v>42</v>
      </c>
      <c r="B52" s="82"/>
      <c r="C52" s="82"/>
      <c r="D52" s="82"/>
      <c r="E52" s="82"/>
      <c r="F52" s="82"/>
      <c r="G52" s="82"/>
      <c r="H52" s="82"/>
      <c r="I52" s="82"/>
      <c r="J52" s="82"/>
      <c r="K52" s="82"/>
      <c r="L52" s="82"/>
      <c r="M52" s="1"/>
      <c r="N52" s="1"/>
      <c r="O52" s="80"/>
      <c r="P52" s="80"/>
      <c r="Q52" s="80"/>
      <c r="R52" s="80"/>
      <c r="S52" s="80"/>
    </row>
    <row r="53" spans="1:19" s="75" customFormat="1" ht="73.5" x14ac:dyDescent="0.2">
      <c r="A53" s="98" t="s">
        <v>43</v>
      </c>
      <c r="B53" s="82"/>
      <c r="C53" s="82"/>
      <c r="D53" s="82"/>
      <c r="E53" s="82"/>
      <c r="F53" s="82"/>
      <c r="G53" s="82"/>
      <c r="H53" s="82"/>
      <c r="I53" s="82"/>
      <c r="J53" s="82"/>
      <c r="K53" s="82"/>
      <c r="L53" s="82"/>
      <c r="M53" s="1"/>
      <c r="N53" s="1"/>
      <c r="O53" s="80"/>
      <c r="P53" s="80"/>
      <c r="Q53" s="80"/>
      <c r="R53" s="80"/>
      <c r="S53" s="80"/>
    </row>
    <row r="54" spans="1:19" s="75" customFormat="1" ht="52.5" x14ac:dyDescent="0.2">
      <c r="A54" s="109" t="s">
        <v>82</v>
      </c>
      <c r="B54" s="80"/>
      <c r="C54" s="80"/>
      <c r="D54" s="80"/>
      <c r="E54" s="80"/>
      <c r="F54" s="80"/>
      <c r="G54" s="80"/>
      <c r="H54" s="80"/>
      <c r="I54" s="80"/>
      <c r="J54" s="80"/>
      <c r="K54" s="80"/>
      <c r="L54" s="80"/>
      <c r="M54" s="80"/>
      <c r="N54" s="80"/>
      <c r="O54" s="80"/>
      <c r="P54" s="80"/>
      <c r="Q54" s="80"/>
      <c r="R54" s="80"/>
      <c r="S54" s="80"/>
    </row>
    <row r="55" spans="1:19" s="75" customFormat="1" ht="63" x14ac:dyDescent="0.2">
      <c r="A55" s="98" t="s">
        <v>45</v>
      </c>
      <c r="B55" s="80"/>
      <c r="C55" s="80"/>
      <c r="D55" s="80"/>
      <c r="E55" s="80"/>
      <c r="F55" s="80"/>
      <c r="G55" s="80"/>
      <c r="H55" s="80"/>
      <c r="I55" s="80"/>
      <c r="J55" s="80"/>
      <c r="K55" s="80"/>
      <c r="L55" s="80"/>
      <c r="M55" s="80"/>
      <c r="N55" s="80"/>
      <c r="O55" s="80"/>
      <c r="P55" s="80"/>
      <c r="Q55" s="80"/>
      <c r="R55" s="80"/>
      <c r="S55" s="80"/>
    </row>
    <row r="56" spans="1:19" s="75" customFormat="1" ht="31.5" x14ac:dyDescent="0.2">
      <c r="A56" s="109" t="s">
        <v>80</v>
      </c>
      <c r="E56" s="80"/>
      <c r="F56" s="80"/>
      <c r="G56" s="80"/>
      <c r="H56" s="80"/>
      <c r="I56" s="80"/>
      <c r="J56" s="80"/>
      <c r="K56" s="80"/>
      <c r="L56" s="80"/>
      <c r="M56" s="80"/>
      <c r="N56" s="80"/>
      <c r="O56" s="80"/>
      <c r="P56" s="80"/>
      <c r="Q56" s="80"/>
      <c r="R56" s="80"/>
      <c r="S56" s="80"/>
    </row>
    <row r="57" spans="1:19" s="75" customFormat="1" ht="52.5" x14ac:dyDescent="0.2">
      <c r="A57" s="98" t="s">
        <v>83</v>
      </c>
      <c r="E57" s="80"/>
      <c r="F57" s="80"/>
      <c r="G57" s="80"/>
      <c r="H57" s="80"/>
      <c r="I57" s="80"/>
      <c r="J57" s="80"/>
      <c r="K57" s="80"/>
      <c r="L57" s="80"/>
      <c r="M57" s="80"/>
      <c r="N57" s="80"/>
      <c r="O57" s="80"/>
      <c r="P57" s="80"/>
      <c r="Q57" s="80"/>
      <c r="R57" s="80"/>
      <c r="S57" s="80"/>
    </row>
    <row r="58" spans="1:19" s="75" customFormat="1" ht="42" x14ac:dyDescent="0.2">
      <c r="A58" s="98" t="s">
        <v>84</v>
      </c>
    </row>
    <row r="59" spans="1:19" s="75" customFormat="1" ht="42" x14ac:dyDescent="0.2">
      <c r="A59" s="109" t="s">
        <v>85</v>
      </c>
    </row>
    <row r="60" spans="1:19" s="75" customFormat="1" ht="21" x14ac:dyDescent="0.2">
      <c r="A60" s="109" t="s">
        <v>81</v>
      </c>
    </row>
    <row r="61" spans="1:19" s="75" customFormat="1" ht="12" x14ac:dyDescent="0.2">
      <c r="A61" s="68"/>
    </row>
    <row r="62" spans="1:19" s="75" customFormat="1" ht="31.5" x14ac:dyDescent="0.2">
      <c r="A62" s="69" t="s">
        <v>46</v>
      </c>
    </row>
    <row r="63" spans="1:19" s="75" customFormat="1" ht="52.5" x14ac:dyDescent="0.2">
      <c r="A63" s="89" t="s">
        <v>47</v>
      </c>
    </row>
    <row r="64" spans="1:19" s="75" customFormat="1" ht="21" x14ac:dyDescent="0.2">
      <c r="A64" s="69" t="s">
        <v>48</v>
      </c>
    </row>
    <row r="65" spans="1:1" s="75" customFormat="1" ht="53.25" x14ac:dyDescent="0.2">
      <c r="A65" s="86" t="s">
        <v>49</v>
      </c>
    </row>
    <row r="66" spans="1:1" s="75" customFormat="1" ht="31.5" x14ac:dyDescent="0.2">
      <c r="A66" s="69" t="s">
        <v>50</v>
      </c>
    </row>
    <row r="67" spans="1:1" s="75" customFormat="1" ht="12" x14ac:dyDescent="0.2">
      <c r="A67" s="84"/>
    </row>
    <row r="68" spans="1:1" s="75" customFormat="1" ht="12" x14ac:dyDescent="0.2">
      <c r="A68" s="72" t="s">
        <v>16</v>
      </c>
    </row>
    <row r="69" spans="1:1" s="75" customFormat="1" ht="12" x14ac:dyDescent="0.2">
      <c r="A69" s="72"/>
    </row>
    <row r="70" spans="1:1" ht="36" x14ac:dyDescent="0.2">
      <c r="A70" s="73" t="s">
        <v>32</v>
      </c>
    </row>
    <row r="71" spans="1:1" ht="24" x14ac:dyDescent="0.2">
      <c r="A71" s="73" t="s">
        <v>33</v>
      </c>
    </row>
  </sheetData>
  <mergeCells count="1">
    <mergeCell ref="A35:AT3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69"/>
  <sheetViews>
    <sheetView topLeftCell="B13" workbookViewId="0">
      <selection activeCell="B22" sqref="B22:U33"/>
    </sheetView>
  </sheetViews>
  <sheetFormatPr defaultColWidth="8.7109375" defaultRowHeight="12.75" x14ac:dyDescent="0.2"/>
  <cols>
    <col min="1" max="1" width="72.5703125" style="9" customWidth="1"/>
    <col min="2" max="16384" width="8.7109375" style="9"/>
  </cols>
  <sheetData>
    <row r="1" spans="1:21" x14ac:dyDescent="0.2">
      <c r="A1" s="3" t="s">
        <v>20</v>
      </c>
    </row>
    <row r="2" spans="1:21" x14ac:dyDescent="0.2">
      <c r="A2" s="126" t="s">
        <v>120</v>
      </c>
    </row>
    <row r="3" spans="1:21" x14ac:dyDescent="0.2">
      <c r="A3" s="126" t="s">
        <v>9</v>
      </c>
      <c r="B3" s="47" t="e">
        <f>'C завтраками| Bed and breakfast'!#REF!</f>
        <v>#REF!</v>
      </c>
      <c r="C3" s="47" t="e">
        <f>'C завтраками| Bed and breakfast'!#REF!</f>
        <v>#REF!</v>
      </c>
      <c r="D3" s="47" t="e">
        <f>'C завтраками| Bed and breakfast'!#REF!</f>
        <v>#REF!</v>
      </c>
      <c r="E3" s="47" t="e">
        <f>'C завтраками| Bed and breakfast'!#REF!</f>
        <v>#REF!</v>
      </c>
      <c r="F3" s="47" t="e">
        <f>'C завтраками| Bed and breakfast'!#REF!</f>
        <v>#REF!</v>
      </c>
      <c r="G3" s="47" t="e">
        <f>'C завтраками| Bed and breakfast'!#REF!</f>
        <v>#REF!</v>
      </c>
      <c r="H3" s="47" t="e">
        <f>'C завтраками| Bed and breakfast'!#REF!</f>
        <v>#REF!</v>
      </c>
      <c r="I3" s="47" t="e">
        <f>'C завтраками| Bed and breakfast'!#REF!</f>
        <v>#REF!</v>
      </c>
      <c r="J3" s="47" t="e">
        <f>'C завтраками| Bed and breakfast'!#REF!</f>
        <v>#REF!</v>
      </c>
      <c r="K3" s="47" t="e">
        <f>'C завтраками| Bed and breakfast'!#REF!</f>
        <v>#REF!</v>
      </c>
      <c r="L3" s="47" t="e">
        <f>'C завтраками| Bed and breakfast'!#REF!</f>
        <v>#REF!</v>
      </c>
      <c r="M3" s="47" t="e">
        <f>'C завтраками| Bed and breakfast'!#REF!</f>
        <v>#REF!</v>
      </c>
      <c r="N3" s="47" t="e">
        <f>'C завтраками| Bed and breakfast'!#REF!</f>
        <v>#REF!</v>
      </c>
      <c r="O3" s="47" t="e">
        <f>'C завтраками| Bed and breakfast'!#REF!</f>
        <v>#REF!</v>
      </c>
      <c r="P3" s="47" t="e">
        <f>'C завтраками| Bed and breakfast'!#REF!</f>
        <v>#REF!</v>
      </c>
      <c r="Q3" s="47" t="e">
        <f>'C завтраками| Bed and breakfast'!#REF!</f>
        <v>#REF!</v>
      </c>
      <c r="R3" s="47" t="e">
        <f>'C завтраками| Bed and breakfast'!#REF!</f>
        <v>#REF!</v>
      </c>
      <c r="S3" s="47" t="e">
        <f>'C завтраками| Bed and breakfast'!#REF!</f>
        <v>#REF!</v>
      </c>
      <c r="T3" s="47" t="e">
        <f>'C завтраками| Bed and breakfast'!#REF!</f>
        <v>#REF!</v>
      </c>
      <c r="U3" s="47" t="e">
        <f>'C завтраками| Bed and breakfast'!#REF!</f>
        <v>#REF!</v>
      </c>
    </row>
    <row r="4" spans="1:21" ht="23.1" customHeight="1" x14ac:dyDescent="0.2">
      <c r="A4" s="46" t="s">
        <v>11</v>
      </c>
      <c r="B4" s="47" t="e">
        <f>'C завтраками| Bed and breakfast'!#REF!</f>
        <v>#REF!</v>
      </c>
      <c r="C4" s="47" t="e">
        <f>'C завтраками| Bed and breakfast'!#REF!</f>
        <v>#REF!</v>
      </c>
      <c r="D4" s="47" t="e">
        <f>'C завтраками| Bed and breakfast'!#REF!</f>
        <v>#REF!</v>
      </c>
      <c r="E4" s="47" t="e">
        <f>'C завтраками| Bed and breakfast'!#REF!</f>
        <v>#REF!</v>
      </c>
      <c r="F4" s="47" t="e">
        <f>'C завтраками| Bed and breakfast'!#REF!</f>
        <v>#REF!</v>
      </c>
      <c r="G4" s="47" t="e">
        <f>'C завтраками| Bed and breakfast'!#REF!</f>
        <v>#REF!</v>
      </c>
      <c r="H4" s="47" t="e">
        <f>'C завтраками| Bed and breakfast'!#REF!</f>
        <v>#REF!</v>
      </c>
      <c r="I4" s="47" t="e">
        <f>'C завтраками| Bed and breakfast'!#REF!</f>
        <v>#REF!</v>
      </c>
      <c r="J4" s="47" t="e">
        <f>'C завтраками| Bed and breakfast'!#REF!</f>
        <v>#REF!</v>
      </c>
      <c r="K4" s="47" t="e">
        <f>'C завтраками| Bed and breakfast'!#REF!</f>
        <v>#REF!</v>
      </c>
      <c r="L4" s="47" t="e">
        <f>'C завтраками| Bed and breakfast'!#REF!</f>
        <v>#REF!</v>
      </c>
      <c r="M4" s="47" t="e">
        <f>'C завтраками| Bed and breakfast'!#REF!</f>
        <v>#REF!</v>
      </c>
      <c r="N4" s="47" t="e">
        <f>'C завтраками| Bed and breakfast'!#REF!</f>
        <v>#REF!</v>
      </c>
      <c r="O4" s="47" t="e">
        <f>'C завтраками| Bed and breakfast'!#REF!</f>
        <v>#REF!</v>
      </c>
      <c r="P4" s="47" t="e">
        <f>'C завтраками| Bed and breakfast'!#REF!</f>
        <v>#REF!</v>
      </c>
      <c r="Q4" s="47" t="e">
        <f>'C завтраками| Bed and breakfast'!#REF!</f>
        <v>#REF!</v>
      </c>
      <c r="R4" s="47" t="e">
        <f>'C завтраками| Bed and breakfast'!#REF!</f>
        <v>#REF!</v>
      </c>
      <c r="S4" s="47" t="e">
        <f>'C завтраками| Bed and breakfast'!#REF!</f>
        <v>#REF!</v>
      </c>
      <c r="T4" s="47" t="e">
        <f>'C завтраками| Bed and breakfast'!#REF!</f>
        <v>#REF!</v>
      </c>
      <c r="U4" s="47" t="e">
        <f>'C завтраками| Bed and breakfast'!#REF!</f>
        <v>#REF!</v>
      </c>
    </row>
    <row r="5" spans="1:21" x14ac:dyDescent="0.2">
      <c r="A5" s="11" t="s">
        <v>2</v>
      </c>
    </row>
    <row r="6" spans="1:21" x14ac:dyDescent="0.2">
      <c r="A6" s="43">
        <v>1</v>
      </c>
      <c r="B6" s="44" t="e">
        <f>'C завтраками| Bed and breakfast'!#REF!*0.85</f>
        <v>#REF!</v>
      </c>
      <c r="C6" s="44" t="e">
        <f>'C завтраками| Bed and breakfast'!#REF!*0.85</f>
        <v>#REF!</v>
      </c>
      <c r="D6" s="44" t="e">
        <f>'C завтраками| Bed and breakfast'!#REF!*0.85</f>
        <v>#REF!</v>
      </c>
      <c r="E6" s="44" t="e">
        <f>'C завтраками| Bed and breakfast'!#REF!*0.85</f>
        <v>#REF!</v>
      </c>
      <c r="F6" s="44" t="e">
        <f>'C завтраками| Bed and breakfast'!#REF!*0.85</f>
        <v>#REF!</v>
      </c>
      <c r="G6" s="44" t="e">
        <f>'C завтраками| Bed and breakfast'!#REF!*0.85</f>
        <v>#REF!</v>
      </c>
      <c r="H6" s="44" t="e">
        <f>'C завтраками| Bed and breakfast'!#REF!*0.85</f>
        <v>#REF!</v>
      </c>
      <c r="I6" s="44" t="e">
        <f>'C завтраками| Bed and breakfast'!#REF!*0.85</f>
        <v>#REF!</v>
      </c>
      <c r="J6" s="44" t="e">
        <f>'C завтраками| Bed and breakfast'!#REF!*0.85</f>
        <v>#REF!</v>
      </c>
      <c r="K6" s="44" t="e">
        <f>'C завтраками| Bed and breakfast'!#REF!*0.85</f>
        <v>#REF!</v>
      </c>
      <c r="L6" s="44" t="e">
        <f>'C завтраками| Bed and breakfast'!#REF!*0.85</f>
        <v>#REF!</v>
      </c>
      <c r="M6" s="44" t="e">
        <f>'C завтраками| Bed and breakfast'!#REF!*0.85</f>
        <v>#REF!</v>
      </c>
      <c r="N6" s="44" t="e">
        <f>'C завтраками| Bed and breakfast'!#REF!*0.85</f>
        <v>#REF!</v>
      </c>
      <c r="O6" s="44" t="e">
        <f>'C завтраками| Bed and breakfast'!#REF!*0.85</f>
        <v>#REF!</v>
      </c>
      <c r="P6" s="44" t="e">
        <f>'C завтраками| Bed and breakfast'!#REF!*0.85</f>
        <v>#REF!</v>
      </c>
      <c r="Q6" s="44" t="e">
        <f>'C завтраками| Bed and breakfast'!#REF!*0.85</f>
        <v>#REF!</v>
      </c>
      <c r="R6" s="44" t="e">
        <f>'C завтраками| Bed and breakfast'!#REF!*0.85</f>
        <v>#REF!</v>
      </c>
      <c r="S6" s="44" t="e">
        <f>'C завтраками| Bed and breakfast'!#REF!*0.85</f>
        <v>#REF!</v>
      </c>
      <c r="T6" s="44" t="e">
        <f>'C завтраками| Bed and breakfast'!#REF!*0.85</f>
        <v>#REF!</v>
      </c>
      <c r="U6" s="44" t="e">
        <f>'C завтраками| Bed and breakfast'!#REF!*0.85</f>
        <v>#REF!</v>
      </c>
    </row>
    <row r="7" spans="1:21" x14ac:dyDescent="0.2">
      <c r="A7" s="43">
        <v>2</v>
      </c>
      <c r="B7" s="44" t="e">
        <f>'C завтраками| Bed and breakfast'!#REF!*0.85</f>
        <v>#REF!</v>
      </c>
      <c r="C7" s="44" t="e">
        <f>'C завтраками| Bed and breakfast'!#REF!*0.85</f>
        <v>#REF!</v>
      </c>
      <c r="D7" s="44" t="e">
        <f>'C завтраками| Bed and breakfast'!#REF!*0.85</f>
        <v>#REF!</v>
      </c>
      <c r="E7" s="44" t="e">
        <f>'C завтраками| Bed and breakfast'!#REF!*0.85</f>
        <v>#REF!</v>
      </c>
      <c r="F7" s="44" t="e">
        <f>'C завтраками| Bed and breakfast'!#REF!*0.85</f>
        <v>#REF!</v>
      </c>
      <c r="G7" s="44" t="e">
        <f>'C завтраками| Bed and breakfast'!#REF!*0.85</f>
        <v>#REF!</v>
      </c>
      <c r="H7" s="44" t="e">
        <f>'C завтраками| Bed and breakfast'!#REF!*0.85</f>
        <v>#REF!</v>
      </c>
      <c r="I7" s="44" t="e">
        <f>'C завтраками| Bed and breakfast'!#REF!*0.85</f>
        <v>#REF!</v>
      </c>
      <c r="J7" s="44" t="e">
        <f>'C завтраками| Bed and breakfast'!#REF!*0.85</f>
        <v>#REF!</v>
      </c>
      <c r="K7" s="44" t="e">
        <f>'C завтраками| Bed and breakfast'!#REF!*0.85</f>
        <v>#REF!</v>
      </c>
      <c r="L7" s="44" t="e">
        <f>'C завтраками| Bed and breakfast'!#REF!*0.85</f>
        <v>#REF!</v>
      </c>
      <c r="M7" s="44" t="e">
        <f>'C завтраками| Bed and breakfast'!#REF!*0.85</f>
        <v>#REF!</v>
      </c>
      <c r="N7" s="44" t="e">
        <f>'C завтраками| Bed and breakfast'!#REF!*0.85</f>
        <v>#REF!</v>
      </c>
      <c r="O7" s="44" t="e">
        <f>'C завтраками| Bed and breakfast'!#REF!*0.85</f>
        <v>#REF!</v>
      </c>
      <c r="P7" s="44" t="e">
        <f>'C завтраками| Bed and breakfast'!#REF!*0.85</f>
        <v>#REF!</v>
      </c>
      <c r="Q7" s="44" t="e">
        <f>'C завтраками| Bed and breakfast'!#REF!*0.85</f>
        <v>#REF!</v>
      </c>
      <c r="R7" s="44" t="e">
        <f>'C завтраками| Bed and breakfast'!#REF!*0.85</f>
        <v>#REF!</v>
      </c>
      <c r="S7" s="44" t="e">
        <f>'C завтраками| Bed and breakfast'!#REF!*0.85</f>
        <v>#REF!</v>
      </c>
      <c r="T7" s="44" t="e">
        <f>'C завтраками| Bed and breakfast'!#REF!*0.85</f>
        <v>#REF!</v>
      </c>
      <c r="U7" s="44" t="e">
        <f>'C завтраками| Bed and breakfast'!#REF!*0.85</f>
        <v>#REF!</v>
      </c>
    </row>
    <row r="8" spans="1:21" x14ac:dyDescent="0.2">
      <c r="A8" s="11" t="s">
        <v>3</v>
      </c>
      <c r="B8" s="44"/>
      <c r="C8" s="44"/>
      <c r="D8" s="44"/>
      <c r="E8" s="44"/>
      <c r="F8" s="44"/>
      <c r="G8" s="44"/>
      <c r="H8" s="44"/>
      <c r="I8" s="44"/>
      <c r="J8" s="44"/>
      <c r="K8" s="44"/>
      <c r="L8" s="44"/>
      <c r="M8" s="44"/>
      <c r="N8" s="44"/>
      <c r="O8" s="44"/>
      <c r="P8" s="44"/>
      <c r="Q8" s="44"/>
      <c r="R8" s="44"/>
      <c r="S8" s="44"/>
      <c r="T8" s="44"/>
      <c r="U8" s="44"/>
    </row>
    <row r="9" spans="1:21" x14ac:dyDescent="0.2">
      <c r="A9" s="43">
        <v>1</v>
      </c>
      <c r="B9" s="44" t="e">
        <f>'C завтраками| Bed and breakfast'!#REF!*0.85</f>
        <v>#REF!</v>
      </c>
      <c r="C9" s="44" t="e">
        <f>'C завтраками| Bed and breakfast'!#REF!*0.85</f>
        <v>#REF!</v>
      </c>
      <c r="D9" s="44" t="e">
        <f>'C завтраками| Bed and breakfast'!#REF!*0.85</f>
        <v>#REF!</v>
      </c>
      <c r="E9" s="44" t="e">
        <f>'C завтраками| Bed and breakfast'!#REF!*0.85</f>
        <v>#REF!</v>
      </c>
      <c r="F9" s="44" t="e">
        <f>'C завтраками| Bed and breakfast'!#REF!*0.85</f>
        <v>#REF!</v>
      </c>
      <c r="G9" s="44" t="e">
        <f>'C завтраками| Bed and breakfast'!#REF!*0.85</f>
        <v>#REF!</v>
      </c>
      <c r="H9" s="44" t="e">
        <f>'C завтраками| Bed and breakfast'!#REF!*0.85</f>
        <v>#REF!</v>
      </c>
      <c r="I9" s="44" t="e">
        <f>'C завтраками| Bed and breakfast'!#REF!*0.85</f>
        <v>#REF!</v>
      </c>
      <c r="J9" s="44" t="e">
        <f>'C завтраками| Bed and breakfast'!#REF!*0.85</f>
        <v>#REF!</v>
      </c>
      <c r="K9" s="44" t="e">
        <f>'C завтраками| Bed and breakfast'!#REF!*0.85</f>
        <v>#REF!</v>
      </c>
      <c r="L9" s="44" t="e">
        <f>'C завтраками| Bed and breakfast'!#REF!*0.85</f>
        <v>#REF!</v>
      </c>
      <c r="M9" s="44" t="e">
        <f>'C завтраками| Bed and breakfast'!#REF!*0.85</f>
        <v>#REF!</v>
      </c>
      <c r="N9" s="44" t="e">
        <f>'C завтраками| Bed and breakfast'!#REF!*0.85</f>
        <v>#REF!</v>
      </c>
      <c r="O9" s="44" t="e">
        <f>'C завтраками| Bed and breakfast'!#REF!*0.85</f>
        <v>#REF!</v>
      </c>
      <c r="P9" s="44" t="e">
        <f>'C завтраками| Bed and breakfast'!#REF!*0.85</f>
        <v>#REF!</v>
      </c>
      <c r="Q9" s="44" t="e">
        <f>'C завтраками| Bed and breakfast'!#REF!*0.85</f>
        <v>#REF!</v>
      </c>
      <c r="R9" s="44" t="e">
        <f>'C завтраками| Bed and breakfast'!#REF!*0.85</f>
        <v>#REF!</v>
      </c>
      <c r="S9" s="44" t="e">
        <f>'C завтраками| Bed and breakfast'!#REF!*0.85</f>
        <v>#REF!</v>
      </c>
      <c r="T9" s="44" t="e">
        <f>'C завтраками| Bed and breakfast'!#REF!*0.85</f>
        <v>#REF!</v>
      </c>
      <c r="U9" s="44" t="e">
        <f>'C завтраками| Bed and breakfast'!#REF!*0.85</f>
        <v>#REF!</v>
      </c>
    </row>
    <row r="10" spans="1:21" x14ac:dyDescent="0.2">
      <c r="A10" s="43">
        <v>2</v>
      </c>
      <c r="B10" s="44" t="e">
        <f>'C завтраками| Bed and breakfast'!#REF!*0.85</f>
        <v>#REF!</v>
      </c>
      <c r="C10" s="44" t="e">
        <f>'C завтраками| Bed and breakfast'!#REF!*0.85</f>
        <v>#REF!</v>
      </c>
      <c r="D10" s="44" t="e">
        <f>'C завтраками| Bed and breakfast'!#REF!*0.85</f>
        <v>#REF!</v>
      </c>
      <c r="E10" s="44" t="e">
        <f>'C завтраками| Bed and breakfast'!#REF!*0.85</f>
        <v>#REF!</v>
      </c>
      <c r="F10" s="44" t="e">
        <f>'C завтраками| Bed and breakfast'!#REF!*0.85</f>
        <v>#REF!</v>
      </c>
      <c r="G10" s="44" t="e">
        <f>'C завтраками| Bed and breakfast'!#REF!*0.85</f>
        <v>#REF!</v>
      </c>
      <c r="H10" s="44" t="e">
        <f>'C завтраками| Bed and breakfast'!#REF!*0.85</f>
        <v>#REF!</v>
      </c>
      <c r="I10" s="44" t="e">
        <f>'C завтраками| Bed and breakfast'!#REF!*0.85</f>
        <v>#REF!</v>
      </c>
      <c r="J10" s="44" t="e">
        <f>'C завтраками| Bed and breakfast'!#REF!*0.85</f>
        <v>#REF!</v>
      </c>
      <c r="K10" s="44" t="e">
        <f>'C завтраками| Bed and breakfast'!#REF!*0.85</f>
        <v>#REF!</v>
      </c>
      <c r="L10" s="44" t="e">
        <f>'C завтраками| Bed and breakfast'!#REF!*0.85</f>
        <v>#REF!</v>
      </c>
      <c r="M10" s="44" t="e">
        <f>'C завтраками| Bed and breakfast'!#REF!*0.85</f>
        <v>#REF!</v>
      </c>
      <c r="N10" s="44" t="e">
        <f>'C завтраками| Bed and breakfast'!#REF!*0.85</f>
        <v>#REF!</v>
      </c>
      <c r="O10" s="44" t="e">
        <f>'C завтраками| Bed and breakfast'!#REF!*0.85</f>
        <v>#REF!</v>
      </c>
      <c r="P10" s="44" t="e">
        <f>'C завтраками| Bed and breakfast'!#REF!*0.85</f>
        <v>#REF!</v>
      </c>
      <c r="Q10" s="44" t="e">
        <f>'C завтраками| Bed and breakfast'!#REF!*0.85</f>
        <v>#REF!</v>
      </c>
      <c r="R10" s="44" t="e">
        <f>'C завтраками| Bed and breakfast'!#REF!*0.85</f>
        <v>#REF!</v>
      </c>
      <c r="S10" s="44" t="e">
        <f>'C завтраками| Bed and breakfast'!#REF!*0.85</f>
        <v>#REF!</v>
      </c>
      <c r="T10" s="44" t="e">
        <f>'C завтраками| Bed and breakfast'!#REF!*0.85</f>
        <v>#REF!</v>
      </c>
      <c r="U10" s="44" t="e">
        <f>'C завтраками| Bed and breakfast'!#REF!*0.85</f>
        <v>#REF!</v>
      </c>
    </row>
    <row r="11" spans="1:21" x14ac:dyDescent="0.2">
      <c r="A11" s="11" t="s">
        <v>4</v>
      </c>
      <c r="B11" s="44"/>
      <c r="C11" s="44"/>
      <c r="D11" s="44"/>
      <c r="E11" s="44"/>
      <c r="F11" s="44"/>
      <c r="G11" s="44"/>
      <c r="H11" s="44"/>
      <c r="I11" s="44"/>
      <c r="J11" s="44"/>
      <c r="K11" s="44"/>
      <c r="L11" s="44"/>
      <c r="M11" s="44"/>
      <c r="N11" s="44"/>
      <c r="O11" s="44"/>
      <c r="P11" s="44"/>
      <c r="Q11" s="44"/>
      <c r="R11" s="44"/>
      <c r="S11" s="44"/>
      <c r="T11" s="44"/>
      <c r="U11" s="44"/>
    </row>
    <row r="12" spans="1:21" x14ac:dyDescent="0.2">
      <c r="A12" s="12">
        <v>1</v>
      </c>
      <c r="B12" s="44" t="e">
        <f>'C завтраками| Bed and breakfast'!#REF!*0.85</f>
        <v>#REF!</v>
      </c>
      <c r="C12" s="44" t="e">
        <f>'C завтраками| Bed and breakfast'!#REF!*0.85</f>
        <v>#REF!</v>
      </c>
      <c r="D12" s="44" t="e">
        <f>'C завтраками| Bed and breakfast'!#REF!*0.85</f>
        <v>#REF!</v>
      </c>
      <c r="E12" s="44" t="e">
        <f>'C завтраками| Bed and breakfast'!#REF!*0.85</f>
        <v>#REF!</v>
      </c>
      <c r="F12" s="44" t="e">
        <f>'C завтраками| Bed and breakfast'!#REF!*0.85</f>
        <v>#REF!</v>
      </c>
      <c r="G12" s="44" t="e">
        <f>'C завтраками| Bed and breakfast'!#REF!*0.85</f>
        <v>#REF!</v>
      </c>
      <c r="H12" s="44" t="e">
        <f>'C завтраками| Bed and breakfast'!#REF!*0.85</f>
        <v>#REF!</v>
      </c>
      <c r="I12" s="44" t="e">
        <f>'C завтраками| Bed and breakfast'!#REF!*0.85</f>
        <v>#REF!</v>
      </c>
      <c r="J12" s="44" t="e">
        <f>'C завтраками| Bed and breakfast'!#REF!*0.85</f>
        <v>#REF!</v>
      </c>
      <c r="K12" s="44" t="e">
        <f>'C завтраками| Bed and breakfast'!#REF!*0.85</f>
        <v>#REF!</v>
      </c>
      <c r="L12" s="44" t="e">
        <f>'C завтраками| Bed and breakfast'!#REF!*0.85</f>
        <v>#REF!</v>
      </c>
      <c r="M12" s="44" t="e">
        <f>'C завтраками| Bed and breakfast'!#REF!*0.85</f>
        <v>#REF!</v>
      </c>
      <c r="N12" s="44" t="e">
        <f>'C завтраками| Bed and breakfast'!#REF!*0.85</f>
        <v>#REF!</v>
      </c>
      <c r="O12" s="44" t="e">
        <f>'C завтраками| Bed and breakfast'!#REF!*0.85</f>
        <v>#REF!</v>
      </c>
      <c r="P12" s="44" t="e">
        <f>'C завтраками| Bed and breakfast'!#REF!*0.85</f>
        <v>#REF!</v>
      </c>
      <c r="Q12" s="44" t="e">
        <f>'C завтраками| Bed and breakfast'!#REF!*0.85</f>
        <v>#REF!</v>
      </c>
      <c r="R12" s="44" t="e">
        <f>'C завтраками| Bed and breakfast'!#REF!*0.85</f>
        <v>#REF!</v>
      </c>
      <c r="S12" s="44" t="e">
        <f>'C завтраками| Bed and breakfast'!#REF!*0.85</f>
        <v>#REF!</v>
      </c>
      <c r="T12" s="44" t="e">
        <f>'C завтраками| Bed and breakfast'!#REF!*0.85</f>
        <v>#REF!</v>
      </c>
      <c r="U12" s="44" t="e">
        <f>'C завтраками| Bed and breakfast'!#REF!*0.85</f>
        <v>#REF!</v>
      </c>
    </row>
    <row r="13" spans="1:21" x14ac:dyDescent="0.2">
      <c r="A13" s="12">
        <v>2</v>
      </c>
      <c r="B13" s="44" t="e">
        <f>'C завтраками| Bed and breakfast'!#REF!*0.85</f>
        <v>#REF!</v>
      </c>
      <c r="C13" s="44" t="e">
        <f>'C завтраками| Bed and breakfast'!#REF!*0.85</f>
        <v>#REF!</v>
      </c>
      <c r="D13" s="44" t="e">
        <f>'C завтраками| Bed and breakfast'!#REF!*0.85</f>
        <v>#REF!</v>
      </c>
      <c r="E13" s="44" t="e">
        <f>'C завтраками| Bed and breakfast'!#REF!*0.85</f>
        <v>#REF!</v>
      </c>
      <c r="F13" s="44" t="e">
        <f>'C завтраками| Bed and breakfast'!#REF!*0.85</f>
        <v>#REF!</v>
      </c>
      <c r="G13" s="44" t="e">
        <f>'C завтраками| Bed and breakfast'!#REF!*0.85</f>
        <v>#REF!</v>
      </c>
      <c r="H13" s="44" t="e">
        <f>'C завтраками| Bed and breakfast'!#REF!*0.85</f>
        <v>#REF!</v>
      </c>
      <c r="I13" s="44" t="e">
        <f>'C завтраками| Bed and breakfast'!#REF!*0.85</f>
        <v>#REF!</v>
      </c>
      <c r="J13" s="44" t="e">
        <f>'C завтраками| Bed and breakfast'!#REF!*0.85</f>
        <v>#REF!</v>
      </c>
      <c r="K13" s="44" t="e">
        <f>'C завтраками| Bed and breakfast'!#REF!*0.85</f>
        <v>#REF!</v>
      </c>
      <c r="L13" s="44" t="e">
        <f>'C завтраками| Bed and breakfast'!#REF!*0.85</f>
        <v>#REF!</v>
      </c>
      <c r="M13" s="44" t="e">
        <f>'C завтраками| Bed and breakfast'!#REF!*0.85</f>
        <v>#REF!</v>
      </c>
      <c r="N13" s="44" t="e">
        <f>'C завтраками| Bed and breakfast'!#REF!*0.85</f>
        <v>#REF!</v>
      </c>
      <c r="O13" s="44" t="e">
        <f>'C завтраками| Bed and breakfast'!#REF!*0.85</f>
        <v>#REF!</v>
      </c>
      <c r="P13" s="44" t="e">
        <f>'C завтраками| Bed and breakfast'!#REF!*0.85</f>
        <v>#REF!</v>
      </c>
      <c r="Q13" s="44" t="e">
        <f>'C завтраками| Bed and breakfast'!#REF!*0.85</f>
        <v>#REF!</v>
      </c>
      <c r="R13" s="44" t="e">
        <f>'C завтраками| Bed and breakfast'!#REF!*0.85</f>
        <v>#REF!</v>
      </c>
      <c r="S13" s="44" t="e">
        <f>'C завтраками| Bed and breakfast'!#REF!*0.85</f>
        <v>#REF!</v>
      </c>
      <c r="T13" s="44" t="e">
        <f>'C завтраками| Bed and breakfast'!#REF!*0.85</f>
        <v>#REF!</v>
      </c>
      <c r="U13" s="44" t="e">
        <f>'C завтраками| Bed and breakfast'!#REF!*0.85</f>
        <v>#REF!</v>
      </c>
    </row>
    <row r="14" spans="1:21" x14ac:dyDescent="0.2">
      <c r="A14" s="11" t="s">
        <v>5</v>
      </c>
      <c r="B14" s="44"/>
      <c r="C14" s="44"/>
      <c r="D14" s="44"/>
      <c r="E14" s="44"/>
      <c r="F14" s="44"/>
      <c r="G14" s="44"/>
      <c r="H14" s="44"/>
      <c r="I14" s="44"/>
      <c r="J14" s="44"/>
      <c r="K14" s="44"/>
      <c r="L14" s="44"/>
      <c r="M14" s="44"/>
      <c r="N14" s="44"/>
      <c r="O14" s="44"/>
      <c r="P14" s="44"/>
      <c r="Q14" s="44"/>
      <c r="R14" s="44"/>
      <c r="S14" s="44"/>
      <c r="T14" s="44"/>
      <c r="U14" s="44"/>
    </row>
    <row r="15" spans="1:21" x14ac:dyDescent="0.2">
      <c r="A15" s="12">
        <v>1</v>
      </c>
      <c r="B15" s="44" t="e">
        <f>'C завтраками| Bed and breakfast'!#REF!*0.85</f>
        <v>#REF!</v>
      </c>
      <c r="C15" s="44" t="e">
        <f>'C завтраками| Bed and breakfast'!#REF!*0.85</f>
        <v>#REF!</v>
      </c>
      <c r="D15" s="44" t="e">
        <f>'C завтраками| Bed and breakfast'!#REF!*0.85</f>
        <v>#REF!</v>
      </c>
      <c r="E15" s="44" t="e">
        <f>'C завтраками| Bed and breakfast'!#REF!*0.85</f>
        <v>#REF!</v>
      </c>
      <c r="F15" s="44" t="e">
        <f>'C завтраками| Bed and breakfast'!#REF!*0.85</f>
        <v>#REF!</v>
      </c>
      <c r="G15" s="44" t="e">
        <f>'C завтраками| Bed and breakfast'!#REF!*0.85</f>
        <v>#REF!</v>
      </c>
      <c r="H15" s="44" t="e">
        <f>'C завтраками| Bed and breakfast'!#REF!*0.85</f>
        <v>#REF!</v>
      </c>
      <c r="I15" s="44" t="e">
        <f>'C завтраками| Bed and breakfast'!#REF!*0.85</f>
        <v>#REF!</v>
      </c>
      <c r="J15" s="44" t="e">
        <f>'C завтраками| Bed and breakfast'!#REF!*0.85</f>
        <v>#REF!</v>
      </c>
      <c r="K15" s="44" t="e">
        <f>'C завтраками| Bed and breakfast'!#REF!*0.85</f>
        <v>#REF!</v>
      </c>
      <c r="L15" s="44" t="e">
        <f>'C завтраками| Bed and breakfast'!#REF!*0.85</f>
        <v>#REF!</v>
      </c>
      <c r="M15" s="44" t="e">
        <f>'C завтраками| Bed and breakfast'!#REF!*0.85</f>
        <v>#REF!</v>
      </c>
      <c r="N15" s="44" t="e">
        <f>'C завтраками| Bed and breakfast'!#REF!*0.85</f>
        <v>#REF!</v>
      </c>
      <c r="O15" s="44" t="e">
        <f>'C завтраками| Bed and breakfast'!#REF!*0.85</f>
        <v>#REF!</v>
      </c>
      <c r="P15" s="44" t="e">
        <f>'C завтраками| Bed and breakfast'!#REF!*0.85</f>
        <v>#REF!</v>
      </c>
      <c r="Q15" s="44" t="e">
        <f>'C завтраками| Bed and breakfast'!#REF!*0.85</f>
        <v>#REF!</v>
      </c>
      <c r="R15" s="44" t="e">
        <f>'C завтраками| Bed and breakfast'!#REF!*0.85</f>
        <v>#REF!</v>
      </c>
      <c r="S15" s="44" t="e">
        <f>'C завтраками| Bed and breakfast'!#REF!*0.85</f>
        <v>#REF!</v>
      </c>
      <c r="T15" s="44" t="e">
        <f>'C завтраками| Bed and breakfast'!#REF!*0.85</f>
        <v>#REF!</v>
      </c>
      <c r="U15" s="44" t="e">
        <f>'C завтраками| Bed and breakfast'!#REF!*0.85</f>
        <v>#REF!</v>
      </c>
    </row>
    <row r="16" spans="1:21" x14ac:dyDescent="0.2">
      <c r="A16" s="12">
        <v>2</v>
      </c>
      <c r="B16" s="44" t="e">
        <f>'C завтраками| Bed and breakfast'!#REF!*0.85</f>
        <v>#REF!</v>
      </c>
      <c r="C16" s="44" t="e">
        <f>'C завтраками| Bed and breakfast'!#REF!*0.85</f>
        <v>#REF!</v>
      </c>
      <c r="D16" s="44" t="e">
        <f>'C завтраками| Bed and breakfast'!#REF!*0.85</f>
        <v>#REF!</v>
      </c>
      <c r="E16" s="44" t="e">
        <f>'C завтраками| Bed and breakfast'!#REF!*0.85</f>
        <v>#REF!</v>
      </c>
      <c r="F16" s="44" t="e">
        <f>'C завтраками| Bed and breakfast'!#REF!*0.85</f>
        <v>#REF!</v>
      </c>
      <c r="G16" s="44" t="e">
        <f>'C завтраками| Bed and breakfast'!#REF!*0.85</f>
        <v>#REF!</v>
      </c>
      <c r="H16" s="44" t="e">
        <f>'C завтраками| Bed and breakfast'!#REF!*0.85</f>
        <v>#REF!</v>
      </c>
      <c r="I16" s="44" t="e">
        <f>'C завтраками| Bed and breakfast'!#REF!*0.85</f>
        <v>#REF!</v>
      </c>
      <c r="J16" s="44" t="e">
        <f>'C завтраками| Bed and breakfast'!#REF!*0.85</f>
        <v>#REF!</v>
      </c>
      <c r="K16" s="44" t="e">
        <f>'C завтраками| Bed and breakfast'!#REF!*0.85</f>
        <v>#REF!</v>
      </c>
      <c r="L16" s="44" t="e">
        <f>'C завтраками| Bed and breakfast'!#REF!*0.85</f>
        <v>#REF!</v>
      </c>
      <c r="M16" s="44" t="e">
        <f>'C завтраками| Bed and breakfast'!#REF!*0.85</f>
        <v>#REF!</v>
      </c>
      <c r="N16" s="44" t="e">
        <f>'C завтраками| Bed and breakfast'!#REF!*0.85</f>
        <v>#REF!</v>
      </c>
      <c r="O16" s="44" t="e">
        <f>'C завтраками| Bed and breakfast'!#REF!*0.85</f>
        <v>#REF!</v>
      </c>
      <c r="P16" s="44" t="e">
        <f>'C завтраками| Bed and breakfast'!#REF!*0.85</f>
        <v>#REF!</v>
      </c>
      <c r="Q16" s="44" t="e">
        <f>'C завтраками| Bed and breakfast'!#REF!*0.85</f>
        <v>#REF!</v>
      </c>
      <c r="R16" s="44" t="e">
        <f>'C завтраками| Bed and breakfast'!#REF!*0.85</f>
        <v>#REF!</v>
      </c>
      <c r="S16" s="44" t="e">
        <f>'C завтраками| Bed and breakfast'!#REF!*0.85</f>
        <v>#REF!</v>
      </c>
      <c r="T16" s="44" t="e">
        <f>'C завтраками| Bed and breakfast'!#REF!*0.85</f>
        <v>#REF!</v>
      </c>
      <c r="U16" s="44" t="e">
        <f>'C завтраками| Bed and breakfast'!#REF!*0.85</f>
        <v>#REF!</v>
      </c>
    </row>
    <row r="17" spans="1:21" x14ac:dyDescent="0.2">
      <c r="A17" s="25"/>
    </row>
    <row r="18" spans="1:21" x14ac:dyDescent="0.2">
      <c r="A18" s="126" t="s">
        <v>60</v>
      </c>
    </row>
    <row r="19" spans="1:21" x14ac:dyDescent="0.2">
      <c r="A19" s="25"/>
      <c r="B19" s="24" t="e">
        <f t="shared" ref="B19:U20" si="0">B3</f>
        <v>#REF!</v>
      </c>
      <c r="C19" s="24" t="e">
        <f t="shared" si="0"/>
        <v>#REF!</v>
      </c>
      <c r="D19" s="24" t="e">
        <f t="shared" si="0"/>
        <v>#REF!</v>
      </c>
      <c r="E19" s="24" t="e">
        <f t="shared" si="0"/>
        <v>#REF!</v>
      </c>
      <c r="F19" s="24" t="e">
        <f t="shared" si="0"/>
        <v>#REF!</v>
      </c>
      <c r="G19" s="24" t="e">
        <f t="shared" si="0"/>
        <v>#REF!</v>
      </c>
      <c r="H19" s="24" t="e">
        <f t="shared" si="0"/>
        <v>#REF!</v>
      </c>
      <c r="I19" s="24" t="e">
        <f t="shared" si="0"/>
        <v>#REF!</v>
      </c>
      <c r="J19" s="24" t="e">
        <f t="shared" si="0"/>
        <v>#REF!</v>
      </c>
      <c r="K19" s="24" t="e">
        <f t="shared" si="0"/>
        <v>#REF!</v>
      </c>
      <c r="L19" s="24" t="e">
        <f t="shared" si="0"/>
        <v>#REF!</v>
      </c>
      <c r="M19" s="24" t="e">
        <f t="shared" si="0"/>
        <v>#REF!</v>
      </c>
      <c r="N19" s="24" t="e">
        <f t="shared" si="0"/>
        <v>#REF!</v>
      </c>
      <c r="O19" s="24" t="e">
        <f t="shared" si="0"/>
        <v>#REF!</v>
      </c>
      <c r="P19" s="24" t="e">
        <f t="shared" si="0"/>
        <v>#REF!</v>
      </c>
      <c r="Q19" s="24" t="e">
        <f t="shared" si="0"/>
        <v>#REF!</v>
      </c>
      <c r="R19" s="24" t="e">
        <f t="shared" si="0"/>
        <v>#REF!</v>
      </c>
      <c r="S19" s="24" t="e">
        <f t="shared" si="0"/>
        <v>#REF!</v>
      </c>
      <c r="T19" s="24" t="e">
        <f t="shared" si="0"/>
        <v>#REF!</v>
      </c>
      <c r="U19" s="24" t="e">
        <f t="shared" si="0"/>
        <v>#REF!</v>
      </c>
    </row>
    <row r="20" spans="1:21" ht="35.450000000000003" customHeight="1" x14ac:dyDescent="0.2">
      <c r="A20" s="10" t="s">
        <v>11</v>
      </c>
      <c r="B20" s="24" t="e">
        <f t="shared" si="0"/>
        <v>#REF!</v>
      </c>
      <c r="C20" s="24" t="e">
        <f t="shared" si="0"/>
        <v>#REF!</v>
      </c>
      <c r="D20" s="24" t="e">
        <f t="shared" si="0"/>
        <v>#REF!</v>
      </c>
      <c r="E20" s="24" t="e">
        <f t="shared" si="0"/>
        <v>#REF!</v>
      </c>
      <c r="F20" s="24" t="e">
        <f t="shared" si="0"/>
        <v>#REF!</v>
      </c>
      <c r="G20" s="24" t="e">
        <f t="shared" si="0"/>
        <v>#REF!</v>
      </c>
      <c r="H20" s="24" t="e">
        <f t="shared" si="0"/>
        <v>#REF!</v>
      </c>
      <c r="I20" s="24" t="e">
        <f t="shared" si="0"/>
        <v>#REF!</v>
      </c>
      <c r="J20" s="24" t="e">
        <f t="shared" si="0"/>
        <v>#REF!</v>
      </c>
      <c r="K20" s="24" t="e">
        <f t="shared" si="0"/>
        <v>#REF!</v>
      </c>
      <c r="L20" s="24" t="e">
        <f t="shared" si="0"/>
        <v>#REF!</v>
      </c>
      <c r="M20" s="24" t="e">
        <f t="shared" si="0"/>
        <v>#REF!</v>
      </c>
      <c r="N20" s="24" t="e">
        <f t="shared" si="0"/>
        <v>#REF!</v>
      </c>
      <c r="O20" s="24" t="e">
        <f t="shared" si="0"/>
        <v>#REF!</v>
      </c>
      <c r="P20" s="24" t="e">
        <f t="shared" si="0"/>
        <v>#REF!</v>
      </c>
      <c r="Q20" s="24" t="e">
        <f t="shared" si="0"/>
        <v>#REF!</v>
      </c>
      <c r="R20" s="24" t="e">
        <f t="shared" si="0"/>
        <v>#REF!</v>
      </c>
      <c r="S20" s="24" t="e">
        <f t="shared" si="0"/>
        <v>#REF!</v>
      </c>
      <c r="T20" s="24" t="e">
        <f t="shared" si="0"/>
        <v>#REF!</v>
      </c>
      <c r="U20" s="24" t="e">
        <f t="shared" si="0"/>
        <v>#REF!</v>
      </c>
    </row>
    <row r="21" spans="1:21" x14ac:dyDescent="0.2">
      <c r="A21" s="11" t="s">
        <v>21</v>
      </c>
    </row>
    <row r="22" spans="1:21" x14ac:dyDescent="0.2">
      <c r="A22" s="43">
        <v>1</v>
      </c>
      <c r="B22" s="44" t="e">
        <f>B6*0.87+25</f>
        <v>#REF!</v>
      </c>
      <c r="C22" s="44" t="e">
        <f t="shared" ref="C22:U32" si="1">C6*0.87+25</f>
        <v>#REF!</v>
      </c>
      <c r="D22" s="44" t="e">
        <f t="shared" si="1"/>
        <v>#REF!</v>
      </c>
      <c r="E22" s="44" t="e">
        <f t="shared" si="1"/>
        <v>#REF!</v>
      </c>
      <c r="F22" s="44" t="e">
        <f t="shared" si="1"/>
        <v>#REF!</v>
      </c>
      <c r="G22" s="44" t="e">
        <f t="shared" si="1"/>
        <v>#REF!</v>
      </c>
      <c r="H22" s="44" t="e">
        <f t="shared" si="1"/>
        <v>#REF!</v>
      </c>
      <c r="I22" s="44" t="e">
        <f t="shared" si="1"/>
        <v>#REF!</v>
      </c>
      <c r="J22" s="44" t="e">
        <f t="shared" si="1"/>
        <v>#REF!</v>
      </c>
      <c r="K22" s="44" t="e">
        <f t="shared" si="1"/>
        <v>#REF!</v>
      </c>
      <c r="L22" s="44" t="e">
        <f t="shared" si="1"/>
        <v>#REF!</v>
      </c>
      <c r="M22" s="44" t="e">
        <f t="shared" si="1"/>
        <v>#REF!</v>
      </c>
      <c r="N22" s="44" t="e">
        <f t="shared" si="1"/>
        <v>#REF!</v>
      </c>
      <c r="O22" s="44" t="e">
        <f t="shared" si="1"/>
        <v>#REF!</v>
      </c>
      <c r="P22" s="44" t="e">
        <f t="shared" si="1"/>
        <v>#REF!</v>
      </c>
      <c r="Q22" s="44" t="e">
        <f t="shared" si="1"/>
        <v>#REF!</v>
      </c>
      <c r="R22" s="44" t="e">
        <f t="shared" si="1"/>
        <v>#REF!</v>
      </c>
      <c r="S22" s="44" t="e">
        <f t="shared" si="1"/>
        <v>#REF!</v>
      </c>
      <c r="T22" s="44" t="e">
        <f t="shared" si="1"/>
        <v>#REF!</v>
      </c>
      <c r="U22" s="44" t="e">
        <f t="shared" si="1"/>
        <v>#REF!</v>
      </c>
    </row>
    <row r="23" spans="1:21" x14ac:dyDescent="0.2">
      <c r="A23" s="43">
        <v>2</v>
      </c>
      <c r="B23" s="44" t="e">
        <f t="shared" ref="B23:Q32" si="2">B7*0.87+25</f>
        <v>#REF!</v>
      </c>
      <c r="C23" s="44" t="e">
        <f t="shared" si="2"/>
        <v>#REF!</v>
      </c>
      <c r="D23" s="44" t="e">
        <f t="shared" si="2"/>
        <v>#REF!</v>
      </c>
      <c r="E23" s="44" t="e">
        <f t="shared" si="2"/>
        <v>#REF!</v>
      </c>
      <c r="F23" s="44" t="e">
        <f t="shared" si="2"/>
        <v>#REF!</v>
      </c>
      <c r="G23" s="44" t="e">
        <f t="shared" si="2"/>
        <v>#REF!</v>
      </c>
      <c r="H23" s="44" t="e">
        <f t="shared" si="2"/>
        <v>#REF!</v>
      </c>
      <c r="I23" s="44" t="e">
        <f t="shared" si="2"/>
        <v>#REF!</v>
      </c>
      <c r="J23" s="44" t="e">
        <f t="shared" si="2"/>
        <v>#REF!</v>
      </c>
      <c r="K23" s="44" t="e">
        <f t="shared" si="2"/>
        <v>#REF!</v>
      </c>
      <c r="L23" s="44" t="e">
        <f t="shared" si="2"/>
        <v>#REF!</v>
      </c>
      <c r="M23" s="44" t="e">
        <f t="shared" si="2"/>
        <v>#REF!</v>
      </c>
      <c r="N23" s="44" t="e">
        <f t="shared" si="2"/>
        <v>#REF!</v>
      </c>
      <c r="O23" s="44" t="e">
        <f t="shared" si="2"/>
        <v>#REF!</v>
      </c>
      <c r="P23" s="44" t="e">
        <f t="shared" si="2"/>
        <v>#REF!</v>
      </c>
      <c r="Q23" s="44" t="e">
        <f t="shared" si="2"/>
        <v>#REF!</v>
      </c>
      <c r="R23" s="44" t="e">
        <f t="shared" si="1"/>
        <v>#REF!</v>
      </c>
      <c r="S23" s="44" t="e">
        <f t="shared" si="1"/>
        <v>#REF!</v>
      </c>
      <c r="T23" s="44" t="e">
        <f t="shared" si="1"/>
        <v>#REF!</v>
      </c>
      <c r="U23" s="44" t="e">
        <f t="shared" si="1"/>
        <v>#REF!</v>
      </c>
    </row>
    <row r="24" spans="1:21" x14ac:dyDescent="0.2">
      <c r="A24" s="11" t="s">
        <v>22</v>
      </c>
      <c r="B24" s="44"/>
      <c r="C24" s="44"/>
      <c r="D24" s="44"/>
      <c r="E24" s="44"/>
      <c r="F24" s="44"/>
      <c r="G24" s="44"/>
      <c r="H24" s="44"/>
      <c r="I24" s="44"/>
      <c r="J24" s="44"/>
      <c r="K24" s="44"/>
      <c r="L24" s="44"/>
      <c r="M24" s="44"/>
      <c r="N24" s="44"/>
      <c r="O24" s="44"/>
      <c r="P24" s="44"/>
      <c r="Q24" s="44"/>
      <c r="R24" s="44"/>
      <c r="S24" s="44"/>
      <c r="T24" s="44"/>
      <c r="U24" s="44"/>
    </row>
    <row r="25" spans="1:21" x14ac:dyDescent="0.2">
      <c r="A25" s="43">
        <v>1</v>
      </c>
      <c r="B25" s="44" t="e">
        <f t="shared" si="2"/>
        <v>#REF!</v>
      </c>
      <c r="C25" s="44" t="e">
        <f t="shared" si="1"/>
        <v>#REF!</v>
      </c>
      <c r="D25" s="44" t="e">
        <f t="shared" si="1"/>
        <v>#REF!</v>
      </c>
      <c r="E25" s="44" t="e">
        <f t="shared" si="1"/>
        <v>#REF!</v>
      </c>
      <c r="F25" s="44" t="e">
        <f t="shared" si="1"/>
        <v>#REF!</v>
      </c>
      <c r="G25" s="44" t="e">
        <f t="shared" si="1"/>
        <v>#REF!</v>
      </c>
      <c r="H25" s="44" t="e">
        <f t="shared" si="1"/>
        <v>#REF!</v>
      </c>
      <c r="I25" s="44" t="e">
        <f t="shared" si="1"/>
        <v>#REF!</v>
      </c>
      <c r="J25" s="44" t="e">
        <f t="shared" si="1"/>
        <v>#REF!</v>
      </c>
      <c r="K25" s="44" t="e">
        <f t="shared" si="1"/>
        <v>#REF!</v>
      </c>
      <c r="L25" s="44" t="e">
        <f t="shared" si="1"/>
        <v>#REF!</v>
      </c>
      <c r="M25" s="44" t="e">
        <f t="shared" si="1"/>
        <v>#REF!</v>
      </c>
      <c r="N25" s="44" t="e">
        <f t="shared" si="1"/>
        <v>#REF!</v>
      </c>
      <c r="O25" s="44" t="e">
        <f t="shared" si="1"/>
        <v>#REF!</v>
      </c>
      <c r="P25" s="44" t="e">
        <f t="shared" si="1"/>
        <v>#REF!</v>
      </c>
      <c r="Q25" s="44" t="e">
        <f t="shared" si="1"/>
        <v>#REF!</v>
      </c>
      <c r="R25" s="44" t="e">
        <f t="shared" si="1"/>
        <v>#REF!</v>
      </c>
      <c r="S25" s="44" t="e">
        <f t="shared" si="1"/>
        <v>#REF!</v>
      </c>
      <c r="T25" s="44" t="e">
        <f t="shared" si="1"/>
        <v>#REF!</v>
      </c>
      <c r="U25" s="44" t="e">
        <f t="shared" si="1"/>
        <v>#REF!</v>
      </c>
    </row>
    <row r="26" spans="1:21" x14ac:dyDescent="0.2">
      <c r="A26" s="43">
        <v>2</v>
      </c>
      <c r="B26" s="44" t="e">
        <f t="shared" si="2"/>
        <v>#REF!</v>
      </c>
      <c r="C26" s="44" t="e">
        <f t="shared" si="1"/>
        <v>#REF!</v>
      </c>
      <c r="D26" s="44" t="e">
        <f t="shared" si="1"/>
        <v>#REF!</v>
      </c>
      <c r="E26" s="44" t="e">
        <f t="shared" si="1"/>
        <v>#REF!</v>
      </c>
      <c r="F26" s="44" t="e">
        <f t="shared" si="1"/>
        <v>#REF!</v>
      </c>
      <c r="G26" s="44" t="e">
        <f t="shared" si="1"/>
        <v>#REF!</v>
      </c>
      <c r="H26" s="44" t="e">
        <f t="shared" si="1"/>
        <v>#REF!</v>
      </c>
      <c r="I26" s="44" t="e">
        <f t="shared" si="1"/>
        <v>#REF!</v>
      </c>
      <c r="J26" s="44" t="e">
        <f t="shared" si="1"/>
        <v>#REF!</v>
      </c>
      <c r="K26" s="44" t="e">
        <f t="shared" si="1"/>
        <v>#REF!</v>
      </c>
      <c r="L26" s="44" t="e">
        <f t="shared" si="1"/>
        <v>#REF!</v>
      </c>
      <c r="M26" s="44" t="e">
        <f t="shared" si="1"/>
        <v>#REF!</v>
      </c>
      <c r="N26" s="44" t="e">
        <f t="shared" si="1"/>
        <v>#REF!</v>
      </c>
      <c r="O26" s="44" t="e">
        <f t="shared" si="1"/>
        <v>#REF!</v>
      </c>
      <c r="P26" s="44" t="e">
        <f t="shared" si="1"/>
        <v>#REF!</v>
      </c>
      <c r="Q26" s="44" t="e">
        <f t="shared" si="1"/>
        <v>#REF!</v>
      </c>
      <c r="R26" s="44" t="e">
        <f t="shared" si="1"/>
        <v>#REF!</v>
      </c>
      <c r="S26" s="44" t="e">
        <f t="shared" si="1"/>
        <v>#REF!</v>
      </c>
      <c r="T26" s="44" t="e">
        <f t="shared" si="1"/>
        <v>#REF!</v>
      </c>
      <c r="U26" s="44" t="e">
        <f t="shared" si="1"/>
        <v>#REF!</v>
      </c>
    </row>
    <row r="27" spans="1:21" x14ac:dyDescent="0.2">
      <c r="A27" s="11" t="s">
        <v>23</v>
      </c>
      <c r="B27" s="44"/>
      <c r="C27" s="44"/>
      <c r="D27" s="44"/>
      <c r="E27" s="44"/>
      <c r="F27" s="44"/>
      <c r="G27" s="44"/>
      <c r="H27" s="44"/>
      <c r="I27" s="44"/>
      <c r="J27" s="44"/>
      <c r="K27" s="44"/>
      <c r="L27" s="44"/>
      <c r="M27" s="44"/>
      <c r="N27" s="44"/>
      <c r="O27" s="44"/>
      <c r="P27" s="44"/>
      <c r="Q27" s="44"/>
      <c r="R27" s="44"/>
      <c r="S27" s="44"/>
      <c r="T27" s="44"/>
      <c r="U27" s="44"/>
    </row>
    <row r="28" spans="1:21" x14ac:dyDescent="0.2">
      <c r="A28" s="12">
        <v>1</v>
      </c>
      <c r="B28" s="44" t="e">
        <f t="shared" si="2"/>
        <v>#REF!</v>
      </c>
      <c r="C28" s="44" t="e">
        <f t="shared" si="1"/>
        <v>#REF!</v>
      </c>
      <c r="D28" s="44" t="e">
        <f t="shared" si="1"/>
        <v>#REF!</v>
      </c>
      <c r="E28" s="44" t="e">
        <f t="shared" si="1"/>
        <v>#REF!</v>
      </c>
      <c r="F28" s="44" t="e">
        <f t="shared" si="1"/>
        <v>#REF!</v>
      </c>
      <c r="G28" s="44" t="e">
        <f t="shared" si="1"/>
        <v>#REF!</v>
      </c>
      <c r="H28" s="44" t="e">
        <f t="shared" si="1"/>
        <v>#REF!</v>
      </c>
      <c r="I28" s="44" t="e">
        <f t="shared" si="1"/>
        <v>#REF!</v>
      </c>
      <c r="J28" s="44" t="e">
        <f t="shared" si="1"/>
        <v>#REF!</v>
      </c>
      <c r="K28" s="44" t="e">
        <f t="shared" si="1"/>
        <v>#REF!</v>
      </c>
      <c r="L28" s="44" t="e">
        <f t="shared" si="1"/>
        <v>#REF!</v>
      </c>
      <c r="M28" s="44" t="e">
        <f t="shared" si="1"/>
        <v>#REF!</v>
      </c>
      <c r="N28" s="44" t="e">
        <f t="shared" si="1"/>
        <v>#REF!</v>
      </c>
      <c r="O28" s="44" t="e">
        <f t="shared" si="1"/>
        <v>#REF!</v>
      </c>
      <c r="P28" s="44" t="e">
        <f t="shared" si="1"/>
        <v>#REF!</v>
      </c>
      <c r="Q28" s="44" t="e">
        <f t="shared" si="1"/>
        <v>#REF!</v>
      </c>
      <c r="R28" s="44" t="e">
        <f t="shared" si="1"/>
        <v>#REF!</v>
      </c>
      <c r="S28" s="44" t="e">
        <f t="shared" si="1"/>
        <v>#REF!</v>
      </c>
      <c r="T28" s="44" t="e">
        <f t="shared" si="1"/>
        <v>#REF!</v>
      </c>
      <c r="U28" s="44" t="e">
        <f t="shared" si="1"/>
        <v>#REF!</v>
      </c>
    </row>
    <row r="29" spans="1:21" x14ac:dyDescent="0.2">
      <c r="A29" s="12">
        <v>2</v>
      </c>
      <c r="B29" s="44" t="e">
        <f t="shared" si="2"/>
        <v>#REF!</v>
      </c>
      <c r="C29" s="44" t="e">
        <f t="shared" si="1"/>
        <v>#REF!</v>
      </c>
      <c r="D29" s="44" t="e">
        <f t="shared" si="1"/>
        <v>#REF!</v>
      </c>
      <c r="E29" s="44" t="e">
        <f t="shared" si="1"/>
        <v>#REF!</v>
      </c>
      <c r="F29" s="44" t="e">
        <f t="shared" si="1"/>
        <v>#REF!</v>
      </c>
      <c r="G29" s="44" t="e">
        <f t="shared" si="1"/>
        <v>#REF!</v>
      </c>
      <c r="H29" s="44" t="e">
        <f t="shared" si="1"/>
        <v>#REF!</v>
      </c>
      <c r="I29" s="44" t="e">
        <f t="shared" si="1"/>
        <v>#REF!</v>
      </c>
      <c r="J29" s="44" t="e">
        <f t="shared" si="1"/>
        <v>#REF!</v>
      </c>
      <c r="K29" s="44" t="e">
        <f t="shared" si="1"/>
        <v>#REF!</v>
      </c>
      <c r="L29" s="44" t="e">
        <f t="shared" si="1"/>
        <v>#REF!</v>
      </c>
      <c r="M29" s="44" t="e">
        <f t="shared" si="1"/>
        <v>#REF!</v>
      </c>
      <c r="N29" s="44" t="e">
        <f t="shared" si="1"/>
        <v>#REF!</v>
      </c>
      <c r="O29" s="44" t="e">
        <f t="shared" si="1"/>
        <v>#REF!</v>
      </c>
      <c r="P29" s="44" t="e">
        <f t="shared" si="1"/>
        <v>#REF!</v>
      </c>
      <c r="Q29" s="44" t="e">
        <f t="shared" si="1"/>
        <v>#REF!</v>
      </c>
      <c r="R29" s="44" t="e">
        <f t="shared" si="1"/>
        <v>#REF!</v>
      </c>
      <c r="S29" s="44" t="e">
        <f t="shared" si="1"/>
        <v>#REF!</v>
      </c>
      <c r="T29" s="44" t="e">
        <f t="shared" si="1"/>
        <v>#REF!</v>
      </c>
      <c r="U29" s="44" t="e">
        <f t="shared" si="1"/>
        <v>#REF!</v>
      </c>
    </row>
    <row r="30" spans="1:21" x14ac:dyDescent="0.2">
      <c r="A30" s="11" t="s">
        <v>0</v>
      </c>
      <c r="B30" s="44"/>
      <c r="C30" s="44"/>
      <c r="D30" s="44"/>
      <c r="E30" s="44"/>
      <c r="F30" s="44"/>
      <c r="G30" s="44"/>
      <c r="H30" s="44"/>
      <c r="I30" s="44"/>
      <c r="J30" s="44"/>
      <c r="K30" s="44"/>
      <c r="L30" s="44"/>
      <c r="M30" s="44"/>
      <c r="N30" s="44"/>
      <c r="O30" s="44"/>
      <c r="P30" s="44"/>
      <c r="Q30" s="44"/>
      <c r="R30" s="44"/>
      <c r="S30" s="44"/>
      <c r="T30" s="44"/>
      <c r="U30" s="44"/>
    </row>
    <row r="31" spans="1:21" x14ac:dyDescent="0.2">
      <c r="A31" s="12">
        <v>1</v>
      </c>
      <c r="B31" s="44" t="e">
        <f t="shared" si="2"/>
        <v>#REF!</v>
      </c>
      <c r="C31" s="44" t="e">
        <f t="shared" si="1"/>
        <v>#REF!</v>
      </c>
      <c r="D31" s="44" t="e">
        <f t="shared" si="1"/>
        <v>#REF!</v>
      </c>
      <c r="E31" s="44" t="e">
        <f t="shared" si="1"/>
        <v>#REF!</v>
      </c>
      <c r="F31" s="44" t="e">
        <f t="shared" si="1"/>
        <v>#REF!</v>
      </c>
      <c r="G31" s="44" t="e">
        <f t="shared" si="1"/>
        <v>#REF!</v>
      </c>
      <c r="H31" s="44" t="e">
        <f t="shared" si="1"/>
        <v>#REF!</v>
      </c>
      <c r="I31" s="44" t="e">
        <f t="shared" si="1"/>
        <v>#REF!</v>
      </c>
      <c r="J31" s="44" t="e">
        <f t="shared" si="1"/>
        <v>#REF!</v>
      </c>
      <c r="K31" s="44" t="e">
        <f t="shared" si="1"/>
        <v>#REF!</v>
      </c>
      <c r="L31" s="44" t="e">
        <f t="shared" si="1"/>
        <v>#REF!</v>
      </c>
      <c r="M31" s="44" t="e">
        <f t="shared" si="1"/>
        <v>#REF!</v>
      </c>
      <c r="N31" s="44" t="e">
        <f t="shared" si="1"/>
        <v>#REF!</v>
      </c>
      <c r="O31" s="44" t="e">
        <f t="shared" si="1"/>
        <v>#REF!</v>
      </c>
      <c r="P31" s="44" t="e">
        <f t="shared" si="1"/>
        <v>#REF!</v>
      </c>
      <c r="Q31" s="44" t="e">
        <f t="shared" si="1"/>
        <v>#REF!</v>
      </c>
      <c r="R31" s="44" t="e">
        <f t="shared" si="1"/>
        <v>#REF!</v>
      </c>
      <c r="S31" s="44" t="e">
        <f t="shared" si="1"/>
        <v>#REF!</v>
      </c>
      <c r="T31" s="44" t="e">
        <f t="shared" si="1"/>
        <v>#REF!</v>
      </c>
      <c r="U31" s="44" t="e">
        <f t="shared" si="1"/>
        <v>#REF!</v>
      </c>
    </row>
    <row r="32" spans="1:21" x14ac:dyDescent="0.2">
      <c r="A32" s="12">
        <v>2</v>
      </c>
      <c r="B32" s="44" t="e">
        <f t="shared" si="2"/>
        <v>#REF!</v>
      </c>
      <c r="C32" s="44" t="e">
        <f t="shared" si="1"/>
        <v>#REF!</v>
      </c>
      <c r="D32" s="44" t="e">
        <f t="shared" si="1"/>
        <v>#REF!</v>
      </c>
      <c r="E32" s="44" t="e">
        <f t="shared" si="1"/>
        <v>#REF!</v>
      </c>
      <c r="F32" s="44" t="e">
        <f t="shared" si="1"/>
        <v>#REF!</v>
      </c>
      <c r="G32" s="44" t="e">
        <f t="shared" si="1"/>
        <v>#REF!</v>
      </c>
      <c r="H32" s="44" t="e">
        <f t="shared" si="1"/>
        <v>#REF!</v>
      </c>
      <c r="I32" s="44" t="e">
        <f t="shared" si="1"/>
        <v>#REF!</v>
      </c>
      <c r="J32" s="44" t="e">
        <f t="shared" si="1"/>
        <v>#REF!</v>
      </c>
      <c r="K32" s="44" t="e">
        <f t="shared" si="1"/>
        <v>#REF!</v>
      </c>
      <c r="L32" s="44" t="e">
        <f t="shared" si="1"/>
        <v>#REF!</v>
      </c>
      <c r="M32" s="44" t="e">
        <f t="shared" si="1"/>
        <v>#REF!</v>
      </c>
      <c r="N32" s="44" t="e">
        <f t="shared" si="1"/>
        <v>#REF!</v>
      </c>
      <c r="O32" s="44" t="e">
        <f t="shared" si="1"/>
        <v>#REF!</v>
      </c>
      <c r="P32" s="44" t="e">
        <f t="shared" si="1"/>
        <v>#REF!</v>
      </c>
      <c r="Q32" s="44" t="e">
        <f t="shared" si="1"/>
        <v>#REF!</v>
      </c>
      <c r="R32" s="44" t="e">
        <f t="shared" si="1"/>
        <v>#REF!</v>
      </c>
      <c r="S32" s="44" t="e">
        <f t="shared" si="1"/>
        <v>#REF!</v>
      </c>
      <c r="T32" s="44" t="e">
        <f t="shared" si="1"/>
        <v>#REF!</v>
      </c>
      <c r="U32" s="44" t="e">
        <f t="shared" si="1"/>
        <v>#REF!</v>
      </c>
    </row>
    <row r="34" spans="1:1" ht="135" x14ac:dyDescent="0.2">
      <c r="A34" s="133" t="s">
        <v>119</v>
      </c>
    </row>
    <row r="35" spans="1:1" x14ac:dyDescent="0.2">
      <c r="A35" s="123" t="s">
        <v>24</v>
      </c>
    </row>
    <row r="36" spans="1:1" x14ac:dyDescent="0.2">
      <c r="A36" s="51" t="s">
        <v>102</v>
      </c>
    </row>
    <row r="37" spans="1:1" x14ac:dyDescent="0.2">
      <c r="A37" s="51" t="s">
        <v>103</v>
      </c>
    </row>
    <row r="38" spans="1:1" x14ac:dyDescent="0.2">
      <c r="A38" s="4"/>
    </row>
    <row r="39" spans="1:1" x14ac:dyDescent="0.2">
      <c r="A39" s="123" t="s">
        <v>12</v>
      </c>
    </row>
    <row r="41" spans="1:1" x14ac:dyDescent="0.2">
      <c r="A41" s="48" t="s">
        <v>28</v>
      </c>
    </row>
    <row r="42" spans="1:1" x14ac:dyDescent="0.2">
      <c r="A42" s="48" t="s">
        <v>29</v>
      </c>
    </row>
    <row r="43" spans="1:1" x14ac:dyDescent="0.2">
      <c r="A43" s="48" t="s">
        <v>30</v>
      </c>
    </row>
    <row r="44" spans="1:1" x14ac:dyDescent="0.2">
      <c r="A44" s="48" t="s">
        <v>31</v>
      </c>
    </row>
    <row r="45" spans="1:1" x14ac:dyDescent="0.2">
      <c r="A45" s="52" t="s">
        <v>104</v>
      </c>
    </row>
    <row r="46" spans="1:1" x14ac:dyDescent="0.2">
      <c r="A46" s="129" t="s">
        <v>116</v>
      </c>
    </row>
    <row r="47" spans="1:1" ht="31.5" x14ac:dyDescent="0.2">
      <c r="A47" s="124" t="s">
        <v>105</v>
      </c>
    </row>
    <row r="48" spans="1:1" ht="52.5" x14ac:dyDescent="0.2">
      <c r="A48" s="125" t="s">
        <v>106</v>
      </c>
    </row>
    <row r="49" spans="1:1" ht="42" x14ac:dyDescent="0.2">
      <c r="A49" s="125" t="s">
        <v>107</v>
      </c>
    </row>
    <row r="50" spans="1:1" ht="42" x14ac:dyDescent="0.2">
      <c r="A50" s="125" t="s">
        <v>108</v>
      </c>
    </row>
    <row r="51" spans="1:1" ht="52.5" x14ac:dyDescent="0.2">
      <c r="A51" s="125" t="s">
        <v>109</v>
      </c>
    </row>
    <row r="52" spans="1:1" ht="31.5" x14ac:dyDescent="0.2">
      <c r="A52" s="125" t="s">
        <v>110</v>
      </c>
    </row>
    <row r="53" spans="1:1" ht="21" x14ac:dyDescent="0.2">
      <c r="A53" s="125" t="s">
        <v>111</v>
      </c>
    </row>
    <row r="54" spans="1:1" ht="31.5" x14ac:dyDescent="0.2">
      <c r="A54" s="125" t="s">
        <v>112</v>
      </c>
    </row>
    <row r="55" spans="1:1" ht="34.5" x14ac:dyDescent="0.2">
      <c r="A55" s="125" t="s">
        <v>113</v>
      </c>
    </row>
    <row r="56" spans="1:1" ht="42" x14ac:dyDescent="0.2">
      <c r="A56" s="125" t="s">
        <v>114</v>
      </c>
    </row>
    <row r="57" spans="1:1" ht="31.5" x14ac:dyDescent="0.2">
      <c r="A57" s="125" t="s">
        <v>115</v>
      </c>
    </row>
    <row r="58" spans="1:1" ht="31.5" x14ac:dyDescent="0.2">
      <c r="A58" s="135" t="s">
        <v>124</v>
      </c>
    </row>
    <row r="59" spans="1:1" ht="42" x14ac:dyDescent="0.2">
      <c r="A59" s="89" t="s">
        <v>47</v>
      </c>
    </row>
    <row r="60" spans="1:1" ht="63" x14ac:dyDescent="0.2">
      <c r="A60" s="130" t="s">
        <v>117</v>
      </c>
    </row>
    <row r="61" spans="1:1" ht="21" x14ac:dyDescent="0.2">
      <c r="A61" s="116" t="s">
        <v>48</v>
      </c>
    </row>
    <row r="62" spans="1:1" ht="53.25" x14ac:dyDescent="0.2">
      <c r="A62" s="86" t="s">
        <v>49</v>
      </c>
    </row>
    <row r="63" spans="1:1" ht="31.5" x14ac:dyDescent="0.2">
      <c r="A63" s="69" t="s">
        <v>50</v>
      </c>
    </row>
    <row r="64" spans="1:1" x14ac:dyDescent="0.2">
      <c r="A64" s="71"/>
    </row>
    <row r="65" spans="1:1" x14ac:dyDescent="0.2">
      <c r="A65" s="72" t="s">
        <v>16</v>
      </c>
    </row>
    <row r="66" spans="1:1" ht="24" x14ac:dyDescent="0.2">
      <c r="A66" s="73" t="s">
        <v>32</v>
      </c>
    </row>
    <row r="67" spans="1:1" ht="24" x14ac:dyDescent="0.2">
      <c r="A67" s="73" t="s">
        <v>33</v>
      </c>
    </row>
    <row r="68" spans="1:1" x14ac:dyDescent="0.2">
      <c r="A68" s="55"/>
    </row>
    <row r="69" spans="1:1" x14ac:dyDescent="0.2">
      <c r="A69" s="55"/>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4"/>
  <sheetViews>
    <sheetView zoomScale="90" zoomScaleNormal="90" workbookViewId="0">
      <selection activeCell="B1" sqref="B1:C1048576"/>
    </sheetView>
  </sheetViews>
  <sheetFormatPr defaultColWidth="8.7109375" defaultRowHeight="12.75" x14ac:dyDescent="0.2"/>
  <cols>
    <col min="1" max="1" width="72.5703125" style="9" customWidth="1"/>
    <col min="2" max="16384" width="8.7109375" style="9"/>
  </cols>
  <sheetData>
    <row r="1" spans="1:2" x14ac:dyDescent="0.2">
      <c r="A1" s="3" t="s">
        <v>20</v>
      </c>
    </row>
    <row r="2" spans="1:2" x14ac:dyDescent="0.2">
      <c r="A2" s="100" t="s">
        <v>66</v>
      </c>
    </row>
    <row r="3" spans="1:2" x14ac:dyDescent="0.2">
      <c r="A3" s="100" t="s">
        <v>9</v>
      </c>
    </row>
    <row r="4" spans="1:2" x14ac:dyDescent="0.2">
      <c r="A4" s="42"/>
      <c r="B4" s="139" t="e">
        <f>'Осенние каникулы | FIT15'!#REF!</f>
        <v>#REF!</v>
      </c>
    </row>
    <row r="5" spans="1:2" ht="23.1" customHeight="1" x14ac:dyDescent="0.2">
      <c r="A5" s="46" t="s">
        <v>11</v>
      </c>
      <c r="B5" s="139" t="e">
        <f>'Осенние каникулы | FIT15'!#REF!</f>
        <v>#REF!</v>
      </c>
    </row>
    <row r="6" spans="1:2" x14ac:dyDescent="0.2">
      <c r="A6" s="17" t="s">
        <v>2</v>
      </c>
    </row>
    <row r="7" spans="1:2" x14ac:dyDescent="0.2">
      <c r="A7" s="19">
        <v>1</v>
      </c>
      <c r="B7" s="44" t="e">
        <f>'Осенние каникулы | FIT15'!#REF!</f>
        <v>#REF!</v>
      </c>
    </row>
    <row r="8" spans="1:2" x14ac:dyDescent="0.2">
      <c r="A8" s="19">
        <v>2</v>
      </c>
      <c r="B8" s="44" t="e">
        <f>'Осенние каникулы | FIT15'!#REF!</f>
        <v>#REF!</v>
      </c>
    </row>
    <row r="9" spans="1:2" x14ac:dyDescent="0.2">
      <c r="A9" s="17" t="s">
        <v>3</v>
      </c>
      <c r="B9" s="44"/>
    </row>
    <row r="10" spans="1:2" x14ac:dyDescent="0.2">
      <c r="A10" s="19">
        <v>1</v>
      </c>
      <c r="B10" s="44" t="e">
        <f>'Осенние каникулы | FIT15'!#REF!</f>
        <v>#REF!</v>
      </c>
    </row>
    <row r="11" spans="1:2" x14ac:dyDescent="0.2">
      <c r="A11" s="19">
        <v>2</v>
      </c>
      <c r="B11" s="44" t="e">
        <f>'Осенние каникулы | FIT15'!#REF!</f>
        <v>#REF!</v>
      </c>
    </row>
    <row r="12" spans="1:2" x14ac:dyDescent="0.2">
      <c r="A12" s="17" t="s">
        <v>4</v>
      </c>
      <c r="B12" s="44"/>
    </row>
    <row r="13" spans="1:2" x14ac:dyDescent="0.2">
      <c r="A13" s="19">
        <v>1</v>
      </c>
      <c r="B13" s="44" t="e">
        <f>'Осенние каникулы | FIT15'!#REF!</f>
        <v>#REF!</v>
      </c>
    </row>
    <row r="14" spans="1:2" x14ac:dyDescent="0.2">
      <c r="A14" s="19">
        <v>2</v>
      </c>
      <c r="B14" s="44" t="e">
        <f>'Осенние каникулы | FIT15'!#REF!</f>
        <v>#REF!</v>
      </c>
    </row>
    <row r="15" spans="1:2" x14ac:dyDescent="0.2">
      <c r="A15" s="17" t="s">
        <v>5</v>
      </c>
      <c r="B15" s="44"/>
    </row>
    <row r="16" spans="1:2" x14ac:dyDescent="0.2">
      <c r="A16" s="19">
        <v>1</v>
      </c>
      <c r="B16" s="44" t="e">
        <f>'Осенние каникулы | FIT15'!#REF!</f>
        <v>#REF!</v>
      </c>
    </row>
    <row r="17" spans="1:2" x14ac:dyDescent="0.2">
      <c r="A17" s="19">
        <v>2</v>
      </c>
      <c r="B17" s="44" t="e">
        <f>'Осенние каникулы | FIT15'!#REF!</f>
        <v>#REF!</v>
      </c>
    </row>
    <row r="18" spans="1:2" x14ac:dyDescent="0.2">
      <c r="A18" s="17" t="s">
        <v>6</v>
      </c>
      <c r="B18" s="44"/>
    </row>
    <row r="19" spans="1:2" x14ac:dyDescent="0.2">
      <c r="A19" s="19" t="s">
        <v>1</v>
      </c>
      <c r="B19" s="44" t="e">
        <f>'Осенние каникулы | FIT15'!#REF!</f>
        <v>#REF!</v>
      </c>
    </row>
    <row r="20" spans="1:2" x14ac:dyDescent="0.2">
      <c r="A20" s="25"/>
    </row>
    <row r="21" spans="1:2" x14ac:dyDescent="0.2">
      <c r="A21" s="126" t="s">
        <v>60</v>
      </c>
    </row>
    <row r="22" spans="1:2" x14ac:dyDescent="0.2">
      <c r="A22" s="25"/>
      <c r="B22" s="24" t="e">
        <f t="shared" ref="B22" si="0">B4</f>
        <v>#REF!</v>
      </c>
    </row>
    <row r="23" spans="1:2" ht="35.450000000000003" customHeight="1" x14ac:dyDescent="0.2">
      <c r="A23" s="10" t="s">
        <v>11</v>
      </c>
      <c r="B23" s="24" t="e">
        <f t="shared" ref="B23" si="1">B5</f>
        <v>#REF!</v>
      </c>
    </row>
    <row r="24" spans="1:2" x14ac:dyDescent="0.2">
      <c r="A24" s="17" t="s">
        <v>2</v>
      </c>
    </row>
    <row r="25" spans="1:2" x14ac:dyDescent="0.2">
      <c r="A25" s="19">
        <v>1</v>
      </c>
      <c r="B25" s="44" t="e">
        <f t="shared" ref="B25" si="2">B7*0.87</f>
        <v>#REF!</v>
      </c>
    </row>
    <row r="26" spans="1:2" x14ac:dyDescent="0.2">
      <c r="A26" s="19">
        <v>2</v>
      </c>
      <c r="B26" s="44" t="e">
        <f t="shared" ref="B26" si="3">B8*0.87</f>
        <v>#REF!</v>
      </c>
    </row>
    <row r="27" spans="1:2" x14ac:dyDescent="0.2">
      <c r="A27" s="17" t="s">
        <v>3</v>
      </c>
      <c r="B27" s="44"/>
    </row>
    <row r="28" spans="1:2" x14ac:dyDescent="0.2">
      <c r="A28" s="19">
        <v>1</v>
      </c>
      <c r="B28" s="44" t="e">
        <f t="shared" ref="B28" si="4">B10*0.87</f>
        <v>#REF!</v>
      </c>
    </row>
    <row r="29" spans="1:2" x14ac:dyDescent="0.2">
      <c r="A29" s="19">
        <v>2</v>
      </c>
      <c r="B29" s="44" t="e">
        <f t="shared" ref="B29" si="5">B11*0.87</f>
        <v>#REF!</v>
      </c>
    </row>
    <row r="30" spans="1:2" x14ac:dyDescent="0.2">
      <c r="A30" s="17" t="s">
        <v>4</v>
      </c>
      <c r="B30" s="44"/>
    </row>
    <row r="31" spans="1:2" x14ac:dyDescent="0.2">
      <c r="A31" s="19">
        <v>1</v>
      </c>
      <c r="B31" s="44" t="e">
        <f t="shared" ref="B31" si="6">B13*0.87</f>
        <v>#REF!</v>
      </c>
    </row>
    <row r="32" spans="1:2" x14ac:dyDescent="0.2">
      <c r="A32" s="19">
        <v>2</v>
      </c>
      <c r="B32" s="44" t="e">
        <f t="shared" ref="B32" si="7">B14*0.87</f>
        <v>#REF!</v>
      </c>
    </row>
    <row r="33" spans="1:2" x14ac:dyDescent="0.2">
      <c r="A33" s="17" t="s">
        <v>5</v>
      </c>
      <c r="B33" s="44"/>
    </row>
    <row r="34" spans="1:2" x14ac:dyDescent="0.2">
      <c r="A34" s="19">
        <v>1</v>
      </c>
      <c r="B34" s="44" t="e">
        <f t="shared" ref="B34" si="8">B16*0.87</f>
        <v>#REF!</v>
      </c>
    </row>
    <row r="35" spans="1:2" x14ac:dyDescent="0.2">
      <c r="A35" s="19">
        <v>2</v>
      </c>
      <c r="B35" s="44" t="e">
        <f t="shared" ref="B35" si="9">B17*0.87</f>
        <v>#REF!</v>
      </c>
    </row>
    <row r="36" spans="1:2" x14ac:dyDescent="0.2">
      <c r="A36" s="17" t="s">
        <v>6</v>
      </c>
      <c r="B36" s="44"/>
    </row>
    <row r="37" spans="1:2" x14ac:dyDescent="0.2">
      <c r="A37" s="19" t="s">
        <v>1</v>
      </c>
      <c r="B37" s="44" t="e">
        <f t="shared" ref="B37" si="10">B19*0.87</f>
        <v>#REF!</v>
      </c>
    </row>
    <row r="39" spans="1:2" ht="146.44999999999999" customHeight="1" x14ac:dyDescent="0.2">
      <c r="A39" s="137" t="s">
        <v>134</v>
      </c>
    </row>
    <row r="40" spans="1:2" x14ac:dyDescent="0.2">
      <c r="A40" s="123" t="s">
        <v>24</v>
      </c>
    </row>
    <row r="41" spans="1:2" x14ac:dyDescent="0.2">
      <c r="A41" s="62" t="s">
        <v>127</v>
      </c>
    </row>
    <row r="42" spans="1:2" x14ac:dyDescent="0.2">
      <c r="A42" s="62" t="s">
        <v>128</v>
      </c>
    </row>
    <row r="43" spans="1:2" x14ac:dyDescent="0.2">
      <c r="A43" s="63"/>
    </row>
    <row r="44" spans="1:2" x14ac:dyDescent="0.2">
      <c r="A44" s="123" t="s">
        <v>12</v>
      </c>
    </row>
    <row r="45" spans="1:2" x14ac:dyDescent="0.2">
      <c r="A45" s="159"/>
    </row>
    <row r="46" spans="1:2" x14ac:dyDescent="0.2">
      <c r="A46" s="64" t="s">
        <v>34</v>
      </c>
    </row>
    <row r="47" spans="1:2" x14ac:dyDescent="0.2">
      <c r="A47" s="65" t="s">
        <v>13</v>
      </c>
    </row>
    <row r="48" spans="1:2" x14ac:dyDescent="0.2">
      <c r="A48" s="65" t="s">
        <v>14</v>
      </c>
    </row>
    <row r="49" spans="1:1" ht="24" x14ac:dyDescent="0.2">
      <c r="A49" s="66" t="s">
        <v>18</v>
      </c>
    </row>
    <row r="50" spans="1:1" x14ac:dyDescent="0.2">
      <c r="A50" s="156" t="s">
        <v>126</v>
      </c>
    </row>
    <row r="51" spans="1:1" ht="24" x14ac:dyDescent="0.2">
      <c r="A51" s="66" t="s">
        <v>67</v>
      </c>
    </row>
    <row r="52" spans="1:1" x14ac:dyDescent="0.2">
      <c r="A52" s="53"/>
    </row>
    <row r="53" spans="1:1" ht="25.5" x14ac:dyDescent="0.2">
      <c r="A53" s="138" t="s">
        <v>129</v>
      </c>
    </row>
    <row r="54" spans="1:1" ht="42" x14ac:dyDescent="0.2">
      <c r="A54" s="98" t="s">
        <v>130</v>
      </c>
    </row>
    <row r="55" spans="1:1" ht="46.5" customHeight="1" x14ac:dyDescent="0.2">
      <c r="A55" s="98" t="s">
        <v>131</v>
      </c>
    </row>
    <row r="56" spans="1:1" ht="75.75" customHeight="1" x14ac:dyDescent="0.2">
      <c r="A56" s="98" t="s">
        <v>132</v>
      </c>
    </row>
    <row r="57" spans="1:1" ht="42" x14ac:dyDescent="0.2">
      <c r="A57" s="98" t="s">
        <v>133</v>
      </c>
    </row>
    <row r="58" spans="1:1" ht="21" x14ac:dyDescent="0.2">
      <c r="A58" s="109" t="s">
        <v>143</v>
      </c>
    </row>
    <row r="59" spans="1:1" ht="21" x14ac:dyDescent="0.2">
      <c r="A59" s="109" t="s">
        <v>144</v>
      </c>
    </row>
    <row r="60" spans="1:1" ht="31.5" x14ac:dyDescent="0.2">
      <c r="A60" s="98" t="s">
        <v>145</v>
      </c>
    </row>
    <row r="61" spans="1:1" ht="31.5" x14ac:dyDescent="0.2">
      <c r="A61" s="98" t="s">
        <v>146</v>
      </c>
    </row>
    <row r="62" spans="1:1" ht="42" x14ac:dyDescent="0.2">
      <c r="A62" s="98" t="s">
        <v>147</v>
      </c>
    </row>
    <row r="63" spans="1:1" ht="42" x14ac:dyDescent="0.2">
      <c r="A63" s="98" t="s">
        <v>148</v>
      </c>
    </row>
    <row r="64" spans="1:1" ht="42" x14ac:dyDescent="0.2">
      <c r="A64" s="89" t="s">
        <v>47</v>
      </c>
    </row>
    <row r="65" spans="1:1" ht="21" x14ac:dyDescent="0.2">
      <c r="A65" s="116" t="s">
        <v>48</v>
      </c>
    </row>
    <row r="66" spans="1:1" ht="53.25" x14ac:dyDescent="0.2">
      <c r="A66" s="86" t="s">
        <v>49</v>
      </c>
    </row>
    <row r="67" spans="1:1" ht="31.5" x14ac:dyDescent="0.2">
      <c r="A67" s="69" t="s">
        <v>50</v>
      </c>
    </row>
    <row r="68" spans="1:1" x14ac:dyDescent="0.2">
      <c r="A68" s="71"/>
    </row>
    <row r="69" spans="1:1" x14ac:dyDescent="0.2">
      <c r="A69" s="72" t="s">
        <v>16</v>
      </c>
    </row>
    <row r="70" spans="1:1" ht="24" x14ac:dyDescent="0.2">
      <c r="A70" s="162" t="s">
        <v>32</v>
      </c>
    </row>
    <row r="71" spans="1:1" ht="24" x14ac:dyDescent="0.2">
      <c r="A71" s="162" t="s">
        <v>33</v>
      </c>
    </row>
    <row r="72" spans="1:1" x14ac:dyDescent="0.2">
      <c r="A72" s="73"/>
    </row>
    <row r="73" spans="1:1" x14ac:dyDescent="0.2">
      <c r="A73" s="70"/>
    </row>
    <row r="74" spans="1:1" x14ac:dyDescent="0.2">
      <c r="A74" s="7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6"/>
  <sheetViews>
    <sheetView zoomScale="90" zoomScaleNormal="90" workbookViewId="0">
      <selection activeCell="B1" sqref="B1:C1048576"/>
    </sheetView>
  </sheetViews>
  <sheetFormatPr defaultColWidth="8.7109375" defaultRowHeight="12.75" x14ac:dyDescent="0.2"/>
  <cols>
    <col min="1" max="1" width="72.5703125" style="9" customWidth="1"/>
    <col min="2" max="16384" width="8.7109375" style="9"/>
  </cols>
  <sheetData>
    <row r="1" spans="1:2" x14ac:dyDescent="0.2">
      <c r="A1" s="3" t="s">
        <v>20</v>
      </c>
    </row>
    <row r="2" spans="1:2" x14ac:dyDescent="0.2">
      <c r="A2" s="100" t="s">
        <v>66</v>
      </c>
    </row>
    <row r="3" spans="1:2" x14ac:dyDescent="0.2">
      <c r="A3" s="100" t="s">
        <v>9</v>
      </c>
    </row>
    <row r="4" spans="1:2" x14ac:dyDescent="0.2">
      <c r="A4" s="42"/>
      <c r="B4" s="24" t="e">
        <f>'Осенние каникулы | FIT15'!#REF!</f>
        <v>#REF!</v>
      </c>
    </row>
    <row r="5" spans="1:2" ht="23.1" customHeight="1" x14ac:dyDescent="0.2">
      <c r="A5" s="46" t="s">
        <v>11</v>
      </c>
      <c r="B5" s="24" t="e">
        <f>'Осенние каникулы | FIT15'!#REF!</f>
        <v>#REF!</v>
      </c>
    </row>
    <row r="6" spans="1:2" x14ac:dyDescent="0.2">
      <c r="A6" s="17" t="s">
        <v>2</v>
      </c>
    </row>
    <row r="7" spans="1:2" x14ac:dyDescent="0.2">
      <c r="A7" s="19">
        <v>1</v>
      </c>
      <c r="B7" s="44" t="e">
        <f>'Осенние каникулы | FIT15'!#REF!</f>
        <v>#REF!</v>
      </c>
    </row>
    <row r="8" spans="1:2" x14ac:dyDescent="0.2">
      <c r="A8" s="19">
        <v>2</v>
      </c>
      <c r="B8" s="44" t="e">
        <f>'Осенние каникулы | FIT15'!#REF!</f>
        <v>#REF!</v>
      </c>
    </row>
    <row r="9" spans="1:2" x14ac:dyDescent="0.2">
      <c r="A9" s="17" t="s">
        <v>3</v>
      </c>
      <c r="B9" s="44"/>
    </row>
    <row r="10" spans="1:2" x14ac:dyDescent="0.2">
      <c r="A10" s="19">
        <v>1</v>
      </c>
      <c r="B10" s="44" t="e">
        <f>'Осенние каникулы | FIT15'!#REF!</f>
        <v>#REF!</v>
      </c>
    </row>
    <row r="11" spans="1:2" x14ac:dyDescent="0.2">
      <c r="A11" s="19">
        <v>2</v>
      </c>
      <c r="B11" s="44" t="e">
        <f>'Осенние каникулы | FIT15'!#REF!</f>
        <v>#REF!</v>
      </c>
    </row>
    <row r="12" spans="1:2" x14ac:dyDescent="0.2">
      <c r="A12" s="17" t="s">
        <v>4</v>
      </c>
      <c r="B12" s="44"/>
    </row>
    <row r="13" spans="1:2" x14ac:dyDescent="0.2">
      <c r="A13" s="19">
        <v>1</v>
      </c>
      <c r="B13" s="44" t="e">
        <f>'Осенние каникулы | FIT15'!#REF!</f>
        <v>#REF!</v>
      </c>
    </row>
    <row r="14" spans="1:2" x14ac:dyDescent="0.2">
      <c r="A14" s="19">
        <v>2</v>
      </c>
      <c r="B14" s="44" t="e">
        <f>'Осенние каникулы | FIT15'!#REF!</f>
        <v>#REF!</v>
      </c>
    </row>
    <row r="15" spans="1:2" x14ac:dyDescent="0.2">
      <c r="A15" s="17" t="s">
        <v>5</v>
      </c>
      <c r="B15" s="44"/>
    </row>
    <row r="16" spans="1:2" x14ac:dyDescent="0.2">
      <c r="A16" s="19">
        <v>1</v>
      </c>
      <c r="B16" s="44" t="e">
        <f>'Осенние каникулы | FIT15'!#REF!</f>
        <v>#REF!</v>
      </c>
    </row>
    <row r="17" spans="1:2" x14ac:dyDescent="0.2">
      <c r="A17" s="19">
        <v>2</v>
      </c>
      <c r="B17" s="44" t="e">
        <f>'Осенние каникулы | FIT15'!#REF!</f>
        <v>#REF!</v>
      </c>
    </row>
    <row r="18" spans="1:2" x14ac:dyDescent="0.2">
      <c r="A18" s="17" t="s">
        <v>6</v>
      </c>
      <c r="B18" s="44"/>
    </row>
    <row r="19" spans="1:2" x14ac:dyDescent="0.2">
      <c r="A19" s="19" t="s">
        <v>1</v>
      </c>
      <c r="B19" s="44" t="e">
        <f>'Осенние каникулы | FIT15'!#REF!</f>
        <v>#REF!</v>
      </c>
    </row>
    <row r="21" spans="1:2" ht="150.6" customHeight="1" x14ac:dyDescent="0.2">
      <c r="A21" s="137" t="s">
        <v>134</v>
      </c>
    </row>
    <row r="22" spans="1:2" x14ac:dyDescent="0.2">
      <c r="A22" s="123" t="s">
        <v>24</v>
      </c>
    </row>
    <row r="23" spans="1:2" x14ac:dyDescent="0.2">
      <c r="A23" s="62" t="s">
        <v>127</v>
      </c>
    </row>
    <row r="24" spans="1:2" x14ac:dyDescent="0.2">
      <c r="A24" s="62" t="s">
        <v>128</v>
      </c>
    </row>
    <row r="25" spans="1:2" x14ac:dyDescent="0.2">
      <c r="A25" s="63"/>
    </row>
    <row r="26" spans="1:2" x14ac:dyDescent="0.2">
      <c r="A26" s="123" t="s">
        <v>12</v>
      </c>
    </row>
    <row r="27" spans="1:2" x14ac:dyDescent="0.2">
      <c r="A27" s="159"/>
    </row>
    <row r="28" spans="1:2" x14ac:dyDescent="0.2">
      <c r="A28" s="64" t="s">
        <v>34</v>
      </c>
    </row>
    <row r="29" spans="1:2" x14ac:dyDescent="0.2">
      <c r="A29" s="65" t="s">
        <v>13</v>
      </c>
    </row>
    <row r="30" spans="1:2" x14ac:dyDescent="0.2">
      <c r="A30" s="65" t="s">
        <v>14</v>
      </c>
    </row>
    <row r="31" spans="1:2" ht="24" x14ac:dyDescent="0.2">
      <c r="A31" s="66" t="s">
        <v>18</v>
      </c>
    </row>
    <row r="32" spans="1:2" x14ac:dyDescent="0.2">
      <c r="A32" s="156" t="s">
        <v>126</v>
      </c>
    </row>
    <row r="33" spans="1:1" ht="24" x14ac:dyDescent="0.2">
      <c r="A33" s="66" t="s">
        <v>67</v>
      </c>
    </row>
    <row r="34" spans="1:1" x14ac:dyDescent="0.2">
      <c r="A34" s="53"/>
    </row>
    <row r="35" spans="1:1" ht="25.5" x14ac:dyDescent="0.2">
      <c r="A35" s="138" t="s">
        <v>129</v>
      </c>
    </row>
    <row r="36" spans="1:1" ht="42" x14ac:dyDescent="0.2">
      <c r="A36" s="98" t="s">
        <v>130</v>
      </c>
    </row>
    <row r="37" spans="1:1" ht="31.5" x14ac:dyDescent="0.2">
      <c r="A37" s="98" t="s">
        <v>131</v>
      </c>
    </row>
    <row r="38" spans="1:1" ht="42" x14ac:dyDescent="0.2">
      <c r="A38" s="98" t="s">
        <v>132</v>
      </c>
    </row>
    <row r="39" spans="1:1" ht="42" x14ac:dyDescent="0.2">
      <c r="A39" s="98" t="s">
        <v>133</v>
      </c>
    </row>
    <row r="40" spans="1:1" ht="21" x14ac:dyDescent="0.2">
      <c r="A40" s="109" t="s">
        <v>143</v>
      </c>
    </row>
    <row r="41" spans="1:1" ht="21" x14ac:dyDescent="0.2">
      <c r="A41" s="109" t="s">
        <v>144</v>
      </c>
    </row>
    <row r="42" spans="1:1" ht="31.5" x14ac:dyDescent="0.2">
      <c r="A42" s="98" t="s">
        <v>145</v>
      </c>
    </row>
    <row r="43" spans="1:1" ht="31.5" x14ac:dyDescent="0.2">
      <c r="A43" s="98" t="s">
        <v>146</v>
      </c>
    </row>
    <row r="44" spans="1:1" ht="42" x14ac:dyDescent="0.2">
      <c r="A44" s="98" t="s">
        <v>147</v>
      </c>
    </row>
    <row r="45" spans="1:1" ht="42" x14ac:dyDescent="0.2">
      <c r="A45" s="98" t="s">
        <v>148</v>
      </c>
    </row>
    <row r="46" spans="1:1" ht="42" x14ac:dyDescent="0.2">
      <c r="A46" s="89" t="s">
        <v>47</v>
      </c>
    </row>
    <row r="47" spans="1:1" ht="21" x14ac:dyDescent="0.2">
      <c r="A47" s="116" t="s">
        <v>48</v>
      </c>
    </row>
    <row r="48" spans="1:1" ht="53.25" x14ac:dyDescent="0.2">
      <c r="A48" s="86" t="s">
        <v>49</v>
      </c>
    </row>
    <row r="49" spans="1:1" ht="31.5" x14ac:dyDescent="0.2">
      <c r="A49" s="69" t="s">
        <v>50</v>
      </c>
    </row>
    <row r="50" spans="1:1" x14ac:dyDescent="0.2">
      <c r="A50" s="71"/>
    </row>
    <row r="51" spans="1:1" x14ac:dyDescent="0.2">
      <c r="A51" s="72" t="s">
        <v>16</v>
      </c>
    </row>
    <row r="52" spans="1:1" ht="24" x14ac:dyDescent="0.2">
      <c r="A52" s="162" t="s">
        <v>32</v>
      </c>
    </row>
    <row r="53" spans="1:1" ht="24" x14ac:dyDescent="0.2">
      <c r="A53" s="162" t="s">
        <v>33</v>
      </c>
    </row>
    <row r="54" spans="1:1" x14ac:dyDescent="0.2">
      <c r="A54" s="162"/>
    </row>
    <row r="55" spans="1:1" x14ac:dyDescent="0.2">
      <c r="A55" s="70"/>
    </row>
    <row r="56" spans="1:1" x14ac:dyDescent="0.2">
      <c r="A56" s="71"/>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5"/>
  <sheetViews>
    <sheetView zoomScaleNormal="100" workbookViewId="0">
      <pane xSplit="1" topLeftCell="B1" activePane="topRight" state="frozen"/>
      <selection pane="topRight" activeCell="B7" sqref="B7:AI17"/>
    </sheetView>
  </sheetViews>
  <sheetFormatPr defaultColWidth="9" defaultRowHeight="12" x14ac:dyDescent="0.2"/>
  <cols>
    <col min="1" max="1" width="80" style="4" customWidth="1"/>
    <col min="2" max="19" width="9" style="4" customWidth="1"/>
    <col min="20" max="16384" width="9" style="4"/>
  </cols>
  <sheetData>
    <row r="1" spans="1:35" ht="11.45" customHeight="1" x14ac:dyDescent="0.2">
      <c r="A1" s="3" t="s">
        <v>7</v>
      </c>
    </row>
    <row r="2" spans="1:35" ht="11.45" customHeight="1" x14ac:dyDescent="0.2">
      <c r="A2" s="29" t="s">
        <v>27</v>
      </c>
    </row>
    <row r="3" spans="1:35" ht="11.45" customHeight="1" x14ac:dyDescent="0.2">
      <c r="A3" s="3"/>
    </row>
    <row r="4" spans="1:35" ht="11.45" customHeight="1" x14ac:dyDescent="0.2">
      <c r="A4" s="49" t="s">
        <v>58</v>
      </c>
      <c r="B4" s="56" t="e">
        <f>'C завтраками| Bed and breakfast'!#REF!</f>
        <v>#REF!</v>
      </c>
      <c r="C4" s="56" t="e">
        <f>'C завтраками| Bed and breakfast'!#REF!</f>
        <v>#REF!</v>
      </c>
      <c r="D4" s="56" t="e">
        <f>'C завтраками| Bed and breakfast'!#REF!</f>
        <v>#REF!</v>
      </c>
      <c r="E4" s="56" t="e">
        <f>'C завтраками| Bed and breakfast'!#REF!</f>
        <v>#REF!</v>
      </c>
      <c r="F4" s="56" t="e">
        <f>'C завтраками| Bed and breakfast'!#REF!</f>
        <v>#REF!</v>
      </c>
      <c r="G4" s="56" t="e">
        <f>'C завтраками| Bed and breakfast'!#REF!</f>
        <v>#REF!</v>
      </c>
      <c r="H4" s="56" t="e">
        <f>'C завтраками| Bed and breakfast'!#REF!</f>
        <v>#REF!</v>
      </c>
      <c r="I4" s="56" t="e">
        <f>'C завтраками| Bed and breakfast'!#REF!</f>
        <v>#REF!</v>
      </c>
      <c r="J4" s="56" t="e">
        <f>'C завтраками| Bed and breakfast'!#REF!</f>
        <v>#REF!</v>
      </c>
      <c r="K4" s="56" t="e">
        <f>'C завтраками| Bed and breakfast'!#REF!</f>
        <v>#REF!</v>
      </c>
      <c r="L4" s="56" t="e">
        <f>'C завтраками| Bed and breakfast'!#REF!</f>
        <v>#REF!</v>
      </c>
      <c r="M4" s="56" t="e">
        <f>'C завтраками| Bed and breakfast'!#REF!</f>
        <v>#REF!</v>
      </c>
      <c r="N4" s="56" t="e">
        <f>'C завтраками| Bed and breakfast'!#REF!</f>
        <v>#REF!</v>
      </c>
      <c r="O4" s="56" t="e">
        <f>'C завтраками| Bed and breakfast'!#REF!</f>
        <v>#REF!</v>
      </c>
      <c r="P4" s="56" t="e">
        <f>'C завтраками| Bed and breakfast'!#REF!</f>
        <v>#REF!</v>
      </c>
      <c r="Q4" s="56" t="e">
        <f>'C завтраками| Bed and breakfast'!#REF!</f>
        <v>#REF!</v>
      </c>
      <c r="R4" s="56" t="e">
        <f>'C завтраками| Bed and breakfast'!#REF!</f>
        <v>#REF!</v>
      </c>
      <c r="S4" s="56" t="e">
        <f>'C завтраками| Bed and breakfast'!#REF!</f>
        <v>#REF!</v>
      </c>
      <c r="T4" s="56" t="e">
        <f>'C завтраками| Bed and breakfast'!#REF!</f>
        <v>#REF!</v>
      </c>
      <c r="U4" s="56" t="e">
        <f>'C завтраками| Bed and breakfast'!#REF!</f>
        <v>#REF!</v>
      </c>
      <c r="V4" s="56" t="e">
        <f>'C завтраками| Bed and breakfast'!#REF!</f>
        <v>#REF!</v>
      </c>
      <c r="W4" s="56" t="e">
        <f>'C завтраками| Bed and breakfast'!#REF!</f>
        <v>#REF!</v>
      </c>
      <c r="X4" s="56" t="e">
        <f>'C завтраками| Bed and breakfast'!#REF!</f>
        <v>#REF!</v>
      </c>
      <c r="Y4" s="56" t="e">
        <f>'C завтраками| Bed and breakfast'!#REF!</f>
        <v>#REF!</v>
      </c>
      <c r="Z4" s="56" t="e">
        <f>'C завтраками| Bed and breakfast'!#REF!</f>
        <v>#REF!</v>
      </c>
      <c r="AA4" s="56" t="e">
        <f>'C завтраками| Bed and breakfast'!#REF!</f>
        <v>#REF!</v>
      </c>
      <c r="AB4" s="56" t="e">
        <f>'C завтраками| Bed and breakfast'!#REF!</f>
        <v>#REF!</v>
      </c>
      <c r="AC4" s="56" t="e">
        <f>'C завтраками| Bed and breakfast'!#REF!</f>
        <v>#REF!</v>
      </c>
      <c r="AD4" s="56" t="e">
        <f>'C завтраками| Bed and breakfast'!#REF!</f>
        <v>#REF!</v>
      </c>
      <c r="AE4" s="56" t="e">
        <f>'C завтраками| Bed and breakfast'!#REF!</f>
        <v>#REF!</v>
      </c>
      <c r="AF4" s="56" t="e">
        <f>'C завтраками| Bed and breakfast'!#REF!</f>
        <v>#REF!</v>
      </c>
      <c r="AG4" s="56" t="e">
        <f>'C завтраками| Bed and breakfast'!#REF!</f>
        <v>#REF!</v>
      </c>
      <c r="AH4" s="56" t="e">
        <f>'C завтраками| Bed and breakfast'!#REF!</f>
        <v>#REF!</v>
      </c>
      <c r="AI4" s="56" t="e">
        <f>'C завтраками| Bed and breakfast'!#REF!</f>
        <v>#REF!</v>
      </c>
    </row>
    <row r="5" spans="1:35" s="8" customFormat="1" ht="22.35" customHeight="1" x14ac:dyDescent="0.2">
      <c r="A5" s="30" t="s">
        <v>11</v>
      </c>
      <c r="B5" s="56" t="e">
        <f>'C завтраками| Bed and breakfast'!#REF!</f>
        <v>#REF!</v>
      </c>
      <c r="C5" s="56" t="e">
        <f>'C завтраками| Bed and breakfast'!#REF!</f>
        <v>#REF!</v>
      </c>
      <c r="D5" s="56" t="e">
        <f>'C завтраками| Bed and breakfast'!#REF!</f>
        <v>#REF!</v>
      </c>
      <c r="E5" s="56" t="e">
        <f>'C завтраками| Bed and breakfast'!#REF!</f>
        <v>#REF!</v>
      </c>
      <c r="F5" s="56" t="e">
        <f>'C завтраками| Bed and breakfast'!#REF!</f>
        <v>#REF!</v>
      </c>
      <c r="G5" s="56" t="e">
        <f>'C завтраками| Bed and breakfast'!#REF!</f>
        <v>#REF!</v>
      </c>
      <c r="H5" s="56" t="e">
        <f>'C завтраками| Bed and breakfast'!#REF!</f>
        <v>#REF!</v>
      </c>
      <c r="I5" s="56" t="e">
        <f>'C завтраками| Bed and breakfast'!#REF!</f>
        <v>#REF!</v>
      </c>
      <c r="J5" s="56" t="e">
        <f>'C завтраками| Bed and breakfast'!#REF!</f>
        <v>#REF!</v>
      </c>
      <c r="K5" s="56" t="e">
        <f>'C завтраками| Bed and breakfast'!#REF!</f>
        <v>#REF!</v>
      </c>
      <c r="L5" s="56" t="e">
        <f>'C завтраками| Bed and breakfast'!#REF!</f>
        <v>#REF!</v>
      </c>
      <c r="M5" s="56" t="e">
        <f>'C завтраками| Bed and breakfast'!#REF!</f>
        <v>#REF!</v>
      </c>
      <c r="N5" s="56" t="e">
        <f>'C завтраками| Bed and breakfast'!#REF!</f>
        <v>#REF!</v>
      </c>
      <c r="O5" s="56" t="e">
        <f>'C завтраками| Bed and breakfast'!#REF!</f>
        <v>#REF!</v>
      </c>
      <c r="P5" s="56" t="e">
        <f>'C завтраками| Bed and breakfast'!#REF!</f>
        <v>#REF!</v>
      </c>
      <c r="Q5" s="56" t="e">
        <f>'C завтраками| Bed and breakfast'!#REF!</f>
        <v>#REF!</v>
      </c>
      <c r="R5" s="56" t="e">
        <f>'C завтраками| Bed and breakfast'!#REF!</f>
        <v>#REF!</v>
      </c>
      <c r="S5" s="56" t="e">
        <f>'C завтраками| Bed and breakfast'!#REF!</f>
        <v>#REF!</v>
      </c>
      <c r="T5" s="56" t="e">
        <f>'C завтраками| Bed and breakfast'!#REF!</f>
        <v>#REF!</v>
      </c>
      <c r="U5" s="56" t="e">
        <f>'C завтраками| Bed and breakfast'!#REF!</f>
        <v>#REF!</v>
      </c>
      <c r="V5" s="56" t="e">
        <f>'C завтраками| Bed and breakfast'!#REF!</f>
        <v>#REF!</v>
      </c>
      <c r="W5" s="56" t="e">
        <f>'C завтраками| Bed and breakfast'!#REF!</f>
        <v>#REF!</v>
      </c>
      <c r="X5" s="56" t="e">
        <f>'C завтраками| Bed and breakfast'!#REF!</f>
        <v>#REF!</v>
      </c>
      <c r="Y5" s="56" t="e">
        <f>'C завтраками| Bed and breakfast'!#REF!</f>
        <v>#REF!</v>
      </c>
      <c r="Z5" s="56" t="e">
        <f>'C завтраками| Bed and breakfast'!#REF!</f>
        <v>#REF!</v>
      </c>
      <c r="AA5" s="56" t="e">
        <f>'C завтраками| Bed and breakfast'!#REF!</f>
        <v>#REF!</v>
      </c>
      <c r="AB5" s="56" t="e">
        <f>'C завтраками| Bed and breakfast'!#REF!</f>
        <v>#REF!</v>
      </c>
      <c r="AC5" s="56" t="e">
        <f>'C завтраками| Bed and breakfast'!#REF!</f>
        <v>#REF!</v>
      </c>
      <c r="AD5" s="56" t="e">
        <f>'C завтраками| Bed and breakfast'!#REF!</f>
        <v>#REF!</v>
      </c>
      <c r="AE5" s="56" t="e">
        <f>'C завтраками| Bed and breakfast'!#REF!</f>
        <v>#REF!</v>
      </c>
      <c r="AF5" s="56" t="e">
        <f>'C завтраками| Bed and breakfast'!#REF!</f>
        <v>#REF!</v>
      </c>
      <c r="AG5" s="56" t="e">
        <f>'C завтраками| Bed and breakfast'!#REF!</f>
        <v>#REF!</v>
      </c>
      <c r="AH5" s="56" t="e">
        <f>'C завтраками| Bed and breakfast'!#REF!</f>
        <v>#REF!</v>
      </c>
      <c r="AI5" s="56" t="e">
        <f>'C завтраками| Bed and breakfast'!#REF!</f>
        <v>#REF!</v>
      </c>
    </row>
    <row r="6" spans="1:35" ht="10.7" customHeight="1" x14ac:dyDescent="0.2">
      <c r="A6" s="17" t="s">
        <v>2</v>
      </c>
    </row>
    <row r="7" spans="1:35" ht="10.7" customHeight="1" x14ac:dyDescent="0.2">
      <c r="A7" s="19">
        <v>1</v>
      </c>
      <c r="B7" s="57" t="e">
        <f>'C завтраками| Bed and breakfast'!#REF!*0.9</f>
        <v>#REF!</v>
      </c>
      <c r="C7" s="57" t="e">
        <f>'C завтраками| Bed and breakfast'!#REF!*0.9</f>
        <v>#REF!</v>
      </c>
      <c r="D7" s="57" t="e">
        <f>'C завтраками| Bed and breakfast'!#REF!*0.9</f>
        <v>#REF!</v>
      </c>
      <c r="E7" s="57" t="e">
        <f>'C завтраками| Bed and breakfast'!#REF!*0.9</f>
        <v>#REF!</v>
      </c>
      <c r="F7" s="57" t="e">
        <f>'C завтраками| Bed and breakfast'!#REF!*0.9</f>
        <v>#REF!</v>
      </c>
      <c r="G7" s="57" t="e">
        <f>'C завтраками| Bed and breakfast'!#REF!*0.9</f>
        <v>#REF!</v>
      </c>
      <c r="H7" s="57" t="e">
        <f>'C завтраками| Bed and breakfast'!#REF!*0.9</f>
        <v>#REF!</v>
      </c>
      <c r="I7" s="57" t="e">
        <f>'C завтраками| Bed and breakfast'!#REF!*0.9</f>
        <v>#REF!</v>
      </c>
      <c r="J7" s="57" t="e">
        <f>'C завтраками| Bed and breakfast'!#REF!*0.9</f>
        <v>#REF!</v>
      </c>
      <c r="K7" s="57" t="e">
        <f>'C завтраками| Bed and breakfast'!#REF!*0.9</f>
        <v>#REF!</v>
      </c>
      <c r="L7" s="57" t="e">
        <f>'C завтраками| Bed and breakfast'!#REF!*0.9</f>
        <v>#REF!</v>
      </c>
      <c r="M7" s="57" t="e">
        <f>'C завтраками| Bed and breakfast'!#REF!*0.9</f>
        <v>#REF!</v>
      </c>
      <c r="N7" s="57" t="e">
        <f>'C завтраками| Bed and breakfast'!#REF!*0.9</f>
        <v>#REF!</v>
      </c>
      <c r="O7" s="57" t="e">
        <f>'C завтраками| Bed and breakfast'!#REF!*0.9</f>
        <v>#REF!</v>
      </c>
      <c r="P7" s="57" t="e">
        <f>'C завтраками| Bed and breakfast'!#REF!*0.9</f>
        <v>#REF!</v>
      </c>
      <c r="Q7" s="57" t="e">
        <f>'C завтраками| Bed and breakfast'!#REF!*0.9</f>
        <v>#REF!</v>
      </c>
      <c r="R7" s="57" t="e">
        <f>'C завтраками| Bed and breakfast'!#REF!*0.9</f>
        <v>#REF!</v>
      </c>
      <c r="S7" s="57" t="e">
        <f>'C завтраками| Bed and breakfast'!#REF!*0.9</f>
        <v>#REF!</v>
      </c>
      <c r="T7" s="57" t="e">
        <f>'C завтраками| Bed and breakfast'!#REF!*0.9</f>
        <v>#REF!</v>
      </c>
      <c r="U7" s="57" t="e">
        <f>'C завтраками| Bed and breakfast'!#REF!*0.9</f>
        <v>#REF!</v>
      </c>
      <c r="V7" s="57" t="e">
        <f>'C завтраками| Bed and breakfast'!#REF!*0.9</f>
        <v>#REF!</v>
      </c>
      <c r="W7" s="57" t="e">
        <f>'C завтраками| Bed and breakfast'!#REF!*0.9</f>
        <v>#REF!</v>
      </c>
      <c r="X7" s="57" t="e">
        <f>'C завтраками| Bed and breakfast'!#REF!*0.9</f>
        <v>#REF!</v>
      </c>
      <c r="Y7" s="57" t="e">
        <f>'C завтраками| Bed and breakfast'!#REF!*0.9</f>
        <v>#REF!</v>
      </c>
      <c r="Z7" s="57" t="e">
        <f>'C завтраками| Bed and breakfast'!#REF!*0.9</f>
        <v>#REF!</v>
      </c>
      <c r="AA7" s="57" t="e">
        <f>'C завтраками| Bed and breakfast'!#REF!*0.9</f>
        <v>#REF!</v>
      </c>
      <c r="AB7" s="57" t="e">
        <f>'C завтраками| Bed and breakfast'!#REF!*0.9</f>
        <v>#REF!</v>
      </c>
      <c r="AC7" s="57" t="e">
        <f>'C завтраками| Bed and breakfast'!#REF!*0.9</f>
        <v>#REF!</v>
      </c>
      <c r="AD7" s="57" t="e">
        <f>'C завтраками| Bed and breakfast'!#REF!*0.9</f>
        <v>#REF!</v>
      </c>
      <c r="AE7" s="57" t="e">
        <f>'C завтраками| Bed and breakfast'!#REF!*0.9</f>
        <v>#REF!</v>
      </c>
      <c r="AF7" s="57" t="e">
        <f>'C завтраками| Bed and breakfast'!#REF!*0.9</f>
        <v>#REF!</v>
      </c>
      <c r="AG7" s="57" t="e">
        <f>'C завтраками| Bed and breakfast'!#REF!*0.9</f>
        <v>#REF!</v>
      </c>
      <c r="AH7" s="57" t="e">
        <f>'C завтраками| Bed and breakfast'!#REF!*0.9</f>
        <v>#REF!</v>
      </c>
      <c r="AI7" s="57" t="e">
        <f>'C завтраками| Bed and breakfast'!#REF!*0.9</f>
        <v>#REF!</v>
      </c>
    </row>
    <row r="8" spans="1:35" ht="10.7" customHeight="1" x14ac:dyDescent="0.2">
      <c r="A8" s="19">
        <v>2</v>
      </c>
      <c r="B8" s="57" t="e">
        <f>'C завтраками| Bed and breakfast'!#REF!*0.9</f>
        <v>#REF!</v>
      </c>
      <c r="C8" s="57" t="e">
        <f>'C завтраками| Bed and breakfast'!#REF!*0.9</f>
        <v>#REF!</v>
      </c>
      <c r="D8" s="57" t="e">
        <f>'C завтраками| Bed and breakfast'!#REF!*0.9</f>
        <v>#REF!</v>
      </c>
      <c r="E8" s="57" t="e">
        <f>'C завтраками| Bed and breakfast'!#REF!*0.9</f>
        <v>#REF!</v>
      </c>
      <c r="F8" s="57" t="e">
        <f>'C завтраками| Bed and breakfast'!#REF!*0.9</f>
        <v>#REF!</v>
      </c>
      <c r="G8" s="57" t="e">
        <f>'C завтраками| Bed and breakfast'!#REF!*0.9</f>
        <v>#REF!</v>
      </c>
      <c r="H8" s="57" t="e">
        <f>'C завтраками| Bed and breakfast'!#REF!*0.9</f>
        <v>#REF!</v>
      </c>
      <c r="I8" s="57" t="e">
        <f>'C завтраками| Bed and breakfast'!#REF!*0.9</f>
        <v>#REF!</v>
      </c>
      <c r="J8" s="57" t="e">
        <f>'C завтраками| Bed and breakfast'!#REF!*0.9</f>
        <v>#REF!</v>
      </c>
      <c r="K8" s="57" t="e">
        <f>'C завтраками| Bed and breakfast'!#REF!*0.9</f>
        <v>#REF!</v>
      </c>
      <c r="L8" s="57" t="e">
        <f>'C завтраками| Bed and breakfast'!#REF!*0.9</f>
        <v>#REF!</v>
      </c>
      <c r="M8" s="57" t="e">
        <f>'C завтраками| Bed and breakfast'!#REF!*0.9</f>
        <v>#REF!</v>
      </c>
      <c r="N8" s="57" t="e">
        <f>'C завтраками| Bed and breakfast'!#REF!*0.9</f>
        <v>#REF!</v>
      </c>
      <c r="O8" s="57" t="e">
        <f>'C завтраками| Bed and breakfast'!#REF!*0.9</f>
        <v>#REF!</v>
      </c>
      <c r="P8" s="57" t="e">
        <f>'C завтраками| Bed and breakfast'!#REF!*0.9</f>
        <v>#REF!</v>
      </c>
      <c r="Q8" s="57" t="e">
        <f>'C завтраками| Bed and breakfast'!#REF!*0.9</f>
        <v>#REF!</v>
      </c>
      <c r="R8" s="57" t="e">
        <f>'C завтраками| Bed and breakfast'!#REF!*0.9</f>
        <v>#REF!</v>
      </c>
      <c r="S8" s="57" t="e">
        <f>'C завтраками| Bed and breakfast'!#REF!*0.9</f>
        <v>#REF!</v>
      </c>
      <c r="T8" s="57" t="e">
        <f>'C завтраками| Bed and breakfast'!#REF!*0.9</f>
        <v>#REF!</v>
      </c>
      <c r="U8" s="57" t="e">
        <f>'C завтраками| Bed and breakfast'!#REF!*0.9</f>
        <v>#REF!</v>
      </c>
      <c r="V8" s="57" t="e">
        <f>'C завтраками| Bed and breakfast'!#REF!*0.9</f>
        <v>#REF!</v>
      </c>
      <c r="W8" s="57" t="e">
        <f>'C завтраками| Bed and breakfast'!#REF!*0.9</f>
        <v>#REF!</v>
      </c>
      <c r="X8" s="57" t="e">
        <f>'C завтраками| Bed and breakfast'!#REF!*0.9</f>
        <v>#REF!</v>
      </c>
      <c r="Y8" s="57" t="e">
        <f>'C завтраками| Bed and breakfast'!#REF!*0.9</f>
        <v>#REF!</v>
      </c>
      <c r="Z8" s="57" t="e">
        <f>'C завтраками| Bed and breakfast'!#REF!*0.9</f>
        <v>#REF!</v>
      </c>
      <c r="AA8" s="57" t="e">
        <f>'C завтраками| Bed and breakfast'!#REF!*0.9</f>
        <v>#REF!</v>
      </c>
      <c r="AB8" s="57" t="e">
        <f>'C завтраками| Bed and breakfast'!#REF!*0.9</f>
        <v>#REF!</v>
      </c>
      <c r="AC8" s="57" t="e">
        <f>'C завтраками| Bed and breakfast'!#REF!*0.9</f>
        <v>#REF!</v>
      </c>
      <c r="AD8" s="57" t="e">
        <f>'C завтраками| Bed and breakfast'!#REF!*0.9</f>
        <v>#REF!</v>
      </c>
      <c r="AE8" s="57" t="e">
        <f>'C завтраками| Bed and breakfast'!#REF!*0.9</f>
        <v>#REF!</v>
      </c>
      <c r="AF8" s="57" t="e">
        <f>'C завтраками| Bed and breakfast'!#REF!*0.9</f>
        <v>#REF!</v>
      </c>
      <c r="AG8" s="57" t="e">
        <f>'C завтраками| Bed and breakfast'!#REF!*0.9</f>
        <v>#REF!</v>
      </c>
      <c r="AH8" s="57" t="e">
        <f>'C завтраками| Bed and breakfast'!#REF!*0.9</f>
        <v>#REF!</v>
      </c>
      <c r="AI8" s="57" t="e">
        <f>'C завтраками| Bed and breakfast'!#REF!*0.9</f>
        <v>#REF!</v>
      </c>
    </row>
    <row r="9" spans="1:35" ht="10.7" customHeight="1" x14ac:dyDescent="0.2">
      <c r="A9" s="17" t="s">
        <v>3</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row>
    <row r="10" spans="1:35" s="5" customFormat="1" ht="10.7" customHeight="1" x14ac:dyDescent="0.2">
      <c r="A10" s="19">
        <v>1</v>
      </c>
      <c r="B10" s="57" t="e">
        <f>'C завтраками| Bed and breakfast'!#REF!*0.9</f>
        <v>#REF!</v>
      </c>
      <c r="C10" s="57" t="e">
        <f>'C завтраками| Bed and breakfast'!#REF!*0.9</f>
        <v>#REF!</v>
      </c>
      <c r="D10" s="57" t="e">
        <f>'C завтраками| Bed and breakfast'!#REF!*0.9</f>
        <v>#REF!</v>
      </c>
      <c r="E10" s="57" t="e">
        <f>'C завтраками| Bed and breakfast'!#REF!*0.9</f>
        <v>#REF!</v>
      </c>
      <c r="F10" s="57" t="e">
        <f>'C завтраками| Bed and breakfast'!#REF!*0.9</f>
        <v>#REF!</v>
      </c>
      <c r="G10" s="57" t="e">
        <f>'C завтраками| Bed and breakfast'!#REF!*0.9</f>
        <v>#REF!</v>
      </c>
      <c r="H10" s="57" t="e">
        <f>'C завтраками| Bed and breakfast'!#REF!*0.9</f>
        <v>#REF!</v>
      </c>
      <c r="I10" s="57" t="e">
        <f>'C завтраками| Bed and breakfast'!#REF!*0.9</f>
        <v>#REF!</v>
      </c>
      <c r="J10" s="57" t="e">
        <f>'C завтраками| Bed and breakfast'!#REF!*0.9</f>
        <v>#REF!</v>
      </c>
      <c r="K10" s="57" t="e">
        <f>'C завтраками| Bed and breakfast'!#REF!*0.9</f>
        <v>#REF!</v>
      </c>
      <c r="L10" s="57" t="e">
        <f>'C завтраками| Bed and breakfast'!#REF!*0.9</f>
        <v>#REF!</v>
      </c>
      <c r="M10" s="57" t="e">
        <f>'C завтраками| Bed and breakfast'!#REF!*0.9</f>
        <v>#REF!</v>
      </c>
      <c r="N10" s="57" t="e">
        <f>'C завтраками| Bed and breakfast'!#REF!*0.9</f>
        <v>#REF!</v>
      </c>
      <c r="O10" s="57" t="e">
        <f>'C завтраками| Bed and breakfast'!#REF!*0.9</f>
        <v>#REF!</v>
      </c>
      <c r="P10" s="57" t="e">
        <f>'C завтраками| Bed and breakfast'!#REF!*0.9</f>
        <v>#REF!</v>
      </c>
      <c r="Q10" s="57" t="e">
        <f>'C завтраками| Bed and breakfast'!#REF!*0.9</f>
        <v>#REF!</v>
      </c>
      <c r="R10" s="57" t="e">
        <f>'C завтраками| Bed and breakfast'!#REF!*0.9</f>
        <v>#REF!</v>
      </c>
      <c r="S10" s="57" t="e">
        <f>'C завтраками| Bed and breakfast'!#REF!*0.9</f>
        <v>#REF!</v>
      </c>
      <c r="T10" s="57" t="e">
        <f>'C завтраками| Bed and breakfast'!#REF!*0.9</f>
        <v>#REF!</v>
      </c>
      <c r="U10" s="57" t="e">
        <f>'C завтраками| Bed and breakfast'!#REF!*0.9</f>
        <v>#REF!</v>
      </c>
      <c r="V10" s="57" t="e">
        <f>'C завтраками| Bed and breakfast'!#REF!*0.9</f>
        <v>#REF!</v>
      </c>
      <c r="W10" s="57" t="e">
        <f>'C завтраками| Bed and breakfast'!#REF!*0.9</f>
        <v>#REF!</v>
      </c>
      <c r="X10" s="57" t="e">
        <f>'C завтраками| Bed and breakfast'!#REF!*0.9</f>
        <v>#REF!</v>
      </c>
      <c r="Y10" s="57" t="e">
        <f>'C завтраками| Bed and breakfast'!#REF!*0.9</f>
        <v>#REF!</v>
      </c>
      <c r="Z10" s="57" t="e">
        <f>'C завтраками| Bed and breakfast'!#REF!*0.9</f>
        <v>#REF!</v>
      </c>
      <c r="AA10" s="57" t="e">
        <f>'C завтраками| Bed and breakfast'!#REF!*0.9</f>
        <v>#REF!</v>
      </c>
      <c r="AB10" s="57" t="e">
        <f>'C завтраками| Bed and breakfast'!#REF!*0.9</f>
        <v>#REF!</v>
      </c>
      <c r="AC10" s="57" t="e">
        <f>'C завтраками| Bed and breakfast'!#REF!*0.9</f>
        <v>#REF!</v>
      </c>
      <c r="AD10" s="57" t="e">
        <f>'C завтраками| Bed and breakfast'!#REF!*0.9</f>
        <v>#REF!</v>
      </c>
      <c r="AE10" s="57" t="e">
        <f>'C завтраками| Bed and breakfast'!#REF!*0.9</f>
        <v>#REF!</v>
      </c>
      <c r="AF10" s="57" t="e">
        <f>'C завтраками| Bed and breakfast'!#REF!*0.9</f>
        <v>#REF!</v>
      </c>
      <c r="AG10" s="57" t="e">
        <f>'C завтраками| Bed and breakfast'!#REF!*0.9</f>
        <v>#REF!</v>
      </c>
      <c r="AH10" s="57" t="e">
        <f>'C завтраками| Bed and breakfast'!#REF!*0.9</f>
        <v>#REF!</v>
      </c>
      <c r="AI10" s="57" t="e">
        <f>'C завтраками| Bed and breakfast'!#REF!*0.9</f>
        <v>#REF!</v>
      </c>
    </row>
    <row r="11" spans="1:35" ht="10.7" customHeight="1" x14ac:dyDescent="0.2">
      <c r="A11" s="19">
        <v>2</v>
      </c>
      <c r="B11" s="57" t="e">
        <f>'C завтраками| Bed and breakfast'!#REF!*0.9</f>
        <v>#REF!</v>
      </c>
      <c r="C11" s="57" t="e">
        <f>'C завтраками| Bed and breakfast'!#REF!*0.9</f>
        <v>#REF!</v>
      </c>
      <c r="D11" s="57" t="e">
        <f>'C завтраками| Bed and breakfast'!#REF!*0.9</f>
        <v>#REF!</v>
      </c>
      <c r="E11" s="57" t="e">
        <f>'C завтраками| Bed and breakfast'!#REF!*0.9</f>
        <v>#REF!</v>
      </c>
      <c r="F11" s="57" t="e">
        <f>'C завтраками| Bed and breakfast'!#REF!*0.9</f>
        <v>#REF!</v>
      </c>
      <c r="G11" s="57" t="e">
        <f>'C завтраками| Bed and breakfast'!#REF!*0.9</f>
        <v>#REF!</v>
      </c>
      <c r="H11" s="57" t="e">
        <f>'C завтраками| Bed and breakfast'!#REF!*0.9</f>
        <v>#REF!</v>
      </c>
      <c r="I11" s="57" t="e">
        <f>'C завтраками| Bed and breakfast'!#REF!*0.9</f>
        <v>#REF!</v>
      </c>
      <c r="J11" s="57" t="e">
        <f>'C завтраками| Bed and breakfast'!#REF!*0.9</f>
        <v>#REF!</v>
      </c>
      <c r="K11" s="57" t="e">
        <f>'C завтраками| Bed and breakfast'!#REF!*0.9</f>
        <v>#REF!</v>
      </c>
      <c r="L11" s="57" t="e">
        <f>'C завтраками| Bed and breakfast'!#REF!*0.9</f>
        <v>#REF!</v>
      </c>
      <c r="M11" s="57" t="e">
        <f>'C завтраками| Bed and breakfast'!#REF!*0.9</f>
        <v>#REF!</v>
      </c>
      <c r="N11" s="57" t="e">
        <f>'C завтраками| Bed and breakfast'!#REF!*0.9</f>
        <v>#REF!</v>
      </c>
      <c r="O11" s="57" t="e">
        <f>'C завтраками| Bed and breakfast'!#REF!*0.9</f>
        <v>#REF!</v>
      </c>
      <c r="P11" s="57" t="e">
        <f>'C завтраками| Bed and breakfast'!#REF!*0.9</f>
        <v>#REF!</v>
      </c>
      <c r="Q11" s="57" t="e">
        <f>'C завтраками| Bed and breakfast'!#REF!*0.9</f>
        <v>#REF!</v>
      </c>
      <c r="R11" s="57" t="e">
        <f>'C завтраками| Bed and breakfast'!#REF!*0.9</f>
        <v>#REF!</v>
      </c>
      <c r="S11" s="57" t="e">
        <f>'C завтраками| Bed and breakfast'!#REF!*0.9</f>
        <v>#REF!</v>
      </c>
      <c r="T11" s="57" t="e">
        <f>'C завтраками| Bed and breakfast'!#REF!*0.9</f>
        <v>#REF!</v>
      </c>
      <c r="U11" s="57" t="e">
        <f>'C завтраками| Bed and breakfast'!#REF!*0.9</f>
        <v>#REF!</v>
      </c>
      <c r="V11" s="57" t="e">
        <f>'C завтраками| Bed and breakfast'!#REF!*0.9</f>
        <v>#REF!</v>
      </c>
      <c r="W11" s="57" t="e">
        <f>'C завтраками| Bed and breakfast'!#REF!*0.9</f>
        <v>#REF!</v>
      </c>
      <c r="X11" s="57" t="e">
        <f>'C завтраками| Bed and breakfast'!#REF!*0.9</f>
        <v>#REF!</v>
      </c>
      <c r="Y11" s="57" t="e">
        <f>'C завтраками| Bed and breakfast'!#REF!*0.9</f>
        <v>#REF!</v>
      </c>
      <c r="Z11" s="57" t="e">
        <f>'C завтраками| Bed and breakfast'!#REF!*0.9</f>
        <v>#REF!</v>
      </c>
      <c r="AA11" s="57" t="e">
        <f>'C завтраками| Bed and breakfast'!#REF!*0.9</f>
        <v>#REF!</v>
      </c>
      <c r="AB11" s="57" t="e">
        <f>'C завтраками| Bed and breakfast'!#REF!*0.9</f>
        <v>#REF!</v>
      </c>
      <c r="AC11" s="57" t="e">
        <f>'C завтраками| Bed and breakfast'!#REF!*0.9</f>
        <v>#REF!</v>
      </c>
      <c r="AD11" s="57" t="e">
        <f>'C завтраками| Bed and breakfast'!#REF!*0.9</f>
        <v>#REF!</v>
      </c>
      <c r="AE11" s="57" t="e">
        <f>'C завтраками| Bed and breakfast'!#REF!*0.9</f>
        <v>#REF!</v>
      </c>
      <c r="AF11" s="57" t="e">
        <f>'C завтраками| Bed and breakfast'!#REF!*0.9</f>
        <v>#REF!</v>
      </c>
      <c r="AG11" s="57" t="e">
        <f>'C завтраками| Bed and breakfast'!#REF!*0.9</f>
        <v>#REF!</v>
      </c>
      <c r="AH11" s="57" t="e">
        <f>'C завтраками| Bed and breakfast'!#REF!*0.9</f>
        <v>#REF!</v>
      </c>
      <c r="AI11" s="57" t="e">
        <f>'C завтраками| Bed and breakfast'!#REF!*0.9</f>
        <v>#REF!</v>
      </c>
    </row>
    <row r="12" spans="1:35" ht="10.7" customHeight="1" x14ac:dyDescent="0.2">
      <c r="A12" s="17" t="s">
        <v>4</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row>
    <row r="13" spans="1:35" ht="10.7" customHeight="1" x14ac:dyDescent="0.2">
      <c r="A13" s="19">
        <v>1</v>
      </c>
      <c r="B13" s="57" t="e">
        <f>'C завтраками| Bed and breakfast'!#REF!*0.9</f>
        <v>#REF!</v>
      </c>
      <c r="C13" s="57" t="e">
        <f>'C завтраками| Bed and breakfast'!#REF!*0.9</f>
        <v>#REF!</v>
      </c>
      <c r="D13" s="57" t="e">
        <f>'C завтраками| Bed and breakfast'!#REF!*0.9</f>
        <v>#REF!</v>
      </c>
      <c r="E13" s="57" t="e">
        <f>'C завтраками| Bed and breakfast'!#REF!*0.9</f>
        <v>#REF!</v>
      </c>
      <c r="F13" s="57" t="e">
        <f>'C завтраками| Bed and breakfast'!#REF!*0.9</f>
        <v>#REF!</v>
      </c>
      <c r="G13" s="57" t="e">
        <f>'C завтраками| Bed and breakfast'!#REF!*0.9</f>
        <v>#REF!</v>
      </c>
      <c r="H13" s="57" t="e">
        <f>'C завтраками| Bed and breakfast'!#REF!*0.9</f>
        <v>#REF!</v>
      </c>
      <c r="I13" s="57" t="e">
        <f>'C завтраками| Bed and breakfast'!#REF!*0.9</f>
        <v>#REF!</v>
      </c>
      <c r="J13" s="57" t="e">
        <f>'C завтраками| Bed and breakfast'!#REF!*0.9</f>
        <v>#REF!</v>
      </c>
      <c r="K13" s="57" t="e">
        <f>'C завтраками| Bed and breakfast'!#REF!*0.9</f>
        <v>#REF!</v>
      </c>
      <c r="L13" s="57" t="e">
        <f>'C завтраками| Bed and breakfast'!#REF!*0.9</f>
        <v>#REF!</v>
      </c>
      <c r="M13" s="57" t="e">
        <f>'C завтраками| Bed and breakfast'!#REF!*0.9</f>
        <v>#REF!</v>
      </c>
      <c r="N13" s="57" t="e">
        <f>'C завтраками| Bed and breakfast'!#REF!*0.9</f>
        <v>#REF!</v>
      </c>
      <c r="O13" s="57" t="e">
        <f>'C завтраками| Bed and breakfast'!#REF!*0.9</f>
        <v>#REF!</v>
      </c>
      <c r="P13" s="57" t="e">
        <f>'C завтраками| Bed and breakfast'!#REF!*0.9</f>
        <v>#REF!</v>
      </c>
      <c r="Q13" s="57" t="e">
        <f>'C завтраками| Bed and breakfast'!#REF!*0.9</f>
        <v>#REF!</v>
      </c>
      <c r="R13" s="57" t="e">
        <f>'C завтраками| Bed and breakfast'!#REF!*0.9</f>
        <v>#REF!</v>
      </c>
      <c r="S13" s="57" t="e">
        <f>'C завтраками| Bed and breakfast'!#REF!*0.9</f>
        <v>#REF!</v>
      </c>
      <c r="T13" s="57" t="e">
        <f>'C завтраками| Bed and breakfast'!#REF!*0.9</f>
        <v>#REF!</v>
      </c>
      <c r="U13" s="57" t="e">
        <f>'C завтраками| Bed and breakfast'!#REF!*0.9</f>
        <v>#REF!</v>
      </c>
      <c r="V13" s="57" t="e">
        <f>'C завтраками| Bed and breakfast'!#REF!*0.9</f>
        <v>#REF!</v>
      </c>
      <c r="W13" s="57" t="e">
        <f>'C завтраками| Bed and breakfast'!#REF!*0.9</f>
        <v>#REF!</v>
      </c>
      <c r="X13" s="57" t="e">
        <f>'C завтраками| Bed and breakfast'!#REF!*0.9</f>
        <v>#REF!</v>
      </c>
      <c r="Y13" s="57" t="e">
        <f>'C завтраками| Bed and breakfast'!#REF!*0.9</f>
        <v>#REF!</v>
      </c>
      <c r="Z13" s="57" t="e">
        <f>'C завтраками| Bed and breakfast'!#REF!*0.9</f>
        <v>#REF!</v>
      </c>
      <c r="AA13" s="57" t="e">
        <f>'C завтраками| Bed and breakfast'!#REF!*0.9</f>
        <v>#REF!</v>
      </c>
      <c r="AB13" s="57" t="e">
        <f>'C завтраками| Bed and breakfast'!#REF!*0.9</f>
        <v>#REF!</v>
      </c>
      <c r="AC13" s="57" t="e">
        <f>'C завтраками| Bed and breakfast'!#REF!*0.9</f>
        <v>#REF!</v>
      </c>
      <c r="AD13" s="57" t="e">
        <f>'C завтраками| Bed and breakfast'!#REF!*0.9</f>
        <v>#REF!</v>
      </c>
      <c r="AE13" s="57" t="e">
        <f>'C завтраками| Bed and breakfast'!#REF!*0.9</f>
        <v>#REF!</v>
      </c>
      <c r="AF13" s="57" t="e">
        <f>'C завтраками| Bed and breakfast'!#REF!*0.9</f>
        <v>#REF!</v>
      </c>
      <c r="AG13" s="57" t="e">
        <f>'C завтраками| Bed and breakfast'!#REF!*0.9</f>
        <v>#REF!</v>
      </c>
      <c r="AH13" s="57" t="e">
        <f>'C завтраками| Bed and breakfast'!#REF!*0.9</f>
        <v>#REF!</v>
      </c>
      <c r="AI13" s="57" t="e">
        <f>'C завтраками| Bed and breakfast'!#REF!*0.9</f>
        <v>#REF!</v>
      </c>
    </row>
    <row r="14" spans="1:35" ht="10.7" customHeight="1" x14ac:dyDescent="0.2">
      <c r="A14" s="19">
        <v>2</v>
      </c>
      <c r="B14" s="57" t="e">
        <f>'C завтраками| Bed and breakfast'!#REF!*0.9</f>
        <v>#REF!</v>
      </c>
      <c r="C14" s="57" t="e">
        <f>'C завтраками| Bed and breakfast'!#REF!*0.9</f>
        <v>#REF!</v>
      </c>
      <c r="D14" s="57" t="e">
        <f>'C завтраками| Bed and breakfast'!#REF!*0.9</f>
        <v>#REF!</v>
      </c>
      <c r="E14" s="57" t="e">
        <f>'C завтраками| Bed and breakfast'!#REF!*0.9</f>
        <v>#REF!</v>
      </c>
      <c r="F14" s="57" t="e">
        <f>'C завтраками| Bed and breakfast'!#REF!*0.9</f>
        <v>#REF!</v>
      </c>
      <c r="G14" s="57" t="e">
        <f>'C завтраками| Bed and breakfast'!#REF!*0.9</f>
        <v>#REF!</v>
      </c>
      <c r="H14" s="57" t="e">
        <f>'C завтраками| Bed and breakfast'!#REF!*0.9</f>
        <v>#REF!</v>
      </c>
      <c r="I14" s="57" t="e">
        <f>'C завтраками| Bed and breakfast'!#REF!*0.9</f>
        <v>#REF!</v>
      </c>
      <c r="J14" s="57" t="e">
        <f>'C завтраками| Bed and breakfast'!#REF!*0.9</f>
        <v>#REF!</v>
      </c>
      <c r="K14" s="57" t="e">
        <f>'C завтраками| Bed and breakfast'!#REF!*0.9</f>
        <v>#REF!</v>
      </c>
      <c r="L14" s="57" t="e">
        <f>'C завтраками| Bed and breakfast'!#REF!*0.9</f>
        <v>#REF!</v>
      </c>
      <c r="M14" s="57" t="e">
        <f>'C завтраками| Bed and breakfast'!#REF!*0.9</f>
        <v>#REF!</v>
      </c>
      <c r="N14" s="57" t="e">
        <f>'C завтраками| Bed and breakfast'!#REF!*0.9</f>
        <v>#REF!</v>
      </c>
      <c r="O14" s="57" t="e">
        <f>'C завтраками| Bed and breakfast'!#REF!*0.9</f>
        <v>#REF!</v>
      </c>
      <c r="P14" s="57" t="e">
        <f>'C завтраками| Bed and breakfast'!#REF!*0.9</f>
        <v>#REF!</v>
      </c>
      <c r="Q14" s="57" t="e">
        <f>'C завтраками| Bed and breakfast'!#REF!*0.9</f>
        <v>#REF!</v>
      </c>
      <c r="R14" s="57" t="e">
        <f>'C завтраками| Bed and breakfast'!#REF!*0.9</f>
        <v>#REF!</v>
      </c>
      <c r="S14" s="57" t="e">
        <f>'C завтраками| Bed and breakfast'!#REF!*0.9</f>
        <v>#REF!</v>
      </c>
      <c r="T14" s="57" t="e">
        <f>'C завтраками| Bed and breakfast'!#REF!*0.9</f>
        <v>#REF!</v>
      </c>
      <c r="U14" s="57" t="e">
        <f>'C завтраками| Bed and breakfast'!#REF!*0.9</f>
        <v>#REF!</v>
      </c>
      <c r="V14" s="57" t="e">
        <f>'C завтраками| Bed and breakfast'!#REF!*0.9</f>
        <v>#REF!</v>
      </c>
      <c r="W14" s="57" t="e">
        <f>'C завтраками| Bed and breakfast'!#REF!*0.9</f>
        <v>#REF!</v>
      </c>
      <c r="X14" s="57" t="e">
        <f>'C завтраками| Bed and breakfast'!#REF!*0.9</f>
        <v>#REF!</v>
      </c>
      <c r="Y14" s="57" t="e">
        <f>'C завтраками| Bed and breakfast'!#REF!*0.9</f>
        <v>#REF!</v>
      </c>
      <c r="Z14" s="57" t="e">
        <f>'C завтраками| Bed and breakfast'!#REF!*0.9</f>
        <v>#REF!</v>
      </c>
      <c r="AA14" s="57" t="e">
        <f>'C завтраками| Bed and breakfast'!#REF!*0.9</f>
        <v>#REF!</v>
      </c>
      <c r="AB14" s="57" t="e">
        <f>'C завтраками| Bed and breakfast'!#REF!*0.9</f>
        <v>#REF!</v>
      </c>
      <c r="AC14" s="57" t="e">
        <f>'C завтраками| Bed and breakfast'!#REF!*0.9</f>
        <v>#REF!</v>
      </c>
      <c r="AD14" s="57" t="e">
        <f>'C завтраками| Bed and breakfast'!#REF!*0.9</f>
        <v>#REF!</v>
      </c>
      <c r="AE14" s="57" t="e">
        <f>'C завтраками| Bed and breakfast'!#REF!*0.9</f>
        <v>#REF!</v>
      </c>
      <c r="AF14" s="57" t="e">
        <f>'C завтраками| Bed and breakfast'!#REF!*0.9</f>
        <v>#REF!</v>
      </c>
      <c r="AG14" s="57" t="e">
        <f>'C завтраками| Bed and breakfast'!#REF!*0.9</f>
        <v>#REF!</v>
      </c>
      <c r="AH14" s="57" t="e">
        <f>'C завтраками| Bed and breakfast'!#REF!*0.9</f>
        <v>#REF!</v>
      </c>
      <c r="AI14" s="57" t="e">
        <f>'C завтраками| Bed and breakfast'!#REF!*0.9</f>
        <v>#REF!</v>
      </c>
    </row>
    <row r="15" spans="1:35" ht="10.7" customHeight="1" x14ac:dyDescent="0.2">
      <c r="A15" s="17" t="s">
        <v>5</v>
      </c>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row>
    <row r="16" spans="1:35" ht="10.7" customHeight="1" x14ac:dyDescent="0.2">
      <c r="A16" s="19">
        <v>1</v>
      </c>
      <c r="B16" s="57" t="e">
        <f>'C завтраками| Bed and breakfast'!#REF!*0.9</f>
        <v>#REF!</v>
      </c>
      <c r="C16" s="57" t="e">
        <f>'C завтраками| Bed and breakfast'!#REF!*0.9</f>
        <v>#REF!</v>
      </c>
      <c r="D16" s="57" t="e">
        <f>'C завтраками| Bed and breakfast'!#REF!*0.9</f>
        <v>#REF!</v>
      </c>
      <c r="E16" s="57" t="e">
        <f>'C завтраками| Bed and breakfast'!#REF!*0.9</f>
        <v>#REF!</v>
      </c>
      <c r="F16" s="57" t="e">
        <f>'C завтраками| Bed and breakfast'!#REF!*0.9</f>
        <v>#REF!</v>
      </c>
      <c r="G16" s="57" t="e">
        <f>'C завтраками| Bed and breakfast'!#REF!*0.9</f>
        <v>#REF!</v>
      </c>
      <c r="H16" s="57" t="e">
        <f>'C завтраками| Bed and breakfast'!#REF!*0.9</f>
        <v>#REF!</v>
      </c>
      <c r="I16" s="57" t="e">
        <f>'C завтраками| Bed and breakfast'!#REF!*0.9</f>
        <v>#REF!</v>
      </c>
      <c r="J16" s="57" t="e">
        <f>'C завтраками| Bed and breakfast'!#REF!*0.9</f>
        <v>#REF!</v>
      </c>
      <c r="K16" s="57" t="e">
        <f>'C завтраками| Bed and breakfast'!#REF!*0.9</f>
        <v>#REF!</v>
      </c>
      <c r="L16" s="57" t="e">
        <f>'C завтраками| Bed and breakfast'!#REF!*0.9</f>
        <v>#REF!</v>
      </c>
      <c r="M16" s="57" t="e">
        <f>'C завтраками| Bed and breakfast'!#REF!*0.9</f>
        <v>#REF!</v>
      </c>
      <c r="N16" s="57" t="e">
        <f>'C завтраками| Bed and breakfast'!#REF!*0.9</f>
        <v>#REF!</v>
      </c>
      <c r="O16" s="57" t="e">
        <f>'C завтраками| Bed and breakfast'!#REF!*0.9</f>
        <v>#REF!</v>
      </c>
      <c r="P16" s="57" t="e">
        <f>'C завтраками| Bed and breakfast'!#REF!*0.9</f>
        <v>#REF!</v>
      </c>
      <c r="Q16" s="57" t="e">
        <f>'C завтраками| Bed and breakfast'!#REF!*0.9</f>
        <v>#REF!</v>
      </c>
      <c r="R16" s="57" t="e">
        <f>'C завтраками| Bed and breakfast'!#REF!*0.9</f>
        <v>#REF!</v>
      </c>
      <c r="S16" s="57" t="e">
        <f>'C завтраками| Bed and breakfast'!#REF!*0.9</f>
        <v>#REF!</v>
      </c>
      <c r="T16" s="57" t="e">
        <f>'C завтраками| Bed and breakfast'!#REF!*0.9</f>
        <v>#REF!</v>
      </c>
      <c r="U16" s="57" t="e">
        <f>'C завтраками| Bed and breakfast'!#REF!*0.9</f>
        <v>#REF!</v>
      </c>
      <c r="V16" s="57" t="e">
        <f>'C завтраками| Bed and breakfast'!#REF!*0.9</f>
        <v>#REF!</v>
      </c>
      <c r="W16" s="57" t="e">
        <f>'C завтраками| Bed and breakfast'!#REF!*0.9</f>
        <v>#REF!</v>
      </c>
      <c r="X16" s="57" t="e">
        <f>'C завтраками| Bed and breakfast'!#REF!*0.9</f>
        <v>#REF!</v>
      </c>
      <c r="Y16" s="57" t="e">
        <f>'C завтраками| Bed and breakfast'!#REF!*0.9</f>
        <v>#REF!</v>
      </c>
      <c r="Z16" s="57" t="e">
        <f>'C завтраками| Bed and breakfast'!#REF!*0.9</f>
        <v>#REF!</v>
      </c>
      <c r="AA16" s="57" t="e">
        <f>'C завтраками| Bed and breakfast'!#REF!*0.9</f>
        <v>#REF!</v>
      </c>
      <c r="AB16" s="57" t="e">
        <f>'C завтраками| Bed and breakfast'!#REF!*0.9</f>
        <v>#REF!</v>
      </c>
      <c r="AC16" s="57" t="e">
        <f>'C завтраками| Bed and breakfast'!#REF!*0.9</f>
        <v>#REF!</v>
      </c>
      <c r="AD16" s="57" t="e">
        <f>'C завтраками| Bed and breakfast'!#REF!*0.9</f>
        <v>#REF!</v>
      </c>
      <c r="AE16" s="57" t="e">
        <f>'C завтраками| Bed and breakfast'!#REF!*0.9</f>
        <v>#REF!</v>
      </c>
      <c r="AF16" s="57" t="e">
        <f>'C завтраками| Bed and breakfast'!#REF!*0.9</f>
        <v>#REF!</v>
      </c>
      <c r="AG16" s="57" t="e">
        <f>'C завтраками| Bed and breakfast'!#REF!*0.9</f>
        <v>#REF!</v>
      </c>
      <c r="AH16" s="57" t="e">
        <f>'C завтраками| Bed and breakfast'!#REF!*0.9</f>
        <v>#REF!</v>
      </c>
      <c r="AI16" s="57" t="e">
        <f>'C завтраками| Bed and breakfast'!#REF!*0.9</f>
        <v>#REF!</v>
      </c>
    </row>
    <row r="17" spans="1:35" ht="10.5" customHeight="1" x14ac:dyDescent="0.2">
      <c r="A17" s="19">
        <v>2</v>
      </c>
      <c r="B17" s="57" t="e">
        <f>'C завтраками| Bed and breakfast'!#REF!*0.9</f>
        <v>#REF!</v>
      </c>
      <c r="C17" s="57" t="e">
        <f>'C завтраками| Bed and breakfast'!#REF!*0.9</f>
        <v>#REF!</v>
      </c>
      <c r="D17" s="57" t="e">
        <f>'C завтраками| Bed and breakfast'!#REF!*0.9</f>
        <v>#REF!</v>
      </c>
      <c r="E17" s="57" t="e">
        <f>'C завтраками| Bed and breakfast'!#REF!*0.9</f>
        <v>#REF!</v>
      </c>
      <c r="F17" s="57" t="e">
        <f>'C завтраками| Bed and breakfast'!#REF!*0.9</f>
        <v>#REF!</v>
      </c>
      <c r="G17" s="57" t="e">
        <f>'C завтраками| Bed and breakfast'!#REF!*0.9</f>
        <v>#REF!</v>
      </c>
      <c r="H17" s="57" t="e">
        <f>'C завтраками| Bed and breakfast'!#REF!*0.9</f>
        <v>#REF!</v>
      </c>
      <c r="I17" s="57" t="e">
        <f>'C завтраками| Bed and breakfast'!#REF!*0.9</f>
        <v>#REF!</v>
      </c>
      <c r="J17" s="57" t="e">
        <f>'C завтраками| Bed and breakfast'!#REF!*0.9</f>
        <v>#REF!</v>
      </c>
      <c r="K17" s="57" t="e">
        <f>'C завтраками| Bed and breakfast'!#REF!*0.9</f>
        <v>#REF!</v>
      </c>
      <c r="L17" s="57" t="e">
        <f>'C завтраками| Bed and breakfast'!#REF!*0.9</f>
        <v>#REF!</v>
      </c>
      <c r="M17" s="57" t="e">
        <f>'C завтраками| Bed and breakfast'!#REF!*0.9</f>
        <v>#REF!</v>
      </c>
      <c r="N17" s="57" t="e">
        <f>'C завтраками| Bed and breakfast'!#REF!*0.9</f>
        <v>#REF!</v>
      </c>
      <c r="O17" s="57" t="e">
        <f>'C завтраками| Bed and breakfast'!#REF!*0.9</f>
        <v>#REF!</v>
      </c>
      <c r="P17" s="57" t="e">
        <f>'C завтраками| Bed and breakfast'!#REF!*0.9</f>
        <v>#REF!</v>
      </c>
      <c r="Q17" s="57" t="e">
        <f>'C завтраками| Bed and breakfast'!#REF!*0.9</f>
        <v>#REF!</v>
      </c>
      <c r="R17" s="57" t="e">
        <f>'C завтраками| Bed and breakfast'!#REF!*0.9</f>
        <v>#REF!</v>
      </c>
      <c r="S17" s="57" t="e">
        <f>'C завтраками| Bed and breakfast'!#REF!*0.9</f>
        <v>#REF!</v>
      </c>
      <c r="T17" s="57" t="e">
        <f>'C завтраками| Bed and breakfast'!#REF!*0.9</f>
        <v>#REF!</v>
      </c>
      <c r="U17" s="57" t="e">
        <f>'C завтраками| Bed and breakfast'!#REF!*0.9</f>
        <v>#REF!</v>
      </c>
      <c r="V17" s="57" t="e">
        <f>'C завтраками| Bed and breakfast'!#REF!*0.9</f>
        <v>#REF!</v>
      </c>
      <c r="W17" s="57" t="e">
        <f>'C завтраками| Bed and breakfast'!#REF!*0.9</f>
        <v>#REF!</v>
      </c>
      <c r="X17" s="57" t="e">
        <f>'C завтраками| Bed and breakfast'!#REF!*0.9</f>
        <v>#REF!</v>
      </c>
      <c r="Y17" s="57" t="e">
        <f>'C завтраками| Bed and breakfast'!#REF!*0.9</f>
        <v>#REF!</v>
      </c>
      <c r="Z17" s="57" t="e">
        <f>'C завтраками| Bed and breakfast'!#REF!*0.9</f>
        <v>#REF!</v>
      </c>
      <c r="AA17" s="57" t="e">
        <f>'C завтраками| Bed and breakfast'!#REF!*0.9</f>
        <v>#REF!</v>
      </c>
      <c r="AB17" s="57" t="e">
        <f>'C завтраками| Bed and breakfast'!#REF!*0.9</f>
        <v>#REF!</v>
      </c>
      <c r="AC17" s="57" t="e">
        <f>'C завтраками| Bed and breakfast'!#REF!*0.9</f>
        <v>#REF!</v>
      </c>
      <c r="AD17" s="57" t="e">
        <f>'C завтраками| Bed and breakfast'!#REF!*0.9</f>
        <v>#REF!</v>
      </c>
      <c r="AE17" s="57" t="e">
        <f>'C завтраками| Bed and breakfast'!#REF!*0.9</f>
        <v>#REF!</v>
      </c>
      <c r="AF17" s="57" t="e">
        <f>'C завтраками| Bed and breakfast'!#REF!*0.9</f>
        <v>#REF!</v>
      </c>
      <c r="AG17" s="57" t="e">
        <f>'C завтраками| Bed and breakfast'!#REF!*0.9</f>
        <v>#REF!</v>
      </c>
      <c r="AH17" s="57" t="e">
        <f>'C завтраками| Bed and breakfast'!#REF!*0.9</f>
        <v>#REF!</v>
      </c>
      <c r="AI17" s="57" t="e">
        <f>'C завтраками| Bed and breakfast'!#REF!*0.9</f>
        <v>#REF!</v>
      </c>
    </row>
    <row r="18" spans="1:35" ht="10.5" customHeight="1" x14ac:dyDescent="0.2">
      <c r="A18" s="3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row>
    <row r="19" spans="1:35" ht="10.5" customHeight="1" x14ac:dyDescent="0.2">
      <c r="A19" s="38"/>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row>
    <row r="20" spans="1:35" ht="10.5" customHeight="1" x14ac:dyDescent="0.2">
      <c r="A20" s="38"/>
      <c r="B20" s="58"/>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row>
    <row r="21" spans="1:35" ht="10.5" customHeight="1" x14ac:dyDescent="0.2">
      <c r="A21" s="49" t="s">
        <v>9</v>
      </c>
      <c r="B21" s="56" t="e">
        <f t="shared" ref="B21:AI21" si="0">B4</f>
        <v>#REF!</v>
      </c>
      <c r="C21" s="56" t="e">
        <f t="shared" si="0"/>
        <v>#REF!</v>
      </c>
      <c r="D21" s="56" t="e">
        <f t="shared" si="0"/>
        <v>#REF!</v>
      </c>
      <c r="E21" s="56" t="e">
        <f t="shared" si="0"/>
        <v>#REF!</v>
      </c>
      <c r="F21" s="56" t="e">
        <f t="shared" si="0"/>
        <v>#REF!</v>
      </c>
      <c r="G21" s="56" t="e">
        <f t="shared" si="0"/>
        <v>#REF!</v>
      </c>
      <c r="H21" s="56" t="e">
        <f t="shared" si="0"/>
        <v>#REF!</v>
      </c>
      <c r="I21" s="56" t="e">
        <f t="shared" si="0"/>
        <v>#REF!</v>
      </c>
      <c r="J21" s="56" t="e">
        <f t="shared" si="0"/>
        <v>#REF!</v>
      </c>
      <c r="K21" s="56" t="e">
        <f t="shared" si="0"/>
        <v>#REF!</v>
      </c>
      <c r="L21" s="56" t="e">
        <f t="shared" si="0"/>
        <v>#REF!</v>
      </c>
      <c r="M21" s="56" t="e">
        <f t="shared" si="0"/>
        <v>#REF!</v>
      </c>
      <c r="N21" s="56" t="e">
        <f t="shared" si="0"/>
        <v>#REF!</v>
      </c>
      <c r="O21" s="56" t="e">
        <f t="shared" si="0"/>
        <v>#REF!</v>
      </c>
      <c r="P21" s="56" t="e">
        <f t="shared" si="0"/>
        <v>#REF!</v>
      </c>
      <c r="Q21" s="56" t="e">
        <f t="shared" si="0"/>
        <v>#REF!</v>
      </c>
      <c r="R21" s="56" t="e">
        <f t="shared" si="0"/>
        <v>#REF!</v>
      </c>
      <c r="S21" s="56" t="e">
        <f t="shared" si="0"/>
        <v>#REF!</v>
      </c>
      <c r="T21" s="56" t="e">
        <f t="shared" si="0"/>
        <v>#REF!</v>
      </c>
      <c r="U21" s="56" t="e">
        <f t="shared" si="0"/>
        <v>#REF!</v>
      </c>
      <c r="V21" s="56" t="e">
        <f t="shared" si="0"/>
        <v>#REF!</v>
      </c>
      <c r="W21" s="56" t="e">
        <f t="shared" si="0"/>
        <v>#REF!</v>
      </c>
      <c r="X21" s="56" t="e">
        <f t="shared" si="0"/>
        <v>#REF!</v>
      </c>
      <c r="Y21" s="56" t="e">
        <f t="shared" si="0"/>
        <v>#REF!</v>
      </c>
      <c r="Z21" s="56" t="e">
        <f t="shared" si="0"/>
        <v>#REF!</v>
      </c>
      <c r="AA21" s="56" t="e">
        <f t="shared" si="0"/>
        <v>#REF!</v>
      </c>
      <c r="AB21" s="56" t="e">
        <f t="shared" si="0"/>
        <v>#REF!</v>
      </c>
      <c r="AC21" s="56" t="e">
        <f t="shared" si="0"/>
        <v>#REF!</v>
      </c>
      <c r="AD21" s="56" t="e">
        <f t="shared" si="0"/>
        <v>#REF!</v>
      </c>
      <c r="AE21" s="56" t="e">
        <f t="shared" si="0"/>
        <v>#REF!</v>
      </c>
      <c r="AF21" s="56" t="e">
        <f t="shared" si="0"/>
        <v>#REF!</v>
      </c>
      <c r="AG21" s="56" t="e">
        <f t="shared" si="0"/>
        <v>#REF!</v>
      </c>
      <c r="AH21" s="56" t="e">
        <f t="shared" si="0"/>
        <v>#REF!</v>
      </c>
      <c r="AI21" s="56" t="e">
        <f t="shared" si="0"/>
        <v>#REF!</v>
      </c>
    </row>
    <row r="22" spans="1:35" ht="10.5" customHeight="1" x14ac:dyDescent="0.2">
      <c r="A22" s="30" t="s">
        <v>11</v>
      </c>
      <c r="B22" s="56" t="e">
        <f t="shared" ref="B22:AI22" si="1">B5</f>
        <v>#REF!</v>
      </c>
      <c r="C22" s="56" t="e">
        <f t="shared" si="1"/>
        <v>#REF!</v>
      </c>
      <c r="D22" s="56" t="e">
        <f t="shared" si="1"/>
        <v>#REF!</v>
      </c>
      <c r="E22" s="56" t="e">
        <f t="shared" si="1"/>
        <v>#REF!</v>
      </c>
      <c r="F22" s="56" t="e">
        <f t="shared" si="1"/>
        <v>#REF!</v>
      </c>
      <c r="G22" s="56" t="e">
        <f t="shared" si="1"/>
        <v>#REF!</v>
      </c>
      <c r="H22" s="56" t="e">
        <f t="shared" si="1"/>
        <v>#REF!</v>
      </c>
      <c r="I22" s="56" t="e">
        <f t="shared" si="1"/>
        <v>#REF!</v>
      </c>
      <c r="J22" s="56" t="e">
        <f t="shared" si="1"/>
        <v>#REF!</v>
      </c>
      <c r="K22" s="56" t="e">
        <f t="shared" si="1"/>
        <v>#REF!</v>
      </c>
      <c r="L22" s="56" t="e">
        <f t="shared" si="1"/>
        <v>#REF!</v>
      </c>
      <c r="M22" s="56" t="e">
        <f t="shared" si="1"/>
        <v>#REF!</v>
      </c>
      <c r="N22" s="56" t="e">
        <f t="shared" si="1"/>
        <v>#REF!</v>
      </c>
      <c r="O22" s="56" t="e">
        <f t="shared" si="1"/>
        <v>#REF!</v>
      </c>
      <c r="P22" s="56" t="e">
        <f t="shared" si="1"/>
        <v>#REF!</v>
      </c>
      <c r="Q22" s="56" t="e">
        <f t="shared" si="1"/>
        <v>#REF!</v>
      </c>
      <c r="R22" s="56" t="e">
        <f t="shared" si="1"/>
        <v>#REF!</v>
      </c>
      <c r="S22" s="56" t="e">
        <f t="shared" si="1"/>
        <v>#REF!</v>
      </c>
      <c r="T22" s="56" t="e">
        <f t="shared" si="1"/>
        <v>#REF!</v>
      </c>
      <c r="U22" s="56" t="e">
        <f t="shared" si="1"/>
        <v>#REF!</v>
      </c>
      <c r="V22" s="56" t="e">
        <f t="shared" si="1"/>
        <v>#REF!</v>
      </c>
      <c r="W22" s="56" t="e">
        <f t="shared" si="1"/>
        <v>#REF!</v>
      </c>
      <c r="X22" s="56" t="e">
        <f t="shared" si="1"/>
        <v>#REF!</v>
      </c>
      <c r="Y22" s="56" t="e">
        <f t="shared" si="1"/>
        <v>#REF!</v>
      </c>
      <c r="Z22" s="56" t="e">
        <f t="shared" si="1"/>
        <v>#REF!</v>
      </c>
      <c r="AA22" s="56" t="e">
        <f t="shared" si="1"/>
        <v>#REF!</v>
      </c>
      <c r="AB22" s="56" t="e">
        <f t="shared" si="1"/>
        <v>#REF!</v>
      </c>
      <c r="AC22" s="56" t="e">
        <f t="shared" si="1"/>
        <v>#REF!</v>
      </c>
      <c r="AD22" s="56" t="e">
        <f t="shared" si="1"/>
        <v>#REF!</v>
      </c>
      <c r="AE22" s="56" t="e">
        <f t="shared" si="1"/>
        <v>#REF!</v>
      </c>
      <c r="AF22" s="56" t="e">
        <f t="shared" si="1"/>
        <v>#REF!</v>
      </c>
      <c r="AG22" s="56" t="e">
        <f t="shared" si="1"/>
        <v>#REF!</v>
      </c>
      <c r="AH22" s="56" t="e">
        <f t="shared" si="1"/>
        <v>#REF!</v>
      </c>
      <c r="AI22" s="56" t="e">
        <f t="shared" si="1"/>
        <v>#REF!</v>
      </c>
    </row>
    <row r="23" spans="1:35" ht="10.5" customHeight="1" x14ac:dyDescent="0.2">
      <c r="A23" s="7" t="s">
        <v>2</v>
      </c>
    </row>
    <row r="24" spans="1:35" ht="10.5" customHeight="1" x14ac:dyDescent="0.2">
      <c r="A24" s="6">
        <v>1</v>
      </c>
      <c r="B24" s="57" t="e">
        <f>B7+B36</f>
        <v>#REF!</v>
      </c>
      <c r="C24" s="57" t="e">
        <f t="shared" ref="C24:AI24" si="2">C7+C36</f>
        <v>#REF!</v>
      </c>
      <c r="D24" s="57" t="e">
        <f t="shared" si="2"/>
        <v>#REF!</v>
      </c>
      <c r="E24" s="57" t="e">
        <f t="shared" si="2"/>
        <v>#REF!</v>
      </c>
      <c r="F24" s="57" t="e">
        <f t="shared" si="2"/>
        <v>#REF!</v>
      </c>
      <c r="G24" s="57" t="e">
        <f t="shared" si="2"/>
        <v>#REF!</v>
      </c>
      <c r="H24" s="57" t="e">
        <f t="shared" si="2"/>
        <v>#REF!</v>
      </c>
      <c r="I24" s="57" t="e">
        <f t="shared" si="2"/>
        <v>#REF!</v>
      </c>
      <c r="J24" s="57" t="e">
        <f t="shared" si="2"/>
        <v>#REF!</v>
      </c>
      <c r="K24" s="57" t="e">
        <f t="shared" si="2"/>
        <v>#REF!</v>
      </c>
      <c r="L24" s="57" t="e">
        <f t="shared" si="2"/>
        <v>#REF!</v>
      </c>
      <c r="M24" s="57" t="e">
        <f t="shared" si="2"/>
        <v>#REF!</v>
      </c>
      <c r="N24" s="57" t="e">
        <f t="shared" si="2"/>
        <v>#REF!</v>
      </c>
      <c r="O24" s="57" t="e">
        <f t="shared" si="2"/>
        <v>#REF!</v>
      </c>
      <c r="P24" s="57" t="e">
        <f t="shared" si="2"/>
        <v>#REF!</v>
      </c>
      <c r="Q24" s="57" t="e">
        <f t="shared" si="2"/>
        <v>#REF!</v>
      </c>
      <c r="R24" s="57" t="e">
        <f t="shared" si="2"/>
        <v>#REF!</v>
      </c>
      <c r="S24" s="57" t="e">
        <f t="shared" si="2"/>
        <v>#REF!</v>
      </c>
      <c r="T24" s="57" t="e">
        <f t="shared" si="2"/>
        <v>#REF!</v>
      </c>
      <c r="U24" s="57" t="e">
        <f t="shared" si="2"/>
        <v>#REF!</v>
      </c>
      <c r="V24" s="57" t="e">
        <f t="shared" si="2"/>
        <v>#REF!</v>
      </c>
      <c r="W24" s="57" t="e">
        <f t="shared" si="2"/>
        <v>#REF!</v>
      </c>
      <c r="X24" s="57" t="e">
        <f t="shared" si="2"/>
        <v>#REF!</v>
      </c>
      <c r="Y24" s="57" t="e">
        <f t="shared" si="2"/>
        <v>#REF!</v>
      </c>
      <c r="Z24" s="57" t="e">
        <f t="shared" si="2"/>
        <v>#REF!</v>
      </c>
      <c r="AA24" s="57" t="e">
        <f t="shared" si="2"/>
        <v>#REF!</v>
      </c>
      <c r="AB24" s="57" t="e">
        <f t="shared" si="2"/>
        <v>#REF!</v>
      </c>
      <c r="AC24" s="57" t="e">
        <f t="shared" si="2"/>
        <v>#REF!</v>
      </c>
      <c r="AD24" s="57" t="e">
        <f t="shared" si="2"/>
        <v>#REF!</v>
      </c>
      <c r="AE24" s="57" t="e">
        <f t="shared" si="2"/>
        <v>#REF!</v>
      </c>
      <c r="AF24" s="57" t="e">
        <f t="shared" si="2"/>
        <v>#REF!</v>
      </c>
      <c r="AG24" s="57" t="e">
        <f t="shared" si="2"/>
        <v>#REF!</v>
      </c>
      <c r="AH24" s="57" t="e">
        <f t="shared" si="2"/>
        <v>#REF!</v>
      </c>
      <c r="AI24" s="57" t="e">
        <f t="shared" si="2"/>
        <v>#REF!</v>
      </c>
    </row>
    <row r="25" spans="1:35" ht="10.5" customHeight="1" x14ac:dyDescent="0.2">
      <c r="A25" s="6">
        <v>2</v>
      </c>
      <c r="B25" s="57" t="e">
        <f>B8+B37</f>
        <v>#REF!</v>
      </c>
      <c r="C25" s="57" t="e">
        <f t="shared" ref="C25:AI25" si="3">C8+C37</f>
        <v>#REF!</v>
      </c>
      <c r="D25" s="57" t="e">
        <f t="shared" si="3"/>
        <v>#REF!</v>
      </c>
      <c r="E25" s="57" t="e">
        <f t="shared" si="3"/>
        <v>#REF!</v>
      </c>
      <c r="F25" s="57" t="e">
        <f t="shared" si="3"/>
        <v>#REF!</v>
      </c>
      <c r="G25" s="57" t="e">
        <f t="shared" si="3"/>
        <v>#REF!</v>
      </c>
      <c r="H25" s="57" t="e">
        <f t="shared" si="3"/>
        <v>#REF!</v>
      </c>
      <c r="I25" s="57" t="e">
        <f t="shared" si="3"/>
        <v>#REF!</v>
      </c>
      <c r="J25" s="57" t="e">
        <f t="shared" si="3"/>
        <v>#REF!</v>
      </c>
      <c r="K25" s="57" t="e">
        <f t="shared" si="3"/>
        <v>#REF!</v>
      </c>
      <c r="L25" s="57" t="e">
        <f t="shared" si="3"/>
        <v>#REF!</v>
      </c>
      <c r="M25" s="57" t="e">
        <f t="shared" si="3"/>
        <v>#REF!</v>
      </c>
      <c r="N25" s="57" t="e">
        <f t="shared" si="3"/>
        <v>#REF!</v>
      </c>
      <c r="O25" s="57" t="e">
        <f t="shared" si="3"/>
        <v>#REF!</v>
      </c>
      <c r="P25" s="57" t="e">
        <f t="shared" si="3"/>
        <v>#REF!</v>
      </c>
      <c r="Q25" s="57" t="e">
        <f t="shared" si="3"/>
        <v>#REF!</v>
      </c>
      <c r="R25" s="57" t="e">
        <f t="shared" si="3"/>
        <v>#REF!</v>
      </c>
      <c r="S25" s="57" t="e">
        <f t="shared" si="3"/>
        <v>#REF!</v>
      </c>
      <c r="T25" s="57" t="e">
        <f t="shared" si="3"/>
        <v>#REF!</v>
      </c>
      <c r="U25" s="57" t="e">
        <f t="shared" si="3"/>
        <v>#REF!</v>
      </c>
      <c r="V25" s="57" t="e">
        <f t="shared" si="3"/>
        <v>#REF!</v>
      </c>
      <c r="W25" s="57" t="e">
        <f t="shared" si="3"/>
        <v>#REF!</v>
      </c>
      <c r="X25" s="57" t="e">
        <f t="shared" si="3"/>
        <v>#REF!</v>
      </c>
      <c r="Y25" s="57" t="e">
        <f t="shared" si="3"/>
        <v>#REF!</v>
      </c>
      <c r="Z25" s="57" t="e">
        <f t="shared" si="3"/>
        <v>#REF!</v>
      </c>
      <c r="AA25" s="57" t="e">
        <f t="shared" si="3"/>
        <v>#REF!</v>
      </c>
      <c r="AB25" s="57" t="e">
        <f t="shared" si="3"/>
        <v>#REF!</v>
      </c>
      <c r="AC25" s="57" t="e">
        <f t="shared" si="3"/>
        <v>#REF!</v>
      </c>
      <c r="AD25" s="57" t="e">
        <f t="shared" si="3"/>
        <v>#REF!</v>
      </c>
      <c r="AE25" s="57" t="e">
        <f t="shared" si="3"/>
        <v>#REF!</v>
      </c>
      <c r="AF25" s="57" t="e">
        <f t="shared" si="3"/>
        <v>#REF!</v>
      </c>
      <c r="AG25" s="57" t="e">
        <f t="shared" si="3"/>
        <v>#REF!</v>
      </c>
      <c r="AH25" s="57" t="e">
        <f t="shared" si="3"/>
        <v>#REF!</v>
      </c>
      <c r="AI25" s="57" t="e">
        <f t="shared" si="3"/>
        <v>#REF!</v>
      </c>
    </row>
    <row r="26" spans="1:35" ht="10.5" customHeight="1" x14ac:dyDescent="0.2">
      <c r="A26" s="7" t="s">
        <v>3</v>
      </c>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row>
    <row r="27" spans="1:35" ht="10.5" customHeight="1" x14ac:dyDescent="0.2">
      <c r="A27" s="6">
        <v>1</v>
      </c>
      <c r="B27" s="57" t="e">
        <f>B10+B36</f>
        <v>#REF!</v>
      </c>
      <c r="C27" s="57" t="e">
        <f t="shared" ref="C27:AI27" si="4">C10+C36</f>
        <v>#REF!</v>
      </c>
      <c r="D27" s="57" t="e">
        <f t="shared" si="4"/>
        <v>#REF!</v>
      </c>
      <c r="E27" s="57" t="e">
        <f t="shared" si="4"/>
        <v>#REF!</v>
      </c>
      <c r="F27" s="57" t="e">
        <f t="shared" si="4"/>
        <v>#REF!</v>
      </c>
      <c r="G27" s="57" t="e">
        <f t="shared" si="4"/>
        <v>#REF!</v>
      </c>
      <c r="H27" s="57" t="e">
        <f t="shared" si="4"/>
        <v>#REF!</v>
      </c>
      <c r="I27" s="57" t="e">
        <f t="shared" si="4"/>
        <v>#REF!</v>
      </c>
      <c r="J27" s="57" t="e">
        <f t="shared" si="4"/>
        <v>#REF!</v>
      </c>
      <c r="K27" s="57" t="e">
        <f t="shared" si="4"/>
        <v>#REF!</v>
      </c>
      <c r="L27" s="57" t="e">
        <f t="shared" si="4"/>
        <v>#REF!</v>
      </c>
      <c r="M27" s="57" t="e">
        <f t="shared" si="4"/>
        <v>#REF!</v>
      </c>
      <c r="N27" s="57" t="e">
        <f t="shared" si="4"/>
        <v>#REF!</v>
      </c>
      <c r="O27" s="57" t="e">
        <f t="shared" si="4"/>
        <v>#REF!</v>
      </c>
      <c r="P27" s="57" t="e">
        <f t="shared" si="4"/>
        <v>#REF!</v>
      </c>
      <c r="Q27" s="57" t="e">
        <f t="shared" si="4"/>
        <v>#REF!</v>
      </c>
      <c r="R27" s="57" t="e">
        <f t="shared" si="4"/>
        <v>#REF!</v>
      </c>
      <c r="S27" s="57" t="e">
        <f t="shared" si="4"/>
        <v>#REF!</v>
      </c>
      <c r="T27" s="57" t="e">
        <f t="shared" si="4"/>
        <v>#REF!</v>
      </c>
      <c r="U27" s="57" t="e">
        <f t="shared" si="4"/>
        <v>#REF!</v>
      </c>
      <c r="V27" s="57" t="e">
        <f t="shared" si="4"/>
        <v>#REF!</v>
      </c>
      <c r="W27" s="57" t="e">
        <f t="shared" si="4"/>
        <v>#REF!</v>
      </c>
      <c r="X27" s="57" t="e">
        <f t="shared" si="4"/>
        <v>#REF!</v>
      </c>
      <c r="Y27" s="57" t="e">
        <f t="shared" si="4"/>
        <v>#REF!</v>
      </c>
      <c r="Z27" s="57" t="e">
        <f t="shared" si="4"/>
        <v>#REF!</v>
      </c>
      <c r="AA27" s="57" t="e">
        <f t="shared" si="4"/>
        <v>#REF!</v>
      </c>
      <c r="AB27" s="57" t="e">
        <f t="shared" si="4"/>
        <v>#REF!</v>
      </c>
      <c r="AC27" s="57" t="e">
        <f t="shared" si="4"/>
        <v>#REF!</v>
      </c>
      <c r="AD27" s="57" t="e">
        <f t="shared" si="4"/>
        <v>#REF!</v>
      </c>
      <c r="AE27" s="57" t="e">
        <f t="shared" si="4"/>
        <v>#REF!</v>
      </c>
      <c r="AF27" s="57" t="e">
        <f t="shared" si="4"/>
        <v>#REF!</v>
      </c>
      <c r="AG27" s="57" t="e">
        <f t="shared" si="4"/>
        <v>#REF!</v>
      </c>
      <c r="AH27" s="57" t="e">
        <f t="shared" si="4"/>
        <v>#REF!</v>
      </c>
      <c r="AI27" s="57" t="e">
        <f t="shared" si="4"/>
        <v>#REF!</v>
      </c>
    </row>
    <row r="28" spans="1:35" ht="10.5" customHeight="1" x14ac:dyDescent="0.2">
      <c r="A28" s="6">
        <v>2</v>
      </c>
      <c r="B28" s="57" t="e">
        <f>B11+B37</f>
        <v>#REF!</v>
      </c>
      <c r="C28" s="57" t="e">
        <f t="shared" ref="C28:AI28" si="5">C11+C37</f>
        <v>#REF!</v>
      </c>
      <c r="D28" s="57" t="e">
        <f t="shared" si="5"/>
        <v>#REF!</v>
      </c>
      <c r="E28" s="57" t="e">
        <f t="shared" si="5"/>
        <v>#REF!</v>
      </c>
      <c r="F28" s="57" t="e">
        <f t="shared" si="5"/>
        <v>#REF!</v>
      </c>
      <c r="G28" s="57" t="e">
        <f t="shared" si="5"/>
        <v>#REF!</v>
      </c>
      <c r="H28" s="57" t="e">
        <f t="shared" si="5"/>
        <v>#REF!</v>
      </c>
      <c r="I28" s="57" t="e">
        <f t="shared" si="5"/>
        <v>#REF!</v>
      </c>
      <c r="J28" s="57" t="e">
        <f t="shared" si="5"/>
        <v>#REF!</v>
      </c>
      <c r="K28" s="57" t="e">
        <f t="shared" si="5"/>
        <v>#REF!</v>
      </c>
      <c r="L28" s="57" t="e">
        <f t="shared" si="5"/>
        <v>#REF!</v>
      </c>
      <c r="M28" s="57" t="e">
        <f t="shared" si="5"/>
        <v>#REF!</v>
      </c>
      <c r="N28" s="57" t="e">
        <f t="shared" si="5"/>
        <v>#REF!</v>
      </c>
      <c r="O28" s="57" t="e">
        <f t="shared" si="5"/>
        <v>#REF!</v>
      </c>
      <c r="P28" s="57" t="e">
        <f t="shared" si="5"/>
        <v>#REF!</v>
      </c>
      <c r="Q28" s="57" t="e">
        <f t="shared" si="5"/>
        <v>#REF!</v>
      </c>
      <c r="R28" s="57" t="e">
        <f t="shared" si="5"/>
        <v>#REF!</v>
      </c>
      <c r="S28" s="57" t="e">
        <f t="shared" si="5"/>
        <v>#REF!</v>
      </c>
      <c r="T28" s="57" t="e">
        <f t="shared" si="5"/>
        <v>#REF!</v>
      </c>
      <c r="U28" s="57" t="e">
        <f t="shared" si="5"/>
        <v>#REF!</v>
      </c>
      <c r="V28" s="57" t="e">
        <f t="shared" si="5"/>
        <v>#REF!</v>
      </c>
      <c r="W28" s="57" t="e">
        <f t="shared" si="5"/>
        <v>#REF!</v>
      </c>
      <c r="X28" s="57" t="e">
        <f t="shared" si="5"/>
        <v>#REF!</v>
      </c>
      <c r="Y28" s="57" t="e">
        <f t="shared" si="5"/>
        <v>#REF!</v>
      </c>
      <c r="Z28" s="57" t="e">
        <f t="shared" si="5"/>
        <v>#REF!</v>
      </c>
      <c r="AA28" s="57" t="e">
        <f t="shared" si="5"/>
        <v>#REF!</v>
      </c>
      <c r="AB28" s="57" t="e">
        <f t="shared" si="5"/>
        <v>#REF!</v>
      </c>
      <c r="AC28" s="57" t="e">
        <f t="shared" si="5"/>
        <v>#REF!</v>
      </c>
      <c r="AD28" s="57" t="e">
        <f t="shared" si="5"/>
        <v>#REF!</v>
      </c>
      <c r="AE28" s="57" t="e">
        <f t="shared" si="5"/>
        <v>#REF!</v>
      </c>
      <c r="AF28" s="57" t="e">
        <f t="shared" si="5"/>
        <v>#REF!</v>
      </c>
      <c r="AG28" s="57" t="e">
        <f t="shared" si="5"/>
        <v>#REF!</v>
      </c>
      <c r="AH28" s="57" t="e">
        <f t="shared" si="5"/>
        <v>#REF!</v>
      </c>
      <c r="AI28" s="57" t="e">
        <f t="shared" si="5"/>
        <v>#REF!</v>
      </c>
    </row>
    <row r="29" spans="1:35" ht="10.5" customHeight="1" x14ac:dyDescent="0.2">
      <c r="A29" s="7" t="s">
        <v>4</v>
      </c>
      <c r="B29" s="57"/>
      <c r="C29" s="57"/>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row>
    <row r="30" spans="1:35" ht="10.5" customHeight="1" x14ac:dyDescent="0.2">
      <c r="A30" s="6">
        <v>1</v>
      </c>
      <c r="B30" s="57" t="e">
        <f>B13+B36</f>
        <v>#REF!</v>
      </c>
      <c r="C30" s="57" t="e">
        <f t="shared" ref="C30:AI30" si="6">C13+C36</f>
        <v>#REF!</v>
      </c>
      <c r="D30" s="57" t="e">
        <f t="shared" si="6"/>
        <v>#REF!</v>
      </c>
      <c r="E30" s="57" t="e">
        <f t="shared" si="6"/>
        <v>#REF!</v>
      </c>
      <c r="F30" s="57" t="e">
        <f t="shared" si="6"/>
        <v>#REF!</v>
      </c>
      <c r="G30" s="57" t="e">
        <f t="shared" si="6"/>
        <v>#REF!</v>
      </c>
      <c r="H30" s="57" t="e">
        <f t="shared" si="6"/>
        <v>#REF!</v>
      </c>
      <c r="I30" s="57" t="e">
        <f t="shared" si="6"/>
        <v>#REF!</v>
      </c>
      <c r="J30" s="57" t="e">
        <f t="shared" si="6"/>
        <v>#REF!</v>
      </c>
      <c r="K30" s="57" t="e">
        <f t="shared" si="6"/>
        <v>#REF!</v>
      </c>
      <c r="L30" s="57" t="e">
        <f t="shared" si="6"/>
        <v>#REF!</v>
      </c>
      <c r="M30" s="57" t="e">
        <f t="shared" si="6"/>
        <v>#REF!</v>
      </c>
      <c r="N30" s="57" t="e">
        <f t="shared" si="6"/>
        <v>#REF!</v>
      </c>
      <c r="O30" s="57" t="e">
        <f t="shared" si="6"/>
        <v>#REF!</v>
      </c>
      <c r="P30" s="57" t="e">
        <f t="shared" si="6"/>
        <v>#REF!</v>
      </c>
      <c r="Q30" s="57" t="e">
        <f t="shared" si="6"/>
        <v>#REF!</v>
      </c>
      <c r="R30" s="57" t="e">
        <f t="shared" si="6"/>
        <v>#REF!</v>
      </c>
      <c r="S30" s="57" t="e">
        <f t="shared" si="6"/>
        <v>#REF!</v>
      </c>
      <c r="T30" s="57" t="e">
        <f t="shared" si="6"/>
        <v>#REF!</v>
      </c>
      <c r="U30" s="57" t="e">
        <f t="shared" si="6"/>
        <v>#REF!</v>
      </c>
      <c r="V30" s="57" t="e">
        <f t="shared" si="6"/>
        <v>#REF!</v>
      </c>
      <c r="W30" s="57" t="e">
        <f t="shared" si="6"/>
        <v>#REF!</v>
      </c>
      <c r="X30" s="57" t="e">
        <f t="shared" si="6"/>
        <v>#REF!</v>
      </c>
      <c r="Y30" s="57" t="e">
        <f t="shared" si="6"/>
        <v>#REF!</v>
      </c>
      <c r="Z30" s="57" t="e">
        <f t="shared" si="6"/>
        <v>#REF!</v>
      </c>
      <c r="AA30" s="57" t="e">
        <f t="shared" si="6"/>
        <v>#REF!</v>
      </c>
      <c r="AB30" s="57" t="e">
        <f t="shared" si="6"/>
        <v>#REF!</v>
      </c>
      <c r="AC30" s="57" t="e">
        <f t="shared" si="6"/>
        <v>#REF!</v>
      </c>
      <c r="AD30" s="57" t="e">
        <f t="shared" si="6"/>
        <v>#REF!</v>
      </c>
      <c r="AE30" s="57" t="e">
        <f t="shared" si="6"/>
        <v>#REF!</v>
      </c>
      <c r="AF30" s="57" t="e">
        <f t="shared" si="6"/>
        <v>#REF!</v>
      </c>
      <c r="AG30" s="57" t="e">
        <f t="shared" si="6"/>
        <v>#REF!</v>
      </c>
      <c r="AH30" s="57" t="e">
        <f t="shared" si="6"/>
        <v>#REF!</v>
      </c>
      <c r="AI30" s="57" t="e">
        <f t="shared" si="6"/>
        <v>#REF!</v>
      </c>
    </row>
    <row r="31" spans="1:35" ht="10.5" customHeight="1" x14ac:dyDescent="0.2">
      <c r="A31" s="6">
        <v>2</v>
      </c>
      <c r="B31" s="57" t="e">
        <f>B14+B37</f>
        <v>#REF!</v>
      </c>
      <c r="C31" s="57" t="e">
        <f t="shared" ref="C31:AI31" si="7">C14+C37</f>
        <v>#REF!</v>
      </c>
      <c r="D31" s="57" t="e">
        <f t="shared" si="7"/>
        <v>#REF!</v>
      </c>
      <c r="E31" s="57" t="e">
        <f t="shared" si="7"/>
        <v>#REF!</v>
      </c>
      <c r="F31" s="57" t="e">
        <f t="shared" si="7"/>
        <v>#REF!</v>
      </c>
      <c r="G31" s="57" t="e">
        <f t="shared" si="7"/>
        <v>#REF!</v>
      </c>
      <c r="H31" s="57" t="e">
        <f t="shared" si="7"/>
        <v>#REF!</v>
      </c>
      <c r="I31" s="57" t="e">
        <f t="shared" si="7"/>
        <v>#REF!</v>
      </c>
      <c r="J31" s="57" t="e">
        <f t="shared" si="7"/>
        <v>#REF!</v>
      </c>
      <c r="K31" s="57" t="e">
        <f t="shared" si="7"/>
        <v>#REF!</v>
      </c>
      <c r="L31" s="57" t="e">
        <f t="shared" si="7"/>
        <v>#REF!</v>
      </c>
      <c r="M31" s="57" t="e">
        <f t="shared" si="7"/>
        <v>#REF!</v>
      </c>
      <c r="N31" s="57" t="e">
        <f t="shared" si="7"/>
        <v>#REF!</v>
      </c>
      <c r="O31" s="57" t="e">
        <f t="shared" si="7"/>
        <v>#REF!</v>
      </c>
      <c r="P31" s="57" t="e">
        <f t="shared" si="7"/>
        <v>#REF!</v>
      </c>
      <c r="Q31" s="57" t="e">
        <f t="shared" si="7"/>
        <v>#REF!</v>
      </c>
      <c r="R31" s="57" t="e">
        <f t="shared" si="7"/>
        <v>#REF!</v>
      </c>
      <c r="S31" s="57" t="e">
        <f t="shared" si="7"/>
        <v>#REF!</v>
      </c>
      <c r="T31" s="57" t="e">
        <f t="shared" si="7"/>
        <v>#REF!</v>
      </c>
      <c r="U31" s="57" t="e">
        <f t="shared" si="7"/>
        <v>#REF!</v>
      </c>
      <c r="V31" s="57" t="e">
        <f t="shared" si="7"/>
        <v>#REF!</v>
      </c>
      <c r="W31" s="57" t="e">
        <f t="shared" si="7"/>
        <v>#REF!</v>
      </c>
      <c r="X31" s="57" t="e">
        <f t="shared" si="7"/>
        <v>#REF!</v>
      </c>
      <c r="Y31" s="57" t="e">
        <f t="shared" si="7"/>
        <v>#REF!</v>
      </c>
      <c r="Z31" s="57" t="e">
        <f t="shared" si="7"/>
        <v>#REF!</v>
      </c>
      <c r="AA31" s="57" t="e">
        <f t="shared" si="7"/>
        <v>#REF!</v>
      </c>
      <c r="AB31" s="57" t="e">
        <f t="shared" si="7"/>
        <v>#REF!</v>
      </c>
      <c r="AC31" s="57" t="e">
        <f t="shared" si="7"/>
        <v>#REF!</v>
      </c>
      <c r="AD31" s="57" t="e">
        <f t="shared" si="7"/>
        <v>#REF!</v>
      </c>
      <c r="AE31" s="57" t="e">
        <f t="shared" si="7"/>
        <v>#REF!</v>
      </c>
      <c r="AF31" s="57" t="e">
        <f t="shared" si="7"/>
        <v>#REF!</v>
      </c>
      <c r="AG31" s="57" t="e">
        <f t="shared" si="7"/>
        <v>#REF!</v>
      </c>
      <c r="AH31" s="57" t="e">
        <f t="shared" si="7"/>
        <v>#REF!</v>
      </c>
      <c r="AI31" s="57" t="e">
        <f t="shared" si="7"/>
        <v>#REF!</v>
      </c>
    </row>
    <row r="32" spans="1:35" ht="10.5" customHeight="1" x14ac:dyDescent="0.2">
      <c r="A32" s="7" t="s">
        <v>5</v>
      </c>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row>
    <row r="33" spans="1:35" ht="10.5" customHeight="1" x14ac:dyDescent="0.2">
      <c r="A33" s="6">
        <v>1</v>
      </c>
      <c r="B33" s="57" t="e">
        <f>B16+B36</f>
        <v>#REF!</v>
      </c>
      <c r="C33" s="57" t="e">
        <f t="shared" ref="C33:AI33" si="8">C16+C36</f>
        <v>#REF!</v>
      </c>
      <c r="D33" s="57" t="e">
        <f t="shared" si="8"/>
        <v>#REF!</v>
      </c>
      <c r="E33" s="57" t="e">
        <f t="shared" si="8"/>
        <v>#REF!</v>
      </c>
      <c r="F33" s="57" t="e">
        <f t="shared" si="8"/>
        <v>#REF!</v>
      </c>
      <c r="G33" s="57" t="e">
        <f t="shared" si="8"/>
        <v>#REF!</v>
      </c>
      <c r="H33" s="57" t="e">
        <f t="shared" si="8"/>
        <v>#REF!</v>
      </c>
      <c r="I33" s="57" t="e">
        <f t="shared" si="8"/>
        <v>#REF!</v>
      </c>
      <c r="J33" s="57" t="e">
        <f t="shared" si="8"/>
        <v>#REF!</v>
      </c>
      <c r="K33" s="57" t="e">
        <f t="shared" si="8"/>
        <v>#REF!</v>
      </c>
      <c r="L33" s="57" t="e">
        <f t="shared" si="8"/>
        <v>#REF!</v>
      </c>
      <c r="M33" s="57" t="e">
        <f t="shared" si="8"/>
        <v>#REF!</v>
      </c>
      <c r="N33" s="57" t="e">
        <f t="shared" si="8"/>
        <v>#REF!</v>
      </c>
      <c r="O33" s="57" t="e">
        <f t="shared" si="8"/>
        <v>#REF!</v>
      </c>
      <c r="P33" s="57" t="e">
        <f t="shared" si="8"/>
        <v>#REF!</v>
      </c>
      <c r="Q33" s="57" t="e">
        <f t="shared" si="8"/>
        <v>#REF!</v>
      </c>
      <c r="R33" s="57" t="e">
        <f t="shared" si="8"/>
        <v>#REF!</v>
      </c>
      <c r="S33" s="57" t="e">
        <f t="shared" si="8"/>
        <v>#REF!</v>
      </c>
      <c r="T33" s="57" t="e">
        <f t="shared" si="8"/>
        <v>#REF!</v>
      </c>
      <c r="U33" s="57" t="e">
        <f t="shared" si="8"/>
        <v>#REF!</v>
      </c>
      <c r="V33" s="57" t="e">
        <f t="shared" si="8"/>
        <v>#REF!</v>
      </c>
      <c r="W33" s="57" t="e">
        <f t="shared" si="8"/>
        <v>#REF!</v>
      </c>
      <c r="X33" s="57" t="e">
        <f t="shared" si="8"/>
        <v>#REF!</v>
      </c>
      <c r="Y33" s="57" t="e">
        <f t="shared" si="8"/>
        <v>#REF!</v>
      </c>
      <c r="Z33" s="57" t="e">
        <f t="shared" si="8"/>
        <v>#REF!</v>
      </c>
      <c r="AA33" s="57" t="e">
        <f t="shared" si="8"/>
        <v>#REF!</v>
      </c>
      <c r="AB33" s="57" t="e">
        <f t="shared" si="8"/>
        <v>#REF!</v>
      </c>
      <c r="AC33" s="57" t="e">
        <f t="shared" si="8"/>
        <v>#REF!</v>
      </c>
      <c r="AD33" s="57" t="e">
        <f t="shared" si="8"/>
        <v>#REF!</v>
      </c>
      <c r="AE33" s="57" t="e">
        <f t="shared" si="8"/>
        <v>#REF!</v>
      </c>
      <c r="AF33" s="57" t="e">
        <f t="shared" si="8"/>
        <v>#REF!</v>
      </c>
      <c r="AG33" s="57" t="e">
        <f t="shared" si="8"/>
        <v>#REF!</v>
      </c>
      <c r="AH33" s="57" t="e">
        <f t="shared" si="8"/>
        <v>#REF!</v>
      </c>
      <c r="AI33" s="57" t="e">
        <f t="shared" si="8"/>
        <v>#REF!</v>
      </c>
    </row>
    <row r="34" spans="1:35" ht="12.75" customHeight="1" x14ac:dyDescent="0.2">
      <c r="A34" s="6">
        <v>2</v>
      </c>
      <c r="B34" s="57" t="e">
        <f>B17+B37</f>
        <v>#REF!</v>
      </c>
      <c r="C34" s="57" t="e">
        <f t="shared" ref="C34:AI34" si="9">C17+C37</f>
        <v>#REF!</v>
      </c>
      <c r="D34" s="57" t="e">
        <f t="shared" si="9"/>
        <v>#REF!</v>
      </c>
      <c r="E34" s="57" t="e">
        <f t="shared" si="9"/>
        <v>#REF!</v>
      </c>
      <c r="F34" s="57" t="e">
        <f t="shared" si="9"/>
        <v>#REF!</v>
      </c>
      <c r="G34" s="57" t="e">
        <f t="shared" si="9"/>
        <v>#REF!</v>
      </c>
      <c r="H34" s="57" t="e">
        <f t="shared" si="9"/>
        <v>#REF!</v>
      </c>
      <c r="I34" s="57" t="e">
        <f t="shared" si="9"/>
        <v>#REF!</v>
      </c>
      <c r="J34" s="57" t="e">
        <f t="shared" si="9"/>
        <v>#REF!</v>
      </c>
      <c r="K34" s="57" t="e">
        <f t="shared" si="9"/>
        <v>#REF!</v>
      </c>
      <c r="L34" s="57" t="e">
        <f t="shared" si="9"/>
        <v>#REF!</v>
      </c>
      <c r="M34" s="57" t="e">
        <f t="shared" si="9"/>
        <v>#REF!</v>
      </c>
      <c r="N34" s="57" t="e">
        <f t="shared" si="9"/>
        <v>#REF!</v>
      </c>
      <c r="O34" s="57" t="e">
        <f t="shared" si="9"/>
        <v>#REF!</v>
      </c>
      <c r="P34" s="57" t="e">
        <f t="shared" si="9"/>
        <v>#REF!</v>
      </c>
      <c r="Q34" s="57" t="e">
        <f t="shared" si="9"/>
        <v>#REF!</v>
      </c>
      <c r="R34" s="57" t="e">
        <f t="shared" si="9"/>
        <v>#REF!</v>
      </c>
      <c r="S34" s="57" t="e">
        <f t="shared" si="9"/>
        <v>#REF!</v>
      </c>
      <c r="T34" s="57" t="e">
        <f t="shared" si="9"/>
        <v>#REF!</v>
      </c>
      <c r="U34" s="57" t="e">
        <f t="shared" si="9"/>
        <v>#REF!</v>
      </c>
      <c r="V34" s="57" t="e">
        <f t="shared" si="9"/>
        <v>#REF!</v>
      </c>
      <c r="W34" s="57" t="e">
        <f t="shared" si="9"/>
        <v>#REF!</v>
      </c>
      <c r="X34" s="57" t="e">
        <f t="shared" si="9"/>
        <v>#REF!</v>
      </c>
      <c r="Y34" s="57" t="e">
        <f t="shared" si="9"/>
        <v>#REF!</v>
      </c>
      <c r="Z34" s="57" t="e">
        <f t="shared" si="9"/>
        <v>#REF!</v>
      </c>
      <c r="AA34" s="57" t="e">
        <f t="shared" si="9"/>
        <v>#REF!</v>
      </c>
      <c r="AB34" s="57" t="e">
        <f t="shared" si="9"/>
        <v>#REF!</v>
      </c>
      <c r="AC34" s="57" t="e">
        <f t="shared" si="9"/>
        <v>#REF!</v>
      </c>
      <c r="AD34" s="57" t="e">
        <f t="shared" si="9"/>
        <v>#REF!</v>
      </c>
      <c r="AE34" s="57" t="e">
        <f t="shared" si="9"/>
        <v>#REF!</v>
      </c>
      <c r="AF34" s="57" t="e">
        <f t="shared" si="9"/>
        <v>#REF!</v>
      </c>
      <c r="AG34" s="57" t="e">
        <f t="shared" si="9"/>
        <v>#REF!</v>
      </c>
      <c r="AH34" s="57" t="e">
        <f t="shared" si="9"/>
        <v>#REF!</v>
      </c>
      <c r="AI34" s="57" t="e">
        <f t="shared" si="9"/>
        <v>#REF!</v>
      </c>
    </row>
    <row r="35" spans="1:35" ht="12.75" customHeight="1" x14ac:dyDescent="0.2">
      <c r="A35" s="38"/>
    </row>
    <row r="36" spans="1:35" x14ac:dyDescent="0.2">
      <c r="A36" s="5" t="s">
        <v>59</v>
      </c>
      <c r="B36" s="93">
        <v>1750</v>
      </c>
      <c r="C36" s="94">
        <v>2400</v>
      </c>
      <c r="D36" s="94">
        <v>2400</v>
      </c>
      <c r="E36" s="94">
        <v>2400</v>
      </c>
      <c r="F36" s="94">
        <v>2400</v>
      </c>
      <c r="G36" s="94">
        <v>2400</v>
      </c>
      <c r="H36" s="94">
        <v>2400</v>
      </c>
      <c r="I36" s="94">
        <v>2400</v>
      </c>
      <c r="J36" s="108">
        <v>2000</v>
      </c>
      <c r="K36" s="108">
        <v>2000</v>
      </c>
      <c r="L36" s="108">
        <v>2000</v>
      </c>
      <c r="M36" s="108">
        <v>2000</v>
      </c>
      <c r="N36" s="108">
        <v>2000</v>
      </c>
      <c r="O36" s="108">
        <v>2000</v>
      </c>
      <c r="P36" s="108">
        <v>2000</v>
      </c>
      <c r="Q36" s="108">
        <v>2000</v>
      </c>
      <c r="R36" s="108">
        <v>2000</v>
      </c>
      <c r="S36" s="108">
        <v>2000</v>
      </c>
      <c r="T36" s="108">
        <v>2000</v>
      </c>
      <c r="U36" s="108">
        <v>2000</v>
      </c>
      <c r="V36" s="108">
        <v>2000</v>
      </c>
      <c r="W36" s="108">
        <v>2000</v>
      </c>
      <c r="X36" s="108">
        <v>2000</v>
      </c>
      <c r="Y36" s="108">
        <v>2000</v>
      </c>
      <c r="Z36" s="108">
        <v>2000</v>
      </c>
      <c r="AA36" s="108">
        <v>2000</v>
      </c>
      <c r="AB36" s="108">
        <v>2000</v>
      </c>
      <c r="AC36" s="108">
        <v>2000</v>
      </c>
      <c r="AD36" s="108">
        <v>2000</v>
      </c>
      <c r="AE36" s="108">
        <v>2000</v>
      </c>
      <c r="AF36" s="108">
        <v>2000</v>
      </c>
      <c r="AG36" s="108">
        <v>2000</v>
      </c>
      <c r="AH36" s="108">
        <v>2000</v>
      </c>
      <c r="AI36" s="108">
        <v>2000</v>
      </c>
    </row>
    <row r="37" spans="1:35" x14ac:dyDescent="0.2">
      <c r="A37" s="5"/>
      <c r="B37" s="93">
        <f>B36*2</f>
        <v>3500</v>
      </c>
      <c r="C37" s="94">
        <f>C36*2</f>
        <v>4800</v>
      </c>
      <c r="D37" s="94">
        <f t="shared" ref="D37:I37" si="10">D36*2</f>
        <v>4800</v>
      </c>
      <c r="E37" s="94">
        <f t="shared" si="10"/>
        <v>4800</v>
      </c>
      <c r="F37" s="94">
        <f t="shared" si="10"/>
        <v>4800</v>
      </c>
      <c r="G37" s="94">
        <f t="shared" si="10"/>
        <v>4800</v>
      </c>
      <c r="H37" s="94">
        <f t="shared" si="10"/>
        <v>4800</v>
      </c>
      <c r="I37" s="94">
        <f t="shared" si="10"/>
        <v>4800</v>
      </c>
      <c r="J37" s="108">
        <f>J36*2</f>
        <v>4000</v>
      </c>
      <c r="K37" s="108">
        <f t="shared" ref="K37:AI37" si="11">K36*2</f>
        <v>4000</v>
      </c>
      <c r="L37" s="108">
        <f t="shared" si="11"/>
        <v>4000</v>
      </c>
      <c r="M37" s="108">
        <f t="shared" si="11"/>
        <v>4000</v>
      </c>
      <c r="N37" s="108">
        <f t="shared" si="11"/>
        <v>4000</v>
      </c>
      <c r="O37" s="108">
        <f t="shared" si="11"/>
        <v>4000</v>
      </c>
      <c r="P37" s="108">
        <f t="shared" si="11"/>
        <v>4000</v>
      </c>
      <c r="Q37" s="108">
        <f t="shared" si="11"/>
        <v>4000</v>
      </c>
      <c r="R37" s="108">
        <f t="shared" si="11"/>
        <v>4000</v>
      </c>
      <c r="S37" s="108">
        <f t="shared" si="11"/>
        <v>4000</v>
      </c>
      <c r="T37" s="108">
        <f t="shared" si="11"/>
        <v>4000</v>
      </c>
      <c r="U37" s="108">
        <f t="shared" si="11"/>
        <v>4000</v>
      </c>
      <c r="V37" s="108">
        <f t="shared" si="11"/>
        <v>4000</v>
      </c>
      <c r="W37" s="108">
        <f t="shared" si="11"/>
        <v>4000</v>
      </c>
      <c r="X37" s="108">
        <f t="shared" si="11"/>
        <v>4000</v>
      </c>
      <c r="Y37" s="108">
        <f t="shared" si="11"/>
        <v>4000</v>
      </c>
      <c r="Z37" s="108">
        <f t="shared" si="11"/>
        <v>4000</v>
      </c>
      <c r="AA37" s="108">
        <f t="shared" si="11"/>
        <v>4000</v>
      </c>
      <c r="AB37" s="108">
        <f t="shared" si="11"/>
        <v>4000</v>
      </c>
      <c r="AC37" s="108">
        <f t="shared" si="11"/>
        <v>4000</v>
      </c>
      <c r="AD37" s="108">
        <f t="shared" si="11"/>
        <v>4000</v>
      </c>
      <c r="AE37" s="108">
        <f t="shared" si="11"/>
        <v>4000</v>
      </c>
      <c r="AF37" s="108">
        <f t="shared" si="11"/>
        <v>4000</v>
      </c>
      <c r="AG37" s="108">
        <f t="shared" si="11"/>
        <v>4000</v>
      </c>
      <c r="AH37" s="108">
        <f t="shared" si="11"/>
        <v>4000</v>
      </c>
      <c r="AI37" s="108">
        <f t="shared" si="11"/>
        <v>4000</v>
      </c>
    </row>
    <row r="38" spans="1:35" x14ac:dyDescent="0.2">
      <c r="A38" s="32"/>
    </row>
    <row r="39" spans="1:35" x14ac:dyDescent="0.2">
      <c r="A39" s="33"/>
    </row>
    <row r="40" spans="1:35" x14ac:dyDescent="0.2">
      <c r="A40" s="33"/>
    </row>
    <row r="41" spans="1:35" ht="12" customHeight="1" x14ac:dyDescent="0.2">
      <c r="A41" s="37"/>
    </row>
    <row r="42" spans="1:35" x14ac:dyDescent="0.2">
      <c r="A42" s="33"/>
    </row>
    <row r="43" spans="1:35" x14ac:dyDescent="0.2">
      <c r="A43" s="5"/>
    </row>
    <row r="44" spans="1:35" x14ac:dyDescent="0.2">
      <c r="A44" s="34"/>
    </row>
    <row r="45" spans="1:35" ht="51" customHeight="1" x14ac:dyDescent="0.2">
      <c r="A45" s="26"/>
    </row>
  </sheetData>
  <pageMargins left="0.25" right="0.25" top="0.75" bottom="0.75" header="0.3" footer="0.3"/>
  <pageSetup scale="5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70"/>
  <sheetViews>
    <sheetView topLeftCell="A22" zoomScaleNormal="100" workbookViewId="0">
      <pane xSplit="1" topLeftCell="B1" activePane="topRight" state="frozen"/>
      <selection pane="topRight" activeCell="B4" sqref="B4:BA49"/>
    </sheetView>
  </sheetViews>
  <sheetFormatPr defaultColWidth="9" defaultRowHeight="12" x14ac:dyDescent="0.2"/>
  <cols>
    <col min="1" max="1" width="67.85546875" style="14" customWidth="1"/>
    <col min="2" max="16384" width="9" style="14"/>
  </cols>
  <sheetData>
    <row r="1" spans="1:53" x14ac:dyDescent="0.2">
      <c r="A1" s="13" t="s">
        <v>199</v>
      </c>
    </row>
    <row r="2" spans="1:53" x14ac:dyDescent="0.2">
      <c r="A2" s="15" t="s">
        <v>8</v>
      </c>
    </row>
    <row r="3" spans="1:53" x14ac:dyDescent="0.2">
      <c r="A3" s="13"/>
    </row>
    <row r="4" spans="1:53" ht="26.1" customHeight="1" x14ac:dyDescent="0.2">
      <c r="A4" s="49" t="s">
        <v>9</v>
      </c>
      <c r="B4" s="24">
        <f>'C завтраками| Bed and breakfast'!B4</f>
        <v>45401</v>
      </c>
      <c r="C4" s="24">
        <f>'C завтраками| Bed and breakfast'!C4</f>
        <v>45402</v>
      </c>
      <c r="D4" s="24">
        <f>'C завтраками| Bed and breakfast'!D4</f>
        <v>45403</v>
      </c>
      <c r="E4" s="24">
        <f>'C завтраками| Bed and breakfast'!E4</f>
        <v>45407</v>
      </c>
      <c r="F4" s="24">
        <f>'C завтраками| Bed and breakfast'!F4</f>
        <v>45409</v>
      </c>
      <c r="G4" s="24">
        <f>'C завтраками| Bed and breakfast'!G4</f>
        <v>45411</v>
      </c>
      <c r="H4" s="24">
        <f>'C завтраками| Bed and breakfast'!H4</f>
        <v>45413</v>
      </c>
      <c r="I4" s="24">
        <f>'C завтраками| Bed and breakfast'!I4</f>
        <v>45417</v>
      </c>
      <c r="J4" s="24">
        <f>'C завтраками| Bed and breakfast'!J4</f>
        <v>45419</v>
      </c>
      <c r="K4" s="24">
        <f>'C завтраками| Bed and breakfast'!K4</f>
        <v>45420</v>
      </c>
      <c r="L4" s="24">
        <f>'C завтраками| Bed and breakfast'!L4</f>
        <v>45421</v>
      </c>
      <c r="M4" s="24">
        <f>'C завтраками| Bed and breakfast'!M4</f>
        <v>45423</v>
      </c>
      <c r="N4" s="24">
        <f>'C завтраками| Bed and breakfast'!N4</f>
        <v>45424</v>
      </c>
      <c r="O4" s="24">
        <f>'C завтраками| Bed and breakfast'!O4</f>
        <v>45427</v>
      </c>
      <c r="P4" s="24">
        <f>'C завтраками| Bed and breakfast'!P4</f>
        <v>45429</v>
      </c>
      <c r="Q4" s="24">
        <f>'C завтраками| Bed and breakfast'!Q4</f>
        <v>45434</v>
      </c>
      <c r="R4" s="24">
        <f>'C завтраками| Bed and breakfast'!R4</f>
        <v>45435</v>
      </c>
      <c r="S4" s="24">
        <f>'C завтраками| Bed and breakfast'!S4</f>
        <v>45437</v>
      </c>
      <c r="T4" s="24">
        <f>'C завтраками| Bed and breakfast'!T4</f>
        <v>45443</v>
      </c>
      <c r="U4" s="24">
        <f>'C завтраками| Bed and breakfast'!U4</f>
        <v>45444</v>
      </c>
      <c r="V4" s="24">
        <f>'C завтраками| Bed and breakfast'!V4</f>
        <v>45445</v>
      </c>
      <c r="W4" s="24">
        <f>'C завтраками| Bed and breakfast'!W4</f>
        <v>45453</v>
      </c>
      <c r="X4" s="24">
        <f>'C завтраками| Bed and breakfast'!X4</f>
        <v>45457</v>
      </c>
      <c r="Y4" s="24">
        <f>'C завтраками| Bed and breakfast'!Y4</f>
        <v>45460</v>
      </c>
      <c r="Z4" s="24">
        <f>'C завтраками| Bed and breakfast'!Z4</f>
        <v>45465</v>
      </c>
      <c r="AA4" s="24">
        <f>'C завтраками| Bed and breakfast'!AA4</f>
        <v>45466</v>
      </c>
      <c r="AB4" s="24">
        <f>'C завтраками| Bed and breakfast'!AB4</f>
        <v>45471</v>
      </c>
      <c r="AC4" s="24">
        <f>'C завтраками| Bed and breakfast'!AC4</f>
        <v>45474</v>
      </c>
      <c r="AD4" s="24">
        <f>'C завтраками| Bed and breakfast'!AD4</f>
        <v>45484</v>
      </c>
      <c r="AE4" s="24">
        <f>'C завтраками| Bed and breakfast'!AE4</f>
        <v>45489</v>
      </c>
      <c r="AF4" s="24">
        <f>'C завтраками| Bed and breakfast'!AF4</f>
        <v>45494</v>
      </c>
      <c r="AG4" s="24">
        <f>'C завтраками| Bed and breakfast'!AG4</f>
        <v>45499</v>
      </c>
      <c r="AH4" s="24">
        <f>'C завтраками| Bed and breakfast'!AH4</f>
        <v>45501</v>
      </c>
      <c r="AI4" s="24">
        <f>'C завтраками| Bed and breakfast'!AI4</f>
        <v>45505</v>
      </c>
      <c r="AJ4" s="24">
        <f>'C завтраками| Bed and breakfast'!AJ4</f>
        <v>45506</v>
      </c>
      <c r="AK4" s="24">
        <f>'C завтраками| Bed and breakfast'!AK4</f>
        <v>45508</v>
      </c>
      <c r="AL4" s="24">
        <f>'C завтраками| Bed and breakfast'!AL4</f>
        <v>45513</v>
      </c>
      <c r="AM4" s="24">
        <f>'C завтраками| Bed and breakfast'!AM4</f>
        <v>45515</v>
      </c>
      <c r="AN4" s="24">
        <f>'C завтраками| Bed and breakfast'!AN4</f>
        <v>45520</v>
      </c>
      <c r="AO4" s="24">
        <f>'C завтраками| Bed and breakfast'!AO4</f>
        <v>45522</v>
      </c>
      <c r="AP4" s="24">
        <f>'C завтраками| Bed and breakfast'!AP4</f>
        <v>45527</v>
      </c>
      <c r="AQ4" s="24">
        <f>'C завтраками| Bed and breakfast'!AQ4</f>
        <v>45529</v>
      </c>
      <c r="AR4" s="24">
        <f>'C завтраками| Bed and breakfast'!AR4</f>
        <v>45534</v>
      </c>
      <c r="AS4" s="24">
        <f>'C завтраками| Bed and breakfast'!AS4</f>
        <v>45536</v>
      </c>
      <c r="AT4" s="24">
        <f>'C завтраками| Bed and breakfast'!AT4</f>
        <v>45541</v>
      </c>
      <c r="AU4" s="24">
        <f>'C завтраками| Bed and breakfast'!AU4</f>
        <v>45543</v>
      </c>
      <c r="AV4" s="24">
        <f>'C завтраками| Bed and breakfast'!AV4</f>
        <v>45548</v>
      </c>
      <c r="AW4" s="24">
        <f>'C завтраками| Bed and breakfast'!AW4</f>
        <v>45550</v>
      </c>
      <c r="AX4" s="24">
        <f>'C завтраками| Bed and breakfast'!AX4</f>
        <v>45555</v>
      </c>
      <c r="AY4" s="24">
        <f>'C завтраками| Bed and breakfast'!AY4</f>
        <v>45557</v>
      </c>
      <c r="AZ4" s="24">
        <f>'C завтраками| Bed and breakfast'!AZ4</f>
        <v>45562</v>
      </c>
      <c r="BA4" s="24">
        <f>'C завтраками| Bed and breakfast'!BA4</f>
        <v>45564</v>
      </c>
    </row>
    <row r="5" spans="1:53" s="16" customFormat="1" ht="22.35" customHeight="1" x14ac:dyDescent="0.2">
      <c r="A5" s="20" t="s">
        <v>11</v>
      </c>
      <c r="B5" s="24">
        <f>'C завтраками| Bed and breakfast'!B5</f>
        <v>45401</v>
      </c>
      <c r="C5" s="24">
        <f>'C завтраками| Bed and breakfast'!C5</f>
        <v>45402</v>
      </c>
      <c r="D5" s="24">
        <f>'C завтраками| Bed and breakfast'!D5</f>
        <v>45406</v>
      </c>
      <c r="E5" s="24">
        <f>'C завтраками| Bed and breakfast'!E5</f>
        <v>45408</v>
      </c>
      <c r="F5" s="24">
        <f>'C завтраками| Bed and breakfast'!F5</f>
        <v>45410</v>
      </c>
      <c r="G5" s="24">
        <f>'C завтраками| Bed and breakfast'!G5</f>
        <v>45412</v>
      </c>
      <c r="H5" s="24">
        <f>'C завтраками| Bed and breakfast'!H5</f>
        <v>45416</v>
      </c>
      <c r="I5" s="24">
        <f>'C завтраками| Bed and breakfast'!I5</f>
        <v>45418</v>
      </c>
      <c r="J5" s="24">
        <f>'C завтраками| Bed and breakfast'!J5</f>
        <v>45419</v>
      </c>
      <c r="K5" s="24">
        <f>'C завтраками| Bed and breakfast'!K5</f>
        <v>45420</v>
      </c>
      <c r="L5" s="24">
        <f>'C завтраками| Bed and breakfast'!L5</f>
        <v>45422</v>
      </c>
      <c r="M5" s="24">
        <f>'C завтраками| Bed and breakfast'!M5</f>
        <v>45423</v>
      </c>
      <c r="N5" s="24">
        <f>'C завтраками| Bed and breakfast'!N5</f>
        <v>45426</v>
      </c>
      <c r="O5" s="24">
        <f>'C завтраками| Bed and breakfast'!O5</f>
        <v>45428</v>
      </c>
      <c r="P5" s="24">
        <f>'C завтраками| Bed and breakfast'!P5</f>
        <v>45433</v>
      </c>
      <c r="Q5" s="24">
        <f>'C завтраками| Bed and breakfast'!Q5</f>
        <v>45434</v>
      </c>
      <c r="R5" s="24">
        <f>'C завтраками| Bed and breakfast'!R5</f>
        <v>45436</v>
      </c>
      <c r="S5" s="24">
        <f>'C завтраками| Bed and breakfast'!S5</f>
        <v>45442</v>
      </c>
      <c r="T5" s="24">
        <f>'C завтраками| Bed and breakfast'!T5</f>
        <v>45443</v>
      </c>
      <c r="U5" s="24">
        <f>'C завтраками| Bed and breakfast'!U5</f>
        <v>45444</v>
      </c>
      <c r="V5" s="24">
        <f>'C завтраками| Bed and breakfast'!V5</f>
        <v>45452</v>
      </c>
      <c r="W5" s="24">
        <f>'C завтраками| Bed and breakfast'!W5</f>
        <v>45456</v>
      </c>
      <c r="X5" s="24">
        <f>'C завтраками| Bed and breakfast'!X5</f>
        <v>45459</v>
      </c>
      <c r="Y5" s="24">
        <f>'C завтраками| Bed and breakfast'!Y5</f>
        <v>45464</v>
      </c>
      <c r="Z5" s="24">
        <f>'C завтраками| Bed and breakfast'!Z5</f>
        <v>45465</v>
      </c>
      <c r="AA5" s="24">
        <f>'C завтраками| Bed and breakfast'!AA5</f>
        <v>45470</v>
      </c>
      <c r="AB5" s="24">
        <f>'C завтраками| Bed and breakfast'!AB5</f>
        <v>45473</v>
      </c>
      <c r="AC5" s="24">
        <f>'C завтраками| Bed and breakfast'!AC5</f>
        <v>45483</v>
      </c>
      <c r="AD5" s="24">
        <f>'C завтраками| Bed and breakfast'!AD5</f>
        <v>45488</v>
      </c>
      <c r="AE5" s="24">
        <f>'C завтраками| Bed and breakfast'!AE5</f>
        <v>45493</v>
      </c>
      <c r="AF5" s="24">
        <f>'C завтраками| Bed and breakfast'!AF5</f>
        <v>45498</v>
      </c>
      <c r="AG5" s="24">
        <f>'C завтраками| Bed and breakfast'!AG5</f>
        <v>45500</v>
      </c>
      <c r="AH5" s="24">
        <f>'C завтраками| Bed and breakfast'!AH5</f>
        <v>45504</v>
      </c>
      <c r="AI5" s="24">
        <f>'C завтраками| Bed and breakfast'!AI5</f>
        <v>45505</v>
      </c>
      <c r="AJ5" s="24">
        <f>'C завтраками| Bed and breakfast'!AJ5</f>
        <v>45507</v>
      </c>
      <c r="AK5" s="24">
        <f>'C завтраками| Bed and breakfast'!AK5</f>
        <v>45512</v>
      </c>
      <c r="AL5" s="24">
        <f>'C завтраками| Bed and breakfast'!AL5</f>
        <v>45514</v>
      </c>
      <c r="AM5" s="24">
        <f>'C завтраками| Bed and breakfast'!AM5</f>
        <v>45519</v>
      </c>
      <c r="AN5" s="24">
        <f>'C завтраками| Bed and breakfast'!AN5</f>
        <v>45521</v>
      </c>
      <c r="AO5" s="24">
        <f>'C завтраками| Bed and breakfast'!AO5</f>
        <v>45526</v>
      </c>
      <c r="AP5" s="24">
        <f>'C завтраками| Bed and breakfast'!AP5</f>
        <v>45528</v>
      </c>
      <c r="AQ5" s="24">
        <f>'C завтраками| Bed and breakfast'!AQ5</f>
        <v>45533</v>
      </c>
      <c r="AR5" s="24">
        <f>'C завтраками| Bed and breakfast'!AR5</f>
        <v>45535</v>
      </c>
      <c r="AS5" s="24">
        <f>'C завтраками| Bed and breakfast'!AS5</f>
        <v>45540</v>
      </c>
      <c r="AT5" s="24">
        <f>'C завтраками| Bed and breakfast'!AT5</f>
        <v>45542</v>
      </c>
      <c r="AU5" s="24">
        <f>'C завтраками| Bed and breakfast'!AU5</f>
        <v>45547</v>
      </c>
      <c r="AV5" s="24">
        <f>'C завтраками| Bed and breakfast'!AV5</f>
        <v>45549</v>
      </c>
      <c r="AW5" s="24">
        <f>'C завтраками| Bed and breakfast'!AW5</f>
        <v>45554</v>
      </c>
      <c r="AX5" s="24">
        <f>'C завтраками| Bed and breakfast'!AX5</f>
        <v>45556</v>
      </c>
      <c r="AY5" s="24">
        <f>'C завтраками| Bed and breakfast'!AY5</f>
        <v>45561</v>
      </c>
      <c r="AZ5" s="24">
        <f>'C завтраками| Bed and breakfast'!AZ5</f>
        <v>45563</v>
      </c>
      <c r="BA5" s="24">
        <f>'C завтраками| Bed and breakfast'!BA5</f>
        <v>45565</v>
      </c>
    </row>
    <row r="6" spans="1:53" s="18" customFormat="1" ht="10.35" customHeight="1" x14ac:dyDescent="0.2">
      <c r="A6" s="17" t="s">
        <v>149</v>
      </c>
    </row>
    <row r="7" spans="1:53" s="18" customFormat="1" ht="10.35" customHeight="1" x14ac:dyDescent="0.2">
      <c r="A7" s="19">
        <v>1</v>
      </c>
      <c r="B7" s="17">
        <f>'C завтраками| Bed and breakfast'!B7</f>
        <v>12700</v>
      </c>
      <c r="C7" s="17">
        <f>'C завтраками| Bed and breakfast'!C7</f>
        <v>18100</v>
      </c>
      <c r="D7" s="17">
        <f>'C завтраками| Bed and breakfast'!D7</f>
        <v>12700</v>
      </c>
      <c r="E7" s="17">
        <f>'C завтраками| Bed and breakfast'!E7</f>
        <v>18100</v>
      </c>
      <c r="F7" s="17">
        <f>'C завтраками| Bed and breakfast'!F7</f>
        <v>18100</v>
      </c>
      <c r="G7" s="17">
        <f>'C завтраками| Bed and breakfast'!G7</f>
        <v>13900</v>
      </c>
      <c r="H7" s="17">
        <f>'C завтраками| Bed and breakfast'!H7</f>
        <v>13900</v>
      </c>
      <c r="I7" s="17">
        <f>'C завтраками| Bed and breakfast'!I7</f>
        <v>11500</v>
      </c>
      <c r="J7" s="17">
        <f>'C завтраками| Bed and breakfast'!J7</f>
        <v>11500</v>
      </c>
      <c r="K7" s="17">
        <f>'C завтраками| Bed and breakfast'!K7</f>
        <v>12700</v>
      </c>
      <c r="L7" s="17">
        <f>'C завтраками| Bed and breakfast'!L7</f>
        <v>15100</v>
      </c>
      <c r="M7" s="17">
        <f>'C завтраками| Bed and breakfast'!M7</f>
        <v>13900</v>
      </c>
      <c r="N7" s="17">
        <f>'C завтраками| Bed and breakfast'!N7</f>
        <v>9600</v>
      </c>
      <c r="O7" s="17">
        <f>'C завтраками| Bed and breakfast'!O7</f>
        <v>11500</v>
      </c>
      <c r="P7" s="17">
        <f>'C завтраками| Bed and breakfast'!P7</f>
        <v>11500</v>
      </c>
      <c r="Q7" s="17">
        <f>'C завтраками| Bed and breakfast'!Q7</f>
        <v>12700</v>
      </c>
      <c r="R7" s="17">
        <f>'C завтраками| Bed and breakfast'!R7</f>
        <v>13900</v>
      </c>
      <c r="S7" s="17">
        <f>'C завтраками| Bed and breakfast'!S7</f>
        <v>9600</v>
      </c>
      <c r="T7" s="17">
        <f>'C завтраками| Bed and breakfast'!T7</f>
        <v>9600</v>
      </c>
      <c r="U7" s="17">
        <f>'C завтраками| Bed and breakfast'!U7</f>
        <v>10100</v>
      </c>
      <c r="V7" s="17">
        <f>'C завтраками| Bed and breakfast'!V7</f>
        <v>13600</v>
      </c>
      <c r="W7" s="17">
        <f>'C завтраками| Bed and breakfast'!W7</f>
        <v>11500</v>
      </c>
      <c r="X7" s="17">
        <f>'C завтраками| Bed and breakfast'!X7</f>
        <v>12200</v>
      </c>
      <c r="Y7" s="17">
        <f>'C завтраками| Bed and breakfast'!Y7</f>
        <v>16000</v>
      </c>
      <c r="Z7" s="17">
        <f>'C завтраками| Bed and breakfast'!Z7</f>
        <v>12200</v>
      </c>
      <c r="AA7" s="17">
        <f>'C завтраками| Bed and breakfast'!AA7</f>
        <v>12200</v>
      </c>
      <c r="AB7" s="17">
        <f>'C завтраками| Bed and breakfast'!AB7</f>
        <v>12200</v>
      </c>
      <c r="AC7" s="17">
        <f>'C завтраками| Bed and breakfast'!AC7</f>
        <v>14800</v>
      </c>
      <c r="AD7" s="17">
        <f>'C завтраками| Bed and breakfast'!AD7</f>
        <v>13600</v>
      </c>
      <c r="AE7" s="17">
        <f>'C завтраками| Bed and breakfast'!AE7</f>
        <v>14800</v>
      </c>
      <c r="AF7" s="17">
        <f>'C завтраками| Bed and breakfast'!AF7</f>
        <v>13600</v>
      </c>
      <c r="AG7" s="17">
        <f>'C завтраками| Bed and breakfast'!AG7</f>
        <v>13600</v>
      </c>
      <c r="AH7" s="17">
        <f>'C завтраками| Bed and breakfast'!AH7</f>
        <v>12200</v>
      </c>
      <c r="AI7" s="17">
        <f>'C завтраками| Bed and breakfast'!AI7</f>
        <v>13600</v>
      </c>
      <c r="AJ7" s="17">
        <f>'C завтраками| Bed and breakfast'!AJ7</f>
        <v>14800</v>
      </c>
      <c r="AK7" s="17">
        <f>'C завтраками| Bed and breakfast'!AK7</f>
        <v>13600</v>
      </c>
      <c r="AL7" s="17">
        <f>'C завтраками| Bed and breakfast'!AL7</f>
        <v>14800</v>
      </c>
      <c r="AM7" s="17">
        <f>'C завтраками| Bed and breakfast'!AM7</f>
        <v>13600</v>
      </c>
      <c r="AN7" s="17">
        <f>'C завтраками| Bed and breakfast'!AN7</f>
        <v>14800</v>
      </c>
      <c r="AO7" s="17">
        <f>'C завтраками| Bed and breakfast'!AO7</f>
        <v>14800</v>
      </c>
      <c r="AP7" s="17">
        <f>'C завтраками| Bed and breakfast'!AP7</f>
        <v>14800</v>
      </c>
      <c r="AQ7" s="17">
        <f>'C завтраками| Bed and breakfast'!AQ7</f>
        <v>13600</v>
      </c>
      <c r="AR7" s="17">
        <f>'C завтраками| Bed and breakfast'!AR7</f>
        <v>14800</v>
      </c>
      <c r="AS7" s="17">
        <f>'C завтраками| Bed and breakfast'!AS7</f>
        <v>13600</v>
      </c>
      <c r="AT7" s="17">
        <f>'C завтраками| Bed and breakfast'!AT7</f>
        <v>14800</v>
      </c>
      <c r="AU7" s="17">
        <f>'C завтраками| Bed and breakfast'!AU7</f>
        <v>13600</v>
      </c>
      <c r="AV7" s="17">
        <f>'C завтраками| Bed and breakfast'!AV7</f>
        <v>14800</v>
      </c>
      <c r="AW7" s="17">
        <f>'C завтраками| Bed and breakfast'!AW7</f>
        <v>13600</v>
      </c>
      <c r="AX7" s="17">
        <f>'C завтраками| Bed and breakfast'!AX7</f>
        <v>14800</v>
      </c>
      <c r="AY7" s="17">
        <f>'C завтраками| Bed and breakfast'!AY7</f>
        <v>13600</v>
      </c>
      <c r="AZ7" s="17">
        <f>'C завтраками| Bed and breakfast'!AZ7</f>
        <v>14800</v>
      </c>
      <c r="BA7" s="17">
        <f>'C завтраками| Bed and breakfast'!BA7</f>
        <v>13600</v>
      </c>
    </row>
    <row r="8" spans="1:53" s="18" customFormat="1" ht="10.35" customHeight="1" x14ac:dyDescent="0.2">
      <c r="A8" s="19">
        <v>2</v>
      </c>
      <c r="B8" s="17">
        <f>'C завтраками| Bed and breakfast'!B8</f>
        <v>14500</v>
      </c>
      <c r="C8" s="17">
        <f>'C завтраками| Bed and breakfast'!C8</f>
        <v>19900</v>
      </c>
      <c r="D8" s="17">
        <f>'C завтраками| Bed and breakfast'!D8</f>
        <v>14500</v>
      </c>
      <c r="E8" s="17">
        <f>'C завтраками| Bed and breakfast'!E8</f>
        <v>19900</v>
      </c>
      <c r="F8" s="17">
        <f>'C завтраками| Bed and breakfast'!F8</f>
        <v>19900</v>
      </c>
      <c r="G8" s="17">
        <f>'C завтраками| Bed and breakfast'!G8</f>
        <v>15700</v>
      </c>
      <c r="H8" s="17">
        <f>'C завтраками| Bed and breakfast'!H8</f>
        <v>15700</v>
      </c>
      <c r="I8" s="17">
        <f>'C завтраками| Bed and breakfast'!I8</f>
        <v>13300</v>
      </c>
      <c r="J8" s="17">
        <f>'C завтраками| Bed and breakfast'!J8</f>
        <v>13300</v>
      </c>
      <c r="K8" s="17">
        <f>'C завтраками| Bed and breakfast'!K8</f>
        <v>14500</v>
      </c>
      <c r="L8" s="17">
        <f>'C завтраками| Bed and breakfast'!L8</f>
        <v>16900</v>
      </c>
      <c r="M8" s="17">
        <f>'C завтраками| Bed and breakfast'!M8</f>
        <v>15700</v>
      </c>
      <c r="N8" s="17">
        <f>'C завтраками| Bed and breakfast'!N8</f>
        <v>11400</v>
      </c>
      <c r="O8" s="17">
        <f>'C завтраками| Bed and breakfast'!O8</f>
        <v>13300</v>
      </c>
      <c r="P8" s="17">
        <f>'C завтраками| Bed and breakfast'!P8</f>
        <v>13300</v>
      </c>
      <c r="Q8" s="17">
        <f>'C завтраками| Bed and breakfast'!Q8</f>
        <v>14500</v>
      </c>
      <c r="R8" s="17">
        <f>'C завтраками| Bed and breakfast'!R8</f>
        <v>15700</v>
      </c>
      <c r="S8" s="17">
        <f>'C завтраками| Bed and breakfast'!S8</f>
        <v>11400</v>
      </c>
      <c r="T8" s="17">
        <f>'C завтраками| Bed and breakfast'!T8</f>
        <v>11400</v>
      </c>
      <c r="U8" s="17">
        <f>'C завтраками| Bed and breakfast'!U8</f>
        <v>11900</v>
      </c>
      <c r="V8" s="17">
        <f>'C завтраками| Bed and breakfast'!V8</f>
        <v>15400</v>
      </c>
      <c r="W8" s="17">
        <f>'C завтраками| Bed and breakfast'!W8</f>
        <v>13300</v>
      </c>
      <c r="X8" s="17">
        <f>'C завтраками| Bed and breakfast'!X8</f>
        <v>14000</v>
      </c>
      <c r="Y8" s="17">
        <f>'C завтраками| Bed and breakfast'!Y8</f>
        <v>17800</v>
      </c>
      <c r="Z8" s="17">
        <f>'C завтраками| Bed and breakfast'!Z8</f>
        <v>14000</v>
      </c>
      <c r="AA8" s="17">
        <f>'C завтраками| Bed and breakfast'!AA8</f>
        <v>14000</v>
      </c>
      <c r="AB8" s="17">
        <f>'C завтраками| Bed and breakfast'!AB8</f>
        <v>14000</v>
      </c>
      <c r="AC8" s="17">
        <f>'C завтраками| Bed and breakfast'!AC8</f>
        <v>16600</v>
      </c>
      <c r="AD8" s="17">
        <f>'C завтраками| Bed and breakfast'!AD8</f>
        <v>15400</v>
      </c>
      <c r="AE8" s="17">
        <f>'C завтраками| Bed and breakfast'!AE8</f>
        <v>16600</v>
      </c>
      <c r="AF8" s="17">
        <f>'C завтраками| Bed and breakfast'!AF8</f>
        <v>15400</v>
      </c>
      <c r="AG8" s="17">
        <f>'C завтраками| Bed and breakfast'!AG8</f>
        <v>15400</v>
      </c>
      <c r="AH8" s="17">
        <f>'C завтраками| Bed and breakfast'!AH8</f>
        <v>14000</v>
      </c>
      <c r="AI8" s="17">
        <f>'C завтраками| Bed and breakfast'!AI8</f>
        <v>15400</v>
      </c>
      <c r="AJ8" s="17">
        <f>'C завтраками| Bed and breakfast'!AJ8</f>
        <v>16600</v>
      </c>
      <c r="AK8" s="17">
        <f>'C завтраками| Bed and breakfast'!AK8</f>
        <v>15400</v>
      </c>
      <c r="AL8" s="17">
        <f>'C завтраками| Bed and breakfast'!AL8</f>
        <v>16600</v>
      </c>
      <c r="AM8" s="17">
        <f>'C завтраками| Bed and breakfast'!AM8</f>
        <v>15400</v>
      </c>
      <c r="AN8" s="17">
        <f>'C завтраками| Bed and breakfast'!AN8</f>
        <v>16600</v>
      </c>
      <c r="AO8" s="17">
        <f>'C завтраками| Bed and breakfast'!AO8</f>
        <v>16600</v>
      </c>
      <c r="AP8" s="17">
        <f>'C завтраками| Bed and breakfast'!AP8</f>
        <v>16600</v>
      </c>
      <c r="AQ8" s="17">
        <f>'C завтраками| Bed and breakfast'!AQ8</f>
        <v>15400</v>
      </c>
      <c r="AR8" s="17">
        <f>'C завтраками| Bed and breakfast'!AR8</f>
        <v>16600</v>
      </c>
      <c r="AS8" s="17">
        <f>'C завтраками| Bed and breakfast'!AS8</f>
        <v>15400</v>
      </c>
      <c r="AT8" s="17">
        <f>'C завтраками| Bed and breakfast'!AT8</f>
        <v>16600</v>
      </c>
      <c r="AU8" s="17">
        <f>'C завтраками| Bed and breakfast'!AU8</f>
        <v>15400</v>
      </c>
      <c r="AV8" s="17">
        <f>'C завтраками| Bed and breakfast'!AV8</f>
        <v>16600</v>
      </c>
      <c r="AW8" s="17">
        <f>'C завтраками| Bed and breakfast'!AW8</f>
        <v>15400</v>
      </c>
      <c r="AX8" s="17">
        <f>'C завтраками| Bed and breakfast'!AX8</f>
        <v>16600</v>
      </c>
      <c r="AY8" s="17">
        <f>'C завтраками| Bed and breakfast'!AY8</f>
        <v>15400</v>
      </c>
      <c r="AZ8" s="17">
        <f>'C завтраками| Bed and breakfast'!AZ8</f>
        <v>16600</v>
      </c>
      <c r="BA8" s="17">
        <f>'C завтраками| Bed and breakfast'!BA8</f>
        <v>15400</v>
      </c>
    </row>
    <row r="9" spans="1:53" s="18" customFormat="1" ht="10.35" customHeight="1" x14ac:dyDescent="0.2">
      <c r="A9" s="17" t="s">
        <v>150</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row>
    <row r="10" spans="1:53" s="18" customFormat="1" ht="10.35" customHeight="1" x14ac:dyDescent="0.2">
      <c r="A10" s="19">
        <v>1</v>
      </c>
      <c r="B10" s="17">
        <f>'C завтраками| Bed and breakfast'!B10</f>
        <v>13700</v>
      </c>
      <c r="C10" s="17">
        <f>'C завтраками| Bed and breakfast'!C10</f>
        <v>19100</v>
      </c>
      <c r="D10" s="17">
        <f>'C завтраками| Bed and breakfast'!D10</f>
        <v>13700</v>
      </c>
      <c r="E10" s="17">
        <f>'C завтраками| Bed and breakfast'!E10</f>
        <v>19100</v>
      </c>
      <c r="F10" s="17">
        <f>'C завтраками| Bed and breakfast'!F10</f>
        <v>19100</v>
      </c>
      <c r="G10" s="17">
        <f>'C завтраками| Bed and breakfast'!G10</f>
        <v>14900</v>
      </c>
      <c r="H10" s="17">
        <f>'C завтраками| Bed and breakfast'!H10</f>
        <v>14900</v>
      </c>
      <c r="I10" s="17">
        <f>'C завтраками| Bed and breakfast'!I10</f>
        <v>12500</v>
      </c>
      <c r="J10" s="17">
        <f>'C завтраками| Bed and breakfast'!J10</f>
        <v>12500</v>
      </c>
      <c r="K10" s="17">
        <f>'C завтраками| Bed and breakfast'!K10</f>
        <v>13700</v>
      </c>
      <c r="L10" s="17">
        <f>'C завтраками| Bed and breakfast'!L10</f>
        <v>16100</v>
      </c>
      <c r="M10" s="17">
        <f>'C завтраками| Bed and breakfast'!M10</f>
        <v>14900</v>
      </c>
      <c r="N10" s="17">
        <f>'C завтраками| Bed and breakfast'!N10</f>
        <v>10600</v>
      </c>
      <c r="O10" s="17">
        <f>'C завтраками| Bed and breakfast'!O10</f>
        <v>12500</v>
      </c>
      <c r="P10" s="17">
        <f>'C завтраками| Bed and breakfast'!P10</f>
        <v>12500</v>
      </c>
      <c r="Q10" s="17">
        <f>'C завтраками| Bed and breakfast'!Q10</f>
        <v>13700</v>
      </c>
      <c r="R10" s="17">
        <f>'C завтраками| Bed and breakfast'!R10</f>
        <v>14900</v>
      </c>
      <c r="S10" s="17">
        <f>'C завтраками| Bed and breakfast'!S10</f>
        <v>10600</v>
      </c>
      <c r="T10" s="17">
        <f>'C завтраками| Bed and breakfast'!T10</f>
        <v>10600</v>
      </c>
      <c r="U10" s="17">
        <f>'C завтраками| Bed and breakfast'!U10</f>
        <v>11100</v>
      </c>
      <c r="V10" s="17">
        <f>'C завтраками| Bed and breakfast'!V10</f>
        <v>14600</v>
      </c>
      <c r="W10" s="17">
        <f>'C завтраками| Bed and breakfast'!W10</f>
        <v>12500</v>
      </c>
      <c r="X10" s="17">
        <f>'C завтраками| Bed and breakfast'!X10</f>
        <v>13200</v>
      </c>
      <c r="Y10" s="17">
        <f>'C завтраками| Bed and breakfast'!Y10</f>
        <v>17000</v>
      </c>
      <c r="Z10" s="17">
        <f>'C завтраками| Bed and breakfast'!Z10</f>
        <v>13200</v>
      </c>
      <c r="AA10" s="17">
        <f>'C завтраками| Bed and breakfast'!AA10</f>
        <v>13200</v>
      </c>
      <c r="AB10" s="17">
        <f>'C завтраками| Bed and breakfast'!AB10</f>
        <v>13200</v>
      </c>
      <c r="AC10" s="17">
        <f>'C завтраками| Bed and breakfast'!AC10</f>
        <v>15800</v>
      </c>
      <c r="AD10" s="17">
        <f>'C завтраками| Bed and breakfast'!AD10</f>
        <v>14600</v>
      </c>
      <c r="AE10" s="17">
        <f>'C завтраками| Bed and breakfast'!AE10</f>
        <v>15800</v>
      </c>
      <c r="AF10" s="17">
        <f>'C завтраками| Bed and breakfast'!AF10</f>
        <v>14600</v>
      </c>
      <c r="AG10" s="17">
        <f>'C завтраками| Bed and breakfast'!AG10</f>
        <v>14600</v>
      </c>
      <c r="AH10" s="17">
        <f>'C завтраками| Bed and breakfast'!AH10</f>
        <v>13200</v>
      </c>
      <c r="AI10" s="17">
        <f>'C завтраками| Bed and breakfast'!AI10</f>
        <v>14600</v>
      </c>
      <c r="AJ10" s="17">
        <f>'C завтраками| Bed and breakfast'!AJ10</f>
        <v>15800</v>
      </c>
      <c r="AK10" s="17">
        <f>'C завтраками| Bed and breakfast'!AK10</f>
        <v>14600</v>
      </c>
      <c r="AL10" s="17">
        <f>'C завтраками| Bed and breakfast'!AL10</f>
        <v>15800</v>
      </c>
      <c r="AM10" s="17">
        <f>'C завтраками| Bed and breakfast'!AM10</f>
        <v>14600</v>
      </c>
      <c r="AN10" s="17">
        <f>'C завтраками| Bed and breakfast'!AN10</f>
        <v>15800</v>
      </c>
      <c r="AO10" s="17">
        <f>'C завтраками| Bed and breakfast'!AO10</f>
        <v>15800</v>
      </c>
      <c r="AP10" s="17">
        <f>'C завтраками| Bed and breakfast'!AP10</f>
        <v>15800</v>
      </c>
      <c r="AQ10" s="17">
        <f>'C завтраками| Bed and breakfast'!AQ10</f>
        <v>14600</v>
      </c>
      <c r="AR10" s="17">
        <f>'C завтраками| Bed and breakfast'!AR10</f>
        <v>15800</v>
      </c>
      <c r="AS10" s="17">
        <f>'C завтраками| Bed and breakfast'!AS10</f>
        <v>14600</v>
      </c>
      <c r="AT10" s="17">
        <f>'C завтраками| Bed and breakfast'!AT10</f>
        <v>15800</v>
      </c>
      <c r="AU10" s="17">
        <f>'C завтраками| Bed and breakfast'!AU10</f>
        <v>14600</v>
      </c>
      <c r="AV10" s="17">
        <f>'C завтраками| Bed and breakfast'!AV10</f>
        <v>15800</v>
      </c>
      <c r="AW10" s="17">
        <f>'C завтраками| Bed and breakfast'!AW10</f>
        <v>14600</v>
      </c>
      <c r="AX10" s="17">
        <f>'C завтраками| Bed and breakfast'!AX10</f>
        <v>15800</v>
      </c>
      <c r="AY10" s="17">
        <f>'C завтраками| Bed and breakfast'!AY10</f>
        <v>14600</v>
      </c>
      <c r="AZ10" s="17">
        <f>'C завтраками| Bed and breakfast'!AZ10</f>
        <v>15800</v>
      </c>
      <c r="BA10" s="17">
        <f>'C завтраками| Bed and breakfast'!BA10</f>
        <v>14600</v>
      </c>
    </row>
    <row r="11" spans="1:53" s="18" customFormat="1" x14ac:dyDescent="0.2">
      <c r="A11" s="19">
        <v>2</v>
      </c>
      <c r="B11" s="17">
        <f>'C завтраками| Bed and breakfast'!B11</f>
        <v>15500</v>
      </c>
      <c r="C11" s="17">
        <f>'C завтраками| Bed and breakfast'!C11</f>
        <v>20900</v>
      </c>
      <c r="D11" s="17">
        <f>'C завтраками| Bed and breakfast'!D11</f>
        <v>15500</v>
      </c>
      <c r="E11" s="17">
        <f>'C завтраками| Bed and breakfast'!E11</f>
        <v>20900</v>
      </c>
      <c r="F11" s="17">
        <f>'C завтраками| Bed and breakfast'!F11</f>
        <v>20900</v>
      </c>
      <c r="G11" s="17">
        <f>'C завтраками| Bed and breakfast'!G11</f>
        <v>16700</v>
      </c>
      <c r="H11" s="17">
        <f>'C завтраками| Bed and breakfast'!H11</f>
        <v>16700</v>
      </c>
      <c r="I11" s="17">
        <f>'C завтраками| Bed and breakfast'!I11</f>
        <v>14300</v>
      </c>
      <c r="J11" s="17">
        <f>'C завтраками| Bed and breakfast'!J11</f>
        <v>14300</v>
      </c>
      <c r="K11" s="17">
        <f>'C завтраками| Bed and breakfast'!K11</f>
        <v>15500</v>
      </c>
      <c r="L11" s="17">
        <f>'C завтраками| Bed and breakfast'!L11</f>
        <v>17900</v>
      </c>
      <c r="M11" s="17">
        <f>'C завтраками| Bed and breakfast'!M11</f>
        <v>16700</v>
      </c>
      <c r="N11" s="17">
        <f>'C завтраками| Bed and breakfast'!N11</f>
        <v>12400</v>
      </c>
      <c r="O11" s="17">
        <f>'C завтраками| Bed and breakfast'!O11</f>
        <v>14300</v>
      </c>
      <c r="P11" s="17">
        <f>'C завтраками| Bed and breakfast'!P11</f>
        <v>14300</v>
      </c>
      <c r="Q11" s="17">
        <f>'C завтраками| Bed and breakfast'!Q11</f>
        <v>15500</v>
      </c>
      <c r="R11" s="17">
        <f>'C завтраками| Bed and breakfast'!R11</f>
        <v>16700</v>
      </c>
      <c r="S11" s="17">
        <f>'C завтраками| Bed and breakfast'!S11</f>
        <v>12400</v>
      </c>
      <c r="T11" s="17">
        <f>'C завтраками| Bed and breakfast'!T11</f>
        <v>12400</v>
      </c>
      <c r="U11" s="17">
        <f>'C завтраками| Bed and breakfast'!U11</f>
        <v>12900</v>
      </c>
      <c r="V11" s="17">
        <f>'C завтраками| Bed and breakfast'!V11</f>
        <v>16400</v>
      </c>
      <c r="W11" s="17">
        <f>'C завтраками| Bed and breakfast'!W11</f>
        <v>14300</v>
      </c>
      <c r="X11" s="17">
        <f>'C завтраками| Bed and breakfast'!X11</f>
        <v>15000</v>
      </c>
      <c r="Y11" s="17">
        <f>'C завтраками| Bed and breakfast'!Y11</f>
        <v>18800</v>
      </c>
      <c r="Z11" s="17">
        <f>'C завтраками| Bed and breakfast'!Z11</f>
        <v>15000</v>
      </c>
      <c r="AA11" s="17">
        <f>'C завтраками| Bed and breakfast'!AA11</f>
        <v>15000</v>
      </c>
      <c r="AB11" s="17">
        <f>'C завтраками| Bed and breakfast'!AB11</f>
        <v>15000</v>
      </c>
      <c r="AC11" s="17">
        <f>'C завтраками| Bed and breakfast'!AC11</f>
        <v>17600</v>
      </c>
      <c r="AD11" s="17">
        <f>'C завтраками| Bed and breakfast'!AD11</f>
        <v>16400</v>
      </c>
      <c r="AE11" s="17">
        <f>'C завтраками| Bed and breakfast'!AE11</f>
        <v>17600</v>
      </c>
      <c r="AF11" s="17">
        <f>'C завтраками| Bed and breakfast'!AF11</f>
        <v>16400</v>
      </c>
      <c r="AG11" s="17">
        <f>'C завтраками| Bed and breakfast'!AG11</f>
        <v>16400</v>
      </c>
      <c r="AH11" s="17">
        <f>'C завтраками| Bed and breakfast'!AH11</f>
        <v>15000</v>
      </c>
      <c r="AI11" s="17">
        <f>'C завтраками| Bed and breakfast'!AI11</f>
        <v>16400</v>
      </c>
      <c r="AJ11" s="17">
        <f>'C завтраками| Bed and breakfast'!AJ11</f>
        <v>17600</v>
      </c>
      <c r="AK11" s="17">
        <f>'C завтраками| Bed and breakfast'!AK11</f>
        <v>16400</v>
      </c>
      <c r="AL11" s="17">
        <f>'C завтраками| Bed and breakfast'!AL11</f>
        <v>17600</v>
      </c>
      <c r="AM11" s="17">
        <f>'C завтраками| Bed and breakfast'!AM11</f>
        <v>16400</v>
      </c>
      <c r="AN11" s="17">
        <f>'C завтраками| Bed and breakfast'!AN11</f>
        <v>17600</v>
      </c>
      <c r="AO11" s="17">
        <f>'C завтраками| Bed and breakfast'!AO11</f>
        <v>17600</v>
      </c>
      <c r="AP11" s="17">
        <f>'C завтраками| Bed and breakfast'!AP11</f>
        <v>17600</v>
      </c>
      <c r="AQ11" s="17">
        <f>'C завтраками| Bed and breakfast'!AQ11</f>
        <v>16400</v>
      </c>
      <c r="AR11" s="17">
        <f>'C завтраками| Bed and breakfast'!AR11</f>
        <v>17600</v>
      </c>
      <c r="AS11" s="17">
        <f>'C завтраками| Bed and breakfast'!AS11</f>
        <v>16400</v>
      </c>
      <c r="AT11" s="17">
        <f>'C завтраками| Bed and breakfast'!AT11</f>
        <v>17600</v>
      </c>
      <c r="AU11" s="17">
        <f>'C завтраками| Bed and breakfast'!AU11</f>
        <v>16400</v>
      </c>
      <c r="AV11" s="17">
        <f>'C завтраками| Bed and breakfast'!AV11</f>
        <v>17600</v>
      </c>
      <c r="AW11" s="17">
        <f>'C завтраками| Bed and breakfast'!AW11</f>
        <v>16400</v>
      </c>
      <c r="AX11" s="17">
        <f>'C завтраками| Bed and breakfast'!AX11</f>
        <v>17600</v>
      </c>
      <c r="AY11" s="17">
        <f>'C завтраками| Bed and breakfast'!AY11</f>
        <v>16400</v>
      </c>
      <c r="AZ11" s="17">
        <f>'C завтраками| Bed and breakfast'!AZ11</f>
        <v>17600</v>
      </c>
      <c r="BA11" s="17">
        <f>'C завтраками| Bed and breakfast'!BA11</f>
        <v>16400</v>
      </c>
    </row>
    <row r="12" spans="1:53" s="18" customFormat="1" ht="10.9" customHeight="1" x14ac:dyDescent="0.2">
      <c r="A12" s="17" t="s">
        <v>151</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row>
    <row r="13" spans="1:53" s="18" customFormat="1" ht="11.45" customHeight="1" x14ac:dyDescent="0.2">
      <c r="A13" s="19">
        <v>1</v>
      </c>
      <c r="B13" s="17">
        <f>'C завтраками| Bed and breakfast'!B13</f>
        <v>14700</v>
      </c>
      <c r="C13" s="17">
        <f>'C завтраками| Bed and breakfast'!C13</f>
        <v>20100</v>
      </c>
      <c r="D13" s="17">
        <f>'C завтраками| Bed and breakfast'!D13</f>
        <v>14700</v>
      </c>
      <c r="E13" s="17">
        <f>'C завтраками| Bed and breakfast'!E13</f>
        <v>20100</v>
      </c>
      <c r="F13" s="17">
        <f>'C завтраками| Bed and breakfast'!F13</f>
        <v>20100</v>
      </c>
      <c r="G13" s="17">
        <f>'C завтраками| Bed and breakfast'!G13</f>
        <v>15900</v>
      </c>
      <c r="H13" s="17">
        <f>'C завтраками| Bed and breakfast'!H13</f>
        <v>15900</v>
      </c>
      <c r="I13" s="17">
        <f>'C завтраками| Bed and breakfast'!I13</f>
        <v>13500</v>
      </c>
      <c r="J13" s="17">
        <f>'C завтраками| Bed and breakfast'!J13</f>
        <v>13500</v>
      </c>
      <c r="K13" s="17">
        <f>'C завтраками| Bed and breakfast'!K13</f>
        <v>14700</v>
      </c>
      <c r="L13" s="17">
        <f>'C завтраками| Bed and breakfast'!L13</f>
        <v>17100</v>
      </c>
      <c r="M13" s="17">
        <f>'C завтраками| Bed and breakfast'!M13</f>
        <v>15900</v>
      </c>
      <c r="N13" s="17">
        <f>'C завтраками| Bed and breakfast'!N13</f>
        <v>11600</v>
      </c>
      <c r="O13" s="17">
        <f>'C завтраками| Bed and breakfast'!O13</f>
        <v>13500</v>
      </c>
      <c r="P13" s="17">
        <f>'C завтраками| Bed and breakfast'!P13</f>
        <v>13500</v>
      </c>
      <c r="Q13" s="17">
        <f>'C завтраками| Bed and breakfast'!Q13</f>
        <v>14700</v>
      </c>
      <c r="R13" s="17">
        <f>'C завтраками| Bed and breakfast'!R13</f>
        <v>15900</v>
      </c>
      <c r="S13" s="17">
        <f>'C завтраками| Bed and breakfast'!S13</f>
        <v>11600</v>
      </c>
      <c r="T13" s="17">
        <f>'C завтраками| Bed and breakfast'!T13</f>
        <v>11600</v>
      </c>
      <c r="U13" s="17">
        <f>'C завтраками| Bed and breakfast'!U13</f>
        <v>12100</v>
      </c>
      <c r="V13" s="17">
        <f>'C завтраками| Bed and breakfast'!V13</f>
        <v>15600</v>
      </c>
      <c r="W13" s="17">
        <f>'C завтраками| Bed and breakfast'!W13</f>
        <v>13500</v>
      </c>
      <c r="X13" s="17">
        <f>'C завтраками| Bed and breakfast'!X13</f>
        <v>14200</v>
      </c>
      <c r="Y13" s="17">
        <f>'C завтраками| Bed and breakfast'!Y13</f>
        <v>18000</v>
      </c>
      <c r="Z13" s="17">
        <f>'C завтраками| Bed and breakfast'!Z13</f>
        <v>14200</v>
      </c>
      <c r="AA13" s="17">
        <f>'C завтраками| Bed and breakfast'!AA13</f>
        <v>14200</v>
      </c>
      <c r="AB13" s="17">
        <f>'C завтраками| Bed and breakfast'!AB13</f>
        <v>14200</v>
      </c>
      <c r="AC13" s="17">
        <f>'C завтраками| Bed and breakfast'!AC13</f>
        <v>16800</v>
      </c>
      <c r="AD13" s="17">
        <f>'C завтраками| Bed and breakfast'!AD13</f>
        <v>15600</v>
      </c>
      <c r="AE13" s="17">
        <f>'C завтраками| Bed and breakfast'!AE13</f>
        <v>16800</v>
      </c>
      <c r="AF13" s="17">
        <f>'C завтраками| Bed and breakfast'!AF13</f>
        <v>15600</v>
      </c>
      <c r="AG13" s="17">
        <f>'C завтраками| Bed and breakfast'!AG13</f>
        <v>15600</v>
      </c>
      <c r="AH13" s="17">
        <f>'C завтраками| Bed and breakfast'!AH13</f>
        <v>14200</v>
      </c>
      <c r="AI13" s="17">
        <f>'C завтраками| Bed and breakfast'!AI13</f>
        <v>15600</v>
      </c>
      <c r="AJ13" s="17">
        <f>'C завтраками| Bed and breakfast'!AJ13</f>
        <v>16800</v>
      </c>
      <c r="AK13" s="17">
        <f>'C завтраками| Bed and breakfast'!AK13</f>
        <v>15600</v>
      </c>
      <c r="AL13" s="17">
        <f>'C завтраками| Bed and breakfast'!AL13</f>
        <v>16800</v>
      </c>
      <c r="AM13" s="17">
        <f>'C завтраками| Bed and breakfast'!AM13</f>
        <v>15600</v>
      </c>
      <c r="AN13" s="17">
        <f>'C завтраками| Bed and breakfast'!AN13</f>
        <v>16800</v>
      </c>
      <c r="AO13" s="17">
        <f>'C завтраками| Bed and breakfast'!AO13</f>
        <v>16800</v>
      </c>
      <c r="AP13" s="17">
        <f>'C завтраками| Bed and breakfast'!AP13</f>
        <v>16800</v>
      </c>
      <c r="AQ13" s="17">
        <f>'C завтраками| Bed and breakfast'!AQ13</f>
        <v>15600</v>
      </c>
      <c r="AR13" s="17">
        <f>'C завтраками| Bed and breakfast'!AR13</f>
        <v>16800</v>
      </c>
      <c r="AS13" s="17">
        <f>'C завтраками| Bed and breakfast'!AS13</f>
        <v>15600</v>
      </c>
      <c r="AT13" s="17">
        <f>'C завтраками| Bed and breakfast'!AT13</f>
        <v>16800</v>
      </c>
      <c r="AU13" s="17">
        <f>'C завтраками| Bed and breakfast'!AU13</f>
        <v>15600</v>
      </c>
      <c r="AV13" s="17">
        <f>'C завтраками| Bed and breakfast'!AV13</f>
        <v>16800</v>
      </c>
      <c r="AW13" s="17">
        <f>'C завтраками| Bed and breakfast'!AW13</f>
        <v>15600</v>
      </c>
      <c r="AX13" s="17">
        <f>'C завтраками| Bed and breakfast'!AX13</f>
        <v>16800</v>
      </c>
      <c r="AY13" s="17">
        <f>'C завтраками| Bed and breakfast'!AY13</f>
        <v>15600</v>
      </c>
      <c r="AZ13" s="17">
        <f>'C завтраками| Bed and breakfast'!AZ13</f>
        <v>16800</v>
      </c>
      <c r="BA13" s="17">
        <f>'C завтраками| Bed and breakfast'!BA13</f>
        <v>15600</v>
      </c>
    </row>
    <row r="14" spans="1:53" s="18" customFormat="1" x14ac:dyDescent="0.2">
      <c r="A14" s="19">
        <v>2</v>
      </c>
      <c r="B14" s="17">
        <f>'C завтраками| Bed and breakfast'!B14</f>
        <v>16500</v>
      </c>
      <c r="C14" s="17">
        <f>'C завтраками| Bed and breakfast'!C14</f>
        <v>21900</v>
      </c>
      <c r="D14" s="17">
        <f>'C завтраками| Bed and breakfast'!D14</f>
        <v>16500</v>
      </c>
      <c r="E14" s="17">
        <f>'C завтраками| Bed and breakfast'!E14</f>
        <v>21900</v>
      </c>
      <c r="F14" s="17">
        <f>'C завтраками| Bed and breakfast'!F14</f>
        <v>21900</v>
      </c>
      <c r="G14" s="17">
        <f>'C завтраками| Bed and breakfast'!G14</f>
        <v>17700</v>
      </c>
      <c r="H14" s="17">
        <f>'C завтраками| Bed and breakfast'!H14</f>
        <v>17700</v>
      </c>
      <c r="I14" s="17">
        <f>'C завтраками| Bed and breakfast'!I14</f>
        <v>15300</v>
      </c>
      <c r="J14" s="17">
        <f>'C завтраками| Bed and breakfast'!J14</f>
        <v>15300</v>
      </c>
      <c r="K14" s="17">
        <f>'C завтраками| Bed and breakfast'!K14</f>
        <v>16500</v>
      </c>
      <c r="L14" s="17">
        <f>'C завтраками| Bed and breakfast'!L14</f>
        <v>18900</v>
      </c>
      <c r="M14" s="17">
        <f>'C завтраками| Bed and breakfast'!M14</f>
        <v>17700</v>
      </c>
      <c r="N14" s="17">
        <f>'C завтраками| Bed and breakfast'!N14</f>
        <v>13400</v>
      </c>
      <c r="O14" s="17">
        <f>'C завтраками| Bed and breakfast'!O14</f>
        <v>15300</v>
      </c>
      <c r="P14" s="17">
        <f>'C завтраками| Bed and breakfast'!P14</f>
        <v>15300</v>
      </c>
      <c r="Q14" s="17">
        <f>'C завтраками| Bed and breakfast'!Q14</f>
        <v>16500</v>
      </c>
      <c r="R14" s="17">
        <f>'C завтраками| Bed and breakfast'!R14</f>
        <v>17700</v>
      </c>
      <c r="S14" s="17">
        <f>'C завтраками| Bed and breakfast'!S14</f>
        <v>13400</v>
      </c>
      <c r="T14" s="17">
        <f>'C завтраками| Bed and breakfast'!T14</f>
        <v>13400</v>
      </c>
      <c r="U14" s="17">
        <f>'C завтраками| Bed and breakfast'!U14</f>
        <v>13900</v>
      </c>
      <c r="V14" s="17">
        <f>'C завтраками| Bed and breakfast'!V14</f>
        <v>17400</v>
      </c>
      <c r="W14" s="17">
        <f>'C завтраками| Bed and breakfast'!W14</f>
        <v>15300</v>
      </c>
      <c r="X14" s="17">
        <f>'C завтраками| Bed and breakfast'!X14</f>
        <v>16000</v>
      </c>
      <c r="Y14" s="17">
        <f>'C завтраками| Bed and breakfast'!Y14</f>
        <v>19800</v>
      </c>
      <c r="Z14" s="17">
        <f>'C завтраками| Bed and breakfast'!Z14</f>
        <v>16000</v>
      </c>
      <c r="AA14" s="17">
        <f>'C завтраками| Bed and breakfast'!AA14</f>
        <v>16000</v>
      </c>
      <c r="AB14" s="17">
        <f>'C завтраками| Bed and breakfast'!AB14</f>
        <v>16000</v>
      </c>
      <c r="AC14" s="17">
        <f>'C завтраками| Bed and breakfast'!AC14</f>
        <v>18600</v>
      </c>
      <c r="AD14" s="17">
        <f>'C завтраками| Bed and breakfast'!AD14</f>
        <v>17400</v>
      </c>
      <c r="AE14" s="17">
        <f>'C завтраками| Bed and breakfast'!AE14</f>
        <v>18600</v>
      </c>
      <c r="AF14" s="17">
        <f>'C завтраками| Bed and breakfast'!AF14</f>
        <v>17400</v>
      </c>
      <c r="AG14" s="17">
        <f>'C завтраками| Bed and breakfast'!AG14</f>
        <v>17400</v>
      </c>
      <c r="AH14" s="17">
        <f>'C завтраками| Bed and breakfast'!AH14</f>
        <v>16000</v>
      </c>
      <c r="AI14" s="17">
        <f>'C завтраками| Bed and breakfast'!AI14</f>
        <v>17400</v>
      </c>
      <c r="AJ14" s="17">
        <f>'C завтраками| Bed and breakfast'!AJ14</f>
        <v>18600</v>
      </c>
      <c r="AK14" s="17">
        <f>'C завтраками| Bed and breakfast'!AK14</f>
        <v>17400</v>
      </c>
      <c r="AL14" s="17">
        <f>'C завтраками| Bed and breakfast'!AL14</f>
        <v>18600</v>
      </c>
      <c r="AM14" s="17">
        <f>'C завтраками| Bed and breakfast'!AM14</f>
        <v>17400</v>
      </c>
      <c r="AN14" s="17">
        <f>'C завтраками| Bed and breakfast'!AN14</f>
        <v>18600</v>
      </c>
      <c r="AO14" s="17">
        <f>'C завтраками| Bed and breakfast'!AO14</f>
        <v>18600</v>
      </c>
      <c r="AP14" s="17">
        <f>'C завтраками| Bed and breakfast'!AP14</f>
        <v>18600</v>
      </c>
      <c r="AQ14" s="17">
        <f>'C завтраками| Bed and breakfast'!AQ14</f>
        <v>17400</v>
      </c>
      <c r="AR14" s="17">
        <f>'C завтраками| Bed and breakfast'!AR14</f>
        <v>18600</v>
      </c>
      <c r="AS14" s="17">
        <f>'C завтраками| Bed and breakfast'!AS14</f>
        <v>17400</v>
      </c>
      <c r="AT14" s="17">
        <f>'C завтраками| Bed and breakfast'!AT14</f>
        <v>18600</v>
      </c>
      <c r="AU14" s="17">
        <f>'C завтраками| Bed and breakfast'!AU14</f>
        <v>17400</v>
      </c>
      <c r="AV14" s="17">
        <f>'C завтраками| Bed and breakfast'!AV14</f>
        <v>18600</v>
      </c>
      <c r="AW14" s="17">
        <f>'C завтраками| Bed and breakfast'!AW14</f>
        <v>17400</v>
      </c>
      <c r="AX14" s="17">
        <f>'C завтраками| Bed and breakfast'!AX14</f>
        <v>18600</v>
      </c>
      <c r="AY14" s="17">
        <f>'C завтраками| Bed and breakfast'!AY14</f>
        <v>17400</v>
      </c>
      <c r="AZ14" s="17">
        <f>'C завтраками| Bed and breakfast'!AZ14</f>
        <v>18600</v>
      </c>
      <c r="BA14" s="17">
        <f>'C завтраками| Bed and breakfast'!BA14</f>
        <v>17400</v>
      </c>
    </row>
    <row r="15" spans="1:53" s="18" customFormat="1" ht="10.3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row>
    <row r="16" spans="1:53" s="18" customFormat="1" ht="10.35" customHeight="1" x14ac:dyDescent="0.2">
      <c r="A16" s="19">
        <v>1</v>
      </c>
      <c r="B16" s="17">
        <f>'C завтраками| Bed and breakfast'!B16</f>
        <v>15700</v>
      </c>
      <c r="C16" s="17">
        <f>'C завтраками| Bed and breakfast'!C16</f>
        <v>21100</v>
      </c>
      <c r="D16" s="17">
        <f>'C завтраками| Bed and breakfast'!D16</f>
        <v>15700</v>
      </c>
      <c r="E16" s="17">
        <f>'C завтраками| Bed and breakfast'!E16</f>
        <v>21100</v>
      </c>
      <c r="F16" s="17">
        <f>'C завтраками| Bed and breakfast'!F16</f>
        <v>21100</v>
      </c>
      <c r="G16" s="17">
        <f>'C завтраками| Bed and breakfast'!G16</f>
        <v>16900</v>
      </c>
      <c r="H16" s="17">
        <f>'C завтраками| Bed and breakfast'!H16</f>
        <v>16900</v>
      </c>
      <c r="I16" s="17">
        <f>'C завтраками| Bed and breakfast'!I16</f>
        <v>14500</v>
      </c>
      <c r="J16" s="17">
        <f>'C завтраками| Bed and breakfast'!J16</f>
        <v>14500</v>
      </c>
      <c r="K16" s="17">
        <f>'C завтраками| Bed and breakfast'!K16</f>
        <v>15700</v>
      </c>
      <c r="L16" s="17">
        <f>'C завтраками| Bed and breakfast'!L16</f>
        <v>18100</v>
      </c>
      <c r="M16" s="17">
        <f>'C завтраками| Bed and breakfast'!M16</f>
        <v>16900</v>
      </c>
      <c r="N16" s="17">
        <f>'C завтраками| Bed and breakfast'!N16</f>
        <v>12600</v>
      </c>
      <c r="O16" s="17">
        <f>'C завтраками| Bed and breakfast'!O16</f>
        <v>14500</v>
      </c>
      <c r="P16" s="17">
        <f>'C завтраками| Bed and breakfast'!P16</f>
        <v>14500</v>
      </c>
      <c r="Q16" s="17">
        <f>'C завтраками| Bed and breakfast'!Q16</f>
        <v>15700</v>
      </c>
      <c r="R16" s="17">
        <f>'C завтраками| Bed and breakfast'!R16</f>
        <v>16900</v>
      </c>
      <c r="S16" s="17">
        <f>'C завтраками| Bed and breakfast'!S16</f>
        <v>12600</v>
      </c>
      <c r="T16" s="17">
        <f>'C завтраками| Bed and breakfast'!T16</f>
        <v>12600</v>
      </c>
      <c r="U16" s="17">
        <f>'C завтраками| Bed and breakfast'!U16</f>
        <v>13100</v>
      </c>
      <c r="V16" s="17">
        <f>'C завтраками| Bed and breakfast'!V16</f>
        <v>16600</v>
      </c>
      <c r="W16" s="17">
        <f>'C завтраками| Bed and breakfast'!W16</f>
        <v>14500</v>
      </c>
      <c r="X16" s="17">
        <f>'C завтраками| Bed and breakfast'!X16</f>
        <v>15200</v>
      </c>
      <c r="Y16" s="17">
        <f>'C завтраками| Bed and breakfast'!Y16</f>
        <v>19000</v>
      </c>
      <c r="Z16" s="17">
        <f>'C завтраками| Bed and breakfast'!Z16</f>
        <v>15200</v>
      </c>
      <c r="AA16" s="17">
        <f>'C завтраками| Bed and breakfast'!AA16</f>
        <v>15200</v>
      </c>
      <c r="AB16" s="17">
        <f>'C завтраками| Bed and breakfast'!AB16</f>
        <v>15200</v>
      </c>
      <c r="AC16" s="17">
        <f>'C завтраками| Bed and breakfast'!AC16</f>
        <v>17800</v>
      </c>
      <c r="AD16" s="17">
        <f>'C завтраками| Bed and breakfast'!AD16</f>
        <v>16600</v>
      </c>
      <c r="AE16" s="17">
        <f>'C завтраками| Bed and breakfast'!AE16</f>
        <v>17800</v>
      </c>
      <c r="AF16" s="17">
        <f>'C завтраками| Bed and breakfast'!AF16</f>
        <v>16600</v>
      </c>
      <c r="AG16" s="17">
        <f>'C завтраками| Bed and breakfast'!AG16</f>
        <v>16600</v>
      </c>
      <c r="AH16" s="17">
        <f>'C завтраками| Bed and breakfast'!AH16</f>
        <v>15200</v>
      </c>
      <c r="AI16" s="17">
        <f>'C завтраками| Bed and breakfast'!AI16</f>
        <v>16600</v>
      </c>
      <c r="AJ16" s="17">
        <f>'C завтраками| Bed and breakfast'!AJ16</f>
        <v>17800</v>
      </c>
      <c r="AK16" s="17">
        <f>'C завтраками| Bed and breakfast'!AK16</f>
        <v>16600</v>
      </c>
      <c r="AL16" s="17">
        <f>'C завтраками| Bed and breakfast'!AL16</f>
        <v>17800</v>
      </c>
      <c r="AM16" s="17">
        <f>'C завтраками| Bed and breakfast'!AM16</f>
        <v>16600</v>
      </c>
      <c r="AN16" s="17">
        <f>'C завтраками| Bed and breakfast'!AN16</f>
        <v>17800</v>
      </c>
      <c r="AO16" s="17">
        <f>'C завтраками| Bed and breakfast'!AO16</f>
        <v>17800</v>
      </c>
      <c r="AP16" s="17">
        <f>'C завтраками| Bed and breakfast'!AP16</f>
        <v>17800</v>
      </c>
      <c r="AQ16" s="17">
        <f>'C завтраками| Bed and breakfast'!AQ16</f>
        <v>16600</v>
      </c>
      <c r="AR16" s="17">
        <f>'C завтраками| Bed and breakfast'!AR16</f>
        <v>17800</v>
      </c>
      <c r="AS16" s="17">
        <f>'C завтраками| Bed and breakfast'!AS16</f>
        <v>16600</v>
      </c>
      <c r="AT16" s="17">
        <f>'C завтраками| Bed and breakfast'!AT16</f>
        <v>17800</v>
      </c>
      <c r="AU16" s="17">
        <f>'C завтраками| Bed and breakfast'!AU16</f>
        <v>16600</v>
      </c>
      <c r="AV16" s="17">
        <f>'C завтраками| Bed and breakfast'!AV16</f>
        <v>17800</v>
      </c>
      <c r="AW16" s="17">
        <f>'C завтраками| Bed and breakfast'!AW16</f>
        <v>16600</v>
      </c>
      <c r="AX16" s="17">
        <f>'C завтраками| Bed and breakfast'!AX16</f>
        <v>17800</v>
      </c>
      <c r="AY16" s="17">
        <f>'C завтраками| Bed and breakfast'!AY16</f>
        <v>16600</v>
      </c>
      <c r="AZ16" s="17">
        <f>'C завтраками| Bed and breakfast'!AZ16</f>
        <v>17800</v>
      </c>
      <c r="BA16" s="17">
        <f>'C завтраками| Bed and breakfast'!BA16</f>
        <v>16600</v>
      </c>
    </row>
    <row r="17" spans="1:53" s="18" customFormat="1" ht="10.35" customHeight="1" x14ac:dyDescent="0.2">
      <c r="A17" s="19">
        <v>2</v>
      </c>
      <c r="B17" s="17">
        <f>'C завтраками| Bed and breakfast'!B17</f>
        <v>17500</v>
      </c>
      <c r="C17" s="17">
        <f>'C завтраками| Bed and breakfast'!C17</f>
        <v>22900</v>
      </c>
      <c r="D17" s="17">
        <f>'C завтраками| Bed and breakfast'!D17</f>
        <v>17500</v>
      </c>
      <c r="E17" s="17">
        <f>'C завтраками| Bed and breakfast'!E17</f>
        <v>22900</v>
      </c>
      <c r="F17" s="17">
        <f>'C завтраками| Bed and breakfast'!F17</f>
        <v>22900</v>
      </c>
      <c r="G17" s="17">
        <f>'C завтраками| Bed and breakfast'!G17</f>
        <v>18700</v>
      </c>
      <c r="H17" s="17">
        <f>'C завтраками| Bed and breakfast'!H17</f>
        <v>18700</v>
      </c>
      <c r="I17" s="17">
        <f>'C завтраками| Bed and breakfast'!I17</f>
        <v>16300</v>
      </c>
      <c r="J17" s="17">
        <f>'C завтраками| Bed and breakfast'!J17</f>
        <v>16300</v>
      </c>
      <c r="K17" s="17">
        <f>'C завтраками| Bed and breakfast'!K17</f>
        <v>17500</v>
      </c>
      <c r="L17" s="17">
        <f>'C завтраками| Bed and breakfast'!L17</f>
        <v>19900</v>
      </c>
      <c r="M17" s="17">
        <f>'C завтраками| Bed and breakfast'!M17</f>
        <v>18700</v>
      </c>
      <c r="N17" s="17">
        <f>'C завтраками| Bed and breakfast'!N17</f>
        <v>14400</v>
      </c>
      <c r="O17" s="17">
        <f>'C завтраками| Bed and breakfast'!O17</f>
        <v>16300</v>
      </c>
      <c r="P17" s="17">
        <f>'C завтраками| Bed and breakfast'!P17</f>
        <v>16300</v>
      </c>
      <c r="Q17" s="17">
        <f>'C завтраками| Bed and breakfast'!Q17</f>
        <v>17500</v>
      </c>
      <c r="R17" s="17">
        <f>'C завтраками| Bed and breakfast'!R17</f>
        <v>18700</v>
      </c>
      <c r="S17" s="17">
        <f>'C завтраками| Bed and breakfast'!S17</f>
        <v>14400</v>
      </c>
      <c r="T17" s="17">
        <f>'C завтраками| Bed and breakfast'!T17</f>
        <v>14400</v>
      </c>
      <c r="U17" s="17">
        <f>'C завтраками| Bed and breakfast'!U17</f>
        <v>14900</v>
      </c>
      <c r="V17" s="17">
        <f>'C завтраками| Bed and breakfast'!V17</f>
        <v>18400</v>
      </c>
      <c r="W17" s="17">
        <f>'C завтраками| Bed and breakfast'!W17</f>
        <v>16300</v>
      </c>
      <c r="X17" s="17">
        <f>'C завтраками| Bed and breakfast'!X17</f>
        <v>17000</v>
      </c>
      <c r="Y17" s="17">
        <f>'C завтраками| Bed and breakfast'!Y17</f>
        <v>20800</v>
      </c>
      <c r="Z17" s="17">
        <f>'C завтраками| Bed and breakfast'!Z17</f>
        <v>17000</v>
      </c>
      <c r="AA17" s="17">
        <f>'C завтраками| Bed and breakfast'!AA17</f>
        <v>17000</v>
      </c>
      <c r="AB17" s="17">
        <f>'C завтраками| Bed and breakfast'!AB17</f>
        <v>17000</v>
      </c>
      <c r="AC17" s="17">
        <f>'C завтраками| Bed and breakfast'!AC17</f>
        <v>19600</v>
      </c>
      <c r="AD17" s="17">
        <f>'C завтраками| Bed and breakfast'!AD17</f>
        <v>18400</v>
      </c>
      <c r="AE17" s="17">
        <f>'C завтраками| Bed and breakfast'!AE17</f>
        <v>19600</v>
      </c>
      <c r="AF17" s="17">
        <f>'C завтраками| Bed and breakfast'!AF17</f>
        <v>18400</v>
      </c>
      <c r="AG17" s="17">
        <f>'C завтраками| Bed and breakfast'!AG17</f>
        <v>18400</v>
      </c>
      <c r="AH17" s="17">
        <f>'C завтраками| Bed and breakfast'!AH17</f>
        <v>17000</v>
      </c>
      <c r="AI17" s="17">
        <f>'C завтраками| Bed and breakfast'!AI17</f>
        <v>18400</v>
      </c>
      <c r="AJ17" s="17">
        <f>'C завтраками| Bed and breakfast'!AJ17</f>
        <v>19600</v>
      </c>
      <c r="AK17" s="17">
        <f>'C завтраками| Bed and breakfast'!AK17</f>
        <v>18400</v>
      </c>
      <c r="AL17" s="17">
        <f>'C завтраками| Bed and breakfast'!AL17</f>
        <v>19600</v>
      </c>
      <c r="AM17" s="17">
        <f>'C завтраками| Bed and breakfast'!AM17</f>
        <v>18400</v>
      </c>
      <c r="AN17" s="17">
        <f>'C завтраками| Bed and breakfast'!AN17</f>
        <v>19600</v>
      </c>
      <c r="AO17" s="17">
        <f>'C завтраками| Bed and breakfast'!AO17</f>
        <v>19600</v>
      </c>
      <c r="AP17" s="17">
        <f>'C завтраками| Bed and breakfast'!AP17</f>
        <v>19600</v>
      </c>
      <c r="AQ17" s="17">
        <f>'C завтраками| Bed and breakfast'!AQ17</f>
        <v>18400</v>
      </c>
      <c r="AR17" s="17">
        <f>'C завтраками| Bed and breakfast'!AR17</f>
        <v>19600</v>
      </c>
      <c r="AS17" s="17">
        <f>'C завтраками| Bed and breakfast'!AS17</f>
        <v>18400</v>
      </c>
      <c r="AT17" s="17">
        <f>'C завтраками| Bed and breakfast'!AT17</f>
        <v>19600</v>
      </c>
      <c r="AU17" s="17">
        <f>'C завтраками| Bed and breakfast'!AU17</f>
        <v>18400</v>
      </c>
      <c r="AV17" s="17">
        <f>'C завтраками| Bed and breakfast'!AV17</f>
        <v>19600</v>
      </c>
      <c r="AW17" s="17">
        <f>'C завтраками| Bed and breakfast'!AW17</f>
        <v>18400</v>
      </c>
      <c r="AX17" s="17">
        <f>'C завтраками| Bed and breakfast'!AX17</f>
        <v>19600</v>
      </c>
      <c r="AY17" s="17">
        <f>'C завтраками| Bed and breakfast'!AY17</f>
        <v>18400</v>
      </c>
      <c r="AZ17" s="17">
        <f>'C завтраками| Bed and breakfast'!AZ17</f>
        <v>19600</v>
      </c>
      <c r="BA17" s="17">
        <f>'C завтраками| Bed and breakfast'!BA17</f>
        <v>18400</v>
      </c>
    </row>
    <row r="18" spans="1:53" s="18" customFormat="1" ht="10.35" customHeight="1" x14ac:dyDescent="0.2">
      <c r="A18" s="17" t="s">
        <v>152</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row>
    <row r="19" spans="1:53" s="18" customFormat="1" ht="10.35" customHeight="1" x14ac:dyDescent="0.2">
      <c r="A19" s="19">
        <v>1</v>
      </c>
      <c r="B19" s="17">
        <f>'C завтраками| Bed and breakfast'!B19</f>
        <v>16700</v>
      </c>
      <c r="C19" s="17">
        <f>'C завтраками| Bed and breakfast'!C19</f>
        <v>22100</v>
      </c>
      <c r="D19" s="17">
        <f>'C завтраками| Bed and breakfast'!D19</f>
        <v>16700</v>
      </c>
      <c r="E19" s="17">
        <f>'C завтраками| Bed and breakfast'!E19</f>
        <v>22100</v>
      </c>
      <c r="F19" s="17">
        <f>'C завтраками| Bed and breakfast'!F19</f>
        <v>22100</v>
      </c>
      <c r="G19" s="17">
        <f>'C завтраками| Bed and breakfast'!G19</f>
        <v>17900</v>
      </c>
      <c r="H19" s="17">
        <f>'C завтраками| Bed and breakfast'!H19</f>
        <v>17900</v>
      </c>
      <c r="I19" s="17">
        <f>'C завтраками| Bed and breakfast'!I19</f>
        <v>15500</v>
      </c>
      <c r="J19" s="17">
        <f>'C завтраками| Bed and breakfast'!J19</f>
        <v>15500</v>
      </c>
      <c r="K19" s="17">
        <f>'C завтраками| Bed and breakfast'!K19</f>
        <v>16700</v>
      </c>
      <c r="L19" s="17">
        <f>'C завтраками| Bed and breakfast'!L19</f>
        <v>19100</v>
      </c>
      <c r="M19" s="17">
        <f>'C завтраками| Bed and breakfast'!M19</f>
        <v>17900</v>
      </c>
      <c r="N19" s="17">
        <f>'C завтраками| Bed and breakfast'!N19</f>
        <v>13600</v>
      </c>
      <c r="O19" s="17">
        <f>'C завтраками| Bed and breakfast'!O19</f>
        <v>15500</v>
      </c>
      <c r="P19" s="17">
        <f>'C завтраками| Bed and breakfast'!P19</f>
        <v>15500</v>
      </c>
      <c r="Q19" s="17">
        <f>'C завтраками| Bed and breakfast'!Q19</f>
        <v>16700</v>
      </c>
      <c r="R19" s="17">
        <f>'C завтраками| Bed and breakfast'!R19</f>
        <v>17900</v>
      </c>
      <c r="S19" s="17">
        <f>'C завтраками| Bed and breakfast'!S19</f>
        <v>13600</v>
      </c>
      <c r="T19" s="17">
        <f>'C завтраками| Bed and breakfast'!T19</f>
        <v>13600</v>
      </c>
      <c r="U19" s="17">
        <f>'C завтраками| Bed and breakfast'!U19</f>
        <v>14100</v>
      </c>
      <c r="V19" s="17">
        <f>'C завтраками| Bed and breakfast'!V19</f>
        <v>17600</v>
      </c>
      <c r="W19" s="17">
        <f>'C завтраками| Bed and breakfast'!W19</f>
        <v>15500</v>
      </c>
      <c r="X19" s="17">
        <f>'C завтраками| Bed and breakfast'!X19</f>
        <v>16200</v>
      </c>
      <c r="Y19" s="17">
        <f>'C завтраками| Bed and breakfast'!Y19</f>
        <v>20000</v>
      </c>
      <c r="Z19" s="17">
        <f>'C завтраками| Bed and breakfast'!Z19</f>
        <v>16200</v>
      </c>
      <c r="AA19" s="17">
        <f>'C завтраками| Bed and breakfast'!AA19</f>
        <v>16200</v>
      </c>
      <c r="AB19" s="17">
        <f>'C завтраками| Bed and breakfast'!AB19</f>
        <v>16200</v>
      </c>
      <c r="AC19" s="17">
        <f>'C завтраками| Bed and breakfast'!AC19</f>
        <v>18800</v>
      </c>
      <c r="AD19" s="17">
        <f>'C завтраками| Bed and breakfast'!AD19</f>
        <v>17600</v>
      </c>
      <c r="AE19" s="17">
        <f>'C завтраками| Bed and breakfast'!AE19</f>
        <v>18800</v>
      </c>
      <c r="AF19" s="17">
        <f>'C завтраками| Bed and breakfast'!AF19</f>
        <v>17600</v>
      </c>
      <c r="AG19" s="17">
        <f>'C завтраками| Bed and breakfast'!AG19</f>
        <v>17600</v>
      </c>
      <c r="AH19" s="17">
        <f>'C завтраками| Bed and breakfast'!AH19</f>
        <v>16200</v>
      </c>
      <c r="AI19" s="17">
        <f>'C завтраками| Bed and breakfast'!AI19</f>
        <v>17600</v>
      </c>
      <c r="AJ19" s="17">
        <f>'C завтраками| Bed and breakfast'!AJ19</f>
        <v>18800</v>
      </c>
      <c r="AK19" s="17">
        <f>'C завтраками| Bed and breakfast'!AK19</f>
        <v>17600</v>
      </c>
      <c r="AL19" s="17">
        <f>'C завтраками| Bed and breakfast'!AL19</f>
        <v>18800</v>
      </c>
      <c r="AM19" s="17">
        <f>'C завтраками| Bed and breakfast'!AM19</f>
        <v>17600</v>
      </c>
      <c r="AN19" s="17">
        <f>'C завтраками| Bed and breakfast'!AN19</f>
        <v>18800</v>
      </c>
      <c r="AO19" s="17">
        <f>'C завтраками| Bed and breakfast'!AO19</f>
        <v>18800</v>
      </c>
      <c r="AP19" s="17">
        <f>'C завтраками| Bed and breakfast'!AP19</f>
        <v>18800</v>
      </c>
      <c r="AQ19" s="17">
        <f>'C завтраками| Bed and breakfast'!AQ19</f>
        <v>17600</v>
      </c>
      <c r="AR19" s="17">
        <f>'C завтраками| Bed and breakfast'!AR19</f>
        <v>18800</v>
      </c>
      <c r="AS19" s="17">
        <f>'C завтраками| Bed and breakfast'!AS19</f>
        <v>17600</v>
      </c>
      <c r="AT19" s="17">
        <f>'C завтраками| Bed and breakfast'!AT19</f>
        <v>18800</v>
      </c>
      <c r="AU19" s="17">
        <f>'C завтраками| Bed and breakfast'!AU19</f>
        <v>17600</v>
      </c>
      <c r="AV19" s="17">
        <f>'C завтраками| Bed and breakfast'!AV19</f>
        <v>18800</v>
      </c>
      <c r="AW19" s="17">
        <f>'C завтраками| Bed and breakfast'!AW19</f>
        <v>17600</v>
      </c>
      <c r="AX19" s="17">
        <f>'C завтраками| Bed and breakfast'!AX19</f>
        <v>18800</v>
      </c>
      <c r="AY19" s="17">
        <f>'C завтраками| Bed and breakfast'!AY19</f>
        <v>17600</v>
      </c>
      <c r="AZ19" s="17">
        <f>'C завтраками| Bed and breakfast'!AZ19</f>
        <v>18800</v>
      </c>
      <c r="BA19" s="17">
        <f>'C завтраками| Bed and breakfast'!BA19</f>
        <v>17600</v>
      </c>
    </row>
    <row r="20" spans="1:53" s="18" customFormat="1" ht="10.35" customHeight="1" x14ac:dyDescent="0.2">
      <c r="A20" s="19">
        <v>2</v>
      </c>
      <c r="B20" s="17">
        <f>'C завтраками| Bed and breakfast'!B20</f>
        <v>18500</v>
      </c>
      <c r="C20" s="17">
        <f>'C завтраками| Bed and breakfast'!C20</f>
        <v>23900</v>
      </c>
      <c r="D20" s="17">
        <f>'C завтраками| Bed and breakfast'!D20</f>
        <v>18500</v>
      </c>
      <c r="E20" s="17">
        <f>'C завтраками| Bed and breakfast'!E20</f>
        <v>23900</v>
      </c>
      <c r="F20" s="17">
        <f>'C завтраками| Bed and breakfast'!F20</f>
        <v>23900</v>
      </c>
      <c r="G20" s="17">
        <f>'C завтраками| Bed and breakfast'!G20</f>
        <v>19700</v>
      </c>
      <c r="H20" s="17">
        <f>'C завтраками| Bed and breakfast'!H20</f>
        <v>19700</v>
      </c>
      <c r="I20" s="17">
        <f>'C завтраками| Bed and breakfast'!I20</f>
        <v>17300</v>
      </c>
      <c r="J20" s="17">
        <f>'C завтраками| Bed and breakfast'!J20</f>
        <v>17300</v>
      </c>
      <c r="K20" s="17">
        <f>'C завтраками| Bed and breakfast'!K20</f>
        <v>18500</v>
      </c>
      <c r="L20" s="17">
        <f>'C завтраками| Bed and breakfast'!L20</f>
        <v>20900</v>
      </c>
      <c r="M20" s="17">
        <f>'C завтраками| Bed and breakfast'!M20</f>
        <v>19700</v>
      </c>
      <c r="N20" s="17">
        <f>'C завтраками| Bed and breakfast'!N20</f>
        <v>15400</v>
      </c>
      <c r="O20" s="17">
        <f>'C завтраками| Bed and breakfast'!O20</f>
        <v>17300</v>
      </c>
      <c r="P20" s="17">
        <f>'C завтраками| Bed and breakfast'!P20</f>
        <v>17300</v>
      </c>
      <c r="Q20" s="17">
        <f>'C завтраками| Bed and breakfast'!Q20</f>
        <v>18500</v>
      </c>
      <c r="R20" s="17">
        <f>'C завтраками| Bed and breakfast'!R20</f>
        <v>19700</v>
      </c>
      <c r="S20" s="17">
        <f>'C завтраками| Bed and breakfast'!S20</f>
        <v>15400</v>
      </c>
      <c r="T20" s="17">
        <f>'C завтраками| Bed and breakfast'!T20</f>
        <v>15400</v>
      </c>
      <c r="U20" s="17">
        <f>'C завтраками| Bed and breakfast'!U20</f>
        <v>15900</v>
      </c>
      <c r="V20" s="17">
        <f>'C завтраками| Bed and breakfast'!V20</f>
        <v>19400</v>
      </c>
      <c r="W20" s="17">
        <f>'C завтраками| Bed and breakfast'!W20</f>
        <v>17300</v>
      </c>
      <c r="X20" s="17">
        <f>'C завтраками| Bed and breakfast'!X20</f>
        <v>18000</v>
      </c>
      <c r="Y20" s="17">
        <f>'C завтраками| Bed and breakfast'!Y20</f>
        <v>21800</v>
      </c>
      <c r="Z20" s="17">
        <f>'C завтраками| Bed and breakfast'!Z20</f>
        <v>18000</v>
      </c>
      <c r="AA20" s="17">
        <f>'C завтраками| Bed and breakfast'!AA20</f>
        <v>18000</v>
      </c>
      <c r="AB20" s="17">
        <f>'C завтраками| Bed and breakfast'!AB20</f>
        <v>18000</v>
      </c>
      <c r="AC20" s="17">
        <f>'C завтраками| Bed and breakfast'!AC20</f>
        <v>20600</v>
      </c>
      <c r="AD20" s="17">
        <f>'C завтраками| Bed and breakfast'!AD20</f>
        <v>19400</v>
      </c>
      <c r="AE20" s="17">
        <f>'C завтраками| Bed and breakfast'!AE20</f>
        <v>20600</v>
      </c>
      <c r="AF20" s="17">
        <f>'C завтраками| Bed and breakfast'!AF20</f>
        <v>19400</v>
      </c>
      <c r="AG20" s="17">
        <f>'C завтраками| Bed and breakfast'!AG20</f>
        <v>19400</v>
      </c>
      <c r="AH20" s="17">
        <f>'C завтраками| Bed and breakfast'!AH20</f>
        <v>18000</v>
      </c>
      <c r="AI20" s="17">
        <f>'C завтраками| Bed and breakfast'!AI20</f>
        <v>19400</v>
      </c>
      <c r="AJ20" s="17">
        <f>'C завтраками| Bed and breakfast'!AJ20</f>
        <v>20600</v>
      </c>
      <c r="AK20" s="17">
        <f>'C завтраками| Bed and breakfast'!AK20</f>
        <v>19400</v>
      </c>
      <c r="AL20" s="17">
        <f>'C завтраками| Bed and breakfast'!AL20</f>
        <v>20600</v>
      </c>
      <c r="AM20" s="17">
        <f>'C завтраками| Bed and breakfast'!AM20</f>
        <v>19400</v>
      </c>
      <c r="AN20" s="17">
        <f>'C завтраками| Bed and breakfast'!AN20</f>
        <v>20600</v>
      </c>
      <c r="AO20" s="17">
        <f>'C завтраками| Bed and breakfast'!AO20</f>
        <v>20600</v>
      </c>
      <c r="AP20" s="17">
        <f>'C завтраками| Bed and breakfast'!AP20</f>
        <v>20600</v>
      </c>
      <c r="AQ20" s="17">
        <f>'C завтраками| Bed and breakfast'!AQ20</f>
        <v>19400</v>
      </c>
      <c r="AR20" s="17">
        <f>'C завтраками| Bed and breakfast'!AR20</f>
        <v>20600</v>
      </c>
      <c r="AS20" s="17">
        <f>'C завтраками| Bed and breakfast'!AS20</f>
        <v>19400</v>
      </c>
      <c r="AT20" s="17">
        <f>'C завтраками| Bed and breakfast'!AT20</f>
        <v>20600</v>
      </c>
      <c r="AU20" s="17">
        <f>'C завтраками| Bed and breakfast'!AU20</f>
        <v>19400</v>
      </c>
      <c r="AV20" s="17">
        <f>'C завтраками| Bed and breakfast'!AV20</f>
        <v>20600</v>
      </c>
      <c r="AW20" s="17">
        <f>'C завтраками| Bed and breakfast'!AW20</f>
        <v>19400</v>
      </c>
      <c r="AX20" s="17">
        <f>'C завтраками| Bed and breakfast'!AX20</f>
        <v>20600</v>
      </c>
      <c r="AY20" s="17">
        <f>'C завтраками| Bed and breakfast'!AY20</f>
        <v>19400</v>
      </c>
      <c r="AZ20" s="17">
        <f>'C завтраками| Bed and breakfast'!AZ20</f>
        <v>20600</v>
      </c>
      <c r="BA20" s="17">
        <f>'C завтраками| Bed and breakfast'!BA20</f>
        <v>19400</v>
      </c>
    </row>
    <row r="21" spans="1:53" s="18" customFormat="1" ht="10.35"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row>
    <row r="22" spans="1:53" s="18" customFormat="1" ht="10.35" customHeight="1" x14ac:dyDescent="0.2">
      <c r="A22" s="19">
        <v>1</v>
      </c>
      <c r="B22" s="17">
        <f>'C завтраками| Bed and breakfast'!B22</f>
        <v>21200</v>
      </c>
      <c r="C22" s="17">
        <f>'C завтраками| Bed and breakfast'!C22</f>
        <v>26600</v>
      </c>
      <c r="D22" s="17">
        <f>'C завтраками| Bed and breakfast'!D22</f>
        <v>21200</v>
      </c>
      <c r="E22" s="17">
        <f>'C завтраками| Bed and breakfast'!E22</f>
        <v>26600</v>
      </c>
      <c r="F22" s="17">
        <f>'C завтраками| Bed and breakfast'!F22</f>
        <v>26600</v>
      </c>
      <c r="G22" s="17">
        <f>'C завтраками| Bed and breakfast'!G22</f>
        <v>22400</v>
      </c>
      <c r="H22" s="17">
        <f>'C завтраками| Bed and breakfast'!H22</f>
        <v>22400</v>
      </c>
      <c r="I22" s="17">
        <f>'C завтраками| Bed and breakfast'!I22</f>
        <v>20000</v>
      </c>
      <c r="J22" s="17">
        <f>'C завтраками| Bed and breakfast'!J22</f>
        <v>20000</v>
      </c>
      <c r="K22" s="17">
        <f>'C завтраками| Bed and breakfast'!K22</f>
        <v>21200</v>
      </c>
      <c r="L22" s="17">
        <f>'C завтраками| Bed and breakfast'!L22</f>
        <v>23600</v>
      </c>
      <c r="M22" s="17">
        <f>'C завтраками| Bed and breakfast'!M22</f>
        <v>22400</v>
      </c>
      <c r="N22" s="17">
        <f>'C завтраками| Bed and breakfast'!N22</f>
        <v>18100</v>
      </c>
      <c r="O22" s="17">
        <f>'C завтраками| Bed and breakfast'!O22</f>
        <v>20000</v>
      </c>
      <c r="P22" s="17">
        <f>'C завтраками| Bed and breakfast'!P22</f>
        <v>20000</v>
      </c>
      <c r="Q22" s="17">
        <f>'C завтраками| Bed and breakfast'!Q22</f>
        <v>21200</v>
      </c>
      <c r="R22" s="17">
        <f>'C завтраками| Bed and breakfast'!R22</f>
        <v>22400</v>
      </c>
      <c r="S22" s="17">
        <f>'C завтраками| Bed and breakfast'!S22</f>
        <v>18100</v>
      </c>
      <c r="T22" s="17">
        <f>'C завтраками| Bed and breakfast'!T22</f>
        <v>18100</v>
      </c>
      <c r="U22" s="17">
        <f>'C завтраками| Bed and breakfast'!U22</f>
        <v>20100</v>
      </c>
      <c r="V22" s="17">
        <f>'C завтраками| Bed and breakfast'!V22</f>
        <v>23600</v>
      </c>
      <c r="W22" s="17">
        <f>'C завтраками| Bed and breakfast'!W22</f>
        <v>21500</v>
      </c>
      <c r="X22" s="17">
        <f>'C завтраками| Bed and breakfast'!X22</f>
        <v>22200</v>
      </c>
      <c r="Y22" s="17">
        <f>'C завтраками| Bed and breakfast'!Y22</f>
        <v>26000</v>
      </c>
      <c r="Z22" s="17">
        <f>'C завтраками| Bed and breakfast'!Z22</f>
        <v>22200</v>
      </c>
      <c r="AA22" s="17">
        <f>'C завтраками| Bed and breakfast'!AA22</f>
        <v>22200</v>
      </c>
      <c r="AB22" s="17">
        <f>'C завтраками| Bed and breakfast'!AB22</f>
        <v>22200</v>
      </c>
      <c r="AC22" s="17">
        <f>'C завтраками| Bed and breakfast'!AC22</f>
        <v>24800</v>
      </c>
      <c r="AD22" s="17">
        <f>'C завтраками| Bed and breakfast'!AD22</f>
        <v>23600</v>
      </c>
      <c r="AE22" s="17">
        <f>'C завтраками| Bed and breakfast'!AE22</f>
        <v>24800</v>
      </c>
      <c r="AF22" s="17">
        <f>'C завтраками| Bed and breakfast'!AF22</f>
        <v>23600</v>
      </c>
      <c r="AG22" s="17">
        <f>'C завтраками| Bed and breakfast'!AG22</f>
        <v>23600</v>
      </c>
      <c r="AH22" s="17">
        <f>'C завтраками| Bed and breakfast'!AH22</f>
        <v>22200</v>
      </c>
      <c r="AI22" s="17">
        <f>'C завтраками| Bed and breakfast'!AI22</f>
        <v>23600</v>
      </c>
      <c r="AJ22" s="17">
        <f>'C завтраками| Bed and breakfast'!AJ22</f>
        <v>24800</v>
      </c>
      <c r="AK22" s="17">
        <f>'C завтраками| Bed and breakfast'!AK22</f>
        <v>23600</v>
      </c>
      <c r="AL22" s="17">
        <f>'C завтраками| Bed and breakfast'!AL22</f>
        <v>24800</v>
      </c>
      <c r="AM22" s="17">
        <f>'C завтраками| Bed and breakfast'!AM22</f>
        <v>23600</v>
      </c>
      <c r="AN22" s="17">
        <f>'C завтраками| Bed and breakfast'!AN22</f>
        <v>24800</v>
      </c>
      <c r="AO22" s="17">
        <f>'C завтраками| Bed and breakfast'!AO22</f>
        <v>24800</v>
      </c>
      <c r="AP22" s="17">
        <f>'C завтраками| Bed and breakfast'!AP22</f>
        <v>24800</v>
      </c>
      <c r="AQ22" s="17">
        <f>'C завтраками| Bed and breakfast'!AQ22</f>
        <v>23600</v>
      </c>
      <c r="AR22" s="17">
        <f>'C завтраками| Bed and breakfast'!AR22</f>
        <v>24800</v>
      </c>
      <c r="AS22" s="17">
        <f>'C завтраками| Bed and breakfast'!AS22</f>
        <v>23600</v>
      </c>
      <c r="AT22" s="17">
        <f>'C завтраками| Bed and breakfast'!AT22</f>
        <v>24800</v>
      </c>
      <c r="AU22" s="17">
        <f>'C завтраками| Bed and breakfast'!AU22</f>
        <v>23600</v>
      </c>
      <c r="AV22" s="17">
        <f>'C завтраками| Bed and breakfast'!AV22</f>
        <v>24800</v>
      </c>
      <c r="AW22" s="17">
        <f>'C завтраками| Bed and breakfast'!AW22</f>
        <v>23600</v>
      </c>
      <c r="AX22" s="17">
        <f>'C завтраками| Bed and breakfast'!AX22</f>
        <v>24800</v>
      </c>
      <c r="AY22" s="17">
        <f>'C завтраками| Bed and breakfast'!AY22</f>
        <v>23600</v>
      </c>
      <c r="AZ22" s="17">
        <f>'C завтраками| Bed and breakfast'!AZ22</f>
        <v>24800</v>
      </c>
      <c r="BA22" s="17">
        <f>'C завтраками| Bed and breakfast'!BA22</f>
        <v>23600</v>
      </c>
    </row>
    <row r="23" spans="1:53" s="18" customFormat="1" ht="10.35" customHeight="1" x14ac:dyDescent="0.2">
      <c r="A23" s="19">
        <v>2</v>
      </c>
      <c r="B23" s="17">
        <f>'C завтраками| Bed and breakfast'!B23</f>
        <v>23000</v>
      </c>
      <c r="C23" s="17">
        <f>'C завтраками| Bed and breakfast'!C23</f>
        <v>28400</v>
      </c>
      <c r="D23" s="17">
        <f>'C завтраками| Bed and breakfast'!D23</f>
        <v>23000</v>
      </c>
      <c r="E23" s="17">
        <f>'C завтраками| Bed and breakfast'!E23</f>
        <v>28400</v>
      </c>
      <c r="F23" s="17">
        <f>'C завтраками| Bed and breakfast'!F23</f>
        <v>28400</v>
      </c>
      <c r="G23" s="17">
        <f>'C завтраками| Bed and breakfast'!G23</f>
        <v>24200</v>
      </c>
      <c r="H23" s="17">
        <f>'C завтраками| Bed and breakfast'!H23</f>
        <v>24200</v>
      </c>
      <c r="I23" s="17">
        <f>'C завтраками| Bed and breakfast'!I23</f>
        <v>21800</v>
      </c>
      <c r="J23" s="17">
        <f>'C завтраками| Bed and breakfast'!J23</f>
        <v>21800</v>
      </c>
      <c r="K23" s="17">
        <f>'C завтраками| Bed and breakfast'!K23</f>
        <v>23000</v>
      </c>
      <c r="L23" s="17">
        <f>'C завтраками| Bed and breakfast'!L23</f>
        <v>25400</v>
      </c>
      <c r="M23" s="17">
        <f>'C завтраками| Bed and breakfast'!M23</f>
        <v>24200</v>
      </c>
      <c r="N23" s="17">
        <f>'C завтраками| Bed and breakfast'!N23</f>
        <v>19900</v>
      </c>
      <c r="O23" s="17">
        <f>'C завтраками| Bed and breakfast'!O23</f>
        <v>21800</v>
      </c>
      <c r="P23" s="17">
        <f>'C завтраками| Bed and breakfast'!P23</f>
        <v>21800</v>
      </c>
      <c r="Q23" s="17">
        <f>'C завтраками| Bed and breakfast'!Q23</f>
        <v>23000</v>
      </c>
      <c r="R23" s="17">
        <f>'C завтраками| Bed and breakfast'!R23</f>
        <v>24200</v>
      </c>
      <c r="S23" s="17">
        <f>'C завтраками| Bed and breakfast'!S23</f>
        <v>19900</v>
      </c>
      <c r="T23" s="17">
        <f>'C завтраками| Bed and breakfast'!T23</f>
        <v>19900</v>
      </c>
      <c r="U23" s="17">
        <f>'C завтраками| Bed and breakfast'!U23</f>
        <v>21900</v>
      </c>
      <c r="V23" s="17">
        <f>'C завтраками| Bed and breakfast'!V23</f>
        <v>25400</v>
      </c>
      <c r="W23" s="17">
        <f>'C завтраками| Bed and breakfast'!W23</f>
        <v>23300</v>
      </c>
      <c r="X23" s="17">
        <f>'C завтраками| Bed and breakfast'!X23</f>
        <v>24000</v>
      </c>
      <c r="Y23" s="17">
        <f>'C завтраками| Bed and breakfast'!Y23</f>
        <v>27800</v>
      </c>
      <c r="Z23" s="17">
        <f>'C завтраками| Bed and breakfast'!Z23</f>
        <v>24000</v>
      </c>
      <c r="AA23" s="17">
        <f>'C завтраками| Bed and breakfast'!AA23</f>
        <v>24000</v>
      </c>
      <c r="AB23" s="17">
        <f>'C завтраками| Bed and breakfast'!AB23</f>
        <v>24000</v>
      </c>
      <c r="AC23" s="17">
        <f>'C завтраками| Bed and breakfast'!AC23</f>
        <v>26600</v>
      </c>
      <c r="AD23" s="17">
        <f>'C завтраками| Bed and breakfast'!AD23</f>
        <v>25400</v>
      </c>
      <c r="AE23" s="17">
        <f>'C завтраками| Bed and breakfast'!AE23</f>
        <v>26600</v>
      </c>
      <c r="AF23" s="17">
        <f>'C завтраками| Bed and breakfast'!AF23</f>
        <v>25400</v>
      </c>
      <c r="AG23" s="17">
        <f>'C завтраками| Bed and breakfast'!AG23</f>
        <v>25400</v>
      </c>
      <c r="AH23" s="17">
        <f>'C завтраками| Bed and breakfast'!AH23</f>
        <v>24000</v>
      </c>
      <c r="AI23" s="17">
        <f>'C завтраками| Bed and breakfast'!AI23</f>
        <v>25400</v>
      </c>
      <c r="AJ23" s="17">
        <f>'C завтраками| Bed and breakfast'!AJ23</f>
        <v>26600</v>
      </c>
      <c r="AK23" s="17">
        <f>'C завтраками| Bed and breakfast'!AK23</f>
        <v>25400</v>
      </c>
      <c r="AL23" s="17">
        <f>'C завтраками| Bed and breakfast'!AL23</f>
        <v>26600</v>
      </c>
      <c r="AM23" s="17">
        <f>'C завтраками| Bed and breakfast'!AM23</f>
        <v>25400</v>
      </c>
      <c r="AN23" s="17">
        <f>'C завтраками| Bed and breakfast'!AN23</f>
        <v>26600</v>
      </c>
      <c r="AO23" s="17">
        <f>'C завтраками| Bed and breakfast'!AO23</f>
        <v>26600</v>
      </c>
      <c r="AP23" s="17">
        <f>'C завтраками| Bed and breakfast'!AP23</f>
        <v>26600</v>
      </c>
      <c r="AQ23" s="17">
        <f>'C завтраками| Bed and breakfast'!AQ23</f>
        <v>25400</v>
      </c>
      <c r="AR23" s="17">
        <f>'C завтраками| Bed and breakfast'!AR23</f>
        <v>26600</v>
      </c>
      <c r="AS23" s="17">
        <f>'C завтраками| Bed and breakfast'!AS23</f>
        <v>25400</v>
      </c>
      <c r="AT23" s="17">
        <f>'C завтраками| Bed and breakfast'!AT23</f>
        <v>26600</v>
      </c>
      <c r="AU23" s="17">
        <f>'C завтраками| Bed and breakfast'!AU23</f>
        <v>25400</v>
      </c>
      <c r="AV23" s="17">
        <f>'C завтраками| Bed and breakfast'!AV23</f>
        <v>26600</v>
      </c>
      <c r="AW23" s="17">
        <f>'C завтраками| Bed and breakfast'!AW23</f>
        <v>25400</v>
      </c>
      <c r="AX23" s="17">
        <f>'C завтраками| Bed and breakfast'!AX23</f>
        <v>26600</v>
      </c>
      <c r="AY23" s="17">
        <f>'C завтраками| Bed and breakfast'!AY23</f>
        <v>25400</v>
      </c>
      <c r="AZ23" s="17">
        <f>'C завтраками| Bed and breakfast'!AZ23</f>
        <v>26600</v>
      </c>
      <c r="BA23" s="17">
        <f>'C завтраками| Bed and breakfast'!BA23</f>
        <v>25400</v>
      </c>
    </row>
    <row r="24" spans="1:53" s="18" customFormat="1" ht="10.35"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row>
    <row r="25" spans="1:53" s="18" customFormat="1" ht="10.35" customHeight="1" x14ac:dyDescent="0.2">
      <c r="A25" s="19" t="s">
        <v>1</v>
      </c>
      <c r="B25" s="17">
        <f>'C завтраками| Bed and breakfast'!B25</f>
        <v>125000</v>
      </c>
      <c r="C25" s="17">
        <f>'C завтраками| Bed and breakfast'!C25</f>
        <v>125000</v>
      </c>
      <c r="D25" s="17">
        <f>'C завтраками| Bed and breakfast'!D25</f>
        <v>125000</v>
      </c>
      <c r="E25" s="17">
        <f>'C завтраками| Bed and breakfast'!E25</f>
        <v>125000</v>
      </c>
      <c r="F25" s="17">
        <f>'C завтраками| Bed and breakfast'!F25</f>
        <v>125000</v>
      </c>
      <c r="G25" s="17">
        <f>'C завтраками| Bed and breakfast'!G25</f>
        <v>125000</v>
      </c>
      <c r="H25" s="17">
        <f>'C завтраками| Bed and breakfast'!H25</f>
        <v>125000</v>
      </c>
      <c r="I25" s="17">
        <f>'C завтраками| Bed and breakfast'!I25</f>
        <v>125000</v>
      </c>
      <c r="J25" s="17">
        <f>'C завтраками| Bed and breakfast'!J25</f>
        <v>125000</v>
      </c>
      <c r="K25" s="17">
        <f>'C завтраками| Bed and breakfast'!K25</f>
        <v>125000</v>
      </c>
      <c r="L25" s="17">
        <f>'C завтраками| Bed and breakfast'!L25</f>
        <v>125001</v>
      </c>
      <c r="M25" s="17">
        <f>'C завтраками| Bed and breakfast'!M25</f>
        <v>125002</v>
      </c>
      <c r="N25" s="17">
        <f>'C завтраками| Bed and breakfast'!N25</f>
        <v>125000</v>
      </c>
      <c r="O25" s="17">
        <f>'C завтраками| Bed and breakfast'!O25</f>
        <v>125000</v>
      </c>
      <c r="P25" s="17">
        <f>'C завтраками| Bed and breakfast'!P25</f>
        <v>125000</v>
      </c>
      <c r="Q25" s="17">
        <f>'C завтраками| Bed and breakfast'!Q25</f>
        <v>125000</v>
      </c>
      <c r="R25" s="17">
        <f>'C завтраками| Bed and breakfast'!R25</f>
        <v>125000</v>
      </c>
      <c r="S25" s="17">
        <f>'C завтраками| Bed and breakfast'!S25</f>
        <v>125000</v>
      </c>
      <c r="T25" s="17">
        <f>'C завтраками| Bed and breakfast'!T25</f>
        <v>125000</v>
      </c>
      <c r="U25" s="17">
        <f>'C завтраками| Bed and breakfast'!U25</f>
        <v>150000</v>
      </c>
      <c r="V25" s="17">
        <f>'C завтраками| Bed and breakfast'!V25</f>
        <v>150000</v>
      </c>
      <c r="W25" s="17">
        <f>'C завтраками| Bed and breakfast'!W25</f>
        <v>150000</v>
      </c>
      <c r="X25" s="17">
        <f>'C завтраками| Bed and breakfast'!X25</f>
        <v>150000</v>
      </c>
      <c r="Y25" s="17">
        <f>'C завтраками| Bed and breakfast'!Y25</f>
        <v>150000</v>
      </c>
      <c r="Z25" s="17">
        <f>'C завтраками| Bed and breakfast'!Z25</f>
        <v>150000</v>
      </c>
      <c r="AA25" s="17">
        <f>'C завтраками| Bed and breakfast'!AA25</f>
        <v>150000</v>
      </c>
      <c r="AB25" s="17">
        <f>'C завтраками| Bed and breakfast'!AB25</f>
        <v>150000</v>
      </c>
      <c r="AC25" s="17">
        <f>'C завтраками| Bed and breakfast'!AC25</f>
        <v>150000</v>
      </c>
      <c r="AD25" s="17">
        <f>'C завтраками| Bed and breakfast'!AD25</f>
        <v>150000</v>
      </c>
      <c r="AE25" s="17">
        <f>'C завтраками| Bed and breakfast'!AE25</f>
        <v>150000</v>
      </c>
      <c r="AF25" s="17">
        <f>'C завтраками| Bed and breakfast'!AF25</f>
        <v>150000</v>
      </c>
      <c r="AG25" s="17">
        <f>'C завтраками| Bed and breakfast'!AG25</f>
        <v>150000</v>
      </c>
      <c r="AH25" s="17">
        <f>'C завтраками| Bed and breakfast'!AH25</f>
        <v>150000</v>
      </c>
      <c r="AI25" s="17">
        <f>'C завтраками| Bed and breakfast'!AI25</f>
        <v>150000</v>
      </c>
      <c r="AJ25" s="17">
        <f>'C завтраками| Bed and breakfast'!AJ25</f>
        <v>150000</v>
      </c>
      <c r="AK25" s="17">
        <f>'C завтраками| Bed and breakfast'!AK25</f>
        <v>150000</v>
      </c>
      <c r="AL25" s="17">
        <f>'C завтраками| Bed and breakfast'!AL25</f>
        <v>150000</v>
      </c>
      <c r="AM25" s="17">
        <f>'C завтраками| Bed and breakfast'!AM25</f>
        <v>150000</v>
      </c>
      <c r="AN25" s="17">
        <f>'C завтраками| Bed and breakfast'!AN25</f>
        <v>150000</v>
      </c>
      <c r="AO25" s="17">
        <f>'C завтраками| Bed and breakfast'!AO25</f>
        <v>150000</v>
      </c>
      <c r="AP25" s="17">
        <f>'C завтраками| Bed and breakfast'!AP25</f>
        <v>150000</v>
      </c>
      <c r="AQ25" s="17">
        <f>'C завтраками| Bed and breakfast'!AQ25</f>
        <v>150000</v>
      </c>
      <c r="AR25" s="17">
        <f>'C завтраками| Bed and breakfast'!AR25</f>
        <v>150000</v>
      </c>
      <c r="AS25" s="17">
        <f>'C завтраками| Bed and breakfast'!AS25</f>
        <v>150000</v>
      </c>
      <c r="AT25" s="17">
        <f>'C завтраками| Bed and breakfast'!AT25</f>
        <v>150000</v>
      </c>
      <c r="AU25" s="17">
        <f>'C завтраками| Bed and breakfast'!AU25</f>
        <v>150000</v>
      </c>
      <c r="AV25" s="17">
        <f>'C завтраками| Bed and breakfast'!AV25</f>
        <v>150000</v>
      </c>
      <c r="AW25" s="17">
        <f>'C завтраками| Bed and breakfast'!AW25</f>
        <v>150000</v>
      </c>
      <c r="AX25" s="17">
        <f>'C завтраками| Bed and breakfast'!AX25</f>
        <v>150000</v>
      </c>
      <c r="AY25" s="17">
        <f>'C завтраками| Bed and breakfast'!AY25</f>
        <v>150000</v>
      </c>
      <c r="AZ25" s="17">
        <f>'C завтраками| Bed and breakfast'!AZ25</f>
        <v>150000</v>
      </c>
      <c r="BA25" s="17">
        <f>'C завтраками| Bed and breakfast'!BA25</f>
        <v>150000</v>
      </c>
    </row>
    <row r="26" spans="1:53" ht="10.35" customHeight="1" x14ac:dyDescent="0.2"/>
    <row r="27" spans="1:53" x14ac:dyDescent="0.2">
      <c r="A27" s="100" t="s">
        <v>60</v>
      </c>
    </row>
    <row r="28" spans="1:53" s="16" customFormat="1" ht="23.45" customHeight="1" x14ac:dyDescent="0.2">
      <c r="A28" s="20" t="s">
        <v>11</v>
      </c>
      <c r="B28" s="24">
        <f t="shared" ref="B28" si="0">B4</f>
        <v>45401</v>
      </c>
      <c r="C28" s="24">
        <f t="shared" ref="C28:BA28" si="1">C4</f>
        <v>45402</v>
      </c>
      <c r="D28" s="24">
        <f t="shared" si="1"/>
        <v>45403</v>
      </c>
      <c r="E28" s="24">
        <f t="shared" si="1"/>
        <v>45407</v>
      </c>
      <c r="F28" s="24">
        <f t="shared" si="1"/>
        <v>45409</v>
      </c>
      <c r="G28" s="24">
        <f t="shared" si="1"/>
        <v>45411</v>
      </c>
      <c r="H28" s="24">
        <f t="shared" si="1"/>
        <v>45413</v>
      </c>
      <c r="I28" s="24">
        <f t="shared" si="1"/>
        <v>45417</v>
      </c>
      <c r="J28" s="24">
        <f t="shared" si="1"/>
        <v>45419</v>
      </c>
      <c r="K28" s="24">
        <f t="shared" si="1"/>
        <v>45420</v>
      </c>
      <c r="L28" s="24">
        <f t="shared" si="1"/>
        <v>45421</v>
      </c>
      <c r="M28" s="24">
        <f t="shared" si="1"/>
        <v>45423</v>
      </c>
      <c r="N28" s="24">
        <f t="shared" si="1"/>
        <v>45424</v>
      </c>
      <c r="O28" s="24">
        <f t="shared" si="1"/>
        <v>45427</v>
      </c>
      <c r="P28" s="24">
        <f t="shared" si="1"/>
        <v>45429</v>
      </c>
      <c r="Q28" s="24">
        <f t="shared" si="1"/>
        <v>45434</v>
      </c>
      <c r="R28" s="24">
        <f t="shared" si="1"/>
        <v>45435</v>
      </c>
      <c r="S28" s="24">
        <f t="shared" si="1"/>
        <v>45437</v>
      </c>
      <c r="T28" s="24">
        <f t="shared" si="1"/>
        <v>45443</v>
      </c>
      <c r="U28" s="24">
        <f t="shared" si="1"/>
        <v>45444</v>
      </c>
      <c r="V28" s="24">
        <f t="shared" si="1"/>
        <v>45445</v>
      </c>
      <c r="W28" s="24">
        <f t="shared" si="1"/>
        <v>45453</v>
      </c>
      <c r="X28" s="24">
        <f t="shared" si="1"/>
        <v>45457</v>
      </c>
      <c r="Y28" s="24">
        <f t="shared" si="1"/>
        <v>45460</v>
      </c>
      <c r="Z28" s="24">
        <f t="shared" si="1"/>
        <v>45465</v>
      </c>
      <c r="AA28" s="24">
        <f t="shared" si="1"/>
        <v>45466</v>
      </c>
      <c r="AB28" s="24">
        <f t="shared" si="1"/>
        <v>45471</v>
      </c>
      <c r="AC28" s="24">
        <f t="shared" si="1"/>
        <v>45474</v>
      </c>
      <c r="AD28" s="24">
        <f t="shared" si="1"/>
        <v>45484</v>
      </c>
      <c r="AE28" s="24">
        <f t="shared" si="1"/>
        <v>45489</v>
      </c>
      <c r="AF28" s="24">
        <f t="shared" si="1"/>
        <v>45494</v>
      </c>
      <c r="AG28" s="24">
        <f t="shared" si="1"/>
        <v>45499</v>
      </c>
      <c r="AH28" s="24">
        <f t="shared" si="1"/>
        <v>45501</v>
      </c>
      <c r="AI28" s="24">
        <f t="shared" si="1"/>
        <v>45505</v>
      </c>
      <c r="AJ28" s="24">
        <f t="shared" si="1"/>
        <v>45506</v>
      </c>
      <c r="AK28" s="24">
        <f t="shared" si="1"/>
        <v>45508</v>
      </c>
      <c r="AL28" s="24">
        <f t="shared" si="1"/>
        <v>45513</v>
      </c>
      <c r="AM28" s="24">
        <f t="shared" si="1"/>
        <v>45515</v>
      </c>
      <c r="AN28" s="24">
        <f t="shared" si="1"/>
        <v>45520</v>
      </c>
      <c r="AO28" s="24">
        <f t="shared" si="1"/>
        <v>45522</v>
      </c>
      <c r="AP28" s="24">
        <f t="shared" si="1"/>
        <v>45527</v>
      </c>
      <c r="AQ28" s="24">
        <f t="shared" si="1"/>
        <v>45529</v>
      </c>
      <c r="AR28" s="24">
        <f t="shared" si="1"/>
        <v>45534</v>
      </c>
      <c r="AS28" s="24">
        <f t="shared" si="1"/>
        <v>45536</v>
      </c>
      <c r="AT28" s="24">
        <f t="shared" si="1"/>
        <v>45541</v>
      </c>
      <c r="AU28" s="24">
        <f t="shared" si="1"/>
        <v>45543</v>
      </c>
      <c r="AV28" s="24">
        <f t="shared" si="1"/>
        <v>45548</v>
      </c>
      <c r="AW28" s="24">
        <f t="shared" si="1"/>
        <v>45550</v>
      </c>
      <c r="AX28" s="24">
        <f t="shared" si="1"/>
        <v>45555</v>
      </c>
      <c r="AY28" s="24">
        <f t="shared" si="1"/>
        <v>45557</v>
      </c>
      <c r="AZ28" s="24">
        <f t="shared" si="1"/>
        <v>45562</v>
      </c>
      <c r="BA28" s="24">
        <f t="shared" si="1"/>
        <v>45564</v>
      </c>
    </row>
    <row r="29" spans="1:53" s="16" customFormat="1" ht="23.45" customHeight="1" x14ac:dyDescent="0.2">
      <c r="A29" s="20"/>
      <c r="B29" s="24">
        <f t="shared" ref="B29" si="2">B5</f>
        <v>45401</v>
      </c>
      <c r="C29" s="24">
        <f t="shared" ref="C29:BA29" si="3">C5</f>
        <v>45402</v>
      </c>
      <c r="D29" s="24">
        <f t="shared" si="3"/>
        <v>45406</v>
      </c>
      <c r="E29" s="24">
        <f t="shared" si="3"/>
        <v>45408</v>
      </c>
      <c r="F29" s="24">
        <f t="shared" si="3"/>
        <v>45410</v>
      </c>
      <c r="G29" s="24">
        <f t="shared" si="3"/>
        <v>45412</v>
      </c>
      <c r="H29" s="24">
        <f t="shared" si="3"/>
        <v>45416</v>
      </c>
      <c r="I29" s="24">
        <f t="shared" si="3"/>
        <v>45418</v>
      </c>
      <c r="J29" s="24">
        <f t="shared" si="3"/>
        <v>45419</v>
      </c>
      <c r="K29" s="24">
        <f t="shared" si="3"/>
        <v>45420</v>
      </c>
      <c r="L29" s="24">
        <f t="shared" si="3"/>
        <v>45422</v>
      </c>
      <c r="M29" s="24">
        <f t="shared" si="3"/>
        <v>45423</v>
      </c>
      <c r="N29" s="24">
        <f t="shared" si="3"/>
        <v>45426</v>
      </c>
      <c r="O29" s="24">
        <f t="shared" si="3"/>
        <v>45428</v>
      </c>
      <c r="P29" s="24">
        <f t="shared" si="3"/>
        <v>45433</v>
      </c>
      <c r="Q29" s="24">
        <f t="shared" si="3"/>
        <v>45434</v>
      </c>
      <c r="R29" s="24">
        <f t="shared" si="3"/>
        <v>45436</v>
      </c>
      <c r="S29" s="24">
        <f t="shared" si="3"/>
        <v>45442</v>
      </c>
      <c r="T29" s="24">
        <f t="shared" si="3"/>
        <v>45443</v>
      </c>
      <c r="U29" s="24">
        <f t="shared" si="3"/>
        <v>45444</v>
      </c>
      <c r="V29" s="24">
        <f t="shared" si="3"/>
        <v>45452</v>
      </c>
      <c r="W29" s="24">
        <f t="shared" si="3"/>
        <v>45456</v>
      </c>
      <c r="X29" s="24">
        <f t="shared" si="3"/>
        <v>45459</v>
      </c>
      <c r="Y29" s="24">
        <f t="shared" si="3"/>
        <v>45464</v>
      </c>
      <c r="Z29" s="24">
        <f t="shared" si="3"/>
        <v>45465</v>
      </c>
      <c r="AA29" s="24">
        <f t="shared" si="3"/>
        <v>45470</v>
      </c>
      <c r="AB29" s="24">
        <f t="shared" si="3"/>
        <v>45473</v>
      </c>
      <c r="AC29" s="24">
        <f t="shared" si="3"/>
        <v>45483</v>
      </c>
      <c r="AD29" s="24">
        <f t="shared" si="3"/>
        <v>45488</v>
      </c>
      <c r="AE29" s="24">
        <f t="shared" si="3"/>
        <v>45493</v>
      </c>
      <c r="AF29" s="24">
        <f t="shared" si="3"/>
        <v>45498</v>
      </c>
      <c r="AG29" s="24">
        <f t="shared" si="3"/>
        <v>45500</v>
      </c>
      <c r="AH29" s="24">
        <f t="shared" si="3"/>
        <v>45504</v>
      </c>
      <c r="AI29" s="24">
        <f t="shared" si="3"/>
        <v>45505</v>
      </c>
      <c r="AJ29" s="24">
        <f t="shared" si="3"/>
        <v>45507</v>
      </c>
      <c r="AK29" s="24">
        <f t="shared" si="3"/>
        <v>45512</v>
      </c>
      <c r="AL29" s="24">
        <f t="shared" si="3"/>
        <v>45514</v>
      </c>
      <c r="AM29" s="24">
        <f t="shared" si="3"/>
        <v>45519</v>
      </c>
      <c r="AN29" s="24">
        <f t="shared" si="3"/>
        <v>45521</v>
      </c>
      <c r="AO29" s="24">
        <f t="shared" si="3"/>
        <v>45526</v>
      </c>
      <c r="AP29" s="24">
        <f t="shared" si="3"/>
        <v>45528</v>
      </c>
      <c r="AQ29" s="24">
        <f t="shared" si="3"/>
        <v>45533</v>
      </c>
      <c r="AR29" s="24">
        <f t="shared" si="3"/>
        <v>45535</v>
      </c>
      <c r="AS29" s="24">
        <f t="shared" si="3"/>
        <v>45540</v>
      </c>
      <c r="AT29" s="24">
        <f t="shared" si="3"/>
        <v>45542</v>
      </c>
      <c r="AU29" s="24">
        <f t="shared" si="3"/>
        <v>45547</v>
      </c>
      <c r="AV29" s="24">
        <f t="shared" si="3"/>
        <v>45549</v>
      </c>
      <c r="AW29" s="24">
        <f t="shared" si="3"/>
        <v>45554</v>
      </c>
      <c r="AX29" s="24">
        <f t="shared" si="3"/>
        <v>45556</v>
      </c>
      <c r="AY29" s="24">
        <f t="shared" si="3"/>
        <v>45561</v>
      </c>
      <c r="AZ29" s="24">
        <f t="shared" si="3"/>
        <v>45563</v>
      </c>
      <c r="BA29" s="24">
        <f t="shared" si="3"/>
        <v>45565</v>
      </c>
    </row>
    <row r="30" spans="1:53" s="18" customFormat="1" ht="11.1" customHeight="1" x14ac:dyDescent="0.2">
      <c r="A30" s="17" t="s">
        <v>149</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row>
    <row r="31" spans="1:53" s="18" customFormat="1" ht="11.1" customHeight="1" x14ac:dyDescent="0.2">
      <c r="A31" s="19">
        <v>1</v>
      </c>
      <c r="B31" s="17">
        <f t="shared" ref="B31" si="4">ROUNDUP(B7*0.82,)</f>
        <v>10414</v>
      </c>
      <c r="C31" s="17">
        <f t="shared" ref="C31:BA31" si="5">ROUNDUP(C7*0.82,)</f>
        <v>14842</v>
      </c>
      <c r="D31" s="17">
        <f t="shared" si="5"/>
        <v>10414</v>
      </c>
      <c r="E31" s="17">
        <f t="shared" si="5"/>
        <v>14842</v>
      </c>
      <c r="F31" s="17">
        <f t="shared" si="5"/>
        <v>14842</v>
      </c>
      <c r="G31" s="17">
        <f t="shared" si="5"/>
        <v>11398</v>
      </c>
      <c r="H31" s="17">
        <f t="shared" si="5"/>
        <v>11398</v>
      </c>
      <c r="I31" s="17">
        <f t="shared" si="5"/>
        <v>9430</v>
      </c>
      <c r="J31" s="17">
        <f t="shared" si="5"/>
        <v>9430</v>
      </c>
      <c r="K31" s="17">
        <f t="shared" si="5"/>
        <v>10414</v>
      </c>
      <c r="L31" s="17">
        <f t="shared" si="5"/>
        <v>12382</v>
      </c>
      <c r="M31" s="17">
        <f t="shared" si="5"/>
        <v>11398</v>
      </c>
      <c r="N31" s="17">
        <f t="shared" si="5"/>
        <v>7872</v>
      </c>
      <c r="O31" s="17">
        <f t="shared" si="5"/>
        <v>9430</v>
      </c>
      <c r="P31" s="17">
        <f t="shared" si="5"/>
        <v>9430</v>
      </c>
      <c r="Q31" s="17">
        <f t="shared" si="5"/>
        <v>10414</v>
      </c>
      <c r="R31" s="17">
        <f t="shared" si="5"/>
        <v>11398</v>
      </c>
      <c r="S31" s="17">
        <f t="shared" si="5"/>
        <v>7872</v>
      </c>
      <c r="T31" s="17">
        <f t="shared" si="5"/>
        <v>7872</v>
      </c>
      <c r="U31" s="17">
        <f t="shared" si="5"/>
        <v>8282</v>
      </c>
      <c r="V31" s="17">
        <f t="shared" si="5"/>
        <v>11152</v>
      </c>
      <c r="W31" s="17">
        <f t="shared" si="5"/>
        <v>9430</v>
      </c>
      <c r="X31" s="17">
        <f t="shared" si="5"/>
        <v>10004</v>
      </c>
      <c r="Y31" s="17">
        <f t="shared" si="5"/>
        <v>13120</v>
      </c>
      <c r="Z31" s="17">
        <f t="shared" si="5"/>
        <v>10004</v>
      </c>
      <c r="AA31" s="17">
        <f t="shared" si="5"/>
        <v>10004</v>
      </c>
      <c r="AB31" s="17">
        <f t="shared" si="5"/>
        <v>10004</v>
      </c>
      <c r="AC31" s="17">
        <f t="shared" si="5"/>
        <v>12136</v>
      </c>
      <c r="AD31" s="17">
        <f t="shared" si="5"/>
        <v>11152</v>
      </c>
      <c r="AE31" s="17">
        <f t="shared" si="5"/>
        <v>12136</v>
      </c>
      <c r="AF31" s="17">
        <f t="shared" si="5"/>
        <v>11152</v>
      </c>
      <c r="AG31" s="17">
        <f t="shared" si="5"/>
        <v>11152</v>
      </c>
      <c r="AH31" s="17">
        <f t="shared" si="5"/>
        <v>10004</v>
      </c>
      <c r="AI31" s="17">
        <f t="shared" si="5"/>
        <v>11152</v>
      </c>
      <c r="AJ31" s="17">
        <f t="shared" si="5"/>
        <v>12136</v>
      </c>
      <c r="AK31" s="17">
        <f t="shared" si="5"/>
        <v>11152</v>
      </c>
      <c r="AL31" s="17">
        <f t="shared" si="5"/>
        <v>12136</v>
      </c>
      <c r="AM31" s="17">
        <f t="shared" si="5"/>
        <v>11152</v>
      </c>
      <c r="AN31" s="17">
        <f t="shared" si="5"/>
        <v>12136</v>
      </c>
      <c r="AO31" s="17">
        <f t="shared" si="5"/>
        <v>12136</v>
      </c>
      <c r="AP31" s="17">
        <f t="shared" si="5"/>
        <v>12136</v>
      </c>
      <c r="AQ31" s="17">
        <f t="shared" si="5"/>
        <v>11152</v>
      </c>
      <c r="AR31" s="17">
        <f t="shared" si="5"/>
        <v>12136</v>
      </c>
      <c r="AS31" s="17">
        <f t="shared" si="5"/>
        <v>11152</v>
      </c>
      <c r="AT31" s="17">
        <f t="shared" si="5"/>
        <v>12136</v>
      </c>
      <c r="AU31" s="17">
        <f t="shared" si="5"/>
        <v>11152</v>
      </c>
      <c r="AV31" s="17">
        <f t="shared" si="5"/>
        <v>12136</v>
      </c>
      <c r="AW31" s="17">
        <f t="shared" si="5"/>
        <v>11152</v>
      </c>
      <c r="AX31" s="17">
        <f t="shared" si="5"/>
        <v>12136</v>
      </c>
      <c r="AY31" s="17">
        <f t="shared" si="5"/>
        <v>11152</v>
      </c>
      <c r="AZ31" s="17">
        <f t="shared" si="5"/>
        <v>12136</v>
      </c>
      <c r="BA31" s="17">
        <f t="shared" si="5"/>
        <v>11152</v>
      </c>
    </row>
    <row r="32" spans="1:53" s="18" customFormat="1" ht="11.1" customHeight="1" x14ac:dyDescent="0.2">
      <c r="A32" s="19">
        <v>2</v>
      </c>
      <c r="B32" s="17">
        <f t="shared" ref="B32" si="6">ROUNDUP(B8*0.82,)</f>
        <v>11890</v>
      </c>
      <c r="C32" s="17">
        <f t="shared" ref="C32:BA32" si="7">ROUNDUP(C8*0.82,)</f>
        <v>16318</v>
      </c>
      <c r="D32" s="17">
        <f t="shared" si="7"/>
        <v>11890</v>
      </c>
      <c r="E32" s="17">
        <f t="shared" si="7"/>
        <v>16318</v>
      </c>
      <c r="F32" s="17">
        <f t="shared" si="7"/>
        <v>16318</v>
      </c>
      <c r="G32" s="17">
        <f t="shared" si="7"/>
        <v>12874</v>
      </c>
      <c r="H32" s="17">
        <f t="shared" si="7"/>
        <v>12874</v>
      </c>
      <c r="I32" s="17">
        <f t="shared" si="7"/>
        <v>10906</v>
      </c>
      <c r="J32" s="17">
        <f t="shared" si="7"/>
        <v>10906</v>
      </c>
      <c r="K32" s="17">
        <f t="shared" si="7"/>
        <v>11890</v>
      </c>
      <c r="L32" s="17">
        <f t="shared" si="7"/>
        <v>13858</v>
      </c>
      <c r="M32" s="17">
        <f t="shared" si="7"/>
        <v>12874</v>
      </c>
      <c r="N32" s="17">
        <f t="shared" si="7"/>
        <v>9348</v>
      </c>
      <c r="O32" s="17">
        <f t="shared" si="7"/>
        <v>10906</v>
      </c>
      <c r="P32" s="17">
        <f t="shared" si="7"/>
        <v>10906</v>
      </c>
      <c r="Q32" s="17">
        <f t="shared" si="7"/>
        <v>11890</v>
      </c>
      <c r="R32" s="17">
        <f t="shared" si="7"/>
        <v>12874</v>
      </c>
      <c r="S32" s="17">
        <f t="shared" si="7"/>
        <v>9348</v>
      </c>
      <c r="T32" s="17">
        <f t="shared" si="7"/>
        <v>9348</v>
      </c>
      <c r="U32" s="17">
        <f t="shared" si="7"/>
        <v>9758</v>
      </c>
      <c r="V32" s="17">
        <f t="shared" si="7"/>
        <v>12628</v>
      </c>
      <c r="W32" s="17">
        <f t="shared" si="7"/>
        <v>10906</v>
      </c>
      <c r="X32" s="17">
        <f t="shared" si="7"/>
        <v>11480</v>
      </c>
      <c r="Y32" s="17">
        <f t="shared" si="7"/>
        <v>14596</v>
      </c>
      <c r="Z32" s="17">
        <f t="shared" si="7"/>
        <v>11480</v>
      </c>
      <c r="AA32" s="17">
        <f t="shared" si="7"/>
        <v>11480</v>
      </c>
      <c r="AB32" s="17">
        <f t="shared" si="7"/>
        <v>11480</v>
      </c>
      <c r="AC32" s="17">
        <f t="shared" si="7"/>
        <v>13612</v>
      </c>
      <c r="AD32" s="17">
        <f t="shared" si="7"/>
        <v>12628</v>
      </c>
      <c r="AE32" s="17">
        <f t="shared" si="7"/>
        <v>13612</v>
      </c>
      <c r="AF32" s="17">
        <f t="shared" si="7"/>
        <v>12628</v>
      </c>
      <c r="AG32" s="17">
        <f t="shared" si="7"/>
        <v>12628</v>
      </c>
      <c r="AH32" s="17">
        <f t="shared" si="7"/>
        <v>11480</v>
      </c>
      <c r="AI32" s="17">
        <f t="shared" si="7"/>
        <v>12628</v>
      </c>
      <c r="AJ32" s="17">
        <f t="shared" si="7"/>
        <v>13612</v>
      </c>
      <c r="AK32" s="17">
        <f t="shared" si="7"/>
        <v>12628</v>
      </c>
      <c r="AL32" s="17">
        <f t="shared" si="7"/>
        <v>13612</v>
      </c>
      <c r="AM32" s="17">
        <f t="shared" si="7"/>
        <v>12628</v>
      </c>
      <c r="AN32" s="17">
        <f t="shared" si="7"/>
        <v>13612</v>
      </c>
      <c r="AO32" s="17">
        <f t="shared" si="7"/>
        <v>13612</v>
      </c>
      <c r="AP32" s="17">
        <f t="shared" si="7"/>
        <v>13612</v>
      </c>
      <c r="AQ32" s="17">
        <f t="shared" si="7"/>
        <v>12628</v>
      </c>
      <c r="AR32" s="17">
        <f t="shared" si="7"/>
        <v>13612</v>
      </c>
      <c r="AS32" s="17">
        <f t="shared" si="7"/>
        <v>12628</v>
      </c>
      <c r="AT32" s="17">
        <f t="shared" si="7"/>
        <v>13612</v>
      </c>
      <c r="AU32" s="17">
        <f t="shared" si="7"/>
        <v>12628</v>
      </c>
      <c r="AV32" s="17">
        <f t="shared" si="7"/>
        <v>13612</v>
      </c>
      <c r="AW32" s="17">
        <f t="shared" si="7"/>
        <v>12628</v>
      </c>
      <c r="AX32" s="17">
        <f t="shared" si="7"/>
        <v>13612</v>
      </c>
      <c r="AY32" s="17">
        <f t="shared" si="7"/>
        <v>12628</v>
      </c>
      <c r="AZ32" s="17">
        <f t="shared" si="7"/>
        <v>13612</v>
      </c>
      <c r="BA32" s="17">
        <f t="shared" si="7"/>
        <v>12628</v>
      </c>
    </row>
    <row r="33" spans="1:53" s="18" customFormat="1" ht="11.1" customHeight="1" x14ac:dyDescent="0.2">
      <c r="A33" s="17" t="s">
        <v>150</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row>
    <row r="34" spans="1:53" s="18" customFormat="1" ht="11.1" customHeight="1" x14ac:dyDescent="0.2">
      <c r="A34" s="19">
        <v>1</v>
      </c>
      <c r="B34" s="17">
        <f t="shared" ref="B34" si="8">ROUNDUP(B10*0.82,)</f>
        <v>11234</v>
      </c>
      <c r="C34" s="17">
        <f t="shared" ref="C34:BA34" si="9">ROUNDUP(C10*0.82,)</f>
        <v>15662</v>
      </c>
      <c r="D34" s="17">
        <f t="shared" si="9"/>
        <v>11234</v>
      </c>
      <c r="E34" s="17">
        <f t="shared" si="9"/>
        <v>15662</v>
      </c>
      <c r="F34" s="17">
        <f t="shared" si="9"/>
        <v>15662</v>
      </c>
      <c r="G34" s="17">
        <f t="shared" si="9"/>
        <v>12218</v>
      </c>
      <c r="H34" s="17">
        <f t="shared" si="9"/>
        <v>12218</v>
      </c>
      <c r="I34" s="17">
        <f t="shared" si="9"/>
        <v>10250</v>
      </c>
      <c r="J34" s="17">
        <f t="shared" si="9"/>
        <v>10250</v>
      </c>
      <c r="K34" s="17">
        <f t="shared" si="9"/>
        <v>11234</v>
      </c>
      <c r="L34" s="17">
        <f t="shared" si="9"/>
        <v>13202</v>
      </c>
      <c r="M34" s="17">
        <f t="shared" si="9"/>
        <v>12218</v>
      </c>
      <c r="N34" s="17">
        <f t="shared" si="9"/>
        <v>8692</v>
      </c>
      <c r="O34" s="17">
        <f t="shared" si="9"/>
        <v>10250</v>
      </c>
      <c r="P34" s="17">
        <f t="shared" si="9"/>
        <v>10250</v>
      </c>
      <c r="Q34" s="17">
        <f t="shared" si="9"/>
        <v>11234</v>
      </c>
      <c r="R34" s="17">
        <f t="shared" si="9"/>
        <v>12218</v>
      </c>
      <c r="S34" s="17">
        <f t="shared" si="9"/>
        <v>8692</v>
      </c>
      <c r="T34" s="17">
        <f t="shared" si="9"/>
        <v>8692</v>
      </c>
      <c r="U34" s="17">
        <f t="shared" si="9"/>
        <v>9102</v>
      </c>
      <c r="V34" s="17">
        <f t="shared" si="9"/>
        <v>11972</v>
      </c>
      <c r="W34" s="17">
        <f t="shared" si="9"/>
        <v>10250</v>
      </c>
      <c r="X34" s="17">
        <f t="shared" si="9"/>
        <v>10824</v>
      </c>
      <c r="Y34" s="17">
        <f t="shared" si="9"/>
        <v>13940</v>
      </c>
      <c r="Z34" s="17">
        <f t="shared" si="9"/>
        <v>10824</v>
      </c>
      <c r="AA34" s="17">
        <f t="shared" si="9"/>
        <v>10824</v>
      </c>
      <c r="AB34" s="17">
        <f t="shared" si="9"/>
        <v>10824</v>
      </c>
      <c r="AC34" s="17">
        <f t="shared" si="9"/>
        <v>12956</v>
      </c>
      <c r="AD34" s="17">
        <f t="shared" si="9"/>
        <v>11972</v>
      </c>
      <c r="AE34" s="17">
        <f t="shared" si="9"/>
        <v>12956</v>
      </c>
      <c r="AF34" s="17">
        <f t="shared" si="9"/>
        <v>11972</v>
      </c>
      <c r="AG34" s="17">
        <f t="shared" si="9"/>
        <v>11972</v>
      </c>
      <c r="AH34" s="17">
        <f t="shared" si="9"/>
        <v>10824</v>
      </c>
      <c r="AI34" s="17">
        <f t="shared" si="9"/>
        <v>11972</v>
      </c>
      <c r="AJ34" s="17">
        <f t="shared" si="9"/>
        <v>12956</v>
      </c>
      <c r="AK34" s="17">
        <f t="shared" si="9"/>
        <v>11972</v>
      </c>
      <c r="AL34" s="17">
        <f t="shared" si="9"/>
        <v>12956</v>
      </c>
      <c r="AM34" s="17">
        <f t="shared" si="9"/>
        <v>11972</v>
      </c>
      <c r="AN34" s="17">
        <f t="shared" si="9"/>
        <v>12956</v>
      </c>
      <c r="AO34" s="17">
        <f t="shared" si="9"/>
        <v>12956</v>
      </c>
      <c r="AP34" s="17">
        <f t="shared" si="9"/>
        <v>12956</v>
      </c>
      <c r="AQ34" s="17">
        <f t="shared" si="9"/>
        <v>11972</v>
      </c>
      <c r="AR34" s="17">
        <f t="shared" si="9"/>
        <v>12956</v>
      </c>
      <c r="AS34" s="17">
        <f t="shared" si="9"/>
        <v>11972</v>
      </c>
      <c r="AT34" s="17">
        <f t="shared" si="9"/>
        <v>12956</v>
      </c>
      <c r="AU34" s="17">
        <f t="shared" si="9"/>
        <v>11972</v>
      </c>
      <c r="AV34" s="17">
        <f t="shared" si="9"/>
        <v>12956</v>
      </c>
      <c r="AW34" s="17">
        <f t="shared" si="9"/>
        <v>11972</v>
      </c>
      <c r="AX34" s="17">
        <f t="shared" si="9"/>
        <v>12956</v>
      </c>
      <c r="AY34" s="17">
        <f t="shared" si="9"/>
        <v>11972</v>
      </c>
      <c r="AZ34" s="17">
        <f t="shared" si="9"/>
        <v>12956</v>
      </c>
      <c r="BA34" s="17">
        <f t="shared" si="9"/>
        <v>11972</v>
      </c>
    </row>
    <row r="35" spans="1:53" s="18" customFormat="1" ht="11.1" customHeight="1" x14ac:dyDescent="0.2">
      <c r="A35" s="19">
        <v>2</v>
      </c>
      <c r="B35" s="17">
        <f t="shared" ref="B35" si="10">ROUNDUP(B11*0.82,)</f>
        <v>12710</v>
      </c>
      <c r="C35" s="17">
        <f t="shared" ref="C35:BA35" si="11">ROUNDUP(C11*0.82,)</f>
        <v>17138</v>
      </c>
      <c r="D35" s="17">
        <f t="shared" si="11"/>
        <v>12710</v>
      </c>
      <c r="E35" s="17">
        <f t="shared" si="11"/>
        <v>17138</v>
      </c>
      <c r="F35" s="17">
        <f t="shared" si="11"/>
        <v>17138</v>
      </c>
      <c r="G35" s="17">
        <f t="shared" si="11"/>
        <v>13694</v>
      </c>
      <c r="H35" s="17">
        <f t="shared" si="11"/>
        <v>13694</v>
      </c>
      <c r="I35" s="17">
        <f t="shared" si="11"/>
        <v>11726</v>
      </c>
      <c r="J35" s="17">
        <f t="shared" si="11"/>
        <v>11726</v>
      </c>
      <c r="K35" s="17">
        <f t="shared" si="11"/>
        <v>12710</v>
      </c>
      <c r="L35" s="17">
        <f t="shared" si="11"/>
        <v>14678</v>
      </c>
      <c r="M35" s="17">
        <f t="shared" si="11"/>
        <v>13694</v>
      </c>
      <c r="N35" s="17">
        <f t="shared" si="11"/>
        <v>10168</v>
      </c>
      <c r="O35" s="17">
        <f t="shared" si="11"/>
        <v>11726</v>
      </c>
      <c r="P35" s="17">
        <f t="shared" si="11"/>
        <v>11726</v>
      </c>
      <c r="Q35" s="17">
        <f t="shared" si="11"/>
        <v>12710</v>
      </c>
      <c r="R35" s="17">
        <f t="shared" si="11"/>
        <v>13694</v>
      </c>
      <c r="S35" s="17">
        <f t="shared" si="11"/>
        <v>10168</v>
      </c>
      <c r="T35" s="17">
        <f t="shared" si="11"/>
        <v>10168</v>
      </c>
      <c r="U35" s="17">
        <f t="shared" si="11"/>
        <v>10578</v>
      </c>
      <c r="V35" s="17">
        <f t="shared" si="11"/>
        <v>13448</v>
      </c>
      <c r="W35" s="17">
        <f t="shared" si="11"/>
        <v>11726</v>
      </c>
      <c r="X35" s="17">
        <f t="shared" si="11"/>
        <v>12300</v>
      </c>
      <c r="Y35" s="17">
        <f t="shared" si="11"/>
        <v>15416</v>
      </c>
      <c r="Z35" s="17">
        <f t="shared" si="11"/>
        <v>12300</v>
      </c>
      <c r="AA35" s="17">
        <f t="shared" si="11"/>
        <v>12300</v>
      </c>
      <c r="AB35" s="17">
        <f t="shared" si="11"/>
        <v>12300</v>
      </c>
      <c r="AC35" s="17">
        <f t="shared" si="11"/>
        <v>14432</v>
      </c>
      <c r="AD35" s="17">
        <f t="shared" si="11"/>
        <v>13448</v>
      </c>
      <c r="AE35" s="17">
        <f t="shared" si="11"/>
        <v>14432</v>
      </c>
      <c r="AF35" s="17">
        <f t="shared" si="11"/>
        <v>13448</v>
      </c>
      <c r="AG35" s="17">
        <f t="shared" si="11"/>
        <v>13448</v>
      </c>
      <c r="AH35" s="17">
        <f t="shared" si="11"/>
        <v>12300</v>
      </c>
      <c r="AI35" s="17">
        <f t="shared" si="11"/>
        <v>13448</v>
      </c>
      <c r="AJ35" s="17">
        <f t="shared" si="11"/>
        <v>14432</v>
      </c>
      <c r="AK35" s="17">
        <f t="shared" si="11"/>
        <v>13448</v>
      </c>
      <c r="AL35" s="17">
        <f t="shared" si="11"/>
        <v>14432</v>
      </c>
      <c r="AM35" s="17">
        <f t="shared" si="11"/>
        <v>13448</v>
      </c>
      <c r="AN35" s="17">
        <f t="shared" si="11"/>
        <v>14432</v>
      </c>
      <c r="AO35" s="17">
        <f t="shared" si="11"/>
        <v>14432</v>
      </c>
      <c r="AP35" s="17">
        <f t="shared" si="11"/>
        <v>14432</v>
      </c>
      <c r="AQ35" s="17">
        <f t="shared" si="11"/>
        <v>13448</v>
      </c>
      <c r="AR35" s="17">
        <f t="shared" si="11"/>
        <v>14432</v>
      </c>
      <c r="AS35" s="17">
        <f t="shared" si="11"/>
        <v>13448</v>
      </c>
      <c r="AT35" s="17">
        <f t="shared" si="11"/>
        <v>14432</v>
      </c>
      <c r="AU35" s="17">
        <f t="shared" si="11"/>
        <v>13448</v>
      </c>
      <c r="AV35" s="17">
        <f t="shared" si="11"/>
        <v>14432</v>
      </c>
      <c r="AW35" s="17">
        <f t="shared" si="11"/>
        <v>13448</v>
      </c>
      <c r="AX35" s="17">
        <f t="shared" si="11"/>
        <v>14432</v>
      </c>
      <c r="AY35" s="17">
        <f t="shared" si="11"/>
        <v>13448</v>
      </c>
      <c r="AZ35" s="17">
        <f t="shared" si="11"/>
        <v>14432</v>
      </c>
      <c r="BA35" s="17">
        <f t="shared" si="11"/>
        <v>13448</v>
      </c>
    </row>
    <row r="36" spans="1:53" s="18" customFormat="1" ht="11.1" customHeight="1" x14ac:dyDescent="0.2">
      <c r="A36" s="17" t="s">
        <v>151</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row>
    <row r="37" spans="1:53" s="18" customFormat="1" ht="11.1" customHeight="1" x14ac:dyDescent="0.2">
      <c r="A37" s="19">
        <v>1</v>
      </c>
      <c r="B37" s="17">
        <f t="shared" ref="B37" si="12">ROUNDUP(B13*0.82,)</f>
        <v>12054</v>
      </c>
      <c r="C37" s="17">
        <f t="shared" ref="C37:BA37" si="13">ROUNDUP(C13*0.82,)</f>
        <v>16482</v>
      </c>
      <c r="D37" s="17">
        <f t="shared" si="13"/>
        <v>12054</v>
      </c>
      <c r="E37" s="17">
        <f t="shared" si="13"/>
        <v>16482</v>
      </c>
      <c r="F37" s="17">
        <f t="shared" si="13"/>
        <v>16482</v>
      </c>
      <c r="G37" s="17">
        <f t="shared" si="13"/>
        <v>13038</v>
      </c>
      <c r="H37" s="17">
        <f t="shared" si="13"/>
        <v>13038</v>
      </c>
      <c r="I37" s="17">
        <f t="shared" si="13"/>
        <v>11070</v>
      </c>
      <c r="J37" s="17">
        <f t="shared" si="13"/>
        <v>11070</v>
      </c>
      <c r="K37" s="17">
        <f t="shared" si="13"/>
        <v>12054</v>
      </c>
      <c r="L37" s="17">
        <f t="shared" si="13"/>
        <v>14022</v>
      </c>
      <c r="M37" s="17">
        <f t="shared" si="13"/>
        <v>13038</v>
      </c>
      <c r="N37" s="17">
        <f t="shared" si="13"/>
        <v>9512</v>
      </c>
      <c r="O37" s="17">
        <f t="shared" si="13"/>
        <v>11070</v>
      </c>
      <c r="P37" s="17">
        <f t="shared" si="13"/>
        <v>11070</v>
      </c>
      <c r="Q37" s="17">
        <f t="shared" si="13"/>
        <v>12054</v>
      </c>
      <c r="R37" s="17">
        <f t="shared" si="13"/>
        <v>13038</v>
      </c>
      <c r="S37" s="17">
        <f t="shared" si="13"/>
        <v>9512</v>
      </c>
      <c r="T37" s="17">
        <f t="shared" si="13"/>
        <v>9512</v>
      </c>
      <c r="U37" s="17">
        <f t="shared" si="13"/>
        <v>9922</v>
      </c>
      <c r="V37" s="17">
        <f t="shared" si="13"/>
        <v>12792</v>
      </c>
      <c r="W37" s="17">
        <f t="shared" si="13"/>
        <v>11070</v>
      </c>
      <c r="X37" s="17">
        <f t="shared" si="13"/>
        <v>11644</v>
      </c>
      <c r="Y37" s="17">
        <f t="shared" si="13"/>
        <v>14760</v>
      </c>
      <c r="Z37" s="17">
        <f t="shared" si="13"/>
        <v>11644</v>
      </c>
      <c r="AA37" s="17">
        <f t="shared" si="13"/>
        <v>11644</v>
      </c>
      <c r="AB37" s="17">
        <f t="shared" si="13"/>
        <v>11644</v>
      </c>
      <c r="AC37" s="17">
        <f t="shared" si="13"/>
        <v>13776</v>
      </c>
      <c r="AD37" s="17">
        <f t="shared" si="13"/>
        <v>12792</v>
      </c>
      <c r="AE37" s="17">
        <f t="shared" si="13"/>
        <v>13776</v>
      </c>
      <c r="AF37" s="17">
        <f t="shared" si="13"/>
        <v>12792</v>
      </c>
      <c r="AG37" s="17">
        <f t="shared" si="13"/>
        <v>12792</v>
      </c>
      <c r="AH37" s="17">
        <f t="shared" si="13"/>
        <v>11644</v>
      </c>
      <c r="AI37" s="17">
        <f t="shared" si="13"/>
        <v>12792</v>
      </c>
      <c r="AJ37" s="17">
        <f t="shared" si="13"/>
        <v>13776</v>
      </c>
      <c r="AK37" s="17">
        <f t="shared" si="13"/>
        <v>12792</v>
      </c>
      <c r="AL37" s="17">
        <f t="shared" si="13"/>
        <v>13776</v>
      </c>
      <c r="AM37" s="17">
        <f t="shared" si="13"/>
        <v>12792</v>
      </c>
      <c r="AN37" s="17">
        <f t="shared" si="13"/>
        <v>13776</v>
      </c>
      <c r="AO37" s="17">
        <f t="shared" si="13"/>
        <v>13776</v>
      </c>
      <c r="AP37" s="17">
        <f t="shared" si="13"/>
        <v>13776</v>
      </c>
      <c r="AQ37" s="17">
        <f t="shared" si="13"/>
        <v>12792</v>
      </c>
      <c r="AR37" s="17">
        <f t="shared" si="13"/>
        <v>13776</v>
      </c>
      <c r="AS37" s="17">
        <f t="shared" si="13"/>
        <v>12792</v>
      </c>
      <c r="AT37" s="17">
        <f t="shared" si="13"/>
        <v>13776</v>
      </c>
      <c r="AU37" s="17">
        <f t="shared" si="13"/>
        <v>12792</v>
      </c>
      <c r="AV37" s="17">
        <f t="shared" si="13"/>
        <v>13776</v>
      </c>
      <c r="AW37" s="17">
        <f t="shared" si="13"/>
        <v>12792</v>
      </c>
      <c r="AX37" s="17">
        <f t="shared" si="13"/>
        <v>13776</v>
      </c>
      <c r="AY37" s="17">
        <f t="shared" si="13"/>
        <v>12792</v>
      </c>
      <c r="AZ37" s="17">
        <f t="shared" si="13"/>
        <v>13776</v>
      </c>
      <c r="BA37" s="17">
        <f t="shared" si="13"/>
        <v>12792</v>
      </c>
    </row>
    <row r="38" spans="1:53" s="18" customFormat="1" ht="11.1" customHeight="1" x14ac:dyDescent="0.2">
      <c r="A38" s="19">
        <v>2</v>
      </c>
      <c r="B38" s="17">
        <f t="shared" ref="B38" si="14">ROUNDUP(B14*0.82,)</f>
        <v>13530</v>
      </c>
      <c r="C38" s="17">
        <f t="shared" ref="C38:BA38" si="15">ROUNDUP(C14*0.82,)</f>
        <v>17958</v>
      </c>
      <c r="D38" s="17">
        <f t="shared" si="15"/>
        <v>13530</v>
      </c>
      <c r="E38" s="17">
        <f t="shared" si="15"/>
        <v>17958</v>
      </c>
      <c r="F38" s="17">
        <f t="shared" si="15"/>
        <v>17958</v>
      </c>
      <c r="G38" s="17">
        <f t="shared" si="15"/>
        <v>14514</v>
      </c>
      <c r="H38" s="17">
        <f t="shared" si="15"/>
        <v>14514</v>
      </c>
      <c r="I38" s="17">
        <f t="shared" si="15"/>
        <v>12546</v>
      </c>
      <c r="J38" s="17">
        <f t="shared" si="15"/>
        <v>12546</v>
      </c>
      <c r="K38" s="17">
        <f t="shared" si="15"/>
        <v>13530</v>
      </c>
      <c r="L38" s="17">
        <f t="shared" si="15"/>
        <v>15498</v>
      </c>
      <c r="M38" s="17">
        <f t="shared" si="15"/>
        <v>14514</v>
      </c>
      <c r="N38" s="17">
        <f t="shared" si="15"/>
        <v>10988</v>
      </c>
      <c r="O38" s="17">
        <f t="shared" si="15"/>
        <v>12546</v>
      </c>
      <c r="P38" s="17">
        <f t="shared" si="15"/>
        <v>12546</v>
      </c>
      <c r="Q38" s="17">
        <f t="shared" si="15"/>
        <v>13530</v>
      </c>
      <c r="R38" s="17">
        <f t="shared" si="15"/>
        <v>14514</v>
      </c>
      <c r="S38" s="17">
        <f t="shared" si="15"/>
        <v>10988</v>
      </c>
      <c r="T38" s="17">
        <f t="shared" si="15"/>
        <v>10988</v>
      </c>
      <c r="U38" s="17">
        <f t="shared" si="15"/>
        <v>11398</v>
      </c>
      <c r="V38" s="17">
        <f t="shared" si="15"/>
        <v>14268</v>
      </c>
      <c r="W38" s="17">
        <f t="shared" si="15"/>
        <v>12546</v>
      </c>
      <c r="X38" s="17">
        <f t="shared" si="15"/>
        <v>13120</v>
      </c>
      <c r="Y38" s="17">
        <f t="shared" si="15"/>
        <v>16236</v>
      </c>
      <c r="Z38" s="17">
        <f t="shared" si="15"/>
        <v>13120</v>
      </c>
      <c r="AA38" s="17">
        <f t="shared" si="15"/>
        <v>13120</v>
      </c>
      <c r="AB38" s="17">
        <f t="shared" si="15"/>
        <v>13120</v>
      </c>
      <c r="AC38" s="17">
        <f t="shared" si="15"/>
        <v>15252</v>
      </c>
      <c r="AD38" s="17">
        <f t="shared" si="15"/>
        <v>14268</v>
      </c>
      <c r="AE38" s="17">
        <f t="shared" si="15"/>
        <v>15252</v>
      </c>
      <c r="AF38" s="17">
        <f t="shared" si="15"/>
        <v>14268</v>
      </c>
      <c r="AG38" s="17">
        <f t="shared" si="15"/>
        <v>14268</v>
      </c>
      <c r="AH38" s="17">
        <f t="shared" si="15"/>
        <v>13120</v>
      </c>
      <c r="AI38" s="17">
        <f t="shared" si="15"/>
        <v>14268</v>
      </c>
      <c r="AJ38" s="17">
        <f t="shared" si="15"/>
        <v>15252</v>
      </c>
      <c r="AK38" s="17">
        <f t="shared" si="15"/>
        <v>14268</v>
      </c>
      <c r="AL38" s="17">
        <f t="shared" si="15"/>
        <v>15252</v>
      </c>
      <c r="AM38" s="17">
        <f t="shared" si="15"/>
        <v>14268</v>
      </c>
      <c r="AN38" s="17">
        <f t="shared" si="15"/>
        <v>15252</v>
      </c>
      <c r="AO38" s="17">
        <f t="shared" si="15"/>
        <v>15252</v>
      </c>
      <c r="AP38" s="17">
        <f t="shared" si="15"/>
        <v>15252</v>
      </c>
      <c r="AQ38" s="17">
        <f t="shared" si="15"/>
        <v>14268</v>
      </c>
      <c r="AR38" s="17">
        <f t="shared" si="15"/>
        <v>15252</v>
      </c>
      <c r="AS38" s="17">
        <f t="shared" si="15"/>
        <v>14268</v>
      </c>
      <c r="AT38" s="17">
        <f t="shared" si="15"/>
        <v>15252</v>
      </c>
      <c r="AU38" s="17">
        <f t="shared" si="15"/>
        <v>14268</v>
      </c>
      <c r="AV38" s="17">
        <f t="shared" si="15"/>
        <v>15252</v>
      </c>
      <c r="AW38" s="17">
        <f t="shared" si="15"/>
        <v>14268</v>
      </c>
      <c r="AX38" s="17">
        <f t="shared" si="15"/>
        <v>15252</v>
      </c>
      <c r="AY38" s="17">
        <f t="shared" si="15"/>
        <v>14268</v>
      </c>
      <c r="AZ38" s="17">
        <f t="shared" si="15"/>
        <v>15252</v>
      </c>
      <c r="BA38" s="17">
        <f t="shared" si="15"/>
        <v>14268</v>
      </c>
    </row>
    <row r="39" spans="1:53" s="18" customFormat="1" ht="11.1"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row>
    <row r="40" spans="1:53" s="18" customFormat="1" ht="11.1" customHeight="1" x14ac:dyDescent="0.2">
      <c r="A40" s="19">
        <v>1</v>
      </c>
      <c r="B40" s="17">
        <f t="shared" ref="B40" si="16">ROUNDUP(B16*0.82,)</f>
        <v>12874</v>
      </c>
      <c r="C40" s="17">
        <f t="shared" ref="C40:BA40" si="17">ROUNDUP(C16*0.82,)</f>
        <v>17302</v>
      </c>
      <c r="D40" s="17">
        <f t="shared" si="17"/>
        <v>12874</v>
      </c>
      <c r="E40" s="17">
        <f t="shared" si="17"/>
        <v>17302</v>
      </c>
      <c r="F40" s="17">
        <f t="shared" si="17"/>
        <v>17302</v>
      </c>
      <c r="G40" s="17">
        <f t="shared" si="17"/>
        <v>13858</v>
      </c>
      <c r="H40" s="17">
        <f t="shared" si="17"/>
        <v>13858</v>
      </c>
      <c r="I40" s="17">
        <f t="shared" si="17"/>
        <v>11890</v>
      </c>
      <c r="J40" s="17">
        <f t="shared" si="17"/>
        <v>11890</v>
      </c>
      <c r="K40" s="17">
        <f t="shared" si="17"/>
        <v>12874</v>
      </c>
      <c r="L40" s="17">
        <f t="shared" si="17"/>
        <v>14842</v>
      </c>
      <c r="M40" s="17">
        <f t="shared" si="17"/>
        <v>13858</v>
      </c>
      <c r="N40" s="17">
        <f t="shared" si="17"/>
        <v>10332</v>
      </c>
      <c r="O40" s="17">
        <f t="shared" si="17"/>
        <v>11890</v>
      </c>
      <c r="P40" s="17">
        <f t="shared" si="17"/>
        <v>11890</v>
      </c>
      <c r="Q40" s="17">
        <f t="shared" si="17"/>
        <v>12874</v>
      </c>
      <c r="R40" s="17">
        <f t="shared" si="17"/>
        <v>13858</v>
      </c>
      <c r="S40" s="17">
        <f t="shared" si="17"/>
        <v>10332</v>
      </c>
      <c r="T40" s="17">
        <f t="shared" si="17"/>
        <v>10332</v>
      </c>
      <c r="U40" s="17">
        <f t="shared" si="17"/>
        <v>10742</v>
      </c>
      <c r="V40" s="17">
        <f t="shared" si="17"/>
        <v>13612</v>
      </c>
      <c r="W40" s="17">
        <f t="shared" si="17"/>
        <v>11890</v>
      </c>
      <c r="X40" s="17">
        <f t="shared" si="17"/>
        <v>12464</v>
      </c>
      <c r="Y40" s="17">
        <f t="shared" si="17"/>
        <v>15580</v>
      </c>
      <c r="Z40" s="17">
        <f t="shared" si="17"/>
        <v>12464</v>
      </c>
      <c r="AA40" s="17">
        <f t="shared" si="17"/>
        <v>12464</v>
      </c>
      <c r="AB40" s="17">
        <f t="shared" si="17"/>
        <v>12464</v>
      </c>
      <c r="AC40" s="17">
        <f t="shared" si="17"/>
        <v>14596</v>
      </c>
      <c r="AD40" s="17">
        <f t="shared" si="17"/>
        <v>13612</v>
      </c>
      <c r="AE40" s="17">
        <f t="shared" si="17"/>
        <v>14596</v>
      </c>
      <c r="AF40" s="17">
        <f t="shared" si="17"/>
        <v>13612</v>
      </c>
      <c r="AG40" s="17">
        <f t="shared" si="17"/>
        <v>13612</v>
      </c>
      <c r="AH40" s="17">
        <f t="shared" si="17"/>
        <v>12464</v>
      </c>
      <c r="AI40" s="17">
        <f t="shared" si="17"/>
        <v>13612</v>
      </c>
      <c r="AJ40" s="17">
        <f t="shared" si="17"/>
        <v>14596</v>
      </c>
      <c r="AK40" s="17">
        <f t="shared" si="17"/>
        <v>13612</v>
      </c>
      <c r="AL40" s="17">
        <f t="shared" si="17"/>
        <v>14596</v>
      </c>
      <c r="AM40" s="17">
        <f t="shared" si="17"/>
        <v>13612</v>
      </c>
      <c r="AN40" s="17">
        <f t="shared" si="17"/>
        <v>14596</v>
      </c>
      <c r="AO40" s="17">
        <f t="shared" si="17"/>
        <v>14596</v>
      </c>
      <c r="AP40" s="17">
        <f t="shared" si="17"/>
        <v>14596</v>
      </c>
      <c r="AQ40" s="17">
        <f t="shared" si="17"/>
        <v>13612</v>
      </c>
      <c r="AR40" s="17">
        <f t="shared" si="17"/>
        <v>14596</v>
      </c>
      <c r="AS40" s="17">
        <f t="shared" si="17"/>
        <v>13612</v>
      </c>
      <c r="AT40" s="17">
        <f t="shared" si="17"/>
        <v>14596</v>
      </c>
      <c r="AU40" s="17">
        <f t="shared" si="17"/>
        <v>13612</v>
      </c>
      <c r="AV40" s="17">
        <f t="shared" si="17"/>
        <v>14596</v>
      </c>
      <c r="AW40" s="17">
        <f t="shared" si="17"/>
        <v>13612</v>
      </c>
      <c r="AX40" s="17">
        <f t="shared" si="17"/>
        <v>14596</v>
      </c>
      <c r="AY40" s="17">
        <f t="shared" si="17"/>
        <v>13612</v>
      </c>
      <c r="AZ40" s="17">
        <f t="shared" si="17"/>
        <v>14596</v>
      </c>
      <c r="BA40" s="17">
        <f t="shared" si="17"/>
        <v>13612</v>
      </c>
    </row>
    <row r="41" spans="1:53" s="18" customFormat="1" ht="11.1" customHeight="1" x14ac:dyDescent="0.2">
      <c r="A41" s="19">
        <v>2</v>
      </c>
      <c r="B41" s="17">
        <f t="shared" ref="B41" si="18">ROUNDUP(B17*0.82,)</f>
        <v>14350</v>
      </c>
      <c r="C41" s="17">
        <f t="shared" ref="C41:BA41" si="19">ROUNDUP(C17*0.82,)</f>
        <v>18778</v>
      </c>
      <c r="D41" s="17">
        <f t="shared" si="19"/>
        <v>14350</v>
      </c>
      <c r="E41" s="17">
        <f t="shared" si="19"/>
        <v>18778</v>
      </c>
      <c r="F41" s="17">
        <f t="shared" si="19"/>
        <v>18778</v>
      </c>
      <c r="G41" s="17">
        <f t="shared" si="19"/>
        <v>15334</v>
      </c>
      <c r="H41" s="17">
        <f t="shared" si="19"/>
        <v>15334</v>
      </c>
      <c r="I41" s="17">
        <f t="shared" si="19"/>
        <v>13366</v>
      </c>
      <c r="J41" s="17">
        <f t="shared" si="19"/>
        <v>13366</v>
      </c>
      <c r="K41" s="17">
        <f t="shared" si="19"/>
        <v>14350</v>
      </c>
      <c r="L41" s="17">
        <f t="shared" si="19"/>
        <v>16318</v>
      </c>
      <c r="M41" s="17">
        <f t="shared" si="19"/>
        <v>15334</v>
      </c>
      <c r="N41" s="17">
        <f t="shared" si="19"/>
        <v>11808</v>
      </c>
      <c r="O41" s="17">
        <f t="shared" si="19"/>
        <v>13366</v>
      </c>
      <c r="P41" s="17">
        <f t="shared" si="19"/>
        <v>13366</v>
      </c>
      <c r="Q41" s="17">
        <f t="shared" si="19"/>
        <v>14350</v>
      </c>
      <c r="R41" s="17">
        <f t="shared" si="19"/>
        <v>15334</v>
      </c>
      <c r="S41" s="17">
        <f t="shared" si="19"/>
        <v>11808</v>
      </c>
      <c r="T41" s="17">
        <f t="shared" si="19"/>
        <v>11808</v>
      </c>
      <c r="U41" s="17">
        <f t="shared" si="19"/>
        <v>12218</v>
      </c>
      <c r="V41" s="17">
        <f t="shared" si="19"/>
        <v>15088</v>
      </c>
      <c r="W41" s="17">
        <f t="shared" si="19"/>
        <v>13366</v>
      </c>
      <c r="X41" s="17">
        <f t="shared" si="19"/>
        <v>13940</v>
      </c>
      <c r="Y41" s="17">
        <f t="shared" si="19"/>
        <v>17056</v>
      </c>
      <c r="Z41" s="17">
        <f t="shared" si="19"/>
        <v>13940</v>
      </c>
      <c r="AA41" s="17">
        <f t="shared" si="19"/>
        <v>13940</v>
      </c>
      <c r="AB41" s="17">
        <f t="shared" si="19"/>
        <v>13940</v>
      </c>
      <c r="AC41" s="17">
        <f t="shared" si="19"/>
        <v>16072</v>
      </c>
      <c r="AD41" s="17">
        <f t="shared" si="19"/>
        <v>15088</v>
      </c>
      <c r="AE41" s="17">
        <f t="shared" si="19"/>
        <v>16072</v>
      </c>
      <c r="AF41" s="17">
        <f t="shared" si="19"/>
        <v>15088</v>
      </c>
      <c r="AG41" s="17">
        <f t="shared" si="19"/>
        <v>15088</v>
      </c>
      <c r="AH41" s="17">
        <f t="shared" si="19"/>
        <v>13940</v>
      </c>
      <c r="AI41" s="17">
        <f t="shared" si="19"/>
        <v>15088</v>
      </c>
      <c r="AJ41" s="17">
        <f t="shared" si="19"/>
        <v>16072</v>
      </c>
      <c r="AK41" s="17">
        <f t="shared" si="19"/>
        <v>15088</v>
      </c>
      <c r="AL41" s="17">
        <f t="shared" si="19"/>
        <v>16072</v>
      </c>
      <c r="AM41" s="17">
        <f t="shared" si="19"/>
        <v>15088</v>
      </c>
      <c r="AN41" s="17">
        <f t="shared" si="19"/>
        <v>16072</v>
      </c>
      <c r="AO41" s="17">
        <f t="shared" si="19"/>
        <v>16072</v>
      </c>
      <c r="AP41" s="17">
        <f t="shared" si="19"/>
        <v>16072</v>
      </c>
      <c r="AQ41" s="17">
        <f t="shared" si="19"/>
        <v>15088</v>
      </c>
      <c r="AR41" s="17">
        <f t="shared" si="19"/>
        <v>16072</v>
      </c>
      <c r="AS41" s="17">
        <f t="shared" si="19"/>
        <v>15088</v>
      </c>
      <c r="AT41" s="17">
        <f t="shared" si="19"/>
        <v>16072</v>
      </c>
      <c r="AU41" s="17">
        <f t="shared" si="19"/>
        <v>15088</v>
      </c>
      <c r="AV41" s="17">
        <f t="shared" si="19"/>
        <v>16072</v>
      </c>
      <c r="AW41" s="17">
        <f t="shared" si="19"/>
        <v>15088</v>
      </c>
      <c r="AX41" s="17">
        <f t="shared" si="19"/>
        <v>16072</v>
      </c>
      <c r="AY41" s="17">
        <f t="shared" si="19"/>
        <v>15088</v>
      </c>
      <c r="AZ41" s="17">
        <f t="shared" si="19"/>
        <v>16072</v>
      </c>
      <c r="BA41" s="17">
        <f t="shared" si="19"/>
        <v>15088</v>
      </c>
    </row>
    <row r="42" spans="1:53" s="18" customFormat="1" ht="11.1" customHeight="1" x14ac:dyDescent="0.2">
      <c r="A42" s="17" t="s">
        <v>152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row>
    <row r="43" spans="1:53" s="18" customFormat="1" ht="11.1" customHeight="1" x14ac:dyDescent="0.2">
      <c r="A43" s="19">
        <v>1</v>
      </c>
      <c r="B43" s="17">
        <f t="shared" ref="B43" si="20">ROUNDUP(B19*0.82,)</f>
        <v>13694</v>
      </c>
      <c r="C43" s="17">
        <f t="shared" ref="C43:BA43" si="21">ROUNDUP(C19*0.82,)</f>
        <v>18122</v>
      </c>
      <c r="D43" s="17">
        <f t="shared" si="21"/>
        <v>13694</v>
      </c>
      <c r="E43" s="17">
        <f t="shared" si="21"/>
        <v>18122</v>
      </c>
      <c r="F43" s="17">
        <f t="shared" si="21"/>
        <v>18122</v>
      </c>
      <c r="G43" s="17">
        <f t="shared" si="21"/>
        <v>14678</v>
      </c>
      <c r="H43" s="17">
        <f t="shared" si="21"/>
        <v>14678</v>
      </c>
      <c r="I43" s="17">
        <f t="shared" si="21"/>
        <v>12710</v>
      </c>
      <c r="J43" s="17">
        <f t="shared" si="21"/>
        <v>12710</v>
      </c>
      <c r="K43" s="17">
        <f t="shared" si="21"/>
        <v>13694</v>
      </c>
      <c r="L43" s="17">
        <f t="shared" si="21"/>
        <v>15662</v>
      </c>
      <c r="M43" s="17">
        <f t="shared" si="21"/>
        <v>14678</v>
      </c>
      <c r="N43" s="17">
        <f t="shared" si="21"/>
        <v>11152</v>
      </c>
      <c r="O43" s="17">
        <f t="shared" si="21"/>
        <v>12710</v>
      </c>
      <c r="P43" s="17">
        <f t="shared" si="21"/>
        <v>12710</v>
      </c>
      <c r="Q43" s="17">
        <f t="shared" si="21"/>
        <v>13694</v>
      </c>
      <c r="R43" s="17">
        <f t="shared" si="21"/>
        <v>14678</v>
      </c>
      <c r="S43" s="17">
        <f t="shared" si="21"/>
        <v>11152</v>
      </c>
      <c r="T43" s="17">
        <f t="shared" si="21"/>
        <v>11152</v>
      </c>
      <c r="U43" s="17">
        <f t="shared" si="21"/>
        <v>11562</v>
      </c>
      <c r="V43" s="17">
        <f t="shared" si="21"/>
        <v>14432</v>
      </c>
      <c r="W43" s="17">
        <f t="shared" si="21"/>
        <v>12710</v>
      </c>
      <c r="X43" s="17">
        <f t="shared" si="21"/>
        <v>13284</v>
      </c>
      <c r="Y43" s="17">
        <f t="shared" si="21"/>
        <v>16400</v>
      </c>
      <c r="Z43" s="17">
        <f t="shared" si="21"/>
        <v>13284</v>
      </c>
      <c r="AA43" s="17">
        <f t="shared" si="21"/>
        <v>13284</v>
      </c>
      <c r="AB43" s="17">
        <f t="shared" si="21"/>
        <v>13284</v>
      </c>
      <c r="AC43" s="17">
        <f t="shared" si="21"/>
        <v>15416</v>
      </c>
      <c r="AD43" s="17">
        <f t="shared" si="21"/>
        <v>14432</v>
      </c>
      <c r="AE43" s="17">
        <f t="shared" si="21"/>
        <v>15416</v>
      </c>
      <c r="AF43" s="17">
        <f t="shared" si="21"/>
        <v>14432</v>
      </c>
      <c r="AG43" s="17">
        <f t="shared" si="21"/>
        <v>14432</v>
      </c>
      <c r="AH43" s="17">
        <f t="shared" si="21"/>
        <v>13284</v>
      </c>
      <c r="AI43" s="17">
        <f t="shared" si="21"/>
        <v>14432</v>
      </c>
      <c r="AJ43" s="17">
        <f t="shared" si="21"/>
        <v>15416</v>
      </c>
      <c r="AK43" s="17">
        <f t="shared" si="21"/>
        <v>14432</v>
      </c>
      <c r="AL43" s="17">
        <f t="shared" si="21"/>
        <v>15416</v>
      </c>
      <c r="AM43" s="17">
        <f t="shared" si="21"/>
        <v>14432</v>
      </c>
      <c r="AN43" s="17">
        <f t="shared" si="21"/>
        <v>15416</v>
      </c>
      <c r="AO43" s="17">
        <f t="shared" si="21"/>
        <v>15416</v>
      </c>
      <c r="AP43" s="17">
        <f t="shared" si="21"/>
        <v>15416</v>
      </c>
      <c r="AQ43" s="17">
        <f t="shared" si="21"/>
        <v>14432</v>
      </c>
      <c r="AR43" s="17">
        <f t="shared" si="21"/>
        <v>15416</v>
      </c>
      <c r="AS43" s="17">
        <f t="shared" si="21"/>
        <v>14432</v>
      </c>
      <c r="AT43" s="17">
        <f t="shared" si="21"/>
        <v>15416</v>
      </c>
      <c r="AU43" s="17">
        <f t="shared" si="21"/>
        <v>14432</v>
      </c>
      <c r="AV43" s="17">
        <f t="shared" si="21"/>
        <v>15416</v>
      </c>
      <c r="AW43" s="17">
        <f t="shared" si="21"/>
        <v>14432</v>
      </c>
      <c r="AX43" s="17">
        <f t="shared" si="21"/>
        <v>15416</v>
      </c>
      <c r="AY43" s="17">
        <f t="shared" si="21"/>
        <v>14432</v>
      </c>
      <c r="AZ43" s="17">
        <f t="shared" si="21"/>
        <v>15416</v>
      </c>
      <c r="BA43" s="17">
        <f t="shared" si="21"/>
        <v>14432</v>
      </c>
    </row>
    <row r="44" spans="1:53" s="18" customFormat="1" ht="11.1" customHeight="1" x14ac:dyDescent="0.2">
      <c r="A44" s="19">
        <v>2</v>
      </c>
      <c r="B44" s="17">
        <f t="shared" ref="B44" si="22">ROUNDUP(B20*0.82,)</f>
        <v>15170</v>
      </c>
      <c r="C44" s="17">
        <f t="shared" ref="C44:BA44" si="23">ROUNDUP(C20*0.82,)</f>
        <v>19598</v>
      </c>
      <c r="D44" s="17">
        <f t="shared" si="23"/>
        <v>15170</v>
      </c>
      <c r="E44" s="17">
        <f t="shared" si="23"/>
        <v>19598</v>
      </c>
      <c r="F44" s="17">
        <f t="shared" si="23"/>
        <v>19598</v>
      </c>
      <c r="G44" s="17">
        <f t="shared" si="23"/>
        <v>16154</v>
      </c>
      <c r="H44" s="17">
        <f t="shared" si="23"/>
        <v>16154</v>
      </c>
      <c r="I44" s="17">
        <f t="shared" si="23"/>
        <v>14186</v>
      </c>
      <c r="J44" s="17">
        <f t="shared" si="23"/>
        <v>14186</v>
      </c>
      <c r="K44" s="17">
        <f t="shared" si="23"/>
        <v>15170</v>
      </c>
      <c r="L44" s="17">
        <f t="shared" si="23"/>
        <v>17138</v>
      </c>
      <c r="M44" s="17">
        <f t="shared" si="23"/>
        <v>16154</v>
      </c>
      <c r="N44" s="17">
        <f t="shared" si="23"/>
        <v>12628</v>
      </c>
      <c r="O44" s="17">
        <f t="shared" si="23"/>
        <v>14186</v>
      </c>
      <c r="P44" s="17">
        <f t="shared" si="23"/>
        <v>14186</v>
      </c>
      <c r="Q44" s="17">
        <f t="shared" si="23"/>
        <v>15170</v>
      </c>
      <c r="R44" s="17">
        <f t="shared" si="23"/>
        <v>16154</v>
      </c>
      <c r="S44" s="17">
        <f t="shared" si="23"/>
        <v>12628</v>
      </c>
      <c r="T44" s="17">
        <f t="shared" si="23"/>
        <v>12628</v>
      </c>
      <c r="U44" s="17">
        <f t="shared" si="23"/>
        <v>13038</v>
      </c>
      <c r="V44" s="17">
        <f t="shared" si="23"/>
        <v>15908</v>
      </c>
      <c r="W44" s="17">
        <f t="shared" si="23"/>
        <v>14186</v>
      </c>
      <c r="X44" s="17">
        <f t="shared" si="23"/>
        <v>14760</v>
      </c>
      <c r="Y44" s="17">
        <f t="shared" si="23"/>
        <v>17876</v>
      </c>
      <c r="Z44" s="17">
        <f t="shared" si="23"/>
        <v>14760</v>
      </c>
      <c r="AA44" s="17">
        <f t="shared" si="23"/>
        <v>14760</v>
      </c>
      <c r="AB44" s="17">
        <f t="shared" si="23"/>
        <v>14760</v>
      </c>
      <c r="AC44" s="17">
        <f t="shared" si="23"/>
        <v>16892</v>
      </c>
      <c r="AD44" s="17">
        <f t="shared" si="23"/>
        <v>15908</v>
      </c>
      <c r="AE44" s="17">
        <f t="shared" si="23"/>
        <v>16892</v>
      </c>
      <c r="AF44" s="17">
        <f t="shared" si="23"/>
        <v>15908</v>
      </c>
      <c r="AG44" s="17">
        <f t="shared" si="23"/>
        <v>15908</v>
      </c>
      <c r="AH44" s="17">
        <f t="shared" si="23"/>
        <v>14760</v>
      </c>
      <c r="AI44" s="17">
        <f t="shared" si="23"/>
        <v>15908</v>
      </c>
      <c r="AJ44" s="17">
        <f t="shared" si="23"/>
        <v>16892</v>
      </c>
      <c r="AK44" s="17">
        <f t="shared" si="23"/>
        <v>15908</v>
      </c>
      <c r="AL44" s="17">
        <f t="shared" si="23"/>
        <v>16892</v>
      </c>
      <c r="AM44" s="17">
        <f t="shared" si="23"/>
        <v>15908</v>
      </c>
      <c r="AN44" s="17">
        <f t="shared" si="23"/>
        <v>16892</v>
      </c>
      <c r="AO44" s="17">
        <f t="shared" si="23"/>
        <v>16892</v>
      </c>
      <c r="AP44" s="17">
        <f t="shared" si="23"/>
        <v>16892</v>
      </c>
      <c r="AQ44" s="17">
        <f t="shared" si="23"/>
        <v>15908</v>
      </c>
      <c r="AR44" s="17">
        <f t="shared" si="23"/>
        <v>16892</v>
      </c>
      <c r="AS44" s="17">
        <f t="shared" si="23"/>
        <v>15908</v>
      </c>
      <c r="AT44" s="17">
        <f t="shared" si="23"/>
        <v>16892</v>
      </c>
      <c r="AU44" s="17">
        <f t="shared" si="23"/>
        <v>15908</v>
      </c>
      <c r="AV44" s="17">
        <f t="shared" si="23"/>
        <v>16892</v>
      </c>
      <c r="AW44" s="17">
        <f t="shared" si="23"/>
        <v>15908</v>
      </c>
      <c r="AX44" s="17">
        <f t="shared" si="23"/>
        <v>16892</v>
      </c>
      <c r="AY44" s="17">
        <f t="shared" si="23"/>
        <v>15908</v>
      </c>
      <c r="AZ44" s="17">
        <f t="shared" si="23"/>
        <v>16892</v>
      </c>
      <c r="BA44" s="17">
        <f t="shared" si="23"/>
        <v>15908</v>
      </c>
    </row>
    <row r="45" spans="1:53" s="18" customFormat="1" ht="11.1"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row>
    <row r="46" spans="1:53" s="18" customFormat="1" ht="11.1" customHeight="1" x14ac:dyDescent="0.2">
      <c r="A46" s="19">
        <v>1</v>
      </c>
      <c r="B46" s="17">
        <f t="shared" ref="B46" si="24">ROUNDUP(B22*0.82,)</f>
        <v>17384</v>
      </c>
      <c r="C46" s="17">
        <f t="shared" ref="C46:BA46" si="25">ROUNDUP(C22*0.82,)</f>
        <v>21812</v>
      </c>
      <c r="D46" s="17">
        <f t="shared" si="25"/>
        <v>17384</v>
      </c>
      <c r="E46" s="17">
        <f t="shared" si="25"/>
        <v>21812</v>
      </c>
      <c r="F46" s="17">
        <f t="shared" si="25"/>
        <v>21812</v>
      </c>
      <c r="G46" s="17">
        <f t="shared" si="25"/>
        <v>18368</v>
      </c>
      <c r="H46" s="17">
        <f t="shared" si="25"/>
        <v>18368</v>
      </c>
      <c r="I46" s="17">
        <f t="shared" si="25"/>
        <v>16400</v>
      </c>
      <c r="J46" s="17">
        <f t="shared" si="25"/>
        <v>16400</v>
      </c>
      <c r="K46" s="17">
        <f t="shared" si="25"/>
        <v>17384</v>
      </c>
      <c r="L46" s="17">
        <f t="shared" si="25"/>
        <v>19352</v>
      </c>
      <c r="M46" s="17">
        <f t="shared" si="25"/>
        <v>18368</v>
      </c>
      <c r="N46" s="17">
        <f t="shared" si="25"/>
        <v>14842</v>
      </c>
      <c r="O46" s="17">
        <f t="shared" si="25"/>
        <v>16400</v>
      </c>
      <c r="P46" s="17">
        <f t="shared" si="25"/>
        <v>16400</v>
      </c>
      <c r="Q46" s="17">
        <f t="shared" si="25"/>
        <v>17384</v>
      </c>
      <c r="R46" s="17">
        <f t="shared" si="25"/>
        <v>18368</v>
      </c>
      <c r="S46" s="17">
        <f t="shared" si="25"/>
        <v>14842</v>
      </c>
      <c r="T46" s="17">
        <f t="shared" si="25"/>
        <v>14842</v>
      </c>
      <c r="U46" s="17">
        <f t="shared" si="25"/>
        <v>16482</v>
      </c>
      <c r="V46" s="17">
        <f t="shared" si="25"/>
        <v>19352</v>
      </c>
      <c r="W46" s="17">
        <f t="shared" si="25"/>
        <v>17630</v>
      </c>
      <c r="X46" s="17">
        <f t="shared" si="25"/>
        <v>18204</v>
      </c>
      <c r="Y46" s="17">
        <f t="shared" si="25"/>
        <v>21320</v>
      </c>
      <c r="Z46" s="17">
        <f t="shared" si="25"/>
        <v>18204</v>
      </c>
      <c r="AA46" s="17">
        <f t="shared" si="25"/>
        <v>18204</v>
      </c>
      <c r="AB46" s="17">
        <f t="shared" si="25"/>
        <v>18204</v>
      </c>
      <c r="AC46" s="17">
        <f t="shared" si="25"/>
        <v>20336</v>
      </c>
      <c r="AD46" s="17">
        <f t="shared" si="25"/>
        <v>19352</v>
      </c>
      <c r="AE46" s="17">
        <f t="shared" si="25"/>
        <v>20336</v>
      </c>
      <c r="AF46" s="17">
        <f t="shared" si="25"/>
        <v>19352</v>
      </c>
      <c r="AG46" s="17">
        <f t="shared" si="25"/>
        <v>19352</v>
      </c>
      <c r="AH46" s="17">
        <f t="shared" si="25"/>
        <v>18204</v>
      </c>
      <c r="AI46" s="17">
        <f t="shared" si="25"/>
        <v>19352</v>
      </c>
      <c r="AJ46" s="17">
        <f t="shared" si="25"/>
        <v>20336</v>
      </c>
      <c r="AK46" s="17">
        <f t="shared" si="25"/>
        <v>19352</v>
      </c>
      <c r="AL46" s="17">
        <f t="shared" si="25"/>
        <v>20336</v>
      </c>
      <c r="AM46" s="17">
        <f t="shared" si="25"/>
        <v>19352</v>
      </c>
      <c r="AN46" s="17">
        <f t="shared" si="25"/>
        <v>20336</v>
      </c>
      <c r="AO46" s="17">
        <f t="shared" si="25"/>
        <v>20336</v>
      </c>
      <c r="AP46" s="17">
        <f t="shared" si="25"/>
        <v>20336</v>
      </c>
      <c r="AQ46" s="17">
        <f t="shared" si="25"/>
        <v>19352</v>
      </c>
      <c r="AR46" s="17">
        <f t="shared" si="25"/>
        <v>20336</v>
      </c>
      <c r="AS46" s="17">
        <f t="shared" si="25"/>
        <v>19352</v>
      </c>
      <c r="AT46" s="17">
        <f t="shared" si="25"/>
        <v>20336</v>
      </c>
      <c r="AU46" s="17">
        <f t="shared" si="25"/>
        <v>19352</v>
      </c>
      <c r="AV46" s="17">
        <f t="shared" si="25"/>
        <v>20336</v>
      </c>
      <c r="AW46" s="17">
        <f t="shared" si="25"/>
        <v>19352</v>
      </c>
      <c r="AX46" s="17">
        <f t="shared" si="25"/>
        <v>20336</v>
      </c>
      <c r="AY46" s="17">
        <f t="shared" si="25"/>
        <v>19352</v>
      </c>
      <c r="AZ46" s="17">
        <f t="shared" si="25"/>
        <v>20336</v>
      </c>
      <c r="BA46" s="17">
        <f t="shared" si="25"/>
        <v>19352</v>
      </c>
    </row>
    <row r="47" spans="1:53" s="18" customFormat="1" ht="11.1" customHeight="1" x14ac:dyDescent="0.2">
      <c r="A47" s="19">
        <v>2</v>
      </c>
      <c r="B47" s="17">
        <f t="shared" ref="B47" si="26">ROUNDUP(B23*0.82,)</f>
        <v>18860</v>
      </c>
      <c r="C47" s="17">
        <f t="shared" ref="C47:BA47" si="27">ROUNDUP(C23*0.82,)</f>
        <v>23288</v>
      </c>
      <c r="D47" s="17">
        <f t="shared" si="27"/>
        <v>18860</v>
      </c>
      <c r="E47" s="17">
        <f t="shared" si="27"/>
        <v>23288</v>
      </c>
      <c r="F47" s="17">
        <f t="shared" si="27"/>
        <v>23288</v>
      </c>
      <c r="G47" s="17">
        <f t="shared" si="27"/>
        <v>19844</v>
      </c>
      <c r="H47" s="17">
        <f t="shared" si="27"/>
        <v>19844</v>
      </c>
      <c r="I47" s="17">
        <f t="shared" si="27"/>
        <v>17876</v>
      </c>
      <c r="J47" s="17">
        <f t="shared" si="27"/>
        <v>17876</v>
      </c>
      <c r="K47" s="17">
        <f t="shared" si="27"/>
        <v>18860</v>
      </c>
      <c r="L47" s="17">
        <f t="shared" si="27"/>
        <v>20828</v>
      </c>
      <c r="M47" s="17">
        <f t="shared" si="27"/>
        <v>19844</v>
      </c>
      <c r="N47" s="17">
        <f t="shared" si="27"/>
        <v>16318</v>
      </c>
      <c r="O47" s="17">
        <f t="shared" si="27"/>
        <v>17876</v>
      </c>
      <c r="P47" s="17">
        <f t="shared" si="27"/>
        <v>17876</v>
      </c>
      <c r="Q47" s="17">
        <f t="shared" si="27"/>
        <v>18860</v>
      </c>
      <c r="R47" s="17">
        <f t="shared" si="27"/>
        <v>19844</v>
      </c>
      <c r="S47" s="17">
        <f t="shared" si="27"/>
        <v>16318</v>
      </c>
      <c r="T47" s="17">
        <f t="shared" si="27"/>
        <v>16318</v>
      </c>
      <c r="U47" s="17">
        <f t="shared" si="27"/>
        <v>17958</v>
      </c>
      <c r="V47" s="17">
        <f t="shared" si="27"/>
        <v>20828</v>
      </c>
      <c r="W47" s="17">
        <f t="shared" si="27"/>
        <v>19106</v>
      </c>
      <c r="X47" s="17">
        <f t="shared" si="27"/>
        <v>19680</v>
      </c>
      <c r="Y47" s="17">
        <f t="shared" si="27"/>
        <v>22796</v>
      </c>
      <c r="Z47" s="17">
        <f t="shared" si="27"/>
        <v>19680</v>
      </c>
      <c r="AA47" s="17">
        <f t="shared" si="27"/>
        <v>19680</v>
      </c>
      <c r="AB47" s="17">
        <f t="shared" si="27"/>
        <v>19680</v>
      </c>
      <c r="AC47" s="17">
        <f t="shared" si="27"/>
        <v>21812</v>
      </c>
      <c r="AD47" s="17">
        <f t="shared" si="27"/>
        <v>20828</v>
      </c>
      <c r="AE47" s="17">
        <f t="shared" si="27"/>
        <v>21812</v>
      </c>
      <c r="AF47" s="17">
        <f t="shared" si="27"/>
        <v>20828</v>
      </c>
      <c r="AG47" s="17">
        <f t="shared" si="27"/>
        <v>20828</v>
      </c>
      <c r="AH47" s="17">
        <f t="shared" si="27"/>
        <v>19680</v>
      </c>
      <c r="AI47" s="17">
        <f t="shared" si="27"/>
        <v>20828</v>
      </c>
      <c r="AJ47" s="17">
        <f t="shared" si="27"/>
        <v>21812</v>
      </c>
      <c r="AK47" s="17">
        <f t="shared" si="27"/>
        <v>20828</v>
      </c>
      <c r="AL47" s="17">
        <f t="shared" si="27"/>
        <v>21812</v>
      </c>
      <c r="AM47" s="17">
        <f t="shared" si="27"/>
        <v>20828</v>
      </c>
      <c r="AN47" s="17">
        <f t="shared" si="27"/>
        <v>21812</v>
      </c>
      <c r="AO47" s="17">
        <f t="shared" si="27"/>
        <v>21812</v>
      </c>
      <c r="AP47" s="17">
        <f t="shared" si="27"/>
        <v>21812</v>
      </c>
      <c r="AQ47" s="17">
        <f t="shared" si="27"/>
        <v>20828</v>
      </c>
      <c r="AR47" s="17">
        <f t="shared" si="27"/>
        <v>21812</v>
      </c>
      <c r="AS47" s="17">
        <f t="shared" si="27"/>
        <v>20828</v>
      </c>
      <c r="AT47" s="17">
        <f t="shared" si="27"/>
        <v>21812</v>
      </c>
      <c r="AU47" s="17">
        <f t="shared" si="27"/>
        <v>20828</v>
      </c>
      <c r="AV47" s="17">
        <f t="shared" si="27"/>
        <v>21812</v>
      </c>
      <c r="AW47" s="17">
        <f t="shared" si="27"/>
        <v>20828</v>
      </c>
      <c r="AX47" s="17">
        <f t="shared" si="27"/>
        <v>21812</v>
      </c>
      <c r="AY47" s="17">
        <f t="shared" si="27"/>
        <v>20828</v>
      </c>
      <c r="AZ47" s="17">
        <f t="shared" si="27"/>
        <v>21812</v>
      </c>
      <c r="BA47" s="17">
        <f t="shared" si="27"/>
        <v>20828</v>
      </c>
    </row>
    <row r="48" spans="1:53" s="18" customFormat="1" ht="11.1"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row>
    <row r="49" spans="1:53" s="18" customFormat="1" ht="11.1" customHeight="1" x14ac:dyDescent="0.2">
      <c r="A49" s="19" t="s">
        <v>1</v>
      </c>
      <c r="B49" s="17">
        <f t="shared" ref="B49" si="28">ROUNDUP(B25*0.82,)</f>
        <v>102500</v>
      </c>
      <c r="C49" s="17">
        <f t="shared" ref="C49:BA49" si="29">ROUNDUP(C25*0.82,)</f>
        <v>102500</v>
      </c>
      <c r="D49" s="17">
        <f t="shared" si="29"/>
        <v>102500</v>
      </c>
      <c r="E49" s="17">
        <f t="shared" si="29"/>
        <v>102500</v>
      </c>
      <c r="F49" s="17">
        <f t="shared" si="29"/>
        <v>102500</v>
      </c>
      <c r="G49" s="17">
        <f t="shared" si="29"/>
        <v>102500</v>
      </c>
      <c r="H49" s="17">
        <f t="shared" si="29"/>
        <v>102500</v>
      </c>
      <c r="I49" s="17">
        <f t="shared" si="29"/>
        <v>102500</v>
      </c>
      <c r="J49" s="17">
        <f t="shared" si="29"/>
        <v>102500</v>
      </c>
      <c r="K49" s="17">
        <f t="shared" si="29"/>
        <v>102500</v>
      </c>
      <c r="L49" s="17">
        <f t="shared" si="29"/>
        <v>102501</v>
      </c>
      <c r="M49" s="17">
        <f t="shared" si="29"/>
        <v>102502</v>
      </c>
      <c r="N49" s="17">
        <f t="shared" si="29"/>
        <v>102500</v>
      </c>
      <c r="O49" s="17">
        <f t="shared" si="29"/>
        <v>102500</v>
      </c>
      <c r="P49" s="17">
        <f t="shared" si="29"/>
        <v>102500</v>
      </c>
      <c r="Q49" s="17">
        <f t="shared" si="29"/>
        <v>102500</v>
      </c>
      <c r="R49" s="17">
        <f t="shared" si="29"/>
        <v>102500</v>
      </c>
      <c r="S49" s="17">
        <f t="shared" si="29"/>
        <v>102500</v>
      </c>
      <c r="T49" s="17">
        <f t="shared" si="29"/>
        <v>102500</v>
      </c>
      <c r="U49" s="17">
        <f t="shared" si="29"/>
        <v>123000</v>
      </c>
      <c r="V49" s="17">
        <f t="shared" si="29"/>
        <v>123000</v>
      </c>
      <c r="W49" s="17">
        <f t="shared" si="29"/>
        <v>123000</v>
      </c>
      <c r="X49" s="17">
        <f t="shared" si="29"/>
        <v>123000</v>
      </c>
      <c r="Y49" s="17">
        <f t="shared" si="29"/>
        <v>123000</v>
      </c>
      <c r="Z49" s="17">
        <f t="shared" si="29"/>
        <v>123000</v>
      </c>
      <c r="AA49" s="17">
        <f t="shared" si="29"/>
        <v>123000</v>
      </c>
      <c r="AB49" s="17">
        <f t="shared" si="29"/>
        <v>123000</v>
      </c>
      <c r="AC49" s="17">
        <f t="shared" si="29"/>
        <v>123000</v>
      </c>
      <c r="AD49" s="17">
        <f t="shared" si="29"/>
        <v>123000</v>
      </c>
      <c r="AE49" s="17">
        <f t="shared" si="29"/>
        <v>123000</v>
      </c>
      <c r="AF49" s="17">
        <f t="shared" si="29"/>
        <v>123000</v>
      </c>
      <c r="AG49" s="17">
        <f t="shared" si="29"/>
        <v>123000</v>
      </c>
      <c r="AH49" s="17">
        <f t="shared" si="29"/>
        <v>123000</v>
      </c>
      <c r="AI49" s="17">
        <f t="shared" si="29"/>
        <v>123000</v>
      </c>
      <c r="AJ49" s="17">
        <f t="shared" si="29"/>
        <v>123000</v>
      </c>
      <c r="AK49" s="17">
        <f t="shared" si="29"/>
        <v>123000</v>
      </c>
      <c r="AL49" s="17">
        <f t="shared" si="29"/>
        <v>123000</v>
      </c>
      <c r="AM49" s="17">
        <f t="shared" si="29"/>
        <v>123000</v>
      </c>
      <c r="AN49" s="17">
        <f t="shared" si="29"/>
        <v>123000</v>
      </c>
      <c r="AO49" s="17">
        <f t="shared" si="29"/>
        <v>123000</v>
      </c>
      <c r="AP49" s="17">
        <f t="shared" si="29"/>
        <v>123000</v>
      </c>
      <c r="AQ49" s="17">
        <f t="shared" si="29"/>
        <v>123000</v>
      </c>
      <c r="AR49" s="17">
        <f t="shared" si="29"/>
        <v>123000</v>
      </c>
      <c r="AS49" s="17">
        <f t="shared" si="29"/>
        <v>123000</v>
      </c>
      <c r="AT49" s="17">
        <f t="shared" si="29"/>
        <v>123000</v>
      </c>
      <c r="AU49" s="17">
        <f t="shared" si="29"/>
        <v>123000</v>
      </c>
      <c r="AV49" s="17">
        <f t="shared" si="29"/>
        <v>123000</v>
      </c>
      <c r="AW49" s="17">
        <f t="shared" si="29"/>
        <v>123000</v>
      </c>
      <c r="AX49" s="17">
        <f t="shared" si="29"/>
        <v>123000</v>
      </c>
      <c r="AY49" s="17">
        <f t="shared" si="29"/>
        <v>123000</v>
      </c>
      <c r="AZ49" s="17">
        <f t="shared" si="29"/>
        <v>123000</v>
      </c>
      <c r="BA49" s="17">
        <f t="shared" si="29"/>
        <v>123000</v>
      </c>
    </row>
    <row r="50" spans="1:53" ht="24" x14ac:dyDescent="0.2">
      <c r="A50" s="136" t="s">
        <v>125</v>
      </c>
    </row>
    <row r="51" spans="1:53" ht="12.75" hidden="1" thickBot="1" x14ac:dyDescent="0.25">
      <c r="A51" s="177" t="s">
        <v>154</v>
      </c>
    </row>
    <row r="52" spans="1:53" ht="25.5" hidden="1" x14ac:dyDescent="0.2">
      <c r="A52" s="174" t="s">
        <v>153</v>
      </c>
    </row>
    <row r="53" spans="1:53" ht="24" hidden="1" x14ac:dyDescent="0.2">
      <c r="A53" s="180" t="s">
        <v>156</v>
      </c>
    </row>
    <row r="54" spans="1:53" ht="25.5" hidden="1" x14ac:dyDescent="0.2">
      <c r="A54" s="175" t="s">
        <v>157</v>
      </c>
    </row>
    <row r="55" spans="1:53" hidden="1" x14ac:dyDescent="0.2">
      <c r="A55" s="180" t="s">
        <v>155</v>
      </c>
    </row>
    <row r="56" spans="1:53" hidden="1" x14ac:dyDescent="0.2">
      <c r="A56" s="188" t="s">
        <v>177</v>
      </c>
    </row>
    <row r="57" spans="1:53" x14ac:dyDescent="0.2">
      <c r="A57" s="96" t="s">
        <v>12</v>
      </c>
    </row>
    <row r="58" spans="1:53" x14ac:dyDescent="0.2">
      <c r="A58" s="22" t="s">
        <v>13</v>
      </c>
    </row>
    <row r="59" spans="1:53" x14ac:dyDescent="0.2">
      <c r="A59" s="22" t="s">
        <v>14</v>
      </c>
    </row>
    <row r="60" spans="1:53" ht="24" x14ac:dyDescent="0.2">
      <c r="A60" s="23" t="s">
        <v>18</v>
      </c>
    </row>
    <row r="61" spans="1:53" x14ac:dyDescent="0.2">
      <c r="A61" s="156" t="s">
        <v>126</v>
      </c>
    </row>
    <row r="62" spans="1:53" x14ac:dyDescent="0.2">
      <c r="A62" s="22"/>
    </row>
    <row r="63" spans="1:53" hidden="1" x14ac:dyDescent="0.2">
      <c r="A63" s="95" t="s">
        <v>16</v>
      </c>
    </row>
    <row r="64" spans="1:53" ht="72" hidden="1" x14ac:dyDescent="0.2">
      <c r="A64" s="157" t="s">
        <v>180</v>
      </c>
    </row>
    <row r="65" spans="1:1" hidden="1" x14ac:dyDescent="0.2"/>
    <row r="66" spans="1:1" hidden="1" x14ac:dyDescent="0.2">
      <c r="A66" s="191" t="s">
        <v>24</v>
      </c>
    </row>
    <row r="67" spans="1:1" hidden="1" x14ac:dyDescent="0.2">
      <c r="A67" s="190" t="s">
        <v>182</v>
      </c>
    </row>
    <row r="68" spans="1:1" hidden="1" x14ac:dyDescent="0.2">
      <c r="A68" s="173" t="s">
        <v>183</v>
      </c>
    </row>
    <row r="69" spans="1:1" ht="21.75" customHeight="1" thickBot="1" x14ac:dyDescent="0.25">
      <c r="A69" s="95" t="s">
        <v>16</v>
      </c>
    </row>
    <row r="70" spans="1:1" ht="159" customHeight="1" thickBot="1" x14ac:dyDescent="0.25">
      <c r="A70" s="218" t="s">
        <v>219</v>
      </c>
    </row>
  </sheetData>
  <pageMargins left="0.25" right="0.25" top="0.75" bottom="0.75" header="0.3" footer="0.3"/>
  <pageSetup scale="51"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topLeftCell="A7" workbookViewId="0">
      <selection activeCell="D31" sqref="D31"/>
    </sheetView>
  </sheetViews>
  <sheetFormatPr defaultRowHeight="12.75" x14ac:dyDescent="0.2"/>
  <cols>
    <col min="1" max="1" width="75.85546875" bestFit="1" customWidth="1"/>
  </cols>
  <sheetData>
    <row r="1" spans="1:12" x14ac:dyDescent="0.2">
      <c r="A1" s="185" t="s">
        <v>163</v>
      </c>
    </row>
    <row r="2" spans="1:12" x14ac:dyDescent="0.2">
      <c r="A2" s="15" t="s">
        <v>8</v>
      </c>
    </row>
    <row r="3" spans="1:12" x14ac:dyDescent="0.2">
      <c r="A3" s="13"/>
    </row>
    <row r="4" spans="1:12" x14ac:dyDescent="0.2">
      <c r="A4" s="49"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row>
    <row r="5" spans="1:12"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row>
    <row r="6" spans="1:12" x14ac:dyDescent="0.2">
      <c r="A6" s="17" t="s">
        <v>149</v>
      </c>
      <c r="B6" s="18"/>
      <c r="C6" s="18"/>
      <c r="D6" s="18"/>
      <c r="E6" s="18"/>
      <c r="F6" s="18"/>
      <c r="G6" s="18"/>
      <c r="H6" s="18"/>
      <c r="I6" s="18"/>
      <c r="J6" s="18"/>
      <c r="K6" s="18"/>
      <c r="L6" s="18"/>
    </row>
    <row r="7" spans="1:12" x14ac:dyDescent="0.2">
      <c r="A7" s="19">
        <v>1</v>
      </c>
      <c r="B7" s="17" t="e">
        <f>'C завтраками| Bed and breakfast'!#REF!*0.8</f>
        <v>#REF!</v>
      </c>
      <c r="C7" s="17" t="e">
        <f>'C завтраками| Bed and breakfast'!#REF!*0.8</f>
        <v>#REF!</v>
      </c>
      <c r="D7" s="17" t="e">
        <f>'C завтраками| Bed and breakfast'!#REF!*0.8</f>
        <v>#REF!</v>
      </c>
      <c r="E7" s="17" t="e">
        <f>'C завтраками| Bed and breakfast'!#REF!*0.8</f>
        <v>#REF!</v>
      </c>
      <c r="F7" s="17" t="e">
        <f>'C завтраками| Bed and breakfast'!#REF!*0.8</f>
        <v>#REF!</v>
      </c>
      <c r="G7" s="17" t="e">
        <f>'C завтраками| Bed and breakfast'!#REF!*0.8</f>
        <v>#REF!</v>
      </c>
      <c r="H7" s="17" t="e">
        <f>'C завтраками| Bed and breakfast'!#REF!*0.8</f>
        <v>#REF!</v>
      </c>
      <c r="I7" s="17" t="e">
        <f>'C завтраками| Bed and breakfast'!#REF!*0.8</f>
        <v>#REF!</v>
      </c>
      <c r="J7" s="17" t="e">
        <f>'C завтраками| Bed and breakfast'!#REF!*0.8</f>
        <v>#REF!</v>
      </c>
      <c r="K7" s="17" t="e">
        <f>'C завтраками| Bed and breakfast'!#REF!*0.8</f>
        <v>#REF!</v>
      </c>
      <c r="L7" s="17" t="e">
        <f>'C завтраками| Bed and breakfast'!#REF!*0.8</f>
        <v>#REF!</v>
      </c>
    </row>
    <row r="8" spans="1:12" x14ac:dyDescent="0.2">
      <c r="A8" s="19">
        <v>2</v>
      </c>
      <c r="B8" s="17" t="e">
        <f>'C завтраками| Bed and breakfast'!#REF!*0.8</f>
        <v>#REF!</v>
      </c>
      <c r="C8" s="17" t="e">
        <f>'C завтраками| Bed and breakfast'!#REF!*0.8</f>
        <v>#REF!</v>
      </c>
      <c r="D8" s="17" t="e">
        <f>'C завтраками| Bed and breakfast'!#REF!*0.8</f>
        <v>#REF!</v>
      </c>
      <c r="E8" s="17" t="e">
        <f>'C завтраками| Bed and breakfast'!#REF!*0.8</f>
        <v>#REF!</v>
      </c>
      <c r="F8" s="17" t="e">
        <f>'C завтраками| Bed and breakfast'!#REF!*0.8</f>
        <v>#REF!</v>
      </c>
      <c r="G8" s="17" t="e">
        <f>'C завтраками| Bed and breakfast'!#REF!*0.8</f>
        <v>#REF!</v>
      </c>
      <c r="H8" s="17" t="e">
        <f>'C завтраками| Bed and breakfast'!#REF!*0.8</f>
        <v>#REF!</v>
      </c>
      <c r="I8" s="17" t="e">
        <f>'C завтраками| Bed and breakfast'!#REF!*0.8</f>
        <v>#REF!</v>
      </c>
      <c r="J8" s="17" t="e">
        <f>'C завтраками| Bed and breakfast'!#REF!*0.8</f>
        <v>#REF!</v>
      </c>
      <c r="K8" s="17" t="e">
        <f>'C завтраками| Bed and breakfast'!#REF!*0.8</f>
        <v>#REF!</v>
      </c>
      <c r="L8" s="17" t="e">
        <f>'C завтраками| Bed and breakfast'!#REF!*0.8</f>
        <v>#REF!</v>
      </c>
    </row>
    <row r="9" spans="1:12" x14ac:dyDescent="0.2">
      <c r="A9" s="17" t="s">
        <v>150</v>
      </c>
      <c r="B9" s="17"/>
      <c r="C9" s="17"/>
      <c r="D9" s="17"/>
      <c r="E9" s="17"/>
      <c r="F9" s="17"/>
      <c r="G9" s="17"/>
      <c r="H9" s="17"/>
      <c r="I9" s="17"/>
      <c r="J9" s="17"/>
      <c r="K9" s="17"/>
      <c r="L9" s="17"/>
    </row>
    <row r="10" spans="1:12" x14ac:dyDescent="0.2">
      <c r="A10" s="19">
        <v>1</v>
      </c>
      <c r="B10" s="17" t="e">
        <f>'C завтраками| Bed and breakfast'!#REF!*0.8</f>
        <v>#REF!</v>
      </c>
      <c r="C10" s="17" t="e">
        <f>'C завтраками| Bed and breakfast'!#REF!*0.8</f>
        <v>#REF!</v>
      </c>
      <c r="D10" s="17" t="e">
        <f>'C завтраками| Bed and breakfast'!#REF!*0.8</f>
        <v>#REF!</v>
      </c>
      <c r="E10" s="17" t="e">
        <f>'C завтраками| Bed and breakfast'!#REF!*0.8</f>
        <v>#REF!</v>
      </c>
      <c r="F10" s="17" t="e">
        <f>'C завтраками| Bed and breakfast'!#REF!*0.8</f>
        <v>#REF!</v>
      </c>
      <c r="G10" s="17" t="e">
        <f>'C завтраками| Bed and breakfast'!#REF!*0.8</f>
        <v>#REF!</v>
      </c>
      <c r="H10" s="17" t="e">
        <f>'C завтраками| Bed and breakfast'!#REF!*0.8</f>
        <v>#REF!</v>
      </c>
      <c r="I10" s="17" t="e">
        <f>'C завтраками| Bed and breakfast'!#REF!*0.8</f>
        <v>#REF!</v>
      </c>
      <c r="J10" s="17" t="e">
        <f>'C завтраками| Bed and breakfast'!#REF!*0.8</f>
        <v>#REF!</v>
      </c>
      <c r="K10" s="17" t="e">
        <f>'C завтраками| Bed and breakfast'!#REF!*0.8</f>
        <v>#REF!</v>
      </c>
      <c r="L10" s="17" t="e">
        <f>'C завтраками| Bed and breakfast'!#REF!*0.8</f>
        <v>#REF!</v>
      </c>
    </row>
    <row r="11" spans="1:12" x14ac:dyDescent="0.2">
      <c r="A11" s="19">
        <v>2</v>
      </c>
      <c r="B11" s="17" t="e">
        <f>'C завтраками| Bed and breakfast'!#REF!*0.8</f>
        <v>#REF!</v>
      </c>
      <c r="C11" s="17" t="e">
        <f>'C завтраками| Bed and breakfast'!#REF!*0.8</f>
        <v>#REF!</v>
      </c>
      <c r="D11" s="17" t="e">
        <f>'C завтраками| Bed and breakfast'!#REF!*0.8</f>
        <v>#REF!</v>
      </c>
      <c r="E11" s="17" t="e">
        <f>'C завтраками| Bed and breakfast'!#REF!*0.8</f>
        <v>#REF!</v>
      </c>
      <c r="F11" s="17" t="e">
        <f>'C завтраками| Bed and breakfast'!#REF!*0.8</f>
        <v>#REF!</v>
      </c>
      <c r="G11" s="17" t="e">
        <f>'C завтраками| Bed and breakfast'!#REF!*0.8</f>
        <v>#REF!</v>
      </c>
      <c r="H11" s="17" t="e">
        <f>'C завтраками| Bed and breakfast'!#REF!*0.8</f>
        <v>#REF!</v>
      </c>
      <c r="I11" s="17" t="e">
        <f>'C завтраками| Bed and breakfast'!#REF!*0.8</f>
        <v>#REF!</v>
      </c>
      <c r="J11" s="17" t="e">
        <f>'C завтраками| Bed and breakfast'!#REF!*0.8</f>
        <v>#REF!</v>
      </c>
      <c r="K11" s="17" t="e">
        <f>'C завтраками| Bed and breakfast'!#REF!*0.8</f>
        <v>#REF!</v>
      </c>
      <c r="L11" s="17" t="e">
        <f>'C завтраками| Bed and breakfast'!#REF!*0.8</f>
        <v>#REF!</v>
      </c>
    </row>
    <row r="12" spans="1:12" x14ac:dyDescent="0.2">
      <c r="A12" s="17" t="s">
        <v>151</v>
      </c>
      <c r="B12" s="17"/>
      <c r="C12" s="17"/>
      <c r="D12" s="17"/>
      <c r="E12" s="17"/>
      <c r="F12" s="17"/>
      <c r="G12" s="17"/>
      <c r="H12" s="17"/>
      <c r="I12" s="17"/>
      <c r="J12" s="17"/>
      <c r="K12" s="17"/>
      <c r="L12" s="17"/>
    </row>
    <row r="13" spans="1:12" x14ac:dyDescent="0.2">
      <c r="A13" s="19">
        <v>1</v>
      </c>
      <c r="B13" s="17" t="e">
        <f>'C завтраками| Bed and breakfast'!#REF!*0.8</f>
        <v>#REF!</v>
      </c>
      <c r="C13" s="17" t="e">
        <f>'C завтраками| Bed and breakfast'!#REF!*0.8</f>
        <v>#REF!</v>
      </c>
      <c r="D13" s="17" t="e">
        <f>'C завтраками| Bed and breakfast'!#REF!*0.8</f>
        <v>#REF!</v>
      </c>
      <c r="E13" s="17" t="e">
        <f>'C завтраками| Bed and breakfast'!#REF!*0.8</f>
        <v>#REF!</v>
      </c>
      <c r="F13" s="17" t="e">
        <f>'C завтраками| Bed and breakfast'!#REF!*0.8</f>
        <v>#REF!</v>
      </c>
      <c r="G13" s="17" t="e">
        <f>'C завтраками| Bed and breakfast'!#REF!*0.8</f>
        <v>#REF!</v>
      </c>
      <c r="H13" s="17" t="e">
        <f>'C завтраками| Bed and breakfast'!#REF!*0.8</f>
        <v>#REF!</v>
      </c>
      <c r="I13" s="17" t="e">
        <f>'C завтраками| Bed and breakfast'!#REF!*0.8</f>
        <v>#REF!</v>
      </c>
      <c r="J13" s="17" t="e">
        <f>'C завтраками| Bed and breakfast'!#REF!*0.8</f>
        <v>#REF!</v>
      </c>
      <c r="K13" s="17" t="e">
        <f>'C завтраками| Bed and breakfast'!#REF!*0.8</f>
        <v>#REF!</v>
      </c>
      <c r="L13" s="17" t="e">
        <f>'C завтраками| Bed and breakfast'!#REF!*0.8</f>
        <v>#REF!</v>
      </c>
    </row>
    <row r="14" spans="1:12" x14ac:dyDescent="0.2">
      <c r="A14" s="19">
        <v>2</v>
      </c>
      <c r="B14" s="17" t="e">
        <f>'C завтраками| Bed and breakfast'!#REF!*0.8</f>
        <v>#REF!</v>
      </c>
      <c r="C14" s="17" t="e">
        <f>'C завтраками| Bed and breakfast'!#REF!*0.8</f>
        <v>#REF!</v>
      </c>
      <c r="D14" s="17" t="e">
        <f>'C завтраками| Bed and breakfast'!#REF!*0.8</f>
        <v>#REF!</v>
      </c>
      <c r="E14" s="17" t="e">
        <f>'C завтраками| Bed and breakfast'!#REF!*0.8</f>
        <v>#REF!</v>
      </c>
      <c r="F14" s="17" t="e">
        <f>'C завтраками| Bed and breakfast'!#REF!*0.8</f>
        <v>#REF!</v>
      </c>
      <c r="G14" s="17" t="e">
        <f>'C завтраками| Bed and breakfast'!#REF!*0.8</f>
        <v>#REF!</v>
      </c>
      <c r="H14" s="17" t="e">
        <f>'C завтраками| Bed and breakfast'!#REF!*0.8</f>
        <v>#REF!</v>
      </c>
      <c r="I14" s="17" t="e">
        <f>'C завтраками| Bed and breakfast'!#REF!*0.8</f>
        <v>#REF!</v>
      </c>
      <c r="J14" s="17" t="e">
        <f>'C завтраками| Bed and breakfast'!#REF!*0.8</f>
        <v>#REF!</v>
      </c>
      <c r="K14" s="17" t="e">
        <f>'C завтраками| Bed and breakfast'!#REF!*0.8</f>
        <v>#REF!</v>
      </c>
      <c r="L14" s="17" t="e">
        <f>'C завтраками| Bed and breakfast'!#REF!*0.8</f>
        <v>#REF!</v>
      </c>
    </row>
    <row r="15" spans="1:12" x14ac:dyDescent="0.2">
      <c r="A15" s="17" t="s">
        <v>4</v>
      </c>
      <c r="B15" s="17"/>
      <c r="C15" s="17"/>
      <c r="D15" s="17"/>
      <c r="E15" s="17"/>
      <c r="F15" s="17"/>
      <c r="G15" s="17"/>
      <c r="H15" s="17"/>
      <c r="I15" s="17"/>
      <c r="J15" s="17"/>
      <c r="K15" s="17"/>
      <c r="L15" s="17"/>
    </row>
    <row r="16" spans="1:12" x14ac:dyDescent="0.2">
      <c r="A16" s="19">
        <v>1</v>
      </c>
      <c r="B16" s="17" t="e">
        <f>'C завтраками| Bed and breakfast'!#REF!*0.8</f>
        <v>#REF!</v>
      </c>
      <c r="C16" s="17" t="e">
        <f>'C завтраками| Bed and breakfast'!#REF!*0.8</f>
        <v>#REF!</v>
      </c>
      <c r="D16" s="17" t="e">
        <f>'C завтраками| Bed and breakfast'!#REF!*0.8</f>
        <v>#REF!</v>
      </c>
      <c r="E16" s="17" t="e">
        <f>'C завтраками| Bed and breakfast'!#REF!*0.8</f>
        <v>#REF!</v>
      </c>
      <c r="F16" s="17" t="e">
        <f>'C завтраками| Bed and breakfast'!#REF!*0.8</f>
        <v>#REF!</v>
      </c>
      <c r="G16" s="17" t="e">
        <f>'C завтраками| Bed and breakfast'!#REF!*0.8</f>
        <v>#REF!</v>
      </c>
      <c r="H16" s="17" t="e">
        <f>'C завтраками| Bed and breakfast'!#REF!*0.8</f>
        <v>#REF!</v>
      </c>
      <c r="I16" s="17" t="e">
        <f>'C завтраками| Bed and breakfast'!#REF!*0.8</f>
        <v>#REF!</v>
      </c>
      <c r="J16" s="17" t="e">
        <f>'C завтраками| Bed and breakfast'!#REF!*0.8</f>
        <v>#REF!</v>
      </c>
      <c r="K16" s="17" t="e">
        <f>'C завтраками| Bed and breakfast'!#REF!*0.8</f>
        <v>#REF!</v>
      </c>
      <c r="L16" s="17" t="e">
        <f>'C завтраками| Bed and breakfast'!#REF!*0.8</f>
        <v>#REF!</v>
      </c>
    </row>
    <row r="17" spans="1:12" x14ac:dyDescent="0.2">
      <c r="A17" s="19">
        <v>2</v>
      </c>
      <c r="B17" s="17" t="e">
        <f>'C завтраками| Bed and breakfast'!#REF!*0.8</f>
        <v>#REF!</v>
      </c>
      <c r="C17" s="17" t="e">
        <f>'C завтраками| Bed and breakfast'!#REF!*0.8</f>
        <v>#REF!</v>
      </c>
      <c r="D17" s="17" t="e">
        <f>'C завтраками| Bed and breakfast'!#REF!*0.8</f>
        <v>#REF!</v>
      </c>
      <c r="E17" s="17" t="e">
        <f>'C завтраками| Bed and breakfast'!#REF!*0.8</f>
        <v>#REF!</v>
      </c>
      <c r="F17" s="17" t="e">
        <f>'C завтраками| Bed and breakfast'!#REF!*0.8</f>
        <v>#REF!</v>
      </c>
      <c r="G17" s="17" t="e">
        <f>'C завтраками| Bed and breakfast'!#REF!*0.8</f>
        <v>#REF!</v>
      </c>
      <c r="H17" s="17" t="e">
        <f>'C завтраками| Bed and breakfast'!#REF!*0.8</f>
        <v>#REF!</v>
      </c>
      <c r="I17" s="17" t="e">
        <f>'C завтраками| Bed and breakfast'!#REF!*0.8</f>
        <v>#REF!</v>
      </c>
      <c r="J17" s="17" t="e">
        <f>'C завтраками| Bed and breakfast'!#REF!*0.8</f>
        <v>#REF!</v>
      </c>
      <c r="K17" s="17" t="e">
        <f>'C завтраками| Bed and breakfast'!#REF!*0.8</f>
        <v>#REF!</v>
      </c>
      <c r="L17" s="17" t="e">
        <f>'C завтраками| Bed and breakfast'!#REF!*0.8</f>
        <v>#REF!</v>
      </c>
    </row>
    <row r="18" spans="1:12" x14ac:dyDescent="0.2">
      <c r="A18" s="17" t="s">
        <v>152</v>
      </c>
      <c r="B18" s="17"/>
      <c r="C18" s="17"/>
      <c r="D18" s="17"/>
      <c r="E18" s="17"/>
      <c r="F18" s="17"/>
      <c r="G18" s="17"/>
      <c r="H18" s="17"/>
      <c r="I18" s="17"/>
      <c r="J18" s="17"/>
      <c r="K18" s="17"/>
      <c r="L18" s="17"/>
    </row>
    <row r="19" spans="1:12" x14ac:dyDescent="0.2">
      <c r="A19" s="19">
        <v>1</v>
      </c>
      <c r="B19" s="17" t="e">
        <f>'C завтраками| Bed and breakfast'!#REF!*0.8</f>
        <v>#REF!</v>
      </c>
      <c r="C19" s="17" t="e">
        <f>'C завтраками| Bed and breakfast'!#REF!*0.8</f>
        <v>#REF!</v>
      </c>
      <c r="D19" s="17" t="e">
        <f>'C завтраками| Bed and breakfast'!#REF!*0.8</f>
        <v>#REF!</v>
      </c>
      <c r="E19" s="17" t="e">
        <f>'C завтраками| Bed and breakfast'!#REF!*0.8</f>
        <v>#REF!</v>
      </c>
      <c r="F19" s="17" t="e">
        <f>'C завтраками| Bed and breakfast'!#REF!*0.8</f>
        <v>#REF!</v>
      </c>
      <c r="G19" s="17" t="e">
        <f>'C завтраками| Bed and breakfast'!#REF!*0.8</f>
        <v>#REF!</v>
      </c>
      <c r="H19" s="17" t="e">
        <f>'C завтраками| Bed and breakfast'!#REF!*0.8</f>
        <v>#REF!</v>
      </c>
      <c r="I19" s="17" t="e">
        <f>'C завтраками| Bed and breakfast'!#REF!*0.8</f>
        <v>#REF!</v>
      </c>
      <c r="J19" s="17" t="e">
        <f>'C завтраками| Bed and breakfast'!#REF!*0.8</f>
        <v>#REF!</v>
      </c>
      <c r="K19" s="17" t="e">
        <f>'C завтраками| Bed and breakfast'!#REF!*0.8</f>
        <v>#REF!</v>
      </c>
      <c r="L19" s="17" t="e">
        <f>'C завтраками| Bed and breakfast'!#REF!*0.8</f>
        <v>#REF!</v>
      </c>
    </row>
    <row r="20" spans="1:12" x14ac:dyDescent="0.2">
      <c r="A20" s="19">
        <v>2</v>
      </c>
      <c r="B20" s="17" t="e">
        <f>'C завтраками| Bed and breakfast'!#REF!*0.8</f>
        <v>#REF!</v>
      </c>
      <c r="C20" s="17" t="e">
        <f>'C завтраками| Bed and breakfast'!#REF!*0.8</f>
        <v>#REF!</v>
      </c>
      <c r="D20" s="17" t="e">
        <f>'C завтраками| Bed and breakfast'!#REF!*0.8</f>
        <v>#REF!</v>
      </c>
      <c r="E20" s="17" t="e">
        <f>'C завтраками| Bed and breakfast'!#REF!*0.8</f>
        <v>#REF!</v>
      </c>
      <c r="F20" s="17" t="e">
        <f>'C завтраками| Bed and breakfast'!#REF!*0.8</f>
        <v>#REF!</v>
      </c>
      <c r="G20" s="17" t="e">
        <f>'C завтраками| Bed and breakfast'!#REF!*0.8</f>
        <v>#REF!</v>
      </c>
      <c r="H20" s="17" t="e">
        <f>'C завтраками| Bed and breakfast'!#REF!*0.8</f>
        <v>#REF!</v>
      </c>
      <c r="I20" s="17" t="e">
        <f>'C завтраками| Bed and breakfast'!#REF!*0.8</f>
        <v>#REF!</v>
      </c>
      <c r="J20" s="17" t="e">
        <f>'C завтраками| Bed and breakfast'!#REF!*0.8</f>
        <v>#REF!</v>
      </c>
      <c r="K20" s="17" t="e">
        <f>'C завтраками| Bed and breakfast'!#REF!*0.8</f>
        <v>#REF!</v>
      </c>
      <c r="L20" s="17" t="e">
        <f>'C завтраками| Bed and breakfast'!#REF!*0.8</f>
        <v>#REF!</v>
      </c>
    </row>
    <row r="21" spans="1:12" x14ac:dyDescent="0.2">
      <c r="A21" s="17" t="s">
        <v>5</v>
      </c>
      <c r="B21" s="17"/>
      <c r="C21" s="17"/>
      <c r="D21" s="17"/>
      <c r="E21" s="17"/>
      <c r="F21" s="17"/>
      <c r="G21" s="17"/>
      <c r="H21" s="17"/>
      <c r="I21" s="17"/>
      <c r="J21" s="17"/>
      <c r="K21" s="17"/>
      <c r="L21" s="17"/>
    </row>
    <row r="22" spans="1:12" x14ac:dyDescent="0.2">
      <c r="A22" s="19">
        <v>1</v>
      </c>
      <c r="B22" s="17" t="e">
        <f>'C завтраками| Bed and breakfast'!#REF!*0.8</f>
        <v>#REF!</v>
      </c>
      <c r="C22" s="17" t="e">
        <f>'C завтраками| Bed and breakfast'!#REF!*0.8</f>
        <v>#REF!</v>
      </c>
      <c r="D22" s="17" t="e">
        <f>'C завтраками| Bed and breakfast'!#REF!*0.8</f>
        <v>#REF!</v>
      </c>
      <c r="E22" s="17" t="e">
        <f>'C завтраками| Bed and breakfast'!#REF!*0.8</f>
        <v>#REF!</v>
      </c>
      <c r="F22" s="17" t="e">
        <f>'C завтраками| Bed and breakfast'!#REF!*0.8</f>
        <v>#REF!</v>
      </c>
      <c r="G22" s="17" t="e">
        <f>'C завтраками| Bed and breakfast'!#REF!*0.8</f>
        <v>#REF!</v>
      </c>
      <c r="H22" s="17" t="e">
        <f>'C завтраками| Bed and breakfast'!#REF!*0.8</f>
        <v>#REF!</v>
      </c>
      <c r="I22" s="17" t="e">
        <f>'C завтраками| Bed and breakfast'!#REF!*0.8</f>
        <v>#REF!</v>
      </c>
      <c r="J22" s="17" t="e">
        <f>'C завтраками| Bed and breakfast'!#REF!*0.8</f>
        <v>#REF!</v>
      </c>
      <c r="K22" s="17" t="e">
        <f>'C завтраками| Bed and breakfast'!#REF!*0.8</f>
        <v>#REF!</v>
      </c>
      <c r="L22" s="17" t="e">
        <f>'C завтраками| Bed and breakfast'!#REF!*0.8</f>
        <v>#REF!</v>
      </c>
    </row>
    <row r="23" spans="1:12" x14ac:dyDescent="0.2">
      <c r="A23" s="19">
        <v>2</v>
      </c>
      <c r="B23" s="17" t="e">
        <f>'C завтраками| Bed and breakfast'!#REF!*0.8</f>
        <v>#REF!</v>
      </c>
      <c r="C23" s="17" t="e">
        <f>'C завтраками| Bed and breakfast'!#REF!*0.8</f>
        <v>#REF!</v>
      </c>
      <c r="D23" s="17" t="e">
        <f>'C завтраками| Bed and breakfast'!#REF!*0.8</f>
        <v>#REF!</v>
      </c>
      <c r="E23" s="17" t="e">
        <f>'C завтраками| Bed and breakfast'!#REF!*0.8</f>
        <v>#REF!</v>
      </c>
      <c r="F23" s="17" t="e">
        <f>'C завтраками| Bed and breakfast'!#REF!*0.8</f>
        <v>#REF!</v>
      </c>
      <c r="G23" s="17" t="e">
        <f>'C завтраками| Bed and breakfast'!#REF!*0.8</f>
        <v>#REF!</v>
      </c>
      <c r="H23" s="17" t="e">
        <f>'C завтраками| Bed and breakfast'!#REF!*0.8</f>
        <v>#REF!</v>
      </c>
      <c r="I23" s="17" t="e">
        <f>'C завтраками| Bed and breakfast'!#REF!*0.8</f>
        <v>#REF!</v>
      </c>
      <c r="J23" s="17" t="e">
        <f>'C завтраками| Bed and breakfast'!#REF!*0.8</f>
        <v>#REF!</v>
      </c>
      <c r="K23" s="17" t="e">
        <f>'C завтраками| Bed and breakfast'!#REF!*0.8</f>
        <v>#REF!</v>
      </c>
      <c r="L23" s="17" t="e">
        <f>'C завтраками| Bed and breakfast'!#REF!*0.8</f>
        <v>#REF!</v>
      </c>
    </row>
    <row r="24" spans="1:12" x14ac:dyDescent="0.2">
      <c r="A24" s="17" t="s">
        <v>6</v>
      </c>
      <c r="B24" s="17"/>
      <c r="C24" s="17"/>
      <c r="D24" s="17"/>
      <c r="E24" s="17"/>
      <c r="F24" s="17"/>
      <c r="G24" s="17"/>
      <c r="H24" s="17"/>
      <c r="I24" s="17"/>
      <c r="J24" s="17"/>
      <c r="K24" s="17"/>
      <c r="L24" s="17"/>
    </row>
    <row r="25" spans="1:12" x14ac:dyDescent="0.2">
      <c r="A25" s="19" t="s">
        <v>1</v>
      </c>
      <c r="B25" s="17" t="e">
        <f>'C завтраками| Bed and breakfast'!#REF!*0.8</f>
        <v>#REF!</v>
      </c>
      <c r="C25" s="17" t="e">
        <f>'C завтраками| Bed and breakfast'!#REF!*0.8</f>
        <v>#REF!</v>
      </c>
      <c r="D25" s="17" t="e">
        <f>'C завтраками| Bed and breakfast'!#REF!*0.8</f>
        <v>#REF!</v>
      </c>
      <c r="E25" s="17" t="e">
        <f>'C завтраками| Bed and breakfast'!#REF!*0.8</f>
        <v>#REF!</v>
      </c>
      <c r="F25" s="17" t="e">
        <f>'C завтраками| Bed and breakfast'!#REF!*0.8</f>
        <v>#REF!</v>
      </c>
      <c r="G25" s="17" t="e">
        <f>'C завтраками| Bed and breakfast'!#REF!*0.8</f>
        <v>#REF!</v>
      </c>
      <c r="H25" s="17" t="e">
        <f>'C завтраками| Bed and breakfast'!#REF!*0.8</f>
        <v>#REF!</v>
      </c>
      <c r="I25" s="17" t="e">
        <f>'C завтраками| Bed and breakfast'!#REF!*0.8</f>
        <v>#REF!</v>
      </c>
      <c r="J25" s="17" t="e">
        <f>'C завтраками| Bed and breakfast'!#REF!*0.8</f>
        <v>#REF!</v>
      </c>
      <c r="K25" s="17" t="e">
        <f>'C завтраками| Bed and breakfast'!#REF!*0.8</f>
        <v>#REF!</v>
      </c>
      <c r="L25" s="17" t="e">
        <f>'C завтраками| Bed and breakfast'!#REF!*0.8</f>
        <v>#REF!</v>
      </c>
    </row>
    <row r="26" spans="1:12" x14ac:dyDescent="0.2">
      <c r="A26" s="14"/>
      <c r="B26" s="14"/>
      <c r="C26" s="14"/>
      <c r="D26" s="14"/>
      <c r="E26" s="14"/>
      <c r="F26" s="14"/>
      <c r="G26" s="14"/>
      <c r="H26" s="14"/>
      <c r="I26" s="14"/>
      <c r="J26" s="14"/>
      <c r="K26" s="14"/>
      <c r="L26" s="14"/>
    </row>
    <row r="27" spans="1:12" x14ac:dyDescent="0.2">
      <c r="A27" s="14"/>
      <c r="B27" s="14"/>
      <c r="C27" s="14"/>
      <c r="D27" s="14"/>
      <c r="E27" s="14"/>
      <c r="F27" s="14"/>
      <c r="G27" s="14"/>
      <c r="H27" s="14"/>
      <c r="I27" s="14"/>
      <c r="J27" s="14"/>
      <c r="K27" s="14"/>
      <c r="L27" s="14"/>
    </row>
    <row r="28" spans="1:12" x14ac:dyDescent="0.2">
      <c r="A28" s="143" t="s">
        <v>10</v>
      </c>
      <c r="B28" s="24" t="e">
        <f t="shared" ref="B28:J28" si="0">B4</f>
        <v>#REF!</v>
      </c>
      <c r="C28" s="24" t="e">
        <f t="shared" si="0"/>
        <v>#REF!</v>
      </c>
      <c r="D28" s="24" t="e">
        <f t="shared" si="0"/>
        <v>#REF!</v>
      </c>
      <c r="E28" s="24" t="e">
        <f t="shared" si="0"/>
        <v>#REF!</v>
      </c>
      <c r="F28" s="24" t="e">
        <f t="shared" si="0"/>
        <v>#REF!</v>
      </c>
      <c r="G28" s="24" t="e">
        <f t="shared" si="0"/>
        <v>#REF!</v>
      </c>
      <c r="H28" s="24" t="e">
        <f t="shared" si="0"/>
        <v>#REF!</v>
      </c>
      <c r="I28" s="24" t="e">
        <f t="shared" si="0"/>
        <v>#REF!</v>
      </c>
      <c r="J28" s="24" t="e">
        <f t="shared" si="0"/>
        <v>#REF!</v>
      </c>
      <c r="K28" s="24" t="e">
        <f t="shared" ref="K28:L28" si="1">K4</f>
        <v>#REF!</v>
      </c>
      <c r="L28" s="24" t="e">
        <f t="shared" si="1"/>
        <v>#REF!</v>
      </c>
    </row>
    <row r="29" spans="1:12" x14ac:dyDescent="0.2">
      <c r="A29" s="20" t="s">
        <v>11</v>
      </c>
      <c r="B29" s="24" t="e">
        <f t="shared" ref="B29:J29" si="2">B5</f>
        <v>#REF!</v>
      </c>
      <c r="C29" s="24" t="e">
        <f t="shared" si="2"/>
        <v>#REF!</v>
      </c>
      <c r="D29" s="24" t="e">
        <f t="shared" si="2"/>
        <v>#REF!</v>
      </c>
      <c r="E29" s="24" t="e">
        <f t="shared" si="2"/>
        <v>#REF!</v>
      </c>
      <c r="F29" s="24" t="e">
        <f t="shared" si="2"/>
        <v>#REF!</v>
      </c>
      <c r="G29" s="24" t="e">
        <f t="shared" si="2"/>
        <v>#REF!</v>
      </c>
      <c r="H29" s="24" t="e">
        <f t="shared" si="2"/>
        <v>#REF!</v>
      </c>
      <c r="I29" s="24" t="e">
        <f t="shared" si="2"/>
        <v>#REF!</v>
      </c>
      <c r="J29" s="24" t="e">
        <f t="shared" si="2"/>
        <v>#REF!</v>
      </c>
      <c r="K29" s="24" t="e">
        <f t="shared" ref="K29:L29" si="3">K5</f>
        <v>#REF!</v>
      </c>
      <c r="L29" s="24" t="e">
        <f t="shared" si="3"/>
        <v>#REF!</v>
      </c>
    </row>
    <row r="30" spans="1:12" x14ac:dyDescent="0.2">
      <c r="A30" s="17" t="s">
        <v>149</v>
      </c>
      <c r="B30" s="18"/>
      <c r="C30" s="18"/>
      <c r="D30" s="18"/>
      <c r="E30" s="18"/>
      <c r="F30" s="18"/>
      <c r="G30" s="18"/>
      <c r="H30" s="18"/>
      <c r="I30" s="18"/>
      <c r="J30" s="18"/>
      <c r="K30" s="18"/>
      <c r="L30" s="18"/>
    </row>
    <row r="31" spans="1:12" x14ac:dyDescent="0.2">
      <c r="A31" s="19">
        <v>1</v>
      </c>
      <c r="B31" s="88" t="e">
        <f t="shared" ref="B31:J31" si="4">B7*0.9</f>
        <v>#REF!</v>
      </c>
      <c r="C31" s="88" t="e">
        <f t="shared" si="4"/>
        <v>#REF!</v>
      </c>
      <c r="D31" s="88" t="e">
        <f t="shared" si="4"/>
        <v>#REF!</v>
      </c>
      <c r="E31" s="88" t="e">
        <f t="shared" si="4"/>
        <v>#REF!</v>
      </c>
      <c r="F31" s="88" t="e">
        <f t="shared" si="4"/>
        <v>#REF!</v>
      </c>
      <c r="G31" s="88" t="e">
        <f t="shared" si="4"/>
        <v>#REF!</v>
      </c>
      <c r="H31" s="88" t="e">
        <f t="shared" si="4"/>
        <v>#REF!</v>
      </c>
      <c r="I31" s="88" t="e">
        <f t="shared" si="4"/>
        <v>#REF!</v>
      </c>
      <c r="J31" s="88" t="e">
        <f t="shared" si="4"/>
        <v>#REF!</v>
      </c>
      <c r="K31" s="88" t="e">
        <f t="shared" ref="K31:L31" si="5">K7*0.9</f>
        <v>#REF!</v>
      </c>
      <c r="L31" s="88" t="e">
        <f t="shared" si="5"/>
        <v>#REF!</v>
      </c>
    </row>
    <row r="32" spans="1:12" x14ac:dyDescent="0.2">
      <c r="A32" s="19">
        <v>2</v>
      </c>
      <c r="B32" s="88" t="e">
        <f t="shared" ref="B32:J32" si="6">B8*0.9</f>
        <v>#REF!</v>
      </c>
      <c r="C32" s="88" t="e">
        <f t="shared" si="6"/>
        <v>#REF!</v>
      </c>
      <c r="D32" s="88" t="e">
        <f t="shared" si="6"/>
        <v>#REF!</v>
      </c>
      <c r="E32" s="88" t="e">
        <f t="shared" si="6"/>
        <v>#REF!</v>
      </c>
      <c r="F32" s="88" t="e">
        <f t="shared" si="6"/>
        <v>#REF!</v>
      </c>
      <c r="G32" s="88" t="e">
        <f t="shared" si="6"/>
        <v>#REF!</v>
      </c>
      <c r="H32" s="88" t="e">
        <f t="shared" si="6"/>
        <v>#REF!</v>
      </c>
      <c r="I32" s="88" t="e">
        <f t="shared" si="6"/>
        <v>#REF!</v>
      </c>
      <c r="J32" s="88" t="e">
        <f t="shared" si="6"/>
        <v>#REF!</v>
      </c>
      <c r="K32" s="88" t="e">
        <f t="shared" ref="K32:L32" si="7">K8*0.9</f>
        <v>#REF!</v>
      </c>
      <c r="L32" s="88" t="e">
        <f t="shared" si="7"/>
        <v>#REF!</v>
      </c>
    </row>
    <row r="33" spans="1:12" x14ac:dyDescent="0.2">
      <c r="A33" s="17" t="s">
        <v>150</v>
      </c>
      <c r="B33" s="88"/>
      <c r="C33" s="88"/>
      <c r="D33" s="88"/>
      <c r="E33" s="88"/>
      <c r="F33" s="88"/>
      <c r="G33" s="88"/>
      <c r="H33" s="88"/>
      <c r="I33" s="88"/>
      <c r="J33" s="88"/>
      <c r="K33" s="88"/>
      <c r="L33" s="88"/>
    </row>
    <row r="34" spans="1:12" x14ac:dyDescent="0.2">
      <c r="A34" s="19">
        <v>1</v>
      </c>
      <c r="B34" s="88" t="e">
        <f t="shared" ref="B34:J34" si="8">B10*0.9</f>
        <v>#REF!</v>
      </c>
      <c r="C34" s="88" t="e">
        <f t="shared" si="8"/>
        <v>#REF!</v>
      </c>
      <c r="D34" s="88" t="e">
        <f t="shared" si="8"/>
        <v>#REF!</v>
      </c>
      <c r="E34" s="88" t="e">
        <f t="shared" si="8"/>
        <v>#REF!</v>
      </c>
      <c r="F34" s="88" t="e">
        <f t="shared" si="8"/>
        <v>#REF!</v>
      </c>
      <c r="G34" s="88" t="e">
        <f t="shared" si="8"/>
        <v>#REF!</v>
      </c>
      <c r="H34" s="88" t="e">
        <f t="shared" si="8"/>
        <v>#REF!</v>
      </c>
      <c r="I34" s="88" t="e">
        <f t="shared" si="8"/>
        <v>#REF!</v>
      </c>
      <c r="J34" s="88" t="e">
        <f t="shared" si="8"/>
        <v>#REF!</v>
      </c>
      <c r="K34" s="88" t="e">
        <f t="shared" ref="K34:L34" si="9">K10*0.9</f>
        <v>#REF!</v>
      </c>
      <c r="L34" s="88" t="e">
        <f t="shared" si="9"/>
        <v>#REF!</v>
      </c>
    </row>
    <row r="35" spans="1:12" x14ac:dyDescent="0.2">
      <c r="A35" s="19">
        <v>2</v>
      </c>
      <c r="B35" s="88" t="e">
        <f t="shared" ref="B35:J35" si="10">B11*0.9</f>
        <v>#REF!</v>
      </c>
      <c r="C35" s="88" t="e">
        <f t="shared" si="10"/>
        <v>#REF!</v>
      </c>
      <c r="D35" s="88" t="e">
        <f t="shared" si="10"/>
        <v>#REF!</v>
      </c>
      <c r="E35" s="88" t="e">
        <f t="shared" si="10"/>
        <v>#REF!</v>
      </c>
      <c r="F35" s="88" t="e">
        <f t="shared" si="10"/>
        <v>#REF!</v>
      </c>
      <c r="G35" s="88" t="e">
        <f t="shared" si="10"/>
        <v>#REF!</v>
      </c>
      <c r="H35" s="88" t="e">
        <f t="shared" si="10"/>
        <v>#REF!</v>
      </c>
      <c r="I35" s="88" t="e">
        <f t="shared" si="10"/>
        <v>#REF!</v>
      </c>
      <c r="J35" s="88" t="e">
        <f t="shared" si="10"/>
        <v>#REF!</v>
      </c>
      <c r="K35" s="88" t="e">
        <f t="shared" ref="K35:L35" si="11">K11*0.9</f>
        <v>#REF!</v>
      </c>
      <c r="L35" s="88" t="e">
        <f t="shared" si="11"/>
        <v>#REF!</v>
      </c>
    </row>
    <row r="36" spans="1:12" x14ac:dyDescent="0.2">
      <c r="A36" s="17" t="s">
        <v>151</v>
      </c>
      <c r="B36" s="88"/>
      <c r="C36" s="88"/>
      <c r="D36" s="88"/>
      <c r="E36" s="88"/>
      <c r="F36" s="88"/>
      <c r="G36" s="88"/>
      <c r="H36" s="88"/>
      <c r="I36" s="88"/>
      <c r="J36" s="88"/>
      <c r="K36" s="88"/>
      <c r="L36" s="88"/>
    </row>
    <row r="37" spans="1:12" x14ac:dyDescent="0.2">
      <c r="A37" s="19">
        <v>1</v>
      </c>
      <c r="B37" s="88" t="e">
        <f t="shared" ref="B37:J37" si="12">B13*0.9</f>
        <v>#REF!</v>
      </c>
      <c r="C37" s="88" t="e">
        <f t="shared" si="12"/>
        <v>#REF!</v>
      </c>
      <c r="D37" s="88" t="e">
        <f t="shared" si="12"/>
        <v>#REF!</v>
      </c>
      <c r="E37" s="88" t="e">
        <f t="shared" si="12"/>
        <v>#REF!</v>
      </c>
      <c r="F37" s="88" t="e">
        <f t="shared" si="12"/>
        <v>#REF!</v>
      </c>
      <c r="G37" s="88" t="e">
        <f t="shared" si="12"/>
        <v>#REF!</v>
      </c>
      <c r="H37" s="88" t="e">
        <f t="shared" si="12"/>
        <v>#REF!</v>
      </c>
      <c r="I37" s="88" t="e">
        <f t="shared" si="12"/>
        <v>#REF!</v>
      </c>
      <c r="J37" s="88" t="e">
        <f t="shared" si="12"/>
        <v>#REF!</v>
      </c>
      <c r="K37" s="88" t="e">
        <f t="shared" ref="K37:L37" si="13">K13*0.9</f>
        <v>#REF!</v>
      </c>
      <c r="L37" s="88" t="e">
        <f t="shared" si="13"/>
        <v>#REF!</v>
      </c>
    </row>
    <row r="38" spans="1:12" x14ac:dyDescent="0.2">
      <c r="A38" s="19">
        <v>2</v>
      </c>
      <c r="B38" s="88" t="e">
        <f t="shared" ref="B38:J38" si="14">B14*0.9</f>
        <v>#REF!</v>
      </c>
      <c r="C38" s="88" t="e">
        <f t="shared" si="14"/>
        <v>#REF!</v>
      </c>
      <c r="D38" s="88" t="e">
        <f t="shared" si="14"/>
        <v>#REF!</v>
      </c>
      <c r="E38" s="88" t="e">
        <f t="shared" si="14"/>
        <v>#REF!</v>
      </c>
      <c r="F38" s="88" t="e">
        <f t="shared" si="14"/>
        <v>#REF!</v>
      </c>
      <c r="G38" s="88" t="e">
        <f t="shared" si="14"/>
        <v>#REF!</v>
      </c>
      <c r="H38" s="88" t="e">
        <f t="shared" si="14"/>
        <v>#REF!</v>
      </c>
      <c r="I38" s="88" t="e">
        <f t="shared" si="14"/>
        <v>#REF!</v>
      </c>
      <c r="J38" s="88" t="e">
        <f t="shared" si="14"/>
        <v>#REF!</v>
      </c>
      <c r="K38" s="88" t="e">
        <f t="shared" ref="K38:L38" si="15">K14*0.9</f>
        <v>#REF!</v>
      </c>
      <c r="L38" s="88" t="e">
        <f t="shared" si="15"/>
        <v>#REF!</v>
      </c>
    </row>
    <row r="39" spans="1:12" x14ac:dyDescent="0.2">
      <c r="A39" s="17" t="s">
        <v>4</v>
      </c>
      <c r="B39" s="88"/>
      <c r="C39" s="88"/>
      <c r="D39" s="88"/>
      <c r="E39" s="88"/>
      <c r="F39" s="88"/>
      <c r="G39" s="88"/>
      <c r="H39" s="88"/>
      <c r="I39" s="88"/>
      <c r="J39" s="88"/>
      <c r="K39" s="88"/>
      <c r="L39" s="88"/>
    </row>
    <row r="40" spans="1:12" x14ac:dyDescent="0.2">
      <c r="A40" s="19">
        <v>1</v>
      </c>
      <c r="B40" s="88" t="e">
        <f t="shared" ref="B40:J40" si="16">B16*0.9</f>
        <v>#REF!</v>
      </c>
      <c r="C40" s="88" t="e">
        <f t="shared" si="16"/>
        <v>#REF!</v>
      </c>
      <c r="D40" s="88" t="e">
        <f t="shared" si="16"/>
        <v>#REF!</v>
      </c>
      <c r="E40" s="88" t="e">
        <f t="shared" si="16"/>
        <v>#REF!</v>
      </c>
      <c r="F40" s="88" t="e">
        <f t="shared" si="16"/>
        <v>#REF!</v>
      </c>
      <c r="G40" s="88" t="e">
        <f t="shared" si="16"/>
        <v>#REF!</v>
      </c>
      <c r="H40" s="88" t="e">
        <f t="shared" si="16"/>
        <v>#REF!</v>
      </c>
      <c r="I40" s="88" t="e">
        <f t="shared" si="16"/>
        <v>#REF!</v>
      </c>
      <c r="J40" s="88" t="e">
        <f t="shared" si="16"/>
        <v>#REF!</v>
      </c>
      <c r="K40" s="88" t="e">
        <f t="shared" ref="K40:L40" si="17">K16*0.9</f>
        <v>#REF!</v>
      </c>
      <c r="L40" s="88" t="e">
        <f t="shared" si="17"/>
        <v>#REF!</v>
      </c>
    </row>
    <row r="41" spans="1:12" x14ac:dyDescent="0.2">
      <c r="A41" s="19">
        <v>2</v>
      </c>
      <c r="B41" s="88" t="e">
        <f t="shared" ref="B41:J41" si="18">B17*0.9</f>
        <v>#REF!</v>
      </c>
      <c r="C41" s="88" t="e">
        <f t="shared" si="18"/>
        <v>#REF!</v>
      </c>
      <c r="D41" s="88" t="e">
        <f t="shared" si="18"/>
        <v>#REF!</v>
      </c>
      <c r="E41" s="88" t="e">
        <f t="shared" si="18"/>
        <v>#REF!</v>
      </c>
      <c r="F41" s="88" t="e">
        <f t="shared" si="18"/>
        <v>#REF!</v>
      </c>
      <c r="G41" s="88" t="e">
        <f t="shared" si="18"/>
        <v>#REF!</v>
      </c>
      <c r="H41" s="88" t="e">
        <f t="shared" si="18"/>
        <v>#REF!</v>
      </c>
      <c r="I41" s="88" t="e">
        <f t="shared" si="18"/>
        <v>#REF!</v>
      </c>
      <c r="J41" s="88" t="e">
        <f t="shared" si="18"/>
        <v>#REF!</v>
      </c>
      <c r="K41" s="88" t="e">
        <f t="shared" ref="K41:L41" si="19">K17*0.9</f>
        <v>#REF!</v>
      </c>
      <c r="L41" s="88" t="e">
        <f t="shared" si="19"/>
        <v>#REF!</v>
      </c>
    </row>
    <row r="42" spans="1:12" x14ac:dyDescent="0.2">
      <c r="A42" s="17" t="s">
        <v>152</v>
      </c>
      <c r="B42" s="88"/>
      <c r="C42" s="88"/>
      <c r="D42" s="88"/>
      <c r="E42" s="88"/>
      <c r="F42" s="88"/>
      <c r="G42" s="88"/>
      <c r="H42" s="88"/>
      <c r="I42" s="88"/>
      <c r="J42" s="88"/>
      <c r="K42" s="88"/>
      <c r="L42" s="88"/>
    </row>
    <row r="43" spans="1:12" x14ac:dyDescent="0.2">
      <c r="A43" s="19">
        <v>1</v>
      </c>
      <c r="B43" s="88" t="e">
        <f t="shared" ref="B43:J43" si="20">B19*0.9</f>
        <v>#REF!</v>
      </c>
      <c r="C43" s="88" t="e">
        <f t="shared" si="20"/>
        <v>#REF!</v>
      </c>
      <c r="D43" s="88" t="e">
        <f t="shared" si="20"/>
        <v>#REF!</v>
      </c>
      <c r="E43" s="88" t="e">
        <f t="shared" si="20"/>
        <v>#REF!</v>
      </c>
      <c r="F43" s="88" t="e">
        <f t="shared" si="20"/>
        <v>#REF!</v>
      </c>
      <c r="G43" s="88" t="e">
        <f t="shared" si="20"/>
        <v>#REF!</v>
      </c>
      <c r="H43" s="88" t="e">
        <f t="shared" si="20"/>
        <v>#REF!</v>
      </c>
      <c r="I43" s="88" t="e">
        <f t="shared" si="20"/>
        <v>#REF!</v>
      </c>
      <c r="J43" s="88" t="e">
        <f t="shared" si="20"/>
        <v>#REF!</v>
      </c>
      <c r="K43" s="88" t="e">
        <f t="shared" ref="K43:L43" si="21">K19*0.9</f>
        <v>#REF!</v>
      </c>
      <c r="L43" s="88" t="e">
        <f t="shared" si="21"/>
        <v>#REF!</v>
      </c>
    </row>
    <row r="44" spans="1:12" x14ac:dyDescent="0.2">
      <c r="A44" s="19">
        <v>2</v>
      </c>
      <c r="B44" s="88" t="e">
        <f t="shared" ref="B44:J44" si="22">B20*0.9</f>
        <v>#REF!</v>
      </c>
      <c r="C44" s="88" t="e">
        <f t="shared" si="22"/>
        <v>#REF!</v>
      </c>
      <c r="D44" s="88" t="e">
        <f t="shared" si="22"/>
        <v>#REF!</v>
      </c>
      <c r="E44" s="88" t="e">
        <f t="shared" si="22"/>
        <v>#REF!</v>
      </c>
      <c r="F44" s="88" t="e">
        <f t="shared" si="22"/>
        <v>#REF!</v>
      </c>
      <c r="G44" s="88" t="e">
        <f t="shared" si="22"/>
        <v>#REF!</v>
      </c>
      <c r="H44" s="88" t="e">
        <f t="shared" si="22"/>
        <v>#REF!</v>
      </c>
      <c r="I44" s="88" t="e">
        <f t="shared" si="22"/>
        <v>#REF!</v>
      </c>
      <c r="J44" s="88" t="e">
        <f t="shared" si="22"/>
        <v>#REF!</v>
      </c>
      <c r="K44" s="88" t="e">
        <f t="shared" ref="K44:L44" si="23">K20*0.9</f>
        <v>#REF!</v>
      </c>
      <c r="L44" s="88" t="e">
        <f t="shared" si="23"/>
        <v>#REF!</v>
      </c>
    </row>
    <row r="45" spans="1:12" x14ac:dyDescent="0.2">
      <c r="A45" s="17" t="s">
        <v>5</v>
      </c>
      <c r="B45" s="88"/>
      <c r="C45" s="88"/>
      <c r="D45" s="88"/>
      <c r="E45" s="88"/>
      <c r="F45" s="88"/>
      <c r="G45" s="88"/>
      <c r="H45" s="88"/>
      <c r="I45" s="88"/>
      <c r="J45" s="88"/>
      <c r="K45" s="88"/>
      <c r="L45" s="88"/>
    </row>
    <row r="46" spans="1:12" x14ac:dyDescent="0.2">
      <c r="A46" s="19">
        <v>1</v>
      </c>
      <c r="B46" s="88" t="e">
        <f t="shared" ref="B46:J46" si="24">B22*0.9</f>
        <v>#REF!</v>
      </c>
      <c r="C46" s="88" t="e">
        <f t="shared" si="24"/>
        <v>#REF!</v>
      </c>
      <c r="D46" s="88" t="e">
        <f t="shared" si="24"/>
        <v>#REF!</v>
      </c>
      <c r="E46" s="88" t="e">
        <f t="shared" si="24"/>
        <v>#REF!</v>
      </c>
      <c r="F46" s="88" t="e">
        <f t="shared" si="24"/>
        <v>#REF!</v>
      </c>
      <c r="G46" s="88" t="e">
        <f t="shared" si="24"/>
        <v>#REF!</v>
      </c>
      <c r="H46" s="88" t="e">
        <f t="shared" si="24"/>
        <v>#REF!</v>
      </c>
      <c r="I46" s="88" t="e">
        <f t="shared" si="24"/>
        <v>#REF!</v>
      </c>
      <c r="J46" s="88" t="e">
        <f t="shared" si="24"/>
        <v>#REF!</v>
      </c>
      <c r="K46" s="88" t="e">
        <f t="shared" ref="K46:L46" si="25">K22*0.9</f>
        <v>#REF!</v>
      </c>
      <c r="L46" s="88" t="e">
        <f t="shared" si="25"/>
        <v>#REF!</v>
      </c>
    </row>
    <row r="47" spans="1:12" x14ac:dyDescent="0.2">
      <c r="A47" s="19">
        <v>2</v>
      </c>
      <c r="B47" s="88" t="e">
        <f t="shared" ref="B47:J47" si="26">B23*0.9</f>
        <v>#REF!</v>
      </c>
      <c r="C47" s="88" t="e">
        <f t="shared" si="26"/>
        <v>#REF!</v>
      </c>
      <c r="D47" s="88" t="e">
        <f t="shared" si="26"/>
        <v>#REF!</v>
      </c>
      <c r="E47" s="88" t="e">
        <f t="shared" si="26"/>
        <v>#REF!</v>
      </c>
      <c r="F47" s="88" t="e">
        <f t="shared" si="26"/>
        <v>#REF!</v>
      </c>
      <c r="G47" s="88" t="e">
        <f t="shared" si="26"/>
        <v>#REF!</v>
      </c>
      <c r="H47" s="88" t="e">
        <f t="shared" si="26"/>
        <v>#REF!</v>
      </c>
      <c r="I47" s="88" t="e">
        <f t="shared" si="26"/>
        <v>#REF!</v>
      </c>
      <c r="J47" s="88" t="e">
        <f t="shared" si="26"/>
        <v>#REF!</v>
      </c>
      <c r="K47" s="88" t="e">
        <f t="shared" ref="K47:L47" si="27">K23*0.9</f>
        <v>#REF!</v>
      </c>
      <c r="L47" s="88" t="e">
        <f t="shared" si="27"/>
        <v>#REF!</v>
      </c>
    </row>
    <row r="48" spans="1:12" x14ac:dyDescent="0.2">
      <c r="A48" s="17" t="s">
        <v>6</v>
      </c>
      <c r="B48" s="88"/>
      <c r="C48" s="88"/>
      <c r="D48" s="88"/>
      <c r="E48" s="88"/>
      <c r="F48" s="88"/>
      <c r="G48" s="88"/>
      <c r="H48" s="88"/>
      <c r="I48" s="88"/>
      <c r="J48" s="88"/>
      <c r="K48" s="88"/>
      <c r="L48" s="88"/>
    </row>
    <row r="49" spans="1:12" x14ac:dyDescent="0.2">
      <c r="A49" s="19" t="s">
        <v>1</v>
      </c>
      <c r="B49" s="88" t="e">
        <f t="shared" ref="B49:J49" si="28">B25*0.9</f>
        <v>#REF!</v>
      </c>
      <c r="C49" s="88" t="e">
        <f t="shared" si="28"/>
        <v>#REF!</v>
      </c>
      <c r="D49" s="88" t="e">
        <f t="shared" si="28"/>
        <v>#REF!</v>
      </c>
      <c r="E49" s="88" t="e">
        <f t="shared" si="28"/>
        <v>#REF!</v>
      </c>
      <c r="F49" s="88" t="e">
        <f t="shared" si="28"/>
        <v>#REF!</v>
      </c>
      <c r="G49" s="88" t="e">
        <f t="shared" si="28"/>
        <v>#REF!</v>
      </c>
      <c r="H49" s="88" t="e">
        <f t="shared" si="28"/>
        <v>#REF!</v>
      </c>
      <c r="I49" s="88" t="e">
        <f t="shared" si="28"/>
        <v>#REF!</v>
      </c>
      <c r="J49" s="88" t="e">
        <f t="shared" si="28"/>
        <v>#REF!</v>
      </c>
      <c r="K49" s="88" t="e">
        <f t="shared" ref="K49:L49" si="29">K25*0.9</f>
        <v>#REF!</v>
      </c>
      <c r="L49" s="88" t="e">
        <f t="shared" si="29"/>
        <v>#REF!</v>
      </c>
    </row>
    <row r="50" spans="1:12" x14ac:dyDescent="0.2">
      <c r="A50" s="14"/>
    </row>
    <row r="51" spans="1:12" ht="13.5" thickBot="1" x14ac:dyDescent="0.25">
      <c r="A51" s="21"/>
    </row>
    <row r="52" spans="1:12" ht="13.5" thickBot="1" x14ac:dyDescent="0.25">
      <c r="A52" s="164" t="s">
        <v>12</v>
      </c>
    </row>
    <row r="53" spans="1:12" x14ac:dyDescent="0.2">
      <c r="A53" s="22" t="s">
        <v>13</v>
      </c>
    </row>
    <row r="54" spans="1:12" x14ac:dyDescent="0.2">
      <c r="A54" s="22" t="s">
        <v>14</v>
      </c>
    </row>
    <row r="55" spans="1:12" ht="24" x14ac:dyDescent="0.2">
      <c r="A55" s="23" t="s">
        <v>18</v>
      </c>
    </row>
    <row r="56" spans="1:12" x14ac:dyDescent="0.2">
      <c r="A56" s="156" t="s">
        <v>126</v>
      </c>
    </row>
    <row r="57" spans="1:12" ht="13.5" thickBot="1" x14ac:dyDescent="0.25">
      <c r="A57" s="22"/>
    </row>
    <row r="58" spans="1:12" ht="13.5" thickBot="1" x14ac:dyDescent="0.25">
      <c r="A58" s="164" t="s">
        <v>99</v>
      </c>
    </row>
    <row r="59" spans="1:12" ht="13.5" thickBot="1" x14ac:dyDescent="0.25">
      <c r="A59" s="121" t="s">
        <v>160</v>
      </c>
    </row>
    <row r="60" spans="1:12" x14ac:dyDescent="0.2">
      <c r="A60" s="173" t="s">
        <v>161</v>
      </c>
    </row>
    <row r="61" spans="1:12" ht="24" hidden="1" x14ac:dyDescent="0.2">
      <c r="A61" s="142" t="s">
        <v>138</v>
      </c>
    </row>
    <row r="62" spans="1:12" hidden="1" x14ac:dyDescent="0.2">
      <c r="A62" s="184" t="s">
        <v>162</v>
      </c>
    </row>
    <row r="63" spans="1:12" ht="13.5" thickBot="1" x14ac:dyDescent="0.25">
      <c r="A63" s="140"/>
    </row>
    <row r="64" spans="1:12" ht="13.5" thickBot="1" x14ac:dyDescent="0.25">
      <c r="A64" s="164" t="s">
        <v>135</v>
      </c>
    </row>
    <row r="65" spans="1:1" x14ac:dyDescent="0.2">
      <c r="A65" s="141" t="s">
        <v>136</v>
      </c>
    </row>
    <row r="66" spans="1:1" x14ac:dyDescent="0.2">
      <c r="A66" s="141" t="s">
        <v>137</v>
      </c>
    </row>
    <row r="67" spans="1:1" ht="13.5" thickBot="1" x14ac:dyDescent="0.25">
      <c r="A67" s="141"/>
    </row>
    <row r="68" spans="1:1" x14ac:dyDescent="0.2">
      <c r="A68" s="120" t="s">
        <v>16</v>
      </c>
    </row>
    <row r="69" spans="1:1" ht="60" x14ac:dyDescent="0.2">
      <c r="A69" s="182" t="s">
        <v>39</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8"/>
  <sheetViews>
    <sheetView workbookViewId="0">
      <selection activeCell="B4" sqref="B4:L49"/>
    </sheetView>
  </sheetViews>
  <sheetFormatPr defaultRowHeight="12.75" x14ac:dyDescent="0.2"/>
  <cols>
    <col min="1" max="1" width="75.85546875" bestFit="1" customWidth="1"/>
  </cols>
  <sheetData>
    <row r="1" spans="1:12" x14ac:dyDescent="0.2">
      <c r="A1" s="185" t="s">
        <v>163</v>
      </c>
    </row>
    <row r="2" spans="1:12" x14ac:dyDescent="0.2">
      <c r="A2" s="15" t="s">
        <v>8</v>
      </c>
    </row>
    <row r="3" spans="1:12" x14ac:dyDescent="0.2">
      <c r="A3" s="13"/>
    </row>
    <row r="4" spans="1:12" x14ac:dyDescent="0.2">
      <c r="A4" s="49"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row>
    <row r="5" spans="1:12"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row>
    <row r="6" spans="1:12" x14ac:dyDescent="0.2">
      <c r="A6" s="17" t="s">
        <v>149</v>
      </c>
      <c r="B6" s="18"/>
      <c r="C6" s="18"/>
      <c r="D6" s="18"/>
      <c r="E6" s="18"/>
      <c r="F6" s="18"/>
      <c r="G6" s="18"/>
      <c r="H6" s="18"/>
      <c r="I6" s="18"/>
      <c r="J6" s="18"/>
      <c r="K6" s="18"/>
      <c r="L6" s="18"/>
    </row>
    <row r="7" spans="1:12" x14ac:dyDescent="0.2">
      <c r="A7" s="19">
        <v>1</v>
      </c>
      <c r="B7" s="17" t="e">
        <f>'C завтраками| Bed and breakfast'!#REF!*0.8</f>
        <v>#REF!</v>
      </c>
      <c r="C7" s="17" t="e">
        <f>'C завтраками| Bed and breakfast'!#REF!*0.8</f>
        <v>#REF!</v>
      </c>
      <c r="D7" s="17" t="e">
        <f>'C завтраками| Bed and breakfast'!#REF!*0.8</f>
        <v>#REF!</v>
      </c>
      <c r="E7" s="17" t="e">
        <f>'C завтраками| Bed and breakfast'!#REF!*0.8</f>
        <v>#REF!</v>
      </c>
      <c r="F7" s="17" t="e">
        <f>'C завтраками| Bed and breakfast'!#REF!*0.8</f>
        <v>#REF!</v>
      </c>
      <c r="G7" s="17" t="e">
        <f>'C завтраками| Bed and breakfast'!#REF!*0.8</f>
        <v>#REF!</v>
      </c>
      <c r="H7" s="17" t="e">
        <f>'C завтраками| Bed and breakfast'!#REF!*0.8</f>
        <v>#REF!</v>
      </c>
      <c r="I7" s="17" t="e">
        <f>'C завтраками| Bed and breakfast'!#REF!*0.8</f>
        <v>#REF!</v>
      </c>
      <c r="J7" s="17" t="e">
        <f>'C завтраками| Bed and breakfast'!#REF!*0.8</f>
        <v>#REF!</v>
      </c>
      <c r="K7" s="17" t="e">
        <f>'C завтраками| Bed and breakfast'!#REF!*0.8</f>
        <v>#REF!</v>
      </c>
      <c r="L7" s="17" t="e">
        <f>'C завтраками| Bed and breakfast'!#REF!*0.8</f>
        <v>#REF!</v>
      </c>
    </row>
    <row r="8" spans="1:12" x14ac:dyDescent="0.2">
      <c r="A8" s="19">
        <v>2</v>
      </c>
      <c r="B8" s="17" t="e">
        <f>'C завтраками| Bed and breakfast'!#REF!*0.8</f>
        <v>#REF!</v>
      </c>
      <c r="C8" s="17" t="e">
        <f>'C завтраками| Bed and breakfast'!#REF!*0.8</f>
        <v>#REF!</v>
      </c>
      <c r="D8" s="17" t="e">
        <f>'C завтраками| Bed and breakfast'!#REF!*0.8</f>
        <v>#REF!</v>
      </c>
      <c r="E8" s="17" t="e">
        <f>'C завтраками| Bed and breakfast'!#REF!*0.8</f>
        <v>#REF!</v>
      </c>
      <c r="F8" s="17" t="e">
        <f>'C завтраками| Bed and breakfast'!#REF!*0.8</f>
        <v>#REF!</v>
      </c>
      <c r="G8" s="17" t="e">
        <f>'C завтраками| Bed and breakfast'!#REF!*0.8</f>
        <v>#REF!</v>
      </c>
      <c r="H8" s="17" t="e">
        <f>'C завтраками| Bed and breakfast'!#REF!*0.8</f>
        <v>#REF!</v>
      </c>
      <c r="I8" s="17" t="e">
        <f>'C завтраками| Bed and breakfast'!#REF!*0.8</f>
        <v>#REF!</v>
      </c>
      <c r="J8" s="17" t="e">
        <f>'C завтраками| Bed and breakfast'!#REF!*0.8</f>
        <v>#REF!</v>
      </c>
      <c r="K8" s="17" t="e">
        <f>'C завтраками| Bed and breakfast'!#REF!*0.8</f>
        <v>#REF!</v>
      </c>
      <c r="L8" s="17" t="e">
        <f>'C завтраками| Bed and breakfast'!#REF!*0.8</f>
        <v>#REF!</v>
      </c>
    </row>
    <row r="9" spans="1:12" x14ac:dyDescent="0.2">
      <c r="A9" s="17" t="s">
        <v>150</v>
      </c>
      <c r="B9" s="17"/>
      <c r="C9" s="17"/>
      <c r="D9" s="17"/>
      <c r="E9" s="17"/>
      <c r="F9" s="17"/>
      <c r="G9" s="17"/>
      <c r="H9" s="17"/>
      <c r="I9" s="17"/>
      <c r="J9" s="17"/>
      <c r="K9" s="17"/>
      <c r="L9" s="17"/>
    </row>
    <row r="10" spans="1:12" x14ac:dyDescent="0.2">
      <c r="A10" s="19">
        <v>1</v>
      </c>
      <c r="B10" s="17" t="e">
        <f>'C завтраками| Bed and breakfast'!#REF!*0.8</f>
        <v>#REF!</v>
      </c>
      <c r="C10" s="17" t="e">
        <f>'C завтраками| Bed and breakfast'!#REF!*0.8</f>
        <v>#REF!</v>
      </c>
      <c r="D10" s="17" t="e">
        <f>'C завтраками| Bed and breakfast'!#REF!*0.8</f>
        <v>#REF!</v>
      </c>
      <c r="E10" s="17" t="e">
        <f>'C завтраками| Bed and breakfast'!#REF!*0.8</f>
        <v>#REF!</v>
      </c>
      <c r="F10" s="17" t="e">
        <f>'C завтраками| Bed and breakfast'!#REF!*0.8</f>
        <v>#REF!</v>
      </c>
      <c r="G10" s="17" t="e">
        <f>'C завтраками| Bed and breakfast'!#REF!*0.8</f>
        <v>#REF!</v>
      </c>
      <c r="H10" s="17" t="e">
        <f>'C завтраками| Bed and breakfast'!#REF!*0.8</f>
        <v>#REF!</v>
      </c>
      <c r="I10" s="17" t="e">
        <f>'C завтраками| Bed and breakfast'!#REF!*0.8</f>
        <v>#REF!</v>
      </c>
      <c r="J10" s="17" t="e">
        <f>'C завтраками| Bed and breakfast'!#REF!*0.8</f>
        <v>#REF!</v>
      </c>
      <c r="K10" s="17" t="e">
        <f>'C завтраками| Bed and breakfast'!#REF!*0.8</f>
        <v>#REF!</v>
      </c>
      <c r="L10" s="17" t="e">
        <f>'C завтраками| Bed and breakfast'!#REF!*0.8</f>
        <v>#REF!</v>
      </c>
    </row>
    <row r="11" spans="1:12" x14ac:dyDescent="0.2">
      <c r="A11" s="19">
        <v>2</v>
      </c>
      <c r="B11" s="17" t="e">
        <f>'C завтраками| Bed and breakfast'!#REF!*0.8</f>
        <v>#REF!</v>
      </c>
      <c r="C11" s="17" t="e">
        <f>'C завтраками| Bed and breakfast'!#REF!*0.8</f>
        <v>#REF!</v>
      </c>
      <c r="D11" s="17" t="e">
        <f>'C завтраками| Bed and breakfast'!#REF!*0.8</f>
        <v>#REF!</v>
      </c>
      <c r="E11" s="17" t="e">
        <f>'C завтраками| Bed and breakfast'!#REF!*0.8</f>
        <v>#REF!</v>
      </c>
      <c r="F11" s="17" t="e">
        <f>'C завтраками| Bed and breakfast'!#REF!*0.8</f>
        <v>#REF!</v>
      </c>
      <c r="G11" s="17" t="e">
        <f>'C завтраками| Bed and breakfast'!#REF!*0.8</f>
        <v>#REF!</v>
      </c>
      <c r="H11" s="17" t="e">
        <f>'C завтраками| Bed and breakfast'!#REF!*0.8</f>
        <v>#REF!</v>
      </c>
      <c r="I11" s="17" t="e">
        <f>'C завтраками| Bed and breakfast'!#REF!*0.8</f>
        <v>#REF!</v>
      </c>
      <c r="J11" s="17" t="e">
        <f>'C завтраками| Bed and breakfast'!#REF!*0.8</f>
        <v>#REF!</v>
      </c>
      <c r="K11" s="17" t="e">
        <f>'C завтраками| Bed and breakfast'!#REF!*0.8</f>
        <v>#REF!</v>
      </c>
      <c r="L11" s="17" t="e">
        <f>'C завтраками| Bed and breakfast'!#REF!*0.8</f>
        <v>#REF!</v>
      </c>
    </row>
    <row r="12" spans="1:12" x14ac:dyDescent="0.2">
      <c r="A12" s="17" t="s">
        <v>151</v>
      </c>
      <c r="B12" s="17"/>
      <c r="C12" s="17"/>
      <c r="D12" s="17"/>
      <c r="E12" s="17"/>
      <c r="F12" s="17"/>
      <c r="G12" s="17"/>
      <c r="H12" s="17"/>
      <c r="I12" s="17"/>
      <c r="J12" s="17"/>
      <c r="K12" s="17"/>
      <c r="L12" s="17"/>
    </row>
    <row r="13" spans="1:12" x14ac:dyDescent="0.2">
      <c r="A13" s="19">
        <v>1</v>
      </c>
      <c r="B13" s="17" t="e">
        <f>'C завтраками| Bed and breakfast'!#REF!*0.8</f>
        <v>#REF!</v>
      </c>
      <c r="C13" s="17" t="e">
        <f>'C завтраками| Bed and breakfast'!#REF!*0.8</f>
        <v>#REF!</v>
      </c>
      <c r="D13" s="17" t="e">
        <f>'C завтраками| Bed and breakfast'!#REF!*0.8</f>
        <v>#REF!</v>
      </c>
      <c r="E13" s="17" t="e">
        <f>'C завтраками| Bed and breakfast'!#REF!*0.8</f>
        <v>#REF!</v>
      </c>
      <c r="F13" s="17" t="e">
        <f>'C завтраками| Bed and breakfast'!#REF!*0.8</f>
        <v>#REF!</v>
      </c>
      <c r="G13" s="17" t="e">
        <f>'C завтраками| Bed and breakfast'!#REF!*0.8</f>
        <v>#REF!</v>
      </c>
      <c r="H13" s="17" t="e">
        <f>'C завтраками| Bed and breakfast'!#REF!*0.8</f>
        <v>#REF!</v>
      </c>
      <c r="I13" s="17" t="e">
        <f>'C завтраками| Bed and breakfast'!#REF!*0.8</f>
        <v>#REF!</v>
      </c>
      <c r="J13" s="17" t="e">
        <f>'C завтраками| Bed and breakfast'!#REF!*0.8</f>
        <v>#REF!</v>
      </c>
      <c r="K13" s="17" t="e">
        <f>'C завтраками| Bed and breakfast'!#REF!*0.8</f>
        <v>#REF!</v>
      </c>
      <c r="L13" s="17" t="e">
        <f>'C завтраками| Bed and breakfast'!#REF!*0.8</f>
        <v>#REF!</v>
      </c>
    </row>
    <row r="14" spans="1:12" x14ac:dyDescent="0.2">
      <c r="A14" s="19">
        <v>2</v>
      </c>
      <c r="B14" s="17" t="e">
        <f>'C завтраками| Bed and breakfast'!#REF!*0.8</f>
        <v>#REF!</v>
      </c>
      <c r="C14" s="17" t="e">
        <f>'C завтраками| Bed and breakfast'!#REF!*0.8</f>
        <v>#REF!</v>
      </c>
      <c r="D14" s="17" t="e">
        <f>'C завтраками| Bed and breakfast'!#REF!*0.8</f>
        <v>#REF!</v>
      </c>
      <c r="E14" s="17" t="e">
        <f>'C завтраками| Bed and breakfast'!#REF!*0.8</f>
        <v>#REF!</v>
      </c>
      <c r="F14" s="17" t="e">
        <f>'C завтраками| Bed and breakfast'!#REF!*0.8</f>
        <v>#REF!</v>
      </c>
      <c r="G14" s="17" t="e">
        <f>'C завтраками| Bed and breakfast'!#REF!*0.8</f>
        <v>#REF!</v>
      </c>
      <c r="H14" s="17" t="e">
        <f>'C завтраками| Bed and breakfast'!#REF!*0.8</f>
        <v>#REF!</v>
      </c>
      <c r="I14" s="17" t="e">
        <f>'C завтраками| Bed and breakfast'!#REF!*0.8</f>
        <v>#REF!</v>
      </c>
      <c r="J14" s="17" t="e">
        <f>'C завтраками| Bed and breakfast'!#REF!*0.8</f>
        <v>#REF!</v>
      </c>
      <c r="K14" s="17" t="e">
        <f>'C завтраками| Bed and breakfast'!#REF!*0.8</f>
        <v>#REF!</v>
      </c>
      <c r="L14" s="17" t="e">
        <f>'C завтраками| Bed and breakfast'!#REF!*0.8</f>
        <v>#REF!</v>
      </c>
    </row>
    <row r="15" spans="1:12" x14ac:dyDescent="0.2">
      <c r="A15" s="17" t="s">
        <v>4</v>
      </c>
      <c r="B15" s="17"/>
      <c r="C15" s="17"/>
      <c r="D15" s="17"/>
      <c r="E15" s="17"/>
      <c r="F15" s="17"/>
      <c r="G15" s="17"/>
      <c r="H15" s="17"/>
      <c r="I15" s="17"/>
      <c r="J15" s="17"/>
      <c r="K15" s="17"/>
      <c r="L15" s="17"/>
    </row>
    <row r="16" spans="1:12" x14ac:dyDescent="0.2">
      <c r="A16" s="19">
        <v>1</v>
      </c>
      <c r="B16" s="17" t="e">
        <f>'C завтраками| Bed and breakfast'!#REF!*0.8</f>
        <v>#REF!</v>
      </c>
      <c r="C16" s="17" t="e">
        <f>'C завтраками| Bed and breakfast'!#REF!*0.8</f>
        <v>#REF!</v>
      </c>
      <c r="D16" s="17" t="e">
        <f>'C завтраками| Bed and breakfast'!#REF!*0.8</f>
        <v>#REF!</v>
      </c>
      <c r="E16" s="17" t="e">
        <f>'C завтраками| Bed and breakfast'!#REF!*0.8</f>
        <v>#REF!</v>
      </c>
      <c r="F16" s="17" t="e">
        <f>'C завтраками| Bed and breakfast'!#REF!*0.8</f>
        <v>#REF!</v>
      </c>
      <c r="G16" s="17" t="e">
        <f>'C завтраками| Bed and breakfast'!#REF!*0.8</f>
        <v>#REF!</v>
      </c>
      <c r="H16" s="17" t="e">
        <f>'C завтраками| Bed and breakfast'!#REF!*0.8</f>
        <v>#REF!</v>
      </c>
      <c r="I16" s="17" t="e">
        <f>'C завтраками| Bed and breakfast'!#REF!*0.8</f>
        <v>#REF!</v>
      </c>
      <c r="J16" s="17" t="e">
        <f>'C завтраками| Bed and breakfast'!#REF!*0.8</f>
        <v>#REF!</v>
      </c>
      <c r="K16" s="17" t="e">
        <f>'C завтраками| Bed and breakfast'!#REF!*0.8</f>
        <v>#REF!</v>
      </c>
      <c r="L16" s="17" t="e">
        <f>'C завтраками| Bed and breakfast'!#REF!*0.8</f>
        <v>#REF!</v>
      </c>
    </row>
    <row r="17" spans="1:12" x14ac:dyDescent="0.2">
      <c r="A17" s="19">
        <v>2</v>
      </c>
      <c r="B17" s="17" t="e">
        <f>'C завтраками| Bed and breakfast'!#REF!*0.8</f>
        <v>#REF!</v>
      </c>
      <c r="C17" s="17" t="e">
        <f>'C завтраками| Bed and breakfast'!#REF!*0.8</f>
        <v>#REF!</v>
      </c>
      <c r="D17" s="17" t="e">
        <f>'C завтраками| Bed and breakfast'!#REF!*0.8</f>
        <v>#REF!</v>
      </c>
      <c r="E17" s="17" t="e">
        <f>'C завтраками| Bed and breakfast'!#REF!*0.8</f>
        <v>#REF!</v>
      </c>
      <c r="F17" s="17" t="e">
        <f>'C завтраками| Bed and breakfast'!#REF!*0.8</f>
        <v>#REF!</v>
      </c>
      <c r="G17" s="17" t="e">
        <f>'C завтраками| Bed and breakfast'!#REF!*0.8</f>
        <v>#REF!</v>
      </c>
      <c r="H17" s="17" t="e">
        <f>'C завтраками| Bed and breakfast'!#REF!*0.8</f>
        <v>#REF!</v>
      </c>
      <c r="I17" s="17" t="e">
        <f>'C завтраками| Bed and breakfast'!#REF!*0.8</f>
        <v>#REF!</v>
      </c>
      <c r="J17" s="17" t="e">
        <f>'C завтраками| Bed and breakfast'!#REF!*0.8</f>
        <v>#REF!</v>
      </c>
      <c r="K17" s="17" t="e">
        <f>'C завтраками| Bed and breakfast'!#REF!*0.8</f>
        <v>#REF!</v>
      </c>
      <c r="L17" s="17" t="e">
        <f>'C завтраками| Bed and breakfast'!#REF!*0.8</f>
        <v>#REF!</v>
      </c>
    </row>
    <row r="18" spans="1:12" x14ac:dyDescent="0.2">
      <c r="A18" s="17" t="s">
        <v>152</v>
      </c>
      <c r="B18" s="17"/>
      <c r="C18" s="17"/>
      <c r="D18" s="17"/>
      <c r="E18" s="17"/>
      <c r="F18" s="17"/>
      <c r="G18" s="17"/>
      <c r="H18" s="17"/>
      <c r="I18" s="17"/>
      <c r="J18" s="17"/>
      <c r="K18" s="17"/>
      <c r="L18" s="17"/>
    </row>
    <row r="19" spans="1:12" x14ac:dyDescent="0.2">
      <c r="A19" s="19">
        <v>1</v>
      </c>
      <c r="B19" s="17" t="e">
        <f>'C завтраками| Bed and breakfast'!#REF!*0.8</f>
        <v>#REF!</v>
      </c>
      <c r="C19" s="17" t="e">
        <f>'C завтраками| Bed and breakfast'!#REF!*0.8</f>
        <v>#REF!</v>
      </c>
      <c r="D19" s="17" t="e">
        <f>'C завтраками| Bed and breakfast'!#REF!*0.8</f>
        <v>#REF!</v>
      </c>
      <c r="E19" s="17" t="e">
        <f>'C завтраками| Bed and breakfast'!#REF!*0.8</f>
        <v>#REF!</v>
      </c>
      <c r="F19" s="17" t="e">
        <f>'C завтраками| Bed and breakfast'!#REF!*0.8</f>
        <v>#REF!</v>
      </c>
      <c r="G19" s="17" t="e">
        <f>'C завтраками| Bed and breakfast'!#REF!*0.8</f>
        <v>#REF!</v>
      </c>
      <c r="H19" s="17" t="e">
        <f>'C завтраками| Bed and breakfast'!#REF!*0.8</f>
        <v>#REF!</v>
      </c>
      <c r="I19" s="17" t="e">
        <f>'C завтраками| Bed and breakfast'!#REF!*0.8</f>
        <v>#REF!</v>
      </c>
      <c r="J19" s="17" t="e">
        <f>'C завтраками| Bed and breakfast'!#REF!*0.8</f>
        <v>#REF!</v>
      </c>
      <c r="K19" s="17" t="e">
        <f>'C завтраками| Bed and breakfast'!#REF!*0.8</f>
        <v>#REF!</v>
      </c>
      <c r="L19" s="17" t="e">
        <f>'C завтраками| Bed and breakfast'!#REF!*0.8</f>
        <v>#REF!</v>
      </c>
    </row>
    <row r="20" spans="1:12" x14ac:dyDescent="0.2">
      <c r="A20" s="19">
        <v>2</v>
      </c>
      <c r="B20" s="17" t="e">
        <f>'C завтраками| Bed and breakfast'!#REF!*0.8</f>
        <v>#REF!</v>
      </c>
      <c r="C20" s="17" t="e">
        <f>'C завтраками| Bed and breakfast'!#REF!*0.8</f>
        <v>#REF!</v>
      </c>
      <c r="D20" s="17" t="e">
        <f>'C завтраками| Bed and breakfast'!#REF!*0.8</f>
        <v>#REF!</v>
      </c>
      <c r="E20" s="17" t="e">
        <f>'C завтраками| Bed and breakfast'!#REF!*0.8</f>
        <v>#REF!</v>
      </c>
      <c r="F20" s="17" t="e">
        <f>'C завтраками| Bed and breakfast'!#REF!*0.8</f>
        <v>#REF!</v>
      </c>
      <c r="G20" s="17" t="e">
        <f>'C завтраками| Bed and breakfast'!#REF!*0.8</f>
        <v>#REF!</v>
      </c>
      <c r="H20" s="17" t="e">
        <f>'C завтраками| Bed and breakfast'!#REF!*0.8</f>
        <v>#REF!</v>
      </c>
      <c r="I20" s="17" t="e">
        <f>'C завтраками| Bed and breakfast'!#REF!*0.8</f>
        <v>#REF!</v>
      </c>
      <c r="J20" s="17" t="e">
        <f>'C завтраками| Bed and breakfast'!#REF!*0.8</f>
        <v>#REF!</v>
      </c>
      <c r="K20" s="17" t="e">
        <f>'C завтраками| Bed and breakfast'!#REF!*0.8</f>
        <v>#REF!</v>
      </c>
      <c r="L20" s="17" t="e">
        <f>'C завтраками| Bed and breakfast'!#REF!*0.8</f>
        <v>#REF!</v>
      </c>
    </row>
    <row r="21" spans="1:12" x14ac:dyDescent="0.2">
      <c r="A21" s="17" t="s">
        <v>5</v>
      </c>
      <c r="B21" s="17"/>
      <c r="C21" s="17"/>
      <c r="D21" s="17"/>
      <c r="E21" s="17"/>
      <c r="F21" s="17"/>
      <c r="G21" s="17"/>
      <c r="H21" s="17"/>
      <c r="I21" s="17"/>
      <c r="J21" s="17"/>
      <c r="K21" s="17"/>
      <c r="L21" s="17"/>
    </row>
    <row r="22" spans="1:12" x14ac:dyDescent="0.2">
      <c r="A22" s="19">
        <v>1</v>
      </c>
      <c r="B22" s="17" t="e">
        <f>'C завтраками| Bed and breakfast'!#REF!*0.8</f>
        <v>#REF!</v>
      </c>
      <c r="C22" s="17" t="e">
        <f>'C завтраками| Bed and breakfast'!#REF!*0.8</f>
        <v>#REF!</v>
      </c>
      <c r="D22" s="17" t="e">
        <f>'C завтраками| Bed and breakfast'!#REF!*0.8</f>
        <v>#REF!</v>
      </c>
      <c r="E22" s="17" t="e">
        <f>'C завтраками| Bed and breakfast'!#REF!*0.8</f>
        <v>#REF!</v>
      </c>
      <c r="F22" s="17" t="e">
        <f>'C завтраками| Bed and breakfast'!#REF!*0.8</f>
        <v>#REF!</v>
      </c>
      <c r="G22" s="17" t="e">
        <f>'C завтраками| Bed and breakfast'!#REF!*0.8</f>
        <v>#REF!</v>
      </c>
      <c r="H22" s="17" t="e">
        <f>'C завтраками| Bed and breakfast'!#REF!*0.8</f>
        <v>#REF!</v>
      </c>
      <c r="I22" s="17" t="e">
        <f>'C завтраками| Bed and breakfast'!#REF!*0.8</f>
        <v>#REF!</v>
      </c>
      <c r="J22" s="17" t="e">
        <f>'C завтраками| Bed and breakfast'!#REF!*0.8</f>
        <v>#REF!</v>
      </c>
      <c r="K22" s="17" t="e">
        <f>'C завтраками| Bed and breakfast'!#REF!*0.8</f>
        <v>#REF!</v>
      </c>
      <c r="L22" s="17" t="e">
        <f>'C завтраками| Bed and breakfast'!#REF!*0.8</f>
        <v>#REF!</v>
      </c>
    </row>
    <row r="23" spans="1:12" x14ac:dyDescent="0.2">
      <c r="A23" s="19">
        <v>2</v>
      </c>
      <c r="B23" s="17" t="e">
        <f>'C завтраками| Bed and breakfast'!#REF!*0.8</f>
        <v>#REF!</v>
      </c>
      <c r="C23" s="17" t="e">
        <f>'C завтраками| Bed and breakfast'!#REF!*0.8</f>
        <v>#REF!</v>
      </c>
      <c r="D23" s="17" t="e">
        <f>'C завтраками| Bed and breakfast'!#REF!*0.8</f>
        <v>#REF!</v>
      </c>
      <c r="E23" s="17" t="e">
        <f>'C завтраками| Bed and breakfast'!#REF!*0.8</f>
        <v>#REF!</v>
      </c>
      <c r="F23" s="17" t="e">
        <f>'C завтраками| Bed and breakfast'!#REF!*0.8</f>
        <v>#REF!</v>
      </c>
      <c r="G23" s="17" t="e">
        <f>'C завтраками| Bed and breakfast'!#REF!*0.8</f>
        <v>#REF!</v>
      </c>
      <c r="H23" s="17" t="e">
        <f>'C завтраками| Bed and breakfast'!#REF!*0.8</f>
        <v>#REF!</v>
      </c>
      <c r="I23" s="17" t="e">
        <f>'C завтраками| Bed and breakfast'!#REF!*0.8</f>
        <v>#REF!</v>
      </c>
      <c r="J23" s="17" t="e">
        <f>'C завтраками| Bed and breakfast'!#REF!*0.8</f>
        <v>#REF!</v>
      </c>
      <c r="K23" s="17" t="e">
        <f>'C завтраками| Bed and breakfast'!#REF!*0.8</f>
        <v>#REF!</v>
      </c>
      <c r="L23" s="17" t="e">
        <f>'C завтраками| Bed and breakfast'!#REF!*0.8</f>
        <v>#REF!</v>
      </c>
    </row>
    <row r="24" spans="1:12" x14ac:dyDescent="0.2">
      <c r="A24" s="17" t="s">
        <v>6</v>
      </c>
      <c r="B24" s="17"/>
      <c r="C24" s="17"/>
      <c r="D24" s="17"/>
      <c r="E24" s="17"/>
      <c r="F24" s="17"/>
      <c r="G24" s="17"/>
      <c r="H24" s="17"/>
      <c r="I24" s="17"/>
      <c r="J24" s="17"/>
      <c r="K24" s="17"/>
      <c r="L24" s="17"/>
    </row>
    <row r="25" spans="1:12" x14ac:dyDescent="0.2">
      <c r="A25" s="19" t="s">
        <v>1</v>
      </c>
      <c r="B25" s="17" t="e">
        <f>'C завтраками| Bed and breakfast'!#REF!*0.8</f>
        <v>#REF!</v>
      </c>
      <c r="C25" s="17" t="e">
        <f>'C завтраками| Bed and breakfast'!#REF!*0.8</f>
        <v>#REF!</v>
      </c>
      <c r="D25" s="17" t="e">
        <f>'C завтраками| Bed and breakfast'!#REF!*0.8</f>
        <v>#REF!</v>
      </c>
      <c r="E25" s="17" t="e">
        <f>'C завтраками| Bed and breakfast'!#REF!*0.8</f>
        <v>#REF!</v>
      </c>
      <c r="F25" s="17" t="e">
        <f>'C завтраками| Bed and breakfast'!#REF!*0.8</f>
        <v>#REF!</v>
      </c>
      <c r="G25" s="17" t="e">
        <f>'C завтраками| Bed and breakfast'!#REF!*0.8</f>
        <v>#REF!</v>
      </c>
      <c r="H25" s="17" t="e">
        <f>'C завтраками| Bed and breakfast'!#REF!*0.8</f>
        <v>#REF!</v>
      </c>
      <c r="I25" s="17" t="e">
        <f>'C завтраками| Bed and breakfast'!#REF!*0.8</f>
        <v>#REF!</v>
      </c>
      <c r="J25" s="17" t="e">
        <f>'C завтраками| Bed and breakfast'!#REF!*0.8</f>
        <v>#REF!</v>
      </c>
      <c r="K25" s="17" t="e">
        <f>'C завтраками| Bed and breakfast'!#REF!*0.8</f>
        <v>#REF!</v>
      </c>
      <c r="L25" s="17" t="e">
        <f>'C завтраками| Bed and breakfast'!#REF!*0.8</f>
        <v>#REF!</v>
      </c>
    </row>
    <row r="26" spans="1:12" x14ac:dyDescent="0.2">
      <c r="A26" s="14"/>
      <c r="B26" s="14"/>
      <c r="C26" s="14"/>
      <c r="D26" s="14"/>
      <c r="E26" s="14"/>
      <c r="F26" s="14"/>
      <c r="G26" s="14"/>
      <c r="H26" s="14"/>
      <c r="I26" s="14"/>
      <c r="J26" s="14"/>
      <c r="K26" s="14"/>
      <c r="L26" s="14"/>
    </row>
    <row r="27" spans="1:12" x14ac:dyDescent="0.2">
      <c r="A27" s="14"/>
      <c r="B27" s="14"/>
      <c r="C27" s="14"/>
      <c r="D27" s="14"/>
      <c r="E27" s="14"/>
      <c r="F27" s="14"/>
      <c r="G27" s="14"/>
      <c r="H27" s="14"/>
      <c r="I27" s="14"/>
      <c r="J27" s="14"/>
      <c r="K27" s="14"/>
      <c r="L27" s="14"/>
    </row>
    <row r="28" spans="1:12" x14ac:dyDescent="0.2">
      <c r="A28" s="143" t="s">
        <v>10</v>
      </c>
      <c r="B28" s="24" t="e">
        <f t="shared" ref="B28:L28" si="0">B4</f>
        <v>#REF!</v>
      </c>
      <c r="C28" s="24" t="e">
        <f t="shared" si="0"/>
        <v>#REF!</v>
      </c>
      <c r="D28" s="24" t="e">
        <f t="shared" si="0"/>
        <v>#REF!</v>
      </c>
      <c r="E28" s="24" t="e">
        <f t="shared" si="0"/>
        <v>#REF!</v>
      </c>
      <c r="F28" s="24" t="e">
        <f t="shared" si="0"/>
        <v>#REF!</v>
      </c>
      <c r="G28" s="24" t="e">
        <f t="shared" si="0"/>
        <v>#REF!</v>
      </c>
      <c r="H28" s="24" t="e">
        <f t="shared" si="0"/>
        <v>#REF!</v>
      </c>
      <c r="I28" s="24" t="e">
        <f t="shared" si="0"/>
        <v>#REF!</v>
      </c>
      <c r="J28" s="24" t="e">
        <f t="shared" si="0"/>
        <v>#REF!</v>
      </c>
      <c r="K28" s="24" t="e">
        <f t="shared" si="0"/>
        <v>#REF!</v>
      </c>
      <c r="L28" s="24" t="e">
        <f t="shared" si="0"/>
        <v>#REF!</v>
      </c>
    </row>
    <row r="29" spans="1:12" x14ac:dyDescent="0.2">
      <c r="A29" s="20" t="s">
        <v>11</v>
      </c>
      <c r="B29" s="24" t="e">
        <f t="shared" ref="B29:L29" si="1">B5</f>
        <v>#REF!</v>
      </c>
      <c r="C29" s="24" t="e">
        <f t="shared" si="1"/>
        <v>#REF!</v>
      </c>
      <c r="D29" s="24" t="e">
        <f t="shared" si="1"/>
        <v>#REF!</v>
      </c>
      <c r="E29" s="24" t="e">
        <f t="shared" si="1"/>
        <v>#REF!</v>
      </c>
      <c r="F29" s="24" t="e">
        <f t="shared" si="1"/>
        <v>#REF!</v>
      </c>
      <c r="G29" s="24" t="e">
        <f t="shared" si="1"/>
        <v>#REF!</v>
      </c>
      <c r="H29" s="24" t="e">
        <f t="shared" si="1"/>
        <v>#REF!</v>
      </c>
      <c r="I29" s="24" t="e">
        <f t="shared" si="1"/>
        <v>#REF!</v>
      </c>
      <c r="J29" s="24" t="e">
        <f t="shared" si="1"/>
        <v>#REF!</v>
      </c>
      <c r="K29" s="24" t="e">
        <f t="shared" si="1"/>
        <v>#REF!</v>
      </c>
      <c r="L29" s="24" t="e">
        <f t="shared" si="1"/>
        <v>#REF!</v>
      </c>
    </row>
    <row r="30" spans="1:12" x14ac:dyDescent="0.2">
      <c r="A30" s="17" t="s">
        <v>149</v>
      </c>
      <c r="B30" s="18"/>
      <c r="C30" s="18"/>
      <c r="D30" s="18"/>
      <c r="E30" s="18"/>
      <c r="F30" s="18"/>
      <c r="G30" s="18"/>
      <c r="H30" s="18"/>
      <c r="I30" s="18"/>
      <c r="J30" s="18"/>
      <c r="K30" s="18"/>
      <c r="L30" s="18"/>
    </row>
    <row r="31" spans="1:12" x14ac:dyDescent="0.2">
      <c r="A31" s="19">
        <v>1</v>
      </c>
      <c r="B31" s="88" t="e">
        <f t="shared" ref="B31:L31" si="2">B7*0.87</f>
        <v>#REF!</v>
      </c>
      <c r="C31" s="88" t="e">
        <f t="shared" si="2"/>
        <v>#REF!</v>
      </c>
      <c r="D31" s="88" t="e">
        <f t="shared" si="2"/>
        <v>#REF!</v>
      </c>
      <c r="E31" s="88" t="e">
        <f t="shared" si="2"/>
        <v>#REF!</v>
      </c>
      <c r="F31" s="88" t="e">
        <f t="shared" si="2"/>
        <v>#REF!</v>
      </c>
      <c r="G31" s="88" t="e">
        <f t="shared" si="2"/>
        <v>#REF!</v>
      </c>
      <c r="H31" s="88" t="e">
        <f t="shared" si="2"/>
        <v>#REF!</v>
      </c>
      <c r="I31" s="88" t="e">
        <f t="shared" si="2"/>
        <v>#REF!</v>
      </c>
      <c r="J31" s="88" t="e">
        <f t="shared" si="2"/>
        <v>#REF!</v>
      </c>
      <c r="K31" s="88" t="e">
        <f t="shared" si="2"/>
        <v>#REF!</v>
      </c>
      <c r="L31" s="88" t="e">
        <f t="shared" si="2"/>
        <v>#REF!</v>
      </c>
    </row>
    <row r="32" spans="1:12" x14ac:dyDescent="0.2">
      <c r="A32" s="19">
        <v>2</v>
      </c>
      <c r="B32" s="88" t="e">
        <f t="shared" ref="B32:L32" si="3">B8*0.87</f>
        <v>#REF!</v>
      </c>
      <c r="C32" s="88" t="e">
        <f t="shared" si="3"/>
        <v>#REF!</v>
      </c>
      <c r="D32" s="88" t="e">
        <f t="shared" si="3"/>
        <v>#REF!</v>
      </c>
      <c r="E32" s="88" t="e">
        <f t="shared" si="3"/>
        <v>#REF!</v>
      </c>
      <c r="F32" s="88" t="e">
        <f t="shared" si="3"/>
        <v>#REF!</v>
      </c>
      <c r="G32" s="88" t="e">
        <f t="shared" si="3"/>
        <v>#REF!</v>
      </c>
      <c r="H32" s="88" t="e">
        <f t="shared" si="3"/>
        <v>#REF!</v>
      </c>
      <c r="I32" s="88" t="e">
        <f t="shared" si="3"/>
        <v>#REF!</v>
      </c>
      <c r="J32" s="88" t="e">
        <f t="shared" si="3"/>
        <v>#REF!</v>
      </c>
      <c r="K32" s="88" t="e">
        <f t="shared" si="3"/>
        <v>#REF!</v>
      </c>
      <c r="L32" s="88" t="e">
        <f t="shared" si="3"/>
        <v>#REF!</v>
      </c>
    </row>
    <row r="33" spans="1:12" x14ac:dyDescent="0.2">
      <c r="A33" s="17" t="s">
        <v>150</v>
      </c>
      <c r="B33" s="88"/>
      <c r="C33" s="88"/>
      <c r="D33" s="88"/>
      <c r="E33" s="88"/>
      <c r="F33" s="88"/>
      <c r="G33" s="88"/>
      <c r="H33" s="88"/>
      <c r="I33" s="88"/>
      <c r="J33" s="88"/>
      <c r="K33" s="88"/>
      <c r="L33" s="88"/>
    </row>
    <row r="34" spans="1:12" x14ac:dyDescent="0.2">
      <c r="A34" s="19">
        <v>1</v>
      </c>
      <c r="B34" s="88" t="e">
        <f t="shared" ref="B34:L34" si="4">B10*0.87</f>
        <v>#REF!</v>
      </c>
      <c r="C34" s="88" t="e">
        <f t="shared" si="4"/>
        <v>#REF!</v>
      </c>
      <c r="D34" s="88" t="e">
        <f t="shared" si="4"/>
        <v>#REF!</v>
      </c>
      <c r="E34" s="88" t="e">
        <f t="shared" si="4"/>
        <v>#REF!</v>
      </c>
      <c r="F34" s="88" t="e">
        <f t="shared" si="4"/>
        <v>#REF!</v>
      </c>
      <c r="G34" s="88" t="e">
        <f t="shared" si="4"/>
        <v>#REF!</v>
      </c>
      <c r="H34" s="88" t="e">
        <f t="shared" si="4"/>
        <v>#REF!</v>
      </c>
      <c r="I34" s="88" t="e">
        <f t="shared" si="4"/>
        <v>#REF!</v>
      </c>
      <c r="J34" s="88" t="e">
        <f t="shared" si="4"/>
        <v>#REF!</v>
      </c>
      <c r="K34" s="88" t="e">
        <f t="shared" si="4"/>
        <v>#REF!</v>
      </c>
      <c r="L34" s="88" t="e">
        <f t="shared" si="4"/>
        <v>#REF!</v>
      </c>
    </row>
    <row r="35" spans="1:12" x14ac:dyDescent="0.2">
      <c r="A35" s="19">
        <v>2</v>
      </c>
      <c r="B35" s="88" t="e">
        <f t="shared" ref="B35:L35" si="5">B11*0.87</f>
        <v>#REF!</v>
      </c>
      <c r="C35" s="88" t="e">
        <f t="shared" si="5"/>
        <v>#REF!</v>
      </c>
      <c r="D35" s="88" t="e">
        <f t="shared" si="5"/>
        <v>#REF!</v>
      </c>
      <c r="E35" s="88" t="e">
        <f t="shared" si="5"/>
        <v>#REF!</v>
      </c>
      <c r="F35" s="88" t="e">
        <f t="shared" si="5"/>
        <v>#REF!</v>
      </c>
      <c r="G35" s="88" t="e">
        <f t="shared" si="5"/>
        <v>#REF!</v>
      </c>
      <c r="H35" s="88" t="e">
        <f t="shared" si="5"/>
        <v>#REF!</v>
      </c>
      <c r="I35" s="88" t="e">
        <f t="shared" si="5"/>
        <v>#REF!</v>
      </c>
      <c r="J35" s="88" t="e">
        <f t="shared" si="5"/>
        <v>#REF!</v>
      </c>
      <c r="K35" s="88" t="e">
        <f t="shared" si="5"/>
        <v>#REF!</v>
      </c>
      <c r="L35" s="88" t="e">
        <f t="shared" si="5"/>
        <v>#REF!</v>
      </c>
    </row>
    <row r="36" spans="1:12" x14ac:dyDescent="0.2">
      <c r="A36" s="17" t="s">
        <v>151</v>
      </c>
      <c r="B36" s="88"/>
      <c r="C36" s="88"/>
      <c r="D36" s="88"/>
      <c r="E36" s="88"/>
      <c r="F36" s="88"/>
      <c r="G36" s="88"/>
      <c r="H36" s="88"/>
      <c r="I36" s="88"/>
      <c r="J36" s="88"/>
      <c r="K36" s="88"/>
      <c r="L36" s="88"/>
    </row>
    <row r="37" spans="1:12" x14ac:dyDescent="0.2">
      <c r="A37" s="19">
        <v>1</v>
      </c>
      <c r="B37" s="88" t="e">
        <f t="shared" ref="B37:L37" si="6">B13*0.87</f>
        <v>#REF!</v>
      </c>
      <c r="C37" s="88" t="e">
        <f t="shared" si="6"/>
        <v>#REF!</v>
      </c>
      <c r="D37" s="88" t="e">
        <f t="shared" si="6"/>
        <v>#REF!</v>
      </c>
      <c r="E37" s="88" t="e">
        <f t="shared" si="6"/>
        <v>#REF!</v>
      </c>
      <c r="F37" s="88" t="e">
        <f t="shared" si="6"/>
        <v>#REF!</v>
      </c>
      <c r="G37" s="88" t="e">
        <f t="shared" si="6"/>
        <v>#REF!</v>
      </c>
      <c r="H37" s="88" t="e">
        <f t="shared" si="6"/>
        <v>#REF!</v>
      </c>
      <c r="I37" s="88" t="e">
        <f t="shared" si="6"/>
        <v>#REF!</v>
      </c>
      <c r="J37" s="88" t="e">
        <f t="shared" si="6"/>
        <v>#REF!</v>
      </c>
      <c r="K37" s="88" t="e">
        <f t="shared" si="6"/>
        <v>#REF!</v>
      </c>
      <c r="L37" s="88" t="e">
        <f t="shared" si="6"/>
        <v>#REF!</v>
      </c>
    </row>
    <row r="38" spans="1:12" x14ac:dyDescent="0.2">
      <c r="A38" s="19">
        <v>2</v>
      </c>
      <c r="B38" s="88" t="e">
        <f t="shared" ref="B38:L38" si="7">B14*0.87</f>
        <v>#REF!</v>
      </c>
      <c r="C38" s="88" t="e">
        <f t="shared" si="7"/>
        <v>#REF!</v>
      </c>
      <c r="D38" s="88" t="e">
        <f t="shared" si="7"/>
        <v>#REF!</v>
      </c>
      <c r="E38" s="88" t="e">
        <f t="shared" si="7"/>
        <v>#REF!</v>
      </c>
      <c r="F38" s="88" t="e">
        <f t="shared" si="7"/>
        <v>#REF!</v>
      </c>
      <c r="G38" s="88" t="e">
        <f t="shared" si="7"/>
        <v>#REF!</v>
      </c>
      <c r="H38" s="88" t="e">
        <f t="shared" si="7"/>
        <v>#REF!</v>
      </c>
      <c r="I38" s="88" t="e">
        <f t="shared" si="7"/>
        <v>#REF!</v>
      </c>
      <c r="J38" s="88" t="e">
        <f t="shared" si="7"/>
        <v>#REF!</v>
      </c>
      <c r="K38" s="88" t="e">
        <f t="shared" si="7"/>
        <v>#REF!</v>
      </c>
      <c r="L38" s="88" t="e">
        <f t="shared" si="7"/>
        <v>#REF!</v>
      </c>
    </row>
    <row r="39" spans="1:12" x14ac:dyDescent="0.2">
      <c r="A39" s="17" t="s">
        <v>4</v>
      </c>
      <c r="B39" s="88"/>
      <c r="C39" s="88"/>
      <c r="D39" s="88"/>
      <c r="E39" s="88"/>
      <c r="F39" s="88"/>
      <c r="G39" s="88"/>
      <c r="H39" s="88"/>
      <c r="I39" s="88"/>
      <c r="J39" s="88"/>
      <c r="K39" s="88"/>
      <c r="L39" s="88"/>
    </row>
    <row r="40" spans="1:12" x14ac:dyDescent="0.2">
      <c r="A40" s="19">
        <v>1</v>
      </c>
      <c r="B40" s="88" t="e">
        <f t="shared" ref="B40:L40" si="8">B16*0.87</f>
        <v>#REF!</v>
      </c>
      <c r="C40" s="88" t="e">
        <f t="shared" si="8"/>
        <v>#REF!</v>
      </c>
      <c r="D40" s="88" t="e">
        <f t="shared" si="8"/>
        <v>#REF!</v>
      </c>
      <c r="E40" s="88" t="e">
        <f t="shared" si="8"/>
        <v>#REF!</v>
      </c>
      <c r="F40" s="88" t="e">
        <f t="shared" si="8"/>
        <v>#REF!</v>
      </c>
      <c r="G40" s="88" t="e">
        <f t="shared" si="8"/>
        <v>#REF!</v>
      </c>
      <c r="H40" s="88" t="e">
        <f t="shared" si="8"/>
        <v>#REF!</v>
      </c>
      <c r="I40" s="88" t="e">
        <f t="shared" si="8"/>
        <v>#REF!</v>
      </c>
      <c r="J40" s="88" t="e">
        <f t="shared" si="8"/>
        <v>#REF!</v>
      </c>
      <c r="K40" s="88" t="e">
        <f t="shared" si="8"/>
        <v>#REF!</v>
      </c>
      <c r="L40" s="88" t="e">
        <f t="shared" si="8"/>
        <v>#REF!</v>
      </c>
    </row>
    <row r="41" spans="1:12" x14ac:dyDescent="0.2">
      <c r="A41" s="19">
        <v>2</v>
      </c>
      <c r="B41" s="88" t="e">
        <f t="shared" ref="B41:L41" si="9">B17*0.87</f>
        <v>#REF!</v>
      </c>
      <c r="C41" s="88" t="e">
        <f t="shared" si="9"/>
        <v>#REF!</v>
      </c>
      <c r="D41" s="88" t="e">
        <f t="shared" si="9"/>
        <v>#REF!</v>
      </c>
      <c r="E41" s="88" t="e">
        <f t="shared" si="9"/>
        <v>#REF!</v>
      </c>
      <c r="F41" s="88" t="e">
        <f t="shared" si="9"/>
        <v>#REF!</v>
      </c>
      <c r="G41" s="88" t="e">
        <f t="shared" si="9"/>
        <v>#REF!</v>
      </c>
      <c r="H41" s="88" t="e">
        <f t="shared" si="9"/>
        <v>#REF!</v>
      </c>
      <c r="I41" s="88" t="e">
        <f t="shared" si="9"/>
        <v>#REF!</v>
      </c>
      <c r="J41" s="88" t="e">
        <f t="shared" si="9"/>
        <v>#REF!</v>
      </c>
      <c r="K41" s="88" t="e">
        <f t="shared" si="9"/>
        <v>#REF!</v>
      </c>
      <c r="L41" s="88" t="e">
        <f t="shared" si="9"/>
        <v>#REF!</v>
      </c>
    </row>
    <row r="42" spans="1:12" x14ac:dyDescent="0.2">
      <c r="A42" s="17" t="s">
        <v>152</v>
      </c>
      <c r="B42" s="88"/>
      <c r="C42" s="88"/>
      <c r="D42" s="88"/>
      <c r="E42" s="88"/>
      <c r="F42" s="88"/>
      <c r="G42" s="88"/>
      <c r="H42" s="88"/>
      <c r="I42" s="88"/>
      <c r="J42" s="88"/>
      <c r="K42" s="88"/>
      <c r="L42" s="88"/>
    </row>
    <row r="43" spans="1:12" x14ac:dyDescent="0.2">
      <c r="A43" s="19">
        <v>1</v>
      </c>
      <c r="B43" s="88" t="e">
        <f t="shared" ref="B43:L43" si="10">B19*0.87</f>
        <v>#REF!</v>
      </c>
      <c r="C43" s="88" t="e">
        <f t="shared" si="10"/>
        <v>#REF!</v>
      </c>
      <c r="D43" s="88" t="e">
        <f t="shared" si="10"/>
        <v>#REF!</v>
      </c>
      <c r="E43" s="88" t="e">
        <f t="shared" si="10"/>
        <v>#REF!</v>
      </c>
      <c r="F43" s="88" t="e">
        <f t="shared" si="10"/>
        <v>#REF!</v>
      </c>
      <c r="G43" s="88" t="e">
        <f t="shared" si="10"/>
        <v>#REF!</v>
      </c>
      <c r="H43" s="88" t="e">
        <f t="shared" si="10"/>
        <v>#REF!</v>
      </c>
      <c r="I43" s="88" t="e">
        <f t="shared" si="10"/>
        <v>#REF!</v>
      </c>
      <c r="J43" s="88" t="e">
        <f t="shared" si="10"/>
        <v>#REF!</v>
      </c>
      <c r="K43" s="88" t="e">
        <f t="shared" si="10"/>
        <v>#REF!</v>
      </c>
      <c r="L43" s="88" t="e">
        <f t="shared" si="10"/>
        <v>#REF!</v>
      </c>
    </row>
    <row r="44" spans="1:12" x14ac:dyDescent="0.2">
      <c r="A44" s="19">
        <v>2</v>
      </c>
      <c r="B44" s="88" t="e">
        <f t="shared" ref="B44:L44" si="11">B20*0.87</f>
        <v>#REF!</v>
      </c>
      <c r="C44" s="88" t="e">
        <f t="shared" si="11"/>
        <v>#REF!</v>
      </c>
      <c r="D44" s="88" t="e">
        <f t="shared" si="11"/>
        <v>#REF!</v>
      </c>
      <c r="E44" s="88" t="e">
        <f t="shared" si="11"/>
        <v>#REF!</v>
      </c>
      <c r="F44" s="88" t="e">
        <f t="shared" si="11"/>
        <v>#REF!</v>
      </c>
      <c r="G44" s="88" t="e">
        <f t="shared" si="11"/>
        <v>#REF!</v>
      </c>
      <c r="H44" s="88" t="e">
        <f t="shared" si="11"/>
        <v>#REF!</v>
      </c>
      <c r="I44" s="88" t="e">
        <f t="shared" si="11"/>
        <v>#REF!</v>
      </c>
      <c r="J44" s="88" t="e">
        <f t="shared" si="11"/>
        <v>#REF!</v>
      </c>
      <c r="K44" s="88" t="e">
        <f t="shared" si="11"/>
        <v>#REF!</v>
      </c>
      <c r="L44" s="88" t="e">
        <f t="shared" si="11"/>
        <v>#REF!</v>
      </c>
    </row>
    <row r="45" spans="1:12" x14ac:dyDescent="0.2">
      <c r="A45" s="17" t="s">
        <v>5</v>
      </c>
      <c r="B45" s="88"/>
      <c r="C45" s="88"/>
      <c r="D45" s="88"/>
      <c r="E45" s="88"/>
      <c r="F45" s="88"/>
      <c r="G45" s="88"/>
      <c r="H45" s="88"/>
      <c r="I45" s="88"/>
      <c r="J45" s="88"/>
      <c r="K45" s="88"/>
      <c r="L45" s="88"/>
    </row>
    <row r="46" spans="1:12" x14ac:dyDescent="0.2">
      <c r="A46" s="19">
        <v>1</v>
      </c>
      <c r="B46" s="88" t="e">
        <f t="shared" ref="B46:L46" si="12">B22*0.87</f>
        <v>#REF!</v>
      </c>
      <c r="C46" s="88" t="e">
        <f t="shared" si="12"/>
        <v>#REF!</v>
      </c>
      <c r="D46" s="88" t="e">
        <f t="shared" si="12"/>
        <v>#REF!</v>
      </c>
      <c r="E46" s="88" t="e">
        <f t="shared" si="12"/>
        <v>#REF!</v>
      </c>
      <c r="F46" s="88" t="e">
        <f t="shared" si="12"/>
        <v>#REF!</v>
      </c>
      <c r="G46" s="88" t="e">
        <f t="shared" si="12"/>
        <v>#REF!</v>
      </c>
      <c r="H46" s="88" t="e">
        <f t="shared" si="12"/>
        <v>#REF!</v>
      </c>
      <c r="I46" s="88" t="e">
        <f t="shared" si="12"/>
        <v>#REF!</v>
      </c>
      <c r="J46" s="88" t="e">
        <f t="shared" si="12"/>
        <v>#REF!</v>
      </c>
      <c r="K46" s="88" t="e">
        <f t="shared" si="12"/>
        <v>#REF!</v>
      </c>
      <c r="L46" s="88" t="e">
        <f t="shared" si="12"/>
        <v>#REF!</v>
      </c>
    </row>
    <row r="47" spans="1:12" x14ac:dyDescent="0.2">
      <c r="A47" s="19">
        <v>2</v>
      </c>
      <c r="B47" s="88" t="e">
        <f t="shared" ref="B47:L47" si="13">B23*0.87</f>
        <v>#REF!</v>
      </c>
      <c r="C47" s="88" t="e">
        <f t="shared" si="13"/>
        <v>#REF!</v>
      </c>
      <c r="D47" s="88" t="e">
        <f t="shared" si="13"/>
        <v>#REF!</v>
      </c>
      <c r="E47" s="88" t="e">
        <f t="shared" si="13"/>
        <v>#REF!</v>
      </c>
      <c r="F47" s="88" t="e">
        <f t="shared" si="13"/>
        <v>#REF!</v>
      </c>
      <c r="G47" s="88" t="e">
        <f t="shared" si="13"/>
        <v>#REF!</v>
      </c>
      <c r="H47" s="88" t="e">
        <f t="shared" si="13"/>
        <v>#REF!</v>
      </c>
      <c r="I47" s="88" t="e">
        <f t="shared" si="13"/>
        <v>#REF!</v>
      </c>
      <c r="J47" s="88" t="e">
        <f t="shared" si="13"/>
        <v>#REF!</v>
      </c>
      <c r="K47" s="88" t="e">
        <f t="shared" si="13"/>
        <v>#REF!</v>
      </c>
      <c r="L47" s="88" t="e">
        <f t="shared" si="13"/>
        <v>#REF!</v>
      </c>
    </row>
    <row r="48" spans="1:12" x14ac:dyDescent="0.2">
      <c r="A48" s="17" t="s">
        <v>6</v>
      </c>
      <c r="B48" s="88"/>
      <c r="C48" s="88"/>
      <c r="D48" s="88"/>
      <c r="E48" s="88"/>
      <c r="F48" s="88"/>
      <c r="G48" s="88"/>
      <c r="H48" s="88"/>
      <c r="I48" s="88"/>
      <c r="J48" s="88"/>
      <c r="K48" s="88"/>
      <c r="L48" s="88"/>
    </row>
    <row r="49" spans="1:12" x14ac:dyDescent="0.2">
      <c r="A49" s="19" t="s">
        <v>1</v>
      </c>
      <c r="B49" s="88" t="e">
        <f t="shared" ref="B49:L49" si="14">B25*0.87</f>
        <v>#REF!</v>
      </c>
      <c r="C49" s="88" t="e">
        <f t="shared" si="14"/>
        <v>#REF!</v>
      </c>
      <c r="D49" s="88" t="e">
        <f t="shared" si="14"/>
        <v>#REF!</v>
      </c>
      <c r="E49" s="88" t="e">
        <f t="shared" si="14"/>
        <v>#REF!</v>
      </c>
      <c r="F49" s="88" t="e">
        <f t="shared" si="14"/>
        <v>#REF!</v>
      </c>
      <c r="G49" s="88" t="e">
        <f t="shared" si="14"/>
        <v>#REF!</v>
      </c>
      <c r="H49" s="88" t="e">
        <f t="shared" si="14"/>
        <v>#REF!</v>
      </c>
      <c r="I49" s="88" t="e">
        <f t="shared" si="14"/>
        <v>#REF!</v>
      </c>
      <c r="J49" s="88" t="e">
        <f t="shared" si="14"/>
        <v>#REF!</v>
      </c>
      <c r="K49" s="88" t="e">
        <f t="shared" si="14"/>
        <v>#REF!</v>
      </c>
      <c r="L49" s="88" t="e">
        <f t="shared" si="14"/>
        <v>#REF!</v>
      </c>
    </row>
    <row r="50" spans="1:12" ht="13.5" thickBot="1" x14ac:dyDescent="0.25">
      <c r="A50" s="14"/>
    </row>
    <row r="51" spans="1:12" ht="13.5" thickBot="1" x14ac:dyDescent="0.25">
      <c r="A51" s="164" t="s">
        <v>12</v>
      </c>
    </row>
    <row r="52" spans="1:12" x14ac:dyDescent="0.2">
      <c r="A52" s="22" t="s">
        <v>13</v>
      </c>
    </row>
    <row r="53" spans="1:12" x14ac:dyDescent="0.2">
      <c r="A53" s="22" t="s">
        <v>14</v>
      </c>
    </row>
    <row r="54" spans="1:12" ht="24" x14ac:dyDescent="0.2">
      <c r="A54" s="23" t="s">
        <v>18</v>
      </c>
    </row>
    <row r="55" spans="1:12" x14ac:dyDescent="0.2">
      <c r="A55" s="156" t="s">
        <v>126</v>
      </c>
    </row>
    <row r="56" spans="1:12" ht="13.5" thickBot="1" x14ac:dyDescent="0.25">
      <c r="A56" s="22"/>
    </row>
    <row r="57" spans="1:12" ht="13.5" thickBot="1" x14ac:dyDescent="0.25">
      <c r="A57" s="164" t="s">
        <v>99</v>
      </c>
    </row>
    <row r="58" spans="1:12" ht="13.5" thickBot="1" x14ac:dyDescent="0.25">
      <c r="A58" s="121" t="s">
        <v>160</v>
      </c>
    </row>
    <row r="59" spans="1:12" x14ac:dyDescent="0.2">
      <c r="A59" s="173" t="s">
        <v>161</v>
      </c>
    </row>
    <row r="60" spans="1:12" ht="24" hidden="1" x14ac:dyDescent="0.2">
      <c r="A60" s="142" t="s">
        <v>138</v>
      </c>
    </row>
    <row r="61" spans="1:12" hidden="1" x14ac:dyDescent="0.2">
      <c r="A61" s="184" t="s">
        <v>162</v>
      </c>
    </row>
    <row r="62" spans="1:12" ht="13.5" thickBot="1" x14ac:dyDescent="0.25">
      <c r="A62" s="140"/>
    </row>
    <row r="63" spans="1:12" ht="13.5" thickBot="1" x14ac:dyDescent="0.25">
      <c r="A63" s="164" t="s">
        <v>135</v>
      </c>
    </row>
    <row r="64" spans="1:12" x14ac:dyDescent="0.2">
      <c r="A64" s="141" t="s">
        <v>136</v>
      </c>
    </row>
    <row r="65" spans="1:1" x14ac:dyDescent="0.2">
      <c r="A65" s="141" t="s">
        <v>137</v>
      </c>
    </row>
    <row r="66" spans="1:1" ht="13.5" thickBot="1" x14ac:dyDescent="0.25">
      <c r="A66" s="141"/>
    </row>
    <row r="67" spans="1:1" x14ac:dyDescent="0.2">
      <c r="A67" s="120" t="s">
        <v>16</v>
      </c>
    </row>
    <row r="68" spans="1:1" ht="60" x14ac:dyDescent="0.2">
      <c r="A68" s="182" t="s">
        <v>39</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election activeCell="B4" sqref="B4:L25"/>
    </sheetView>
  </sheetViews>
  <sheetFormatPr defaultRowHeight="12.75" x14ac:dyDescent="0.2"/>
  <cols>
    <col min="1" max="1" width="75.85546875" bestFit="1" customWidth="1"/>
  </cols>
  <sheetData>
    <row r="1" spans="1:12" x14ac:dyDescent="0.2">
      <c r="A1" s="185" t="s">
        <v>163</v>
      </c>
    </row>
    <row r="2" spans="1:12" x14ac:dyDescent="0.2">
      <c r="A2" s="15" t="s">
        <v>8</v>
      </c>
    </row>
    <row r="3" spans="1:12" x14ac:dyDescent="0.2">
      <c r="A3" s="13"/>
    </row>
    <row r="4" spans="1:12" x14ac:dyDescent="0.2">
      <c r="A4" s="49"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row>
    <row r="5" spans="1:12"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row>
    <row r="6" spans="1:12" x14ac:dyDescent="0.2">
      <c r="A6" s="17" t="s">
        <v>149</v>
      </c>
      <c r="B6" s="18"/>
      <c r="C6" s="18"/>
      <c r="D6" s="18"/>
      <c r="E6" s="18"/>
      <c r="F6" s="18"/>
      <c r="G6" s="18"/>
      <c r="H6" s="18"/>
      <c r="I6" s="18"/>
      <c r="J6" s="18"/>
      <c r="K6" s="18"/>
      <c r="L6" s="18"/>
    </row>
    <row r="7" spans="1:12" x14ac:dyDescent="0.2">
      <c r="A7" s="19">
        <v>1</v>
      </c>
      <c r="B7" s="17" t="e">
        <f>'C завтраками| Bed and breakfast'!#REF!*0.8</f>
        <v>#REF!</v>
      </c>
      <c r="C7" s="17" t="e">
        <f>'C завтраками| Bed and breakfast'!#REF!*0.8</f>
        <v>#REF!</v>
      </c>
      <c r="D7" s="17" t="e">
        <f>'C завтраками| Bed and breakfast'!#REF!*0.8</f>
        <v>#REF!</v>
      </c>
      <c r="E7" s="17" t="e">
        <f>'C завтраками| Bed and breakfast'!#REF!*0.8</f>
        <v>#REF!</v>
      </c>
      <c r="F7" s="17" t="e">
        <f>'C завтраками| Bed and breakfast'!#REF!*0.8</f>
        <v>#REF!</v>
      </c>
      <c r="G7" s="17" t="e">
        <f>'C завтраками| Bed and breakfast'!#REF!*0.8</f>
        <v>#REF!</v>
      </c>
      <c r="H7" s="17" t="e">
        <f>'C завтраками| Bed and breakfast'!#REF!*0.8</f>
        <v>#REF!</v>
      </c>
      <c r="I7" s="17" t="e">
        <f>'C завтраками| Bed and breakfast'!#REF!*0.8</f>
        <v>#REF!</v>
      </c>
      <c r="J7" s="17" t="e">
        <f>'C завтраками| Bed and breakfast'!#REF!*0.8</f>
        <v>#REF!</v>
      </c>
      <c r="K7" s="17" t="e">
        <f>'C завтраками| Bed and breakfast'!#REF!*0.8</f>
        <v>#REF!</v>
      </c>
      <c r="L7" s="17" t="e">
        <f>'C завтраками| Bed and breakfast'!#REF!*0.8</f>
        <v>#REF!</v>
      </c>
    </row>
    <row r="8" spans="1:12" x14ac:dyDescent="0.2">
      <c r="A8" s="19">
        <v>2</v>
      </c>
      <c r="B8" s="17" t="e">
        <f>'C завтраками| Bed and breakfast'!#REF!*0.8</f>
        <v>#REF!</v>
      </c>
      <c r="C8" s="17" t="e">
        <f>'C завтраками| Bed and breakfast'!#REF!*0.8</f>
        <v>#REF!</v>
      </c>
      <c r="D8" s="17" t="e">
        <f>'C завтраками| Bed and breakfast'!#REF!*0.8</f>
        <v>#REF!</v>
      </c>
      <c r="E8" s="17" t="e">
        <f>'C завтраками| Bed and breakfast'!#REF!*0.8</f>
        <v>#REF!</v>
      </c>
      <c r="F8" s="17" t="e">
        <f>'C завтраками| Bed and breakfast'!#REF!*0.8</f>
        <v>#REF!</v>
      </c>
      <c r="G8" s="17" t="e">
        <f>'C завтраками| Bed and breakfast'!#REF!*0.8</f>
        <v>#REF!</v>
      </c>
      <c r="H8" s="17" t="e">
        <f>'C завтраками| Bed and breakfast'!#REF!*0.8</f>
        <v>#REF!</v>
      </c>
      <c r="I8" s="17" t="e">
        <f>'C завтраками| Bed and breakfast'!#REF!*0.8</f>
        <v>#REF!</v>
      </c>
      <c r="J8" s="17" t="e">
        <f>'C завтраками| Bed and breakfast'!#REF!*0.8</f>
        <v>#REF!</v>
      </c>
      <c r="K8" s="17" t="e">
        <f>'C завтраками| Bed and breakfast'!#REF!*0.8</f>
        <v>#REF!</v>
      </c>
      <c r="L8" s="17" t="e">
        <f>'C завтраками| Bed and breakfast'!#REF!*0.8</f>
        <v>#REF!</v>
      </c>
    </row>
    <row r="9" spans="1:12" x14ac:dyDescent="0.2">
      <c r="A9" s="17" t="s">
        <v>150</v>
      </c>
      <c r="B9" s="17"/>
      <c r="C9" s="17"/>
      <c r="D9" s="17"/>
      <c r="E9" s="17"/>
      <c r="F9" s="17"/>
      <c r="G9" s="17"/>
      <c r="H9" s="17"/>
      <c r="I9" s="17"/>
      <c r="J9" s="17"/>
      <c r="K9" s="17"/>
      <c r="L9" s="17"/>
    </row>
    <row r="10" spans="1:12" x14ac:dyDescent="0.2">
      <c r="A10" s="19">
        <v>1</v>
      </c>
      <c r="B10" s="17" t="e">
        <f>'C завтраками| Bed and breakfast'!#REF!*0.8</f>
        <v>#REF!</v>
      </c>
      <c r="C10" s="17" t="e">
        <f>'C завтраками| Bed and breakfast'!#REF!*0.8</f>
        <v>#REF!</v>
      </c>
      <c r="D10" s="17" t="e">
        <f>'C завтраками| Bed and breakfast'!#REF!*0.8</f>
        <v>#REF!</v>
      </c>
      <c r="E10" s="17" t="e">
        <f>'C завтраками| Bed and breakfast'!#REF!*0.8</f>
        <v>#REF!</v>
      </c>
      <c r="F10" s="17" t="e">
        <f>'C завтраками| Bed and breakfast'!#REF!*0.8</f>
        <v>#REF!</v>
      </c>
      <c r="G10" s="17" t="e">
        <f>'C завтраками| Bed and breakfast'!#REF!*0.8</f>
        <v>#REF!</v>
      </c>
      <c r="H10" s="17" t="e">
        <f>'C завтраками| Bed and breakfast'!#REF!*0.8</f>
        <v>#REF!</v>
      </c>
      <c r="I10" s="17" t="e">
        <f>'C завтраками| Bed and breakfast'!#REF!*0.8</f>
        <v>#REF!</v>
      </c>
      <c r="J10" s="17" t="e">
        <f>'C завтраками| Bed and breakfast'!#REF!*0.8</f>
        <v>#REF!</v>
      </c>
      <c r="K10" s="17" t="e">
        <f>'C завтраками| Bed and breakfast'!#REF!*0.8</f>
        <v>#REF!</v>
      </c>
      <c r="L10" s="17" t="e">
        <f>'C завтраками| Bed and breakfast'!#REF!*0.8</f>
        <v>#REF!</v>
      </c>
    </row>
    <row r="11" spans="1:12" x14ac:dyDescent="0.2">
      <c r="A11" s="19">
        <v>2</v>
      </c>
      <c r="B11" s="17" t="e">
        <f>'C завтраками| Bed and breakfast'!#REF!*0.8</f>
        <v>#REF!</v>
      </c>
      <c r="C11" s="17" t="e">
        <f>'C завтраками| Bed and breakfast'!#REF!*0.8</f>
        <v>#REF!</v>
      </c>
      <c r="D11" s="17" t="e">
        <f>'C завтраками| Bed and breakfast'!#REF!*0.8</f>
        <v>#REF!</v>
      </c>
      <c r="E11" s="17" t="e">
        <f>'C завтраками| Bed and breakfast'!#REF!*0.8</f>
        <v>#REF!</v>
      </c>
      <c r="F11" s="17" t="e">
        <f>'C завтраками| Bed and breakfast'!#REF!*0.8</f>
        <v>#REF!</v>
      </c>
      <c r="G11" s="17" t="e">
        <f>'C завтраками| Bed and breakfast'!#REF!*0.8</f>
        <v>#REF!</v>
      </c>
      <c r="H11" s="17" t="e">
        <f>'C завтраками| Bed and breakfast'!#REF!*0.8</f>
        <v>#REF!</v>
      </c>
      <c r="I11" s="17" t="e">
        <f>'C завтраками| Bed and breakfast'!#REF!*0.8</f>
        <v>#REF!</v>
      </c>
      <c r="J11" s="17" t="e">
        <f>'C завтраками| Bed and breakfast'!#REF!*0.8</f>
        <v>#REF!</v>
      </c>
      <c r="K11" s="17" t="e">
        <f>'C завтраками| Bed and breakfast'!#REF!*0.8</f>
        <v>#REF!</v>
      </c>
      <c r="L11" s="17" t="e">
        <f>'C завтраками| Bed and breakfast'!#REF!*0.8</f>
        <v>#REF!</v>
      </c>
    </row>
    <row r="12" spans="1:12" x14ac:dyDescent="0.2">
      <c r="A12" s="17" t="s">
        <v>151</v>
      </c>
      <c r="B12" s="17"/>
      <c r="C12" s="17"/>
      <c r="D12" s="17"/>
      <c r="E12" s="17"/>
      <c r="F12" s="17"/>
      <c r="G12" s="17"/>
      <c r="H12" s="17"/>
      <c r="I12" s="17"/>
      <c r="J12" s="17"/>
      <c r="K12" s="17"/>
      <c r="L12" s="17"/>
    </row>
    <row r="13" spans="1:12" x14ac:dyDescent="0.2">
      <c r="A13" s="19">
        <v>1</v>
      </c>
      <c r="B13" s="17" t="e">
        <f>'C завтраками| Bed and breakfast'!#REF!*0.8</f>
        <v>#REF!</v>
      </c>
      <c r="C13" s="17" t="e">
        <f>'C завтраками| Bed and breakfast'!#REF!*0.8</f>
        <v>#REF!</v>
      </c>
      <c r="D13" s="17" t="e">
        <f>'C завтраками| Bed and breakfast'!#REF!*0.8</f>
        <v>#REF!</v>
      </c>
      <c r="E13" s="17" t="e">
        <f>'C завтраками| Bed and breakfast'!#REF!*0.8</f>
        <v>#REF!</v>
      </c>
      <c r="F13" s="17" t="e">
        <f>'C завтраками| Bed and breakfast'!#REF!*0.8</f>
        <v>#REF!</v>
      </c>
      <c r="G13" s="17" t="e">
        <f>'C завтраками| Bed and breakfast'!#REF!*0.8</f>
        <v>#REF!</v>
      </c>
      <c r="H13" s="17" t="e">
        <f>'C завтраками| Bed and breakfast'!#REF!*0.8</f>
        <v>#REF!</v>
      </c>
      <c r="I13" s="17" t="e">
        <f>'C завтраками| Bed and breakfast'!#REF!*0.8</f>
        <v>#REF!</v>
      </c>
      <c r="J13" s="17" t="e">
        <f>'C завтраками| Bed and breakfast'!#REF!*0.8</f>
        <v>#REF!</v>
      </c>
      <c r="K13" s="17" t="e">
        <f>'C завтраками| Bed and breakfast'!#REF!*0.8</f>
        <v>#REF!</v>
      </c>
      <c r="L13" s="17" t="e">
        <f>'C завтраками| Bed and breakfast'!#REF!*0.8</f>
        <v>#REF!</v>
      </c>
    </row>
    <row r="14" spans="1:12" x14ac:dyDescent="0.2">
      <c r="A14" s="19">
        <v>2</v>
      </c>
      <c r="B14" s="17" t="e">
        <f>'C завтраками| Bed and breakfast'!#REF!*0.8</f>
        <v>#REF!</v>
      </c>
      <c r="C14" s="17" t="e">
        <f>'C завтраками| Bed and breakfast'!#REF!*0.8</f>
        <v>#REF!</v>
      </c>
      <c r="D14" s="17" t="e">
        <f>'C завтраками| Bed and breakfast'!#REF!*0.8</f>
        <v>#REF!</v>
      </c>
      <c r="E14" s="17" t="e">
        <f>'C завтраками| Bed and breakfast'!#REF!*0.8</f>
        <v>#REF!</v>
      </c>
      <c r="F14" s="17" t="e">
        <f>'C завтраками| Bed and breakfast'!#REF!*0.8</f>
        <v>#REF!</v>
      </c>
      <c r="G14" s="17" t="e">
        <f>'C завтраками| Bed and breakfast'!#REF!*0.8</f>
        <v>#REF!</v>
      </c>
      <c r="H14" s="17" t="e">
        <f>'C завтраками| Bed and breakfast'!#REF!*0.8</f>
        <v>#REF!</v>
      </c>
      <c r="I14" s="17" t="e">
        <f>'C завтраками| Bed and breakfast'!#REF!*0.8</f>
        <v>#REF!</v>
      </c>
      <c r="J14" s="17" t="e">
        <f>'C завтраками| Bed and breakfast'!#REF!*0.8</f>
        <v>#REF!</v>
      </c>
      <c r="K14" s="17" t="e">
        <f>'C завтраками| Bed and breakfast'!#REF!*0.8</f>
        <v>#REF!</v>
      </c>
      <c r="L14" s="17" t="e">
        <f>'C завтраками| Bed and breakfast'!#REF!*0.8</f>
        <v>#REF!</v>
      </c>
    </row>
    <row r="15" spans="1:12" x14ac:dyDescent="0.2">
      <c r="A15" s="17" t="s">
        <v>4</v>
      </c>
      <c r="B15" s="17"/>
      <c r="C15" s="17"/>
      <c r="D15" s="17"/>
      <c r="E15" s="17"/>
      <c r="F15" s="17"/>
      <c r="G15" s="17"/>
      <c r="H15" s="17"/>
      <c r="I15" s="17"/>
      <c r="J15" s="17"/>
      <c r="K15" s="17"/>
      <c r="L15" s="17"/>
    </row>
    <row r="16" spans="1:12" x14ac:dyDescent="0.2">
      <c r="A16" s="19">
        <v>1</v>
      </c>
      <c r="B16" s="17" t="e">
        <f>'C завтраками| Bed and breakfast'!#REF!*0.8</f>
        <v>#REF!</v>
      </c>
      <c r="C16" s="17" t="e">
        <f>'C завтраками| Bed and breakfast'!#REF!*0.8</f>
        <v>#REF!</v>
      </c>
      <c r="D16" s="17" t="e">
        <f>'C завтраками| Bed and breakfast'!#REF!*0.8</f>
        <v>#REF!</v>
      </c>
      <c r="E16" s="17" t="e">
        <f>'C завтраками| Bed and breakfast'!#REF!*0.8</f>
        <v>#REF!</v>
      </c>
      <c r="F16" s="17" t="e">
        <f>'C завтраками| Bed and breakfast'!#REF!*0.8</f>
        <v>#REF!</v>
      </c>
      <c r="G16" s="17" t="e">
        <f>'C завтраками| Bed and breakfast'!#REF!*0.8</f>
        <v>#REF!</v>
      </c>
      <c r="H16" s="17" t="e">
        <f>'C завтраками| Bed and breakfast'!#REF!*0.8</f>
        <v>#REF!</v>
      </c>
      <c r="I16" s="17" t="e">
        <f>'C завтраками| Bed and breakfast'!#REF!*0.8</f>
        <v>#REF!</v>
      </c>
      <c r="J16" s="17" t="e">
        <f>'C завтраками| Bed and breakfast'!#REF!*0.8</f>
        <v>#REF!</v>
      </c>
      <c r="K16" s="17" t="e">
        <f>'C завтраками| Bed and breakfast'!#REF!*0.8</f>
        <v>#REF!</v>
      </c>
      <c r="L16" s="17" t="e">
        <f>'C завтраками| Bed and breakfast'!#REF!*0.8</f>
        <v>#REF!</v>
      </c>
    </row>
    <row r="17" spans="1:12" x14ac:dyDescent="0.2">
      <c r="A17" s="19">
        <v>2</v>
      </c>
      <c r="B17" s="17" t="e">
        <f>'C завтраками| Bed and breakfast'!#REF!*0.8</f>
        <v>#REF!</v>
      </c>
      <c r="C17" s="17" t="e">
        <f>'C завтраками| Bed and breakfast'!#REF!*0.8</f>
        <v>#REF!</v>
      </c>
      <c r="D17" s="17" t="e">
        <f>'C завтраками| Bed and breakfast'!#REF!*0.8</f>
        <v>#REF!</v>
      </c>
      <c r="E17" s="17" t="e">
        <f>'C завтраками| Bed and breakfast'!#REF!*0.8</f>
        <v>#REF!</v>
      </c>
      <c r="F17" s="17" t="e">
        <f>'C завтраками| Bed and breakfast'!#REF!*0.8</f>
        <v>#REF!</v>
      </c>
      <c r="G17" s="17" t="e">
        <f>'C завтраками| Bed and breakfast'!#REF!*0.8</f>
        <v>#REF!</v>
      </c>
      <c r="H17" s="17" t="e">
        <f>'C завтраками| Bed and breakfast'!#REF!*0.8</f>
        <v>#REF!</v>
      </c>
      <c r="I17" s="17" t="e">
        <f>'C завтраками| Bed and breakfast'!#REF!*0.8</f>
        <v>#REF!</v>
      </c>
      <c r="J17" s="17" t="e">
        <f>'C завтраками| Bed and breakfast'!#REF!*0.8</f>
        <v>#REF!</v>
      </c>
      <c r="K17" s="17" t="e">
        <f>'C завтраками| Bed and breakfast'!#REF!*0.8</f>
        <v>#REF!</v>
      </c>
      <c r="L17" s="17" t="e">
        <f>'C завтраками| Bed and breakfast'!#REF!*0.8</f>
        <v>#REF!</v>
      </c>
    </row>
    <row r="18" spans="1:12" x14ac:dyDescent="0.2">
      <c r="A18" s="17" t="s">
        <v>152</v>
      </c>
      <c r="B18" s="17"/>
      <c r="C18" s="17"/>
      <c r="D18" s="17"/>
      <c r="E18" s="17"/>
      <c r="F18" s="17"/>
      <c r="G18" s="17"/>
      <c r="H18" s="17"/>
      <c r="I18" s="17"/>
      <c r="J18" s="17"/>
      <c r="K18" s="17"/>
      <c r="L18" s="17"/>
    </row>
    <row r="19" spans="1:12" x14ac:dyDescent="0.2">
      <c r="A19" s="19">
        <v>1</v>
      </c>
      <c r="B19" s="17" t="e">
        <f>'C завтраками| Bed and breakfast'!#REF!*0.8</f>
        <v>#REF!</v>
      </c>
      <c r="C19" s="17" t="e">
        <f>'C завтраками| Bed and breakfast'!#REF!*0.8</f>
        <v>#REF!</v>
      </c>
      <c r="D19" s="17" t="e">
        <f>'C завтраками| Bed and breakfast'!#REF!*0.8</f>
        <v>#REF!</v>
      </c>
      <c r="E19" s="17" t="e">
        <f>'C завтраками| Bed and breakfast'!#REF!*0.8</f>
        <v>#REF!</v>
      </c>
      <c r="F19" s="17" t="e">
        <f>'C завтраками| Bed and breakfast'!#REF!*0.8</f>
        <v>#REF!</v>
      </c>
      <c r="G19" s="17" t="e">
        <f>'C завтраками| Bed and breakfast'!#REF!*0.8</f>
        <v>#REF!</v>
      </c>
      <c r="H19" s="17" t="e">
        <f>'C завтраками| Bed and breakfast'!#REF!*0.8</f>
        <v>#REF!</v>
      </c>
      <c r="I19" s="17" t="e">
        <f>'C завтраками| Bed and breakfast'!#REF!*0.8</f>
        <v>#REF!</v>
      </c>
      <c r="J19" s="17" t="e">
        <f>'C завтраками| Bed and breakfast'!#REF!*0.8</f>
        <v>#REF!</v>
      </c>
      <c r="K19" s="17" t="e">
        <f>'C завтраками| Bed and breakfast'!#REF!*0.8</f>
        <v>#REF!</v>
      </c>
      <c r="L19" s="17" t="e">
        <f>'C завтраками| Bed and breakfast'!#REF!*0.8</f>
        <v>#REF!</v>
      </c>
    </row>
    <row r="20" spans="1:12" x14ac:dyDescent="0.2">
      <c r="A20" s="19">
        <v>2</v>
      </c>
      <c r="B20" s="17" t="e">
        <f>'C завтраками| Bed and breakfast'!#REF!*0.8</f>
        <v>#REF!</v>
      </c>
      <c r="C20" s="17" t="e">
        <f>'C завтраками| Bed and breakfast'!#REF!*0.8</f>
        <v>#REF!</v>
      </c>
      <c r="D20" s="17" t="e">
        <f>'C завтраками| Bed and breakfast'!#REF!*0.8</f>
        <v>#REF!</v>
      </c>
      <c r="E20" s="17" t="e">
        <f>'C завтраками| Bed and breakfast'!#REF!*0.8</f>
        <v>#REF!</v>
      </c>
      <c r="F20" s="17" t="e">
        <f>'C завтраками| Bed and breakfast'!#REF!*0.8</f>
        <v>#REF!</v>
      </c>
      <c r="G20" s="17" t="e">
        <f>'C завтраками| Bed and breakfast'!#REF!*0.8</f>
        <v>#REF!</v>
      </c>
      <c r="H20" s="17" t="e">
        <f>'C завтраками| Bed and breakfast'!#REF!*0.8</f>
        <v>#REF!</v>
      </c>
      <c r="I20" s="17" t="e">
        <f>'C завтраками| Bed and breakfast'!#REF!*0.8</f>
        <v>#REF!</v>
      </c>
      <c r="J20" s="17" t="e">
        <f>'C завтраками| Bed and breakfast'!#REF!*0.8</f>
        <v>#REF!</v>
      </c>
      <c r="K20" s="17" t="e">
        <f>'C завтраками| Bed and breakfast'!#REF!*0.8</f>
        <v>#REF!</v>
      </c>
      <c r="L20" s="17" t="e">
        <f>'C завтраками| Bed and breakfast'!#REF!*0.8</f>
        <v>#REF!</v>
      </c>
    </row>
    <row r="21" spans="1:12" x14ac:dyDescent="0.2">
      <c r="A21" s="17" t="s">
        <v>5</v>
      </c>
      <c r="B21" s="17"/>
      <c r="C21" s="17"/>
      <c r="D21" s="17"/>
      <c r="E21" s="17"/>
      <c r="F21" s="17"/>
      <c r="G21" s="17"/>
      <c r="H21" s="17"/>
      <c r="I21" s="17"/>
      <c r="J21" s="17"/>
      <c r="K21" s="17"/>
      <c r="L21" s="17"/>
    </row>
    <row r="22" spans="1:12" x14ac:dyDescent="0.2">
      <c r="A22" s="19">
        <v>1</v>
      </c>
      <c r="B22" s="17" t="e">
        <f>'C завтраками| Bed and breakfast'!#REF!*0.8</f>
        <v>#REF!</v>
      </c>
      <c r="C22" s="17" t="e">
        <f>'C завтраками| Bed and breakfast'!#REF!*0.8</f>
        <v>#REF!</v>
      </c>
      <c r="D22" s="17" t="e">
        <f>'C завтраками| Bed and breakfast'!#REF!*0.8</f>
        <v>#REF!</v>
      </c>
      <c r="E22" s="17" t="e">
        <f>'C завтраками| Bed and breakfast'!#REF!*0.8</f>
        <v>#REF!</v>
      </c>
      <c r="F22" s="17" t="e">
        <f>'C завтраками| Bed and breakfast'!#REF!*0.8</f>
        <v>#REF!</v>
      </c>
      <c r="G22" s="17" t="e">
        <f>'C завтраками| Bed and breakfast'!#REF!*0.8</f>
        <v>#REF!</v>
      </c>
      <c r="H22" s="17" t="e">
        <f>'C завтраками| Bed and breakfast'!#REF!*0.8</f>
        <v>#REF!</v>
      </c>
      <c r="I22" s="17" t="e">
        <f>'C завтраками| Bed and breakfast'!#REF!*0.8</f>
        <v>#REF!</v>
      </c>
      <c r="J22" s="17" t="e">
        <f>'C завтраками| Bed and breakfast'!#REF!*0.8</f>
        <v>#REF!</v>
      </c>
      <c r="K22" s="17" t="e">
        <f>'C завтраками| Bed and breakfast'!#REF!*0.8</f>
        <v>#REF!</v>
      </c>
      <c r="L22" s="17" t="e">
        <f>'C завтраками| Bed and breakfast'!#REF!*0.8</f>
        <v>#REF!</v>
      </c>
    </row>
    <row r="23" spans="1:12" x14ac:dyDescent="0.2">
      <c r="A23" s="19">
        <v>2</v>
      </c>
      <c r="B23" s="17" t="e">
        <f>'C завтраками| Bed and breakfast'!#REF!*0.8</f>
        <v>#REF!</v>
      </c>
      <c r="C23" s="17" t="e">
        <f>'C завтраками| Bed and breakfast'!#REF!*0.8</f>
        <v>#REF!</v>
      </c>
      <c r="D23" s="17" t="e">
        <f>'C завтраками| Bed and breakfast'!#REF!*0.8</f>
        <v>#REF!</v>
      </c>
      <c r="E23" s="17" t="e">
        <f>'C завтраками| Bed and breakfast'!#REF!*0.8</f>
        <v>#REF!</v>
      </c>
      <c r="F23" s="17" t="e">
        <f>'C завтраками| Bed and breakfast'!#REF!*0.8</f>
        <v>#REF!</v>
      </c>
      <c r="G23" s="17" t="e">
        <f>'C завтраками| Bed and breakfast'!#REF!*0.8</f>
        <v>#REF!</v>
      </c>
      <c r="H23" s="17" t="e">
        <f>'C завтраками| Bed and breakfast'!#REF!*0.8</f>
        <v>#REF!</v>
      </c>
      <c r="I23" s="17" t="e">
        <f>'C завтраками| Bed and breakfast'!#REF!*0.8</f>
        <v>#REF!</v>
      </c>
      <c r="J23" s="17" t="e">
        <f>'C завтраками| Bed and breakfast'!#REF!*0.8</f>
        <v>#REF!</v>
      </c>
      <c r="K23" s="17" t="e">
        <f>'C завтраками| Bed and breakfast'!#REF!*0.8</f>
        <v>#REF!</v>
      </c>
      <c r="L23" s="17" t="e">
        <f>'C завтраками| Bed and breakfast'!#REF!*0.8</f>
        <v>#REF!</v>
      </c>
    </row>
    <row r="24" spans="1:12" x14ac:dyDescent="0.2">
      <c r="A24" s="17" t="s">
        <v>6</v>
      </c>
      <c r="B24" s="17"/>
      <c r="C24" s="17"/>
      <c r="D24" s="17"/>
      <c r="E24" s="17"/>
      <c r="F24" s="17"/>
      <c r="G24" s="17"/>
      <c r="H24" s="17"/>
      <c r="I24" s="17"/>
      <c r="J24" s="17"/>
      <c r="K24" s="17"/>
      <c r="L24" s="17"/>
    </row>
    <row r="25" spans="1:12" x14ac:dyDescent="0.2">
      <c r="A25" s="19" t="s">
        <v>1</v>
      </c>
      <c r="B25" s="17" t="e">
        <f>'C завтраками| Bed and breakfast'!#REF!*0.8</f>
        <v>#REF!</v>
      </c>
      <c r="C25" s="17" t="e">
        <f>'C завтраками| Bed and breakfast'!#REF!*0.8</f>
        <v>#REF!</v>
      </c>
      <c r="D25" s="17" t="e">
        <f>'C завтраками| Bed and breakfast'!#REF!*0.8</f>
        <v>#REF!</v>
      </c>
      <c r="E25" s="17" t="e">
        <f>'C завтраками| Bed and breakfast'!#REF!*0.8</f>
        <v>#REF!</v>
      </c>
      <c r="F25" s="17" t="e">
        <f>'C завтраками| Bed and breakfast'!#REF!*0.8</f>
        <v>#REF!</v>
      </c>
      <c r="G25" s="17" t="e">
        <f>'C завтраками| Bed and breakfast'!#REF!*0.8</f>
        <v>#REF!</v>
      </c>
      <c r="H25" s="17" t="e">
        <f>'C завтраками| Bed and breakfast'!#REF!*0.8</f>
        <v>#REF!</v>
      </c>
      <c r="I25" s="17" t="e">
        <f>'C завтраками| Bed and breakfast'!#REF!*0.8</f>
        <v>#REF!</v>
      </c>
      <c r="J25" s="17" t="e">
        <f>'C завтраками| Bed and breakfast'!#REF!*0.8</f>
        <v>#REF!</v>
      </c>
      <c r="K25" s="17" t="e">
        <f>'C завтраками| Bed and breakfast'!#REF!*0.8</f>
        <v>#REF!</v>
      </c>
      <c r="L25" s="17" t="e">
        <f>'C завтраками| Bed and breakfast'!#REF!*0.8</f>
        <v>#REF!</v>
      </c>
    </row>
    <row r="26" spans="1:12" x14ac:dyDescent="0.2">
      <c r="A26" s="14"/>
      <c r="B26" s="14"/>
      <c r="C26" s="14"/>
      <c r="D26" s="14"/>
      <c r="E26" s="14"/>
      <c r="F26" s="14"/>
      <c r="G26" s="14"/>
    </row>
    <row r="27" spans="1:12" ht="13.5" thickBot="1" x14ac:dyDescent="0.25">
      <c r="A27" s="21"/>
    </row>
    <row r="28" spans="1:12" ht="13.5" thickBot="1" x14ac:dyDescent="0.25">
      <c r="A28" s="164" t="s">
        <v>12</v>
      </c>
    </row>
    <row r="29" spans="1:12" x14ac:dyDescent="0.2">
      <c r="A29" s="22" t="s">
        <v>13</v>
      </c>
    </row>
    <row r="30" spans="1:12" x14ac:dyDescent="0.2">
      <c r="A30" s="22" t="s">
        <v>14</v>
      </c>
    </row>
    <row r="31" spans="1:12" ht="24" x14ac:dyDescent="0.2">
      <c r="A31" s="23" t="s">
        <v>18</v>
      </c>
    </row>
    <row r="32" spans="1:12" x14ac:dyDescent="0.2">
      <c r="A32" s="156" t="s">
        <v>126</v>
      </c>
    </row>
    <row r="33" spans="1:1" ht="13.5" thickBot="1" x14ac:dyDescent="0.25">
      <c r="A33" s="22"/>
    </row>
    <row r="34" spans="1:1" ht="13.5" thickBot="1" x14ac:dyDescent="0.25">
      <c r="A34" s="164" t="s">
        <v>99</v>
      </c>
    </row>
    <row r="35" spans="1:1" ht="13.5" thickBot="1" x14ac:dyDescent="0.25">
      <c r="A35" s="121" t="s">
        <v>160</v>
      </c>
    </row>
    <row r="36" spans="1:1" x14ac:dyDescent="0.2">
      <c r="A36" s="173" t="s">
        <v>161</v>
      </c>
    </row>
    <row r="37" spans="1:1" ht="24" hidden="1" x14ac:dyDescent="0.2">
      <c r="A37" s="142" t="s">
        <v>138</v>
      </c>
    </row>
    <row r="38" spans="1:1" ht="13.5" thickBot="1" x14ac:dyDescent="0.25">
      <c r="A38" s="140"/>
    </row>
    <row r="39" spans="1:1" ht="13.5" thickBot="1" x14ac:dyDescent="0.25">
      <c r="A39" s="164" t="s">
        <v>135</v>
      </c>
    </row>
    <row r="40" spans="1:1" x14ac:dyDescent="0.2">
      <c r="A40" s="141" t="s">
        <v>136</v>
      </c>
    </row>
    <row r="41" spans="1:1" x14ac:dyDescent="0.2">
      <c r="A41" s="141" t="s">
        <v>137</v>
      </c>
    </row>
    <row r="42" spans="1:1" ht="13.5" thickBot="1" x14ac:dyDescent="0.25">
      <c r="A42" s="141"/>
    </row>
    <row r="43" spans="1:1" x14ac:dyDescent="0.2">
      <c r="A43" s="120" t="s">
        <v>16</v>
      </c>
    </row>
    <row r="44" spans="1:1" ht="60" x14ac:dyDescent="0.2">
      <c r="A44" s="182" t="s">
        <v>39</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3"/>
  <sheetViews>
    <sheetView topLeftCell="A37" workbookViewId="0">
      <selection activeCell="A61" sqref="A61:XFD61"/>
    </sheetView>
  </sheetViews>
  <sheetFormatPr defaultRowHeight="12.75" x14ac:dyDescent="0.2"/>
  <cols>
    <col min="1" max="1" width="75.85546875" bestFit="1" customWidth="1"/>
    <col min="11" max="12" width="8.85546875" customWidth="1"/>
  </cols>
  <sheetData>
    <row r="1" spans="1:21" x14ac:dyDescent="0.2">
      <c r="A1" s="13" t="s">
        <v>199</v>
      </c>
    </row>
    <row r="2" spans="1:21" x14ac:dyDescent="0.2">
      <c r="A2" s="118" t="s">
        <v>8</v>
      </c>
    </row>
    <row r="3" spans="1:21" x14ac:dyDescent="0.2">
      <c r="A3" s="13"/>
    </row>
    <row r="4" spans="1:21" x14ac:dyDescent="0.2">
      <c r="A4" s="119"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c r="M4" s="24" t="e">
        <f>'C завтраками| Bed and breakfast'!#REF!</f>
        <v>#REF!</v>
      </c>
      <c r="N4" s="24" t="e">
        <f>'C завтраками| Bed and breakfast'!#REF!</f>
        <v>#REF!</v>
      </c>
      <c r="O4" s="24" t="e">
        <f>'C завтраками| Bed and breakfast'!#REF!</f>
        <v>#REF!</v>
      </c>
      <c r="P4" s="24" t="e">
        <f>'C завтраками| Bed and breakfast'!#REF!</f>
        <v>#REF!</v>
      </c>
      <c r="Q4" s="24" t="e">
        <f>'C завтраками| Bed and breakfast'!#REF!</f>
        <v>#REF!</v>
      </c>
      <c r="R4" s="24" t="e">
        <f>'C завтраками| Bed and breakfast'!#REF!</f>
        <v>#REF!</v>
      </c>
      <c r="S4" s="24" t="e">
        <f>'C завтраками| Bed and breakfast'!#REF!</f>
        <v>#REF!</v>
      </c>
      <c r="T4" s="24" t="e">
        <f>'C завтраками| Bed and breakfast'!#REF!</f>
        <v>#REF!</v>
      </c>
      <c r="U4" s="24" t="e">
        <f>'C завтраками| Bed and breakfast'!#REF!</f>
        <v>#REF!</v>
      </c>
    </row>
    <row r="5" spans="1:21"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c r="M5" s="24" t="e">
        <f>'C завтраками| Bed and breakfast'!#REF!</f>
        <v>#REF!</v>
      </c>
      <c r="N5" s="24" t="e">
        <f>'C завтраками| Bed and breakfast'!#REF!</f>
        <v>#REF!</v>
      </c>
      <c r="O5" s="24" t="e">
        <f>'C завтраками| Bed and breakfast'!#REF!</f>
        <v>#REF!</v>
      </c>
      <c r="P5" s="24" t="e">
        <f>'C завтраками| Bed and breakfast'!#REF!</f>
        <v>#REF!</v>
      </c>
      <c r="Q5" s="24" t="e">
        <f>'C завтраками| Bed and breakfast'!#REF!</f>
        <v>#REF!</v>
      </c>
      <c r="R5" s="24" t="e">
        <f>'C завтраками| Bed and breakfast'!#REF!</f>
        <v>#REF!</v>
      </c>
      <c r="S5" s="24" t="e">
        <f>'C завтраками| Bed and breakfast'!#REF!</f>
        <v>#REF!</v>
      </c>
      <c r="T5" s="24" t="e">
        <f>'C завтраками| Bed and breakfast'!#REF!</f>
        <v>#REF!</v>
      </c>
      <c r="U5" s="24" t="e">
        <f>'C завтраками| Bed and breakfast'!#REF!</f>
        <v>#REF!</v>
      </c>
    </row>
    <row r="6" spans="1:21" x14ac:dyDescent="0.2">
      <c r="A6" s="17" t="s">
        <v>149</v>
      </c>
      <c r="B6" s="18"/>
      <c r="C6" s="18"/>
      <c r="D6" s="18"/>
      <c r="E6" s="18"/>
      <c r="F6" s="18"/>
      <c r="G6" s="18"/>
      <c r="H6" s="18"/>
      <c r="I6" s="18"/>
      <c r="J6" s="18"/>
      <c r="K6" s="18"/>
      <c r="L6" s="18"/>
      <c r="M6" s="18"/>
      <c r="N6" s="18"/>
      <c r="O6" s="18"/>
      <c r="P6" s="18"/>
      <c r="Q6" s="18"/>
      <c r="R6" s="18"/>
      <c r="S6" s="18"/>
      <c r="T6" s="18"/>
      <c r="U6" s="18"/>
    </row>
    <row r="7" spans="1:21" x14ac:dyDescent="0.2">
      <c r="A7" s="19">
        <v>1</v>
      </c>
      <c r="B7" s="17" t="e">
        <f>'C завтраками| Bed and breakfast'!#REF!</f>
        <v>#REF!</v>
      </c>
      <c r="C7" s="17" t="e">
        <f>'C завтраками| Bed and breakfast'!#REF!</f>
        <v>#REF!</v>
      </c>
      <c r="D7" s="17" t="e">
        <f>'C завтраками| Bed and breakfast'!#REF!</f>
        <v>#REF!</v>
      </c>
      <c r="E7" s="17" t="e">
        <f>'C завтраками| Bed and breakfast'!#REF!</f>
        <v>#REF!</v>
      </c>
      <c r="F7" s="17" t="e">
        <f>'C завтраками| Bed and breakfast'!#REF!</f>
        <v>#REF!</v>
      </c>
      <c r="G7" s="17" t="e">
        <f>'C завтраками| Bed and breakfast'!#REF!</f>
        <v>#REF!</v>
      </c>
      <c r="H7" s="17" t="e">
        <f>'C завтраками| Bed and breakfast'!#REF!</f>
        <v>#REF!</v>
      </c>
      <c r="I7" s="17" t="e">
        <f>'C завтраками| Bed and breakfast'!#REF!</f>
        <v>#REF!</v>
      </c>
      <c r="J7" s="17" t="e">
        <f>'C завтраками| Bed and breakfast'!#REF!</f>
        <v>#REF!</v>
      </c>
      <c r="K7" s="17" t="e">
        <f>'C завтраками| Bed and breakfast'!#REF!</f>
        <v>#REF!</v>
      </c>
      <c r="L7" s="17" t="e">
        <f>'C завтраками| Bed and breakfast'!#REF!</f>
        <v>#REF!</v>
      </c>
      <c r="M7" s="17" t="e">
        <f>'C завтраками| Bed and breakfast'!#REF!</f>
        <v>#REF!</v>
      </c>
      <c r="N7" s="17" t="e">
        <f>'C завтраками| Bed and breakfast'!#REF!</f>
        <v>#REF!</v>
      </c>
      <c r="O7" s="17" t="e">
        <f>'C завтраками| Bed and breakfast'!#REF!</f>
        <v>#REF!</v>
      </c>
      <c r="P7" s="17" t="e">
        <f>'C завтраками| Bed and breakfast'!#REF!</f>
        <v>#REF!</v>
      </c>
      <c r="Q7" s="17" t="e">
        <f>'C завтраками| Bed and breakfast'!#REF!</f>
        <v>#REF!</v>
      </c>
      <c r="R7" s="17" t="e">
        <f>'C завтраками| Bed and breakfast'!#REF!</f>
        <v>#REF!</v>
      </c>
      <c r="S7" s="17" t="e">
        <f>'C завтраками| Bed and breakfast'!#REF!</f>
        <v>#REF!</v>
      </c>
      <c r="T7" s="17" t="e">
        <f>'C завтраками| Bed and breakfast'!#REF!</f>
        <v>#REF!</v>
      </c>
      <c r="U7" s="17" t="e">
        <f>'C завтраками| Bed and breakfast'!#REF!</f>
        <v>#REF!</v>
      </c>
    </row>
    <row r="8" spans="1:21" x14ac:dyDescent="0.2">
      <c r="A8" s="19">
        <v>2</v>
      </c>
      <c r="B8" s="17" t="e">
        <f>'C завтраками| Bed and breakfast'!#REF!</f>
        <v>#REF!</v>
      </c>
      <c r="C8" s="17" t="e">
        <f>'C завтраками| Bed and breakfast'!#REF!</f>
        <v>#REF!</v>
      </c>
      <c r="D8" s="17" t="e">
        <f>'C завтраками| Bed and breakfast'!#REF!</f>
        <v>#REF!</v>
      </c>
      <c r="E8" s="17" t="e">
        <f>'C завтраками| Bed and breakfast'!#REF!</f>
        <v>#REF!</v>
      </c>
      <c r="F8" s="17" t="e">
        <f>'C завтраками| Bed and breakfast'!#REF!</f>
        <v>#REF!</v>
      </c>
      <c r="G8" s="17" t="e">
        <f>'C завтраками| Bed and breakfast'!#REF!</f>
        <v>#REF!</v>
      </c>
      <c r="H8" s="17" t="e">
        <f>'C завтраками| Bed and breakfast'!#REF!</f>
        <v>#REF!</v>
      </c>
      <c r="I8" s="17" t="e">
        <f>'C завтраками| Bed and breakfast'!#REF!</f>
        <v>#REF!</v>
      </c>
      <c r="J8" s="17" t="e">
        <f>'C завтраками| Bed and breakfast'!#REF!</f>
        <v>#REF!</v>
      </c>
      <c r="K8" s="17" t="e">
        <f>'C завтраками| Bed and breakfast'!#REF!</f>
        <v>#REF!</v>
      </c>
      <c r="L8" s="17" t="e">
        <f>'C завтраками| Bed and breakfast'!#REF!</f>
        <v>#REF!</v>
      </c>
      <c r="M8" s="17" t="e">
        <f>'C завтраками| Bed and breakfast'!#REF!</f>
        <v>#REF!</v>
      </c>
      <c r="N8" s="17" t="e">
        <f>'C завтраками| Bed and breakfast'!#REF!</f>
        <v>#REF!</v>
      </c>
      <c r="O8" s="17" t="e">
        <f>'C завтраками| Bed and breakfast'!#REF!</f>
        <v>#REF!</v>
      </c>
      <c r="P8" s="17" t="e">
        <f>'C завтраками| Bed and breakfast'!#REF!</f>
        <v>#REF!</v>
      </c>
      <c r="Q8" s="17" t="e">
        <f>'C завтраками| Bed and breakfast'!#REF!</f>
        <v>#REF!</v>
      </c>
      <c r="R8" s="17" t="e">
        <f>'C завтраками| Bed and breakfast'!#REF!</f>
        <v>#REF!</v>
      </c>
      <c r="S8" s="17" t="e">
        <f>'C завтраками| Bed and breakfast'!#REF!</f>
        <v>#REF!</v>
      </c>
      <c r="T8" s="17" t="e">
        <f>'C завтраками| Bed and breakfast'!#REF!</f>
        <v>#REF!</v>
      </c>
      <c r="U8" s="17" t="e">
        <f>'C завтраками| Bed and breakfast'!#REF!</f>
        <v>#REF!</v>
      </c>
    </row>
    <row r="9" spans="1:21" x14ac:dyDescent="0.2">
      <c r="A9" s="17" t="s">
        <v>150</v>
      </c>
      <c r="B9" s="17"/>
      <c r="C9" s="17"/>
      <c r="D9" s="17"/>
      <c r="E9" s="17"/>
      <c r="F9" s="17"/>
      <c r="G9" s="17"/>
      <c r="H9" s="17"/>
      <c r="I9" s="17"/>
      <c r="J9" s="17"/>
      <c r="K9" s="17"/>
      <c r="L9" s="17"/>
      <c r="M9" s="17"/>
      <c r="N9" s="17"/>
      <c r="O9" s="17"/>
      <c r="P9" s="17"/>
      <c r="Q9" s="17"/>
      <c r="R9" s="17"/>
      <c r="S9" s="17"/>
      <c r="T9" s="17"/>
      <c r="U9" s="17"/>
    </row>
    <row r="10" spans="1:21" x14ac:dyDescent="0.2">
      <c r="A10" s="19">
        <v>1</v>
      </c>
      <c r="B10" s="17" t="e">
        <f>'C завтраками| Bed and breakfast'!#REF!</f>
        <v>#REF!</v>
      </c>
      <c r="C10" s="17" t="e">
        <f>'C завтраками| Bed and breakfast'!#REF!</f>
        <v>#REF!</v>
      </c>
      <c r="D10" s="17" t="e">
        <f>'C завтраками| Bed and breakfast'!#REF!</f>
        <v>#REF!</v>
      </c>
      <c r="E10" s="17" t="e">
        <f>'C завтраками| Bed and breakfast'!#REF!</f>
        <v>#REF!</v>
      </c>
      <c r="F10" s="17" t="e">
        <f>'C завтраками| Bed and breakfast'!#REF!</f>
        <v>#REF!</v>
      </c>
      <c r="G10" s="17" t="e">
        <f>'C завтраками| Bed and breakfast'!#REF!</f>
        <v>#REF!</v>
      </c>
      <c r="H10" s="17" t="e">
        <f>'C завтраками| Bed and breakfast'!#REF!</f>
        <v>#REF!</v>
      </c>
      <c r="I10" s="17" t="e">
        <f>'C завтраками| Bed and breakfast'!#REF!</f>
        <v>#REF!</v>
      </c>
      <c r="J10" s="17" t="e">
        <f>'C завтраками| Bed and breakfast'!#REF!</f>
        <v>#REF!</v>
      </c>
      <c r="K10" s="17" t="e">
        <f>'C завтраками| Bed and breakfast'!#REF!</f>
        <v>#REF!</v>
      </c>
      <c r="L10" s="17" t="e">
        <f>'C завтраками| Bed and breakfast'!#REF!</f>
        <v>#REF!</v>
      </c>
      <c r="M10" s="17" t="e">
        <f>'C завтраками| Bed and breakfast'!#REF!</f>
        <v>#REF!</v>
      </c>
      <c r="N10" s="17" t="e">
        <f>'C завтраками| Bed and breakfast'!#REF!</f>
        <v>#REF!</v>
      </c>
      <c r="O10" s="17" t="e">
        <f>'C завтраками| Bed and breakfast'!#REF!</f>
        <v>#REF!</v>
      </c>
      <c r="P10" s="17" t="e">
        <f>'C завтраками| Bed and breakfast'!#REF!</f>
        <v>#REF!</v>
      </c>
      <c r="Q10" s="17" t="e">
        <f>'C завтраками| Bed and breakfast'!#REF!</f>
        <v>#REF!</v>
      </c>
      <c r="R10" s="17" t="e">
        <f>'C завтраками| Bed and breakfast'!#REF!</f>
        <v>#REF!</v>
      </c>
      <c r="S10" s="17" t="e">
        <f>'C завтраками| Bed and breakfast'!#REF!</f>
        <v>#REF!</v>
      </c>
      <c r="T10" s="17" t="e">
        <f>'C завтраками| Bed and breakfast'!#REF!</f>
        <v>#REF!</v>
      </c>
      <c r="U10" s="17" t="e">
        <f>'C завтраками| Bed and breakfast'!#REF!</f>
        <v>#REF!</v>
      </c>
    </row>
    <row r="11" spans="1:21" x14ac:dyDescent="0.2">
      <c r="A11" s="19">
        <v>2</v>
      </c>
      <c r="B11" s="17" t="e">
        <f>'C завтраками| Bed and breakfast'!#REF!</f>
        <v>#REF!</v>
      </c>
      <c r="C11" s="17" t="e">
        <f>'C завтраками| Bed and breakfast'!#REF!</f>
        <v>#REF!</v>
      </c>
      <c r="D11" s="17" t="e">
        <f>'C завтраками| Bed and breakfast'!#REF!</f>
        <v>#REF!</v>
      </c>
      <c r="E11" s="17" t="e">
        <f>'C завтраками| Bed and breakfast'!#REF!</f>
        <v>#REF!</v>
      </c>
      <c r="F11" s="17" t="e">
        <f>'C завтраками| Bed and breakfast'!#REF!</f>
        <v>#REF!</v>
      </c>
      <c r="G11" s="17" t="e">
        <f>'C завтраками| Bed and breakfast'!#REF!</f>
        <v>#REF!</v>
      </c>
      <c r="H11" s="17" t="e">
        <f>'C завтраками| Bed and breakfast'!#REF!</f>
        <v>#REF!</v>
      </c>
      <c r="I11" s="17" t="e">
        <f>'C завтраками| Bed and breakfast'!#REF!</f>
        <v>#REF!</v>
      </c>
      <c r="J11" s="17" t="e">
        <f>'C завтраками| Bed and breakfast'!#REF!</f>
        <v>#REF!</v>
      </c>
      <c r="K11" s="17" t="e">
        <f>'C завтраками| Bed and breakfast'!#REF!</f>
        <v>#REF!</v>
      </c>
      <c r="L11" s="17" t="e">
        <f>'C завтраками| Bed and breakfast'!#REF!</f>
        <v>#REF!</v>
      </c>
      <c r="M11" s="17" t="e">
        <f>'C завтраками| Bed and breakfast'!#REF!</f>
        <v>#REF!</v>
      </c>
      <c r="N11" s="17" t="e">
        <f>'C завтраками| Bed and breakfast'!#REF!</f>
        <v>#REF!</v>
      </c>
      <c r="O11" s="17" t="e">
        <f>'C завтраками| Bed and breakfast'!#REF!</f>
        <v>#REF!</v>
      </c>
      <c r="P11" s="17" t="e">
        <f>'C завтраками| Bed and breakfast'!#REF!</f>
        <v>#REF!</v>
      </c>
      <c r="Q11" s="17" t="e">
        <f>'C завтраками| Bed and breakfast'!#REF!</f>
        <v>#REF!</v>
      </c>
      <c r="R11" s="17" t="e">
        <f>'C завтраками| Bed and breakfast'!#REF!</f>
        <v>#REF!</v>
      </c>
      <c r="S11" s="17" t="e">
        <f>'C завтраками| Bed and breakfast'!#REF!</f>
        <v>#REF!</v>
      </c>
      <c r="T11" s="17" t="e">
        <f>'C завтраками| Bed and breakfast'!#REF!</f>
        <v>#REF!</v>
      </c>
      <c r="U11" s="17" t="e">
        <f>'C завтраками| Bed and breakfast'!#REF!</f>
        <v>#REF!</v>
      </c>
    </row>
    <row r="12" spans="1:21" x14ac:dyDescent="0.2">
      <c r="A12" s="17" t="s">
        <v>151</v>
      </c>
      <c r="B12" s="17"/>
      <c r="C12" s="17"/>
      <c r="D12" s="17"/>
      <c r="E12" s="17"/>
      <c r="F12" s="17"/>
      <c r="G12" s="17"/>
      <c r="H12" s="17"/>
      <c r="I12" s="17"/>
      <c r="J12" s="17"/>
      <c r="K12" s="17"/>
      <c r="L12" s="17"/>
      <c r="M12" s="17"/>
      <c r="N12" s="17"/>
      <c r="O12" s="17"/>
      <c r="P12" s="17"/>
      <c r="Q12" s="17"/>
      <c r="R12" s="17"/>
      <c r="S12" s="17"/>
      <c r="T12" s="17"/>
      <c r="U12" s="17"/>
    </row>
    <row r="13" spans="1:21" x14ac:dyDescent="0.2">
      <c r="A13" s="19">
        <v>1</v>
      </c>
      <c r="B13" s="17" t="e">
        <f>'C завтраками| Bed and breakfast'!#REF!</f>
        <v>#REF!</v>
      </c>
      <c r="C13" s="17" t="e">
        <f>'C завтраками| Bed and breakfast'!#REF!</f>
        <v>#REF!</v>
      </c>
      <c r="D13" s="17" t="e">
        <f>'C завтраками| Bed and breakfast'!#REF!</f>
        <v>#REF!</v>
      </c>
      <c r="E13" s="17" t="e">
        <f>'C завтраками| Bed and breakfast'!#REF!</f>
        <v>#REF!</v>
      </c>
      <c r="F13" s="17" t="e">
        <f>'C завтраками| Bed and breakfast'!#REF!</f>
        <v>#REF!</v>
      </c>
      <c r="G13" s="17" t="e">
        <f>'C завтраками| Bed and breakfast'!#REF!</f>
        <v>#REF!</v>
      </c>
      <c r="H13" s="17" t="e">
        <f>'C завтраками| Bed and breakfast'!#REF!</f>
        <v>#REF!</v>
      </c>
      <c r="I13" s="17" t="e">
        <f>'C завтраками| Bed and breakfast'!#REF!</f>
        <v>#REF!</v>
      </c>
      <c r="J13" s="17" t="e">
        <f>'C завтраками| Bed and breakfast'!#REF!</f>
        <v>#REF!</v>
      </c>
      <c r="K13" s="17" t="e">
        <f>'C завтраками| Bed and breakfast'!#REF!</f>
        <v>#REF!</v>
      </c>
      <c r="L13" s="17" t="e">
        <f>'C завтраками| Bed and breakfast'!#REF!</f>
        <v>#REF!</v>
      </c>
      <c r="M13" s="17" t="e">
        <f>'C завтраками| Bed and breakfast'!#REF!</f>
        <v>#REF!</v>
      </c>
      <c r="N13" s="17" t="e">
        <f>'C завтраками| Bed and breakfast'!#REF!</f>
        <v>#REF!</v>
      </c>
      <c r="O13" s="17" t="e">
        <f>'C завтраками| Bed and breakfast'!#REF!</f>
        <v>#REF!</v>
      </c>
      <c r="P13" s="17" t="e">
        <f>'C завтраками| Bed and breakfast'!#REF!</f>
        <v>#REF!</v>
      </c>
      <c r="Q13" s="17" t="e">
        <f>'C завтраками| Bed and breakfast'!#REF!</f>
        <v>#REF!</v>
      </c>
      <c r="R13" s="17" t="e">
        <f>'C завтраками| Bed and breakfast'!#REF!</f>
        <v>#REF!</v>
      </c>
      <c r="S13" s="17" t="e">
        <f>'C завтраками| Bed and breakfast'!#REF!</f>
        <v>#REF!</v>
      </c>
      <c r="T13" s="17" t="e">
        <f>'C завтраками| Bed and breakfast'!#REF!</f>
        <v>#REF!</v>
      </c>
      <c r="U13" s="17" t="e">
        <f>'C завтраками| Bed and breakfast'!#REF!</f>
        <v>#REF!</v>
      </c>
    </row>
    <row r="14" spans="1:21" x14ac:dyDescent="0.2">
      <c r="A14" s="19">
        <v>2</v>
      </c>
      <c r="B14" s="17" t="e">
        <f>'C завтраками| Bed and breakfast'!#REF!</f>
        <v>#REF!</v>
      </c>
      <c r="C14" s="17" t="e">
        <f>'C завтраками| Bed and breakfast'!#REF!</f>
        <v>#REF!</v>
      </c>
      <c r="D14" s="17" t="e">
        <f>'C завтраками| Bed and breakfast'!#REF!</f>
        <v>#REF!</v>
      </c>
      <c r="E14" s="17" t="e">
        <f>'C завтраками| Bed and breakfast'!#REF!</f>
        <v>#REF!</v>
      </c>
      <c r="F14" s="17" t="e">
        <f>'C завтраками| Bed and breakfast'!#REF!</f>
        <v>#REF!</v>
      </c>
      <c r="G14" s="17" t="e">
        <f>'C завтраками| Bed and breakfast'!#REF!</f>
        <v>#REF!</v>
      </c>
      <c r="H14" s="17" t="e">
        <f>'C завтраками| Bed and breakfast'!#REF!</f>
        <v>#REF!</v>
      </c>
      <c r="I14" s="17" t="e">
        <f>'C завтраками| Bed and breakfast'!#REF!</f>
        <v>#REF!</v>
      </c>
      <c r="J14" s="17" t="e">
        <f>'C завтраками| Bed and breakfast'!#REF!</f>
        <v>#REF!</v>
      </c>
      <c r="K14" s="17" t="e">
        <f>'C завтраками| Bed and breakfast'!#REF!</f>
        <v>#REF!</v>
      </c>
      <c r="L14" s="17" t="e">
        <f>'C завтраками| Bed and breakfast'!#REF!</f>
        <v>#REF!</v>
      </c>
      <c r="M14" s="17" t="e">
        <f>'C завтраками| Bed and breakfast'!#REF!</f>
        <v>#REF!</v>
      </c>
      <c r="N14" s="17" t="e">
        <f>'C завтраками| Bed and breakfast'!#REF!</f>
        <v>#REF!</v>
      </c>
      <c r="O14" s="17" t="e">
        <f>'C завтраками| Bed and breakfast'!#REF!</f>
        <v>#REF!</v>
      </c>
      <c r="P14" s="17" t="e">
        <f>'C завтраками| Bed and breakfast'!#REF!</f>
        <v>#REF!</v>
      </c>
      <c r="Q14" s="17" t="e">
        <f>'C завтраками| Bed and breakfast'!#REF!</f>
        <v>#REF!</v>
      </c>
      <c r="R14" s="17" t="e">
        <f>'C завтраками| Bed and breakfast'!#REF!</f>
        <v>#REF!</v>
      </c>
      <c r="S14" s="17" t="e">
        <f>'C завтраками| Bed and breakfast'!#REF!</f>
        <v>#REF!</v>
      </c>
      <c r="T14" s="17" t="e">
        <f>'C завтраками| Bed and breakfast'!#REF!</f>
        <v>#REF!</v>
      </c>
      <c r="U14" s="17" t="e">
        <f>'C завтраками| Bed and breakfast'!#REF!</f>
        <v>#REF!</v>
      </c>
    </row>
    <row r="15" spans="1:21" x14ac:dyDescent="0.2">
      <c r="A15" s="17" t="s">
        <v>4</v>
      </c>
      <c r="B15" s="17"/>
      <c r="C15" s="17"/>
      <c r="D15" s="17"/>
      <c r="E15" s="17"/>
      <c r="F15" s="17"/>
      <c r="G15" s="17"/>
      <c r="H15" s="17"/>
      <c r="I15" s="17"/>
      <c r="J15" s="17"/>
      <c r="K15" s="17"/>
      <c r="L15" s="17"/>
      <c r="M15" s="17"/>
      <c r="N15" s="17"/>
      <c r="O15" s="17"/>
      <c r="P15" s="17"/>
      <c r="Q15" s="17"/>
      <c r="R15" s="17"/>
      <c r="S15" s="17"/>
      <c r="T15" s="17"/>
      <c r="U15" s="17"/>
    </row>
    <row r="16" spans="1:21" x14ac:dyDescent="0.2">
      <c r="A16" s="19">
        <v>1</v>
      </c>
      <c r="B16" s="17" t="e">
        <f>'C завтраками| Bed and breakfast'!#REF!</f>
        <v>#REF!</v>
      </c>
      <c r="C16" s="17" t="e">
        <f>'C завтраками| Bed and breakfast'!#REF!</f>
        <v>#REF!</v>
      </c>
      <c r="D16" s="17" t="e">
        <f>'C завтраками| Bed and breakfast'!#REF!</f>
        <v>#REF!</v>
      </c>
      <c r="E16" s="17" t="e">
        <f>'C завтраками| Bed and breakfast'!#REF!</f>
        <v>#REF!</v>
      </c>
      <c r="F16" s="17" t="e">
        <f>'C завтраками| Bed and breakfast'!#REF!</f>
        <v>#REF!</v>
      </c>
      <c r="G16" s="17" t="e">
        <f>'C завтраками| Bed and breakfast'!#REF!</f>
        <v>#REF!</v>
      </c>
      <c r="H16" s="17" t="e">
        <f>'C завтраками| Bed and breakfast'!#REF!</f>
        <v>#REF!</v>
      </c>
      <c r="I16" s="17" t="e">
        <f>'C завтраками| Bed and breakfast'!#REF!</f>
        <v>#REF!</v>
      </c>
      <c r="J16" s="17" t="e">
        <f>'C завтраками| Bed and breakfast'!#REF!</f>
        <v>#REF!</v>
      </c>
      <c r="K16" s="17" t="e">
        <f>'C завтраками| Bed and breakfast'!#REF!</f>
        <v>#REF!</v>
      </c>
      <c r="L16" s="17" t="e">
        <f>'C завтраками| Bed and breakfast'!#REF!</f>
        <v>#REF!</v>
      </c>
      <c r="M16" s="17" t="e">
        <f>'C завтраками| Bed and breakfast'!#REF!</f>
        <v>#REF!</v>
      </c>
      <c r="N16" s="17" t="e">
        <f>'C завтраками| Bed and breakfast'!#REF!</f>
        <v>#REF!</v>
      </c>
      <c r="O16" s="17" t="e">
        <f>'C завтраками| Bed and breakfast'!#REF!</f>
        <v>#REF!</v>
      </c>
      <c r="P16" s="17" t="e">
        <f>'C завтраками| Bed and breakfast'!#REF!</f>
        <v>#REF!</v>
      </c>
      <c r="Q16" s="17" t="e">
        <f>'C завтраками| Bed and breakfast'!#REF!</f>
        <v>#REF!</v>
      </c>
      <c r="R16" s="17" t="e">
        <f>'C завтраками| Bed and breakfast'!#REF!</f>
        <v>#REF!</v>
      </c>
      <c r="S16" s="17" t="e">
        <f>'C завтраками| Bed and breakfast'!#REF!</f>
        <v>#REF!</v>
      </c>
      <c r="T16" s="17" t="e">
        <f>'C завтраками| Bed and breakfast'!#REF!</f>
        <v>#REF!</v>
      </c>
      <c r="U16" s="17" t="e">
        <f>'C завтраками| Bed and breakfast'!#REF!</f>
        <v>#REF!</v>
      </c>
    </row>
    <row r="17" spans="1:21" x14ac:dyDescent="0.2">
      <c r="A17" s="19">
        <v>2</v>
      </c>
      <c r="B17" s="17" t="e">
        <f>'C завтраками| Bed and breakfast'!#REF!</f>
        <v>#REF!</v>
      </c>
      <c r="C17" s="17" t="e">
        <f>'C завтраками| Bed and breakfast'!#REF!</f>
        <v>#REF!</v>
      </c>
      <c r="D17" s="17" t="e">
        <f>'C завтраками| Bed and breakfast'!#REF!</f>
        <v>#REF!</v>
      </c>
      <c r="E17" s="17" t="e">
        <f>'C завтраками| Bed and breakfast'!#REF!</f>
        <v>#REF!</v>
      </c>
      <c r="F17" s="17" t="e">
        <f>'C завтраками| Bed and breakfast'!#REF!</f>
        <v>#REF!</v>
      </c>
      <c r="G17" s="17" t="e">
        <f>'C завтраками| Bed and breakfast'!#REF!</f>
        <v>#REF!</v>
      </c>
      <c r="H17" s="17" t="e">
        <f>'C завтраками| Bed and breakfast'!#REF!</f>
        <v>#REF!</v>
      </c>
      <c r="I17" s="17" t="e">
        <f>'C завтраками| Bed and breakfast'!#REF!</f>
        <v>#REF!</v>
      </c>
      <c r="J17" s="17" t="e">
        <f>'C завтраками| Bed and breakfast'!#REF!</f>
        <v>#REF!</v>
      </c>
      <c r="K17" s="17" t="e">
        <f>'C завтраками| Bed and breakfast'!#REF!</f>
        <v>#REF!</v>
      </c>
      <c r="L17" s="17" t="e">
        <f>'C завтраками| Bed and breakfast'!#REF!</f>
        <v>#REF!</v>
      </c>
      <c r="M17" s="17" t="e">
        <f>'C завтраками| Bed and breakfast'!#REF!</f>
        <v>#REF!</v>
      </c>
      <c r="N17" s="17" t="e">
        <f>'C завтраками| Bed and breakfast'!#REF!</f>
        <v>#REF!</v>
      </c>
      <c r="O17" s="17" t="e">
        <f>'C завтраками| Bed and breakfast'!#REF!</f>
        <v>#REF!</v>
      </c>
      <c r="P17" s="17" t="e">
        <f>'C завтраками| Bed and breakfast'!#REF!</f>
        <v>#REF!</v>
      </c>
      <c r="Q17" s="17" t="e">
        <f>'C завтраками| Bed and breakfast'!#REF!</f>
        <v>#REF!</v>
      </c>
      <c r="R17" s="17" t="e">
        <f>'C завтраками| Bed and breakfast'!#REF!</f>
        <v>#REF!</v>
      </c>
      <c r="S17" s="17" t="e">
        <f>'C завтраками| Bed and breakfast'!#REF!</f>
        <v>#REF!</v>
      </c>
      <c r="T17" s="17" t="e">
        <f>'C завтраками| Bed and breakfast'!#REF!</f>
        <v>#REF!</v>
      </c>
      <c r="U17" s="17" t="e">
        <f>'C завтраками| Bed and breakfast'!#REF!</f>
        <v>#REF!</v>
      </c>
    </row>
    <row r="18" spans="1:21" x14ac:dyDescent="0.2">
      <c r="A18" s="17" t="s">
        <v>152</v>
      </c>
      <c r="B18" s="17"/>
      <c r="C18" s="17"/>
      <c r="D18" s="17"/>
      <c r="E18" s="17"/>
      <c r="F18" s="17"/>
      <c r="G18" s="17"/>
      <c r="H18" s="17"/>
      <c r="I18" s="17"/>
      <c r="J18" s="17"/>
      <c r="K18" s="17"/>
      <c r="L18" s="17"/>
      <c r="M18" s="17"/>
      <c r="N18" s="17"/>
      <c r="O18" s="17"/>
      <c r="P18" s="17"/>
      <c r="Q18" s="17"/>
      <c r="R18" s="17"/>
      <c r="S18" s="17"/>
      <c r="T18" s="17"/>
      <c r="U18" s="17"/>
    </row>
    <row r="19" spans="1:21" x14ac:dyDescent="0.2">
      <c r="A19" s="19">
        <v>1</v>
      </c>
      <c r="B19" s="17" t="e">
        <f>'C завтраками| Bed and breakfast'!#REF!</f>
        <v>#REF!</v>
      </c>
      <c r="C19" s="17" t="e">
        <f>'C завтраками| Bed and breakfast'!#REF!</f>
        <v>#REF!</v>
      </c>
      <c r="D19" s="17" t="e">
        <f>'C завтраками| Bed and breakfast'!#REF!</f>
        <v>#REF!</v>
      </c>
      <c r="E19" s="17" t="e">
        <f>'C завтраками| Bed and breakfast'!#REF!</f>
        <v>#REF!</v>
      </c>
      <c r="F19" s="17" t="e">
        <f>'C завтраками| Bed and breakfast'!#REF!</f>
        <v>#REF!</v>
      </c>
      <c r="G19" s="17" t="e">
        <f>'C завтраками| Bed and breakfast'!#REF!</f>
        <v>#REF!</v>
      </c>
      <c r="H19" s="17" t="e">
        <f>'C завтраками| Bed and breakfast'!#REF!</f>
        <v>#REF!</v>
      </c>
      <c r="I19" s="17" t="e">
        <f>'C завтраками| Bed and breakfast'!#REF!</f>
        <v>#REF!</v>
      </c>
      <c r="J19" s="17" t="e">
        <f>'C завтраками| Bed and breakfast'!#REF!</f>
        <v>#REF!</v>
      </c>
      <c r="K19" s="17" t="e">
        <f>'C завтраками| Bed and breakfast'!#REF!</f>
        <v>#REF!</v>
      </c>
      <c r="L19" s="17" t="e">
        <f>'C завтраками| Bed and breakfast'!#REF!</f>
        <v>#REF!</v>
      </c>
      <c r="M19" s="17" t="e">
        <f>'C завтраками| Bed and breakfast'!#REF!</f>
        <v>#REF!</v>
      </c>
      <c r="N19" s="17" t="e">
        <f>'C завтраками| Bed and breakfast'!#REF!</f>
        <v>#REF!</v>
      </c>
      <c r="O19" s="17" t="e">
        <f>'C завтраками| Bed and breakfast'!#REF!</f>
        <v>#REF!</v>
      </c>
      <c r="P19" s="17" t="e">
        <f>'C завтраками| Bed and breakfast'!#REF!</f>
        <v>#REF!</v>
      </c>
      <c r="Q19" s="17" t="e">
        <f>'C завтраками| Bed and breakfast'!#REF!</f>
        <v>#REF!</v>
      </c>
      <c r="R19" s="17" t="e">
        <f>'C завтраками| Bed and breakfast'!#REF!</f>
        <v>#REF!</v>
      </c>
      <c r="S19" s="17" t="e">
        <f>'C завтраками| Bed and breakfast'!#REF!</f>
        <v>#REF!</v>
      </c>
      <c r="T19" s="17" t="e">
        <f>'C завтраками| Bed and breakfast'!#REF!</f>
        <v>#REF!</v>
      </c>
      <c r="U19" s="17" t="e">
        <f>'C завтраками| Bed and breakfast'!#REF!</f>
        <v>#REF!</v>
      </c>
    </row>
    <row r="20" spans="1:21" x14ac:dyDescent="0.2">
      <c r="A20" s="19">
        <v>2</v>
      </c>
      <c r="B20" s="17" t="e">
        <f>'C завтраками| Bed and breakfast'!#REF!</f>
        <v>#REF!</v>
      </c>
      <c r="C20" s="17" t="e">
        <f>'C завтраками| Bed and breakfast'!#REF!</f>
        <v>#REF!</v>
      </c>
      <c r="D20" s="17" t="e">
        <f>'C завтраками| Bed and breakfast'!#REF!</f>
        <v>#REF!</v>
      </c>
      <c r="E20" s="17" t="e">
        <f>'C завтраками| Bed and breakfast'!#REF!</f>
        <v>#REF!</v>
      </c>
      <c r="F20" s="17" t="e">
        <f>'C завтраками| Bed and breakfast'!#REF!</f>
        <v>#REF!</v>
      </c>
      <c r="G20" s="17" t="e">
        <f>'C завтраками| Bed and breakfast'!#REF!</f>
        <v>#REF!</v>
      </c>
      <c r="H20" s="17" t="e">
        <f>'C завтраками| Bed and breakfast'!#REF!</f>
        <v>#REF!</v>
      </c>
      <c r="I20" s="17" t="e">
        <f>'C завтраками| Bed and breakfast'!#REF!</f>
        <v>#REF!</v>
      </c>
      <c r="J20" s="17" t="e">
        <f>'C завтраками| Bed and breakfast'!#REF!</f>
        <v>#REF!</v>
      </c>
      <c r="K20" s="17" t="e">
        <f>'C завтраками| Bed and breakfast'!#REF!</f>
        <v>#REF!</v>
      </c>
      <c r="L20" s="17" t="e">
        <f>'C завтраками| Bed and breakfast'!#REF!</f>
        <v>#REF!</v>
      </c>
      <c r="M20" s="17" t="e">
        <f>'C завтраками| Bed and breakfast'!#REF!</f>
        <v>#REF!</v>
      </c>
      <c r="N20" s="17" t="e">
        <f>'C завтраками| Bed and breakfast'!#REF!</f>
        <v>#REF!</v>
      </c>
      <c r="O20" s="17" t="e">
        <f>'C завтраками| Bed and breakfast'!#REF!</f>
        <v>#REF!</v>
      </c>
      <c r="P20" s="17" t="e">
        <f>'C завтраками| Bed and breakfast'!#REF!</f>
        <v>#REF!</v>
      </c>
      <c r="Q20" s="17" t="e">
        <f>'C завтраками| Bed and breakfast'!#REF!</f>
        <v>#REF!</v>
      </c>
      <c r="R20" s="17" t="e">
        <f>'C завтраками| Bed and breakfast'!#REF!</f>
        <v>#REF!</v>
      </c>
      <c r="S20" s="17" t="e">
        <f>'C завтраками| Bed and breakfast'!#REF!</f>
        <v>#REF!</v>
      </c>
      <c r="T20" s="17" t="e">
        <f>'C завтраками| Bed and breakfast'!#REF!</f>
        <v>#REF!</v>
      </c>
      <c r="U20" s="17" t="e">
        <f>'C завтраками| Bed and breakfast'!#REF!</f>
        <v>#REF!</v>
      </c>
    </row>
    <row r="21" spans="1:21" x14ac:dyDescent="0.2">
      <c r="A21" s="17" t="s">
        <v>5</v>
      </c>
      <c r="B21" s="17"/>
      <c r="C21" s="17"/>
      <c r="D21" s="17"/>
      <c r="E21" s="17"/>
      <c r="F21" s="17"/>
      <c r="G21" s="17"/>
      <c r="H21" s="17"/>
      <c r="I21" s="17"/>
      <c r="J21" s="17"/>
      <c r="K21" s="17"/>
      <c r="L21" s="17"/>
      <c r="M21" s="17"/>
      <c r="N21" s="17"/>
      <c r="O21" s="17"/>
      <c r="P21" s="17"/>
      <c r="Q21" s="17"/>
      <c r="R21" s="17"/>
      <c r="S21" s="17"/>
      <c r="T21" s="17"/>
      <c r="U21" s="17"/>
    </row>
    <row r="22" spans="1:21" x14ac:dyDescent="0.2">
      <c r="A22" s="19">
        <v>1</v>
      </c>
      <c r="B22" s="17" t="e">
        <f>'C завтраками| Bed and breakfast'!#REF!</f>
        <v>#REF!</v>
      </c>
      <c r="C22" s="17" t="e">
        <f>'C завтраками| Bed and breakfast'!#REF!</f>
        <v>#REF!</v>
      </c>
      <c r="D22" s="17" t="e">
        <f>'C завтраками| Bed and breakfast'!#REF!</f>
        <v>#REF!</v>
      </c>
      <c r="E22" s="17" t="e">
        <f>'C завтраками| Bed and breakfast'!#REF!</f>
        <v>#REF!</v>
      </c>
      <c r="F22" s="17" t="e">
        <f>'C завтраками| Bed and breakfast'!#REF!</f>
        <v>#REF!</v>
      </c>
      <c r="G22" s="17" t="e">
        <f>'C завтраками| Bed and breakfast'!#REF!</f>
        <v>#REF!</v>
      </c>
      <c r="H22" s="17" t="e">
        <f>'C завтраками| Bed and breakfast'!#REF!</f>
        <v>#REF!</v>
      </c>
      <c r="I22" s="17" t="e">
        <f>'C завтраками| Bed and breakfast'!#REF!</f>
        <v>#REF!</v>
      </c>
      <c r="J22" s="17" t="e">
        <f>'C завтраками| Bed and breakfast'!#REF!</f>
        <v>#REF!</v>
      </c>
      <c r="K22" s="17" t="e">
        <f>'C завтраками| Bed and breakfast'!#REF!</f>
        <v>#REF!</v>
      </c>
      <c r="L22" s="17" t="e">
        <f>'C завтраками| Bed and breakfast'!#REF!</f>
        <v>#REF!</v>
      </c>
      <c r="M22" s="17" t="e">
        <f>'C завтраками| Bed and breakfast'!#REF!</f>
        <v>#REF!</v>
      </c>
      <c r="N22" s="17" t="e">
        <f>'C завтраками| Bed and breakfast'!#REF!</f>
        <v>#REF!</v>
      </c>
      <c r="O22" s="17" t="e">
        <f>'C завтраками| Bed and breakfast'!#REF!</f>
        <v>#REF!</v>
      </c>
      <c r="P22" s="17" t="e">
        <f>'C завтраками| Bed and breakfast'!#REF!</f>
        <v>#REF!</v>
      </c>
      <c r="Q22" s="17" t="e">
        <f>'C завтраками| Bed and breakfast'!#REF!</f>
        <v>#REF!</v>
      </c>
      <c r="R22" s="17" t="e">
        <f>'C завтраками| Bed and breakfast'!#REF!</f>
        <v>#REF!</v>
      </c>
      <c r="S22" s="17" t="e">
        <f>'C завтраками| Bed and breakfast'!#REF!</f>
        <v>#REF!</v>
      </c>
      <c r="T22" s="17" t="e">
        <f>'C завтраками| Bed and breakfast'!#REF!</f>
        <v>#REF!</v>
      </c>
      <c r="U22" s="17" t="e">
        <f>'C завтраками| Bed and breakfast'!#REF!</f>
        <v>#REF!</v>
      </c>
    </row>
    <row r="23" spans="1:21" x14ac:dyDescent="0.2">
      <c r="A23" s="19">
        <v>2</v>
      </c>
      <c r="B23" s="17" t="e">
        <f>'C завтраками| Bed and breakfast'!#REF!</f>
        <v>#REF!</v>
      </c>
      <c r="C23" s="17" t="e">
        <f>'C завтраками| Bed and breakfast'!#REF!</f>
        <v>#REF!</v>
      </c>
      <c r="D23" s="17" t="e">
        <f>'C завтраками| Bed and breakfast'!#REF!</f>
        <v>#REF!</v>
      </c>
      <c r="E23" s="17" t="e">
        <f>'C завтраками| Bed and breakfast'!#REF!</f>
        <v>#REF!</v>
      </c>
      <c r="F23" s="17" t="e">
        <f>'C завтраками| Bed and breakfast'!#REF!</f>
        <v>#REF!</v>
      </c>
      <c r="G23" s="17" t="e">
        <f>'C завтраками| Bed and breakfast'!#REF!</f>
        <v>#REF!</v>
      </c>
      <c r="H23" s="17" t="e">
        <f>'C завтраками| Bed and breakfast'!#REF!</f>
        <v>#REF!</v>
      </c>
      <c r="I23" s="17" t="e">
        <f>'C завтраками| Bed and breakfast'!#REF!</f>
        <v>#REF!</v>
      </c>
      <c r="J23" s="17" t="e">
        <f>'C завтраками| Bed and breakfast'!#REF!</f>
        <v>#REF!</v>
      </c>
      <c r="K23" s="17" t="e">
        <f>'C завтраками| Bed and breakfast'!#REF!</f>
        <v>#REF!</v>
      </c>
      <c r="L23" s="17" t="e">
        <f>'C завтраками| Bed and breakfast'!#REF!</f>
        <v>#REF!</v>
      </c>
      <c r="M23" s="17" t="e">
        <f>'C завтраками| Bed and breakfast'!#REF!</f>
        <v>#REF!</v>
      </c>
      <c r="N23" s="17" t="e">
        <f>'C завтраками| Bed and breakfast'!#REF!</f>
        <v>#REF!</v>
      </c>
      <c r="O23" s="17" t="e">
        <f>'C завтраками| Bed and breakfast'!#REF!</f>
        <v>#REF!</v>
      </c>
      <c r="P23" s="17" t="e">
        <f>'C завтраками| Bed and breakfast'!#REF!</f>
        <v>#REF!</v>
      </c>
      <c r="Q23" s="17" t="e">
        <f>'C завтраками| Bed and breakfast'!#REF!</f>
        <v>#REF!</v>
      </c>
      <c r="R23" s="17" t="e">
        <f>'C завтраками| Bed and breakfast'!#REF!</f>
        <v>#REF!</v>
      </c>
      <c r="S23" s="17" t="e">
        <f>'C завтраками| Bed and breakfast'!#REF!</f>
        <v>#REF!</v>
      </c>
      <c r="T23" s="17" t="e">
        <f>'C завтраками| Bed and breakfast'!#REF!</f>
        <v>#REF!</v>
      </c>
      <c r="U23" s="17" t="e">
        <f>'C завтраками| Bed and breakfast'!#REF!</f>
        <v>#REF!</v>
      </c>
    </row>
    <row r="24" spans="1:21" x14ac:dyDescent="0.2">
      <c r="A24" s="17" t="s">
        <v>6</v>
      </c>
      <c r="B24" s="17"/>
      <c r="C24" s="17"/>
      <c r="D24" s="17"/>
      <c r="E24" s="17"/>
      <c r="F24" s="17"/>
      <c r="G24" s="17"/>
      <c r="H24" s="17"/>
      <c r="I24" s="17"/>
      <c r="J24" s="17"/>
      <c r="K24" s="17"/>
      <c r="L24" s="17"/>
      <c r="M24" s="17"/>
      <c r="N24" s="17"/>
      <c r="O24" s="17"/>
      <c r="P24" s="17"/>
      <c r="Q24" s="17"/>
      <c r="R24" s="17"/>
      <c r="S24" s="17"/>
      <c r="T24" s="17"/>
      <c r="U24" s="17"/>
    </row>
    <row r="25" spans="1:21" x14ac:dyDescent="0.2">
      <c r="A25" s="19" t="s">
        <v>1</v>
      </c>
      <c r="B25" s="17" t="e">
        <f>'C завтраками| Bed and breakfast'!#REF!</f>
        <v>#REF!</v>
      </c>
      <c r="C25" s="17" t="e">
        <f>'C завтраками| Bed and breakfast'!#REF!</f>
        <v>#REF!</v>
      </c>
      <c r="D25" s="17" t="e">
        <f>'C завтраками| Bed and breakfast'!#REF!</f>
        <v>#REF!</v>
      </c>
      <c r="E25" s="17" t="e">
        <f>'C завтраками| Bed and breakfast'!#REF!</f>
        <v>#REF!</v>
      </c>
      <c r="F25" s="17" t="e">
        <f>'C завтраками| Bed and breakfast'!#REF!</f>
        <v>#REF!</v>
      </c>
      <c r="G25" s="17" t="e">
        <f>'C завтраками| Bed and breakfast'!#REF!</f>
        <v>#REF!</v>
      </c>
      <c r="H25" s="17" t="e">
        <f>'C завтраками| Bed and breakfast'!#REF!</f>
        <v>#REF!</v>
      </c>
      <c r="I25" s="17" t="e">
        <f>'C завтраками| Bed and breakfast'!#REF!</f>
        <v>#REF!</v>
      </c>
      <c r="J25" s="17" t="e">
        <f>'C завтраками| Bed and breakfast'!#REF!</f>
        <v>#REF!</v>
      </c>
      <c r="K25" s="17" t="e">
        <f>'C завтраками| Bed and breakfast'!#REF!</f>
        <v>#REF!</v>
      </c>
      <c r="L25" s="17" t="e">
        <f>'C завтраками| Bed and breakfast'!#REF!</f>
        <v>#REF!</v>
      </c>
      <c r="M25" s="17" t="e">
        <f>'C завтраками| Bed and breakfast'!#REF!</f>
        <v>#REF!</v>
      </c>
      <c r="N25" s="17" t="e">
        <f>'C завтраками| Bed and breakfast'!#REF!</f>
        <v>#REF!</v>
      </c>
      <c r="O25" s="17" t="e">
        <f>'C завтраками| Bed and breakfast'!#REF!</f>
        <v>#REF!</v>
      </c>
      <c r="P25" s="17" t="e">
        <f>'C завтраками| Bed and breakfast'!#REF!</f>
        <v>#REF!</v>
      </c>
      <c r="Q25" s="17" t="e">
        <f>'C завтраками| Bed and breakfast'!#REF!</f>
        <v>#REF!</v>
      </c>
      <c r="R25" s="17" t="e">
        <f>'C завтраками| Bed and breakfast'!#REF!</f>
        <v>#REF!</v>
      </c>
      <c r="S25" s="17" t="e">
        <f>'C завтраками| Bed and breakfast'!#REF!</f>
        <v>#REF!</v>
      </c>
      <c r="T25" s="17" t="e">
        <f>'C завтраками| Bed and breakfast'!#REF!</f>
        <v>#REF!</v>
      </c>
      <c r="U25" s="17" t="e">
        <f>'C завтраками| Bed and breakfast'!#REF!</f>
        <v>#REF!</v>
      </c>
    </row>
    <row r="26" spans="1:21" x14ac:dyDescent="0.2">
      <c r="A26" s="41"/>
      <c r="B26" s="60"/>
      <c r="C26" s="60"/>
      <c r="D26" s="60"/>
      <c r="E26" s="60"/>
      <c r="F26" s="60"/>
      <c r="G26" s="60"/>
      <c r="H26" s="60"/>
      <c r="I26" s="60"/>
      <c r="J26" s="60"/>
      <c r="K26" s="60"/>
      <c r="L26" s="60"/>
      <c r="M26" s="60"/>
      <c r="N26" s="60"/>
      <c r="O26" s="60"/>
      <c r="P26" s="60"/>
      <c r="Q26" s="60"/>
      <c r="R26" s="60"/>
      <c r="S26" s="60"/>
      <c r="T26" s="60"/>
      <c r="U26" s="60"/>
    </row>
    <row r="27" spans="1:21" x14ac:dyDescent="0.2">
      <c r="A27" s="100" t="s">
        <v>60</v>
      </c>
      <c r="B27" s="159"/>
      <c r="C27" s="159"/>
      <c r="D27" s="159"/>
      <c r="E27" s="159"/>
      <c r="F27" s="159"/>
      <c r="G27" s="159"/>
      <c r="H27" s="159"/>
      <c r="I27" s="159"/>
      <c r="J27" s="159"/>
      <c r="K27" s="159"/>
      <c r="L27" s="159"/>
      <c r="M27" s="159"/>
      <c r="N27" s="159"/>
      <c r="O27" s="159"/>
      <c r="P27" s="159"/>
      <c r="Q27" s="159"/>
      <c r="R27" s="159"/>
      <c r="S27" s="159"/>
      <c r="T27" s="159"/>
      <c r="U27" s="159"/>
    </row>
    <row r="28" spans="1:21" x14ac:dyDescent="0.2">
      <c r="A28" s="25"/>
      <c r="B28" s="159"/>
      <c r="C28" s="159"/>
      <c r="D28" s="159"/>
      <c r="E28" s="159"/>
      <c r="F28" s="159"/>
      <c r="G28" s="159"/>
      <c r="H28" s="159"/>
      <c r="I28" s="159"/>
      <c r="J28" s="159"/>
      <c r="K28" s="159"/>
      <c r="L28" s="159"/>
      <c r="M28" s="159"/>
      <c r="N28" s="159"/>
      <c r="O28" s="159"/>
      <c r="P28" s="159"/>
      <c r="Q28" s="159"/>
      <c r="R28" s="159"/>
      <c r="S28" s="159"/>
      <c r="T28" s="159"/>
      <c r="U28" s="159"/>
    </row>
    <row r="29" spans="1:21" x14ac:dyDescent="0.2">
      <c r="A29" s="10" t="s">
        <v>11</v>
      </c>
      <c r="B29" s="24" t="e">
        <f t="shared" ref="B29" si="0">B4</f>
        <v>#REF!</v>
      </c>
      <c r="C29" s="24" t="e">
        <f t="shared" ref="C29:U29" si="1">C4</f>
        <v>#REF!</v>
      </c>
      <c r="D29" s="24" t="e">
        <f t="shared" si="1"/>
        <v>#REF!</v>
      </c>
      <c r="E29" s="24" t="e">
        <f t="shared" si="1"/>
        <v>#REF!</v>
      </c>
      <c r="F29" s="24" t="e">
        <f t="shared" si="1"/>
        <v>#REF!</v>
      </c>
      <c r="G29" s="24" t="e">
        <f t="shared" si="1"/>
        <v>#REF!</v>
      </c>
      <c r="H29" s="24" t="e">
        <f t="shared" si="1"/>
        <v>#REF!</v>
      </c>
      <c r="I29" s="24" t="e">
        <f t="shared" si="1"/>
        <v>#REF!</v>
      </c>
      <c r="J29" s="24" t="e">
        <f t="shared" si="1"/>
        <v>#REF!</v>
      </c>
      <c r="K29" s="24" t="e">
        <f t="shared" si="1"/>
        <v>#REF!</v>
      </c>
      <c r="L29" s="24" t="e">
        <f t="shared" si="1"/>
        <v>#REF!</v>
      </c>
      <c r="M29" s="24" t="e">
        <f t="shared" si="1"/>
        <v>#REF!</v>
      </c>
      <c r="N29" s="24" t="e">
        <f t="shared" si="1"/>
        <v>#REF!</v>
      </c>
      <c r="O29" s="24" t="e">
        <f t="shared" si="1"/>
        <v>#REF!</v>
      </c>
      <c r="P29" s="24" t="e">
        <f t="shared" si="1"/>
        <v>#REF!</v>
      </c>
      <c r="Q29" s="24" t="e">
        <f t="shared" si="1"/>
        <v>#REF!</v>
      </c>
      <c r="R29" s="24" t="e">
        <f t="shared" si="1"/>
        <v>#REF!</v>
      </c>
      <c r="S29" s="24" t="e">
        <f t="shared" si="1"/>
        <v>#REF!</v>
      </c>
      <c r="T29" s="24" t="e">
        <f t="shared" si="1"/>
        <v>#REF!</v>
      </c>
      <c r="U29" s="24" t="e">
        <f t="shared" si="1"/>
        <v>#REF!</v>
      </c>
    </row>
    <row r="30" spans="1:21" x14ac:dyDescent="0.2">
      <c r="A30" s="11"/>
      <c r="B30" s="24" t="e">
        <f t="shared" ref="B30" si="2">B5</f>
        <v>#REF!</v>
      </c>
      <c r="C30" s="24" t="e">
        <f t="shared" ref="C30:U30" si="3">C5</f>
        <v>#REF!</v>
      </c>
      <c r="D30" s="24" t="e">
        <f t="shared" si="3"/>
        <v>#REF!</v>
      </c>
      <c r="E30" s="24" t="e">
        <f t="shared" si="3"/>
        <v>#REF!</v>
      </c>
      <c r="F30" s="24" t="e">
        <f t="shared" si="3"/>
        <v>#REF!</v>
      </c>
      <c r="G30" s="24" t="e">
        <f t="shared" si="3"/>
        <v>#REF!</v>
      </c>
      <c r="H30" s="24" t="e">
        <f t="shared" si="3"/>
        <v>#REF!</v>
      </c>
      <c r="I30" s="24" t="e">
        <f t="shared" si="3"/>
        <v>#REF!</v>
      </c>
      <c r="J30" s="24" t="e">
        <f t="shared" si="3"/>
        <v>#REF!</v>
      </c>
      <c r="K30" s="24" t="e">
        <f t="shared" si="3"/>
        <v>#REF!</v>
      </c>
      <c r="L30" s="24" t="e">
        <f t="shared" si="3"/>
        <v>#REF!</v>
      </c>
      <c r="M30" s="24" t="e">
        <f t="shared" si="3"/>
        <v>#REF!</v>
      </c>
      <c r="N30" s="24" t="e">
        <f t="shared" si="3"/>
        <v>#REF!</v>
      </c>
      <c r="O30" s="24" t="e">
        <f t="shared" si="3"/>
        <v>#REF!</v>
      </c>
      <c r="P30" s="24" t="e">
        <f t="shared" si="3"/>
        <v>#REF!</v>
      </c>
      <c r="Q30" s="24" t="e">
        <f t="shared" si="3"/>
        <v>#REF!</v>
      </c>
      <c r="R30" s="24" t="e">
        <f t="shared" si="3"/>
        <v>#REF!</v>
      </c>
      <c r="S30" s="24" t="e">
        <f t="shared" si="3"/>
        <v>#REF!</v>
      </c>
      <c r="T30" s="24" t="e">
        <f t="shared" si="3"/>
        <v>#REF!</v>
      </c>
      <c r="U30" s="24" t="e">
        <f t="shared" si="3"/>
        <v>#REF!</v>
      </c>
    </row>
    <row r="31" spans="1:21" x14ac:dyDescent="0.2">
      <c r="A31" s="17" t="s">
        <v>149</v>
      </c>
      <c r="B31" s="128"/>
      <c r="C31" s="128"/>
      <c r="D31" s="128"/>
      <c r="E31" s="128"/>
      <c r="F31" s="128"/>
      <c r="G31" s="128"/>
      <c r="H31" s="128"/>
      <c r="I31" s="128"/>
      <c r="J31" s="128"/>
      <c r="K31" s="128"/>
      <c r="L31" s="128"/>
      <c r="M31" s="128"/>
      <c r="N31" s="128"/>
      <c r="O31" s="128"/>
      <c r="P31" s="128"/>
      <c r="Q31" s="128"/>
      <c r="R31" s="128"/>
      <c r="S31" s="128"/>
      <c r="T31" s="128"/>
      <c r="U31" s="128"/>
    </row>
    <row r="32" spans="1:21" x14ac:dyDescent="0.2">
      <c r="A32" s="19">
        <v>1</v>
      </c>
      <c r="B32" s="17" t="e">
        <f t="shared" ref="B32" si="4">B7*0.75</f>
        <v>#REF!</v>
      </c>
      <c r="C32" s="17" t="e">
        <f t="shared" ref="C32:U32" si="5">C7*0.75</f>
        <v>#REF!</v>
      </c>
      <c r="D32" s="17" t="e">
        <f t="shared" si="5"/>
        <v>#REF!</v>
      </c>
      <c r="E32" s="17" t="e">
        <f t="shared" si="5"/>
        <v>#REF!</v>
      </c>
      <c r="F32" s="17" t="e">
        <f t="shared" si="5"/>
        <v>#REF!</v>
      </c>
      <c r="G32" s="17" t="e">
        <f t="shared" si="5"/>
        <v>#REF!</v>
      </c>
      <c r="H32" s="17" t="e">
        <f t="shared" si="5"/>
        <v>#REF!</v>
      </c>
      <c r="I32" s="17" t="e">
        <f t="shared" si="5"/>
        <v>#REF!</v>
      </c>
      <c r="J32" s="17" t="e">
        <f t="shared" si="5"/>
        <v>#REF!</v>
      </c>
      <c r="K32" s="17" t="e">
        <f t="shared" si="5"/>
        <v>#REF!</v>
      </c>
      <c r="L32" s="17" t="e">
        <f t="shared" si="5"/>
        <v>#REF!</v>
      </c>
      <c r="M32" s="17" t="e">
        <f t="shared" si="5"/>
        <v>#REF!</v>
      </c>
      <c r="N32" s="17" t="e">
        <f t="shared" si="5"/>
        <v>#REF!</v>
      </c>
      <c r="O32" s="17" t="e">
        <f t="shared" si="5"/>
        <v>#REF!</v>
      </c>
      <c r="P32" s="17" t="e">
        <f t="shared" si="5"/>
        <v>#REF!</v>
      </c>
      <c r="Q32" s="17" t="e">
        <f t="shared" si="5"/>
        <v>#REF!</v>
      </c>
      <c r="R32" s="17" t="e">
        <f t="shared" si="5"/>
        <v>#REF!</v>
      </c>
      <c r="S32" s="17" t="e">
        <f t="shared" si="5"/>
        <v>#REF!</v>
      </c>
      <c r="T32" s="17" t="e">
        <f t="shared" si="5"/>
        <v>#REF!</v>
      </c>
      <c r="U32" s="17" t="e">
        <f t="shared" si="5"/>
        <v>#REF!</v>
      </c>
    </row>
    <row r="33" spans="1:21" x14ac:dyDescent="0.2">
      <c r="A33" s="19">
        <v>2</v>
      </c>
      <c r="B33" s="17" t="e">
        <f t="shared" ref="B33" si="6">B8*0.75</f>
        <v>#REF!</v>
      </c>
      <c r="C33" s="17" t="e">
        <f t="shared" ref="C33:U33" si="7">C8*0.75</f>
        <v>#REF!</v>
      </c>
      <c r="D33" s="17" t="e">
        <f t="shared" si="7"/>
        <v>#REF!</v>
      </c>
      <c r="E33" s="17" t="e">
        <f t="shared" si="7"/>
        <v>#REF!</v>
      </c>
      <c r="F33" s="17" t="e">
        <f t="shared" si="7"/>
        <v>#REF!</v>
      </c>
      <c r="G33" s="17" t="e">
        <f t="shared" si="7"/>
        <v>#REF!</v>
      </c>
      <c r="H33" s="17" t="e">
        <f t="shared" si="7"/>
        <v>#REF!</v>
      </c>
      <c r="I33" s="17" t="e">
        <f t="shared" si="7"/>
        <v>#REF!</v>
      </c>
      <c r="J33" s="17" t="e">
        <f t="shared" si="7"/>
        <v>#REF!</v>
      </c>
      <c r="K33" s="17" t="e">
        <f t="shared" si="7"/>
        <v>#REF!</v>
      </c>
      <c r="L33" s="17" t="e">
        <f t="shared" si="7"/>
        <v>#REF!</v>
      </c>
      <c r="M33" s="17" t="e">
        <f t="shared" si="7"/>
        <v>#REF!</v>
      </c>
      <c r="N33" s="17" t="e">
        <f t="shared" si="7"/>
        <v>#REF!</v>
      </c>
      <c r="O33" s="17" t="e">
        <f t="shared" si="7"/>
        <v>#REF!</v>
      </c>
      <c r="P33" s="17" t="e">
        <f t="shared" si="7"/>
        <v>#REF!</v>
      </c>
      <c r="Q33" s="17" t="e">
        <f t="shared" si="7"/>
        <v>#REF!</v>
      </c>
      <c r="R33" s="17" t="e">
        <f t="shared" si="7"/>
        <v>#REF!</v>
      </c>
      <c r="S33" s="17" t="e">
        <f t="shared" si="7"/>
        <v>#REF!</v>
      </c>
      <c r="T33" s="17" t="e">
        <f t="shared" si="7"/>
        <v>#REF!</v>
      </c>
      <c r="U33" s="17" t="e">
        <f t="shared" si="7"/>
        <v>#REF!</v>
      </c>
    </row>
    <row r="34" spans="1:21" x14ac:dyDescent="0.2">
      <c r="A34" s="17" t="s">
        <v>150</v>
      </c>
      <c r="B34" s="17"/>
      <c r="C34" s="17"/>
      <c r="D34" s="17"/>
      <c r="E34" s="17"/>
      <c r="F34" s="17"/>
      <c r="G34" s="17"/>
      <c r="H34" s="17"/>
      <c r="I34" s="17"/>
      <c r="J34" s="17"/>
      <c r="K34" s="17"/>
      <c r="L34" s="17"/>
      <c r="M34" s="17"/>
      <c r="N34" s="17"/>
      <c r="O34" s="17"/>
      <c r="P34" s="17"/>
      <c r="Q34" s="17"/>
      <c r="R34" s="17"/>
      <c r="S34" s="17"/>
      <c r="T34" s="17"/>
      <c r="U34" s="17"/>
    </row>
    <row r="35" spans="1:21" x14ac:dyDescent="0.2">
      <c r="A35" s="19">
        <v>1</v>
      </c>
      <c r="B35" s="17" t="e">
        <f t="shared" ref="B35" si="8">B10*0.75</f>
        <v>#REF!</v>
      </c>
      <c r="C35" s="17" t="e">
        <f t="shared" ref="C35:U35" si="9">C10*0.75</f>
        <v>#REF!</v>
      </c>
      <c r="D35" s="17" t="e">
        <f t="shared" si="9"/>
        <v>#REF!</v>
      </c>
      <c r="E35" s="17" t="e">
        <f t="shared" si="9"/>
        <v>#REF!</v>
      </c>
      <c r="F35" s="17" t="e">
        <f t="shared" si="9"/>
        <v>#REF!</v>
      </c>
      <c r="G35" s="17" t="e">
        <f t="shared" si="9"/>
        <v>#REF!</v>
      </c>
      <c r="H35" s="17" t="e">
        <f t="shared" si="9"/>
        <v>#REF!</v>
      </c>
      <c r="I35" s="17" t="e">
        <f t="shared" si="9"/>
        <v>#REF!</v>
      </c>
      <c r="J35" s="17" t="e">
        <f t="shared" si="9"/>
        <v>#REF!</v>
      </c>
      <c r="K35" s="17" t="e">
        <f t="shared" si="9"/>
        <v>#REF!</v>
      </c>
      <c r="L35" s="17" t="e">
        <f t="shared" si="9"/>
        <v>#REF!</v>
      </c>
      <c r="M35" s="17" t="e">
        <f t="shared" si="9"/>
        <v>#REF!</v>
      </c>
      <c r="N35" s="17" t="e">
        <f t="shared" si="9"/>
        <v>#REF!</v>
      </c>
      <c r="O35" s="17" t="e">
        <f t="shared" si="9"/>
        <v>#REF!</v>
      </c>
      <c r="P35" s="17" t="e">
        <f t="shared" si="9"/>
        <v>#REF!</v>
      </c>
      <c r="Q35" s="17" t="e">
        <f t="shared" si="9"/>
        <v>#REF!</v>
      </c>
      <c r="R35" s="17" t="e">
        <f t="shared" si="9"/>
        <v>#REF!</v>
      </c>
      <c r="S35" s="17" t="e">
        <f t="shared" si="9"/>
        <v>#REF!</v>
      </c>
      <c r="T35" s="17" t="e">
        <f t="shared" si="9"/>
        <v>#REF!</v>
      </c>
      <c r="U35" s="17" t="e">
        <f t="shared" si="9"/>
        <v>#REF!</v>
      </c>
    </row>
    <row r="36" spans="1:21" x14ac:dyDescent="0.2">
      <c r="A36" s="19">
        <v>2</v>
      </c>
      <c r="B36" s="17" t="e">
        <f t="shared" ref="B36" si="10">B11*0.75</f>
        <v>#REF!</v>
      </c>
      <c r="C36" s="17" t="e">
        <f t="shared" ref="C36:U36" si="11">C11*0.75</f>
        <v>#REF!</v>
      </c>
      <c r="D36" s="17" t="e">
        <f t="shared" si="11"/>
        <v>#REF!</v>
      </c>
      <c r="E36" s="17" t="e">
        <f t="shared" si="11"/>
        <v>#REF!</v>
      </c>
      <c r="F36" s="17" t="e">
        <f t="shared" si="11"/>
        <v>#REF!</v>
      </c>
      <c r="G36" s="17" t="e">
        <f t="shared" si="11"/>
        <v>#REF!</v>
      </c>
      <c r="H36" s="17" t="e">
        <f t="shared" si="11"/>
        <v>#REF!</v>
      </c>
      <c r="I36" s="17" t="e">
        <f t="shared" si="11"/>
        <v>#REF!</v>
      </c>
      <c r="J36" s="17" t="e">
        <f t="shared" si="11"/>
        <v>#REF!</v>
      </c>
      <c r="K36" s="17" t="e">
        <f t="shared" si="11"/>
        <v>#REF!</v>
      </c>
      <c r="L36" s="17" t="e">
        <f t="shared" si="11"/>
        <v>#REF!</v>
      </c>
      <c r="M36" s="17" t="e">
        <f t="shared" si="11"/>
        <v>#REF!</v>
      </c>
      <c r="N36" s="17" t="e">
        <f t="shared" si="11"/>
        <v>#REF!</v>
      </c>
      <c r="O36" s="17" t="e">
        <f t="shared" si="11"/>
        <v>#REF!</v>
      </c>
      <c r="P36" s="17" t="e">
        <f t="shared" si="11"/>
        <v>#REF!</v>
      </c>
      <c r="Q36" s="17" t="e">
        <f t="shared" si="11"/>
        <v>#REF!</v>
      </c>
      <c r="R36" s="17" t="e">
        <f t="shared" si="11"/>
        <v>#REF!</v>
      </c>
      <c r="S36" s="17" t="e">
        <f t="shared" si="11"/>
        <v>#REF!</v>
      </c>
      <c r="T36" s="17" t="e">
        <f t="shared" si="11"/>
        <v>#REF!</v>
      </c>
      <c r="U36" s="17" t="e">
        <f t="shared" si="11"/>
        <v>#REF!</v>
      </c>
    </row>
    <row r="37" spans="1:21" x14ac:dyDescent="0.2">
      <c r="A37" s="17" t="s">
        <v>151</v>
      </c>
      <c r="B37" s="17"/>
      <c r="C37" s="17"/>
      <c r="D37" s="17"/>
      <c r="E37" s="17"/>
      <c r="F37" s="17"/>
      <c r="G37" s="17"/>
      <c r="H37" s="17"/>
      <c r="I37" s="17"/>
      <c r="J37" s="17"/>
      <c r="K37" s="17"/>
      <c r="L37" s="17"/>
      <c r="M37" s="17"/>
      <c r="N37" s="17"/>
      <c r="O37" s="17"/>
      <c r="P37" s="17"/>
      <c r="Q37" s="17"/>
      <c r="R37" s="17"/>
      <c r="S37" s="17"/>
      <c r="T37" s="17"/>
      <c r="U37" s="17"/>
    </row>
    <row r="38" spans="1:21" x14ac:dyDescent="0.2">
      <c r="A38" s="19">
        <v>1</v>
      </c>
      <c r="B38" s="17" t="e">
        <f t="shared" ref="B38" si="12">B13*0.75</f>
        <v>#REF!</v>
      </c>
      <c r="C38" s="17" t="e">
        <f t="shared" ref="C38:U38" si="13">C13*0.75</f>
        <v>#REF!</v>
      </c>
      <c r="D38" s="17" t="e">
        <f t="shared" si="13"/>
        <v>#REF!</v>
      </c>
      <c r="E38" s="17" t="e">
        <f t="shared" si="13"/>
        <v>#REF!</v>
      </c>
      <c r="F38" s="17" t="e">
        <f t="shared" si="13"/>
        <v>#REF!</v>
      </c>
      <c r="G38" s="17" t="e">
        <f t="shared" si="13"/>
        <v>#REF!</v>
      </c>
      <c r="H38" s="17" t="e">
        <f t="shared" si="13"/>
        <v>#REF!</v>
      </c>
      <c r="I38" s="17" t="e">
        <f t="shared" si="13"/>
        <v>#REF!</v>
      </c>
      <c r="J38" s="17" t="e">
        <f t="shared" si="13"/>
        <v>#REF!</v>
      </c>
      <c r="K38" s="17" t="e">
        <f t="shared" si="13"/>
        <v>#REF!</v>
      </c>
      <c r="L38" s="17" t="e">
        <f t="shared" si="13"/>
        <v>#REF!</v>
      </c>
      <c r="M38" s="17" t="e">
        <f t="shared" si="13"/>
        <v>#REF!</v>
      </c>
      <c r="N38" s="17" t="e">
        <f t="shared" si="13"/>
        <v>#REF!</v>
      </c>
      <c r="O38" s="17" t="e">
        <f t="shared" si="13"/>
        <v>#REF!</v>
      </c>
      <c r="P38" s="17" t="e">
        <f t="shared" si="13"/>
        <v>#REF!</v>
      </c>
      <c r="Q38" s="17" t="e">
        <f t="shared" si="13"/>
        <v>#REF!</v>
      </c>
      <c r="R38" s="17" t="e">
        <f t="shared" si="13"/>
        <v>#REF!</v>
      </c>
      <c r="S38" s="17" t="e">
        <f t="shared" si="13"/>
        <v>#REF!</v>
      </c>
      <c r="T38" s="17" t="e">
        <f t="shared" si="13"/>
        <v>#REF!</v>
      </c>
      <c r="U38" s="17" t="e">
        <f t="shared" si="13"/>
        <v>#REF!</v>
      </c>
    </row>
    <row r="39" spans="1:21" x14ac:dyDescent="0.2">
      <c r="A39" s="19">
        <v>2</v>
      </c>
      <c r="B39" s="17" t="e">
        <f t="shared" ref="B39" si="14">B14*0.75</f>
        <v>#REF!</v>
      </c>
      <c r="C39" s="17" t="e">
        <f t="shared" ref="C39:U39" si="15">C14*0.75</f>
        <v>#REF!</v>
      </c>
      <c r="D39" s="17" t="e">
        <f t="shared" si="15"/>
        <v>#REF!</v>
      </c>
      <c r="E39" s="17" t="e">
        <f t="shared" si="15"/>
        <v>#REF!</v>
      </c>
      <c r="F39" s="17" t="e">
        <f t="shared" si="15"/>
        <v>#REF!</v>
      </c>
      <c r="G39" s="17" t="e">
        <f t="shared" si="15"/>
        <v>#REF!</v>
      </c>
      <c r="H39" s="17" t="e">
        <f t="shared" si="15"/>
        <v>#REF!</v>
      </c>
      <c r="I39" s="17" t="e">
        <f t="shared" si="15"/>
        <v>#REF!</v>
      </c>
      <c r="J39" s="17" t="e">
        <f t="shared" si="15"/>
        <v>#REF!</v>
      </c>
      <c r="K39" s="17" t="e">
        <f t="shared" si="15"/>
        <v>#REF!</v>
      </c>
      <c r="L39" s="17" t="e">
        <f t="shared" si="15"/>
        <v>#REF!</v>
      </c>
      <c r="M39" s="17" t="e">
        <f t="shared" si="15"/>
        <v>#REF!</v>
      </c>
      <c r="N39" s="17" t="e">
        <f t="shared" si="15"/>
        <v>#REF!</v>
      </c>
      <c r="O39" s="17" t="e">
        <f t="shared" si="15"/>
        <v>#REF!</v>
      </c>
      <c r="P39" s="17" t="e">
        <f t="shared" si="15"/>
        <v>#REF!</v>
      </c>
      <c r="Q39" s="17" t="e">
        <f t="shared" si="15"/>
        <v>#REF!</v>
      </c>
      <c r="R39" s="17" t="e">
        <f t="shared" si="15"/>
        <v>#REF!</v>
      </c>
      <c r="S39" s="17" t="e">
        <f t="shared" si="15"/>
        <v>#REF!</v>
      </c>
      <c r="T39" s="17" t="e">
        <f t="shared" si="15"/>
        <v>#REF!</v>
      </c>
      <c r="U39" s="17" t="e">
        <f t="shared" si="15"/>
        <v>#REF!</v>
      </c>
    </row>
    <row r="40" spans="1:21" x14ac:dyDescent="0.2">
      <c r="A40" s="17" t="s">
        <v>4</v>
      </c>
      <c r="B40" s="17"/>
      <c r="C40" s="17"/>
      <c r="D40" s="17"/>
      <c r="E40" s="17"/>
      <c r="F40" s="17"/>
      <c r="G40" s="17"/>
      <c r="H40" s="17"/>
      <c r="I40" s="17"/>
      <c r="J40" s="17"/>
      <c r="K40" s="17"/>
      <c r="L40" s="17"/>
      <c r="M40" s="17"/>
      <c r="N40" s="17"/>
      <c r="O40" s="17"/>
      <c r="P40" s="17"/>
      <c r="Q40" s="17"/>
      <c r="R40" s="17"/>
      <c r="S40" s="17"/>
      <c r="T40" s="17"/>
      <c r="U40" s="17"/>
    </row>
    <row r="41" spans="1:21" x14ac:dyDescent="0.2">
      <c r="A41" s="19">
        <v>1</v>
      </c>
      <c r="B41" s="17" t="e">
        <f t="shared" ref="B41" si="16">B16*0.75</f>
        <v>#REF!</v>
      </c>
      <c r="C41" s="17" t="e">
        <f t="shared" ref="C41:U41" si="17">C16*0.75</f>
        <v>#REF!</v>
      </c>
      <c r="D41" s="17" t="e">
        <f t="shared" si="17"/>
        <v>#REF!</v>
      </c>
      <c r="E41" s="17" t="e">
        <f t="shared" si="17"/>
        <v>#REF!</v>
      </c>
      <c r="F41" s="17" t="e">
        <f t="shared" si="17"/>
        <v>#REF!</v>
      </c>
      <c r="G41" s="17" t="e">
        <f t="shared" si="17"/>
        <v>#REF!</v>
      </c>
      <c r="H41" s="17" t="e">
        <f t="shared" si="17"/>
        <v>#REF!</v>
      </c>
      <c r="I41" s="17" t="e">
        <f t="shared" si="17"/>
        <v>#REF!</v>
      </c>
      <c r="J41" s="17" t="e">
        <f t="shared" si="17"/>
        <v>#REF!</v>
      </c>
      <c r="K41" s="17" t="e">
        <f t="shared" si="17"/>
        <v>#REF!</v>
      </c>
      <c r="L41" s="17" t="e">
        <f t="shared" si="17"/>
        <v>#REF!</v>
      </c>
      <c r="M41" s="17" t="e">
        <f t="shared" si="17"/>
        <v>#REF!</v>
      </c>
      <c r="N41" s="17" t="e">
        <f t="shared" si="17"/>
        <v>#REF!</v>
      </c>
      <c r="O41" s="17" t="e">
        <f t="shared" si="17"/>
        <v>#REF!</v>
      </c>
      <c r="P41" s="17" t="e">
        <f t="shared" si="17"/>
        <v>#REF!</v>
      </c>
      <c r="Q41" s="17" t="e">
        <f t="shared" si="17"/>
        <v>#REF!</v>
      </c>
      <c r="R41" s="17" t="e">
        <f t="shared" si="17"/>
        <v>#REF!</v>
      </c>
      <c r="S41" s="17" t="e">
        <f t="shared" si="17"/>
        <v>#REF!</v>
      </c>
      <c r="T41" s="17" t="e">
        <f t="shared" si="17"/>
        <v>#REF!</v>
      </c>
      <c r="U41" s="17" t="e">
        <f t="shared" si="17"/>
        <v>#REF!</v>
      </c>
    </row>
    <row r="42" spans="1:21" x14ac:dyDescent="0.2">
      <c r="A42" s="19">
        <v>2</v>
      </c>
      <c r="B42" s="17" t="e">
        <f t="shared" ref="B42" si="18">B17*0.75</f>
        <v>#REF!</v>
      </c>
      <c r="C42" s="17" t="e">
        <f t="shared" ref="C42:U42" si="19">C17*0.75</f>
        <v>#REF!</v>
      </c>
      <c r="D42" s="17" t="e">
        <f t="shared" si="19"/>
        <v>#REF!</v>
      </c>
      <c r="E42" s="17" t="e">
        <f t="shared" si="19"/>
        <v>#REF!</v>
      </c>
      <c r="F42" s="17" t="e">
        <f t="shared" si="19"/>
        <v>#REF!</v>
      </c>
      <c r="G42" s="17" t="e">
        <f t="shared" si="19"/>
        <v>#REF!</v>
      </c>
      <c r="H42" s="17" t="e">
        <f t="shared" si="19"/>
        <v>#REF!</v>
      </c>
      <c r="I42" s="17" t="e">
        <f t="shared" si="19"/>
        <v>#REF!</v>
      </c>
      <c r="J42" s="17" t="e">
        <f t="shared" si="19"/>
        <v>#REF!</v>
      </c>
      <c r="K42" s="17" t="e">
        <f t="shared" si="19"/>
        <v>#REF!</v>
      </c>
      <c r="L42" s="17" t="e">
        <f t="shared" si="19"/>
        <v>#REF!</v>
      </c>
      <c r="M42" s="17" t="e">
        <f t="shared" si="19"/>
        <v>#REF!</v>
      </c>
      <c r="N42" s="17" t="e">
        <f t="shared" si="19"/>
        <v>#REF!</v>
      </c>
      <c r="O42" s="17" t="e">
        <f t="shared" si="19"/>
        <v>#REF!</v>
      </c>
      <c r="P42" s="17" t="e">
        <f t="shared" si="19"/>
        <v>#REF!</v>
      </c>
      <c r="Q42" s="17" t="e">
        <f t="shared" si="19"/>
        <v>#REF!</v>
      </c>
      <c r="R42" s="17" t="e">
        <f t="shared" si="19"/>
        <v>#REF!</v>
      </c>
      <c r="S42" s="17" t="e">
        <f t="shared" si="19"/>
        <v>#REF!</v>
      </c>
      <c r="T42" s="17" t="e">
        <f t="shared" si="19"/>
        <v>#REF!</v>
      </c>
      <c r="U42" s="17" t="e">
        <f t="shared" si="19"/>
        <v>#REF!</v>
      </c>
    </row>
    <row r="43" spans="1:21" x14ac:dyDescent="0.2">
      <c r="A43" s="17" t="s">
        <v>152</v>
      </c>
      <c r="B43" s="17"/>
      <c r="C43" s="17"/>
      <c r="D43" s="17"/>
      <c r="E43" s="17"/>
      <c r="F43" s="17"/>
      <c r="G43" s="17"/>
      <c r="H43" s="17"/>
      <c r="I43" s="17"/>
      <c r="J43" s="17"/>
      <c r="K43" s="17"/>
      <c r="L43" s="17"/>
      <c r="M43" s="17"/>
      <c r="N43" s="17"/>
      <c r="O43" s="17"/>
      <c r="P43" s="17"/>
      <c r="Q43" s="17"/>
      <c r="R43" s="17"/>
      <c r="S43" s="17"/>
      <c r="T43" s="17"/>
      <c r="U43" s="17"/>
    </row>
    <row r="44" spans="1:21" x14ac:dyDescent="0.2">
      <c r="A44" s="19">
        <v>1</v>
      </c>
      <c r="B44" s="17" t="e">
        <f t="shared" ref="B44" si="20">B19*0.75</f>
        <v>#REF!</v>
      </c>
      <c r="C44" s="17" t="e">
        <f t="shared" ref="C44:U44" si="21">C19*0.75</f>
        <v>#REF!</v>
      </c>
      <c r="D44" s="17" t="e">
        <f t="shared" si="21"/>
        <v>#REF!</v>
      </c>
      <c r="E44" s="17" t="e">
        <f t="shared" si="21"/>
        <v>#REF!</v>
      </c>
      <c r="F44" s="17" t="e">
        <f t="shared" si="21"/>
        <v>#REF!</v>
      </c>
      <c r="G44" s="17" t="e">
        <f t="shared" si="21"/>
        <v>#REF!</v>
      </c>
      <c r="H44" s="17" t="e">
        <f t="shared" si="21"/>
        <v>#REF!</v>
      </c>
      <c r="I44" s="17" t="e">
        <f t="shared" si="21"/>
        <v>#REF!</v>
      </c>
      <c r="J44" s="17" t="e">
        <f t="shared" si="21"/>
        <v>#REF!</v>
      </c>
      <c r="K44" s="17" t="e">
        <f t="shared" si="21"/>
        <v>#REF!</v>
      </c>
      <c r="L44" s="17" t="e">
        <f t="shared" si="21"/>
        <v>#REF!</v>
      </c>
      <c r="M44" s="17" t="e">
        <f t="shared" si="21"/>
        <v>#REF!</v>
      </c>
      <c r="N44" s="17" t="e">
        <f t="shared" si="21"/>
        <v>#REF!</v>
      </c>
      <c r="O44" s="17" t="e">
        <f t="shared" si="21"/>
        <v>#REF!</v>
      </c>
      <c r="P44" s="17" t="e">
        <f t="shared" si="21"/>
        <v>#REF!</v>
      </c>
      <c r="Q44" s="17" t="e">
        <f t="shared" si="21"/>
        <v>#REF!</v>
      </c>
      <c r="R44" s="17" t="e">
        <f t="shared" si="21"/>
        <v>#REF!</v>
      </c>
      <c r="S44" s="17" t="e">
        <f t="shared" si="21"/>
        <v>#REF!</v>
      </c>
      <c r="T44" s="17" t="e">
        <f t="shared" si="21"/>
        <v>#REF!</v>
      </c>
      <c r="U44" s="17" t="e">
        <f t="shared" si="21"/>
        <v>#REF!</v>
      </c>
    </row>
    <row r="45" spans="1:21" x14ac:dyDescent="0.2">
      <c r="A45" s="19">
        <v>2</v>
      </c>
      <c r="B45" s="17" t="e">
        <f t="shared" ref="B45" si="22">B20*0.75</f>
        <v>#REF!</v>
      </c>
      <c r="C45" s="17" t="e">
        <f t="shared" ref="C45:U45" si="23">C20*0.75</f>
        <v>#REF!</v>
      </c>
      <c r="D45" s="17" t="e">
        <f t="shared" si="23"/>
        <v>#REF!</v>
      </c>
      <c r="E45" s="17" t="e">
        <f t="shared" si="23"/>
        <v>#REF!</v>
      </c>
      <c r="F45" s="17" t="e">
        <f t="shared" si="23"/>
        <v>#REF!</v>
      </c>
      <c r="G45" s="17" t="e">
        <f t="shared" si="23"/>
        <v>#REF!</v>
      </c>
      <c r="H45" s="17" t="e">
        <f t="shared" si="23"/>
        <v>#REF!</v>
      </c>
      <c r="I45" s="17" t="e">
        <f t="shared" si="23"/>
        <v>#REF!</v>
      </c>
      <c r="J45" s="17" t="e">
        <f t="shared" si="23"/>
        <v>#REF!</v>
      </c>
      <c r="K45" s="17" t="e">
        <f t="shared" si="23"/>
        <v>#REF!</v>
      </c>
      <c r="L45" s="17" t="e">
        <f t="shared" si="23"/>
        <v>#REF!</v>
      </c>
      <c r="M45" s="17" t="e">
        <f t="shared" si="23"/>
        <v>#REF!</v>
      </c>
      <c r="N45" s="17" t="e">
        <f t="shared" si="23"/>
        <v>#REF!</v>
      </c>
      <c r="O45" s="17" t="e">
        <f t="shared" si="23"/>
        <v>#REF!</v>
      </c>
      <c r="P45" s="17" t="e">
        <f t="shared" si="23"/>
        <v>#REF!</v>
      </c>
      <c r="Q45" s="17" t="e">
        <f t="shared" si="23"/>
        <v>#REF!</v>
      </c>
      <c r="R45" s="17" t="e">
        <f t="shared" si="23"/>
        <v>#REF!</v>
      </c>
      <c r="S45" s="17" t="e">
        <f t="shared" si="23"/>
        <v>#REF!</v>
      </c>
      <c r="T45" s="17" t="e">
        <f t="shared" si="23"/>
        <v>#REF!</v>
      </c>
      <c r="U45" s="17" t="e">
        <f t="shared" si="23"/>
        <v>#REF!</v>
      </c>
    </row>
    <row r="46" spans="1:21" x14ac:dyDescent="0.2">
      <c r="A46" s="17" t="s">
        <v>5</v>
      </c>
      <c r="B46" s="17"/>
      <c r="C46" s="17"/>
      <c r="D46" s="17"/>
      <c r="E46" s="17"/>
      <c r="F46" s="17"/>
      <c r="G46" s="17"/>
      <c r="H46" s="17"/>
      <c r="I46" s="17"/>
      <c r="J46" s="17"/>
      <c r="K46" s="17"/>
      <c r="L46" s="17"/>
      <c r="M46" s="17"/>
      <c r="N46" s="17"/>
      <c r="O46" s="17"/>
      <c r="P46" s="17"/>
      <c r="Q46" s="17"/>
      <c r="R46" s="17"/>
      <c r="S46" s="17"/>
      <c r="T46" s="17"/>
      <c r="U46" s="17"/>
    </row>
    <row r="47" spans="1:21" x14ac:dyDescent="0.2">
      <c r="A47" s="19">
        <v>1</v>
      </c>
      <c r="B47" s="17" t="e">
        <f t="shared" ref="B47" si="24">B22*0.75</f>
        <v>#REF!</v>
      </c>
      <c r="C47" s="17" t="e">
        <f t="shared" ref="C47:U47" si="25">C22*0.75</f>
        <v>#REF!</v>
      </c>
      <c r="D47" s="17" t="e">
        <f t="shared" si="25"/>
        <v>#REF!</v>
      </c>
      <c r="E47" s="17" t="e">
        <f t="shared" si="25"/>
        <v>#REF!</v>
      </c>
      <c r="F47" s="17" t="e">
        <f t="shared" si="25"/>
        <v>#REF!</v>
      </c>
      <c r="G47" s="17" t="e">
        <f t="shared" si="25"/>
        <v>#REF!</v>
      </c>
      <c r="H47" s="17" t="e">
        <f t="shared" si="25"/>
        <v>#REF!</v>
      </c>
      <c r="I47" s="17" t="e">
        <f t="shared" si="25"/>
        <v>#REF!</v>
      </c>
      <c r="J47" s="17" t="e">
        <f t="shared" si="25"/>
        <v>#REF!</v>
      </c>
      <c r="K47" s="17" t="e">
        <f t="shared" si="25"/>
        <v>#REF!</v>
      </c>
      <c r="L47" s="17" t="e">
        <f t="shared" si="25"/>
        <v>#REF!</v>
      </c>
      <c r="M47" s="17" t="e">
        <f t="shared" si="25"/>
        <v>#REF!</v>
      </c>
      <c r="N47" s="17" t="e">
        <f t="shared" si="25"/>
        <v>#REF!</v>
      </c>
      <c r="O47" s="17" t="e">
        <f t="shared" si="25"/>
        <v>#REF!</v>
      </c>
      <c r="P47" s="17" t="e">
        <f t="shared" si="25"/>
        <v>#REF!</v>
      </c>
      <c r="Q47" s="17" t="e">
        <f t="shared" si="25"/>
        <v>#REF!</v>
      </c>
      <c r="R47" s="17" t="e">
        <f t="shared" si="25"/>
        <v>#REF!</v>
      </c>
      <c r="S47" s="17" t="e">
        <f t="shared" si="25"/>
        <v>#REF!</v>
      </c>
      <c r="T47" s="17" t="e">
        <f t="shared" si="25"/>
        <v>#REF!</v>
      </c>
      <c r="U47" s="17" t="e">
        <f t="shared" si="25"/>
        <v>#REF!</v>
      </c>
    </row>
    <row r="48" spans="1:21" x14ac:dyDescent="0.2">
      <c r="A48" s="19">
        <v>2</v>
      </c>
      <c r="B48" s="17" t="e">
        <f t="shared" ref="B48" si="26">B23*0.75</f>
        <v>#REF!</v>
      </c>
      <c r="C48" s="17" t="e">
        <f t="shared" ref="C48:U48" si="27">C23*0.75</f>
        <v>#REF!</v>
      </c>
      <c r="D48" s="17" t="e">
        <f t="shared" si="27"/>
        <v>#REF!</v>
      </c>
      <c r="E48" s="17" t="e">
        <f t="shared" si="27"/>
        <v>#REF!</v>
      </c>
      <c r="F48" s="17" t="e">
        <f t="shared" si="27"/>
        <v>#REF!</v>
      </c>
      <c r="G48" s="17" t="e">
        <f t="shared" si="27"/>
        <v>#REF!</v>
      </c>
      <c r="H48" s="17" t="e">
        <f t="shared" si="27"/>
        <v>#REF!</v>
      </c>
      <c r="I48" s="17" t="e">
        <f t="shared" si="27"/>
        <v>#REF!</v>
      </c>
      <c r="J48" s="17" t="e">
        <f t="shared" si="27"/>
        <v>#REF!</v>
      </c>
      <c r="K48" s="17" t="e">
        <f t="shared" si="27"/>
        <v>#REF!</v>
      </c>
      <c r="L48" s="17" t="e">
        <f t="shared" si="27"/>
        <v>#REF!</v>
      </c>
      <c r="M48" s="17" t="e">
        <f t="shared" si="27"/>
        <v>#REF!</v>
      </c>
      <c r="N48" s="17" t="e">
        <f t="shared" si="27"/>
        <v>#REF!</v>
      </c>
      <c r="O48" s="17" t="e">
        <f t="shared" si="27"/>
        <v>#REF!</v>
      </c>
      <c r="P48" s="17" t="e">
        <f t="shared" si="27"/>
        <v>#REF!</v>
      </c>
      <c r="Q48" s="17" t="e">
        <f t="shared" si="27"/>
        <v>#REF!</v>
      </c>
      <c r="R48" s="17" t="e">
        <f t="shared" si="27"/>
        <v>#REF!</v>
      </c>
      <c r="S48" s="17" t="e">
        <f t="shared" si="27"/>
        <v>#REF!</v>
      </c>
      <c r="T48" s="17" t="e">
        <f t="shared" si="27"/>
        <v>#REF!</v>
      </c>
      <c r="U48" s="17" t="e">
        <f t="shared" si="27"/>
        <v>#REF!</v>
      </c>
    </row>
    <row r="49" spans="1:21" x14ac:dyDescent="0.2">
      <c r="A49" s="17" t="s">
        <v>6</v>
      </c>
      <c r="B49" s="17"/>
      <c r="C49" s="17"/>
      <c r="D49" s="17"/>
      <c r="E49" s="17"/>
      <c r="F49" s="17"/>
      <c r="G49" s="17"/>
      <c r="H49" s="17"/>
      <c r="I49" s="17"/>
      <c r="J49" s="17"/>
      <c r="K49" s="17"/>
      <c r="L49" s="17"/>
      <c r="M49" s="17"/>
      <c r="N49" s="17"/>
      <c r="O49" s="17"/>
      <c r="P49" s="17"/>
      <c r="Q49" s="17"/>
      <c r="R49" s="17"/>
      <c r="S49" s="17"/>
      <c r="T49" s="17"/>
      <c r="U49" s="17"/>
    </row>
    <row r="50" spans="1:21" x14ac:dyDescent="0.2">
      <c r="A50" s="19" t="s">
        <v>1</v>
      </c>
      <c r="B50" s="17" t="e">
        <f t="shared" ref="B50" si="28">B25*0.75</f>
        <v>#REF!</v>
      </c>
      <c r="C50" s="17" t="e">
        <f t="shared" ref="C50:U50" si="29">C25*0.75</f>
        <v>#REF!</v>
      </c>
      <c r="D50" s="17" t="e">
        <f t="shared" si="29"/>
        <v>#REF!</v>
      </c>
      <c r="E50" s="17" t="e">
        <f t="shared" si="29"/>
        <v>#REF!</v>
      </c>
      <c r="F50" s="17" t="e">
        <f t="shared" si="29"/>
        <v>#REF!</v>
      </c>
      <c r="G50" s="17" t="e">
        <f t="shared" si="29"/>
        <v>#REF!</v>
      </c>
      <c r="H50" s="17" t="e">
        <f t="shared" si="29"/>
        <v>#REF!</v>
      </c>
      <c r="I50" s="17" t="e">
        <f t="shared" si="29"/>
        <v>#REF!</v>
      </c>
      <c r="J50" s="17" t="e">
        <f t="shared" si="29"/>
        <v>#REF!</v>
      </c>
      <c r="K50" s="17" t="e">
        <f t="shared" si="29"/>
        <v>#REF!</v>
      </c>
      <c r="L50" s="17" t="e">
        <f t="shared" si="29"/>
        <v>#REF!</v>
      </c>
      <c r="M50" s="17" t="e">
        <f t="shared" si="29"/>
        <v>#REF!</v>
      </c>
      <c r="N50" s="17" t="e">
        <f t="shared" si="29"/>
        <v>#REF!</v>
      </c>
      <c r="O50" s="17" t="e">
        <f t="shared" si="29"/>
        <v>#REF!</v>
      </c>
      <c r="P50" s="17" t="e">
        <f t="shared" si="29"/>
        <v>#REF!</v>
      </c>
      <c r="Q50" s="17" t="e">
        <f t="shared" si="29"/>
        <v>#REF!</v>
      </c>
      <c r="R50" s="17" t="e">
        <f t="shared" si="29"/>
        <v>#REF!</v>
      </c>
      <c r="S50" s="17" t="e">
        <f t="shared" si="29"/>
        <v>#REF!</v>
      </c>
      <c r="T50" s="17" t="e">
        <f t="shared" si="29"/>
        <v>#REF!</v>
      </c>
      <c r="U50" s="17" t="e">
        <f t="shared" si="29"/>
        <v>#REF!</v>
      </c>
    </row>
    <row r="51" spans="1:21" ht="13.5" thickBot="1" x14ac:dyDescent="0.25">
      <c r="A51" s="41"/>
    </row>
    <row r="52" spans="1:21" ht="13.5" thickBot="1" x14ac:dyDescent="0.25">
      <c r="A52" s="164" t="s">
        <v>12</v>
      </c>
    </row>
    <row r="53" spans="1:21" x14ac:dyDescent="0.2">
      <c r="A53" s="22" t="s">
        <v>13</v>
      </c>
    </row>
    <row r="54" spans="1:21" x14ac:dyDescent="0.2">
      <c r="A54" s="22" t="s">
        <v>14</v>
      </c>
    </row>
    <row r="55" spans="1:21" ht="24" x14ac:dyDescent="0.2">
      <c r="A55" s="23" t="s">
        <v>18</v>
      </c>
    </row>
    <row r="56" spans="1:21" x14ac:dyDescent="0.2">
      <c r="A56" s="156" t="s">
        <v>126</v>
      </c>
    </row>
    <row r="57" spans="1:21" ht="13.5" thickBot="1" x14ac:dyDescent="0.25">
      <c r="A57" s="156"/>
    </row>
    <row r="58" spans="1:21" ht="13.5" thickBot="1" x14ac:dyDescent="0.25">
      <c r="A58" s="164" t="s">
        <v>99</v>
      </c>
    </row>
    <row r="59" spans="1:21" ht="13.5" thickBot="1" x14ac:dyDescent="0.25">
      <c r="A59" s="199" t="s">
        <v>216</v>
      </c>
    </row>
    <row r="60" spans="1:21" ht="13.5" thickBot="1" x14ac:dyDescent="0.25">
      <c r="A60" s="200" t="s">
        <v>217</v>
      </c>
    </row>
    <row r="61" spans="1:21" ht="13.5" hidden="1" thickBot="1" x14ac:dyDescent="0.25">
      <c r="A61" s="181" t="s">
        <v>218</v>
      </c>
    </row>
    <row r="62" spans="1:21" x14ac:dyDescent="0.2">
      <c r="A62" s="120" t="s">
        <v>16</v>
      </c>
    </row>
    <row r="63" spans="1:21" ht="48" x14ac:dyDescent="0.2">
      <c r="A63" s="90" t="s">
        <v>40</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workbookViewId="0">
      <selection activeCell="A36" sqref="A36:XFD36"/>
    </sheetView>
  </sheetViews>
  <sheetFormatPr defaultRowHeight="12.75" x14ac:dyDescent="0.2"/>
  <cols>
    <col min="1" max="1" width="75.85546875" bestFit="1" customWidth="1"/>
    <col min="11" max="12" width="8.85546875" customWidth="1"/>
  </cols>
  <sheetData>
    <row r="1" spans="1:21" x14ac:dyDescent="0.2">
      <c r="A1" s="13" t="s">
        <v>199</v>
      </c>
    </row>
    <row r="2" spans="1:21" x14ac:dyDescent="0.2">
      <c r="A2" s="118" t="s">
        <v>8</v>
      </c>
    </row>
    <row r="3" spans="1:21" x14ac:dyDescent="0.2">
      <c r="A3" s="13"/>
    </row>
    <row r="4" spans="1:21" x14ac:dyDescent="0.2">
      <c r="A4" s="119" t="s">
        <v>9</v>
      </c>
      <c r="B4" s="24" t="e">
        <f>'AVIA 25'!B4</f>
        <v>#REF!</v>
      </c>
      <c r="C4" s="24" t="e">
        <f>'AVIA 25'!C4</f>
        <v>#REF!</v>
      </c>
      <c r="D4" s="24" t="e">
        <f>'AVIA 25'!D4</f>
        <v>#REF!</v>
      </c>
      <c r="E4" s="24" t="e">
        <f>'AVIA 25'!E4</f>
        <v>#REF!</v>
      </c>
      <c r="F4" s="24" t="e">
        <f>'AVIA 25'!F4</f>
        <v>#REF!</v>
      </c>
      <c r="G4" s="24" t="e">
        <f>'AVIA 25'!G4</f>
        <v>#REF!</v>
      </c>
      <c r="H4" s="24" t="e">
        <f>'AVIA 25'!H4</f>
        <v>#REF!</v>
      </c>
      <c r="I4" s="24" t="e">
        <f>'AVIA 25'!I4</f>
        <v>#REF!</v>
      </c>
      <c r="J4" s="24" t="e">
        <f>'AVIA 25'!J4</f>
        <v>#REF!</v>
      </c>
      <c r="K4" s="24" t="e">
        <f>'AVIA 25'!K4</f>
        <v>#REF!</v>
      </c>
      <c r="L4" s="24" t="e">
        <f>'AVIA 25'!L4</f>
        <v>#REF!</v>
      </c>
      <c r="M4" s="24" t="e">
        <f>'AVIA 25'!M4</f>
        <v>#REF!</v>
      </c>
      <c r="N4" s="24" t="e">
        <f>'AVIA 25'!N4</f>
        <v>#REF!</v>
      </c>
      <c r="O4" s="24" t="e">
        <f>'AVIA 25'!O4</f>
        <v>#REF!</v>
      </c>
      <c r="P4" s="24" t="e">
        <f>'AVIA 25'!P4</f>
        <v>#REF!</v>
      </c>
      <c r="Q4" s="24" t="e">
        <f>'AVIA 25'!Q4</f>
        <v>#REF!</v>
      </c>
      <c r="R4" s="24" t="e">
        <f>'AVIA 25'!R4</f>
        <v>#REF!</v>
      </c>
      <c r="S4" s="24" t="e">
        <f>'AVIA 25'!S4</f>
        <v>#REF!</v>
      </c>
      <c r="T4" s="24" t="e">
        <f>'AVIA 25'!T4</f>
        <v>#REF!</v>
      </c>
      <c r="U4" s="24" t="e">
        <f>'AVIA 25'!U4</f>
        <v>#REF!</v>
      </c>
    </row>
    <row r="5" spans="1:21" x14ac:dyDescent="0.2">
      <c r="A5" s="20" t="s">
        <v>11</v>
      </c>
      <c r="B5" s="24" t="e">
        <f>'AVIA 25'!B5</f>
        <v>#REF!</v>
      </c>
      <c r="C5" s="24" t="e">
        <f>'AVIA 25'!C5</f>
        <v>#REF!</v>
      </c>
      <c r="D5" s="24" t="e">
        <f>'AVIA 25'!D5</f>
        <v>#REF!</v>
      </c>
      <c r="E5" s="24" t="e">
        <f>'AVIA 25'!E5</f>
        <v>#REF!</v>
      </c>
      <c r="F5" s="24" t="e">
        <f>'AVIA 25'!F5</f>
        <v>#REF!</v>
      </c>
      <c r="G5" s="24" t="e">
        <f>'AVIA 25'!G5</f>
        <v>#REF!</v>
      </c>
      <c r="H5" s="24" t="e">
        <f>'AVIA 25'!H5</f>
        <v>#REF!</v>
      </c>
      <c r="I5" s="24" t="e">
        <f>'AVIA 25'!I5</f>
        <v>#REF!</v>
      </c>
      <c r="J5" s="24" t="e">
        <f>'AVIA 25'!J5</f>
        <v>#REF!</v>
      </c>
      <c r="K5" s="24" t="e">
        <f>'AVIA 25'!K5</f>
        <v>#REF!</v>
      </c>
      <c r="L5" s="24" t="e">
        <f>'AVIA 25'!L5</f>
        <v>#REF!</v>
      </c>
      <c r="M5" s="24" t="e">
        <f>'AVIA 25'!M5</f>
        <v>#REF!</v>
      </c>
      <c r="N5" s="24" t="e">
        <f>'AVIA 25'!N5</f>
        <v>#REF!</v>
      </c>
      <c r="O5" s="24" t="e">
        <f>'AVIA 25'!O5</f>
        <v>#REF!</v>
      </c>
      <c r="P5" s="24" t="e">
        <f>'AVIA 25'!P5</f>
        <v>#REF!</v>
      </c>
      <c r="Q5" s="24" t="e">
        <f>'AVIA 25'!Q5</f>
        <v>#REF!</v>
      </c>
      <c r="R5" s="24" t="e">
        <f>'AVIA 25'!R5</f>
        <v>#REF!</v>
      </c>
      <c r="S5" s="24" t="e">
        <f>'AVIA 25'!S5</f>
        <v>#REF!</v>
      </c>
      <c r="T5" s="24" t="e">
        <f>'AVIA 25'!T5</f>
        <v>#REF!</v>
      </c>
      <c r="U5" s="24" t="e">
        <f>'AVIA 25'!U5</f>
        <v>#REF!</v>
      </c>
    </row>
    <row r="6" spans="1:21" x14ac:dyDescent="0.2">
      <c r="A6" s="17" t="s">
        <v>149</v>
      </c>
      <c r="B6" s="128"/>
      <c r="C6" s="128"/>
      <c r="D6" s="128"/>
      <c r="E6" s="128"/>
      <c r="F6" s="128"/>
      <c r="G6" s="128"/>
      <c r="H6" s="128"/>
      <c r="I6" s="128"/>
      <c r="J6" s="128"/>
      <c r="K6" s="128"/>
      <c r="L6" s="128"/>
      <c r="M6" s="128"/>
      <c r="N6" s="128"/>
      <c r="O6" s="128"/>
      <c r="P6" s="128"/>
      <c r="Q6" s="128"/>
      <c r="R6" s="128"/>
      <c r="S6" s="128"/>
      <c r="T6" s="128"/>
      <c r="U6" s="128"/>
    </row>
    <row r="7" spans="1:21" x14ac:dyDescent="0.2">
      <c r="A7" s="19">
        <v>1</v>
      </c>
      <c r="B7" s="17" t="e">
        <f>'AVIA 25'!B7*0.88</f>
        <v>#REF!</v>
      </c>
      <c r="C7" s="17" t="e">
        <f>'AVIA 25'!C7*0.88</f>
        <v>#REF!</v>
      </c>
      <c r="D7" s="17" t="e">
        <f>'AVIA 25'!D7*0.88</f>
        <v>#REF!</v>
      </c>
      <c r="E7" s="17" t="e">
        <f>'AVIA 25'!E7*0.88</f>
        <v>#REF!</v>
      </c>
      <c r="F7" s="17" t="e">
        <f>'AVIA 25'!F7*0.88</f>
        <v>#REF!</v>
      </c>
      <c r="G7" s="17" t="e">
        <f>'AVIA 25'!G7*0.88</f>
        <v>#REF!</v>
      </c>
      <c r="H7" s="17" t="e">
        <f>'AVIA 25'!H7*0.88</f>
        <v>#REF!</v>
      </c>
      <c r="I7" s="17" t="e">
        <f>'AVIA 25'!I7*0.88</f>
        <v>#REF!</v>
      </c>
      <c r="J7" s="17" t="e">
        <f>'AVIA 25'!J7*0.88</f>
        <v>#REF!</v>
      </c>
      <c r="K7" s="17" t="e">
        <f>'AVIA 25'!K7*0.88</f>
        <v>#REF!</v>
      </c>
      <c r="L7" s="17" t="e">
        <f>'AVIA 25'!L7*0.88</f>
        <v>#REF!</v>
      </c>
      <c r="M7" s="17" t="e">
        <f>'AVIA 25'!M7*0.88</f>
        <v>#REF!</v>
      </c>
      <c r="N7" s="17" t="e">
        <f>'AVIA 25'!N7*0.88</f>
        <v>#REF!</v>
      </c>
      <c r="O7" s="17" t="e">
        <f>'AVIA 25'!O7*0.88</f>
        <v>#REF!</v>
      </c>
      <c r="P7" s="17" t="e">
        <f>'AVIA 25'!P7*0.88</f>
        <v>#REF!</v>
      </c>
      <c r="Q7" s="17" t="e">
        <f>'AVIA 25'!Q7*0.88</f>
        <v>#REF!</v>
      </c>
      <c r="R7" s="17" t="e">
        <f>'AVIA 25'!R7*0.88</f>
        <v>#REF!</v>
      </c>
      <c r="S7" s="17" t="e">
        <f>'AVIA 25'!S7*0.88</f>
        <v>#REF!</v>
      </c>
      <c r="T7" s="17" t="e">
        <f>'AVIA 25'!T7*0.88</f>
        <v>#REF!</v>
      </c>
      <c r="U7" s="17" t="e">
        <f>'AVIA 25'!U7*0.88</f>
        <v>#REF!</v>
      </c>
    </row>
    <row r="8" spans="1:21" x14ac:dyDescent="0.2">
      <c r="A8" s="19">
        <v>2</v>
      </c>
      <c r="B8" s="17" t="e">
        <f>'AVIA 25'!B8*0.88</f>
        <v>#REF!</v>
      </c>
      <c r="C8" s="17" t="e">
        <f>'AVIA 25'!C8*0.88</f>
        <v>#REF!</v>
      </c>
      <c r="D8" s="17" t="e">
        <f>'AVIA 25'!D8*0.88</f>
        <v>#REF!</v>
      </c>
      <c r="E8" s="17" t="e">
        <f>'AVIA 25'!E8*0.88</f>
        <v>#REF!</v>
      </c>
      <c r="F8" s="17" t="e">
        <f>'AVIA 25'!F8*0.88</f>
        <v>#REF!</v>
      </c>
      <c r="G8" s="17" t="e">
        <f>'AVIA 25'!G8*0.88</f>
        <v>#REF!</v>
      </c>
      <c r="H8" s="17" t="e">
        <f>'AVIA 25'!H8*0.88</f>
        <v>#REF!</v>
      </c>
      <c r="I8" s="17" t="e">
        <f>'AVIA 25'!I8*0.88</f>
        <v>#REF!</v>
      </c>
      <c r="J8" s="17" t="e">
        <f>'AVIA 25'!J8*0.88</f>
        <v>#REF!</v>
      </c>
      <c r="K8" s="17" t="e">
        <f>'AVIA 25'!K8*0.88</f>
        <v>#REF!</v>
      </c>
      <c r="L8" s="17" t="e">
        <f>'AVIA 25'!L8*0.88</f>
        <v>#REF!</v>
      </c>
      <c r="M8" s="17" t="e">
        <f>'AVIA 25'!M8*0.88</f>
        <v>#REF!</v>
      </c>
      <c r="N8" s="17" t="e">
        <f>'AVIA 25'!N8*0.88</f>
        <v>#REF!</v>
      </c>
      <c r="O8" s="17" t="e">
        <f>'AVIA 25'!O8*0.88</f>
        <v>#REF!</v>
      </c>
      <c r="P8" s="17" t="e">
        <f>'AVIA 25'!P8*0.88</f>
        <v>#REF!</v>
      </c>
      <c r="Q8" s="17" t="e">
        <f>'AVIA 25'!Q8*0.88</f>
        <v>#REF!</v>
      </c>
      <c r="R8" s="17" t="e">
        <f>'AVIA 25'!R8*0.88</f>
        <v>#REF!</v>
      </c>
      <c r="S8" s="17" t="e">
        <f>'AVIA 25'!S8*0.88</f>
        <v>#REF!</v>
      </c>
      <c r="T8" s="17" t="e">
        <f>'AVIA 25'!T8*0.88</f>
        <v>#REF!</v>
      </c>
      <c r="U8" s="17" t="e">
        <f>'AVIA 25'!U8*0.88</f>
        <v>#REF!</v>
      </c>
    </row>
    <row r="9" spans="1:21" x14ac:dyDescent="0.2">
      <c r="A9" s="17" t="s">
        <v>150</v>
      </c>
      <c r="B9" s="17"/>
      <c r="C9" s="17"/>
      <c r="D9" s="17"/>
      <c r="E9" s="17"/>
      <c r="F9" s="17"/>
      <c r="G9" s="17"/>
      <c r="H9" s="17"/>
      <c r="I9" s="17"/>
      <c r="J9" s="17"/>
      <c r="K9" s="17"/>
      <c r="L9" s="17"/>
      <c r="M9" s="17"/>
      <c r="N9" s="17"/>
      <c r="O9" s="17"/>
      <c r="P9" s="17"/>
      <c r="Q9" s="17"/>
      <c r="R9" s="17"/>
      <c r="S9" s="17"/>
      <c r="T9" s="17"/>
      <c r="U9" s="17"/>
    </row>
    <row r="10" spans="1:21" x14ac:dyDescent="0.2">
      <c r="A10" s="19">
        <v>1</v>
      </c>
      <c r="B10" s="17" t="e">
        <f>'AVIA 25'!B10*0.88</f>
        <v>#REF!</v>
      </c>
      <c r="C10" s="17" t="e">
        <f>'AVIA 25'!C10*0.88</f>
        <v>#REF!</v>
      </c>
      <c r="D10" s="17" t="e">
        <f>'AVIA 25'!D10*0.88</f>
        <v>#REF!</v>
      </c>
      <c r="E10" s="17" t="e">
        <f>'AVIA 25'!E10*0.88</f>
        <v>#REF!</v>
      </c>
      <c r="F10" s="17" t="e">
        <f>'AVIA 25'!F10*0.88</f>
        <v>#REF!</v>
      </c>
      <c r="G10" s="17" t="e">
        <f>'AVIA 25'!G10*0.88</f>
        <v>#REF!</v>
      </c>
      <c r="H10" s="17" t="e">
        <f>'AVIA 25'!H10*0.88</f>
        <v>#REF!</v>
      </c>
      <c r="I10" s="17" t="e">
        <f>'AVIA 25'!I10*0.88</f>
        <v>#REF!</v>
      </c>
      <c r="J10" s="17" t="e">
        <f>'AVIA 25'!J10*0.88</f>
        <v>#REF!</v>
      </c>
      <c r="K10" s="17" t="e">
        <f>'AVIA 25'!K10*0.88</f>
        <v>#REF!</v>
      </c>
      <c r="L10" s="17" t="e">
        <f>'AVIA 25'!L10*0.88</f>
        <v>#REF!</v>
      </c>
      <c r="M10" s="17" t="e">
        <f>'AVIA 25'!M10*0.88</f>
        <v>#REF!</v>
      </c>
      <c r="N10" s="17" t="e">
        <f>'AVIA 25'!N10*0.88</f>
        <v>#REF!</v>
      </c>
      <c r="O10" s="17" t="e">
        <f>'AVIA 25'!O10*0.88</f>
        <v>#REF!</v>
      </c>
      <c r="P10" s="17" t="e">
        <f>'AVIA 25'!P10*0.88</f>
        <v>#REF!</v>
      </c>
      <c r="Q10" s="17" t="e">
        <f>'AVIA 25'!Q10*0.88</f>
        <v>#REF!</v>
      </c>
      <c r="R10" s="17" t="e">
        <f>'AVIA 25'!R10*0.88</f>
        <v>#REF!</v>
      </c>
      <c r="S10" s="17" t="e">
        <f>'AVIA 25'!S10*0.88</f>
        <v>#REF!</v>
      </c>
      <c r="T10" s="17" t="e">
        <f>'AVIA 25'!T10*0.88</f>
        <v>#REF!</v>
      </c>
      <c r="U10" s="17" t="e">
        <f>'AVIA 25'!U10*0.88</f>
        <v>#REF!</v>
      </c>
    </row>
    <row r="11" spans="1:21" x14ac:dyDescent="0.2">
      <c r="A11" s="19">
        <v>2</v>
      </c>
      <c r="B11" s="17" t="e">
        <f>'AVIA 25'!B11*0.88</f>
        <v>#REF!</v>
      </c>
      <c r="C11" s="17" t="e">
        <f>'AVIA 25'!C11*0.88</f>
        <v>#REF!</v>
      </c>
      <c r="D11" s="17" t="e">
        <f>'AVIA 25'!D11*0.88</f>
        <v>#REF!</v>
      </c>
      <c r="E11" s="17" t="e">
        <f>'AVIA 25'!E11*0.88</f>
        <v>#REF!</v>
      </c>
      <c r="F11" s="17" t="e">
        <f>'AVIA 25'!F11*0.88</f>
        <v>#REF!</v>
      </c>
      <c r="G11" s="17" t="e">
        <f>'AVIA 25'!G11*0.88</f>
        <v>#REF!</v>
      </c>
      <c r="H11" s="17" t="e">
        <f>'AVIA 25'!H11*0.88</f>
        <v>#REF!</v>
      </c>
      <c r="I11" s="17" t="e">
        <f>'AVIA 25'!I11*0.88</f>
        <v>#REF!</v>
      </c>
      <c r="J11" s="17" t="e">
        <f>'AVIA 25'!J11*0.88</f>
        <v>#REF!</v>
      </c>
      <c r="K11" s="17" t="e">
        <f>'AVIA 25'!K11*0.88</f>
        <v>#REF!</v>
      </c>
      <c r="L11" s="17" t="e">
        <f>'AVIA 25'!L11*0.88</f>
        <v>#REF!</v>
      </c>
      <c r="M11" s="17" t="e">
        <f>'AVIA 25'!M11*0.88</f>
        <v>#REF!</v>
      </c>
      <c r="N11" s="17" t="e">
        <f>'AVIA 25'!N11*0.88</f>
        <v>#REF!</v>
      </c>
      <c r="O11" s="17" t="e">
        <f>'AVIA 25'!O11*0.88</f>
        <v>#REF!</v>
      </c>
      <c r="P11" s="17" t="e">
        <f>'AVIA 25'!P11*0.88</f>
        <v>#REF!</v>
      </c>
      <c r="Q11" s="17" t="e">
        <f>'AVIA 25'!Q11*0.88</f>
        <v>#REF!</v>
      </c>
      <c r="R11" s="17" t="e">
        <f>'AVIA 25'!R11*0.88</f>
        <v>#REF!</v>
      </c>
      <c r="S11" s="17" t="e">
        <f>'AVIA 25'!S11*0.88</f>
        <v>#REF!</v>
      </c>
      <c r="T11" s="17" t="e">
        <f>'AVIA 25'!T11*0.88</f>
        <v>#REF!</v>
      </c>
      <c r="U11" s="17" t="e">
        <f>'AVIA 25'!U11*0.88</f>
        <v>#REF!</v>
      </c>
    </row>
    <row r="12" spans="1:21" x14ac:dyDescent="0.2">
      <c r="A12" s="17" t="s">
        <v>151</v>
      </c>
      <c r="B12" s="17"/>
      <c r="C12" s="17"/>
      <c r="D12" s="17"/>
      <c r="E12" s="17"/>
      <c r="F12" s="17"/>
      <c r="G12" s="17"/>
      <c r="H12" s="17"/>
      <c r="I12" s="17"/>
      <c r="J12" s="17"/>
      <c r="K12" s="17"/>
      <c r="L12" s="17"/>
      <c r="M12" s="17"/>
      <c r="N12" s="17"/>
      <c r="O12" s="17"/>
      <c r="P12" s="17"/>
      <c r="Q12" s="17"/>
      <c r="R12" s="17"/>
      <c r="S12" s="17"/>
      <c r="T12" s="17"/>
      <c r="U12" s="17"/>
    </row>
    <row r="13" spans="1:21" x14ac:dyDescent="0.2">
      <c r="A13" s="19">
        <v>1</v>
      </c>
      <c r="B13" s="17" t="e">
        <f>'AVIA 25'!B13*0.88</f>
        <v>#REF!</v>
      </c>
      <c r="C13" s="17" t="e">
        <f>'AVIA 25'!C13*0.88</f>
        <v>#REF!</v>
      </c>
      <c r="D13" s="17" t="e">
        <f>'AVIA 25'!D13*0.88</f>
        <v>#REF!</v>
      </c>
      <c r="E13" s="17" t="e">
        <f>'AVIA 25'!E13*0.88</f>
        <v>#REF!</v>
      </c>
      <c r="F13" s="17" t="e">
        <f>'AVIA 25'!F13*0.88</f>
        <v>#REF!</v>
      </c>
      <c r="G13" s="17" t="e">
        <f>'AVIA 25'!G13*0.88</f>
        <v>#REF!</v>
      </c>
      <c r="H13" s="17" t="e">
        <f>'AVIA 25'!H13*0.88</f>
        <v>#REF!</v>
      </c>
      <c r="I13" s="17" t="e">
        <f>'AVIA 25'!I13*0.88</f>
        <v>#REF!</v>
      </c>
      <c r="J13" s="17" t="e">
        <f>'AVIA 25'!J13*0.88</f>
        <v>#REF!</v>
      </c>
      <c r="K13" s="17" t="e">
        <f>'AVIA 25'!K13*0.88</f>
        <v>#REF!</v>
      </c>
      <c r="L13" s="17" t="e">
        <f>'AVIA 25'!L13*0.88</f>
        <v>#REF!</v>
      </c>
      <c r="M13" s="17" t="e">
        <f>'AVIA 25'!M13*0.88</f>
        <v>#REF!</v>
      </c>
      <c r="N13" s="17" t="e">
        <f>'AVIA 25'!N13*0.88</f>
        <v>#REF!</v>
      </c>
      <c r="O13" s="17" t="e">
        <f>'AVIA 25'!O13*0.88</f>
        <v>#REF!</v>
      </c>
      <c r="P13" s="17" t="e">
        <f>'AVIA 25'!P13*0.88</f>
        <v>#REF!</v>
      </c>
      <c r="Q13" s="17" t="e">
        <f>'AVIA 25'!Q13*0.88</f>
        <v>#REF!</v>
      </c>
      <c r="R13" s="17" t="e">
        <f>'AVIA 25'!R13*0.88</f>
        <v>#REF!</v>
      </c>
      <c r="S13" s="17" t="e">
        <f>'AVIA 25'!S13*0.88</f>
        <v>#REF!</v>
      </c>
      <c r="T13" s="17" t="e">
        <f>'AVIA 25'!T13*0.88</f>
        <v>#REF!</v>
      </c>
      <c r="U13" s="17" t="e">
        <f>'AVIA 25'!U13*0.88</f>
        <v>#REF!</v>
      </c>
    </row>
    <row r="14" spans="1:21" x14ac:dyDescent="0.2">
      <c r="A14" s="19">
        <v>2</v>
      </c>
      <c r="B14" s="17" t="e">
        <f>'AVIA 25'!B14*0.88</f>
        <v>#REF!</v>
      </c>
      <c r="C14" s="17" t="e">
        <f>'AVIA 25'!C14*0.88</f>
        <v>#REF!</v>
      </c>
      <c r="D14" s="17" t="e">
        <f>'AVIA 25'!D14*0.88</f>
        <v>#REF!</v>
      </c>
      <c r="E14" s="17" t="e">
        <f>'AVIA 25'!E14*0.88</f>
        <v>#REF!</v>
      </c>
      <c r="F14" s="17" t="e">
        <f>'AVIA 25'!F14*0.88</f>
        <v>#REF!</v>
      </c>
      <c r="G14" s="17" t="e">
        <f>'AVIA 25'!G14*0.88</f>
        <v>#REF!</v>
      </c>
      <c r="H14" s="17" t="e">
        <f>'AVIA 25'!H14*0.88</f>
        <v>#REF!</v>
      </c>
      <c r="I14" s="17" t="e">
        <f>'AVIA 25'!I14*0.88</f>
        <v>#REF!</v>
      </c>
      <c r="J14" s="17" t="e">
        <f>'AVIA 25'!J14*0.88</f>
        <v>#REF!</v>
      </c>
      <c r="K14" s="17" t="e">
        <f>'AVIA 25'!K14*0.88</f>
        <v>#REF!</v>
      </c>
      <c r="L14" s="17" t="e">
        <f>'AVIA 25'!L14*0.88</f>
        <v>#REF!</v>
      </c>
      <c r="M14" s="17" t="e">
        <f>'AVIA 25'!M14*0.88</f>
        <v>#REF!</v>
      </c>
      <c r="N14" s="17" t="e">
        <f>'AVIA 25'!N14*0.88</f>
        <v>#REF!</v>
      </c>
      <c r="O14" s="17" t="e">
        <f>'AVIA 25'!O14*0.88</f>
        <v>#REF!</v>
      </c>
      <c r="P14" s="17" t="e">
        <f>'AVIA 25'!P14*0.88</f>
        <v>#REF!</v>
      </c>
      <c r="Q14" s="17" t="e">
        <f>'AVIA 25'!Q14*0.88</f>
        <v>#REF!</v>
      </c>
      <c r="R14" s="17" t="e">
        <f>'AVIA 25'!R14*0.88</f>
        <v>#REF!</v>
      </c>
      <c r="S14" s="17" t="e">
        <f>'AVIA 25'!S14*0.88</f>
        <v>#REF!</v>
      </c>
      <c r="T14" s="17" t="e">
        <f>'AVIA 25'!T14*0.88</f>
        <v>#REF!</v>
      </c>
      <c r="U14" s="17" t="e">
        <f>'AVIA 25'!U14*0.88</f>
        <v>#REF!</v>
      </c>
    </row>
    <row r="15" spans="1:21" x14ac:dyDescent="0.2">
      <c r="A15" s="17" t="s">
        <v>4</v>
      </c>
      <c r="B15" s="17"/>
      <c r="C15" s="17"/>
      <c r="D15" s="17"/>
      <c r="E15" s="17"/>
      <c r="F15" s="17"/>
      <c r="G15" s="17"/>
      <c r="H15" s="17"/>
      <c r="I15" s="17"/>
      <c r="J15" s="17"/>
      <c r="K15" s="17"/>
      <c r="L15" s="17"/>
      <c r="M15" s="17"/>
      <c r="N15" s="17"/>
      <c r="O15" s="17"/>
      <c r="P15" s="17"/>
      <c r="Q15" s="17"/>
      <c r="R15" s="17"/>
      <c r="S15" s="17"/>
      <c r="T15" s="17"/>
      <c r="U15" s="17"/>
    </row>
    <row r="16" spans="1:21" x14ac:dyDescent="0.2">
      <c r="A16" s="19">
        <v>1</v>
      </c>
      <c r="B16" s="17" t="e">
        <f>'AVIA 25'!B16*0.88</f>
        <v>#REF!</v>
      </c>
      <c r="C16" s="17" t="e">
        <f>'AVIA 25'!C16*0.88</f>
        <v>#REF!</v>
      </c>
      <c r="D16" s="17" t="e">
        <f>'AVIA 25'!D16*0.88</f>
        <v>#REF!</v>
      </c>
      <c r="E16" s="17" t="e">
        <f>'AVIA 25'!E16*0.88</f>
        <v>#REF!</v>
      </c>
      <c r="F16" s="17" t="e">
        <f>'AVIA 25'!F16*0.88</f>
        <v>#REF!</v>
      </c>
      <c r="G16" s="17" t="e">
        <f>'AVIA 25'!G16*0.88</f>
        <v>#REF!</v>
      </c>
      <c r="H16" s="17" t="e">
        <f>'AVIA 25'!H16*0.88</f>
        <v>#REF!</v>
      </c>
      <c r="I16" s="17" t="e">
        <f>'AVIA 25'!I16*0.88</f>
        <v>#REF!</v>
      </c>
      <c r="J16" s="17" t="e">
        <f>'AVIA 25'!J16*0.88</f>
        <v>#REF!</v>
      </c>
      <c r="K16" s="17" t="e">
        <f>'AVIA 25'!K16*0.88</f>
        <v>#REF!</v>
      </c>
      <c r="L16" s="17" t="e">
        <f>'AVIA 25'!L16*0.88</f>
        <v>#REF!</v>
      </c>
      <c r="M16" s="17" t="e">
        <f>'AVIA 25'!M16*0.88</f>
        <v>#REF!</v>
      </c>
      <c r="N16" s="17" t="e">
        <f>'AVIA 25'!N16*0.88</f>
        <v>#REF!</v>
      </c>
      <c r="O16" s="17" t="e">
        <f>'AVIA 25'!O16*0.88</f>
        <v>#REF!</v>
      </c>
      <c r="P16" s="17" t="e">
        <f>'AVIA 25'!P16*0.88</f>
        <v>#REF!</v>
      </c>
      <c r="Q16" s="17" t="e">
        <f>'AVIA 25'!Q16*0.88</f>
        <v>#REF!</v>
      </c>
      <c r="R16" s="17" t="e">
        <f>'AVIA 25'!R16*0.88</f>
        <v>#REF!</v>
      </c>
      <c r="S16" s="17" t="e">
        <f>'AVIA 25'!S16*0.88</f>
        <v>#REF!</v>
      </c>
      <c r="T16" s="17" t="e">
        <f>'AVIA 25'!T16*0.88</f>
        <v>#REF!</v>
      </c>
      <c r="U16" s="17" t="e">
        <f>'AVIA 25'!U16*0.88</f>
        <v>#REF!</v>
      </c>
    </row>
    <row r="17" spans="1:21" x14ac:dyDescent="0.2">
      <c r="A17" s="19">
        <v>2</v>
      </c>
      <c r="B17" s="17" t="e">
        <f>'AVIA 25'!B17*0.88</f>
        <v>#REF!</v>
      </c>
      <c r="C17" s="17" t="e">
        <f>'AVIA 25'!C17*0.88</f>
        <v>#REF!</v>
      </c>
      <c r="D17" s="17" t="e">
        <f>'AVIA 25'!D17*0.88</f>
        <v>#REF!</v>
      </c>
      <c r="E17" s="17" t="e">
        <f>'AVIA 25'!E17*0.88</f>
        <v>#REF!</v>
      </c>
      <c r="F17" s="17" t="e">
        <f>'AVIA 25'!F17*0.88</f>
        <v>#REF!</v>
      </c>
      <c r="G17" s="17" t="e">
        <f>'AVIA 25'!G17*0.88</f>
        <v>#REF!</v>
      </c>
      <c r="H17" s="17" t="e">
        <f>'AVIA 25'!H17*0.88</f>
        <v>#REF!</v>
      </c>
      <c r="I17" s="17" t="e">
        <f>'AVIA 25'!I17*0.88</f>
        <v>#REF!</v>
      </c>
      <c r="J17" s="17" t="e">
        <f>'AVIA 25'!J17*0.88</f>
        <v>#REF!</v>
      </c>
      <c r="K17" s="17" t="e">
        <f>'AVIA 25'!K17*0.88</f>
        <v>#REF!</v>
      </c>
      <c r="L17" s="17" t="e">
        <f>'AVIA 25'!L17*0.88</f>
        <v>#REF!</v>
      </c>
      <c r="M17" s="17" t="e">
        <f>'AVIA 25'!M17*0.88</f>
        <v>#REF!</v>
      </c>
      <c r="N17" s="17" t="e">
        <f>'AVIA 25'!N17*0.88</f>
        <v>#REF!</v>
      </c>
      <c r="O17" s="17" t="e">
        <f>'AVIA 25'!O17*0.88</f>
        <v>#REF!</v>
      </c>
      <c r="P17" s="17" t="e">
        <f>'AVIA 25'!P17*0.88</f>
        <v>#REF!</v>
      </c>
      <c r="Q17" s="17" t="e">
        <f>'AVIA 25'!Q17*0.88</f>
        <v>#REF!</v>
      </c>
      <c r="R17" s="17" t="e">
        <f>'AVIA 25'!R17*0.88</f>
        <v>#REF!</v>
      </c>
      <c r="S17" s="17" t="e">
        <f>'AVIA 25'!S17*0.88</f>
        <v>#REF!</v>
      </c>
      <c r="T17" s="17" t="e">
        <f>'AVIA 25'!T17*0.88</f>
        <v>#REF!</v>
      </c>
      <c r="U17" s="17" t="e">
        <f>'AVIA 25'!U17*0.88</f>
        <v>#REF!</v>
      </c>
    </row>
    <row r="18" spans="1:21" x14ac:dyDescent="0.2">
      <c r="A18" s="17" t="s">
        <v>152</v>
      </c>
      <c r="B18" s="17"/>
      <c r="C18" s="17"/>
      <c r="D18" s="17"/>
      <c r="E18" s="17"/>
      <c r="F18" s="17"/>
      <c r="G18" s="17"/>
      <c r="H18" s="17"/>
      <c r="I18" s="17"/>
      <c r="J18" s="17"/>
      <c r="K18" s="17"/>
      <c r="L18" s="17"/>
      <c r="M18" s="17"/>
      <c r="N18" s="17"/>
      <c r="O18" s="17"/>
      <c r="P18" s="17"/>
      <c r="Q18" s="17"/>
      <c r="R18" s="17"/>
      <c r="S18" s="17"/>
      <c r="T18" s="17"/>
      <c r="U18" s="17"/>
    </row>
    <row r="19" spans="1:21" x14ac:dyDescent="0.2">
      <c r="A19" s="19">
        <v>1</v>
      </c>
      <c r="B19" s="17" t="e">
        <f>'AVIA 25'!B19*0.88</f>
        <v>#REF!</v>
      </c>
      <c r="C19" s="17" t="e">
        <f>'AVIA 25'!C19*0.88</f>
        <v>#REF!</v>
      </c>
      <c r="D19" s="17" t="e">
        <f>'AVIA 25'!D19*0.88</f>
        <v>#REF!</v>
      </c>
      <c r="E19" s="17" t="e">
        <f>'AVIA 25'!E19*0.88</f>
        <v>#REF!</v>
      </c>
      <c r="F19" s="17" t="e">
        <f>'AVIA 25'!F19*0.88</f>
        <v>#REF!</v>
      </c>
      <c r="G19" s="17" t="e">
        <f>'AVIA 25'!G19*0.88</f>
        <v>#REF!</v>
      </c>
      <c r="H19" s="17" t="e">
        <f>'AVIA 25'!H19*0.88</f>
        <v>#REF!</v>
      </c>
      <c r="I19" s="17" t="e">
        <f>'AVIA 25'!I19*0.88</f>
        <v>#REF!</v>
      </c>
      <c r="J19" s="17" t="e">
        <f>'AVIA 25'!J19*0.88</f>
        <v>#REF!</v>
      </c>
      <c r="K19" s="17" t="e">
        <f>'AVIA 25'!K19*0.88</f>
        <v>#REF!</v>
      </c>
      <c r="L19" s="17" t="e">
        <f>'AVIA 25'!L19*0.88</f>
        <v>#REF!</v>
      </c>
      <c r="M19" s="17" t="e">
        <f>'AVIA 25'!M19*0.88</f>
        <v>#REF!</v>
      </c>
      <c r="N19" s="17" t="e">
        <f>'AVIA 25'!N19*0.88</f>
        <v>#REF!</v>
      </c>
      <c r="O19" s="17" t="e">
        <f>'AVIA 25'!O19*0.88</f>
        <v>#REF!</v>
      </c>
      <c r="P19" s="17" t="e">
        <f>'AVIA 25'!P19*0.88</f>
        <v>#REF!</v>
      </c>
      <c r="Q19" s="17" t="e">
        <f>'AVIA 25'!Q19*0.88</f>
        <v>#REF!</v>
      </c>
      <c r="R19" s="17" t="e">
        <f>'AVIA 25'!R19*0.88</f>
        <v>#REF!</v>
      </c>
      <c r="S19" s="17" t="e">
        <f>'AVIA 25'!S19*0.88</f>
        <v>#REF!</v>
      </c>
      <c r="T19" s="17" t="e">
        <f>'AVIA 25'!T19*0.88</f>
        <v>#REF!</v>
      </c>
      <c r="U19" s="17" t="e">
        <f>'AVIA 25'!U19*0.88</f>
        <v>#REF!</v>
      </c>
    </row>
    <row r="20" spans="1:21" x14ac:dyDescent="0.2">
      <c r="A20" s="19">
        <v>2</v>
      </c>
      <c r="B20" s="17" t="e">
        <f>'AVIA 25'!B20*0.88</f>
        <v>#REF!</v>
      </c>
      <c r="C20" s="17" t="e">
        <f>'AVIA 25'!C20*0.88</f>
        <v>#REF!</v>
      </c>
      <c r="D20" s="17" t="e">
        <f>'AVIA 25'!D20*0.88</f>
        <v>#REF!</v>
      </c>
      <c r="E20" s="17" t="e">
        <f>'AVIA 25'!E20*0.88</f>
        <v>#REF!</v>
      </c>
      <c r="F20" s="17" t="e">
        <f>'AVIA 25'!F20*0.88</f>
        <v>#REF!</v>
      </c>
      <c r="G20" s="17" t="e">
        <f>'AVIA 25'!G20*0.88</f>
        <v>#REF!</v>
      </c>
      <c r="H20" s="17" t="e">
        <f>'AVIA 25'!H20*0.88</f>
        <v>#REF!</v>
      </c>
      <c r="I20" s="17" t="e">
        <f>'AVIA 25'!I20*0.88</f>
        <v>#REF!</v>
      </c>
      <c r="J20" s="17" t="e">
        <f>'AVIA 25'!J20*0.88</f>
        <v>#REF!</v>
      </c>
      <c r="K20" s="17" t="e">
        <f>'AVIA 25'!K20*0.88</f>
        <v>#REF!</v>
      </c>
      <c r="L20" s="17" t="e">
        <f>'AVIA 25'!L20*0.88</f>
        <v>#REF!</v>
      </c>
      <c r="M20" s="17" t="e">
        <f>'AVIA 25'!M20*0.88</f>
        <v>#REF!</v>
      </c>
      <c r="N20" s="17" t="e">
        <f>'AVIA 25'!N20*0.88</f>
        <v>#REF!</v>
      </c>
      <c r="O20" s="17" t="e">
        <f>'AVIA 25'!O20*0.88</f>
        <v>#REF!</v>
      </c>
      <c r="P20" s="17" t="e">
        <f>'AVIA 25'!P20*0.88</f>
        <v>#REF!</v>
      </c>
      <c r="Q20" s="17" t="e">
        <f>'AVIA 25'!Q20*0.88</f>
        <v>#REF!</v>
      </c>
      <c r="R20" s="17" t="e">
        <f>'AVIA 25'!R20*0.88</f>
        <v>#REF!</v>
      </c>
      <c r="S20" s="17" t="e">
        <f>'AVIA 25'!S20*0.88</f>
        <v>#REF!</v>
      </c>
      <c r="T20" s="17" t="e">
        <f>'AVIA 25'!T20*0.88</f>
        <v>#REF!</v>
      </c>
      <c r="U20" s="17" t="e">
        <f>'AVIA 25'!U20*0.88</f>
        <v>#REF!</v>
      </c>
    </row>
    <row r="21" spans="1:21" x14ac:dyDescent="0.2">
      <c r="A21" s="17" t="s">
        <v>5</v>
      </c>
      <c r="B21" s="17"/>
      <c r="C21" s="17"/>
      <c r="D21" s="17"/>
      <c r="E21" s="17"/>
      <c r="F21" s="17"/>
      <c r="G21" s="17"/>
      <c r="H21" s="17"/>
      <c r="I21" s="17"/>
      <c r="J21" s="17"/>
      <c r="K21" s="17"/>
      <c r="L21" s="17"/>
      <c r="M21" s="17"/>
      <c r="N21" s="17"/>
      <c r="O21" s="17"/>
      <c r="P21" s="17"/>
      <c r="Q21" s="17"/>
      <c r="R21" s="17"/>
      <c r="S21" s="17"/>
      <c r="T21" s="17"/>
      <c r="U21" s="17"/>
    </row>
    <row r="22" spans="1:21" x14ac:dyDescent="0.2">
      <c r="A22" s="19">
        <v>1</v>
      </c>
      <c r="B22" s="17" t="e">
        <f>'AVIA 25'!B22*0.88</f>
        <v>#REF!</v>
      </c>
      <c r="C22" s="17" t="e">
        <f>'AVIA 25'!C22*0.88</f>
        <v>#REF!</v>
      </c>
      <c r="D22" s="17" t="e">
        <f>'AVIA 25'!D22*0.88</f>
        <v>#REF!</v>
      </c>
      <c r="E22" s="17" t="e">
        <f>'AVIA 25'!E22*0.88</f>
        <v>#REF!</v>
      </c>
      <c r="F22" s="17" t="e">
        <f>'AVIA 25'!F22*0.88</f>
        <v>#REF!</v>
      </c>
      <c r="G22" s="17" t="e">
        <f>'AVIA 25'!G22*0.88</f>
        <v>#REF!</v>
      </c>
      <c r="H22" s="17" t="e">
        <f>'AVIA 25'!H22*0.88</f>
        <v>#REF!</v>
      </c>
      <c r="I22" s="17" t="e">
        <f>'AVIA 25'!I22*0.88</f>
        <v>#REF!</v>
      </c>
      <c r="J22" s="17" t="e">
        <f>'AVIA 25'!J22*0.88</f>
        <v>#REF!</v>
      </c>
      <c r="K22" s="17" t="e">
        <f>'AVIA 25'!K22*0.88</f>
        <v>#REF!</v>
      </c>
      <c r="L22" s="17" t="e">
        <f>'AVIA 25'!L22*0.88</f>
        <v>#REF!</v>
      </c>
      <c r="M22" s="17" t="e">
        <f>'AVIA 25'!M22*0.88</f>
        <v>#REF!</v>
      </c>
      <c r="N22" s="17" t="e">
        <f>'AVIA 25'!N22*0.88</f>
        <v>#REF!</v>
      </c>
      <c r="O22" s="17" t="e">
        <f>'AVIA 25'!O22*0.88</f>
        <v>#REF!</v>
      </c>
      <c r="P22" s="17" t="e">
        <f>'AVIA 25'!P22*0.88</f>
        <v>#REF!</v>
      </c>
      <c r="Q22" s="17" t="e">
        <f>'AVIA 25'!Q22*0.88</f>
        <v>#REF!</v>
      </c>
      <c r="R22" s="17" t="e">
        <f>'AVIA 25'!R22*0.88</f>
        <v>#REF!</v>
      </c>
      <c r="S22" s="17" t="e">
        <f>'AVIA 25'!S22*0.88</f>
        <v>#REF!</v>
      </c>
      <c r="T22" s="17" t="e">
        <f>'AVIA 25'!T22*0.88</f>
        <v>#REF!</v>
      </c>
      <c r="U22" s="17" t="e">
        <f>'AVIA 25'!U22*0.88</f>
        <v>#REF!</v>
      </c>
    </row>
    <row r="23" spans="1:21" x14ac:dyDescent="0.2">
      <c r="A23" s="19">
        <v>2</v>
      </c>
      <c r="B23" s="17" t="e">
        <f>'AVIA 25'!B23*0.88</f>
        <v>#REF!</v>
      </c>
      <c r="C23" s="17" t="e">
        <f>'AVIA 25'!C23*0.88</f>
        <v>#REF!</v>
      </c>
      <c r="D23" s="17" t="e">
        <f>'AVIA 25'!D23*0.88</f>
        <v>#REF!</v>
      </c>
      <c r="E23" s="17" t="e">
        <f>'AVIA 25'!E23*0.88</f>
        <v>#REF!</v>
      </c>
      <c r="F23" s="17" t="e">
        <f>'AVIA 25'!F23*0.88</f>
        <v>#REF!</v>
      </c>
      <c r="G23" s="17" t="e">
        <f>'AVIA 25'!G23*0.88</f>
        <v>#REF!</v>
      </c>
      <c r="H23" s="17" t="e">
        <f>'AVIA 25'!H23*0.88</f>
        <v>#REF!</v>
      </c>
      <c r="I23" s="17" t="e">
        <f>'AVIA 25'!I23*0.88</f>
        <v>#REF!</v>
      </c>
      <c r="J23" s="17" t="e">
        <f>'AVIA 25'!J23*0.88</f>
        <v>#REF!</v>
      </c>
      <c r="K23" s="17" t="e">
        <f>'AVIA 25'!K23*0.88</f>
        <v>#REF!</v>
      </c>
      <c r="L23" s="17" t="e">
        <f>'AVIA 25'!L23*0.88</f>
        <v>#REF!</v>
      </c>
      <c r="M23" s="17" t="e">
        <f>'AVIA 25'!M23*0.88</f>
        <v>#REF!</v>
      </c>
      <c r="N23" s="17" t="e">
        <f>'AVIA 25'!N23*0.88</f>
        <v>#REF!</v>
      </c>
      <c r="O23" s="17" t="e">
        <f>'AVIA 25'!O23*0.88</f>
        <v>#REF!</v>
      </c>
      <c r="P23" s="17" t="e">
        <f>'AVIA 25'!P23*0.88</f>
        <v>#REF!</v>
      </c>
      <c r="Q23" s="17" t="e">
        <f>'AVIA 25'!Q23*0.88</f>
        <v>#REF!</v>
      </c>
      <c r="R23" s="17" t="e">
        <f>'AVIA 25'!R23*0.88</f>
        <v>#REF!</v>
      </c>
      <c r="S23" s="17" t="e">
        <f>'AVIA 25'!S23*0.88</f>
        <v>#REF!</v>
      </c>
      <c r="T23" s="17" t="e">
        <f>'AVIA 25'!T23*0.88</f>
        <v>#REF!</v>
      </c>
      <c r="U23" s="17" t="e">
        <f>'AVIA 25'!U23*0.88</f>
        <v>#REF!</v>
      </c>
    </row>
    <row r="24" spans="1:21" x14ac:dyDescent="0.2">
      <c r="A24" s="17" t="s">
        <v>6</v>
      </c>
      <c r="B24" s="17"/>
      <c r="C24" s="17"/>
      <c r="D24" s="17"/>
      <c r="E24" s="17"/>
      <c r="F24" s="17"/>
      <c r="G24" s="17"/>
      <c r="H24" s="17"/>
      <c r="I24" s="17"/>
      <c r="J24" s="17"/>
      <c r="K24" s="17"/>
      <c r="L24" s="17"/>
      <c r="M24" s="17"/>
      <c r="N24" s="17"/>
      <c r="O24" s="17"/>
      <c r="P24" s="17"/>
      <c r="Q24" s="17"/>
      <c r="R24" s="17"/>
      <c r="S24" s="17"/>
      <c r="T24" s="17"/>
      <c r="U24" s="17"/>
    </row>
    <row r="25" spans="1:21" x14ac:dyDescent="0.2">
      <c r="A25" s="19" t="s">
        <v>1</v>
      </c>
      <c r="B25" s="17" t="e">
        <f>'AVIA 25'!B25*0.88</f>
        <v>#REF!</v>
      </c>
      <c r="C25" s="17" t="e">
        <f>'AVIA 25'!C25*0.88</f>
        <v>#REF!</v>
      </c>
      <c r="D25" s="17" t="e">
        <f>'AVIA 25'!D25*0.88</f>
        <v>#REF!</v>
      </c>
      <c r="E25" s="17" t="e">
        <f>'AVIA 25'!E25*0.88</f>
        <v>#REF!</v>
      </c>
      <c r="F25" s="17" t="e">
        <f>'AVIA 25'!F25*0.88</f>
        <v>#REF!</v>
      </c>
      <c r="G25" s="17" t="e">
        <f>'AVIA 25'!G25*0.88</f>
        <v>#REF!</v>
      </c>
      <c r="H25" s="17" t="e">
        <f>'AVIA 25'!H25*0.88</f>
        <v>#REF!</v>
      </c>
      <c r="I25" s="17" t="e">
        <f>'AVIA 25'!I25*0.88</f>
        <v>#REF!</v>
      </c>
      <c r="J25" s="17" t="e">
        <f>'AVIA 25'!J25*0.88</f>
        <v>#REF!</v>
      </c>
      <c r="K25" s="17" t="e">
        <f>'AVIA 25'!K25*0.88</f>
        <v>#REF!</v>
      </c>
      <c r="L25" s="17" t="e">
        <f>'AVIA 25'!L25*0.88</f>
        <v>#REF!</v>
      </c>
      <c r="M25" s="17" t="e">
        <f>'AVIA 25'!M25*0.88</f>
        <v>#REF!</v>
      </c>
      <c r="N25" s="17" t="e">
        <f>'AVIA 25'!N25*0.88</f>
        <v>#REF!</v>
      </c>
      <c r="O25" s="17" t="e">
        <f>'AVIA 25'!O25*0.88</f>
        <v>#REF!</v>
      </c>
      <c r="P25" s="17" t="e">
        <f>'AVIA 25'!P25*0.88</f>
        <v>#REF!</v>
      </c>
      <c r="Q25" s="17" t="e">
        <f>'AVIA 25'!Q25*0.88</f>
        <v>#REF!</v>
      </c>
      <c r="R25" s="17" t="e">
        <f>'AVIA 25'!R25*0.88</f>
        <v>#REF!</v>
      </c>
      <c r="S25" s="17" t="e">
        <f>'AVIA 25'!S25*0.88</f>
        <v>#REF!</v>
      </c>
      <c r="T25" s="17" t="e">
        <f>'AVIA 25'!T25*0.88</f>
        <v>#REF!</v>
      </c>
      <c r="U25" s="17" t="e">
        <f>'AVIA 25'!U25*0.88</f>
        <v>#REF!</v>
      </c>
    </row>
    <row r="26" spans="1:21" ht="16.899999999999999" customHeight="1" thickBot="1" x14ac:dyDescent="0.25">
      <c r="A26" s="14"/>
    </row>
    <row r="27" spans="1:21" ht="13.5" thickBot="1" x14ac:dyDescent="0.25">
      <c r="A27" s="164" t="s">
        <v>12</v>
      </c>
    </row>
    <row r="28" spans="1:21" x14ac:dyDescent="0.2">
      <c r="A28" s="22" t="s">
        <v>13</v>
      </c>
    </row>
    <row r="29" spans="1:21" x14ac:dyDescent="0.2">
      <c r="A29" s="22" t="s">
        <v>14</v>
      </c>
    </row>
    <row r="30" spans="1:21" ht="24" x14ac:dyDescent="0.2">
      <c r="A30" s="23" t="s">
        <v>18</v>
      </c>
    </row>
    <row r="31" spans="1:21" x14ac:dyDescent="0.2">
      <c r="A31" s="156" t="s">
        <v>126</v>
      </c>
    </row>
    <row r="32" spans="1:21" ht="13.5" thickBot="1" x14ac:dyDescent="0.25">
      <c r="A32" s="156"/>
    </row>
    <row r="33" spans="1:1" ht="13.5" thickBot="1" x14ac:dyDescent="0.25">
      <c r="A33" s="164" t="s">
        <v>99</v>
      </c>
    </row>
    <row r="34" spans="1:1" ht="13.5" thickBot="1" x14ac:dyDescent="0.25">
      <c r="A34" s="199" t="s">
        <v>216</v>
      </c>
    </row>
    <row r="35" spans="1:1" ht="13.5" thickBot="1" x14ac:dyDescent="0.25">
      <c r="A35" s="200" t="s">
        <v>217</v>
      </c>
    </row>
    <row r="36" spans="1:1" ht="13.5" hidden="1" thickBot="1" x14ac:dyDescent="0.25">
      <c r="A36" s="181" t="s">
        <v>218</v>
      </c>
    </row>
    <row r="37" spans="1:1" x14ac:dyDescent="0.2">
      <c r="A37" s="120" t="s">
        <v>16</v>
      </c>
    </row>
    <row r="38" spans="1:1" ht="48" x14ac:dyDescent="0.2">
      <c r="A38" s="90" t="s">
        <v>40</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3"/>
  <sheetViews>
    <sheetView topLeftCell="A79" zoomScale="90" zoomScaleNormal="90" workbookViewId="0">
      <selection activeCell="A48" sqref="A48:A79"/>
    </sheetView>
  </sheetViews>
  <sheetFormatPr defaultColWidth="8.7109375" defaultRowHeight="12.75" x14ac:dyDescent="0.2"/>
  <cols>
    <col min="1" max="1" width="72.5703125" style="9" customWidth="1"/>
    <col min="2" max="16384" width="8.7109375" style="9"/>
  </cols>
  <sheetData>
    <row r="1" spans="1:11" x14ac:dyDescent="0.2">
      <c r="A1" s="13" t="s">
        <v>199</v>
      </c>
    </row>
    <row r="2" spans="1:11" x14ac:dyDescent="0.2">
      <c r="A2" s="111" t="s">
        <v>100</v>
      </c>
    </row>
    <row r="3" spans="1:11" x14ac:dyDescent="0.2">
      <c r="A3" s="119" t="s">
        <v>9</v>
      </c>
      <c r="B3" s="24" t="e">
        <f>'C завтраками| Bed and breakfast'!#REF!</f>
        <v>#REF!</v>
      </c>
      <c r="C3" s="24" t="e">
        <f>'C завтраками| Bed and breakfast'!#REF!</f>
        <v>#REF!</v>
      </c>
      <c r="D3" s="24" t="e">
        <f>'C завтраками| Bed and breakfast'!#REF!</f>
        <v>#REF!</v>
      </c>
      <c r="E3" s="24" t="e">
        <f>'C завтраками| Bed and breakfast'!#REF!</f>
        <v>#REF!</v>
      </c>
      <c r="F3" s="24" t="e">
        <f>'C завтраками| Bed and breakfast'!#REF!</f>
        <v>#REF!</v>
      </c>
      <c r="G3" s="24" t="e">
        <f>'C завтраками| Bed and breakfast'!#REF!</f>
        <v>#REF!</v>
      </c>
      <c r="H3" s="24" t="e">
        <f>'C завтраками| Bed and breakfast'!#REF!</f>
        <v>#REF!</v>
      </c>
      <c r="I3" s="24" t="e">
        <f>'C завтраками| Bed and breakfast'!#REF!</f>
        <v>#REF!</v>
      </c>
      <c r="J3" s="24" t="e">
        <f>'C завтраками| Bed and breakfast'!#REF!</f>
        <v>#REF!</v>
      </c>
      <c r="K3" s="24" t="e">
        <f>'C завтраками| Bed and breakfast'!#REF!</f>
        <v>#REF!</v>
      </c>
    </row>
    <row r="4" spans="1:11" x14ac:dyDescent="0.2">
      <c r="A4" s="20" t="s">
        <v>11</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row>
    <row r="5" spans="1:11" x14ac:dyDescent="0.2">
      <c r="A5" s="17" t="s">
        <v>149</v>
      </c>
      <c r="B5" s="17"/>
      <c r="C5" s="17"/>
      <c r="D5" s="17"/>
      <c r="E5" s="17"/>
      <c r="F5" s="17"/>
      <c r="G5" s="17"/>
      <c r="H5" s="17"/>
      <c r="I5" s="17"/>
      <c r="J5" s="17"/>
      <c r="K5" s="17"/>
    </row>
    <row r="6" spans="1:11" x14ac:dyDescent="0.2">
      <c r="A6" s="19">
        <v>1</v>
      </c>
      <c r="B6" s="17" t="e">
        <f>'C завтраками| Bed and breakfast'!#REF!*0.9</f>
        <v>#REF!</v>
      </c>
      <c r="C6" s="17" t="e">
        <f>'C завтраками| Bed and breakfast'!#REF!*0.9</f>
        <v>#REF!</v>
      </c>
      <c r="D6" s="17" t="e">
        <f>'C завтраками| Bed and breakfast'!#REF!*0.9</f>
        <v>#REF!</v>
      </c>
      <c r="E6" s="17" t="e">
        <f>'C завтраками| Bed and breakfast'!#REF!*0.9</f>
        <v>#REF!</v>
      </c>
      <c r="F6" s="17" t="e">
        <f>'C завтраками| Bed and breakfast'!#REF!*0.9</f>
        <v>#REF!</v>
      </c>
      <c r="G6" s="17" t="e">
        <f>'C завтраками| Bed and breakfast'!#REF!*0.9</f>
        <v>#REF!</v>
      </c>
      <c r="H6" s="17" t="e">
        <f>'C завтраками| Bed and breakfast'!#REF!*0.9</f>
        <v>#REF!</v>
      </c>
      <c r="I6" s="17" t="e">
        <f>'C завтраками| Bed and breakfast'!#REF!*0.9</f>
        <v>#REF!</v>
      </c>
      <c r="J6" s="17" t="e">
        <f>'C завтраками| Bed and breakfast'!#REF!*0.9</f>
        <v>#REF!</v>
      </c>
      <c r="K6" s="17" t="e">
        <f>'C завтраками| Bed and breakfast'!#REF!*0.9</f>
        <v>#REF!</v>
      </c>
    </row>
    <row r="7" spans="1:11" x14ac:dyDescent="0.2">
      <c r="A7" s="19">
        <v>2</v>
      </c>
      <c r="B7" s="17" t="e">
        <f>'C завтраками| Bed and breakfast'!#REF!*0.9</f>
        <v>#REF!</v>
      </c>
      <c r="C7" s="17" t="e">
        <f>'C завтраками| Bed and breakfast'!#REF!*0.9</f>
        <v>#REF!</v>
      </c>
      <c r="D7" s="17" t="e">
        <f>'C завтраками| Bed and breakfast'!#REF!*0.9</f>
        <v>#REF!</v>
      </c>
      <c r="E7" s="17" t="e">
        <f>'C завтраками| Bed and breakfast'!#REF!*0.9</f>
        <v>#REF!</v>
      </c>
      <c r="F7" s="17" t="e">
        <f>'C завтраками| Bed and breakfast'!#REF!*0.9</f>
        <v>#REF!</v>
      </c>
      <c r="G7" s="17" t="e">
        <f>'C завтраками| Bed and breakfast'!#REF!*0.9</f>
        <v>#REF!</v>
      </c>
      <c r="H7" s="17" t="e">
        <f>'C завтраками| Bed and breakfast'!#REF!*0.9</f>
        <v>#REF!</v>
      </c>
      <c r="I7" s="17" t="e">
        <f>'C завтраками| Bed and breakfast'!#REF!*0.9</f>
        <v>#REF!</v>
      </c>
      <c r="J7" s="17" t="e">
        <f>'C завтраками| Bed and breakfast'!#REF!*0.9</f>
        <v>#REF!</v>
      </c>
      <c r="K7" s="17" t="e">
        <f>'C завтраками| Bed and breakfast'!#REF!*0.9</f>
        <v>#REF!</v>
      </c>
    </row>
    <row r="8" spans="1:11" x14ac:dyDescent="0.2">
      <c r="A8" s="17" t="s">
        <v>150</v>
      </c>
      <c r="B8" s="17"/>
      <c r="C8" s="17"/>
      <c r="D8" s="17"/>
      <c r="E8" s="17"/>
      <c r="F8" s="17"/>
      <c r="G8" s="17"/>
      <c r="H8" s="17"/>
      <c r="I8" s="17"/>
      <c r="J8" s="17"/>
      <c r="K8" s="17"/>
    </row>
    <row r="9" spans="1:11" x14ac:dyDescent="0.2">
      <c r="A9" s="19">
        <v>1</v>
      </c>
      <c r="B9" s="17" t="e">
        <f>'C завтраками| Bed and breakfast'!#REF!*0.9</f>
        <v>#REF!</v>
      </c>
      <c r="C9" s="17" t="e">
        <f>'C завтраками| Bed and breakfast'!#REF!*0.9</f>
        <v>#REF!</v>
      </c>
      <c r="D9" s="17" t="e">
        <f>'C завтраками| Bed and breakfast'!#REF!*0.9</f>
        <v>#REF!</v>
      </c>
      <c r="E9" s="17" t="e">
        <f>'C завтраками| Bed and breakfast'!#REF!*0.9</f>
        <v>#REF!</v>
      </c>
      <c r="F9" s="17" t="e">
        <f>'C завтраками| Bed and breakfast'!#REF!*0.9</f>
        <v>#REF!</v>
      </c>
      <c r="G9" s="17" t="e">
        <f>'C завтраками| Bed and breakfast'!#REF!*0.9</f>
        <v>#REF!</v>
      </c>
      <c r="H9" s="17" t="e">
        <f>'C завтраками| Bed and breakfast'!#REF!*0.9</f>
        <v>#REF!</v>
      </c>
      <c r="I9" s="17" t="e">
        <f>'C завтраками| Bed and breakfast'!#REF!*0.9</f>
        <v>#REF!</v>
      </c>
      <c r="J9" s="17" t="e">
        <f>'C завтраками| Bed and breakfast'!#REF!*0.9</f>
        <v>#REF!</v>
      </c>
      <c r="K9" s="17" t="e">
        <f>'C завтраками| Bed and breakfast'!#REF!*0.9</f>
        <v>#REF!</v>
      </c>
    </row>
    <row r="10" spans="1:11" x14ac:dyDescent="0.2">
      <c r="A10" s="19">
        <v>2</v>
      </c>
      <c r="B10" s="17" t="e">
        <f>'C завтраками| Bed and breakfast'!#REF!*0.9</f>
        <v>#REF!</v>
      </c>
      <c r="C10" s="17" t="e">
        <f>'C завтраками| Bed and breakfast'!#REF!*0.9</f>
        <v>#REF!</v>
      </c>
      <c r="D10" s="17" t="e">
        <f>'C завтраками| Bed and breakfast'!#REF!*0.9</f>
        <v>#REF!</v>
      </c>
      <c r="E10" s="17" t="e">
        <f>'C завтраками| Bed and breakfast'!#REF!*0.9</f>
        <v>#REF!</v>
      </c>
      <c r="F10" s="17" t="e">
        <f>'C завтраками| Bed and breakfast'!#REF!*0.9</f>
        <v>#REF!</v>
      </c>
      <c r="G10" s="17" t="e">
        <f>'C завтраками| Bed and breakfast'!#REF!*0.9</f>
        <v>#REF!</v>
      </c>
      <c r="H10" s="17" t="e">
        <f>'C завтраками| Bed and breakfast'!#REF!*0.9</f>
        <v>#REF!</v>
      </c>
      <c r="I10" s="17" t="e">
        <f>'C завтраками| Bed and breakfast'!#REF!*0.9</f>
        <v>#REF!</v>
      </c>
      <c r="J10" s="17" t="e">
        <f>'C завтраками| Bed and breakfast'!#REF!*0.9</f>
        <v>#REF!</v>
      </c>
      <c r="K10" s="17" t="e">
        <f>'C завтраками| Bed and breakfast'!#REF!*0.9</f>
        <v>#REF!</v>
      </c>
    </row>
    <row r="11" spans="1:11" x14ac:dyDescent="0.2">
      <c r="A11" s="17" t="s">
        <v>151</v>
      </c>
      <c r="B11" s="17"/>
      <c r="C11" s="17"/>
      <c r="D11" s="17"/>
      <c r="E11" s="17"/>
      <c r="F11" s="17"/>
      <c r="G11" s="17"/>
      <c r="H11" s="17"/>
      <c r="I11" s="17"/>
      <c r="J11" s="17"/>
      <c r="K11" s="17"/>
    </row>
    <row r="12" spans="1:11" x14ac:dyDescent="0.2">
      <c r="A12" s="19">
        <v>1</v>
      </c>
      <c r="B12" s="17" t="e">
        <f>'C завтраками| Bed and breakfast'!#REF!*0.9</f>
        <v>#REF!</v>
      </c>
      <c r="C12" s="17" t="e">
        <f>'C завтраками| Bed and breakfast'!#REF!*0.9</f>
        <v>#REF!</v>
      </c>
      <c r="D12" s="17" t="e">
        <f>'C завтраками| Bed and breakfast'!#REF!*0.9</f>
        <v>#REF!</v>
      </c>
      <c r="E12" s="17" t="e">
        <f>'C завтраками| Bed and breakfast'!#REF!*0.9</f>
        <v>#REF!</v>
      </c>
      <c r="F12" s="17" t="e">
        <f>'C завтраками| Bed and breakfast'!#REF!*0.9</f>
        <v>#REF!</v>
      </c>
      <c r="G12" s="17" t="e">
        <f>'C завтраками| Bed and breakfast'!#REF!*0.9</f>
        <v>#REF!</v>
      </c>
      <c r="H12" s="17" t="e">
        <f>'C завтраками| Bed and breakfast'!#REF!*0.9</f>
        <v>#REF!</v>
      </c>
      <c r="I12" s="17" t="e">
        <f>'C завтраками| Bed and breakfast'!#REF!*0.9</f>
        <v>#REF!</v>
      </c>
      <c r="J12" s="17" t="e">
        <f>'C завтраками| Bed and breakfast'!#REF!*0.9</f>
        <v>#REF!</v>
      </c>
      <c r="K12" s="17" t="e">
        <f>'C завтраками| Bed and breakfast'!#REF!*0.9</f>
        <v>#REF!</v>
      </c>
    </row>
    <row r="13" spans="1:11" x14ac:dyDescent="0.2">
      <c r="A13" s="19">
        <v>2</v>
      </c>
      <c r="B13" s="17" t="e">
        <f>'C завтраками| Bed and breakfast'!#REF!*0.9</f>
        <v>#REF!</v>
      </c>
      <c r="C13" s="17" t="e">
        <f>'C завтраками| Bed and breakfast'!#REF!*0.9</f>
        <v>#REF!</v>
      </c>
      <c r="D13" s="17" t="e">
        <f>'C завтраками| Bed and breakfast'!#REF!*0.9</f>
        <v>#REF!</v>
      </c>
      <c r="E13" s="17" t="e">
        <f>'C завтраками| Bed and breakfast'!#REF!*0.9</f>
        <v>#REF!</v>
      </c>
      <c r="F13" s="17" t="e">
        <f>'C завтраками| Bed and breakfast'!#REF!*0.9</f>
        <v>#REF!</v>
      </c>
      <c r="G13" s="17" t="e">
        <f>'C завтраками| Bed and breakfast'!#REF!*0.9</f>
        <v>#REF!</v>
      </c>
      <c r="H13" s="17" t="e">
        <f>'C завтраками| Bed and breakfast'!#REF!*0.9</f>
        <v>#REF!</v>
      </c>
      <c r="I13" s="17" t="e">
        <f>'C завтраками| Bed and breakfast'!#REF!*0.9</f>
        <v>#REF!</v>
      </c>
      <c r="J13" s="17" t="e">
        <f>'C завтраками| Bed and breakfast'!#REF!*0.9</f>
        <v>#REF!</v>
      </c>
      <c r="K13" s="17" t="e">
        <f>'C завтраками| Bed and breakfast'!#REF!*0.9</f>
        <v>#REF!</v>
      </c>
    </row>
    <row r="14" spans="1:11" x14ac:dyDescent="0.2">
      <c r="A14" s="17" t="s">
        <v>4</v>
      </c>
      <c r="B14" s="17"/>
      <c r="C14" s="17"/>
      <c r="D14" s="17"/>
      <c r="E14" s="17"/>
      <c r="F14" s="17"/>
      <c r="G14" s="17"/>
      <c r="H14" s="17"/>
      <c r="I14" s="17"/>
      <c r="J14" s="17"/>
      <c r="K14" s="17"/>
    </row>
    <row r="15" spans="1:11" x14ac:dyDescent="0.2">
      <c r="A15" s="19">
        <v>1</v>
      </c>
      <c r="B15" s="17" t="e">
        <f>'C завтраками| Bed and breakfast'!#REF!*0.9</f>
        <v>#REF!</v>
      </c>
      <c r="C15" s="17" t="e">
        <f>'C завтраками| Bed and breakfast'!#REF!*0.9</f>
        <v>#REF!</v>
      </c>
      <c r="D15" s="17" t="e">
        <f>'C завтраками| Bed and breakfast'!#REF!*0.9</f>
        <v>#REF!</v>
      </c>
      <c r="E15" s="17" t="e">
        <f>'C завтраками| Bed and breakfast'!#REF!*0.9</f>
        <v>#REF!</v>
      </c>
      <c r="F15" s="17" t="e">
        <f>'C завтраками| Bed and breakfast'!#REF!*0.9</f>
        <v>#REF!</v>
      </c>
      <c r="G15" s="17" t="e">
        <f>'C завтраками| Bed and breakfast'!#REF!*0.9</f>
        <v>#REF!</v>
      </c>
      <c r="H15" s="17" t="e">
        <f>'C завтраками| Bed and breakfast'!#REF!*0.9</f>
        <v>#REF!</v>
      </c>
      <c r="I15" s="17" t="e">
        <f>'C завтраками| Bed and breakfast'!#REF!*0.9</f>
        <v>#REF!</v>
      </c>
      <c r="J15" s="17" t="e">
        <f>'C завтраками| Bed and breakfast'!#REF!*0.9</f>
        <v>#REF!</v>
      </c>
      <c r="K15" s="17" t="e">
        <f>'C завтраками| Bed and breakfast'!#REF!*0.9</f>
        <v>#REF!</v>
      </c>
    </row>
    <row r="16" spans="1:11" x14ac:dyDescent="0.2">
      <c r="A16" s="19">
        <v>2</v>
      </c>
      <c r="B16" s="17" t="e">
        <f>'C завтраками| Bed and breakfast'!#REF!*0.9</f>
        <v>#REF!</v>
      </c>
      <c r="C16" s="17" t="e">
        <f>'C завтраками| Bed and breakfast'!#REF!*0.9</f>
        <v>#REF!</v>
      </c>
      <c r="D16" s="17" t="e">
        <f>'C завтраками| Bed and breakfast'!#REF!*0.9</f>
        <v>#REF!</v>
      </c>
      <c r="E16" s="17" t="e">
        <f>'C завтраками| Bed and breakfast'!#REF!*0.9</f>
        <v>#REF!</v>
      </c>
      <c r="F16" s="17" t="e">
        <f>'C завтраками| Bed and breakfast'!#REF!*0.9</f>
        <v>#REF!</v>
      </c>
      <c r="G16" s="17" t="e">
        <f>'C завтраками| Bed and breakfast'!#REF!*0.9</f>
        <v>#REF!</v>
      </c>
      <c r="H16" s="17" t="e">
        <f>'C завтраками| Bed and breakfast'!#REF!*0.9</f>
        <v>#REF!</v>
      </c>
      <c r="I16" s="17" t="e">
        <f>'C завтраками| Bed and breakfast'!#REF!*0.9</f>
        <v>#REF!</v>
      </c>
      <c r="J16" s="17" t="e">
        <f>'C завтраками| Bed and breakfast'!#REF!*0.9</f>
        <v>#REF!</v>
      </c>
      <c r="K16" s="17" t="e">
        <f>'C завтраками| Bed and breakfast'!#REF!*0.9</f>
        <v>#REF!</v>
      </c>
    </row>
    <row r="17" spans="1:11" x14ac:dyDescent="0.2">
      <c r="A17" s="17" t="s">
        <v>152</v>
      </c>
      <c r="B17" s="17"/>
      <c r="C17" s="17"/>
      <c r="D17" s="17"/>
      <c r="E17" s="17"/>
      <c r="F17" s="17"/>
      <c r="G17" s="17"/>
      <c r="H17" s="17"/>
      <c r="I17" s="17"/>
      <c r="J17" s="17"/>
      <c r="K17" s="17"/>
    </row>
    <row r="18" spans="1:11" x14ac:dyDescent="0.2">
      <c r="A18" s="19">
        <v>1</v>
      </c>
      <c r="B18" s="17" t="e">
        <f>'C завтраками| Bed and breakfast'!#REF!*0.9</f>
        <v>#REF!</v>
      </c>
      <c r="C18" s="17" t="e">
        <f>'C завтраками| Bed and breakfast'!#REF!*0.9</f>
        <v>#REF!</v>
      </c>
      <c r="D18" s="17" t="e">
        <f>'C завтраками| Bed and breakfast'!#REF!*0.9</f>
        <v>#REF!</v>
      </c>
      <c r="E18" s="17" t="e">
        <f>'C завтраками| Bed and breakfast'!#REF!*0.9</f>
        <v>#REF!</v>
      </c>
      <c r="F18" s="17" t="e">
        <f>'C завтраками| Bed and breakfast'!#REF!*0.9</f>
        <v>#REF!</v>
      </c>
      <c r="G18" s="17" t="e">
        <f>'C завтраками| Bed and breakfast'!#REF!*0.9</f>
        <v>#REF!</v>
      </c>
      <c r="H18" s="17" t="e">
        <f>'C завтраками| Bed and breakfast'!#REF!*0.9</f>
        <v>#REF!</v>
      </c>
      <c r="I18" s="17" t="e">
        <f>'C завтраками| Bed and breakfast'!#REF!*0.9</f>
        <v>#REF!</v>
      </c>
      <c r="J18" s="17" t="e">
        <f>'C завтраками| Bed and breakfast'!#REF!*0.9</f>
        <v>#REF!</v>
      </c>
      <c r="K18" s="17" t="e">
        <f>'C завтраками| Bed and breakfast'!#REF!*0.9</f>
        <v>#REF!</v>
      </c>
    </row>
    <row r="19" spans="1:11" x14ac:dyDescent="0.2">
      <c r="A19" s="19">
        <v>2</v>
      </c>
      <c r="B19" s="17" t="e">
        <f>'C завтраками| Bed and breakfast'!#REF!*0.9</f>
        <v>#REF!</v>
      </c>
      <c r="C19" s="17" t="e">
        <f>'C завтраками| Bed and breakfast'!#REF!*0.9</f>
        <v>#REF!</v>
      </c>
      <c r="D19" s="17" t="e">
        <f>'C завтраками| Bed and breakfast'!#REF!*0.9</f>
        <v>#REF!</v>
      </c>
      <c r="E19" s="17" t="e">
        <f>'C завтраками| Bed and breakfast'!#REF!*0.9</f>
        <v>#REF!</v>
      </c>
      <c r="F19" s="17" t="e">
        <f>'C завтраками| Bed and breakfast'!#REF!*0.9</f>
        <v>#REF!</v>
      </c>
      <c r="G19" s="17" t="e">
        <f>'C завтраками| Bed and breakfast'!#REF!*0.9</f>
        <v>#REF!</v>
      </c>
      <c r="H19" s="17" t="e">
        <f>'C завтраками| Bed and breakfast'!#REF!*0.9</f>
        <v>#REF!</v>
      </c>
      <c r="I19" s="17" t="e">
        <f>'C завтраками| Bed and breakfast'!#REF!*0.9</f>
        <v>#REF!</v>
      </c>
      <c r="J19" s="17" t="e">
        <f>'C завтраками| Bed and breakfast'!#REF!*0.9</f>
        <v>#REF!</v>
      </c>
      <c r="K19" s="17" t="e">
        <f>'C завтраками| Bed and breakfast'!#REF!*0.9</f>
        <v>#REF!</v>
      </c>
    </row>
    <row r="20" spans="1:11" x14ac:dyDescent="0.2">
      <c r="A20" s="17" t="s">
        <v>5</v>
      </c>
      <c r="B20" s="17"/>
      <c r="C20" s="17"/>
      <c r="D20" s="17"/>
      <c r="E20" s="17"/>
      <c r="F20" s="17"/>
      <c r="G20" s="17"/>
      <c r="H20" s="17"/>
      <c r="I20" s="17"/>
      <c r="J20" s="17"/>
      <c r="K20" s="17"/>
    </row>
    <row r="21" spans="1:11" x14ac:dyDescent="0.2">
      <c r="A21" s="19">
        <v>1</v>
      </c>
      <c r="B21" s="17" t="e">
        <f>'C завтраками| Bed and breakfast'!#REF!*0.9</f>
        <v>#REF!</v>
      </c>
      <c r="C21" s="17" t="e">
        <f>'C завтраками| Bed and breakfast'!#REF!*0.9</f>
        <v>#REF!</v>
      </c>
      <c r="D21" s="17" t="e">
        <f>'C завтраками| Bed and breakfast'!#REF!*0.9</f>
        <v>#REF!</v>
      </c>
      <c r="E21" s="17" t="e">
        <f>'C завтраками| Bed and breakfast'!#REF!*0.9</f>
        <v>#REF!</v>
      </c>
      <c r="F21" s="17" t="e">
        <f>'C завтраками| Bed and breakfast'!#REF!*0.9</f>
        <v>#REF!</v>
      </c>
      <c r="G21" s="17" t="e">
        <f>'C завтраками| Bed and breakfast'!#REF!*0.9</f>
        <v>#REF!</v>
      </c>
      <c r="H21" s="17" t="e">
        <f>'C завтраками| Bed and breakfast'!#REF!*0.9</f>
        <v>#REF!</v>
      </c>
      <c r="I21" s="17" t="e">
        <f>'C завтраками| Bed and breakfast'!#REF!*0.9</f>
        <v>#REF!</v>
      </c>
      <c r="J21" s="17" t="e">
        <f>'C завтраками| Bed and breakfast'!#REF!*0.9</f>
        <v>#REF!</v>
      </c>
      <c r="K21" s="17" t="e">
        <f>'C завтраками| Bed and breakfast'!#REF!*0.9</f>
        <v>#REF!</v>
      </c>
    </row>
    <row r="22" spans="1:11" s="159" customFormat="1" x14ac:dyDescent="0.2">
      <c r="A22" s="19">
        <v>2</v>
      </c>
      <c r="B22" s="17" t="e">
        <f>'C завтраками| Bed and breakfast'!#REF!*0.9</f>
        <v>#REF!</v>
      </c>
      <c r="C22" s="17" t="e">
        <f>'C завтраками| Bed and breakfast'!#REF!*0.9</f>
        <v>#REF!</v>
      </c>
      <c r="D22" s="17" t="e">
        <f>'C завтраками| Bed and breakfast'!#REF!*0.9</f>
        <v>#REF!</v>
      </c>
      <c r="E22" s="17" t="e">
        <f>'C завтраками| Bed and breakfast'!#REF!*0.9</f>
        <v>#REF!</v>
      </c>
      <c r="F22" s="17" t="e">
        <f>'C завтраками| Bed and breakfast'!#REF!*0.9</f>
        <v>#REF!</v>
      </c>
      <c r="G22" s="17" t="e">
        <f>'C завтраками| Bed and breakfast'!#REF!*0.9</f>
        <v>#REF!</v>
      </c>
      <c r="H22" s="17" t="e">
        <f>'C завтраками| Bed and breakfast'!#REF!*0.9</f>
        <v>#REF!</v>
      </c>
      <c r="I22" s="17" t="e">
        <f>'C завтраками| Bed and breakfast'!#REF!*0.9</f>
        <v>#REF!</v>
      </c>
      <c r="J22" s="17" t="e">
        <f>'C завтраками| Bed and breakfast'!#REF!*0.9</f>
        <v>#REF!</v>
      </c>
      <c r="K22" s="17" t="e">
        <f>'C завтраками| Bed and breakfast'!#REF!*0.9</f>
        <v>#REF!</v>
      </c>
    </row>
    <row r="23" spans="1:11" s="159" customFormat="1" x14ac:dyDescent="0.2">
      <c r="A23" s="41"/>
      <c r="B23" s="60"/>
      <c r="C23" s="60"/>
      <c r="D23" s="60"/>
      <c r="E23" s="60"/>
      <c r="F23" s="60"/>
      <c r="G23" s="60"/>
      <c r="H23" s="60"/>
      <c r="I23" s="60"/>
      <c r="J23" s="60"/>
      <c r="K23" s="60"/>
    </row>
    <row r="24" spans="1:11" s="159" customFormat="1" x14ac:dyDescent="0.2">
      <c r="A24" s="100" t="s">
        <v>60</v>
      </c>
    </row>
    <row r="25" spans="1:11" s="159" customFormat="1" x14ac:dyDescent="0.2">
      <c r="A25" s="25"/>
    </row>
    <row r="26" spans="1:11" x14ac:dyDescent="0.2">
      <c r="A26" s="10" t="s">
        <v>11</v>
      </c>
      <c r="B26" s="24" t="e">
        <f t="shared" ref="B26" si="0">B3</f>
        <v>#REF!</v>
      </c>
      <c r="C26" s="24" t="e">
        <f t="shared" ref="C26:K26" si="1">C3</f>
        <v>#REF!</v>
      </c>
      <c r="D26" s="24" t="e">
        <f t="shared" si="1"/>
        <v>#REF!</v>
      </c>
      <c r="E26" s="24" t="e">
        <f t="shared" si="1"/>
        <v>#REF!</v>
      </c>
      <c r="F26" s="24" t="e">
        <f t="shared" si="1"/>
        <v>#REF!</v>
      </c>
      <c r="G26" s="24" t="e">
        <f t="shared" si="1"/>
        <v>#REF!</v>
      </c>
      <c r="H26" s="24" t="e">
        <f t="shared" si="1"/>
        <v>#REF!</v>
      </c>
      <c r="I26" s="24" t="e">
        <f t="shared" si="1"/>
        <v>#REF!</v>
      </c>
      <c r="J26" s="24" t="e">
        <f t="shared" si="1"/>
        <v>#REF!</v>
      </c>
      <c r="K26" s="24" t="e">
        <f t="shared" si="1"/>
        <v>#REF!</v>
      </c>
    </row>
    <row r="27" spans="1:11" x14ac:dyDescent="0.2">
      <c r="A27" s="11"/>
      <c r="B27" s="24" t="e">
        <f t="shared" ref="B27" si="2">B4</f>
        <v>#REF!</v>
      </c>
      <c r="C27" s="24" t="e">
        <f t="shared" ref="C27:K27" si="3">C4</f>
        <v>#REF!</v>
      </c>
      <c r="D27" s="24" t="e">
        <f t="shared" si="3"/>
        <v>#REF!</v>
      </c>
      <c r="E27" s="24" t="e">
        <f t="shared" si="3"/>
        <v>#REF!</v>
      </c>
      <c r="F27" s="24" t="e">
        <f t="shared" si="3"/>
        <v>#REF!</v>
      </c>
      <c r="G27" s="24" t="e">
        <f t="shared" si="3"/>
        <v>#REF!</v>
      </c>
      <c r="H27" s="24" t="e">
        <f t="shared" si="3"/>
        <v>#REF!</v>
      </c>
      <c r="I27" s="24" t="e">
        <f t="shared" si="3"/>
        <v>#REF!</v>
      </c>
      <c r="J27" s="24" t="e">
        <f t="shared" si="3"/>
        <v>#REF!</v>
      </c>
      <c r="K27" s="24" t="e">
        <f t="shared" si="3"/>
        <v>#REF!</v>
      </c>
    </row>
    <row r="28" spans="1:11" x14ac:dyDescent="0.2">
      <c r="A28" s="17" t="s">
        <v>149</v>
      </c>
      <c r="B28" s="128"/>
      <c r="C28" s="128"/>
      <c r="D28" s="128"/>
      <c r="E28" s="128"/>
      <c r="F28" s="128"/>
      <c r="G28" s="128"/>
      <c r="H28" s="128"/>
      <c r="I28" s="128"/>
      <c r="J28" s="128"/>
      <c r="K28" s="128"/>
    </row>
    <row r="29" spans="1:11" x14ac:dyDescent="0.2">
      <c r="A29" s="19">
        <v>1</v>
      </c>
      <c r="B29" s="17" t="e">
        <f t="shared" ref="B29" si="4">B6*0.9</f>
        <v>#REF!</v>
      </c>
      <c r="C29" s="17" t="e">
        <f t="shared" ref="C29:K29" si="5">C6*0.9</f>
        <v>#REF!</v>
      </c>
      <c r="D29" s="17" t="e">
        <f t="shared" si="5"/>
        <v>#REF!</v>
      </c>
      <c r="E29" s="17" t="e">
        <f t="shared" si="5"/>
        <v>#REF!</v>
      </c>
      <c r="F29" s="17" t="e">
        <f t="shared" si="5"/>
        <v>#REF!</v>
      </c>
      <c r="G29" s="17" t="e">
        <f t="shared" si="5"/>
        <v>#REF!</v>
      </c>
      <c r="H29" s="17" t="e">
        <f t="shared" si="5"/>
        <v>#REF!</v>
      </c>
      <c r="I29" s="17" t="e">
        <f t="shared" si="5"/>
        <v>#REF!</v>
      </c>
      <c r="J29" s="17" t="e">
        <f t="shared" si="5"/>
        <v>#REF!</v>
      </c>
      <c r="K29" s="17" t="e">
        <f t="shared" si="5"/>
        <v>#REF!</v>
      </c>
    </row>
    <row r="30" spans="1:11" x14ac:dyDescent="0.2">
      <c r="A30" s="19">
        <v>2</v>
      </c>
      <c r="B30" s="17" t="e">
        <f t="shared" ref="B30" si="6">B7*0.9</f>
        <v>#REF!</v>
      </c>
      <c r="C30" s="17" t="e">
        <f t="shared" ref="C30:K30" si="7">C7*0.9</f>
        <v>#REF!</v>
      </c>
      <c r="D30" s="17" t="e">
        <f t="shared" si="7"/>
        <v>#REF!</v>
      </c>
      <c r="E30" s="17" t="e">
        <f t="shared" si="7"/>
        <v>#REF!</v>
      </c>
      <c r="F30" s="17" t="e">
        <f t="shared" si="7"/>
        <v>#REF!</v>
      </c>
      <c r="G30" s="17" t="e">
        <f t="shared" si="7"/>
        <v>#REF!</v>
      </c>
      <c r="H30" s="17" t="e">
        <f t="shared" si="7"/>
        <v>#REF!</v>
      </c>
      <c r="I30" s="17" t="e">
        <f t="shared" si="7"/>
        <v>#REF!</v>
      </c>
      <c r="J30" s="17" t="e">
        <f t="shared" si="7"/>
        <v>#REF!</v>
      </c>
      <c r="K30" s="17" t="e">
        <f t="shared" si="7"/>
        <v>#REF!</v>
      </c>
    </row>
    <row r="31" spans="1:11" x14ac:dyDescent="0.2">
      <c r="A31" s="17" t="s">
        <v>150</v>
      </c>
      <c r="B31" s="17"/>
      <c r="C31" s="17"/>
      <c r="D31" s="17"/>
      <c r="E31" s="17"/>
      <c r="F31" s="17"/>
      <c r="G31" s="17"/>
      <c r="H31" s="17"/>
      <c r="I31" s="17"/>
      <c r="J31" s="17"/>
      <c r="K31" s="17"/>
    </row>
    <row r="32" spans="1:11" x14ac:dyDescent="0.2">
      <c r="A32" s="19">
        <v>1</v>
      </c>
      <c r="B32" s="17" t="e">
        <f t="shared" ref="B32" si="8">B9*0.9</f>
        <v>#REF!</v>
      </c>
      <c r="C32" s="17" t="e">
        <f t="shared" ref="C32:K32" si="9">C9*0.9</f>
        <v>#REF!</v>
      </c>
      <c r="D32" s="17" t="e">
        <f t="shared" si="9"/>
        <v>#REF!</v>
      </c>
      <c r="E32" s="17" t="e">
        <f t="shared" si="9"/>
        <v>#REF!</v>
      </c>
      <c r="F32" s="17" t="e">
        <f t="shared" si="9"/>
        <v>#REF!</v>
      </c>
      <c r="G32" s="17" t="e">
        <f t="shared" si="9"/>
        <v>#REF!</v>
      </c>
      <c r="H32" s="17" t="e">
        <f t="shared" si="9"/>
        <v>#REF!</v>
      </c>
      <c r="I32" s="17" t="e">
        <f t="shared" si="9"/>
        <v>#REF!</v>
      </c>
      <c r="J32" s="17" t="e">
        <f t="shared" si="9"/>
        <v>#REF!</v>
      </c>
      <c r="K32" s="17" t="e">
        <f t="shared" si="9"/>
        <v>#REF!</v>
      </c>
    </row>
    <row r="33" spans="1:11" x14ac:dyDescent="0.2">
      <c r="A33" s="19">
        <v>2</v>
      </c>
      <c r="B33" s="17" t="e">
        <f t="shared" ref="B33" si="10">B10*0.9</f>
        <v>#REF!</v>
      </c>
      <c r="C33" s="17" t="e">
        <f t="shared" ref="C33:K33" si="11">C10*0.9</f>
        <v>#REF!</v>
      </c>
      <c r="D33" s="17" t="e">
        <f t="shared" si="11"/>
        <v>#REF!</v>
      </c>
      <c r="E33" s="17" t="e">
        <f t="shared" si="11"/>
        <v>#REF!</v>
      </c>
      <c r="F33" s="17" t="e">
        <f t="shared" si="11"/>
        <v>#REF!</v>
      </c>
      <c r="G33" s="17" t="e">
        <f t="shared" si="11"/>
        <v>#REF!</v>
      </c>
      <c r="H33" s="17" t="e">
        <f t="shared" si="11"/>
        <v>#REF!</v>
      </c>
      <c r="I33" s="17" t="e">
        <f t="shared" si="11"/>
        <v>#REF!</v>
      </c>
      <c r="J33" s="17" t="e">
        <f t="shared" si="11"/>
        <v>#REF!</v>
      </c>
      <c r="K33" s="17" t="e">
        <f t="shared" si="11"/>
        <v>#REF!</v>
      </c>
    </row>
    <row r="34" spans="1:11" x14ac:dyDescent="0.2">
      <c r="A34" s="17" t="s">
        <v>151</v>
      </c>
      <c r="B34" s="17"/>
      <c r="C34" s="17"/>
      <c r="D34" s="17"/>
      <c r="E34" s="17"/>
      <c r="F34" s="17"/>
      <c r="G34" s="17"/>
      <c r="H34" s="17"/>
      <c r="I34" s="17"/>
      <c r="J34" s="17"/>
      <c r="K34" s="17"/>
    </row>
    <row r="35" spans="1:11" x14ac:dyDescent="0.2">
      <c r="A35" s="19">
        <v>1</v>
      </c>
      <c r="B35" s="17" t="e">
        <f t="shared" ref="B35" si="12">B12*0.9</f>
        <v>#REF!</v>
      </c>
      <c r="C35" s="17" t="e">
        <f t="shared" ref="C35:K35" si="13">C12*0.9</f>
        <v>#REF!</v>
      </c>
      <c r="D35" s="17" t="e">
        <f t="shared" si="13"/>
        <v>#REF!</v>
      </c>
      <c r="E35" s="17" t="e">
        <f t="shared" si="13"/>
        <v>#REF!</v>
      </c>
      <c r="F35" s="17" t="e">
        <f t="shared" si="13"/>
        <v>#REF!</v>
      </c>
      <c r="G35" s="17" t="e">
        <f t="shared" si="13"/>
        <v>#REF!</v>
      </c>
      <c r="H35" s="17" t="e">
        <f t="shared" si="13"/>
        <v>#REF!</v>
      </c>
      <c r="I35" s="17" t="e">
        <f t="shared" si="13"/>
        <v>#REF!</v>
      </c>
      <c r="J35" s="17" t="e">
        <f t="shared" si="13"/>
        <v>#REF!</v>
      </c>
      <c r="K35" s="17" t="e">
        <f t="shared" si="13"/>
        <v>#REF!</v>
      </c>
    </row>
    <row r="36" spans="1:11" x14ac:dyDescent="0.2">
      <c r="A36" s="19">
        <v>2</v>
      </c>
      <c r="B36" s="17" t="e">
        <f t="shared" ref="B36" si="14">B13*0.9</f>
        <v>#REF!</v>
      </c>
      <c r="C36" s="17" t="e">
        <f t="shared" ref="C36:K36" si="15">C13*0.9</f>
        <v>#REF!</v>
      </c>
      <c r="D36" s="17" t="e">
        <f t="shared" si="15"/>
        <v>#REF!</v>
      </c>
      <c r="E36" s="17" t="e">
        <f t="shared" si="15"/>
        <v>#REF!</v>
      </c>
      <c r="F36" s="17" t="e">
        <f t="shared" si="15"/>
        <v>#REF!</v>
      </c>
      <c r="G36" s="17" t="e">
        <f t="shared" si="15"/>
        <v>#REF!</v>
      </c>
      <c r="H36" s="17" t="e">
        <f t="shared" si="15"/>
        <v>#REF!</v>
      </c>
      <c r="I36" s="17" t="e">
        <f t="shared" si="15"/>
        <v>#REF!</v>
      </c>
      <c r="J36" s="17" t="e">
        <f t="shared" si="15"/>
        <v>#REF!</v>
      </c>
      <c r="K36" s="17" t="e">
        <f t="shared" si="15"/>
        <v>#REF!</v>
      </c>
    </row>
    <row r="37" spans="1:11" x14ac:dyDescent="0.2">
      <c r="A37" s="17" t="s">
        <v>4</v>
      </c>
      <c r="B37" s="17"/>
      <c r="C37" s="17"/>
      <c r="D37" s="17"/>
      <c r="E37" s="17"/>
      <c r="F37" s="17"/>
      <c r="G37" s="17"/>
      <c r="H37" s="17"/>
      <c r="I37" s="17"/>
      <c r="J37" s="17"/>
      <c r="K37" s="17"/>
    </row>
    <row r="38" spans="1:11" x14ac:dyDescent="0.2">
      <c r="A38" s="19">
        <v>1</v>
      </c>
      <c r="B38" s="17" t="e">
        <f t="shared" ref="B38" si="16">B15*0.9</f>
        <v>#REF!</v>
      </c>
      <c r="C38" s="17" t="e">
        <f t="shared" ref="C38:K38" si="17">C15*0.9</f>
        <v>#REF!</v>
      </c>
      <c r="D38" s="17" t="e">
        <f t="shared" si="17"/>
        <v>#REF!</v>
      </c>
      <c r="E38" s="17" t="e">
        <f t="shared" si="17"/>
        <v>#REF!</v>
      </c>
      <c r="F38" s="17" t="e">
        <f t="shared" si="17"/>
        <v>#REF!</v>
      </c>
      <c r="G38" s="17" t="e">
        <f t="shared" si="17"/>
        <v>#REF!</v>
      </c>
      <c r="H38" s="17" t="e">
        <f t="shared" si="17"/>
        <v>#REF!</v>
      </c>
      <c r="I38" s="17" t="e">
        <f t="shared" si="17"/>
        <v>#REF!</v>
      </c>
      <c r="J38" s="17" t="e">
        <f t="shared" si="17"/>
        <v>#REF!</v>
      </c>
      <c r="K38" s="17" t="e">
        <f t="shared" si="17"/>
        <v>#REF!</v>
      </c>
    </row>
    <row r="39" spans="1:11" x14ac:dyDescent="0.2">
      <c r="A39" s="19">
        <v>2</v>
      </c>
      <c r="B39" s="17" t="e">
        <f t="shared" ref="B39" si="18">B16*0.9</f>
        <v>#REF!</v>
      </c>
      <c r="C39" s="17" t="e">
        <f t="shared" ref="C39:K39" si="19">C16*0.9</f>
        <v>#REF!</v>
      </c>
      <c r="D39" s="17" t="e">
        <f t="shared" si="19"/>
        <v>#REF!</v>
      </c>
      <c r="E39" s="17" t="e">
        <f t="shared" si="19"/>
        <v>#REF!</v>
      </c>
      <c r="F39" s="17" t="e">
        <f t="shared" si="19"/>
        <v>#REF!</v>
      </c>
      <c r="G39" s="17" t="e">
        <f t="shared" si="19"/>
        <v>#REF!</v>
      </c>
      <c r="H39" s="17" t="e">
        <f t="shared" si="19"/>
        <v>#REF!</v>
      </c>
      <c r="I39" s="17" t="e">
        <f t="shared" si="19"/>
        <v>#REF!</v>
      </c>
      <c r="J39" s="17" t="e">
        <f t="shared" si="19"/>
        <v>#REF!</v>
      </c>
      <c r="K39" s="17" t="e">
        <f t="shared" si="19"/>
        <v>#REF!</v>
      </c>
    </row>
    <row r="40" spans="1:11" x14ac:dyDescent="0.2">
      <c r="A40" s="17" t="s">
        <v>152</v>
      </c>
      <c r="B40" s="17"/>
      <c r="C40" s="17"/>
      <c r="D40" s="17"/>
      <c r="E40" s="17"/>
      <c r="F40" s="17"/>
      <c r="G40" s="17"/>
      <c r="H40" s="17"/>
      <c r="I40" s="17"/>
      <c r="J40" s="17"/>
      <c r="K40" s="17"/>
    </row>
    <row r="41" spans="1:11" x14ac:dyDescent="0.2">
      <c r="A41" s="19">
        <v>1</v>
      </c>
      <c r="B41" s="17" t="e">
        <f t="shared" ref="B41" si="20">B18*0.9</f>
        <v>#REF!</v>
      </c>
      <c r="C41" s="17" t="e">
        <f t="shared" ref="C41:K41" si="21">C18*0.9</f>
        <v>#REF!</v>
      </c>
      <c r="D41" s="17" t="e">
        <f t="shared" si="21"/>
        <v>#REF!</v>
      </c>
      <c r="E41" s="17" t="e">
        <f t="shared" si="21"/>
        <v>#REF!</v>
      </c>
      <c r="F41" s="17" t="e">
        <f t="shared" si="21"/>
        <v>#REF!</v>
      </c>
      <c r="G41" s="17" t="e">
        <f t="shared" si="21"/>
        <v>#REF!</v>
      </c>
      <c r="H41" s="17" t="e">
        <f t="shared" si="21"/>
        <v>#REF!</v>
      </c>
      <c r="I41" s="17" t="e">
        <f t="shared" si="21"/>
        <v>#REF!</v>
      </c>
      <c r="J41" s="17" t="e">
        <f t="shared" si="21"/>
        <v>#REF!</v>
      </c>
      <c r="K41" s="17" t="e">
        <f t="shared" si="21"/>
        <v>#REF!</v>
      </c>
    </row>
    <row r="42" spans="1:11" x14ac:dyDescent="0.2">
      <c r="A42" s="19">
        <v>2</v>
      </c>
      <c r="B42" s="17" t="e">
        <f t="shared" ref="B42" si="22">B19*0.9</f>
        <v>#REF!</v>
      </c>
      <c r="C42" s="17" t="e">
        <f t="shared" ref="C42:K42" si="23">C19*0.9</f>
        <v>#REF!</v>
      </c>
      <c r="D42" s="17" t="e">
        <f t="shared" si="23"/>
        <v>#REF!</v>
      </c>
      <c r="E42" s="17" t="e">
        <f t="shared" si="23"/>
        <v>#REF!</v>
      </c>
      <c r="F42" s="17" t="e">
        <f t="shared" si="23"/>
        <v>#REF!</v>
      </c>
      <c r="G42" s="17" t="e">
        <f t="shared" si="23"/>
        <v>#REF!</v>
      </c>
      <c r="H42" s="17" t="e">
        <f t="shared" si="23"/>
        <v>#REF!</v>
      </c>
      <c r="I42" s="17" t="e">
        <f t="shared" si="23"/>
        <v>#REF!</v>
      </c>
      <c r="J42" s="17" t="e">
        <f t="shared" si="23"/>
        <v>#REF!</v>
      </c>
      <c r="K42" s="17" t="e">
        <f t="shared" si="23"/>
        <v>#REF!</v>
      </c>
    </row>
    <row r="43" spans="1:11" x14ac:dyDescent="0.2">
      <c r="A43" s="17" t="s">
        <v>5</v>
      </c>
      <c r="B43" s="17"/>
      <c r="C43" s="17"/>
      <c r="D43" s="17"/>
      <c r="E43" s="17"/>
      <c r="F43" s="17"/>
      <c r="G43" s="17"/>
      <c r="H43" s="17"/>
      <c r="I43" s="17"/>
      <c r="J43" s="17"/>
      <c r="K43" s="17"/>
    </row>
    <row r="44" spans="1:11" x14ac:dyDescent="0.2">
      <c r="A44" s="19">
        <v>1</v>
      </c>
      <c r="B44" s="17" t="e">
        <f t="shared" ref="B44" si="24">B21*0.9</f>
        <v>#REF!</v>
      </c>
      <c r="C44" s="17" t="e">
        <f t="shared" ref="C44:K44" si="25">C21*0.9</f>
        <v>#REF!</v>
      </c>
      <c r="D44" s="17" t="e">
        <f t="shared" si="25"/>
        <v>#REF!</v>
      </c>
      <c r="E44" s="17" t="e">
        <f t="shared" si="25"/>
        <v>#REF!</v>
      </c>
      <c r="F44" s="17" t="e">
        <f t="shared" si="25"/>
        <v>#REF!</v>
      </c>
      <c r="G44" s="17" t="e">
        <f t="shared" si="25"/>
        <v>#REF!</v>
      </c>
      <c r="H44" s="17" t="e">
        <f t="shared" si="25"/>
        <v>#REF!</v>
      </c>
      <c r="I44" s="17" t="e">
        <f t="shared" si="25"/>
        <v>#REF!</v>
      </c>
      <c r="J44" s="17" t="e">
        <f t="shared" si="25"/>
        <v>#REF!</v>
      </c>
      <c r="K44" s="17" t="e">
        <f t="shared" si="25"/>
        <v>#REF!</v>
      </c>
    </row>
    <row r="45" spans="1:11" x14ac:dyDescent="0.2">
      <c r="A45" s="19">
        <v>2</v>
      </c>
      <c r="B45" s="17" t="e">
        <f t="shared" ref="B45" si="26">B22*0.9</f>
        <v>#REF!</v>
      </c>
      <c r="C45" s="17" t="e">
        <f t="shared" ref="C45:K45" si="27">C22*0.9</f>
        <v>#REF!</v>
      </c>
      <c r="D45" s="17" t="e">
        <f t="shared" si="27"/>
        <v>#REF!</v>
      </c>
      <c r="E45" s="17" t="e">
        <f t="shared" si="27"/>
        <v>#REF!</v>
      </c>
      <c r="F45" s="17" t="e">
        <f t="shared" si="27"/>
        <v>#REF!</v>
      </c>
      <c r="G45" s="17" t="e">
        <f t="shared" si="27"/>
        <v>#REF!</v>
      </c>
      <c r="H45" s="17" t="e">
        <f t="shared" si="27"/>
        <v>#REF!</v>
      </c>
      <c r="I45" s="17" t="e">
        <f t="shared" si="27"/>
        <v>#REF!</v>
      </c>
      <c r="J45" s="17" t="e">
        <f t="shared" si="27"/>
        <v>#REF!</v>
      </c>
      <c r="K45" s="17" t="e">
        <f t="shared" si="27"/>
        <v>#REF!</v>
      </c>
    </row>
    <row r="46" spans="1:11" s="159" customFormat="1" x14ac:dyDescent="0.2">
      <c r="A46" s="41"/>
    </row>
    <row r="47" spans="1:11" s="159" customFormat="1" x14ac:dyDescent="0.2">
      <c r="A47" s="41"/>
    </row>
    <row r="48" spans="1:11" s="159" customFormat="1" ht="138" customHeight="1" x14ac:dyDescent="0.2">
      <c r="A48" s="187" t="s">
        <v>179</v>
      </c>
    </row>
    <row r="49" spans="1:1" s="159" customFormat="1" ht="13.5" thickBot="1" x14ac:dyDescent="0.25">
      <c r="A49" s="112" t="s">
        <v>24</v>
      </c>
    </row>
    <row r="50" spans="1:1" s="159" customFormat="1" ht="13.5" thickBot="1" x14ac:dyDescent="0.25">
      <c r="A50" s="196" t="s">
        <v>200</v>
      </c>
    </row>
    <row r="51" spans="1:1" s="159" customFormat="1" x14ac:dyDescent="0.2">
      <c r="A51" s="197" t="s">
        <v>201</v>
      </c>
    </row>
    <row r="52" spans="1:1" s="159" customFormat="1" x14ac:dyDescent="0.2">
      <c r="A52" s="63"/>
    </row>
    <row r="53" spans="1:1" s="159" customFormat="1" x14ac:dyDescent="0.2">
      <c r="A53" s="112" t="s">
        <v>12</v>
      </c>
    </row>
    <row r="54" spans="1:1" s="159" customFormat="1" x14ac:dyDescent="0.2">
      <c r="A54" s="22" t="s">
        <v>13</v>
      </c>
    </row>
    <row r="55" spans="1:1" s="159" customFormat="1" x14ac:dyDescent="0.2">
      <c r="A55" s="22" t="s">
        <v>14</v>
      </c>
    </row>
    <row r="56" spans="1:1" ht="24" x14ac:dyDescent="0.2">
      <c r="A56" s="66" t="s">
        <v>18</v>
      </c>
    </row>
    <row r="57" spans="1:1" x14ac:dyDescent="0.2">
      <c r="A57" s="156" t="s">
        <v>126</v>
      </c>
    </row>
    <row r="58" spans="1:1" ht="24" x14ac:dyDescent="0.2">
      <c r="A58" s="198" t="s">
        <v>215</v>
      </c>
    </row>
    <row r="59" spans="1:1" x14ac:dyDescent="0.2">
      <c r="A59" s="53"/>
    </row>
    <row r="60" spans="1:1" ht="25.5" x14ac:dyDescent="0.2">
      <c r="A60" s="115" t="s">
        <v>101</v>
      </c>
    </row>
    <row r="61" spans="1:1" ht="42" x14ac:dyDescent="0.2">
      <c r="A61" s="98" t="s">
        <v>164</v>
      </c>
    </row>
    <row r="62" spans="1:1" ht="52.5" x14ac:dyDescent="0.2">
      <c r="A62" s="98" t="s">
        <v>165</v>
      </c>
    </row>
    <row r="63" spans="1:1" ht="21" x14ac:dyDescent="0.2">
      <c r="A63" s="98" t="s">
        <v>166</v>
      </c>
    </row>
    <row r="64" spans="1:1" ht="31.5" x14ac:dyDescent="0.2">
      <c r="A64" s="98" t="s">
        <v>167</v>
      </c>
    </row>
    <row r="65" spans="1:1" ht="31.5" x14ac:dyDescent="0.2">
      <c r="A65" s="98" t="s">
        <v>168</v>
      </c>
    </row>
    <row r="66" spans="1:1" ht="31.5" x14ac:dyDescent="0.2">
      <c r="A66" s="98" t="s">
        <v>169</v>
      </c>
    </row>
    <row r="67" spans="1:1" ht="21" x14ac:dyDescent="0.2">
      <c r="A67" s="98" t="s">
        <v>170</v>
      </c>
    </row>
    <row r="68" spans="1:1" ht="42" x14ac:dyDescent="0.2">
      <c r="A68" s="98" t="s">
        <v>171</v>
      </c>
    </row>
    <row r="69" spans="1:1" ht="31.5" x14ac:dyDescent="0.2">
      <c r="A69" s="98" t="s">
        <v>172</v>
      </c>
    </row>
    <row r="70" spans="1:1" ht="21" x14ac:dyDescent="0.2">
      <c r="A70" s="98" t="s">
        <v>173</v>
      </c>
    </row>
    <row r="71" spans="1:1" x14ac:dyDescent="0.2">
      <c r="A71" s="83"/>
    </row>
    <row r="72" spans="1:1" ht="42" x14ac:dyDescent="0.2">
      <c r="A72" s="89" t="s">
        <v>47</v>
      </c>
    </row>
    <row r="73" spans="1:1" ht="21" x14ac:dyDescent="0.2">
      <c r="A73" s="116" t="s">
        <v>48</v>
      </c>
    </row>
    <row r="74" spans="1:1" ht="53.25" x14ac:dyDescent="0.2">
      <c r="A74" s="86" t="s">
        <v>49</v>
      </c>
    </row>
    <row r="75" spans="1:1" ht="31.5" x14ac:dyDescent="0.2">
      <c r="A75" s="69" t="s">
        <v>50</v>
      </c>
    </row>
    <row r="76" spans="1:1" x14ac:dyDescent="0.2">
      <c r="A76" s="71"/>
    </row>
    <row r="77" spans="1:1" x14ac:dyDescent="0.2">
      <c r="A77" s="72" t="s">
        <v>16</v>
      </c>
    </row>
    <row r="78" spans="1:1" ht="24" x14ac:dyDescent="0.2">
      <c r="A78" s="73" t="s">
        <v>32</v>
      </c>
    </row>
    <row r="79" spans="1:1" ht="24" x14ac:dyDescent="0.2">
      <c r="A79" s="73" t="s">
        <v>33</v>
      </c>
    </row>
    <row r="80" spans="1:1" x14ac:dyDescent="0.2">
      <c r="A80" s="70"/>
    </row>
    <row r="81" spans="1:1" x14ac:dyDescent="0.2">
      <c r="A81" s="71"/>
    </row>
    <row r="82" spans="1:1" x14ac:dyDescent="0.2">
      <c r="A82" s="73"/>
    </row>
    <row r="83" spans="1:1" x14ac:dyDescent="0.2">
      <c r="A83" s="73"/>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3"/>
  <sheetViews>
    <sheetView zoomScale="90" zoomScaleNormal="90" workbookViewId="0">
      <selection activeCell="B3" sqref="B3:K47"/>
    </sheetView>
  </sheetViews>
  <sheetFormatPr defaultColWidth="8.7109375" defaultRowHeight="12.75" x14ac:dyDescent="0.2"/>
  <cols>
    <col min="1" max="1" width="72.5703125" style="159" customWidth="1"/>
    <col min="2" max="16384" width="8.7109375" style="159"/>
  </cols>
  <sheetData>
    <row r="1" spans="1:11" x14ac:dyDescent="0.2">
      <c r="A1" s="13" t="s">
        <v>199</v>
      </c>
    </row>
    <row r="2" spans="1:11" x14ac:dyDescent="0.2">
      <c r="A2" s="111" t="s">
        <v>100</v>
      </c>
    </row>
    <row r="3" spans="1:11" x14ac:dyDescent="0.2">
      <c r="A3" s="119" t="s">
        <v>9</v>
      </c>
      <c r="B3" s="24" t="e">
        <f>'C завтраками| Bed and breakfast'!#REF!</f>
        <v>#REF!</v>
      </c>
      <c r="C3" s="24" t="e">
        <f>'C завтраками| Bed and breakfast'!#REF!</f>
        <v>#REF!</v>
      </c>
      <c r="D3" s="24" t="e">
        <f>'C завтраками| Bed and breakfast'!#REF!</f>
        <v>#REF!</v>
      </c>
      <c r="E3" s="24" t="e">
        <f>'C завтраками| Bed and breakfast'!#REF!</f>
        <v>#REF!</v>
      </c>
      <c r="F3" s="24" t="e">
        <f>'C завтраками| Bed and breakfast'!#REF!</f>
        <v>#REF!</v>
      </c>
      <c r="G3" s="24" t="e">
        <f>'C завтраками| Bed and breakfast'!#REF!</f>
        <v>#REF!</v>
      </c>
      <c r="H3" s="24" t="e">
        <f>'C завтраками| Bed and breakfast'!#REF!</f>
        <v>#REF!</v>
      </c>
      <c r="I3" s="24" t="e">
        <f>'C завтраками| Bed and breakfast'!#REF!</f>
        <v>#REF!</v>
      </c>
      <c r="J3" s="24" t="e">
        <f>'C завтраками| Bed and breakfast'!#REF!</f>
        <v>#REF!</v>
      </c>
      <c r="K3" s="24" t="e">
        <f>'C завтраками| Bed and breakfast'!#REF!</f>
        <v>#REF!</v>
      </c>
    </row>
    <row r="4" spans="1:11" x14ac:dyDescent="0.2">
      <c r="A4" s="20" t="s">
        <v>11</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row>
    <row r="5" spans="1:11" x14ac:dyDescent="0.2">
      <c r="A5" s="17" t="s">
        <v>149</v>
      </c>
      <c r="B5" s="17"/>
      <c r="C5" s="17"/>
      <c r="D5" s="17"/>
      <c r="E5" s="17"/>
      <c r="F5" s="17"/>
      <c r="G5" s="17"/>
      <c r="H5" s="17"/>
      <c r="I5" s="17"/>
      <c r="J5" s="17"/>
      <c r="K5" s="17"/>
    </row>
    <row r="6" spans="1:11" x14ac:dyDescent="0.2">
      <c r="A6" s="19">
        <v>1</v>
      </c>
      <c r="B6" s="17" t="e">
        <f>'C завтраками| Bed and breakfast'!#REF!*0.9</f>
        <v>#REF!</v>
      </c>
      <c r="C6" s="17" t="e">
        <f>'C завтраками| Bed and breakfast'!#REF!*0.9</f>
        <v>#REF!</v>
      </c>
      <c r="D6" s="17" t="e">
        <f>'C завтраками| Bed and breakfast'!#REF!*0.9</f>
        <v>#REF!</v>
      </c>
      <c r="E6" s="17" t="e">
        <f>'C завтраками| Bed and breakfast'!#REF!*0.9</f>
        <v>#REF!</v>
      </c>
      <c r="F6" s="17" t="e">
        <f>'C завтраками| Bed and breakfast'!#REF!*0.9</f>
        <v>#REF!</v>
      </c>
      <c r="G6" s="17" t="e">
        <f>'C завтраками| Bed and breakfast'!#REF!*0.9</f>
        <v>#REF!</v>
      </c>
      <c r="H6" s="17" t="e">
        <f>'C завтраками| Bed and breakfast'!#REF!*0.9</f>
        <v>#REF!</v>
      </c>
      <c r="I6" s="17" t="e">
        <f>'C завтраками| Bed and breakfast'!#REF!*0.9</f>
        <v>#REF!</v>
      </c>
      <c r="J6" s="17" t="e">
        <f>'C завтраками| Bed and breakfast'!#REF!*0.9</f>
        <v>#REF!</v>
      </c>
      <c r="K6" s="17" t="e">
        <f>'C завтраками| Bed and breakfast'!#REF!*0.9</f>
        <v>#REF!</v>
      </c>
    </row>
    <row r="7" spans="1:11" x14ac:dyDescent="0.2">
      <c r="A7" s="19">
        <v>2</v>
      </c>
      <c r="B7" s="17" t="e">
        <f>'C завтраками| Bed and breakfast'!#REF!*0.9</f>
        <v>#REF!</v>
      </c>
      <c r="C7" s="17" t="e">
        <f>'C завтраками| Bed and breakfast'!#REF!*0.9</f>
        <v>#REF!</v>
      </c>
      <c r="D7" s="17" t="e">
        <f>'C завтраками| Bed and breakfast'!#REF!*0.9</f>
        <v>#REF!</v>
      </c>
      <c r="E7" s="17" t="e">
        <f>'C завтраками| Bed and breakfast'!#REF!*0.9</f>
        <v>#REF!</v>
      </c>
      <c r="F7" s="17" t="e">
        <f>'C завтраками| Bed and breakfast'!#REF!*0.9</f>
        <v>#REF!</v>
      </c>
      <c r="G7" s="17" t="e">
        <f>'C завтраками| Bed and breakfast'!#REF!*0.9</f>
        <v>#REF!</v>
      </c>
      <c r="H7" s="17" t="e">
        <f>'C завтраками| Bed and breakfast'!#REF!*0.9</f>
        <v>#REF!</v>
      </c>
      <c r="I7" s="17" t="e">
        <f>'C завтраками| Bed and breakfast'!#REF!*0.9</f>
        <v>#REF!</v>
      </c>
      <c r="J7" s="17" t="e">
        <f>'C завтраками| Bed and breakfast'!#REF!*0.9</f>
        <v>#REF!</v>
      </c>
      <c r="K7" s="17" t="e">
        <f>'C завтраками| Bed and breakfast'!#REF!*0.9</f>
        <v>#REF!</v>
      </c>
    </row>
    <row r="8" spans="1:11" x14ac:dyDescent="0.2">
      <c r="A8" s="17" t="s">
        <v>150</v>
      </c>
      <c r="B8" s="17"/>
      <c r="C8" s="17"/>
      <c r="D8" s="17"/>
      <c r="E8" s="17"/>
      <c r="F8" s="17"/>
      <c r="G8" s="17"/>
      <c r="H8" s="17"/>
      <c r="I8" s="17"/>
      <c r="J8" s="17"/>
      <c r="K8" s="17"/>
    </row>
    <row r="9" spans="1:11" x14ac:dyDescent="0.2">
      <c r="A9" s="19">
        <v>1</v>
      </c>
      <c r="B9" s="17" t="e">
        <f>'C завтраками| Bed and breakfast'!#REF!*0.9</f>
        <v>#REF!</v>
      </c>
      <c r="C9" s="17" t="e">
        <f>'C завтраками| Bed and breakfast'!#REF!*0.9</f>
        <v>#REF!</v>
      </c>
      <c r="D9" s="17" t="e">
        <f>'C завтраками| Bed and breakfast'!#REF!*0.9</f>
        <v>#REF!</v>
      </c>
      <c r="E9" s="17" t="e">
        <f>'C завтраками| Bed and breakfast'!#REF!*0.9</f>
        <v>#REF!</v>
      </c>
      <c r="F9" s="17" t="e">
        <f>'C завтраками| Bed and breakfast'!#REF!*0.9</f>
        <v>#REF!</v>
      </c>
      <c r="G9" s="17" t="e">
        <f>'C завтраками| Bed and breakfast'!#REF!*0.9</f>
        <v>#REF!</v>
      </c>
      <c r="H9" s="17" t="e">
        <f>'C завтраками| Bed and breakfast'!#REF!*0.9</f>
        <v>#REF!</v>
      </c>
      <c r="I9" s="17" t="e">
        <f>'C завтраками| Bed and breakfast'!#REF!*0.9</f>
        <v>#REF!</v>
      </c>
      <c r="J9" s="17" t="e">
        <f>'C завтраками| Bed and breakfast'!#REF!*0.9</f>
        <v>#REF!</v>
      </c>
      <c r="K9" s="17" t="e">
        <f>'C завтраками| Bed and breakfast'!#REF!*0.9</f>
        <v>#REF!</v>
      </c>
    </row>
    <row r="10" spans="1:11" x14ac:dyDescent="0.2">
      <c r="A10" s="19">
        <v>2</v>
      </c>
      <c r="B10" s="17" t="e">
        <f>'C завтраками| Bed and breakfast'!#REF!*0.9</f>
        <v>#REF!</v>
      </c>
      <c r="C10" s="17" t="e">
        <f>'C завтраками| Bed and breakfast'!#REF!*0.9</f>
        <v>#REF!</v>
      </c>
      <c r="D10" s="17" t="e">
        <f>'C завтраками| Bed and breakfast'!#REF!*0.9</f>
        <v>#REF!</v>
      </c>
      <c r="E10" s="17" t="e">
        <f>'C завтраками| Bed and breakfast'!#REF!*0.9</f>
        <v>#REF!</v>
      </c>
      <c r="F10" s="17" t="e">
        <f>'C завтраками| Bed and breakfast'!#REF!*0.9</f>
        <v>#REF!</v>
      </c>
      <c r="G10" s="17" t="e">
        <f>'C завтраками| Bed and breakfast'!#REF!*0.9</f>
        <v>#REF!</v>
      </c>
      <c r="H10" s="17" t="e">
        <f>'C завтраками| Bed and breakfast'!#REF!*0.9</f>
        <v>#REF!</v>
      </c>
      <c r="I10" s="17" t="e">
        <f>'C завтраками| Bed and breakfast'!#REF!*0.9</f>
        <v>#REF!</v>
      </c>
      <c r="J10" s="17" t="e">
        <f>'C завтраками| Bed and breakfast'!#REF!*0.9</f>
        <v>#REF!</v>
      </c>
      <c r="K10" s="17" t="e">
        <f>'C завтраками| Bed and breakfast'!#REF!*0.9</f>
        <v>#REF!</v>
      </c>
    </row>
    <row r="11" spans="1:11" x14ac:dyDescent="0.2">
      <c r="A11" s="17" t="s">
        <v>151</v>
      </c>
      <c r="B11" s="17"/>
      <c r="C11" s="17"/>
      <c r="D11" s="17"/>
      <c r="E11" s="17"/>
      <c r="F11" s="17"/>
      <c r="G11" s="17"/>
      <c r="H11" s="17"/>
      <c r="I11" s="17"/>
      <c r="J11" s="17"/>
      <c r="K11" s="17"/>
    </row>
    <row r="12" spans="1:11" x14ac:dyDescent="0.2">
      <c r="A12" s="19">
        <v>1</v>
      </c>
      <c r="B12" s="17" t="e">
        <f>'C завтраками| Bed and breakfast'!#REF!*0.9</f>
        <v>#REF!</v>
      </c>
      <c r="C12" s="17" t="e">
        <f>'C завтраками| Bed and breakfast'!#REF!*0.9</f>
        <v>#REF!</v>
      </c>
      <c r="D12" s="17" t="e">
        <f>'C завтраками| Bed and breakfast'!#REF!*0.9</f>
        <v>#REF!</v>
      </c>
      <c r="E12" s="17" t="e">
        <f>'C завтраками| Bed and breakfast'!#REF!*0.9</f>
        <v>#REF!</v>
      </c>
      <c r="F12" s="17" t="e">
        <f>'C завтраками| Bed and breakfast'!#REF!*0.9</f>
        <v>#REF!</v>
      </c>
      <c r="G12" s="17" t="e">
        <f>'C завтраками| Bed and breakfast'!#REF!*0.9</f>
        <v>#REF!</v>
      </c>
      <c r="H12" s="17" t="e">
        <f>'C завтраками| Bed and breakfast'!#REF!*0.9</f>
        <v>#REF!</v>
      </c>
      <c r="I12" s="17" t="e">
        <f>'C завтраками| Bed and breakfast'!#REF!*0.9</f>
        <v>#REF!</v>
      </c>
      <c r="J12" s="17" t="e">
        <f>'C завтраками| Bed and breakfast'!#REF!*0.9</f>
        <v>#REF!</v>
      </c>
      <c r="K12" s="17" t="e">
        <f>'C завтраками| Bed and breakfast'!#REF!*0.9</f>
        <v>#REF!</v>
      </c>
    </row>
    <row r="13" spans="1:11" x14ac:dyDescent="0.2">
      <c r="A13" s="19">
        <v>2</v>
      </c>
      <c r="B13" s="17" t="e">
        <f>'C завтраками| Bed and breakfast'!#REF!*0.9</f>
        <v>#REF!</v>
      </c>
      <c r="C13" s="17" t="e">
        <f>'C завтраками| Bed and breakfast'!#REF!*0.9</f>
        <v>#REF!</v>
      </c>
      <c r="D13" s="17" t="e">
        <f>'C завтраками| Bed and breakfast'!#REF!*0.9</f>
        <v>#REF!</v>
      </c>
      <c r="E13" s="17" t="e">
        <f>'C завтраками| Bed and breakfast'!#REF!*0.9</f>
        <v>#REF!</v>
      </c>
      <c r="F13" s="17" t="e">
        <f>'C завтраками| Bed and breakfast'!#REF!*0.9</f>
        <v>#REF!</v>
      </c>
      <c r="G13" s="17" t="e">
        <f>'C завтраками| Bed and breakfast'!#REF!*0.9</f>
        <v>#REF!</v>
      </c>
      <c r="H13" s="17" t="e">
        <f>'C завтраками| Bed and breakfast'!#REF!*0.9</f>
        <v>#REF!</v>
      </c>
      <c r="I13" s="17" t="e">
        <f>'C завтраками| Bed and breakfast'!#REF!*0.9</f>
        <v>#REF!</v>
      </c>
      <c r="J13" s="17" t="e">
        <f>'C завтраками| Bed and breakfast'!#REF!*0.9</f>
        <v>#REF!</v>
      </c>
      <c r="K13" s="17" t="e">
        <f>'C завтраками| Bed and breakfast'!#REF!*0.9</f>
        <v>#REF!</v>
      </c>
    </row>
    <row r="14" spans="1:11" x14ac:dyDescent="0.2">
      <c r="A14" s="17" t="s">
        <v>4</v>
      </c>
      <c r="B14" s="17"/>
      <c r="C14" s="17"/>
      <c r="D14" s="17"/>
      <c r="E14" s="17"/>
      <c r="F14" s="17"/>
      <c r="G14" s="17"/>
      <c r="H14" s="17"/>
      <c r="I14" s="17"/>
      <c r="J14" s="17"/>
      <c r="K14" s="17"/>
    </row>
    <row r="15" spans="1:11" x14ac:dyDescent="0.2">
      <c r="A15" s="19">
        <v>1</v>
      </c>
      <c r="B15" s="17" t="e">
        <f>'C завтраками| Bed and breakfast'!#REF!*0.9</f>
        <v>#REF!</v>
      </c>
      <c r="C15" s="17" t="e">
        <f>'C завтраками| Bed and breakfast'!#REF!*0.9</f>
        <v>#REF!</v>
      </c>
      <c r="D15" s="17" t="e">
        <f>'C завтраками| Bed and breakfast'!#REF!*0.9</f>
        <v>#REF!</v>
      </c>
      <c r="E15" s="17" t="e">
        <f>'C завтраками| Bed and breakfast'!#REF!*0.9</f>
        <v>#REF!</v>
      </c>
      <c r="F15" s="17" t="e">
        <f>'C завтраками| Bed and breakfast'!#REF!*0.9</f>
        <v>#REF!</v>
      </c>
      <c r="G15" s="17" t="e">
        <f>'C завтраками| Bed and breakfast'!#REF!*0.9</f>
        <v>#REF!</v>
      </c>
      <c r="H15" s="17" t="e">
        <f>'C завтраками| Bed and breakfast'!#REF!*0.9</f>
        <v>#REF!</v>
      </c>
      <c r="I15" s="17" t="e">
        <f>'C завтраками| Bed and breakfast'!#REF!*0.9</f>
        <v>#REF!</v>
      </c>
      <c r="J15" s="17" t="e">
        <f>'C завтраками| Bed and breakfast'!#REF!*0.9</f>
        <v>#REF!</v>
      </c>
      <c r="K15" s="17" t="e">
        <f>'C завтраками| Bed and breakfast'!#REF!*0.9</f>
        <v>#REF!</v>
      </c>
    </row>
    <row r="16" spans="1:11" x14ac:dyDescent="0.2">
      <c r="A16" s="19">
        <v>2</v>
      </c>
      <c r="B16" s="17" t="e">
        <f>'C завтраками| Bed and breakfast'!#REF!*0.9</f>
        <v>#REF!</v>
      </c>
      <c r="C16" s="17" t="e">
        <f>'C завтраками| Bed and breakfast'!#REF!*0.9</f>
        <v>#REF!</v>
      </c>
      <c r="D16" s="17" t="e">
        <f>'C завтраками| Bed and breakfast'!#REF!*0.9</f>
        <v>#REF!</v>
      </c>
      <c r="E16" s="17" t="e">
        <f>'C завтраками| Bed and breakfast'!#REF!*0.9</f>
        <v>#REF!</v>
      </c>
      <c r="F16" s="17" t="e">
        <f>'C завтраками| Bed and breakfast'!#REF!*0.9</f>
        <v>#REF!</v>
      </c>
      <c r="G16" s="17" t="e">
        <f>'C завтраками| Bed and breakfast'!#REF!*0.9</f>
        <v>#REF!</v>
      </c>
      <c r="H16" s="17" t="e">
        <f>'C завтраками| Bed and breakfast'!#REF!*0.9</f>
        <v>#REF!</v>
      </c>
      <c r="I16" s="17" t="e">
        <f>'C завтраками| Bed and breakfast'!#REF!*0.9</f>
        <v>#REF!</v>
      </c>
      <c r="J16" s="17" t="e">
        <f>'C завтраками| Bed and breakfast'!#REF!*0.9</f>
        <v>#REF!</v>
      </c>
      <c r="K16" s="17" t="e">
        <f>'C завтраками| Bed and breakfast'!#REF!*0.9</f>
        <v>#REF!</v>
      </c>
    </row>
    <row r="17" spans="1:11" x14ac:dyDescent="0.2">
      <c r="A17" s="17" t="s">
        <v>152</v>
      </c>
      <c r="B17" s="17"/>
      <c r="C17" s="17"/>
      <c r="D17" s="17"/>
      <c r="E17" s="17"/>
      <c r="F17" s="17"/>
      <c r="G17" s="17"/>
      <c r="H17" s="17"/>
      <c r="I17" s="17"/>
      <c r="J17" s="17"/>
      <c r="K17" s="17"/>
    </row>
    <row r="18" spans="1:11" x14ac:dyDescent="0.2">
      <c r="A18" s="19">
        <v>1</v>
      </c>
      <c r="B18" s="17" t="e">
        <f>'C завтраками| Bed and breakfast'!#REF!*0.9</f>
        <v>#REF!</v>
      </c>
      <c r="C18" s="17" t="e">
        <f>'C завтраками| Bed and breakfast'!#REF!*0.9</f>
        <v>#REF!</v>
      </c>
      <c r="D18" s="17" t="e">
        <f>'C завтраками| Bed and breakfast'!#REF!*0.9</f>
        <v>#REF!</v>
      </c>
      <c r="E18" s="17" t="e">
        <f>'C завтраками| Bed and breakfast'!#REF!*0.9</f>
        <v>#REF!</v>
      </c>
      <c r="F18" s="17" t="e">
        <f>'C завтраками| Bed and breakfast'!#REF!*0.9</f>
        <v>#REF!</v>
      </c>
      <c r="G18" s="17" t="e">
        <f>'C завтраками| Bed and breakfast'!#REF!*0.9</f>
        <v>#REF!</v>
      </c>
      <c r="H18" s="17" t="e">
        <f>'C завтраками| Bed and breakfast'!#REF!*0.9</f>
        <v>#REF!</v>
      </c>
      <c r="I18" s="17" t="e">
        <f>'C завтраками| Bed and breakfast'!#REF!*0.9</f>
        <v>#REF!</v>
      </c>
      <c r="J18" s="17" t="e">
        <f>'C завтраками| Bed and breakfast'!#REF!*0.9</f>
        <v>#REF!</v>
      </c>
      <c r="K18" s="17" t="e">
        <f>'C завтраками| Bed and breakfast'!#REF!*0.9</f>
        <v>#REF!</v>
      </c>
    </row>
    <row r="19" spans="1:11" x14ac:dyDescent="0.2">
      <c r="A19" s="19">
        <v>2</v>
      </c>
      <c r="B19" s="17" t="e">
        <f>'C завтраками| Bed and breakfast'!#REF!*0.9</f>
        <v>#REF!</v>
      </c>
      <c r="C19" s="17" t="e">
        <f>'C завтраками| Bed and breakfast'!#REF!*0.9</f>
        <v>#REF!</v>
      </c>
      <c r="D19" s="17" t="e">
        <f>'C завтраками| Bed and breakfast'!#REF!*0.9</f>
        <v>#REF!</v>
      </c>
      <c r="E19" s="17" t="e">
        <f>'C завтраками| Bed and breakfast'!#REF!*0.9</f>
        <v>#REF!</v>
      </c>
      <c r="F19" s="17" t="e">
        <f>'C завтраками| Bed and breakfast'!#REF!*0.9</f>
        <v>#REF!</v>
      </c>
      <c r="G19" s="17" t="e">
        <f>'C завтраками| Bed and breakfast'!#REF!*0.9</f>
        <v>#REF!</v>
      </c>
      <c r="H19" s="17" t="e">
        <f>'C завтраками| Bed and breakfast'!#REF!*0.9</f>
        <v>#REF!</v>
      </c>
      <c r="I19" s="17" t="e">
        <f>'C завтраками| Bed and breakfast'!#REF!*0.9</f>
        <v>#REF!</v>
      </c>
      <c r="J19" s="17" t="e">
        <f>'C завтраками| Bed and breakfast'!#REF!*0.9</f>
        <v>#REF!</v>
      </c>
      <c r="K19" s="17" t="e">
        <f>'C завтраками| Bed and breakfast'!#REF!*0.9</f>
        <v>#REF!</v>
      </c>
    </row>
    <row r="20" spans="1:11" x14ac:dyDescent="0.2">
      <c r="A20" s="17" t="s">
        <v>5</v>
      </c>
      <c r="B20" s="17"/>
      <c r="C20" s="17"/>
      <c r="D20" s="17"/>
      <c r="E20" s="17"/>
      <c r="F20" s="17"/>
      <c r="G20" s="17"/>
      <c r="H20" s="17"/>
      <c r="I20" s="17"/>
      <c r="J20" s="17"/>
      <c r="K20" s="17"/>
    </row>
    <row r="21" spans="1:11" x14ac:dyDescent="0.2">
      <c r="A21" s="19">
        <v>1</v>
      </c>
      <c r="B21" s="17" t="e">
        <f>'C завтраками| Bed and breakfast'!#REF!*0.9</f>
        <v>#REF!</v>
      </c>
      <c r="C21" s="17" t="e">
        <f>'C завтраками| Bed and breakfast'!#REF!*0.9</f>
        <v>#REF!</v>
      </c>
      <c r="D21" s="17" t="e">
        <f>'C завтраками| Bed and breakfast'!#REF!*0.9</f>
        <v>#REF!</v>
      </c>
      <c r="E21" s="17" t="e">
        <f>'C завтраками| Bed and breakfast'!#REF!*0.9</f>
        <v>#REF!</v>
      </c>
      <c r="F21" s="17" t="e">
        <f>'C завтраками| Bed and breakfast'!#REF!*0.9</f>
        <v>#REF!</v>
      </c>
      <c r="G21" s="17" t="e">
        <f>'C завтраками| Bed and breakfast'!#REF!*0.9</f>
        <v>#REF!</v>
      </c>
      <c r="H21" s="17" t="e">
        <f>'C завтраками| Bed and breakfast'!#REF!*0.9</f>
        <v>#REF!</v>
      </c>
      <c r="I21" s="17" t="e">
        <f>'C завтраками| Bed and breakfast'!#REF!*0.9</f>
        <v>#REF!</v>
      </c>
      <c r="J21" s="17" t="e">
        <f>'C завтраками| Bed and breakfast'!#REF!*0.9</f>
        <v>#REF!</v>
      </c>
      <c r="K21" s="17" t="e">
        <f>'C завтраками| Bed and breakfast'!#REF!*0.9</f>
        <v>#REF!</v>
      </c>
    </row>
    <row r="22" spans="1:11" x14ac:dyDescent="0.2">
      <c r="A22" s="19">
        <v>2</v>
      </c>
      <c r="B22" s="17" t="e">
        <f>'C завтраками| Bed and breakfast'!#REF!*0.9</f>
        <v>#REF!</v>
      </c>
      <c r="C22" s="17" t="e">
        <f>'C завтраками| Bed and breakfast'!#REF!*0.9</f>
        <v>#REF!</v>
      </c>
      <c r="D22" s="17" t="e">
        <f>'C завтраками| Bed and breakfast'!#REF!*0.9</f>
        <v>#REF!</v>
      </c>
      <c r="E22" s="17" t="e">
        <f>'C завтраками| Bed and breakfast'!#REF!*0.9</f>
        <v>#REF!</v>
      </c>
      <c r="F22" s="17" t="e">
        <f>'C завтраками| Bed and breakfast'!#REF!*0.9</f>
        <v>#REF!</v>
      </c>
      <c r="G22" s="17" t="e">
        <f>'C завтраками| Bed and breakfast'!#REF!*0.9</f>
        <v>#REF!</v>
      </c>
      <c r="H22" s="17" t="e">
        <f>'C завтраками| Bed and breakfast'!#REF!*0.9</f>
        <v>#REF!</v>
      </c>
      <c r="I22" s="17" t="e">
        <f>'C завтраками| Bed and breakfast'!#REF!*0.9</f>
        <v>#REF!</v>
      </c>
      <c r="J22" s="17" t="e">
        <f>'C завтраками| Bed and breakfast'!#REF!*0.9</f>
        <v>#REF!</v>
      </c>
      <c r="K22" s="17" t="e">
        <f>'C завтраками| Bed and breakfast'!#REF!*0.9</f>
        <v>#REF!</v>
      </c>
    </row>
    <row r="23" spans="1:11" x14ac:dyDescent="0.2">
      <c r="A23" s="41"/>
      <c r="B23" s="60"/>
      <c r="C23" s="60"/>
      <c r="D23" s="60"/>
      <c r="E23" s="60"/>
      <c r="F23" s="60"/>
      <c r="G23" s="60"/>
      <c r="H23" s="60"/>
      <c r="I23" s="60"/>
      <c r="J23" s="60"/>
      <c r="K23" s="60"/>
    </row>
    <row r="24" spans="1:11" x14ac:dyDescent="0.2">
      <c r="A24" s="100" t="s">
        <v>60</v>
      </c>
    </row>
    <row r="25" spans="1:11" x14ac:dyDescent="0.2">
      <c r="A25" s="25"/>
    </row>
    <row r="26" spans="1:11" x14ac:dyDescent="0.2">
      <c r="A26" s="10" t="s">
        <v>11</v>
      </c>
      <c r="B26" s="24" t="e">
        <f t="shared" ref="B26" si="0">B3</f>
        <v>#REF!</v>
      </c>
      <c r="C26" s="24" t="e">
        <f t="shared" ref="C26:K26" si="1">C3</f>
        <v>#REF!</v>
      </c>
      <c r="D26" s="24" t="e">
        <f t="shared" si="1"/>
        <v>#REF!</v>
      </c>
      <c r="E26" s="24" t="e">
        <f t="shared" si="1"/>
        <v>#REF!</v>
      </c>
      <c r="F26" s="24" t="e">
        <f t="shared" si="1"/>
        <v>#REF!</v>
      </c>
      <c r="G26" s="24" t="e">
        <f t="shared" si="1"/>
        <v>#REF!</v>
      </c>
      <c r="H26" s="24" t="e">
        <f t="shared" si="1"/>
        <v>#REF!</v>
      </c>
      <c r="I26" s="24" t="e">
        <f t="shared" si="1"/>
        <v>#REF!</v>
      </c>
      <c r="J26" s="24" t="e">
        <f t="shared" si="1"/>
        <v>#REF!</v>
      </c>
      <c r="K26" s="24" t="e">
        <f t="shared" si="1"/>
        <v>#REF!</v>
      </c>
    </row>
    <row r="27" spans="1:11" x14ac:dyDescent="0.2">
      <c r="A27" s="11"/>
      <c r="B27" s="24" t="e">
        <f t="shared" ref="B27" si="2">B4</f>
        <v>#REF!</v>
      </c>
      <c r="C27" s="24" t="e">
        <f t="shared" ref="C27:K27" si="3">C4</f>
        <v>#REF!</v>
      </c>
      <c r="D27" s="24" t="e">
        <f t="shared" si="3"/>
        <v>#REF!</v>
      </c>
      <c r="E27" s="24" t="e">
        <f t="shared" si="3"/>
        <v>#REF!</v>
      </c>
      <c r="F27" s="24" t="e">
        <f t="shared" si="3"/>
        <v>#REF!</v>
      </c>
      <c r="G27" s="24" t="e">
        <f t="shared" si="3"/>
        <v>#REF!</v>
      </c>
      <c r="H27" s="24" t="e">
        <f t="shared" si="3"/>
        <v>#REF!</v>
      </c>
      <c r="I27" s="24" t="e">
        <f t="shared" si="3"/>
        <v>#REF!</v>
      </c>
      <c r="J27" s="24" t="e">
        <f t="shared" si="3"/>
        <v>#REF!</v>
      </c>
      <c r="K27" s="24" t="e">
        <f t="shared" si="3"/>
        <v>#REF!</v>
      </c>
    </row>
    <row r="28" spans="1:11" x14ac:dyDescent="0.2">
      <c r="A28" s="17" t="s">
        <v>149</v>
      </c>
      <c r="B28" s="128"/>
      <c r="C28" s="128"/>
      <c r="D28" s="128"/>
      <c r="E28" s="128"/>
      <c r="F28" s="128"/>
      <c r="G28" s="128"/>
      <c r="H28" s="128"/>
      <c r="I28" s="128"/>
      <c r="J28" s="128"/>
      <c r="K28" s="128"/>
    </row>
    <row r="29" spans="1:11" x14ac:dyDescent="0.2">
      <c r="A29" s="19">
        <v>1</v>
      </c>
      <c r="B29" s="17" t="e">
        <f t="shared" ref="B29" si="4">ROUNDUP(B6*0.87,)</f>
        <v>#REF!</v>
      </c>
      <c r="C29" s="17" t="e">
        <f t="shared" ref="C29:K29" si="5">ROUNDUP(C6*0.87,)</f>
        <v>#REF!</v>
      </c>
      <c r="D29" s="17" t="e">
        <f t="shared" si="5"/>
        <v>#REF!</v>
      </c>
      <c r="E29" s="17" t="e">
        <f t="shared" si="5"/>
        <v>#REF!</v>
      </c>
      <c r="F29" s="17" t="e">
        <f t="shared" si="5"/>
        <v>#REF!</v>
      </c>
      <c r="G29" s="17" t="e">
        <f t="shared" si="5"/>
        <v>#REF!</v>
      </c>
      <c r="H29" s="17" t="e">
        <f t="shared" si="5"/>
        <v>#REF!</v>
      </c>
      <c r="I29" s="17" t="e">
        <f t="shared" si="5"/>
        <v>#REF!</v>
      </c>
      <c r="J29" s="17" t="e">
        <f t="shared" si="5"/>
        <v>#REF!</v>
      </c>
      <c r="K29" s="17" t="e">
        <f t="shared" si="5"/>
        <v>#REF!</v>
      </c>
    </row>
    <row r="30" spans="1:11" x14ac:dyDescent="0.2">
      <c r="A30" s="19">
        <v>2</v>
      </c>
      <c r="B30" s="17" t="e">
        <f t="shared" ref="B30" si="6">ROUNDUP(B7*0.87,)</f>
        <v>#REF!</v>
      </c>
      <c r="C30" s="17" t="e">
        <f t="shared" ref="C30:K30" si="7">ROUNDUP(C7*0.87,)</f>
        <v>#REF!</v>
      </c>
      <c r="D30" s="17" t="e">
        <f t="shared" si="7"/>
        <v>#REF!</v>
      </c>
      <c r="E30" s="17" t="e">
        <f t="shared" si="7"/>
        <v>#REF!</v>
      </c>
      <c r="F30" s="17" t="e">
        <f t="shared" si="7"/>
        <v>#REF!</v>
      </c>
      <c r="G30" s="17" t="e">
        <f t="shared" si="7"/>
        <v>#REF!</v>
      </c>
      <c r="H30" s="17" t="e">
        <f t="shared" si="7"/>
        <v>#REF!</v>
      </c>
      <c r="I30" s="17" t="e">
        <f t="shared" si="7"/>
        <v>#REF!</v>
      </c>
      <c r="J30" s="17" t="e">
        <f t="shared" si="7"/>
        <v>#REF!</v>
      </c>
      <c r="K30" s="17" t="e">
        <f t="shared" si="7"/>
        <v>#REF!</v>
      </c>
    </row>
    <row r="31" spans="1:11" x14ac:dyDescent="0.2">
      <c r="A31" s="17" t="s">
        <v>150</v>
      </c>
      <c r="B31" s="17"/>
      <c r="C31" s="17"/>
      <c r="D31" s="17"/>
      <c r="E31" s="17"/>
      <c r="F31" s="17"/>
      <c r="G31" s="17"/>
      <c r="H31" s="17"/>
      <c r="I31" s="17"/>
      <c r="J31" s="17"/>
      <c r="K31" s="17"/>
    </row>
    <row r="32" spans="1:11" x14ac:dyDescent="0.2">
      <c r="A32" s="19">
        <v>1</v>
      </c>
      <c r="B32" s="17" t="e">
        <f t="shared" ref="B32" si="8">ROUNDUP(B9*0.87,)</f>
        <v>#REF!</v>
      </c>
      <c r="C32" s="17" t="e">
        <f t="shared" ref="C32:K32" si="9">ROUNDUP(C9*0.87,)</f>
        <v>#REF!</v>
      </c>
      <c r="D32" s="17" t="e">
        <f t="shared" si="9"/>
        <v>#REF!</v>
      </c>
      <c r="E32" s="17" t="e">
        <f t="shared" si="9"/>
        <v>#REF!</v>
      </c>
      <c r="F32" s="17" t="e">
        <f t="shared" si="9"/>
        <v>#REF!</v>
      </c>
      <c r="G32" s="17" t="e">
        <f t="shared" si="9"/>
        <v>#REF!</v>
      </c>
      <c r="H32" s="17" t="e">
        <f t="shared" si="9"/>
        <v>#REF!</v>
      </c>
      <c r="I32" s="17" t="e">
        <f t="shared" si="9"/>
        <v>#REF!</v>
      </c>
      <c r="J32" s="17" t="e">
        <f t="shared" si="9"/>
        <v>#REF!</v>
      </c>
      <c r="K32" s="17" t="e">
        <f t="shared" si="9"/>
        <v>#REF!</v>
      </c>
    </row>
    <row r="33" spans="1:11" x14ac:dyDescent="0.2">
      <c r="A33" s="19">
        <v>2</v>
      </c>
      <c r="B33" s="17" t="e">
        <f t="shared" ref="B33" si="10">ROUNDUP(B10*0.87,)</f>
        <v>#REF!</v>
      </c>
      <c r="C33" s="17" t="e">
        <f t="shared" ref="C33:K33" si="11">ROUNDUP(C10*0.87,)</f>
        <v>#REF!</v>
      </c>
      <c r="D33" s="17" t="e">
        <f t="shared" si="11"/>
        <v>#REF!</v>
      </c>
      <c r="E33" s="17" t="e">
        <f t="shared" si="11"/>
        <v>#REF!</v>
      </c>
      <c r="F33" s="17" t="e">
        <f t="shared" si="11"/>
        <v>#REF!</v>
      </c>
      <c r="G33" s="17" t="e">
        <f t="shared" si="11"/>
        <v>#REF!</v>
      </c>
      <c r="H33" s="17" t="e">
        <f t="shared" si="11"/>
        <v>#REF!</v>
      </c>
      <c r="I33" s="17" t="e">
        <f t="shared" si="11"/>
        <v>#REF!</v>
      </c>
      <c r="J33" s="17" t="e">
        <f t="shared" si="11"/>
        <v>#REF!</v>
      </c>
      <c r="K33" s="17" t="e">
        <f t="shared" si="11"/>
        <v>#REF!</v>
      </c>
    </row>
    <row r="34" spans="1:11" x14ac:dyDescent="0.2">
      <c r="A34" s="17" t="s">
        <v>151</v>
      </c>
      <c r="B34" s="17"/>
      <c r="C34" s="17"/>
      <c r="D34" s="17"/>
      <c r="E34" s="17"/>
      <c r="F34" s="17"/>
      <c r="G34" s="17"/>
      <c r="H34" s="17"/>
      <c r="I34" s="17"/>
      <c r="J34" s="17"/>
      <c r="K34" s="17"/>
    </row>
    <row r="35" spans="1:11" x14ac:dyDescent="0.2">
      <c r="A35" s="19">
        <v>1</v>
      </c>
      <c r="B35" s="17" t="e">
        <f t="shared" ref="B35" si="12">ROUNDUP(B12*0.87,)</f>
        <v>#REF!</v>
      </c>
      <c r="C35" s="17" t="e">
        <f t="shared" ref="C35:K35" si="13">ROUNDUP(C12*0.87,)</f>
        <v>#REF!</v>
      </c>
      <c r="D35" s="17" t="e">
        <f t="shared" si="13"/>
        <v>#REF!</v>
      </c>
      <c r="E35" s="17" t="e">
        <f t="shared" si="13"/>
        <v>#REF!</v>
      </c>
      <c r="F35" s="17" t="e">
        <f t="shared" si="13"/>
        <v>#REF!</v>
      </c>
      <c r="G35" s="17" t="e">
        <f t="shared" si="13"/>
        <v>#REF!</v>
      </c>
      <c r="H35" s="17" t="e">
        <f t="shared" si="13"/>
        <v>#REF!</v>
      </c>
      <c r="I35" s="17" t="e">
        <f t="shared" si="13"/>
        <v>#REF!</v>
      </c>
      <c r="J35" s="17" t="e">
        <f t="shared" si="13"/>
        <v>#REF!</v>
      </c>
      <c r="K35" s="17" t="e">
        <f t="shared" si="13"/>
        <v>#REF!</v>
      </c>
    </row>
    <row r="36" spans="1:11" x14ac:dyDescent="0.2">
      <c r="A36" s="19">
        <v>2</v>
      </c>
      <c r="B36" s="17" t="e">
        <f t="shared" ref="B36" si="14">ROUNDUP(B13*0.87,)</f>
        <v>#REF!</v>
      </c>
      <c r="C36" s="17" t="e">
        <f t="shared" ref="C36:K36" si="15">ROUNDUP(C13*0.87,)</f>
        <v>#REF!</v>
      </c>
      <c r="D36" s="17" t="e">
        <f t="shared" si="15"/>
        <v>#REF!</v>
      </c>
      <c r="E36" s="17" t="e">
        <f t="shared" si="15"/>
        <v>#REF!</v>
      </c>
      <c r="F36" s="17" t="e">
        <f t="shared" si="15"/>
        <v>#REF!</v>
      </c>
      <c r="G36" s="17" t="e">
        <f t="shared" si="15"/>
        <v>#REF!</v>
      </c>
      <c r="H36" s="17" t="e">
        <f t="shared" si="15"/>
        <v>#REF!</v>
      </c>
      <c r="I36" s="17" t="e">
        <f t="shared" si="15"/>
        <v>#REF!</v>
      </c>
      <c r="J36" s="17" t="e">
        <f t="shared" si="15"/>
        <v>#REF!</v>
      </c>
      <c r="K36" s="17" t="e">
        <f t="shared" si="15"/>
        <v>#REF!</v>
      </c>
    </row>
    <row r="37" spans="1:11" x14ac:dyDescent="0.2">
      <c r="A37" s="17" t="s">
        <v>4</v>
      </c>
      <c r="B37" s="17"/>
      <c r="C37" s="17"/>
      <c r="D37" s="17"/>
      <c r="E37" s="17"/>
      <c r="F37" s="17"/>
      <c r="G37" s="17"/>
      <c r="H37" s="17"/>
      <c r="I37" s="17"/>
      <c r="J37" s="17"/>
      <c r="K37" s="17"/>
    </row>
    <row r="38" spans="1:11" x14ac:dyDescent="0.2">
      <c r="A38" s="19">
        <v>1</v>
      </c>
      <c r="B38" s="17" t="e">
        <f t="shared" ref="B38" si="16">ROUNDUP(B15*0.87,)</f>
        <v>#REF!</v>
      </c>
      <c r="C38" s="17" t="e">
        <f t="shared" ref="C38:K38" si="17">ROUNDUP(C15*0.87,)</f>
        <v>#REF!</v>
      </c>
      <c r="D38" s="17" t="e">
        <f t="shared" si="17"/>
        <v>#REF!</v>
      </c>
      <c r="E38" s="17" t="e">
        <f t="shared" si="17"/>
        <v>#REF!</v>
      </c>
      <c r="F38" s="17" t="e">
        <f t="shared" si="17"/>
        <v>#REF!</v>
      </c>
      <c r="G38" s="17" t="e">
        <f t="shared" si="17"/>
        <v>#REF!</v>
      </c>
      <c r="H38" s="17" t="e">
        <f t="shared" si="17"/>
        <v>#REF!</v>
      </c>
      <c r="I38" s="17" t="e">
        <f t="shared" si="17"/>
        <v>#REF!</v>
      </c>
      <c r="J38" s="17" t="e">
        <f t="shared" si="17"/>
        <v>#REF!</v>
      </c>
      <c r="K38" s="17" t="e">
        <f t="shared" si="17"/>
        <v>#REF!</v>
      </c>
    </row>
    <row r="39" spans="1:11" x14ac:dyDescent="0.2">
      <c r="A39" s="19">
        <v>2</v>
      </c>
      <c r="B39" s="17" t="e">
        <f t="shared" ref="B39" si="18">ROUNDUP(B16*0.87,)</f>
        <v>#REF!</v>
      </c>
      <c r="C39" s="17" t="e">
        <f t="shared" ref="C39:K39" si="19">ROUNDUP(C16*0.87,)</f>
        <v>#REF!</v>
      </c>
      <c r="D39" s="17" t="e">
        <f t="shared" si="19"/>
        <v>#REF!</v>
      </c>
      <c r="E39" s="17" t="e">
        <f t="shared" si="19"/>
        <v>#REF!</v>
      </c>
      <c r="F39" s="17" t="e">
        <f t="shared" si="19"/>
        <v>#REF!</v>
      </c>
      <c r="G39" s="17" t="e">
        <f t="shared" si="19"/>
        <v>#REF!</v>
      </c>
      <c r="H39" s="17" t="e">
        <f t="shared" si="19"/>
        <v>#REF!</v>
      </c>
      <c r="I39" s="17" t="e">
        <f t="shared" si="19"/>
        <v>#REF!</v>
      </c>
      <c r="J39" s="17" t="e">
        <f t="shared" si="19"/>
        <v>#REF!</v>
      </c>
      <c r="K39" s="17" t="e">
        <f t="shared" si="19"/>
        <v>#REF!</v>
      </c>
    </row>
    <row r="40" spans="1:11" x14ac:dyDescent="0.2">
      <c r="A40" s="17" t="s">
        <v>152</v>
      </c>
      <c r="B40" s="17"/>
      <c r="C40" s="17"/>
      <c r="D40" s="17"/>
      <c r="E40" s="17"/>
      <c r="F40" s="17"/>
      <c r="G40" s="17"/>
      <c r="H40" s="17"/>
      <c r="I40" s="17"/>
      <c r="J40" s="17"/>
      <c r="K40" s="17"/>
    </row>
    <row r="41" spans="1:11" x14ac:dyDescent="0.2">
      <c r="A41" s="19">
        <v>1</v>
      </c>
      <c r="B41" s="17" t="e">
        <f t="shared" ref="B41" si="20">ROUNDUP(B18*0.87,)</f>
        <v>#REF!</v>
      </c>
      <c r="C41" s="17" t="e">
        <f t="shared" ref="C41:K41" si="21">ROUNDUP(C18*0.87,)</f>
        <v>#REF!</v>
      </c>
      <c r="D41" s="17" t="e">
        <f t="shared" si="21"/>
        <v>#REF!</v>
      </c>
      <c r="E41" s="17" t="e">
        <f t="shared" si="21"/>
        <v>#REF!</v>
      </c>
      <c r="F41" s="17" t="e">
        <f t="shared" si="21"/>
        <v>#REF!</v>
      </c>
      <c r="G41" s="17" t="e">
        <f t="shared" si="21"/>
        <v>#REF!</v>
      </c>
      <c r="H41" s="17" t="e">
        <f t="shared" si="21"/>
        <v>#REF!</v>
      </c>
      <c r="I41" s="17" t="e">
        <f t="shared" si="21"/>
        <v>#REF!</v>
      </c>
      <c r="J41" s="17" t="e">
        <f t="shared" si="21"/>
        <v>#REF!</v>
      </c>
      <c r="K41" s="17" t="e">
        <f t="shared" si="21"/>
        <v>#REF!</v>
      </c>
    </row>
    <row r="42" spans="1:11" x14ac:dyDescent="0.2">
      <c r="A42" s="19">
        <v>2</v>
      </c>
      <c r="B42" s="17" t="e">
        <f t="shared" ref="B42" si="22">ROUNDUP(B19*0.87,)</f>
        <v>#REF!</v>
      </c>
      <c r="C42" s="17" t="e">
        <f t="shared" ref="C42:K42" si="23">ROUNDUP(C19*0.87,)</f>
        <v>#REF!</v>
      </c>
      <c r="D42" s="17" t="e">
        <f t="shared" si="23"/>
        <v>#REF!</v>
      </c>
      <c r="E42" s="17" t="e">
        <f t="shared" si="23"/>
        <v>#REF!</v>
      </c>
      <c r="F42" s="17" t="e">
        <f t="shared" si="23"/>
        <v>#REF!</v>
      </c>
      <c r="G42" s="17" t="e">
        <f t="shared" si="23"/>
        <v>#REF!</v>
      </c>
      <c r="H42" s="17" t="e">
        <f t="shared" si="23"/>
        <v>#REF!</v>
      </c>
      <c r="I42" s="17" t="e">
        <f t="shared" si="23"/>
        <v>#REF!</v>
      </c>
      <c r="J42" s="17" t="e">
        <f t="shared" si="23"/>
        <v>#REF!</v>
      </c>
      <c r="K42" s="17" t="e">
        <f t="shared" si="23"/>
        <v>#REF!</v>
      </c>
    </row>
    <row r="43" spans="1:11" x14ac:dyDescent="0.2">
      <c r="A43" s="17" t="s">
        <v>5</v>
      </c>
      <c r="B43" s="17"/>
      <c r="C43" s="17"/>
      <c r="D43" s="17"/>
      <c r="E43" s="17"/>
      <c r="F43" s="17"/>
      <c r="G43" s="17"/>
      <c r="H43" s="17"/>
      <c r="I43" s="17"/>
      <c r="J43" s="17"/>
      <c r="K43" s="17"/>
    </row>
    <row r="44" spans="1:11" x14ac:dyDescent="0.2">
      <c r="A44" s="19">
        <v>1</v>
      </c>
      <c r="B44" s="17" t="e">
        <f t="shared" ref="B44" si="24">ROUNDUP(B21*0.87,)</f>
        <v>#REF!</v>
      </c>
      <c r="C44" s="17" t="e">
        <f t="shared" ref="C44:K44" si="25">ROUNDUP(C21*0.87,)</f>
        <v>#REF!</v>
      </c>
      <c r="D44" s="17" t="e">
        <f t="shared" si="25"/>
        <v>#REF!</v>
      </c>
      <c r="E44" s="17" t="e">
        <f t="shared" si="25"/>
        <v>#REF!</v>
      </c>
      <c r="F44" s="17" t="e">
        <f t="shared" si="25"/>
        <v>#REF!</v>
      </c>
      <c r="G44" s="17" t="e">
        <f t="shared" si="25"/>
        <v>#REF!</v>
      </c>
      <c r="H44" s="17" t="e">
        <f t="shared" si="25"/>
        <v>#REF!</v>
      </c>
      <c r="I44" s="17" t="e">
        <f t="shared" si="25"/>
        <v>#REF!</v>
      </c>
      <c r="J44" s="17" t="e">
        <f t="shared" si="25"/>
        <v>#REF!</v>
      </c>
      <c r="K44" s="17" t="e">
        <f t="shared" si="25"/>
        <v>#REF!</v>
      </c>
    </row>
    <row r="45" spans="1:11" x14ac:dyDescent="0.2">
      <c r="A45" s="19">
        <v>2</v>
      </c>
      <c r="B45" s="17" t="e">
        <f t="shared" ref="B45" si="26">ROUNDUP(B22*0.87,)</f>
        <v>#REF!</v>
      </c>
      <c r="C45" s="17" t="e">
        <f t="shared" ref="C45:K45" si="27">ROUNDUP(C22*0.87,)</f>
        <v>#REF!</v>
      </c>
      <c r="D45" s="17" t="e">
        <f t="shared" si="27"/>
        <v>#REF!</v>
      </c>
      <c r="E45" s="17" t="e">
        <f t="shared" si="27"/>
        <v>#REF!</v>
      </c>
      <c r="F45" s="17" t="e">
        <f t="shared" si="27"/>
        <v>#REF!</v>
      </c>
      <c r="G45" s="17" t="e">
        <f t="shared" si="27"/>
        <v>#REF!</v>
      </c>
      <c r="H45" s="17" t="e">
        <f t="shared" si="27"/>
        <v>#REF!</v>
      </c>
      <c r="I45" s="17" t="e">
        <f t="shared" si="27"/>
        <v>#REF!</v>
      </c>
      <c r="J45" s="17" t="e">
        <f t="shared" si="27"/>
        <v>#REF!</v>
      </c>
      <c r="K45" s="17" t="e">
        <f t="shared" si="27"/>
        <v>#REF!</v>
      </c>
    </row>
    <row r="46" spans="1:11" x14ac:dyDescent="0.2">
      <c r="A46" s="41"/>
      <c r="B46" s="60"/>
      <c r="C46" s="60"/>
      <c r="D46" s="60"/>
      <c r="E46" s="60"/>
      <c r="F46" s="60"/>
      <c r="G46" s="60"/>
      <c r="H46" s="60"/>
      <c r="I46" s="60"/>
      <c r="J46" s="60"/>
      <c r="K46" s="60"/>
    </row>
    <row r="47" spans="1:11" x14ac:dyDescent="0.2">
      <c r="A47" s="41"/>
    </row>
    <row r="48" spans="1:11" ht="139.15" customHeight="1" x14ac:dyDescent="0.2">
      <c r="A48" s="187" t="s">
        <v>179</v>
      </c>
    </row>
    <row r="49" spans="1:1" ht="13.5" thickBot="1" x14ac:dyDescent="0.25">
      <c r="A49" s="112" t="s">
        <v>24</v>
      </c>
    </row>
    <row r="50" spans="1:1" ht="13.5" thickBot="1" x14ac:dyDescent="0.25">
      <c r="A50" s="196" t="s">
        <v>200</v>
      </c>
    </row>
    <row r="51" spans="1:1" x14ac:dyDescent="0.2">
      <c r="A51" s="197" t="s">
        <v>201</v>
      </c>
    </row>
    <row r="52" spans="1:1" x14ac:dyDescent="0.2">
      <c r="A52" s="63"/>
    </row>
    <row r="53" spans="1:1" x14ac:dyDescent="0.2">
      <c r="A53" s="112" t="s">
        <v>12</v>
      </c>
    </row>
    <row r="54" spans="1:1" x14ac:dyDescent="0.2">
      <c r="A54" s="22" t="s">
        <v>13</v>
      </c>
    </row>
    <row r="55" spans="1:1" x14ac:dyDescent="0.2">
      <c r="A55" s="22" t="s">
        <v>14</v>
      </c>
    </row>
    <row r="56" spans="1:1" ht="24" x14ac:dyDescent="0.2">
      <c r="A56" s="66" t="s">
        <v>18</v>
      </c>
    </row>
    <row r="57" spans="1:1" x14ac:dyDescent="0.2">
      <c r="A57" s="156" t="s">
        <v>126</v>
      </c>
    </row>
    <row r="58" spans="1:1" ht="24" x14ac:dyDescent="0.2">
      <c r="A58" s="198" t="s">
        <v>215</v>
      </c>
    </row>
    <row r="59" spans="1:1" x14ac:dyDescent="0.2">
      <c r="A59" s="53"/>
    </row>
    <row r="60" spans="1:1" ht="25.5" x14ac:dyDescent="0.2">
      <c r="A60" s="115" t="s">
        <v>101</v>
      </c>
    </row>
    <row r="61" spans="1:1" ht="42" x14ac:dyDescent="0.2">
      <c r="A61" s="98" t="s">
        <v>164</v>
      </c>
    </row>
    <row r="62" spans="1:1" ht="52.5" x14ac:dyDescent="0.2">
      <c r="A62" s="98" t="s">
        <v>165</v>
      </c>
    </row>
    <row r="63" spans="1:1" ht="21" x14ac:dyDescent="0.2">
      <c r="A63" s="98" t="s">
        <v>166</v>
      </c>
    </row>
    <row r="64" spans="1:1" ht="31.5" x14ac:dyDescent="0.2">
      <c r="A64" s="98" t="s">
        <v>167</v>
      </c>
    </row>
    <row r="65" spans="1:1" ht="31.5" x14ac:dyDescent="0.2">
      <c r="A65" s="98" t="s">
        <v>168</v>
      </c>
    </row>
    <row r="66" spans="1:1" ht="31.5" x14ac:dyDescent="0.2">
      <c r="A66" s="98" t="s">
        <v>169</v>
      </c>
    </row>
    <row r="67" spans="1:1" ht="21" x14ac:dyDescent="0.2">
      <c r="A67" s="98" t="s">
        <v>170</v>
      </c>
    </row>
    <row r="68" spans="1:1" ht="42" x14ac:dyDescent="0.2">
      <c r="A68" s="98" t="s">
        <v>171</v>
      </c>
    </row>
    <row r="69" spans="1:1" ht="31.5" x14ac:dyDescent="0.2">
      <c r="A69" s="98" t="s">
        <v>172</v>
      </c>
    </row>
    <row r="70" spans="1:1" ht="21" x14ac:dyDescent="0.2">
      <c r="A70" s="98" t="s">
        <v>173</v>
      </c>
    </row>
    <row r="71" spans="1:1" x14ac:dyDescent="0.2">
      <c r="A71" s="83"/>
    </row>
    <row r="72" spans="1:1" ht="42" x14ac:dyDescent="0.2">
      <c r="A72" s="89" t="s">
        <v>47</v>
      </c>
    </row>
    <row r="73" spans="1:1" ht="21" x14ac:dyDescent="0.2">
      <c r="A73" s="116" t="s">
        <v>48</v>
      </c>
    </row>
    <row r="74" spans="1:1" ht="53.25" x14ac:dyDescent="0.2">
      <c r="A74" s="86" t="s">
        <v>49</v>
      </c>
    </row>
    <row r="75" spans="1:1" ht="31.5" x14ac:dyDescent="0.2">
      <c r="A75" s="69" t="s">
        <v>50</v>
      </c>
    </row>
    <row r="76" spans="1:1" x14ac:dyDescent="0.2">
      <c r="A76" s="71"/>
    </row>
    <row r="77" spans="1:1" x14ac:dyDescent="0.2">
      <c r="A77" s="72" t="s">
        <v>16</v>
      </c>
    </row>
    <row r="78" spans="1:1" ht="24" x14ac:dyDescent="0.2">
      <c r="A78" s="162" t="s">
        <v>32</v>
      </c>
    </row>
    <row r="79" spans="1:1" ht="24" x14ac:dyDescent="0.2">
      <c r="A79" s="162" t="s">
        <v>33</v>
      </c>
    </row>
    <row r="80" spans="1:1" x14ac:dyDescent="0.2">
      <c r="A80" s="70"/>
    </row>
    <row r="81" spans="1:1" x14ac:dyDescent="0.2">
      <c r="A81" s="71"/>
    </row>
    <row r="82" spans="1:1" x14ac:dyDescent="0.2">
      <c r="A82" s="162"/>
    </row>
    <row r="83" spans="1:1" x14ac:dyDescent="0.2">
      <c r="A83" s="162"/>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zoomScale="90" zoomScaleNormal="90" workbookViewId="0">
      <selection activeCell="B3" sqref="B3:K23"/>
    </sheetView>
  </sheetViews>
  <sheetFormatPr defaultColWidth="8.7109375" defaultRowHeight="12.75" x14ac:dyDescent="0.2"/>
  <cols>
    <col min="1" max="1" width="72.5703125" style="159" customWidth="1"/>
    <col min="2" max="16384" width="8.7109375" style="159"/>
  </cols>
  <sheetData>
    <row r="1" spans="1:11" x14ac:dyDescent="0.2">
      <c r="A1" s="13" t="s">
        <v>199</v>
      </c>
    </row>
    <row r="2" spans="1:11" x14ac:dyDescent="0.2">
      <c r="A2" s="111" t="s">
        <v>100</v>
      </c>
    </row>
    <row r="3" spans="1:11" x14ac:dyDescent="0.2">
      <c r="A3" s="119" t="s">
        <v>9</v>
      </c>
      <c r="B3" s="24" t="e">
        <f>'C завтраками| Bed and breakfast'!#REF!</f>
        <v>#REF!</v>
      </c>
      <c r="C3" s="24" t="e">
        <f>'C завтраками| Bed and breakfast'!#REF!</f>
        <v>#REF!</v>
      </c>
      <c r="D3" s="24" t="e">
        <f>'C завтраками| Bed and breakfast'!#REF!</f>
        <v>#REF!</v>
      </c>
      <c r="E3" s="24" t="e">
        <f>'C завтраками| Bed and breakfast'!#REF!</f>
        <v>#REF!</v>
      </c>
      <c r="F3" s="24" t="e">
        <f>'C завтраками| Bed and breakfast'!#REF!</f>
        <v>#REF!</v>
      </c>
      <c r="G3" s="24" t="e">
        <f>'C завтраками| Bed and breakfast'!#REF!</f>
        <v>#REF!</v>
      </c>
      <c r="H3" s="24" t="e">
        <f>'C завтраками| Bed and breakfast'!#REF!</f>
        <v>#REF!</v>
      </c>
      <c r="I3" s="24" t="e">
        <f>'C завтраками| Bed and breakfast'!#REF!</f>
        <v>#REF!</v>
      </c>
      <c r="J3" s="24" t="e">
        <f>'C завтраками| Bed and breakfast'!#REF!</f>
        <v>#REF!</v>
      </c>
      <c r="K3" s="24" t="e">
        <f>'C завтраками| Bed and breakfast'!#REF!</f>
        <v>#REF!</v>
      </c>
    </row>
    <row r="4" spans="1:11" x14ac:dyDescent="0.2">
      <c r="A4" s="20" t="s">
        <v>11</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row>
    <row r="5" spans="1:11" x14ac:dyDescent="0.2">
      <c r="A5" s="17" t="s">
        <v>149</v>
      </c>
      <c r="B5" s="17"/>
      <c r="C5" s="17"/>
      <c r="D5" s="17"/>
      <c r="E5" s="17"/>
      <c r="F5" s="17"/>
      <c r="G5" s="17"/>
      <c r="H5" s="17"/>
      <c r="I5" s="17"/>
      <c r="J5" s="17"/>
      <c r="K5" s="17"/>
    </row>
    <row r="6" spans="1:11" x14ac:dyDescent="0.2">
      <c r="A6" s="19">
        <v>1</v>
      </c>
      <c r="B6" s="17" t="e">
        <f>'C завтраками| Bed and breakfast'!#REF!*0.9</f>
        <v>#REF!</v>
      </c>
      <c r="C6" s="17" t="e">
        <f>'C завтраками| Bed and breakfast'!#REF!*0.9</f>
        <v>#REF!</v>
      </c>
      <c r="D6" s="17" t="e">
        <f>'C завтраками| Bed and breakfast'!#REF!*0.9</f>
        <v>#REF!</v>
      </c>
      <c r="E6" s="17" t="e">
        <f>'C завтраками| Bed and breakfast'!#REF!*0.9</f>
        <v>#REF!</v>
      </c>
      <c r="F6" s="17" t="e">
        <f>'C завтраками| Bed and breakfast'!#REF!*0.9</f>
        <v>#REF!</v>
      </c>
      <c r="G6" s="17" t="e">
        <f>'C завтраками| Bed and breakfast'!#REF!*0.9</f>
        <v>#REF!</v>
      </c>
      <c r="H6" s="17" t="e">
        <f>'C завтраками| Bed and breakfast'!#REF!*0.9</f>
        <v>#REF!</v>
      </c>
      <c r="I6" s="17" t="e">
        <f>'C завтраками| Bed and breakfast'!#REF!*0.9</f>
        <v>#REF!</v>
      </c>
      <c r="J6" s="17" t="e">
        <f>'C завтраками| Bed and breakfast'!#REF!*0.9</f>
        <v>#REF!</v>
      </c>
      <c r="K6" s="17" t="e">
        <f>'C завтраками| Bed and breakfast'!#REF!*0.9</f>
        <v>#REF!</v>
      </c>
    </row>
    <row r="7" spans="1:11" x14ac:dyDescent="0.2">
      <c r="A7" s="19">
        <v>2</v>
      </c>
      <c r="B7" s="17" t="e">
        <f>'C завтраками| Bed and breakfast'!#REF!*0.9</f>
        <v>#REF!</v>
      </c>
      <c r="C7" s="17" t="e">
        <f>'C завтраками| Bed and breakfast'!#REF!*0.9</f>
        <v>#REF!</v>
      </c>
      <c r="D7" s="17" t="e">
        <f>'C завтраками| Bed and breakfast'!#REF!*0.9</f>
        <v>#REF!</v>
      </c>
      <c r="E7" s="17" t="e">
        <f>'C завтраками| Bed and breakfast'!#REF!*0.9</f>
        <v>#REF!</v>
      </c>
      <c r="F7" s="17" t="e">
        <f>'C завтраками| Bed and breakfast'!#REF!*0.9</f>
        <v>#REF!</v>
      </c>
      <c r="G7" s="17" t="e">
        <f>'C завтраками| Bed and breakfast'!#REF!*0.9</f>
        <v>#REF!</v>
      </c>
      <c r="H7" s="17" t="e">
        <f>'C завтраками| Bed and breakfast'!#REF!*0.9</f>
        <v>#REF!</v>
      </c>
      <c r="I7" s="17" t="e">
        <f>'C завтраками| Bed and breakfast'!#REF!*0.9</f>
        <v>#REF!</v>
      </c>
      <c r="J7" s="17" t="e">
        <f>'C завтраками| Bed and breakfast'!#REF!*0.9</f>
        <v>#REF!</v>
      </c>
      <c r="K7" s="17" t="e">
        <f>'C завтраками| Bed and breakfast'!#REF!*0.9</f>
        <v>#REF!</v>
      </c>
    </row>
    <row r="8" spans="1:11" x14ac:dyDescent="0.2">
      <c r="A8" s="17" t="s">
        <v>150</v>
      </c>
      <c r="B8" s="17"/>
      <c r="C8" s="17"/>
      <c r="D8" s="17"/>
      <c r="E8" s="17"/>
      <c r="F8" s="17"/>
      <c r="G8" s="17"/>
      <c r="H8" s="17"/>
      <c r="I8" s="17"/>
      <c r="J8" s="17"/>
      <c r="K8" s="17"/>
    </row>
    <row r="9" spans="1:11" x14ac:dyDescent="0.2">
      <c r="A9" s="19">
        <v>1</v>
      </c>
      <c r="B9" s="17" t="e">
        <f>'C завтраками| Bed and breakfast'!#REF!*0.9</f>
        <v>#REF!</v>
      </c>
      <c r="C9" s="17" t="e">
        <f>'C завтраками| Bed and breakfast'!#REF!*0.9</f>
        <v>#REF!</v>
      </c>
      <c r="D9" s="17" t="e">
        <f>'C завтраками| Bed and breakfast'!#REF!*0.9</f>
        <v>#REF!</v>
      </c>
      <c r="E9" s="17" t="e">
        <f>'C завтраками| Bed and breakfast'!#REF!*0.9</f>
        <v>#REF!</v>
      </c>
      <c r="F9" s="17" t="e">
        <f>'C завтраками| Bed and breakfast'!#REF!*0.9</f>
        <v>#REF!</v>
      </c>
      <c r="G9" s="17" t="e">
        <f>'C завтраками| Bed and breakfast'!#REF!*0.9</f>
        <v>#REF!</v>
      </c>
      <c r="H9" s="17" t="e">
        <f>'C завтраками| Bed and breakfast'!#REF!*0.9</f>
        <v>#REF!</v>
      </c>
      <c r="I9" s="17" t="e">
        <f>'C завтраками| Bed and breakfast'!#REF!*0.9</f>
        <v>#REF!</v>
      </c>
      <c r="J9" s="17" t="e">
        <f>'C завтраками| Bed and breakfast'!#REF!*0.9</f>
        <v>#REF!</v>
      </c>
      <c r="K9" s="17" t="e">
        <f>'C завтраками| Bed and breakfast'!#REF!*0.9</f>
        <v>#REF!</v>
      </c>
    </row>
    <row r="10" spans="1:11" x14ac:dyDescent="0.2">
      <c r="A10" s="19">
        <v>2</v>
      </c>
      <c r="B10" s="17" t="e">
        <f>'C завтраками| Bed and breakfast'!#REF!*0.9</f>
        <v>#REF!</v>
      </c>
      <c r="C10" s="17" t="e">
        <f>'C завтраками| Bed and breakfast'!#REF!*0.9</f>
        <v>#REF!</v>
      </c>
      <c r="D10" s="17" t="e">
        <f>'C завтраками| Bed and breakfast'!#REF!*0.9</f>
        <v>#REF!</v>
      </c>
      <c r="E10" s="17" t="e">
        <f>'C завтраками| Bed and breakfast'!#REF!*0.9</f>
        <v>#REF!</v>
      </c>
      <c r="F10" s="17" t="e">
        <f>'C завтраками| Bed and breakfast'!#REF!*0.9</f>
        <v>#REF!</v>
      </c>
      <c r="G10" s="17" t="e">
        <f>'C завтраками| Bed and breakfast'!#REF!*0.9</f>
        <v>#REF!</v>
      </c>
      <c r="H10" s="17" t="e">
        <f>'C завтраками| Bed and breakfast'!#REF!*0.9</f>
        <v>#REF!</v>
      </c>
      <c r="I10" s="17" t="e">
        <f>'C завтраками| Bed and breakfast'!#REF!*0.9</f>
        <v>#REF!</v>
      </c>
      <c r="J10" s="17" t="e">
        <f>'C завтраками| Bed and breakfast'!#REF!*0.9</f>
        <v>#REF!</v>
      </c>
      <c r="K10" s="17" t="e">
        <f>'C завтраками| Bed and breakfast'!#REF!*0.9</f>
        <v>#REF!</v>
      </c>
    </row>
    <row r="11" spans="1:11" x14ac:dyDescent="0.2">
      <c r="A11" s="17" t="s">
        <v>151</v>
      </c>
      <c r="B11" s="17"/>
      <c r="C11" s="17"/>
      <c r="D11" s="17"/>
      <c r="E11" s="17"/>
      <c r="F11" s="17"/>
      <c r="G11" s="17"/>
      <c r="H11" s="17"/>
      <c r="I11" s="17"/>
      <c r="J11" s="17"/>
      <c r="K11" s="17"/>
    </row>
    <row r="12" spans="1:11" x14ac:dyDescent="0.2">
      <c r="A12" s="19">
        <v>1</v>
      </c>
      <c r="B12" s="17" t="e">
        <f>'C завтраками| Bed and breakfast'!#REF!*0.9</f>
        <v>#REF!</v>
      </c>
      <c r="C12" s="17" t="e">
        <f>'C завтраками| Bed and breakfast'!#REF!*0.9</f>
        <v>#REF!</v>
      </c>
      <c r="D12" s="17" t="e">
        <f>'C завтраками| Bed and breakfast'!#REF!*0.9</f>
        <v>#REF!</v>
      </c>
      <c r="E12" s="17" t="e">
        <f>'C завтраками| Bed and breakfast'!#REF!*0.9</f>
        <v>#REF!</v>
      </c>
      <c r="F12" s="17" t="e">
        <f>'C завтраками| Bed and breakfast'!#REF!*0.9</f>
        <v>#REF!</v>
      </c>
      <c r="G12" s="17" t="e">
        <f>'C завтраками| Bed and breakfast'!#REF!*0.9</f>
        <v>#REF!</v>
      </c>
      <c r="H12" s="17" t="e">
        <f>'C завтраками| Bed and breakfast'!#REF!*0.9</f>
        <v>#REF!</v>
      </c>
      <c r="I12" s="17" t="e">
        <f>'C завтраками| Bed and breakfast'!#REF!*0.9</f>
        <v>#REF!</v>
      </c>
      <c r="J12" s="17" t="e">
        <f>'C завтраками| Bed and breakfast'!#REF!*0.9</f>
        <v>#REF!</v>
      </c>
      <c r="K12" s="17" t="e">
        <f>'C завтраками| Bed and breakfast'!#REF!*0.9</f>
        <v>#REF!</v>
      </c>
    </row>
    <row r="13" spans="1:11" x14ac:dyDescent="0.2">
      <c r="A13" s="19">
        <v>2</v>
      </c>
      <c r="B13" s="17" t="e">
        <f>'C завтраками| Bed and breakfast'!#REF!*0.9</f>
        <v>#REF!</v>
      </c>
      <c r="C13" s="17" t="e">
        <f>'C завтраками| Bed and breakfast'!#REF!*0.9</f>
        <v>#REF!</v>
      </c>
      <c r="D13" s="17" t="e">
        <f>'C завтраками| Bed and breakfast'!#REF!*0.9</f>
        <v>#REF!</v>
      </c>
      <c r="E13" s="17" t="e">
        <f>'C завтраками| Bed and breakfast'!#REF!*0.9</f>
        <v>#REF!</v>
      </c>
      <c r="F13" s="17" t="e">
        <f>'C завтраками| Bed and breakfast'!#REF!*0.9</f>
        <v>#REF!</v>
      </c>
      <c r="G13" s="17" t="e">
        <f>'C завтраками| Bed and breakfast'!#REF!*0.9</f>
        <v>#REF!</v>
      </c>
      <c r="H13" s="17" t="e">
        <f>'C завтраками| Bed and breakfast'!#REF!*0.9</f>
        <v>#REF!</v>
      </c>
      <c r="I13" s="17" t="e">
        <f>'C завтраками| Bed and breakfast'!#REF!*0.9</f>
        <v>#REF!</v>
      </c>
      <c r="J13" s="17" t="e">
        <f>'C завтраками| Bed and breakfast'!#REF!*0.9</f>
        <v>#REF!</v>
      </c>
      <c r="K13" s="17" t="e">
        <f>'C завтраками| Bed and breakfast'!#REF!*0.9</f>
        <v>#REF!</v>
      </c>
    </row>
    <row r="14" spans="1:11" x14ac:dyDescent="0.2">
      <c r="A14" s="17" t="s">
        <v>4</v>
      </c>
      <c r="B14" s="17"/>
      <c r="C14" s="17"/>
      <c r="D14" s="17"/>
      <c r="E14" s="17"/>
      <c r="F14" s="17"/>
      <c r="G14" s="17"/>
      <c r="H14" s="17"/>
      <c r="I14" s="17"/>
      <c r="J14" s="17"/>
      <c r="K14" s="17"/>
    </row>
    <row r="15" spans="1:11" x14ac:dyDescent="0.2">
      <c r="A15" s="19">
        <v>1</v>
      </c>
      <c r="B15" s="17" t="e">
        <f>'C завтраками| Bed and breakfast'!#REF!*0.9</f>
        <v>#REF!</v>
      </c>
      <c r="C15" s="17" t="e">
        <f>'C завтраками| Bed and breakfast'!#REF!*0.9</f>
        <v>#REF!</v>
      </c>
      <c r="D15" s="17" t="e">
        <f>'C завтраками| Bed and breakfast'!#REF!*0.9</f>
        <v>#REF!</v>
      </c>
      <c r="E15" s="17" t="e">
        <f>'C завтраками| Bed and breakfast'!#REF!*0.9</f>
        <v>#REF!</v>
      </c>
      <c r="F15" s="17" t="e">
        <f>'C завтраками| Bed and breakfast'!#REF!*0.9</f>
        <v>#REF!</v>
      </c>
      <c r="G15" s="17" t="e">
        <f>'C завтраками| Bed and breakfast'!#REF!*0.9</f>
        <v>#REF!</v>
      </c>
      <c r="H15" s="17" t="e">
        <f>'C завтраками| Bed and breakfast'!#REF!*0.9</f>
        <v>#REF!</v>
      </c>
      <c r="I15" s="17" t="e">
        <f>'C завтраками| Bed and breakfast'!#REF!*0.9</f>
        <v>#REF!</v>
      </c>
      <c r="J15" s="17" t="e">
        <f>'C завтраками| Bed and breakfast'!#REF!*0.9</f>
        <v>#REF!</v>
      </c>
      <c r="K15" s="17" t="e">
        <f>'C завтраками| Bed and breakfast'!#REF!*0.9</f>
        <v>#REF!</v>
      </c>
    </row>
    <row r="16" spans="1:11" x14ac:dyDescent="0.2">
      <c r="A16" s="19">
        <v>2</v>
      </c>
      <c r="B16" s="17" t="e">
        <f>'C завтраками| Bed and breakfast'!#REF!*0.9</f>
        <v>#REF!</v>
      </c>
      <c r="C16" s="17" t="e">
        <f>'C завтраками| Bed and breakfast'!#REF!*0.9</f>
        <v>#REF!</v>
      </c>
      <c r="D16" s="17" t="e">
        <f>'C завтраками| Bed and breakfast'!#REF!*0.9</f>
        <v>#REF!</v>
      </c>
      <c r="E16" s="17" t="e">
        <f>'C завтраками| Bed and breakfast'!#REF!*0.9</f>
        <v>#REF!</v>
      </c>
      <c r="F16" s="17" t="e">
        <f>'C завтраками| Bed and breakfast'!#REF!*0.9</f>
        <v>#REF!</v>
      </c>
      <c r="G16" s="17" t="e">
        <f>'C завтраками| Bed and breakfast'!#REF!*0.9</f>
        <v>#REF!</v>
      </c>
      <c r="H16" s="17" t="e">
        <f>'C завтраками| Bed and breakfast'!#REF!*0.9</f>
        <v>#REF!</v>
      </c>
      <c r="I16" s="17" t="e">
        <f>'C завтраками| Bed and breakfast'!#REF!*0.9</f>
        <v>#REF!</v>
      </c>
      <c r="J16" s="17" t="e">
        <f>'C завтраками| Bed and breakfast'!#REF!*0.9</f>
        <v>#REF!</v>
      </c>
      <c r="K16" s="17" t="e">
        <f>'C завтраками| Bed and breakfast'!#REF!*0.9</f>
        <v>#REF!</v>
      </c>
    </row>
    <row r="17" spans="1:11" x14ac:dyDescent="0.2">
      <c r="A17" s="17" t="s">
        <v>152</v>
      </c>
      <c r="B17" s="17"/>
      <c r="C17" s="17"/>
      <c r="D17" s="17"/>
      <c r="E17" s="17"/>
      <c r="F17" s="17"/>
      <c r="G17" s="17"/>
      <c r="H17" s="17"/>
      <c r="I17" s="17"/>
      <c r="J17" s="17"/>
      <c r="K17" s="17"/>
    </row>
    <row r="18" spans="1:11" x14ac:dyDescent="0.2">
      <c r="A18" s="19">
        <v>1</v>
      </c>
      <c r="B18" s="17" t="e">
        <f>'C завтраками| Bed and breakfast'!#REF!*0.9</f>
        <v>#REF!</v>
      </c>
      <c r="C18" s="17" t="e">
        <f>'C завтраками| Bed and breakfast'!#REF!*0.9</f>
        <v>#REF!</v>
      </c>
      <c r="D18" s="17" t="e">
        <f>'C завтраками| Bed and breakfast'!#REF!*0.9</f>
        <v>#REF!</v>
      </c>
      <c r="E18" s="17" t="e">
        <f>'C завтраками| Bed and breakfast'!#REF!*0.9</f>
        <v>#REF!</v>
      </c>
      <c r="F18" s="17" t="e">
        <f>'C завтраками| Bed and breakfast'!#REF!*0.9</f>
        <v>#REF!</v>
      </c>
      <c r="G18" s="17" t="e">
        <f>'C завтраками| Bed and breakfast'!#REF!*0.9</f>
        <v>#REF!</v>
      </c>
      <c r="H18" s="17" t="e">
        <f>'C завтраками| Bed and breakfast'!#REF!*0.9</f>
        <v>#REF!</v>
      </c>
      <c r="I18" s="17" t="e">
        <f>'C завтраками| Bed and breakfast'!#REF!*0.9</f>
        <v>#REF!</v>
      </c>
      <c r="J18" s="17" t="e">
        <f>'C завтраками| Bed and breakfast'!#REF!*0.9</f>
        <v>#REF!</v>
      </c>
      <c r="K18" s="17" t="e">
        <f>'C завтраками| Bed and breakfast'!#REF!*0.9</f>
        <v>#REF!</v>
      </c>
    </row>
    <row r="19" spans="1:11" x14ac:dyDescent="0.2">
      <c r="A19" s="19">
        <v>2</v>
      </c>
      <c r="B19" s="17" t="e">
        <f>'C завтраками| Bed and breakfast'!#REF!*0.9</f>
        <v>#REF!</v>
      </c>
      <c r="C19" s="17" t="e">
        <f>'C завтраками| Bed and breakfast'!#REF!*0.9</f>
        <v>#REF!</v>
      </c>
      <c r="D19" s="17" t="e">
        <f>'C завтраками| Bed and breakfast'!#REF!*0.9</f>
        <v>#REF!</v>
      </c>
      <c r="E19" s="17" t="e">
        <f>'C завтраками| Bed and breakfast'!#REF!*0.9</f>
        <v>#REF!</v>
      </c>
      <c r="F19" s="17" t="e">
        <f>'C завтраками| Bed and breakfast'!#REF!*0.9</f>
        <v>#REF!</v>
      </c>
      <c r="G19" s="17" t="e">
        <f>'C завтраками| Bed and breakfast'!#REF!*0.9</f>
        <v>#REF!</v>
      </c>
      <c r="H19" s="17" t="e">
        <f>'C завтраками| Bed and breakfast'!#REF!*0.9</f>
        <v>#REF!</v>
      </c>
      <c r="I19" s="17" t="e">
        <f>'C завтраками| Bed and breakfast'!#REF!*0.9</f>
        <v>#REF!</v>
      </c>
      <c r="J19" s="17" t="e">
        <f>'C завтраками| Bed and breakfast'!#REF!*0.9</f>
        <v>#REF!</v>
      </c>
      <c r="K19" s="17" t="e">
        <f>'C завтраками| Bed and breakfast'!#REF!*0.9</f>
        <v>#REF!</v>
      </c>
    </row>
    <row r="20" spans="1:11" x14ac:dyDescent="0.2">
      <c r="A20" s="17" t="s">
        <v>5</v>
      </c>
      <c r="B20" s="17"/>
      <c r="C20" s="17"/>
      <c r="D20" s="17"/>
      <c r="E20" s="17"/>
      <c r="F20" s="17"/>
      <c r="G20" s="17"/>
      <c r="H20" s="17"/>
      <c r="I20" s="17"/>
      <c r="J20" s="17"/>
      <c r="K20" s="17"/>
    </row>
    <row r="21" spans="1:11" x14ac:dyDescent="0.2">
      <c r="A21" s="19">
        <v>1</v>
      </c>
      <c r="B21" s="17" t="e">
        <f>'C завтраками| Bed and breakfast'!#REF!*0.9</f>
        <v>#REF!</v>
      </c>
      <c r="C21" s="17" t="e">
        <f>'C завтраками| Bed and breakfast'!#REF!*0.9</f>
        <v>#REF!</v>
      </c>
      <c r="D21" s="17" t="e">
        <f>'C завтраками| Bed and breakfast'!#REF!*0.9</f>
        <v>#REF!</v>
      </c>
      <c r="E21" s="17" t="e">
        <f>'C завтраками| Bed and breakfast'!#REF!*0.9</f>
        <v>#REF!</v>
      </c>
      <c r="F21" s="17" t="e">
        <f>'C завтраками| Bed and breakfast'!#REF!*0.9</f>
        <v>#REF!</v>
      </c>
      <c r="G21" s="17" t="e">
        <f>'C завтраками| Bed and breakfast'!#REF!*0.9</f>
        <v>#REF!</v>
      </c>
      <c r="H21" s="17" t="e">
        <f>'C завтраками| Bed and breakfast'!#REF!*0.9</f>
        <v>#REF!</v>
      </c>
      <c r="I21" s="17" t="e">
        <f>'C завтраками| Bed and breakfast'!#REF!*0.9</f>
        <v>#REF!</v>
      </c>
      <c r="J21" s="17" t="e">
        <f>'C завтраками| Bed and breakfast'!#REF!*0.9</f>
        <v>#REF!</v>
      </c>
      <c r="K21" s="17" t="e">
        <f>'C завтраками| Bed and breakfast'!#REF!*0.9</f>
        <v>#REF!</v>
      </c>
    </row>
    <row r="22" spans="1:11" x14ac:dyDescent="0.2">
      <c r="A22" s="19">
        <v>2</v>
      </c>
      <c r="B22" s="17" t="e">
        <f>'C завтраками| Bed and breakfast'!#REF!*0.9</f>
        <v>#REF!</v>
      </c>
      <c r="C22" s="17" t="e">
        <f>'C завтраками| Bed and breakfast'!#REF!*0.9</f>
        <v>#REF!</v>
      </c>
      <c r="D22" s="17" t="e">
        <f>'C завтраками| Bed and breakfast'!#REF!*0.9</f>
        <v>#REF!</v>
      </c>
      <c r="E22" s="17" t="e">
        <f>'C завтраками| Bed and breakfast'!#REF!*0.9</f>
        <v>#REF!</v>
      </c>
      <c r="F22" s="17" t="e">
        <f>'C завтраками| Bed and breakfast'!#REF!*0.9</f>
        <v>#REF!</v>
      </c>
      <c r="G22" s="17" t="e">
        <f>'C завтраками| Bed and breakfast'!#REF!*0.9</f>
        <v>#REF!</v>
      </c>
      <c r="H22" s="17" t="e">
        <f>'C завтраками| Bed and breakfast'!#REF!*0.9</f>
        <v>#REF!</v>
      </c>
      <c r="I22" s="17" t="e">
        <f>'C завтраками| Bed and breakfast'!#REF!*0.9</f>
        <v>#REF!</v>
      </c>
      <c r="J22" s="17" t="e">
        <f>'C завтраками| Bed and breakfast'!#REF!*0.9</f>
        <v>#REF!</v>
      </c>
      <c r="K22" s="17" t="e">
        <f>'C завтраками| Bed and breakfast'!#REF!*0.9</f>
        <v>#REF!</v>
      </c>
    </row>
    <row r="23" spans="1:11" x14ac:dyDescent="0.2">
      <c r="A23" s="41"/>
      <c r="B23" s="60"/>
      <c r="C23" s="60"/>
      <c r="D23" s="60"/>
      <c r="E23" s="60"/>
      <c r="F23" s="60"/>
      <c r="G23" s="60"/>
      <c r="H23" s="60"/>
      <c r="I23" s="60"/>
      <c r="J23" s="60"/>
      <c r="K23" s="60"/>
    </row>
    <row r="24" spans="1:11" x14ac:dyDescent="0.2">
      <c r="A24" s="41"/>
    </row>
    <row r="25" spans="1:11" ht="141" customHeight="1" x14ac:dyDescent="0.2">
      <c r="A25" s="187" t="s">
        <v>179</v>
      </c>
    </row>
    <row r="26" spans="1:11" ht="13.5" thickBot="1" x14ac:dyDescent="0.25">
      <c r="A26" s="112" t="s">
        <v>24</v>
      </c>
    </row>
    <row r="27" spans="1:11" ht="13.5" thickBot="1" x14ac:dyDescent="0.25">
      <c r="A27" s="196" t="s">
        <v>200</v>
      </c>
    </row>
    <row r="28" spans="1:11" x14ac:dyDescent="0.2">
      <c r="A28" s="197" t="s">
        <v>201</v>
      </c>
    </row>
    <row r="29" spans="1:11" x14ac:dyDescent="0.2">
      <c r="A29" s="63"/>
    </row>
    <row r="30" spans="1:11" x14ac:dyDescent="0.2">
      <c r="A30" s="112" t="s">
        <v>12</v>
      </c>
    </row>
    <row r="31" spans="1:11" x14ac:dyDescent="0.2">
      <c r="A31" s="22" t="s">
        <v>13</v>
      </c>
    </row>
    <row r="32" spans="1:11" x14ac:dyDescent="0.2">
      <c r="A32" s="22" t="s">
        <v>14</v>
      </c>
    </row>
    <row r="33" spans="1:1" ht="24" x14ac:dyDescent="0.2">
      <c r="A33" s="66" t="s">
        <v>18</v>
      </c>
    </row>
    <row r="34" spans="1:1" x14ac:dyDescent="0.2">
      <c r="A34" s="156" t="s">
        <v>126</v>
      </c>
    </row>
    <row r="35" spans="1:1" ht="24" x14ac:dyDescent="0.2">
      <c r="A35" s="198" t="s">
        <v>215</v>
      </c>
    </row>
    <row r="36" spans="1:1" x14ac:dyDescent="0.2">
      <c r="A36" s="53"/>
    </row>
    <row r="37" spans="1:1" ht="25.5" x14ac:dyDescent="0.2">
      <c r="A37" s="115" t="s">
        <v>101</v>
      </c>
    </row>
    <row r="38" spans="1:1" ht="42" x14ac:dyDescent="0.2">
      <c r="A38" s="98" t="s">
        <v>164</v>
      </c>
    </row>
    <row r="39" spans="1:1" ht="52.5" x14ac:dyDescent="0.2">
      <c r="A39" s="98" t="s">
        <v>165</v>
      </c>
    </row>
    <row r="40" spans="1:1" ht="21" x14ac:dyDescent="0.2">
      <c r="A40" s="98" t="s">
        <v>166</v>
      </c>
    </row>
    <row r="41" spans="1:1" ht="31.5" x14ac:dyDescent="0.2">
      <c r="A41" s="98" t="s">
        <v>167</v>
      </c>
    </row>
    <row r="42" spans="1:1" ht="31.5" x14ac:dyDescent="0.2">
      <c r="A42" s="98" t="s">
        <v>168</v>
      </c>
    </row>
    <row r="43" spans="1:1" ht="31.5" x14ac:dyDescent="0.2">
      <c r="A43" s="98" t="s">
        <v>169</v>
      </c>
    </row>
    <row r="44" spans="1:1" ht="21" x14ac:dyDescent="0.2">
      <c r="A44" s="98" t="s">
        <v>170</v>
      </c>
    </row>
    <row r="45" spans="1:1" ht="42" x14ac:dyDescent="0.2">
      <c r="A45" s="98" t="s">
        <v>171</v>
      </c>
    </row>
    <row r="46" spans="1:1" ht="31.5" x14ac:dyDescent="0.2">
      <c r="A46" s="98" t="s">
        <v>172</v>
      </c>
    </row>
    <row r="47" spans="1:1" ht="21" x14ac:dyDescent="0.2">
      <c r="A47" s="98" t="s">
        <v>173</v>
      </c>
    </row>
    <row r="48" spans="1:1" x14ac:dyDescent="0.2">
      <c r="A48" s="83"/>
    </row>
    <row r="49" spans="1:1" ht="42" x14ac:dyDescent="0.2">
      <c r="A49" s="89" t="s">
        <v>47</v>
      </c>
    </row>
    <row r="50" spans="1:1" ht="21" x14ac:dyDescent="0.2">
      <c r="A50" s="116" t="s">
        <v>48</v>
      </c>
    </row>
    <row r="51" spans="1:1" ht="53.25" x14ac:dyDescent="0.2">
      <c r="A51" s="86" t="s">
        <v>49</v>
      </c>
    </row>
    <row r="52" spans="1:1" ht="31.5" x14ac:dyDescent="0.2">
      <c r="A52" s="69" t="s">
        <v>50</v>
      </c>
    </row>
    <row r="53" spans="1:1" x14ac:dyDescent="0.2">
      <c r="A53" s="71"/>
    </row>
    <row r="54" spans="1:1" x14ac:dyDescent="0.2">
      <c r="A54" s="72" t="s">
        <v>16</v>
      </c>
    </row>
    <row r="55" spans="1:1" ht="24" x14ac:dyDescent="0.2">
      <c r="A55" s="162" t="s">
        <v>32</v>
      </c>
    </row>
    <row r="56" spans="1:1" ht="24" x14ac:dyDescent="0.2">
      <c r="A56" s="162" t="s">
        <v>33</v>
      </c>
    </row>
    <row r="57" spans="1:1" x14ac:dyDescent="0.2">
      <c r="A57" s="70"/>
    </row>
    <row r="58" spans="1:1" x14ac:dyDescent="0.2">
      <c r="A58" s="71"/>
    </row>
    <row r="59" spans="1:1" x14ac:dyDescent="0.2">
      <c r="A59" s="162"/>
    </row>
    <row r="60" spans="1:1" x14ac:dyDescent="0.2">
      <c r="A60" s="162"/>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5"/>
  <sheetViews>
    <sheetView workbookViewId="0">
      <selection activeCell="B1" sqref="B1:F1048576"/>
    </sheetView>
  </sheetViews>
  <sheetFormatPr defaultColWidth="8.7109375" defaultRowHeight="12.75" x14ac:dyDescent="0.2"/>
  <cols>
    <col min="1" max="1" width="72.5703125" style="9" customWidth="1"/>
    <col min="2" max="16384" width="8.7109375" style="9"/>
  </cols>
  <sheetData>
    <row r="1" spans="1:2" x14ac:dyDescent="0.2">
      <c r="A1" s="13" t="s">
        <v>199</v>
      </c>
    </row>
    <row r="2" spans="1:2" x14ac:dyDescent="0.2">
      <c r="A2" s="126" t="s">
        <v>120</v>
      </c>
    </row>
    <row r="3" spans="1:2" x14ac:dyDescent="0.2">
      <c r="A3" s="126" t="s">
        <v>9</v>
      </c>
      <c r="B3" s="47" t="e">
        <f>'C завтраками| Bed and breakfast'!#REF!</f>
        <v>#REF!</v>
      </c>
    </row>
    <row r="4" spans="1:2" ht="23.1" customHeight="1" x14ac:dyDescent="0.2">
      <c r="A4" s="46" t="s">
        <v>11</v>
      </c>
      <c r="B4" s="47" t="e">
        <f>'C завтраками| Bed and breakfast'!#REF!</f>
        <v>#REF!</v>
      </c>
    </row>
    <row r="5" spans="1:2" x14ac:dyDescent="0.2">
      <c r="A5" s="17" t="s">
        <v>149</v>
      </c>
      <c r="B5" s="159"/>
    </row>
    <row r="6" spans="1:2" x14ac:dyDescent="0.2">
      <c r="A6" s="19">
        <v>1</v>
      </c>
      <c r="B6" s="44" t="e">
        <f>'C завтраками| Bed and breakfast'!#REF!</f>
        <v>#REF!</v>
      </c>
    </row>
    <row r="7" spans="1:2" x14ac:dyDescent="0.2">
      <c r="A7" s="19">
        <v>2</v>
      </c>
      <c r="B7" s="44" t="e">
        <f>'C завтраками| Bed and breakfast'!#REF!</f>
        <v>#REF!</v>
      </c>
    </row>
    <row r="8" spans="1:2" x14ac:dyDescent="0.2">
      <c r="A8" s="17" t="s">
        <v>150</v>
      </c>
      <c r="B8" s="44"/>
    </row>
    <row r="9" spans="1:2" x14ac:dyDescent="0.2">
      <c r="A9" s="19">
        <v>1</v>
      </c>
      <c r="B9" s="44" t="e">
        <f>'C завтраками| Bed and breakfast'!#REF!</f>
        <v>#REF!</v>
      </c>
    </row>
    <row r="10" spans="1:2" x14ac:dyDescent="0.2">
      <c r="A10" s="19">
        <v>2</v>
      </c>
      <c r="B10" s="44" t="e">
        <f>'C завтраками| Bed and breakfast'!#REF!</f>
        <v>#REF!</v>
      </c>
    </row>
    <row r="11" spans="1:2" x14ac:dyDescent="0.2">
      <c r="A11" s="17" t="s">
        <v>151</v>
      </c>
      <c r="B11" s="44"/>
    </row>
    <row r="12" spans="1:2" x14ac:dyDescent="0.2">
      <c r="A12" s="19">
        <v>1</v>
      </c>
      <c r="B12" s="44" t="e">
        <f>'C завтраками| Bed and breakfast'!#REF!</f>
        <v>#REF!</v>
      </c>
    </row>
    <row r="13" spans="1:2" x14ac:dyDescent="0.2">
      <c r="A13" s="19">
        <v>2</v>
      </c>
      <c r="B13" s="44" t="e">
        <f>'C завтраками| Bed and breakfast'!#REF!</f>
        <v>#REF!</v>
      </c>
    </row>
    <row r="14" spans="1:2" x14ac:dyDescent="0.2">
      <c r="A14" s="17" t="s">
        <v>4</v>
      </c>
      <c r="B14" s="44"/>
    </row>
    <row r="15" spans="1:2" x14ac:dyDescent="0.2">
      <c r="A15" s="19">
        <v>1</v>
      </c>
      <c r="B15" s="44" t="e">
        <f>'C завтраками| Bed and breakfast'!#REF!</f>
        <v>#REF!</v>
      </c>
    </row>
    <row r="16" spans="1:2" x14ac:dyDescent="0.2">
      <c r="A16" s="19">
        <v>2</v>
      </c>
      <c r="B16" s="44" t="e">
        <f>'C завтраками| Bed and breakfast'!#REF!</f>
        <v>#REF!</v>
      </c>
    </row>
    <row r="17" spans="1:2" x14ac:dyDescent="0.2">
      <c r="A17" s="17" t="s">
        <v>152</v>
      </c>
      <c r="B17" s="44"/>
    </row>
    <row r="18" spans="1:2" s="159" customFormat="1" x14ac:dyDescent="0.2">
      <c r="A18" s="19">
        <v>1</v>
      </c>
      <c r="B18" s="44" t="e">
        <f>'C завтраками| Bed and breakfast'!#REF!</f>
        <v>#REF!</v>
      </c>
    </row>
    <row r="19" spans="1:2" s="159" customFormat="1" x14ac:dyDescent="0.2">
      <c r="A19" s="19">
        <v>2</v>
      </c>
      <c r="B19" s="44" t="e">
        <f>'C завтраками| Bed and breakfast'!#REF!</f>
        <v>#REF!</v>
      </c>
    </row>
    <row r="20" spans="1:2" s="159" customFormat="1" x14ac:dyDescent="0.2">
      <c r="A20" s="17" t="s">
        <v>5</v>
      </c>
      <c r="B20" s="44"/>
    </row>
    <row r="21" spans="1:2" s="159" customFormat="1" x14ac:dyDescent="0.2">
      <c r="A21" s="19">
        <v>1</v>
      </c>
      <c r="B21" s="44" t="e">
        <f>'C завтраками| Bed and breakfast'!#REF!</f>
        <v>#REF!</v>
      </c>
    </row>
    <row r="22" spans="1:2" s="159" customFormat="1" x14ac:dyDescent="0.2">
      <c r="A22" s="19">
        <v>2</v>
      </c>
      <c r="B22" s="44" t="e">
        <f>'C завтраками| Bed and breakfast'!#REF!</f>
        <v>#REF!</v>
      </c>
    </row>
    <row r="23" spans="1:2" x14ac:dyDescent="0.2">
      <c r="A23" s="17" t="s">
        <v>6</v>
      </c>
      <c r="B23" s="44"/>
    </row>
    <row r="24" spans="1:2" x14ac:dyDescent="0.2">
      <c r="A24" s="19" t="s">
        <v>1</v>
      </c>
      <c r="B24" s="44" t="e">
        <f>'C завтраками| Bed and breakfast'!#REF!</f>
        <v>#REF!</v>
      </c>
    </row>
    <row r="25" spans="1:2" s="159" customFormat="1" x14ac:dyDescent="0.2">
      <c r="A25" s="193"/>
    </row>
    <row r="26" spans="1:2" x14ac:dyDescent="0.2">
      <c r="A26" s="126" t="s">
        <v>60</v>
      </c>
      <c r="B26" s="159"/>
    </row>
    <row r="27" spans="1:2" x14ac:dyDescent="0.2">
      <c r="A27" s="25"/>
      <c r="B27" s="24" t="e">
        <f t="shared" ref="B27" si="0">B3</f>
        <v>#REF!</v>
      </c>
    </row>
    <row r="28" spans="1:2" x14ac:dyDescent="0.2">
      <c r="A28" s="10" t="s">
        <v>11</v>
      </c>
      <c r="B28" s="24" t="e">
        <f t="shared" ref="B28" si="1">B4</f>
        <v>#REF!</v>
      </c>
    </row>
    <row r="29" spans="1:2" x14ac:dyDescent="0.2">
      <c r="A29" s="17" t="s">
        <v>149</v>
      </c>
      <c r="B29" s="159"/>
    </row>
    <row r="30" spans="1:2" x14ac:dyDescent="0.2">
      <c r="A30" s="19">
        <v>1</v>
      </c>
      <c r="B30" s="44" t="e">
        <f t="shared" ref="B30" si="2">B6*0.85</f>
        <v>#REF!</v>
      </c>
    </row>
    <row r="31" spans="1:2" x14ac:dyDescent="0.2">
      <c r="A31" s="19">
        <v>2</v>
      </c>
      <c r="B31" s="44" t="e">
        <f t="shared" ref="B31" si="3">B7*0.85</f>
        <v>#REF!</v>
      </c>
    </row>
    <row r="32" spans="1:2" x14ac:dyDescent="0.2">
      <c r="A32" s="17" t="s">
        <v>150</v>
      </c>
      <c r="B32" s="44"/>
    </row>
    <row r="33" spans="1:2" x14ac:dyDescent="0.2">
      <c r="A33" s="19">
        <v>1</v>
      </c>
      <c r="B33" s="44" t="e">
        <f t="shared" ref="B33" si="4">B9*0.85</f>
        <v>#REF!</v>
      </c>
    </row>
    <row r="34" spans="1:2" x14ac:dyDescent="0.2">
      <c r="A34" s="19">
        <v>2</v>
      </c>
      <c r="B34" s="44" t="e">
        <f t="shared" ref="B34" si="5">B10*0.85</f>
        <v>#REF!</v>
      </c>
    </row>
    <row r="35" spans="1:2" x14ac:dyDescent="0.2">
      <c r="A35" s="17" t="s">
        <v>151</v>
      </c>
      <c r="B35" s="44"/>
    </row>
    <row r="36" spans="1:2" x14ac:dyDescent="0.2">
      <c r="A36" s="19">
        <v>1</v>
      </c>
      <c r="B36" s="44" t="e">
        <f t="shared" ref="B36" si="6">B12*0.85</f>
        <v>#REF!</v>
      </c>
    </row>
    <row r="37" spans="1:2" x14ac:dyDescent="0.2">
      <c r="A37" s="19">
        <v>2</v>
      </c>
      <c r="B37" s="44" t="e">
        <f t="shared" ref="B37" si="7">B13*0.85</f>
        <v>#REF!</v>
      </c>
    </row>
    <row r="38" spans="1:2" x14ac:dyDescent="0.2">
      <c r="A38" s="17" t="s">
        <v>4</v>
      </c>
      <c r="B38" s="44"/>
    </row>
    <row r="39" spans="1:2" x14ac:dyDescent="0.2">
      <c r="A39" s="19">
        <v>1</v>
      </c>
      <c r="B39" s="44" t="e">
        <f t="shared" ref="B39" si="8">B15*0.85</f>
        <v>#REF!</v>
      </c>
    </row>
    <row r="40" spans="1:2" x14ac:dyDescent="0.2">
      <c r="A40" s="19">
        <v>2</v>
      </c>
      <c r="B40" s="44" t="e">
        <f t="shared" ref="B40" si="9">B16*0.85</f>
        <v>#REF!</v>
      </c>
    </row>
    <row r="41" spans="1:2" x14ac:dyDescent="0.2">
      <c r="A41" s="17" t="s">
        <v>152</v>
      </c>
      <c r="B41" s="44"/>
    </row>
    <row r="42" spans="1:2" x14ac:dyDescent="0.2">
      <c r="A42" s="19">
        <v>1</v>
      </c>
      <c r="B42" s="44" t="e">
        <f t="shared" ref="B42" si="10">B18*0.85</f>
        <v>#REF!</v>
      </c>
    </row>
    <row r="43" spans="1:2" s="159" customFormat="1" x14ac:dyDescent="0.2">
      <c r="A43" s="19">
        <v>2</v>
      </c>
      <c r="B43" s="44" t="e">
        <f t="shared" ref="B43" si="11">B19*0.85</f>
        <v>#REF!</v>
      </c>
    </row>
    <row r="44" spans="1:2" s="159" customFormat="1" x14ac:dyDescent="0.2">
      <c r="A44" s="17" t="s">
        <v>5</v>
      </c>
      <c r="B44" s="44"/>
    </row>
    <row r="45" spans="1:2" s="159" customFormat="1" x14ac:dyDescent="0.2">
      <c r="A45" s="19">
        <v>1</v>
      </c>
      <c r="B45" s="44" t="e">
        <f t="shared" ref="B45" si="12">B21*0.85</f>
        <v>#REF!</v>
      </c>
    </row>
    <row r="46" spans="1:2" s="159" customFormat="1" x14ac:dyDescent="0.2">
      <c r="A46" s="19">
        <v>2</v>
      </c>
      <c r="B46" s="44" t="e">
        <f t="shared" ref="B46" si="13">B22*0.85</f>
        <v>#REF!</v>
      </c>
    </row>
    <row r="47" spans="1:2" s="159" customFormat="1" x14ac:dyDescent="0.2">
      <c r="A47" s="17" t="s">
        <v>6</v>
      </c>
      <c r="B47" s="44"/>
    </row>
    <row r="48" spans="1:2" x14ac:dyDescent="0.2">
      <c r="A48" s="19" t="s">
        <v>1</v>
      </c>
      <c r="B48" s="44" t="e">
        <f t="shared" ref="B48" si="14">B24*0.85</f>
        <v>#REF!</v>
      </c>
    </row>
    <row r="49" spans="1:2" s="159" customFormat="1" x14ac:dyDescent="0.2">
      <c r="A49" s="41"/>
    </row>
    <row r="50" spans="1:2" ht="165" x14ac:dyDescent="0.2">
      <c r="A50" s="137" t="s">
        <v>184</v>
      </c>
      <c r="B50" s="159"/>
    </row>
    <row r="51" spans="1:2" x14ac:dyDescent="0.2">
      <c r="A51" s="123" t="s">
        <v>24</v>
      </c>
    </row>
    <row r="52" spans="1:2" x14ac:dyDescent="0.2">
      <c r="A52" s="51" t="s">
        <v>185</v>
      </c>
    </row>
    <row r="53" spans="1:2" x14ac:dyDescent="0.2">
      <c r="A53" s="51" t="s">
        <v>186</v>
      </c>
    </row>
    <row r="54" spans="1:2" x14ac:dyDescent="0.2">
      <c r="A54" s="4"/>
    </row>
    <row r="55" spans="1:2" x14ac:dyDescent="0.2">
      <c r="A55" s="123" t="s">
        <v>12</v>
      </c>
    </row>
    <row r="57" spans="1:2" x14ac:dyDescent="0.2">
      <c r="A57" s="48" t="s">
        <v>28</v>
      </c>
    </row>
    <row r="58" spans="1:2" x14ac:dyDescent="0.2">
      <c r="A58" s="48" t="s">
        <v>29</v>
      </c>
    </row>
    <row r="59" spans="1:2" x14ac:dyDescent="0.2">
      <c r="A59" s="48" t="s">
        <v>30</v>
      </c>
    </row>
    <row r="60" spans="1:2" x14ac:dyDescent="0.2">
      <c r="A60" s="48" t="s">
        <v>31</v>
      </c>
    </row>
    <row r="61" spans="1:2" x14ac:dyDescent="0.2">
      <c r="A61" s="52" t="s">
        <v>198</v>
      </c>
    </row>
    <row r="62" spans="1:2" x14ac:dyDescent="0.2">
      <c r="A62" s="52" t="s">
        <v>197</v>
      </c>
    </row>
    <row r="63" spans="1:2" ht="31.5" x14ac:dyDescent="0.2">
      <c r="A63" s="124" t="s">
        <v>105</v>
      </c>
    </row>
    <row r="64" spans="1:2" ht="52.5" x14ac:dyDescent="0.2">
      <c r="A64" s="194" t="s">
        <v>187</v>
      </c>
    </row>
    <row r="65" spans="1:1" ht="31.5" x14ac:dyDescent="0.2">
      <c r="A65" s="194" t="s">
        <v>188</v>
      </c>
    </row>
    <row r="66" spans="1:1" ht="31.5" x14ac:dyDescent="0.2">
      <c r="A66" s="194" t="s">
        <v>189</v>
      </c>
    </row>
    <row r="67" spans="1:1" ht="31.5" x14ac:dyDescent="0.2">
      <c r="A67" s="194" t="s">
        <v>190</v>
      </c>
    </row>
    <row r="68" spans="1:1" ht="42" x14ac:dyDescent="0.2">
      <c r="A68" s="194" t="s">
        <v>191</v>
      </c>
    </row>
    <row r="69" spans="1:1" ht="31.5" x14ac:dyDescent="0.2">
      <c r="A69" s="194" t="s">
        <v>192</v>
      </c>
    </row>
    <row r="70" spans="1:1" ht="34.5" x14ac:dyDescent="0.2">
      <c r="A70" s="194" t="s">
        <v>193</v>
      </c>
    </row>
    <row r="71" spans="1:1" ht="23.25" x14ac:dyDescent="0.2">
      <c r="A71" s="194" t="s">
        <v>194</v>
      </c>
    </row>
    <row r="72" spans="1:1" ht="42" x14ac:dyDescent="0.2">
      <c r="A72" s="194" t="s">
        <v>195</v>
      </c>
    </row>
    <row r="73" spans="1:1" ht="31.5" x14ac:dyDescent="0.2">
      <c r="A73" s="194" t="s">
        <v>196</v>
      </c>
    </row>
    <row r="74" spans="1:1" ht="42" x14ac:dyDescent="0.2">
      <c r="A74" s="89" t="s">
        <v>47</v>
      </c>
    </row>
    <row r="75" spans="1:1" ht="63" hidden="1" x14ac:dyDescent="0.2">
      <c r="A75" s="130" t="s">
        <v>117</v>
      </c>
    </row>
    <row r="76" spans="1:1" ht="21" x14ac:dyDescent="0.2">
      <c r="A76" s="116" t="s">
        <v>48</v>
      </c>
    </row>
    <row r="77" spans="1:1" ht="53.25" x14ac:dyDescent="0.2">
      <c r="A77" s="86" t="s">
        <v>49</v>
      </c>
    </row>
    <row r="78" spans="1:1" ht="31.5" x14ac:dyDescent="0.2">
      <c r="A78" s="69" t="s">
        <v>50</v>
      </c>
    </row>
    <row r="79" spans="1:1" x14ac:dyDescent="0.2">
      <c r="A79" s="71"/>
    </row>
    <row r="80" spans="1:1" x14ac:dyDescent="0.2">
      <c r="A80" s="72" t="s">
        <v>16</v>
      </c>
    </row>
    <row r="81" spans="1:1" ht="24" x14ac:dyDescent="0.2">
      <c r="A81" s="73" t="s">
        <v>32</v>
      </c>
    </row>
    <row r="82" spans="1:1" ht="24" x14ac:dyDescent="0.2">
      <c r="A82" s="73" t="s">
        <v>33</v>
      </c>
    </row>
    <row r="83" spans="1:1" x14ac:dyDescent="0.2">
      <c r="A83" s="54"/>
    </row>
    <row r="84" spans="1:1" x14ac:dyDescent="0.2">
      <c r="A84" s="55"/>
    </row>
    <row r="85" spans="1:1" x14ac:dyDescent="0.2">
      <c r="A85" s="55"/>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5"/>
  <sheetViews>
    <sheetView workbookViewId="0">
      <selection activeCell="B1" sqref="B1:F1048576"/>
    </sheetView>
  </sheetViews>
  <sheetFormatPr defaultColWidth="8.7109375" defaultRowHeight="12.75" x14ac:dyDescent="0.2"/>
  <cols>
    <col min="1" max="1" width="72.5703125" style="159" customWidth="1"/>
    <col min="2" max="16384" width="8.7109375" style="159"/>
  </cols>
  <sheetData>
    <row r="1" spans="1:2" x14ac:dyDescent="0.2">
      <c r="A1" s="13" t="s">
        <v>199</v>
      </c>
    </row>
    <row r="2" spans="1:2" x14ac:dyDescent="0.2">
      <c r="A2" s="126" t="s">
        <v>120</v>
      </c>
    </row>
    <row r="3" spans="1:2" x14ac:dyDescent="0.2">
      <c r="A3" s="126" t="s">
        <v>9</v>
      </c>
      <c r="B3" s="47" t="e">
        <f>'C завтраками| Bed and breakfast'!#REF!</f>
        <v>#REF!</v>
      </c>
    </row>
    <row r="4" spans="1:2" ht="23.1" customHeight="1" x14ac:dyDescent="0.2">
      <c r="A4" s="46" t="s">
        <v>11</v>
      </c>
      <c r="B4" s="47" t="e">
        <f>'C завтраками| Bed and breakfast'!#REF!</f>
        <v>#REF!</v>
      </c>
    </row>
    <row r="5" spans="1:2" x14ac:dyDescent="0.2">
      <c r="A5" s="17" t="s">
        <v>149</v>
      </c>
    </row>
    <row r="6" spans="1:2" x14ac:dyDescent="0.2">
      <c r="A6" s="19">
        <v>1</v>
      </c>
      <c r="B6" s="44" t="e">
        <f>'C завтраками| Bed and breakfast'!#REF!</f>
        <v>#REF!</v>
      </c>
    </row>
    <row r="7" spans="1:2" x14ac:dyDescent="0.2">
      <c r="A7" s="19">
        <v>2</v>
      </c>
      <c r="B7" s="44" t="e">
        <f>'C завтраками| Bed and breakfast'!#REF!</f>
        <v>#REF!</v>
      </c>
    </row>
    <row r="8" spans="1:2" x14ac:dyDescent="0.2">
      <c r="A8" s="17" t="s">
        <v>150</v>
      </c>
      <c r="B8" s="44"/>
    </row>
    <row r="9" spans="1:2" x14ac:dyDescent="0.2">
      <c r="A9" s="19">
        <v>1</v>
      </c>
      <c r="B9" s="44" t="e">
        <f>'C завтраками| Bed and breakfast'!#REF!</f>
        <v>#REF!</v>
      </c>
    </row>
    <row r="10" spans="1:2" x14ac:dyDescent="0.2">
      <c r="A10" s="19">
        <v>2</v>
      </c>
      <c r="B10" s="44" t="e">
        <f>'C завтраками| Bed and breakfast'!#REF!</f>
        <v>#REF!</v>
      </c>
    </row>
    <row r="11" spans="1:2" x14ac:dyDescent="0.2">
      <c r="A11" s="17" t="s">
        <v>151</v>
      </c>
      <c r="B11" s="44"/>
    </row>
    <row r="12" spans="1:2" x14ac:dyDescent="0.2">
      <c r="A12" s="19">
        <v>1</v>
      </c>
      <c r="B12" s="44" t="e">
        <f>'C завтраками| Bed and breakfast'!#REF!</f>
        <v>#REF!</v>
      </c>
    </row>
    <row r="13" spans="1:2" x14ac:dyDescent="0.2">
      <c r="A13" s="19">
        <v>2</v>
      </c>
      <c r="B13" s="44" t="e">
        <f>'C завтраками| Bed and breakfast'!#REF!</f>
        <v>#REF!</v>
      </c>
    </row>
    <row r="14" spans="1:2" x14ac:dyDescent="0.2">
      <c r="A14" s="17" t="s">
        <v>4</v>
      </c>
      <c r="B14" s="44"/>
    </row>
    <row r="15" spans="1:2" x14ac:dyDescent="0.2">
      <c r="A15" s="19">
        <v>1</v>
      </c>
      <c r="B15" s="44" t="e">
        <f>'C завтраками| Bed and breakfast'!#REF!</f>
        <v>#REF!</v>
      </c>
    </row>
    <row r="16" spans="1:2" x14ac:dyDescent="0.2">
      <c r="A16" s="19">
        <v>2</v>
      </c>
      <c r="B16" s="44" t="e">
        <f>'C завтраками| Bed and breakfast'!#REF!</f>
        <v>#REF!</v>
      </c>
    </row>
    <row r="17" spans="1:2" x14ac:dyDescent="0.2">
      <c r="A17" s="17" t="s">
        <v>152</v>
      </c>
      <c r="B17" s="44"/>
    </row>
    <row r="18" spans="1:2" x14ac:dyDescent="0.2">
      <c r="A18" s="19">
        <v>1</v>
      </c>
      <c r="B18" s="44" t="e">
        <f>'C завтраками| Bed and breakfast'!#REF!</f>
        <v>#REF!</v>
      </c>
    </row>
    <row r="19" spans="1:2" x14ac:dyDescent="0.2">
      <c r="A19" s="19">
        <v>2</v>
      </c>
      <c r="B19" s="44" t="e">
        <f>'C завтраками| Bed and breakfast'!#REF!</f>
        <v>#REF!</v>
      </c>
    </row>
    <row r="20" spans="1:2" x14ac:dyDescent="0.2">
      <c r="A20" s="17" t="s">
        <v>5</v>
      </c>
      <c r="B20" s="44"/>
    </row>
    <row r="21" spans="1:2" x14ac:dyDescent="0.2">
      <c r="A21" s="19">
        <v>1</v>
      </c>
      <c r="B21" s="44" t="e">
        <f>'C завтраками| Bed and breakfast'!#REF!</f>
        <v>#REF!</v>
      </c>
    </row>
    <row r="22" spans="1:2" x14ac:dyDescent="0.2">
      <c r="A22" s="19">
        <v>2</v>
      </c>
      <c r="B22" s="44" t="e">
        <f>'C завтраками| Bed and breakfast'!#REF!</f>
        <v>#REF!</v>
      </c>
    </row>
    <row r="23" spans="1:2" x14ac:dyDescent="0.2">
      <c r="A23" s="17" t="s">
        <v>6</v>
      </c>
      <c r="B23" s="44"/>
    </row>
    <row r="24" spans="1:2" x14ac:dyDescent="0.2">
      <c r="A24" s="19" t="s">
        <v>1</v>
      </c>
      <c r="B24" s="44" t="e">
        <f>'C завтраками| Bed and breakfast'!#REF!</f>
        <v>#REF!</v>
      </c>
    </row>
    <row r="25" spans="1:2" x14ac:dyDescent="0.2">
      <c r="A25" s="193"/>
    </row>
    <row r="26" spans="1:2" x14ac:dyDescent="0.2">
      <c r="A26" s="126" t="s">
        <v>60</v>
      </c>
    </row>
    <row r="27" spans="1:2" x14ac:dyDescent="0.2">
      <c r="A27" s="25"/>
      <c r="B27" s="24" t="e">
        <f t="shared" ref="B27" si="0">B3</f>
        <v>#REF!</v>
      </c>
    </row>
    <row r="28" spans="1:2" x14ac:dyDescent="0.2">
      <c r="A28" s="10" t="s">
        <v>11</v>
      </c>
      <c r="B28" s="24" t="e">
        <f t="shared" ref="B28" si="1">B4</f>
        <v>#REF!</v>
      </c>
    </row>
    <row r="29" spans="1:2" x14ac:dyDescent="0.2">
      <c r="A29" s="17" t="s">
        <v>149</v>
      </c>
    </row>
    <row r="30" spans="1:2" x14ac:dyDescent="0.2">
      <c r="A30" s="19">
        <v>1</v>
      </c>
      <c r="B30" s="44" t="e">
        <f t="shared" ref="B30" si="2">B6*0.82</f>
        <v>#REF!</v>
      </c>
    </row>
    <row r="31" spans="1:2" x14ac:dyDescent="0.2">
      <c r="A31" s="19">
        <v>2</v>
      </c>
      <c r="B31" s="44" t="e">
        <f t="shared" ref="B31" si="3">B7*0.82</f>
        <v>#REF!</v>
      </c>
    </row>
    <row r="32" spans="1:2" x14ac:dyDescent="0.2">
      <c r="A32" s="17" t="s">
        <v>150</v>
      </c>
      <c r="B32" s="44"/>
    </row>
    <row r="33" spans="1:2" x14ac:dyDescent="0.2">
      <c r="A33" s="19">
        <v>1</v>
      </c>
      <c r="B33" s="44" t="e">
        <f t="shared" ref="B33" si="4">B9*0.82</f>
        <v>#REF!</v>
      </c>
    </row>
    <row r="34" spans="1:2" x14ac:dyDescent="0.2">
      <c r="A34" s="19">
        <v>2</v>
      </c>
      <c r="B34" s="44" t="e">
        <f t="shared" ref="B34" si="5">B10*0.82</f>
        <v>#REF!</v>
      </c>
    </row>
    <row r="35" spans="1:2" x14ac:dyDescent="0.2">
      <c r="A35" s="17" t="s">
        <v>151</v>
      </c>
      <c r="B35" s="44"/>
    </row>
    <row r="36" spans="1:2" x14ac:dyDescent="0.2">
      <c r="A36" s="19">
        <v>1</v>
      </c>
      <c r="B36" s="44" t="e">
        <f t="shared" ref="B36" si="6">B12*0.82</f>
        <v>#REF!</v>
      </c>
    </row>
    <row r="37" spans="1:2" x14ac:dyDescent="0.2">
      <c r="A37" s="19">
        <v>2</v>
      </c>
      <c r="B37" s="44" t="e">
        <f t="shared" ref="B37" si="7">B13*0.82</f>
        <v>#REF!</v>
      </c>
    </row>
    <row r="38" spans="1:2" x14ac:dyDescent="0.2">
      <c r="A38" s="17" t="s">
        <v>4</v>
      </c>
      <c r="B38" s="44"/>
    </row>
    <row r="39" spans="1:2" x14ac:dyDescent="0.2">
      <c r="A39" s="19">
        <v>1</v>
      </c>
      <c r="B39" s="44" t="e">
        <f t="shared" ref="B39" si="8">B15*0.82</f>
        <v>#REF!</v>
      </c>
    </row>
    <row r="40" spans="1:2" x14ac:dyDescent="0.2">
      <c r="A40" s="19">
        <v>2</v>
      </c>
      <c r="B40" s="44" t="e">
        <f t="shared" ref="B40" si="9">B16*0.82</f>
        <v>#REF!</v>
      </c>
    </row>
    <row r="41" spans="1:2" x14ac:dyDescent="0.2">
      <c r="A41" s="17" t="s">
        <v>152</v>
      </c>
      <c r="B41" s="44"/>
    </row>
    <row r="42" spans="1:2" x14ac:dyDescent="0.2">
      <c r="A42" s="19">
        <v>1</v>
      </c>
      <c r="B42" s="44" t="e">
        <f t="shared" ref="B42" si="10">B18*0.82</f>
        <v>#REF!</v>
      </c>
    </row>
    <row r="43" spans="1:2" x14ac:dyDescent="0.2">
      <c r="A43" s="19">
        <v>2</v>
      </c>
      <c r="B43" s="44" t="e">
        <f t="shared" ref="B43" si="11">B19*0.82</f>
        <v>#REF!</v>
      </c>
    </row>
    <row r="44" spans="1:2" x14ac:dyDescent="0.2">
      <c r="A44" s="17" t="s">
        <v>5</v>
      </c>
      <c r="B44" s="44"/>
    </row>
    <row r="45" spans="1:2" x14ac:dyDescent="0.2">
      <c r="A45" s="19">
        <v>1</v>
      </c>
      <c r="B45" s="44" t="e">
        <f t="shared" ref="B45" si="12">B21*0.82</f>
        <v>#REF!</v>
      </c>
    </row>
    <row r="46" spans="1:2" x14ac:dyDescent="0.2">
      <c r="A46" s="19">
        <v>2</v>
      </c>
      <c r="B46" s="44" t="e">
        <f t="shared" ref="B46" si="13">B22*0.82</f>
        <v>#REF!</v>
      </c>
    </row>
    <row r="47" spans="1:2" x14ac:dyDescent="0.2">
      <c r="A47" s="17" t="s">
        <v>6</v>
      </c>
      <c r="B47" s="44"/>
    </row>
    <row r="48" spans="1:2" x14ac:dyDescent="0.2">
      <c r="A48" s="19" t="s">
        <v>1</v>
      </c>
      <c r="B48" s="44" t="e">
        <f t="shared" ref="B48" si="14">B24*0.82</f>
        <v>#REF!</v>
      </c>
    </row>
    <row r="49" spans="1:1" x14ac:dyDescent="0.2">
      <c r="A49" s="41"/>
    </row>
    <row r="50" spans="1:1" ht="165" x14ac:dyDescent="0.2">
      <c r="A50" s="192" t="s">
        <v>184</v>
      </c>
    </row>
    <row r="51" spans="1:1" x14ac:dyDescent="0.2">
      <c r="A51" s="123" t="s">
        <v>24</v>
      </c>
    </row>
    <row r="52" spans="1:1" x14ac:dyDescent="0.2">
      <c r="A52" s="51" t="s">
        <v>185</v>
      </c>
    </row>
    <row r="53" spans="1:1" x14ac:dyDescent="0.2">
      <c r="A53" s="51" t="s">
        <v>186</v>
      </c>
    </row>
    <row r="54" spans="1:1" x14ac:dyDescent="0.2">
      <c r="A54" s="152"/>
    </row>
    <row r="55" spans="1:1" x14ac:dyDescent="0.2">
      <c r="A55" s="123" t="s">
        <v>12</v>
      </c>
    </row>
    <row r="57" spans="1:1" x14ac:dyDescent="0.2">
      <c r="A57" s="48" t="s">
        <v>28</v>
      </c>
    </row>
    <row r="58" spans="1:1" x14ac:dyDescent="0.2">
      <c r="A58" s="48" t="s">
        <v>29</v>
      </c>
    </row>
    <row r="59" spans="1:1" x14ac:dyDescent="0.2">
      <c r="A59" s="48" t="s">
        <v>30</v>
      </c>
    </row>
    <row r="60" spans="1:1" x14ac:dyDescent="0.2">
      <c r="A60" s="48" t="s">
        <v>31</v>
      </c>
    </row>
    <row r="61" spans="1:1" x14ac:dyDescent="0.2">
      <c r="A61" s="52" t="s">
        <v>198</v>
      </c>
    </row>
    <row r="62" spans="1:1" x14ac:dyDescent="0.2">
      <c r="A62" s="52" t="s">
        <v>197</v>
      </c>
    </row>
    <row r="63" spans="1:1" ht="31.5" x14ac:dyDescent="0.2">
      <c r="A63" s="124" t="s">
        <v>105</v>
      </c>
    </row>
    <row r="64" spans="1:1" ht="52.5" x14ac:dyDescent="0.2">
      <c r="A64" s="194" t="s">
        <v>187</v>
      </c>
    </row>
    <row r="65" spans="1:1" ht="31.5" x14ac:dyDescent="0.2">
      <c r="A65" s="194" t="s">
        <v>188</v>
      </c>
    </row>
    <row r="66" spans="1:1" ht="31.5" x14ac:dyDescent="0.2">
      <c r="A66" s="194" t="s">
        <v>189</v>
      </c>
    </row>
    <row r="67" spans="1:1" ht="31.5" x14ac:dyDescent="0.2">
      <c r="A67" s="194" t="s">
        <v>190</v>
      </c>
    </row>
    <row r="68" spans="1:1" ht="42" x14ac:dyDescent="0.2">
      <c r="A68" s="194" t="s">
        <v>191</v>
      </c>
    </row>
    <row r="69" spans="1:1" ht="31.5" x14ac:dyDescent="0.2">
      <c r="A69" s="194" t="s">
        <v>192</v>
      </c>
    </row>
    <row r="70" spans="1:1" ht="34.5" x14ac:dyDescent="0.2">
      <c r="A70" s="194" t="s">
        <v>193</v>
      </c>
    </row>
    <row r="71" spans="1:1" ht="23.25" x14ac:dyDescent="0.2">
      <c r="A71" s="194" t="s">
        <v>194</v>
      </c>
    </row>
    <row r="72" spans="1:1" ht="42" x14ac:dyDescent="0.2">
      <c r="A72" s="194" t="s">
        <v>195</v>
      </c>
    </row>
    <row r="73" spans="1:1" ht="31.5" x14ac:dyDescent="0.2">
      <c r="A73" s="194" t="s">
        <v>196</v>
      </c>
    </row>
    <row r="74" spans="1:1" ht="42" x14ac:dyDescent="0.2">
      <c r="A74" s="89" t="s">
        <v>47</v>
      </c>
    </row>
    <row r="75" spans="1:1" ht="63" hidden="1" x14ac:dyDescent="0.2">
      <c r="A75" s="130" t="s">
        <v>117</v>
      </c>
    </row>
    <row r="76" spans="1:1" ht="21" x14ac:dyDescent="0.2">
      <c r="A76" s="116" t="s">
        <v>48</v>
      </c>
    </row>
    <row r="77" spans="1:1" ht="53.25" x14ac:dyDescent="0.2">
      <c r="A77" s="86" t="s">
        <v>49</v>
      </c>
    </row>
    <row r="78" spans="1:1" ht="31.5" x14ac:dyDescent="0.2">
      <c r="A78" s="69" t="s">
        <v>50</v>
      </c>
    </row>
    <row r="79" spans="1:1" x14ac:dyDescent="0.2">
      <c r="A79" s="71"/>
    </row>
    <row r="80" spans="1:1" x14ac:dyDescent="0.2">
      <c r="A80" s="72" t="s">
        <v>16</v>
      </c>
    </row>
    <row r="81" spans="1:1" ht="24" x14ac:dyDescent="0.2">
      <c r="A81" s="162" t="s">
        <v>32</v>
      </c>
    </row>
    <row r="82" spans="1:1" ht="24" x14ac:dyDescent="0.2">
      <c r="A82" s="162" t="s">
        <v>33</v>
      </c>
    </row>
    <row r="83" spans="1:1" x14ac:dyDescent="0.2">
      <c r="A83" s="54"/>
    </row>
    <row r="84" spans="1:1" x14ac:dyDescent="0.2">
      <c r="A84" s="55"/>
    </row>
    <row r="85" spans="1:1" x14ac:dyDescent="0.2">
      <c r="A85" s="5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A46"/>
  <sheetViews>
    <sheetView zoomScaleNormal="100" workbookViewId="0">
      <pane xSplit="1" topLeftCell="B1" activePane="topRight" state="frozen"/>
      <selection pane="topRight" activeCell="B4" sqref="B4:BA25"/>
    </sheetView>
  </sheetViews>
  <sheetFormatPr defaultColWidth="9" defaultRowHeight="12" x14ac:dyDescent="0.2"/>
  <cols>
    <col min="1" max="1" width="67.85546875" style="14" customWidth="1"/>
    <col min="2" max="16384" width="9" style="14"/>
  </cols>
  <sheetData>
    <row r="1" spans="1:53" x14ac:dyDescent="0.2">
      <c r="A1" s="13" t="s">
        <v>199</v>
      </c>
    </row>
    <row r="2" spans="1:53" x14ac:dyDescent="0.2">
      <c r="A2" s="15" t="s">
        <v>8</v>
      </c>
    </row>
    <row r="3" spans="1:53" x14ac:dyDescent="0.2">
      <c r="A3" s="100" t="s">
        <v>60</v>
      </c>
    </row>
    <row r="4" spans="1:53" s="16" customFormat="1" ht="23.45" customHeight="1" x14ac:dyDescent="0.2">
      <c r="A4" s="20" t="s">
        <v>11</v>
      </c>
      <c r="B4" s="24">
        <f>'нетто 18'!B28</f>
        <v>45401</v>
      </c>
      <c r="C4" s="24">
        <f>'нетто 18'!C28</f>
        <v>45402</v>
      </c>
      <c r="D4" s="24">
        <f>'нетто 18'!D28</f>
        <v>45403</v>
      </c>
      <c r="E4" s="24">
        <f>'нетто 18'!E28</f>
        <v>45407</v>
      </c>
      <c r="F4" s="24">
        <f>'нетто 18'!F28</f>
        <v>45409</v>
      </c>
      <c r="G4" s="24">
        <f>'нетто 18'!G28</f>
        <v>45411</v>
      </c>
      <c r="H4" s="24">
        <f>'нетто 18'!H28</f>
        <v>45413</v>
      </c>
      <c r="I4" s="24">
        <f>'нетто 18'!I28</f>
        <v>45417</v>
      </c>
      <c r="J4" s="24">
        <f>'нетто 18'!J28</f>
        <v>45419</v>
      </c>
      <c r="K4" s="24">
        <f>'нетто 18'!K28</f>
        <v>45420</v>
      </c>
      <c r="L4" s="24">
        <f>'нетто 18'!L28</f>
        <v>45421</v>
      </c>
      <c r="M4" s="24">
        <f>'нетто 18'!M28</f>
        <v>45423</v>
      </c>
      <c r="N4" s="24">
        <f>'нетто 18'!N28</f>
        <v>45424</v>
      </c>
      <c r="O4" s="24">
        <f>'нетто 18'!O28</f>
        <v>45427</v>
      </c>
      <c r="P4" s="24">
        <f>'нетто 18'!P28</f>
        <v>45429</v>
      </c>
      <c r="Q4" s="24">
        <f>'нетто 18'!Q28</f>
        <v>45434</v>
      </c>
      <c r="R4" s="24">
        <f>'нетто 18'!R28</f>
        <v>45435</v>
      </c>
      <c r="S4" s="24">
        <f>'нетто 18'!S28</f>
        <v>45437</v>
      </c>
      <c r="T4" s="24">
        <f>'нетто 18'!T28</f>
        <v>45443</v>
      </c>
      <c r="U4" s="24">
        <f>'нетто 18'!U28</f>
        <v>45444</v>
      </c>
      <c r="V4" s="24">
        <f>'нетто 18'!V28</f>
        <v>45445</v>
      </c>
      <c r="W4" s="24">
        <f>'нетто 18'!W28</f>
        <v>45453</v>
      </c>
      <c r="X4" s="24">
        <f>'нетто 18'!X28</f>
        <v>45457</v>
      </c>
      <c r="Y4" s="24">
        <f>'нетто 18'!Y28</f>
        <v>45460</v>
      </c>
      <c r="Z4" s="24">
        <f>'нетто 18'!Z28</f>
        <v>45465</v>
      </c>
      <c r="AA4" s="24">
        <f>'нетто 18'!AA28</f>
        <v>45466</v>
      </c>
      <c r="AB4" s="24">
        <f>'нетто 18'!AB28</f>
        <v>45471</v>
      </c>
      <c r="AC4" s="24">
        <f>'нетто 18'!AC28</f>
        <v>45474</v>
      </c>
      <c r="AD4" s="24">
        <f>'нетто 18'!AD28</f>
        <v>45484</v>
      </c>
      <c r="AE4" s="24">
        <f>'нетто 18'!AE28</f>
        <v>45489</v>
      </c>
      <c r="AF4" s="24">
        <f>'нетто 18'!AF28</f>
        <v>45494</v>
      </c>
      <c r="AG4" s="24">
        <f>'нетто 18'!AG28</f>
        <v>45499</v>
      </c>
      <c r="AH4" s="24">
        <f>'нетто 18'!AH28</f>
        <v>45501</v>
      </c>
      <c r="AI4" s="24">
        <f>'нетто 18'!AI28</f>
        <v>45505</v>
      </c>
      <c r="AJ4" s="24">
        <f>'нетто 18'!AJ28</f>
        <v>45506</v>
      </c>
      <c r="AK4" s="24">
        <f>'нетто 18'!AK28</f>
        <v>45508</v>
      </c>
      <c r="AL4" s="24">
        <f>'нетто 18'!AL28</f>
        <v>45513</v>
      </c>
      <c r="AM4" s="24">
        <f>'нетто 18'!AM28</f>
        <v>45515</v>
      </c>
      <c r="AN4" s="24">
        <f>'нетто 18'!AN28</f>
        <v>45520</v>
      </c>
      <c r="AO4" s="24">
        <f>'нетто 18'!AO28</f>
        <v>45522</v>
      </c>
      <c r="AP4" s="24">
        <f>'нетто 18'!AP28</f>
        <v>45527</v>
      </c>
      <c r="AQ4" s="24">
        <f>'нетто 18'!AQ28</f>
        <v>45529</v>
      </c>
      <c r="AR4" s="24">
        <f>'нетто 18'!AR28</f>
        <v>45534</v>
      </c>
      <c r="AS4" s="24">
        <f>'нетто 18'!AS28</f>
        <v>45536</v>
      </c>
      <c r="AT4" s="24">
        <f>'нетто 18'!AT28</f>
        <v>45541</v>
      </c>
      <c r="AU4" s="24">
        <f>'нетто 18'!AU28</f>
        <v>45543</v>
      </c>
      <c r="AV4" s="24">
        <f>'нетто 18'!AV28</f>
        <v>45548</v>
      </c>
      <c r="AW4" s="24">
        <f>'нетто 18'!AW28</f>
        <v>45550</v>
      </c>
      <c r="AX4" s="24">
        <f>'нетто 18'!AX28</f>
        <v>45555</v>
      </c>
      <c r="AY4" s="24">
        <f>'нетто 18'!AY28</f>
        <v>45557</v>
      </c>
      <c r="AZ4" s="24">
        <f>'нетто 18'!AZ28</f>
        <v>45562</v>
      </c>
      <c r="BA4" s="24">
        <f>'нетто 18'!BA28</f>
        <v>45564</v>
      </c>
    </row>
    <row r="5" spans="1:53" s="16" customFormat="1" ht="23.45" customHeight="1" x14ac:dyDescent="0.2">
      <c r="A5" s="20"/>
      <c r="B5" s="24">
        <f>'нетто 18'!B29</f>
        <v>45401</v>
      </c>
      <c r="C5" s="24">
        <f>'нетто 18'!C29</f>
        <v>45402</v>
      </c>
      <c r="D5" s="24">
        <f>'нетто 18'!D29</f>
        <v>45406</v>
      </c>
      <c r="E5" s="24">
        <f>'нетто 18'!E29</f>
        <v>45408</v>
      </c>
      <c r="F5" s="24">
        <f>'нетто 18'!F29</f>
        <v>45410</v>
      </c>
      <c r="G5" s="24">
        <f>'нетто 18'!G29</f>
        <v>45412</v>
      </c>
      <c r="H5" s="24">
        <f>'нетто 18'!H29</f>
        <v>45416</v>
      </c>
      <c r="I5" s="24">
        <f>'нетто 18'!I29</f>
        <v>45418</v>
      </c>
      <c r="J5" s="24">
        <f>'нетто 18'!J29</f>
        <v>45419</v>
      </c>
      <c r="K5" s="24">
        <f>'нетто 18'!K29</f>
        <v>45420</v>
      </c>
      <c r="L5" s="24">
        <f>'нетто 18'!L29</f>
        <v>45422</v>
      </c>
      <c r="M5" s="24">
        <f>'нетто 18'!M29</f>
        <v>45423</v>
      </c>
      <c r="N5" s="24">
        <f>'нетто 18'!N29</f>
        <v>45426</v>
      </c>
      <c r="O5" s="24">
        <f>'нетто 18'!O29</f>
        <v>45428</v>
      </c>
      <c r="P5" s="24">
        <f>'нетто 18'!P29</f>
        <v>45433</v>
      </c>
      <c r="Q5" s="24">
        <f>'нетто 18'!Q29</f>
        <v>45434</v>
      </c>
      <c r="R5" s="24">
        <f>'нетто 18'!R29</f>
        <v>45436</v>
      </c>
      <c r="S5" s="24">
        <f>'нетто 18'!S29</f>
        <v>45442</v>
      </c>
      <c r="T5" s="24">
        <f>'нетто 18'!T29</f>
        <v>45443</v>
      </c>
      <c r="U5" s="24">
        <f>'нетто 18'!U29</f>
        <v>45444</v>
      </c>
      <c r="V5" s="24">
        <f>'нетто 18'!V29</f>
        <v>45452</v>
      </c>
      <c r="W5" s="24">
        <f>'нетто 18'!W29</f>
        <v>45456</v>
      </c>
      <c r="X5" s="24">
        <f>'нетто 18'!X29</f>
        <v>45459</v>
      </c>
      <c r="Y5" s="24">
        <f>'нетто 18'!Y29</f>
        <v>45464</v>
      </c>
      <c r="Z5" s="24">
        <f>'нетто 18'!Z29</f>
        <v>45465</v>
      </c>
      <c r="AA5" s="24">
        <f>'нетто 18'!AA29</f>
        <v>45470</v>
      </c>
      <c r="AB5" s="24">
        <f>'нетто 18'!AB29</f>
        <v>45473</v>
      </c>
      <c r="AC5" s="24">
        <f>'нетто 18'!AC29</f>
        <v>45483</v>
      </c>
      <c r="AD5" s="24">
        <f>'нетто 18'!AD29</f>
        <v>45488</v>
      </c>
      <c r="AE5" s="24">
        <f>'нетто 18'!AE29</f>
        <v>45493</v>
      </c>
      <c r="AF5" s="24">
        <f>'нетто 18'!AF29</f>
        <v>45498</v>
      </c>
      <c r="AG5" s="24">
        <f>'нетто 18'!AG29</f>
        <v>45500</v>
      </c>
      <c r="AH5" s="24">
        <f>'нетто 18'!AH29</f>
        <v>45504</v>
      </c>
      <c r="AI5" s="24">
        <f>'нетто 18'!AI29</f>
        <v>45505</v>
      </c>
      <c r="AJ5" s="24">
        <f>'нетто 18'!AJ29</f>
        <v>45507</v>
      </c>
      <c r="AK5" s="24">
        <f>'нетто 18'!AK29</f>
        <v>45512</v>
      </c>
      <c r="AL5" s="24">
        <f>'нетто 18'!AL29</f>
        <v>45514</v>
      </c>
      <c r="AM5" s="24">
        <f>'нетто 18'!AM29</f>
        <v>45519</v>
      </c>
      <c r="AN5" s="24">
        <f>'нетто 18'!AN29</f>
        <v>45521</v>
      </c>
      <c r="AO5" s="24">
        <f>'нетто 18'!AO29</f>
        <v>45526</v>
      </c>
      <c r="AP5" s="24">
        <f>'нетто 18'!AP29</f>
        <v>45528</v>
      </c>
      <c r="AQ5" s="24">
        <f>'нетто 18'!AQ29</f>
        <v>45533</v>
      </c>
      <c r="AR5" s="24">
        <f>'нетто 18'!AR29</f>
        <v>45535</v>
      </c>
      <c r="AS5" s="24">
        <f>'нетто 18'!AS29</f>
        <v>45540</v>
      </c>
      <c r="AT5" s="24">
        <f>'нетто 18'!AT29</f>
        <v>45542</v>
      </c>
      <c r="AU5" s="24">
        <f>'нетто 18'!AU29</f>
        <v>45547</v>
      </c>
      <c r="AV5" s="24">
        <f>'нетто 18'!AV29</f>
        <v>45549</v>
      </c>
      <c r="AW5" s="24">
        <f>'нетто 18'!AW29</f>
        <v>45554</v>
      </c>
      <c r="AX5" s="24">
        <f>'нетто 18'!AX29</f>
        <v>45556</v>
      </c>
      <c r="AY5" s="24">
        <f>'нетто 18'!AY29</f>
        <v>45561</v>
      </c>
      <c r="AZ5" s="24">
        <f>'нетто 18'!AZ29</f>
        <v>45563</v>
      </c>
      <c r="BA5" s="24">
        <f>'нетто 18'!BA29</f>
        <v>45565</v>
      </c>
    </row>
    <row r="6" spans="1:53" s="18" customFormat="1" ht="11.1" customHeight="1" x14ac:dyDescent="0.2">
      <c r="A6" s="17" t="s">
        <v>149</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row>
    <row r="7" spans="1:53" s="18" customFormat="1" ht="11.1" customHeight="1" x14ac:dyDescent="0.2">
      <c r="A7" s="19">
        <v>1</v>
      </c>
      <c r="B7" s="17">
        <f>'нетто 18'!B31+25</f>
        <v>10439</v>
      </c>
      <c r="C7" s="17">
        <f>'нетто 18'!C31+25</f>
        <v>14867</v>
      </c>
      <c r="D7" s="17">
        <f>'нетто 18'!D31+25</f>
        <v>10439</v>
      </c>
      <c r="E7" s="17">
        <f>'нетто 18'!E31+25</f>
        <v>14867</v>
      </c>
      <c r="F7" s="17">
        <f>'нетто 18'!F31+25</f>
        <v>14867</v>
      </c>
      <c r="G7" s="17">
        <f>'нетто 18'!G31+25</f>
        <v>11423</v>
      </c>
      <c r="H7" s="17">
        <f>'нетто 18'!H31+25</f>
        <v>11423</v>
      </c>
      <c r="I7" s="17">
        <f>'нетто 18'!I31+25</f>
        <v>9455</v>
      </c>
      <c r="J7" s="17">
        <f>'нетто 18'!J31+25</f>
        <v>9455</v>
      </c>
      <c r="K7" s="17">
        <f>'нетто 18'!K31+25</f>
        <v>10439</v>
      </c>
      <c r="L7" s="17">
        <f>'нетто 18'!L31+25</f>
        <v>12407</v>
      </c>
      <c r="M7" s="17">
        <f>'нетто 18'!M31+25</f>
        <v>11423</v>
      </c>
      <c r="N7" s="17">
        <f>'нетто 18'!N31+25</f>
        <v>7897</v>
      </c>
      <c r="O7" s="17">
        <f>'нетто 18'!O31+25</f>
        <v>9455</v>
      </c>
      <c r="P7" s="17">
        <f>'нетто 18'!P31+25</f>
        <v>9455</v>
      </c>
      <c r="Q7" s="17">
        <f>'нетто 18'!Q31+25</f>
        <v>10439</v>
      </c>
      <c r="R7" s="17">
        <f>'нетто 18'!R31+25</f>
        <v>11423</v>
      </c>
      <c r="S7" s="17">
        <f>'нетто 18'!S31+25</f>
        <v>7897</v>
      </c>
      <c r="T7" s="17">
        <f>'нетто 18'!T31+25</f>
        <v>7897</v>
      </c>
      <c r="U7" s="17">
        <f>'нетто 18'!U31+25</f>
        <v>8307</v>
      </c>
      <c r="V7" s="17">
        <f>'нетто 18'!V31+25</f>
        <v>11177</v>
      </c>
      <c r="W7" s="17">
        <f>'нетто 18'!W31+25</f>
        <v>9455</v>
      </c>
      <c r="X7" s="17">
        <f>'нетто 18'!X31+25</f>
        <v>10029</v>
      </c>
      <c r="Y7" s="17">
        <f>'нетто 18'!Y31+25</f>
        <v>13145</v>
      </c>
      <c r="Z7" s="17">
        <f>'нетто 18'!Z31+25</f>
        <v>10029</v>
      </c>
      <c r="AA7" s="17">
        <f>'нетто 18'!AA31+25</f>
        <v>10029</v>
      </c>
      <c r="AB7" s="17">
        <f>'нетто 18'!AB31+25</f>
        <v>10029</v>
      </c>
      <c r="AC7" s="17">
        <f>'нетто 18'!AC31+25</f>
        <v>12161</v>
      </c>
      <c r="AD7" s="17">
        <f>'нетто 18'!AD31+25</f>
        <v>11177</v>
      </c>
      <c r="AE7" s="17">
        <f>'нетто 18'!AE31+25</f>
        <v>12161</v>
      </c>
      <c r="AF7" s="17">
        <f>'нетто 18'!AF31+25</f>
        <v>11177</v>
      </c>
      <c r="AG7" s="17">
        <f>'нетто 18'!AG31+25</f>
        <v>11177</v>
      </c>
      <c r="AH7" s="17">
        <f>'нетто 18'!AH31+25</f>
        <v>10029</v>
      </c>
      <c r="AI7" s="17">
        <f>'нетто 18'!AI31+25</f>
        <v>11177</v>
      </c>
      <c r="AJ7" s="17">
        <f>'нетто 18'!AJ31+25</f>
        <v>12161</v>
      </c>
      <c r="AK7" s="17">
        <f>'нетто 18'!AK31+25</f>
        <v>11177</v>
      </c>
      <c r="AL7" s="17">
        <f>'нетто 18'!AL31+25</f>
        <v>12161</v>
      </c>
      <c r="AM7" s="17">
        <f>'нетто 18'!AM31+25</f>
        <v>11177</v>
      </c>
      <c r="AN7" s="17">
        <f>'нетто 18'!AN31+25</f>
        <v>12161</v>
      </c>
      <c r="AO7" s="17">
        <f>'нетто 18'!AO31+25</f>
        <v>12161</v>
      </c>
      <c r="AP7" s="17">
        <f>'нетто 18'!AP31+25</f>
        <v>12161</v>
      </c>
      <c r="AQ7" s="17">
        <f>'нетто 18'!AQ31+25</f>
        <v>11177</v>
      </c>
      <c r="AR7" s="17">
        <f>'нетто 18'!AR31+25</f>
        <v>12161</v>
      </c>
      <c r="AS7" s="17">
        <f>'нетто 18'!AS31+25</f>
        <v>11177</v>
      </c>
      <c r="AT7" s="17">
        <f>'нетто 18'!AT31+25</f>
        <v>12161</v>
      </c>
      <c r="AU7" s="17">
        <f>'нетто 18'!AU31+25</f>
        <v>11177</v>
      </c>
      <c r="AV7" s="17">
        <f>'нетто 18'!AV31+25</f>
        <v>12161</v>
      </c>
      <c r="AW7" s="17">
        <f>'нетто 18'!AW31+25</f>
        <v>11177</v>
      </c>
      <c r="AX7" s="17">
        <f>'нетто 18'!AX31+25</f>
        <v>12161</v>
      </c>
      <c r="AY7" s="17">
        <f>'нетто 18'!AY31+25</f>
        <v>11177</v>
      </c>
      <c r="AZ7" s="17">
        <f>'нетто 18'!AZ31+25</f>
        <v>12161</v>
      </c>
      <c r="BA7" s="17">
        <f>'нетто 18'!BA31+25</f>
        <v>11177</v>
      </c>
    </row>
    <row r="8" spans="1:53" s="18" customFormat="1" ht="11.1" customHeight="1" x14ac:dyDescent="0.2">
      <c r="A8" s="19">
        <v>2</v>
      </c>
      <c r="B8" s="17">
        <f>'нетто 18'!B32+25</f>
        <v>11915</v>
      </c>
      <c r="C8" s="17">
        <f>'нетто 18'!C32+25</f>
        <v>16343</v>
      </c>
      <c r="D8" s="17">
        <f>'нетто 18'!D32+25</f>
        <v>11915</v>
      </c>
      <c r="E8" s="17">
        <f>'нетто 18'!E32+25</f>
        <v>16343</v>
      </c>
      <c r="F8" s="17">
        <f>'нетто 18'!F32+25</f>
        <v>16343</v>
      </c>
      <c r="G8" s="17">
        <f>'нетто 18'!G32+25</f>
        <v>12899</v>
      </c>
      <c r="H8" s="17">
        <f>'нетто 18'!H32+25</f>
        <v>12899</v>
      </c>
      <c r="I8" s="17">
        <f>'нетто 18'!I32+25</f>
        <v>10931</v>
      </c>
      <c r="J8" s="17">
        <f>'нетто 18'!J32+25</f>
        <v>10931</v>
      </c>
      <c r="K8" s="17">
        <f>'нетто 18'!K32+25</f>
        <v>11915</v>
      </c>
      <c r="L8" s="17">
        <f>'нетто 18'!L32+25</f>
        <v>13883</v>
      </c>
      <c r="M8" s="17">
        <f>'нетто 18'!M32+25</f>
        <v>12899</v>
      </c>
      <c r="N8" s="17">
        <f>'нетто 18'!N32+25</f>
        <v>9373</v>
      </c>
      <c r="O8" s="17">
        <f>'нетто 18'!O32+25</f>
        <v>10931</v>
      </c>
      <c r="P8" s="17">
        <f>'нетто 18'!P32+25</f>
        <v>10931</v>
      </c>
      <c r="Q8" s="17">
        <f>'нетто 18'!Q32+25</f>
        <v>11915</v>
      </c>
      <c r="R8" s="17">
        <f>'нетто 18'!R32+25</f>
        <v>12899</v>
      </c>
      <c r="S8" s="17">
        <f>'нетто 18'!S32+25</f>
        <v>9373</v>
      </c>
      <c r="T8" s="17">
        <f>'нетто 18'!T32+25</f>
        <v>9373</v>
      </c>
      <c r="U8" s="17">
        <f>'нетто 18'!U32+25</f>
        <v>9783</v>
      </c>
      <c r="V8" s="17">
        <f>'нетто 18'!V32+25</f>
        <v>12653</v>
      </c>
      <c r="W8" s="17">
        <f>'нетто 18'!W32+25</f>
        <v>10931</v>
      </c>
      <c r="X8" s="17">
        <f>'нетто 18'!X32+25</f>
        <v>11505</v>
      </c>
      <c r="Y8" s="17">
        <f>'нетто 18'!Y32+25</f>
        <v>14621</v>
      </c>
      <c r="Z8" s="17">
        <f>'нетто 18'!Z32+25</f>
        <v>11505</v>
      </c>
      <c r="AA8" s="17">
        <f>'нетто 18'!AA32+25</f>
        <v>11505</v>
      </c>
      <c r="AB8" s="17">
        <f>'нетто 18'!AB32+25</f>
        <v>11505</v>
      </c>
      <c r="AC8" s="17">
        <f>'нетто 18'!AC32+25</f>
        <v>13637</v>
      </c>
      <c r="AD8" s="17">
        <f>'нетто 18'!AD32+25</f>
        <v>12653</v>
      </c>
      <c r="AE8" s="17">
        <f>'нетто 18'!AE32+25</f>
        <v>13637</v>
      </c>
      <c r="AF8" s="17">
        <f>'нетто 18'!AF32+25</f>
        <v>12653</v>
      </c>
      <c r="AG8" s="17">
        <f>'нетто 18'!AG32+25</f>
        <v>12653</v>
      </c>
      <c r="AH8" s="17">
        <f>'нетто 18'!AH32+25</f>
        <v>11505</v>
      </c>
      <c r="AI8" s="17">
        <f>'нетто 18'!AI32+25</f>
        <v>12653</v>
      </c>
      <c r="AJ8" s="17">
        <f>'нетто 18'!AJ32+25</f>
        <v>13637</v>
      </c>
      <c r="AK8" s="17">
        <f>'нетто 18'!AK32+25</f>
        <v>12653</v>
      </c>
      <c r="AL8" s="17">
        <f>'нетто 18'!AL32+25</f>
        <v>13637</v>
      </c>
      <c r="AM8" s="17">
        <f>'нетто 18'!AM32+25</f>
        <v>12653</v>
      </c>
      <c r="AN8" s="17">
        <f>'нетто 18'!AN32+25</f>
        <v>13637</v>
      </c>
      <c r="AO8" s="17">
        <f>'нетто 18'!AO32+25</f>
        <v>13637</v>
      </c>
      <c r="AP8" s="17">
        <f>'нетто 18'!AP32+25</f>
        <v>13637</v>
      </c>
      <c r="AQ8" s="17">
        <f>'нетто 18'!AQ32+25</f>
        <v>12653</v>
      </c>
      <c r="AR8" s="17">
        <f>'нетто 18'!AR32+25</f>
        <v>13637</v>
      </c>
      <c r="AS8" s="17">
        <f>'нетто 18'!AS32+25</f>
        <v>12653</v>
      </c>
      <c r="AT8" s="17">
        <f>'нетто 18'!AT32+25</f>
        <v>13637</v>
      </c>
      <c r="AU8" s="17">
        <f>'нетто 18'!AU32+25</f>
        <v>12653</v>
      </c>
      <c r="AV8" s="17">
        <f>'нетто 18'!AV32+25</f>
        <v>13637</v>
      </c>
      <c r="AW8" s="17">
        <f>'нетто 18'!AW32+25</f>
        <v>12653</v>
      </c>
      <c r="AX8" s="17">
        <f>'нетто 18'!AX32+25</f>
        <v>13637</v>
      </c>
      <c r="AY8" s="17">
        <f>'нетто 18'!AY32+25</f>
        <v>12653</v>
      </c>
      <c r="AZ8" s="17">
        <f>'нетто 18'!AZ32+25</f>
        <v>13637</v>
      </c>
      <c r="BA8" s="17">
        <f>'нетто 18'!BA32+25</f>
        <v>12653</v>
      </c>
    </row>
    <row r="9" spans="1:53" s="18" customFormat="1" ht="11.1" customHeight="1" x14ac:dyDescent="0.2">
      <c r="A9" s="17" t="s">
        <v>150</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row>
    <row r="10" spans="1:53" s="18" customFormat="1" ht="11.1" customHeight="1" x14ac:dyDescent="0.2">
      <c r="A10" s="19">
        <v>1</v>
      </c>
      <c r="B10" s="17">
        <f>'нетто 18'!B34+25</f>
        <v>11259</v>
      </c>
      <c r="C10" s="17">
        <f>'нетто 18'!C34+25</f>
        <v>15687</v>
      </c>
      <c r="D10" s="17">
        <f>'нетто 18'!D34+25</f>
        <v>11259</v>
      </c>
      <c r="E10" s="17">
        <f>'нетто 18'!E34+25</f>
        <v>15687</v>
      </c>
      <c r="F10" s="17">
        <f>'нетто 18'!F34+25</f>
        <v>15687</v>
      </c>
      <c r="G10" s="17">
        <f>'нетто 18'!G34+25</f>
        <v>12243</v>
      </c>
      <c r="H10" s="17">
        <f>'нетто 18'!H34+25</f>
        <v>12243</v>
      </c>
      <c r="I10" s="17">
        <f>'нетто 18'!I34+25</f>
        <v>10275</v>
      </c>
      <c r="J10" s="17">
        <f>'нетто 18'!J34+25</f>
        <v>10275</v>
      </c>
      <c r="K10" s="17">
        <f>'нетто 18'!K34+25</f>
        <v>11259</v>
      </c>
      <c r="L10" s="17">
        <f>'нетто 18'!L34+25</f>
        <v>13227</v>
      </c>
      <c r="M10" s="17">
        <f>'нетто 18'!M34+25</f>
        <v>12243</v>
      </c>
      <c r="N10" s="17">
        <f>'нетто 18'!N34+25</f>
        <v>8717</v>
      </c>
      <c r="O10" s="17">
        <f>'нетто 18'!O34+25</f>
        <v>10275</v>
      </c>
      <c r="P10" s="17">
        <f>'нетто 18'!P34+25</f>
        <v>10275</v>
      </c>
      <c r="Q10" s="17">
        <f>'нетто 18'!Q34+25</f>
        <v>11259</v>
      </c>
      <c r="R10" s="17">
        <f>'нетто 18'!R34+25</f>
        <v>12243</v>
      </c>
      <c r="S10" s="17">
        <f>'нетто 18'!S34+25</f>
        <v>8717</v>
      </c>
      <c r="T10" s="17">
        <f>'нетто 18'!T34+25</f>
        <v>8717</v>
      </c>
      <c r="U10" s="17">
        <f>'нетто 18'!U34+25</f>
        <v>9127</v>
      </c>
      <c r="V10" s="17">
        <f>'нетто 18'!V34+25</f>
        <v>11997</v>
      </c>
      <c r="W10" s="17">
        <f>'нетто 18'!W34+25</f>
        <v>10275</v>
      </c>
      <c r="X10" s="17">
        <f>'нетто 18'!X34+25</f>
        <v>10849</v>
      </c>
      <c r="Y10" s="17">
        <f>'нетто 18'!Y34+25</f>
        <v>13965</v>
      </c>
      <c r="Z10" s="17">
        <f>'нетто 18'!Z34+25</f>
        <v>10849</v>
      </c>
      <c r="AA10" s="17">
        <f>'нетто 18'!AA34+25</f>
        <v>10849</v>
      </c>
      <c r="AB10" s="17">
        <f>'нетто 18'!AB34+25</f>
        <v>10849</v>
      </c>
      <c r="AC10" s="17">
        <f>'нетто 18'!AC34+25</f>
        <v>12981</v>
      </c>
      <c r="AD10" s="17">
        <f>'нетто 18'!AD34+25</f>
        <v>11997</v>
      </c>
      <c r="AE10" s="17">
        <f>'нетто 18'!AE34+25</f>
        <v>12981</v>
      </c>
      <c r="AF10" s="17">
        <f>'нетто 18'!AF34+25</f>
        <v>11997</v>
      </c>
      <c r="AG10" s="17">
        <f>'нетто 18'!AG34+25</f>
        <v>11997</v>
      </c>
      <c r="AH10" s="17">
        <f>'нетто 18'!AH34+25</f>
        <v>10849</v>
      </c>
      <c r="AI10" s="17">
        <f>'нетто 18'!AI34+25</f>
        <v>11997</v>
      </c>
      <c r="AJ10" s="17">
        <f>'нетто 18'!AJ34+25</f>
        <v>12981</v>
      </c>
      <c r="AK10" s="17">
        <f>'нетто 18'!AK34+25</f>
        <v>11997</v>
      </c>
      <c r="AL10" s="17">
        <f>'нетто 18'!AL34+25</f>
        <v>12981</v>
      </c>
      <c r="AM10" s="17">
        <f>'нетто 18'!AM34+25</f>
        <v>11997</v>
      </c>
      <c r="AN10" s="17">
        <f>'нетто 18'!AN34+25</f>
        <v>12981</v>
      </c>
      <c r="AO10" s="17">
        <f>'нетто 18'!AO34+25</f>
        <v>12981</v>
      </c>
      <c r="AP10" s="17">
        <f>'нетто 18'!AP34+25</f>
        <v>12981</v>
      </c>
      <c r="AQ10" s="17">
        <f>'нетто 18'!AQ34+25</f>
        <v>11997</v>
      </c>
      <c r="AR10" s="17">
        <f>'нетто 18'!AR34+25</f>
        <v>12981</v>
      </c>
      <c r="AS10" s="17">
        <f>'нетто 18'!AS34+25</f>
        <v>11997</v>
      </c>
      <c r="AT10" s="17">
        <f>'нетто 18'!AT34+25</f>
        <v>12981</v>
      </c>
      <c r="AU10" s="17">
        <f>'нетто 18'!AU34+25</f>
        <v>11997</v>
      </c>
      <c r="AV10" s="17">
        <f>'нетто 18'!AV34+25</f>
        <v>12981</v>
      </c>
      <c r="AW10" s="17">
        <f>'нетто 18'!AW34+25</f>
        <v>11997</v>
      </c>
      <c r="AX10" s="17">
        <f>'нетто 18'!AX34+25</f>
        <v>12981</v>
      </c>
      <c r="AY10" s="17">
        <f>'нетто 18'!AY34+25</f>
        <v>11997</v>
      </c>
      <c r="AZ10" s="17">
        <f>'нетто 18'!AZ34+25</f>
        <v>12981</v>
      </c>
      <c r="BA10" s="17">
        <f>'нетто 18'!BA34+25</f>
        <v>11997</v>
      </c>
    </row>
    <row r="11" spans="1:53" s="18" customFormat="1" ht="11.1" customHeight="1" x14ac:dyDescent="0.2">
      <c r="A11" s="19">
        <v>2</v>
      </c>
      <c r="B11" s="17">
        <f>'нетто 18'!B35+25</f>
        <v>12735</v>
      </c>
      <c r="C11" s="17">
        <f>'нетто 18'!C35+25</f>
        <v>17163</v>
      </c>
      <c r="D11" s="17">
        <f>'нетто 18'!D35+25</f>
        <v>12735</v>
      </c>
      <c r="E11" s="17">
        <f>'нетто 18'!E35+25</f>
        <v>17163</v>
      </c>
      <c r="F11" s="17">
        <f>'нетто 18'!F35+25</f>
        <v>17163</v>
      </c>
      <c r="G11" s="17">
        <f>'нетто 18'!G35+25</f>
        <v>13719</v>
      </c>
      <c r="H11" s="17">
        <f>'нетто 18'!H35+25</f>
        <v>13719</v>
      </c>
      <c r="I11" s="17">
        <f>'нетто 18'!I35+25</f>
        <v>11751</v>
      </c>
      <c r="J11" s="17">
        <f>'нетто 18'!J35+25</f>
        <v>11751</v>
      </c>
      <c r="K11" s="17">
        <f>'нетто 18'!K35+25</f>
        <v>12735</v>
      </c>
      <c r="L11" s="17">
        <f>'нетто 18'!L35+25</f>
        <v>14703</v>
      </c>
      <c r="M11" s="17">
        <f>'нетто 18'!M35+25</f>
        <v>13719</v>
      </c>
      <c r="N11" s="17">
        <f>'нетто 18'!N35+25</f>
        <v>10193</v>
      </c>
      <c r="O11" s="17">
        <f>'нетто 18'!O35+25</f>
        <v>11751</v>
      </c>
      <c r="P11" s="17">
        <f>'нетто 18'!P35+25</f>
        <v>11751</v>
      </c>
      <c r="Q11" s="17">
        <f>'нетто 18'!Q35+25</f>
        <v>12735</v>
      </c>
      <c r="R11" s="17">
        <f>'нетто 18'!R35+25</f>
        <v>13719</v>
      </c>
      <c r="S11" s="17">
        <f>'нетто 18'!S35+25</f>
        <v>10193</v>
      </c>
      <c r="T11" s="17">
        <f>'нетто 18'!T35+25</f>
        <v>10193</v>
      </c>
      <c r="U11" s="17">
        <f>'нетто 18'!U35+25</f>
        <v>10603</v>
      </c>
      <c r="V11" s="17">
        <f>'нетто 18'!V35+25</f>
        <v>13473</v>
      </c>
      <c r="W11" s="17">
        <f>'нетто 18'!W35+25</f>
        <v>11751</v>
      </c>
      <c r="X11" s="17">
        <f>'нетто 18'!X35+25</f>
        <v>12325</v>
      </c>
      <c r="Y11" s="17">
        <f>'нетто 18'!Y35+25</f>
        <v>15441</v>
      </c>
      <c r="Z11" s="17">
        <f>'нетто 18'!Z35+25</f>
        <v>12325</v>
      </c>
      <c r="AA11" s="17">
        <f>'нетто 18'!AA35+25</f>
        <v>12325</v>
      </c>
      <c r="AB11" s="17">
        <f>'нетто 18'!AB35+25</f>
        <v>12325</v>
      </c>
      <c r="AC11" s="17">
        <f>'нетто 18'!AC35+25</f>
        <v>14457</v>
      </c>
      <c r="AD11" s="17">
        <f>'нетто 18'!AD35+25</f>
        <v>13473</v>
      </c>
      <c r="AE11" s="17">
        <f>'нетто 18'!AE35+25</f>
        <v>14457</v>
      </c>
      <c r="AF11" s="17">
        <f>'нетто 18'!AF35+25</f>
        <v>13473</v>
      </c>
      <c r="AG11" s="17">
        <f>'нетто 18'!AG35+25</f>
        <v>13473</v>
      </c>
      <c r="AH11" s="17">
        <f>'нетто 18'!AH35+25</f>
        <v>12325</v>
      </c>
      <c r="AI11" s="17">
        <f>'нетто 18'!AI35+25</f>
        <v>13473</v>
      </c>
      <c r="AJ11" s="17">
        <f>'нетто 18'!AJ35+25</f>
        <v>14457</v>
      </c>
      <c r="AK11" s="17">
        <f>'нетто 18'!AK35+25</f>
        <v>13473</v>
      </c>
      <c r="AL11" s="17">
        <f>'нетто 18'!AL35+25</f>
        <v>14457</v>
      </c>
      <c r="AM11" s="17">
        <f>'нетто 18'!AM35+25</f>
        <v>13473</v>
      </c>
      <c r="AN11" s="17">
        <f>'нетто 18'!AN35+25</f>
        <v>14457</v>
      </c>
      <c r="AO11" s="17">
        <f>'нетто 18'!AO35+25</f>
        <v>14457</v>
      </c>
      <c r="AP11" s="17">
        <f>'нетто 18'!AP35+25</f>
        <v>14457</v>
      </c>
      <c r="AQ11" s="17">
        <f>'нетто 18'!AQ35+25</f>
        <v>13473</v>
      </c>
      <c r="AR11" s="17">
        <f>'нетто 18'!AR35+25</f>
        <v>14457</v>
      </c>
      <c r="AS11" s="17">
        <f>'нетто 18'!AS35+25</f>
        <v>13473</v>
      </c>
      <c r="AT11" s="17">
        <f>'нетто 18'!AT35+25</f>
        <v>14457</v>
      </c>
      <c r="AU11" s="17">
        <f>'нетто 18'!AU35+25</f>
        <v>13473</v>
      </c>
      <c r="AV11" s="17">
        <f>'нетто 18'!AV35+25</f>
        <v>14457</v>
      </c>
      <c r="AW11" s="17">
        <f>'нетто 18'!AW35+25</f>
        <v>13473</v>
      </c>
      <c r="AX11" s="17">
        <f>'нетто 18'!AX35+25</f>
        <v>14457</v>
      </c>
      <c r="AY11" s="17">
        <f>'нетто 18'!AY35+25</f>
        <v>13473</v>
      </c>
      <c r="AZ11" s="17">
        <f>'нетто 18'!AZ35+25</f>
        <v>14457</v>
      </c>
      <c r="BA11" s="17">
        <f>'нетто 18'!BA35+25</f>
        <v>13473</v>
      </c>
    </row>
    <row r="12" spans="1:53" s="18" customFormat="1" ht="11.1" customHeight="1" x14ac:dyDescent="0.2">
      <c r="A12" s="17" t="s">
        <v>151</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row>
    <row r="13" spans="1:53" s="18" customFormat="1" ht="11.1" customHeight="1" x14ac:dyDescent="0.2">
      <c r="A13" s="19">
        <v>1</v>
      </c>
      <c r="B13" s="17">
        <f>'нетто 18'!B37+25</f>
        <v>12079</v>
      </c>
      <c r="C13" s="17">
        <f>'нетто 18'!C37+25</f>
        <v>16507</v>
      </c>
      <c r="D13" s="17">
        <f>'нетто 18'!D37+25</f>
        <v>12079</v>
      </c>
      <c r="E13" s="17">
        <f>'нетто 18'!E37+25</f>
        <v>16507</v>
      </c>
      <c r="F13" s="17">
        <f>'нетто 18'!F37+25</f>
        <v>16507</v>
      </c>
      <c r="G13" s="17">
        <f>'нетто 18'!G37+25</f>
        <v>13063</v>
      </c>
      <c r="H13" s="17">
        <f>'нетто 18'!H37+25</f>
        <v>13063</v>
      </c>
      <c r="I13" s="17">
        <f>'нетто 18'!I37+25</f>
        <v>11095</v>
      </c>
      <c r="J13" s="17">
        <f>'нетто 18'!J37+25</f>
        <v>11095</v>
      </c>
      <c r="K13" s="17">
        <f>'нетто 18'!K37+25</f>
        <v>12079</v>
      </c>
      <c r="L13" s="17">
        <f>'нетто 18'!L37+25</f>
        <v>14047</v>
      </c>
      <c r="M13" s="17">
        <f>'нетто 18'!M37+25</f>
        <v>13063</v>
      </c>
      <c r="N13" s="17">
        <f>'нетто 18'!N37+25</f>
        <v>9537</v>
      </c>
      <c r="O13" s="17">
        <f>'нетто 18'!O37+25</f>
        <v>11095</v>
      </c>
      <c r="P13" s="17">
        <f>'нетто 18'!P37+25</f>
        <v>11095</v>
      </c>
      <c r="Q13" s="17">
        <f>'нетто 18'!Q37+25</f>
        <v>12079</v>
      </c>
      <c r="R13" s="17">
        <f>'нетто 18'!R37+25</f>
        <v>13063</v>
      </c>
      <c r="S13" s="17">
        <f>'нетто 18'!S37+25</f>
        <v>9537</v>
      </c>
      <c r="T13" s="17">
        <f>'нетто 18'!T37+25</f>
        <v>9537</v>
      </c>
      <c r="U13" s="17">
        <f>'нетто 18'!U37+25</f>
        <v>9947</v>
      </c>
      <c r="V13" s="17">
        <f>'нетто 18'!V37+25</f>
        <v>12817</v>
      </c>
      <c r="W13" s="17">
        <f>'нетто 18'!W37+25</f>
        <v>11095</v>
      </c>
      <c r="X13" s="17">
        <f>'нетто 18'!X37+25</f>
        <v>11669</v>
      </c>
      <c r="Y13" s="17">
        <f>'нетто 18'!Y37+25</f>
        <v>14785</v>
      </c>
      <c r="Z13" s="17">
        <f>'нетто 18'!Z37+25</f>
        <v>11669</v>
      </c>
      <c r="AA13" s="17">
        <f>'нетто 18'!AA37+25</f>
        <v>11669</v>
      </c>
      <c r="AB13" s="17">
        <f>'нетто 18'!AB37+25</f>
        <v>11669</v>
      </c>
      <c r="AC13" s="17">
        <f>'нетто 18'!AC37+25</f>
        <v>13801</v>
      </c>
      <c r="AD13" s="17">
        <f>'нетто 18'!AD37+25</f>
        <v>12817</v>
      </c>
      <c r="AE13" s="17">
        <f>'нетто 18'!AE37+25</f>
        <v>13801</v>
      </c>
      <c r="AF13" s="17">
        <f>'нетто 18'!AF37+25</f>
        <v>12817</v>
      </c>
      <c r="AG13" s="17">
        <f>'нетто 18'!AG37+25</f>
        <v>12817</v>
      </c>
      <c r="AH13" s="17">
        <f>'нетто 18'!AH37+25</f>
        <v>11669</v>
      </c>
      <c r="AI13" s="17">
        <f>'нетто 18'!AI37+25</f>
        <v>12817</v>
      </c>
      <c r="AJ13" s="17">
        <f>'нетто 18'!AJ37+25</f>
        <v>13801</v>
      </c>
      <c r="AK13" s="17">
        <f>'нетто 18'!AK37+25</f>
        <v>12817</v>
      </c>
      <c r="AL13" s="17">
        <f>'нетто 18'!AL37+25</f>
        <v>13801</v>
      </c>
      <c r="AM13" s="17">
        <f>'нетто 18'!AM37+25</f>
        <v>12817</v>
      </c>
      <c r="AN13" s="17">
        <f>'нетто 18'!AN37+25</f>
        <v>13801</v>
      </c>
      <c r="AO13" s="17">
        <f>'нетто 18'!AO37+25</f>
        <v>13801</v>
      </c>
      <c r="AP13" s="17">
        <f>'нетто 18'!AP37+25</f>
        <v>13801</v>
      </c>
      <c r="AQ13" s="17">
        <f>'нетто 18'!AQ37+25</f>
        <v>12817</v>
      </c>
      <c r="AR13" s="17">
        <f>'нетто 18'!AR37+25</f>
        <v>13801</v>
      </c>
      <c r="AS13" s="17">
        <f>'нетто 18'!AS37+25</f>
        <v>12817</v>
      </c>
      <c r="AT13" s="17">
        <f>'нетто 18'!AT37+25</f>
        <v>13801</v>
      </c>
      <c r="AU13" s="17">
        <f>'нетто 18'!AU37+25</f>
        <v>12817</v>
      </c>
      <c r="AV13" s="17">
        <f>'нетто 18'!AV37+25</f>
        <v>13801</v>
      </c>
      <c r="AW13" s="17">
        <f>'нетто 18'!AW37+25</f>
        <v>12817</v>
      </c>
      <c r="AX13" s="17">
        <f>'нетто 18'!AX37+25</f>
        <v>13801</v>
      </c>
      <c r="AY13" s="17">
        <f>'нетто 18'!AY37+25</f>
        <v>12817</v>
      </c>
      <c r="AZ13" s="17">
        <f>'нетто 18'!AZ37+25</f>
        <v>13801</v>
      </c>
      <c r="BA13" s="17">
        <f>'нетто 18'!BA37+25</f>
        <v>12817</v>
      </c>
    </row>
    <row r="14" spans="1:53" s="18" customFormat="1" ht="11.1" customHeight="1" x14ac:dyDescent="0.2">
      <c r="A14" s="19">
        <v>2</v>
      </c>
      <c r="B14" s="17">
        <f>'нетто 18'!B38+25</f>
        <v>13555</v>
      </c>
      <c r="C14" s="17">
        <f>'нетто 18'!C38+25</f>
        <v>17983</v>
      </c>
      <c r="D14" s="17">
        <f>'нетто 18'!D38+25</f>
        <v>13555</v>
      </c>
      <c r="E14" s="17">
        <f>'нетто 18'!E38+25</f>
        <v>17983</v>
      </c>
      <c r="F14" s="17">
        <f>'нетто 18'!F38+25</f>
        <v>17983</v>
      </c>
      <c r="G14" s="17">
        <f>'нетто 18'!G38+25</f>
        <v>14539</v>
      </c>
      <c r="H14" s="17">
        <f>'нетто 18'!H38+25</f>
        <v>14539</v>
      </c>
      <c r="I14" s="17">
        <f>'нетто 18'!I38+25</f>
        <v>12571</v>
      </c>
      <c r="J14" s="17">
        <f>'нетто 18'!J38+25</f>
        <v>12571</v>
      </c>
      <c r="K14" s="17">
        <f>'нетто 18'!K38+25</f>
        <v>13555</v>
      </c>
      <c r="L14" s="17">
        <f>'нетто 18'!L38+25</f>
        <v>15523</v>
      </c>
      <c r="M14" s="17">
        <f>'нетто 18'!M38+25</f>
        <v>14539</v>
      </c>
      <c r="N14" s="17">
        <f>'нетто 18'!N38+25</f>
        <v>11013</v>
      </c>
      <c r="O14" s="17">
        <f>'нетто 18'!O38+25</f>
        <v>12571</v>
      </c>
      <c r="P14" s="17">
        <f>'нетто 18'!P38+25</f>
        <v>12571</v>
      </c>
      <c r="Q14" s="17">
        <f>'нетто 18'!Q38+25</f>
        <v>13555</v>
      </c>
      <c r="R14" s="17">
        <f>'нетто 18'!R38+25</f>
        <v>14539</v>
      </c>
      <c r="S14" s="17">
        <f>'нетто 18'!S38+25</f>
        <v>11013</v>
      </c>
      <c r="T14" s="17">
        <f>'нетто 18'!T38+25</f>
        <v>11013</v>
      </c>
      <c r="U14" s="17">
        <f>'нетто 18'!U38+25</f>
        <v>11423</v>
      </c>
      <c r="V14" s="17">
        <f>'нетто 18'!V38+25</f>
        <v>14293</v>
      </c>
      <c r="W14" s="17">
        <f>'нетто 18'!W38+25</f>
        <v>12571</v>
      </c>
      <c r="X14" s="17">
        <f>'нетто 18'!X38+25</f>
        <v>13145</v>
      </c>
      <c r="Y14" s="17">
        <f>'нетто 18'!Y38+25</f>
        <v>16261</v>
      </c>
      <c r="Z14" s="17">
        <f>'нетто 18'!Z38+25</f>
        <v>13145</v>
      </c>
      <c r="AA14" s="17">
        <f>'нетто 18'!AA38+25</f>
        <v>13145</v>
      </c>
      <c r="AB14" s="17">
        <f>'нетто 18'!AB38+25</f>
        <v>13145</v>
      </c>
      <c r="AC14" s="17">
        <f>'нетто 18'!AC38+25</f>
        <v>15277</v>
      </c>
      <c r="AD14" s="17">
        <f>'нетто 18'!AD38+25</f>
        <v>14293</v>
      </c>
      <c r="AE14" s="17">
        <f>'нетто 18'!AE38+25</f>
        <v>15277</v>
      </c>
      <c r="AF14" s="17">
        <f>'нетто 18'!AF38+25</f>
        <v>14293</v>
      </c>
      <c r="AG14" s="17">
        <f>'нетто 18'!AG38+25</f>
        <v>14293</v>
      </c>
      <c r="AH14" s="17">
        <f>'нетто 18'!AH38+25</f>
        <v>13145</v>
      </c>
      <c r="AI14" s="17">
        <f>'нетто 18'!AI38+25</f>
        <v>14293</v>
      </c>
      <c r="AJ14" s="17">
        <f>'нетто 18'!AJ38+25</f>
        <v>15277</v>
      </c>
      <c r="AK14" s="17">
        <f>'нетто 18'!AK38+25</f>
        <v>14293</v>
      </c>
      <c r="AL14" s="17">
        <f>'нетто 18'!AL38+25</f>
        <v>15277</v>
      </c>
      <c r="AM14" s="17">
        <f>'нетто 18'!AM38+25</f>
        <v>14293</v>
      </c>
      <c r="AN14" s="17">
        <f>'нетто 18'!AN38+25</f>
        <v>15277</v>
      </c>
      <c r="AO14" s="17">
        <f>'нетто 18'!AO38+25</f>
        <v>15277</v>
      </c>
      <c r="AP14" s="17">
        <f>'нетто 18'!AP38+25</f>
        <v>15277</v>
      </c>
      <c r="AQ14" s="17">
        <f>'нетто 18'!AQ38+25</f>
        <v>14293</v>
      </c>
      <c r="AR14" s="17">
        <f>'нетто 18'!AR38+25</f>
        <v>15277</v>
      </c>
      <c r="AS14" s="17">
        <f>'нетто 18'!AS38+25</f>
        <v>14293</v>
      </c>
      <c r="AT14" s="17">
        <f>'нетто 18'!AT38+25</f>
        <v>15277</v>
      </c>
      <c r="AU14" s="17">
        <f>'нетто 18'!AU38+25</f>
        <v>14293</v>
      </c>
      <c r="AV14" s="17">
        <f>'нетто 18'!AV38+25</f>
        <v>15277</v>
      </c>
      <c r="AW14" s="17">
        <f>'нетто 18'!AW38+25</f>
        <v>14293</v>
      </c>
      <c r="AX14" s="17">
        <f>'нетто 18'!AX38+25</f>
        <v>15277</v>
      </c>
      <c r="AY14" s="17">
        <f>'нетто 18'!AY38+25</f>
        <v>14293</v>
      </c>
      <c r="AZ14" s="17">
        <f>'нетто 18'!AZ38+25</f>
        <v>15277</v>
      </c>
      <c r="BA14" s="17">
        <f>'нетто 18'!BA38+25</f>
        <v>14293</v>
      </c>
    </row>
    <row r="15" spans="1:53" s="18" customFormat="1" ht="11.1"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row>
    <row r="16" spans="1:53" s="18" customFormat="1" ht="11.1" customHeight="1" x14ac:dyDescent="0.2">
      <c r="A16" s="19">
        <v>1</v>
      </c>
      <c r="B16" s="17">
        <f>'нетто 18'!B40+25</f>
        <v>12899</v>
      </c>
      <c r="C16" s="17">
        <f>'нетто 18'!C40+25</f>
        <v>17327</v>
      </c>
      <c r="D16" s="17">
        <f>'нетто 18'!D40+25</f>
        <v>12899</v>
      </c>
      <c r="E16" s="17">
        <f>'нетто 18'!E40+25</f>
        <v>17327</v>
      </c>
      <c r="F16" s="17">
        <f>'нетто 18'!F40+25</f>
        <v>17327</v>
      </c>
      <c r="G16" s="17">
        <f>'нетто 18'!G40+25</f>
        <v>13883</v>
      </c>
      <c r="H16" s="17">
        <f>'нетто 18'!H40+25</f>
        <v>13883</v>
      </c>
      <c r="I16" s="17">
        <f>'нетто 18'!I40+25</f>
        <v>11915</v>
      </c>
      <c r="J16" s="17">
        <f>'нетто 18'!J40+25</f>
        <v>11915</v>
      </c>
      <c r="K16" s="17">
        <f>'нетто 18'!K40+25</f>
        <v>12899</v>
      </c>
      <c r="L16" s="17">
        <f>'нетто 18'!L40+25</f>
        <v>14867</v>
      </c>
      <c r="M16" s="17">
        <f>'нетто 18'!M40+25</f>
        <v>13883</v>
      </c>
      <c r="N16" s="17">
        <f>'нетто 18'!N40+25</f>
        <v>10357</v>
      </c>
      <c r="O16" s="17">
        <f>'нетто 18'!O40+25</f>
        <v>11915</v>
      </c>
      <c r="P16" s="17">
        <f>'нетто 18'!P40+25</f>
        <v>11915</v>
      </c>
      <c r="Q16" s="17">
        <f>'нетто 18'!Q40+25</f>
        <v>12899</v>
      </c>
      <c r="R16" s="17">
        <f>'нетто 18'!R40+25</f>
        <v>13883</v>
      </c>
      <c r="S16" s="17">
        <f>'нетто 18'!S40+25</f>
        <v>10357</v>
      </c>
      <c r="T16" s="17">
        <f>'нетто 18'!T40+25</f>
        <v>10357</v>
      </c>
      <c r="U16" s="17">
        <f>'нетто 18'!U40+25</f>
        <v>10767</v>
      </c>
      <c r="V16" s="17">
        <f>'нетто 18'!V40+25</f>
        <v>13637</v>
      </c>
      <c r="W16" s="17">
        <f>'нетто 18'!W40+25</f>
        <v>11915</v>
      </c>
      <c r="X16" s="17">
        <f>'нетто 18'!X40+25</f>
        <v>12489</v>
      </c>
      <c r="Y16" s="17">
        <f>'нетто 18'!Y40+25</f>
        <v>15605</v>
      </c>
      <c r="Z16" s="17">
        <f>'нетто 18'!Z40+25</f>
        <v>12489</v>
      </c>
      <c r="AA16" s="17">
        <f>'нетто 18'!AA40+25</f>
        <v>12489</v>
      </c>
      <c r="AB16" s="17">
        <f>'нетто 18'!AB40+25</f>
        <v>12489</v>
      </c>
      <c r="AC16" s="17">
        <f>'нетто 18'!AC40+25</f>
        <v>14621</v>
      </c>
      <c r="AD16" s="17">
        <f>'нетто 18'!AD40+25</f>
        <v>13637</v>
      </c>
      <c r="AE16" s="17">
        <f>'нетто 18'!AE40+25</f>
        <v>14621</v>
      </c>
      <c r="AF16" s="17">
        <f>'нетто 18'!AF40+25</f>
        <v>13637</v>
      </c>
      <c r="AG16" s="17">
        <f>'нетто 18'!AG40+25</f>
        <v>13637</v>
      </c>
      <c r="AH16" s="17">
        <f>'нетто 18'!AH40+25</f>
        <v>12489</v>
      </c>
      <c r="AI16" s="17">
        <f>'нетто 18'!AI40+25</f>
        <v>13637</v>
      </c>
      <c r="AJ16" s="17">
        <f>'нетто 18'!AJ40+25</f>
        <v>14621</v>
      </c>
      <c r="AK16" s="17">
        <f>'нетто 18'!AK40+25</f>
        <v>13637</v>
      </c>
      <c r="AL16" s="17">
        <f>'нетто 18'!AL40+25</f>
        <v>14621</v>
      </c>
      <c r="AM16" s="17">
        <f>'нетто 18'!AM40+25</f>
        <v>13637</v>
      </c>
      <c r="AN16" s="17">
        <f>'нетто 18'!AN40+25</f>
        <v>14621</v>
      </c>
      <c r="AO16" s="17">
        <f>'нетто 18'!AO40+25</f>
        <v>14621</v>
      </c>
      <c r="AP16" s="17">
        <f>'нетто 18'!AP40+25</f>
        <v>14621</v>
      </c>
      <c r="AQ16" s="17">
        <f>'нетто 18'!AQ40+25</f>
        <v>13637</v>
      </c>
      <c r="AR16" s="17">
        <f>'нетто 18'!AR40+25</f>
        <v>14621</v>
      </c>
      <c r="AS16" s="17">
        <f>'нетто 18'!AS40+25</f>
        <v>13637</v>
      </c>
      <c r="AT16" s="17">
        <f>'нетто 18'!AT40+25</f>
        <v>14621</v>
      </c>
      <c r="AU16" s="17">
        <f>'нетто 18'!AU40+25</f>
        <v>13637</v>
      </c>
      <c r="AV16" s="17">
        <f>'нетто 18'!AV40+25</f>
        <v>14621</v>
      </c>
      <c r="AW16" s="17">
        <f>'нетто 18'!AW40+25</f>
        <v>13637</v>
      </c>
      <c r="AX16" s="17">
        <f>'нетто 18'!AX40+25</f>
        <v>14621</v>
      </c>
      <c r="AY16" s="17">
        <f>'нетто 18'!AY40+25</f>
        <v>13637</v>
      </c>
      <c r="AZ16" s="17">
        <f>'нетто 18'!AZ40+25</f>
        <v>14621</v>
      </c>
      <c r="BA16" s="17">
        <f>'нетто 18'!BA40+25</f>
        <v>13637</v>
      </c>
    </row>
    <row r="17" spans="1:53" s="18" customFormat="1" ht="11.1" customHeight="1" x14ac:dyDescent="0.2">
      <c r="A17" s="19">
        <v>2</v>
      </c>
      <c r="B17" s="17">
        <f>'нетто 18'!B41+25</f>
        <v>14375</v>
      </c>
      <c r="C17" s="17">
        <f>'нетто 18'!C41+25</f>
        <v>18803</v>
      </c>
      <c r="D17" s="17">
        <f>'нетто 18'!D41+25</f>
        <v>14375</v>
      </c>
      <c r="E17" s="17">
        <f>'нетто 18'!E41+25</f>
        <v>18803</v>
      </c>
      <c r="F17" s="17">
        <f>'нетто 18'!F41+25</f>
        <v>18803</v>
      </c>
      <c r="G17" s="17">
        <f>'нетто 18'!G41+25</f>
        <v>15359</v>
      </c>
      <c r="H17" s="17">
        <f>'нетто 18'!H41+25</f>
        <v>15359</v>
      </c>
      <c r="I17" s="17">
        <f>'нетто 18'!I41+25</f>
        <v>13391</v>
      </c>
      <c r="J17" s="17">
        <f>'нетто 18'!J41+25</f>
        <v>13391</v>
      </c>
      <c r="K17" s="17">
        <f>'нетто 18'!K41+25</f>
        <v>14375</v>
      </c>
      <c r="L17" s="17">
        <f>'нетто 18'!L41+25</f>
        <v>16343</v>
      </c>
      <c r="M17" s="17">
        <f>'нетто 18'!M41+25</f>
        <v>15359</v>
      </c>
      <c r="N17" s="17">
        <f>'нетто 18'!N41+25</f>
        <v>11833</v>
      </c>
      <c r="O17" s="17">
        <f>'нетто 18'!O41+25</f>
        <v>13391</v>
      </c>
      <c r="P17" s="17">
        <f>'нетто 18'!P41+25</f>
        <v>13391</v>
      </c>
      <c r="Q17" s="17">
        <f>'нетто 18'!Q41+25</f>
        <v>14375</v>
      </c>
      <c r="R17" s="17">
        <f>'нетто 18'!R41+25</f>
        <v>15359</v>
      </c>
      <c r="S17" s="17">
        <f>'нетто 18'!S41+25</f>
        <v>11833</v>
      </c>
      <c r="T17" s="17">
        <f>'нетто 18'!T41+25</f>
        <v>11833</v>
      </c>
      <c r="U17" s="17">
        <f>'нетто 18'!U41+25</f>
        <v>12243</v>
      </c>
      <c r="V17" s="17">
        <f>'нетто 18'!V41+25</f>
        <v>15113</v>
      </c>
      <c r="W17" s="17">
        <f>'нетто 18'!W41+25</f>
        <v>13391</v>
      </c>
      <c r="X17" s="17">
        <f>'нетто 18'!X41+25</f>
        <v>13965</v>
      </c>
      <c r="Y17" s="17">
        <f>'нетто 18'!Y41+25</f>
        <v>17081</v>
      </c>
      <c r="Z17" s="17">
        <f>'нетто 18'!Z41+25</f>
        <v>13965</v>
      </c>
      <c r="AA17" s="17">
        <f>'нетто 18'!AA41+25</f>
        <v>13965</v>
      </c>
      <c r="AB17" s="17">
        <f>'нетто 18'!AB41+25</f>
        <v>13965</v>
      </c>
      <c r="AC17" s="17">
        <f>'нетто 18'!AC41+25</f>
        <v>16097</v>
      </c>
      <c r="AD17" s="17">
        <f>'нетто 18'!AD41+25</f>
        <v>15113</v>
      </c>
      <c r="AE17" s="17">
        <f>'нетто 18'!AE41+25</f>
        <v>16097</v>
      </c>
      <c r="AF17" s="17">
        <f>'нетто 18'!AF41+25</f>
        <v>15113</v>
      </c>
      <c r="AG17" s="17">
        <f>'нетто 18'!AG41+25</f>
        <v>15113</v>
      </c>
      <c r="AH17" s="17">
        <f>'нетто 18'!AH41+25</f>
        <v>13965</v>
      </c>
      <c r="AI17" s="17">
        <f>'нетто 18'!AI41+25</f>
        <v>15113</v>
      </c>
      <c r="AJ17" s="17">
        <f>'нетто 18'!AJ41+25</f>
        <v>16097</v>
      </c>
      <c r="AK17" s="17">
        <f>'нетто 18'!AK41+25</f>
        <v>15113</v>
      </c>
      <c r="AL17" s="17">
        <f>'нетто 18'!AL41+25</f>
        <v>16097</v>
      </c>
      <c r="AM17" s="17">
        <f>'нетто 18'!AM41+25</f>
        <v>15113</v>
      </c>
      <c r="AN17" s="17">
        <f>'нетто 18'!AN41+25</f>
        <v>16097</v>
      </c>
      <c r="AO17" s="17">
        <f>'нетто 18'!AO41+25</f>
        <v>16097</v>
      </c>
      <c r="AP17" s="17">
        <f>'нетто 18'!AP41+25</f>
        <v>16097</v>
      </c>
      <c r="AQ17" s="17">
        <f>'нетто 18'!AQ41+25</f>
        <v>15113</v>
      </c>
      <c r="AR17" s="17">
        <f>'нетто 18'!AR41+25</f>
        <v>16097</v>
      </c>
      <c r="AS17" s="17">
        <f>'нетто 18'!AS41+25</f>
        <v>15113</v>
      </c>
      <c r="AT17" s="17">
        <f>'нетто 18'!AT41+25</f>
        <v>16097</v>
      </c>
      <c r="AU17" s="17">
        <f>'нетто 18'!AU41+25</f>
        <v>15113</v>
      </c>
      <c r="AV17" s="17">
        <f>'нетто 18'!AV41+25</f>
        <v>16097</v>
      </c>
      <c r="AW17" s="17">
        <f>'нетто 18'!AW41+25</f>
        <v>15113</v>
      </c>
      <c r="AX17" s="17">
        <f>'нетто 18'!AX41+25</f>
        <v>16097</v>
      </c>
      <c r="AY17" s="17">
        <f>'нетто 18'!AY41+25</f>
        <v>15113</v>
      </c>
      <c r="AZ17" s="17">
        <f>'нетто 18'!AZ41+25</f>
        <v>16097</v>
      </c>
      <c r="BA17" s="17">
        <f>'нетто 18'!BA41+25</f>
        <v>15113</v>
      </c>
    </row>
    <row r="18" spans="1:53" s="18" customFormat="1" ht="11.1" customHeight="1" x14ac:dyDescent="0.2">
      <c r="A18" s="17" t="s">
        <v>152</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row>
    <row r="19" spans="1:53" s="18" customFormat="1" ht="11.1" customHeight="1" x14ac:dyDescent="0.2">
      <c r="A19" s="19">
        <v>1</v>
      </c>
      <c r="B19" s="17">
        <f>'нетто 18'!B43+25</f>
        <v>13719</v>
      </c>
      <c r="C19" s="17">
        <f>'нетто 18'!C43+25</f>
        <v>18147</v>
      </c>
      <c r="D19" s="17">
        <f>'нетто 18'!D43+25</f>
        <v>13719</v>
      </c>
      <c r="E19" s="17">
        <f>'нетто 18'!E43+25</f>
        <v>18147</v>
      </c>
      <c r="F19" s="17">
        <f>'нетто 18'!F43+25</f>
        <v>18147</v>
      </c>
      <c r="G19" s="17">
        <f>'нетто 18'!G43+25</f>
        <v>14703</v>
      </c>
      <c r="H19" s="17">
        <f>'нетто 18'!H43+25</f>
        <v>14703</v>
      </c>
      <c r="I19" s="17">
        <f>'нетто 18'!I43+25</f>
        <v>12735</v>
      </c>
      <c r="J19" s="17">
        <f>'нетто 18'!J43+25</f>
        <v>12735</v>
      </c>
      <c r="K19" s="17">
        <f>'нетто 18'!K43+25</f>
        <v>13719</v>
      </c>
      <c r="L19" s="17">
        <f>'нетто 18'!L43+25</f>
        <v>15687</v>
      </c>
      <c r="M19" s="17">
        <f>'нетто 18'!M43+25</f>
        <v>14703</v>
      </c>
      <c r="N19" s="17">
        <f>'нетто 18'!N43+25</f>
        <v>11177</v>
      </c>
      <c r="O19" s="17">
        <f>'нетто 18'!O43+25</f>
        <v>12735</v>
      </c>
      <c r="P19" s="17">
        <f>'нетто 18'!P43+25</f>
        <v>12735</v>
      </c>
      <c r="Q19" s="17">
        <f>'нетто 18'!Q43+25</f>
        <v>13719</v>
      </c>
      <c r="R19" s="17">
        <f>'нетто 18'!R43+25</f>
        <v>14703</v>
      </c>
      <c r="S19" s="17">
        <f>'нетто 18'!S43+25</f>
        <v>11177</v>
      </c>
      <c r="T19" s="17">
        <f>'нетто 18'!T43+25</f>
        <v>11177</v>
      </c>
      <c r="U19" s="17">
        <f>'нетто 18'!U43+25</f>
        <v>11587</v>
      </c>
      <c r="V19" s="17">
        <f>'нетто 18'!V43+25</f>
        <v>14457</v>
      </c>
      <c r="W19" s="17">
        <f>'нетто 18'!W43+25</f>
        <v>12735</v>
      </c>
      <c r="X19" s="17">
        <f>'нетто 18'!X43+25</f>
        <v>13309</v>
      </c>
      <c r="Y19" s="17">
        <f>'нетто 18'!Y43+25</f>
        <v>16425</v>
      </c>
      <c r="Z19" s="17">
        <f>'нетто 18'!Z43+25</f>
        <v>13309</v>
      </c>
      <c r="AA19" s="17">
        <f>'нетто 18'!AA43+25</f>
        <v>13309</v>
      </c>
      <c r="AB19" s="17">
        <f>'нетто 18'!AB43+25</f>
        <v>13309</v>
      </c>
      <c r="AC19" s="17">
        <f>'нетто 18'!AC43+25</f>
        <v>15441</v>
      </c>
      <c r="AD19" s="17">
        <f>'нетто 18'!AD43+25</f>
        <v>14457</v>
      </c>
      <c r="AE19" s="17">
        <f>'нетто 18'!AE43+25</f>
        <v>15441</v>
      </c>
      <c r="AF19" s="17">
        <f>'нетто 18'!AF43+25</f>
        <v>14457</v>
      </c>
      <c r="AG19" s="17">
        <f>'нетто 18'!AG43+25</f>
        <v>14457</v>
      </c>
      <c r="AH19" s="17">
        <f>'нетто 18'!AH43+25</f>
        <v>13309</v>
      </c>
      <c r="AI19" s="17">
        <f>'нетто 18'!AI43+25</f>
        <v>14457</v>
      </c>
      <c r="AJ19" s="17">
        <f>'нетто 18'!AJ43+25</f>
        <v>15441</v>
      </c>
      <c r="AK19" s="17">
        <f>'нетто 18'!AK43+25</f>
        <v>14457</v>
      </c>
      <c r="AL19" s="17">
        <f>'нетто 18'!AL43+25</f>
        <v>15441</v>
      </c>
      <c r="AM19" s="17">
        <f>'нетто 18'!AM43+25</f>
        <v>14457</v>
      </c>
      <c r="AN19" s="17">
        <f>'нетто 18'!AN43+25</f>
        <v>15441</v>
      </c>
      <c r="AO19" s="17">
        <f>'нетто 18'!AO43+25</f>
        <v>15441</v>
      </c>
      <c r="AP19" s="17">
        <f>'нетто 18'!AP43+25</f>
        <v>15441</v>
      </c>
      <c r="AQ19" s="17">
        <f>'нетто 18'!AQ43+25</f>
        <v>14457</v>
      </c>
      <c r="AR19" s="17">
        <f>'нетто 18'!AR43+25</f>
        <v>15441</v>
      </c>
      <c r="AS19" s="17">
        <f>'нетто 18'!AS43+25</f>
        <v>14457</v>
      </c>
      <c r="AT19" s="17">
        <f>'нетто 18'!AT43+25</f>
        <v>15441</v>
      </c>
      <c r="AU19" s="17">
        <f>'нетто 18'!AU43+25</f>
        <v>14457</v>
      </c>
      <c r="AV19" s="17">
        <f>'нетто 18'!AV43+25</f>
        <v>15441</v>
      </c>
      <c r="AW19" s="17">
        <f>'нетто 18'!AW43+25</f>
        <v>14457</v>
      </c>
      <c r="AX19" s="17">
        <f>'нетто 18'!AX43+25</f>
        <v>15441</v>
      </c>
      <c r="AY19" s="17">
        <f>'нетто 18'!AY43+25</f>
        <v>14457</v>
      </c>
      <c r="AZ19" s="17">
        <f>'нетто 18'!AZ43+25</f>
        <v>15441</v>
      </c>
      <c r="BA19" s="17">
        <f>'нетто 18'!BA43+25</f>
        <v>14457</v>
      </c>
    </row>
    <row r="20" spans="1:53" s="18" customFormat="1" ht="11.1" customHeight="1" x14ac:dyDescent="0.2">
      <c r="A20" s="19">
        <v>2</v>
      </c>
      <c r="B20" s="17">
        <f>'нетто 18'!B44+25</f>
        <v>15195</v>
      </c>
      <c r="C20" s="17">
        <f>'нетто 18'!C44+25</f>
        <v>19623</v>
      </c>
      <c r="D20" s="17">
        <f>'нетто 18'!D44+25</f>
        <v>15195</v>
      </c>
      <c r="E20" s="17">
        <f>'нетто 18'!E44+25</f>
        <v>19623</v>
      </c>
      <c r="F20" s="17">
        <f>'нетто 18'!F44+25</f>
        <v>19623</v>
      </c>
      <c r="G20" s="17">
        <f>'нетто 18'!G44+25</f>
        <v>16179</v>
      </c>
      <c r="H20" s="17">
        <f>'нетто 18'!H44+25</f>
        <v>16179</v>
      </c>
      <c r="I20" s="17">
        <f>'нетто 18'!I44+25</f>
        <v>14211</v>
      </c>
      <c r="J20" s="17">
        <f>'нетто 18'!J44+25</f>
        <v>14211</v>
      </c>
      <c r="K20" s="17">
        <f>'нетто 18'!K44+25</f>
        <v>15195</v>
      </c>
      <c r="L20" s="17">
        <f>'нетто 18'!L44+25</f>
        <v>17163</v>
      </c>
      <c r="M20" s="17">
        <f>'нетто 18'!M44+25</f>
        <v>16179</v>
      </c>
      <c r="N20" s="17">
        <f>'нетто 18'!N44+25</f>
        <v>12653</v>
      </c>
      <c r="O20" s="17">
        <f>'нетто 18'!O44+25</f>
        <v>14211</v>
      </c>
      <c r="P20" s="17">
        <f>'нетто 18'!P44+25</f>
        <v>14211</v>
      </c>
      <c r="Q20" s="17">
        <f>'нетто 18'!Q44+25</f>
        <v>15195</v>
      </c>
      <c r="R20" s="17">
        <f>'нетто 18'!R44+25</f>
        <v>16179</v>
      </c>
      <c r="S20" s="17">
        <f>'нетто 18'!S44+25</f>
        <v>12653</v>
      </c>
      <c r="T20" s="17">
        <f>'нетто 18'!T44+25</f>
        <v>12653</v>
      </c>
      <c r="U20" s="17">
        <f>'нетто 18'!U44+25</f>
        <v>13063</v>
      </c>
      <c r="V20" s="17">
        <f>'нетто 18'!V44+25</f>
        <v>15933</v>
      </c>
      <c r="W20" s="17">
        <f>'нетто 18'!W44+25</f>
        <v>14211</v>
      </c>
      <c r="X20" s="17">
        <f>'нетто 18'!X44+25</f>
        <v>14785</v>
      </c>
      <c r="Y20" s="17">
        <f>'нетто 18'!Y44+25</f>
        <v>17901</v>
      </c>
      <c r="Z20" s="17">
        <f>'нетто 18'!Z44+25</f>
        <v>14785</v>
      </c>
      <c r="AA20" s="17">
        <f>'нетто 18'!AA44+25</f>
        <v>14785</v>
      </c>
      <c r="AB20" s="17">
        <f>'нетто 18'!AB44+25</f>
        <v>14785</v>
      </c>
      <c r="AC20" s="17">
        <f>'нетто 18'!AC44+25</f>
        <v>16917</v>
      </c>
      <c r="AD20" s="17">
        <f>'нетто 18'!AD44+25</f>
        <v>15933</v>
      </c>
      <c r="AE20" s="17">
        <f>'нетто 18'!AE44+25</f>
        <v>16917</v>
      </c>
      <c r="AF20" s="17">
        <f>'нетто 18'!AF44+25</f>
        <v>15933</v>
      </c>
      <c r="AG20" s="17">
        <f>'нетто 18'!AG44+25</f>
        <v>15933</v>
      </c>
      <c r="AH20" s="17">
        <f>'нетто 18'!AH44+25</f>
        <v>14785</v>
      </c>
      <c r="AI20" s="17">
        <f>'нетто 18'!AI44+25</f>
        <v>15933</v>
      </c>
      <c r="AJ20" s="17">
        <f>'нетто 18'!AJ44+25</f>
        <v>16917</v>
      </c>
      <c r="AK20" s="17">
        <f>'нетто 18'!AK44+25</f>
        <v>15933</v>
      </c>
      <c r="AL20" s="17">
        <f>'нетто 18'!AL44+25</f>
        <v>16917</v>
      </c>
      <c r="AM20" s="17">
        <f>'нетто 18'!AM44+25</f>
        <v>15933</v>
      </c>
      <c r="AN20" s="17">
        <f>'нетто 18'!AN44+25</f>
        <v>16917</v>
      </c>
      <c r="AO20" s="17">
        <f>'нетто 18'!AO44+25</f>
        <v>16917</v>
      </c>
      <c r="AP20" s="17">
        <f>'нетто 18'!AP44+25</f>
        <v>16917</v>
      </c>
      <c r="AQ20" s="17">
        <f>'нетто 18'!AQ44+25</f>
        <v>15933</v>
      </c>
      <c r="AR20" s="17">
        <f>'нетто 18'!AR44+25</f>
        <v>16917</v>
      </c>
      <c r="AS20" s="17">
        <f>'нетто 18'!AS44+25</f>
        <v>15933</v>
      </c>
      <c r="AT20" s="17">
        <f>'нетто 18'!AT44+25</f>
        <v>16917</v>
      </c>
      <c r="AU20" s="17">
        <f>'нетто 18'!AU44+25</f>
        <v>15933</v>
      </c>
      <c r="AV20" s="17">
        <f>'нетто 18'!AV44+25</f>
        <v>16917</v>
      </c>
      <c r="AW20" s="17">
        <f>'нетто 18'!AW44+25</f>
        <v>15933</v>
      </c>
      <c r="AX20" s="17">
        <f>'нетто 18'!AX44+25</f>
        <v>16917</v>
      </c>
      <c r="AY20" s="17">
        <f>'нетто 18'!AY44+25</f>
        <v>15933</v>
      </c>
      <c r="AZ20" s="17">
        <f>'нетто 18'!AZ44+25</f>
        <v>16917</v>
      </c>
      <c r="BA20" s="17">
        <f>'нетто 18'!BA44+25</f>
        <v>15933</v>
      </c>
    </row>
    <row r="21" spans="1:53" s="18" customFormat="1" ht="11.1"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row>
    <row r="22" spans="1:53" s="18" customFormat="1" ht="11.1" customHeight="1" x14ac:dyDescent="0.2">
      <c r="A22" s="19">
        <v>1</v>
      </c>
      <c r="B22" s="17">
        <f>'нетто 18'!B46+25</f>
        <v>17409</v>
      </c>
      <c r="C22" s="17">
        <f>'нетто 18'!C46+25</f>
        <v>21837</v>
      </c>
      <c r="D22" s="17">
        <f>'нетто 18'!D46+25</f>
        <v>17409</v>
      </c>
      <c r="E22" s="17">
        <f>'нетто 18'!E46+25</f>
        <v>21837</v>
      </c>
      <c r="F22" s="17">
        <f>'нетто 18'!F46+25</f>
        <v>21837</v>
      </c>
      <c r="G22" s="17">
        <f>'нетто 18'!G46+25</f>
        <v>18393</v>
      </c>
      <c r="H22" s="17">
        <f>'нетто 18'!H46+25</f>
        <v>18393</v>
      </c>
      <c r="I22" s="17">
        <f>'нетто 18'!I46+25</f>
        <v>16425</v>
      </c>
      <c r="J22" s="17">
        <f>'нетто 18'!J46+25</f>
        <v>16425</v>
      </c>
      <c r="K22" s="17">
        <f>'нетто 18'!K46+25</f>
        <v>17409</v>
      </c>
      <c r="L22" s="17">
        <f>'нетто 18'!L46+25</f>
        <v>19377</v>
      </c>
      <c r="M22" s="17">
        <f>'нетто 18'!M46+25</f>
        <v>18393</v>
      </c>
      <c r="N22" s="17">
        <f>'нетто 18'!N46+25</f>
        <v>14867</v>
      </c>
      <c r="O22" s="17">
        <f>'нетто 18'!O46+25</f>
        <v>16425</v>
      </c>
      <c r="P22" s="17">
        <f>'нетто 18'!P46+25</f>
        <v>16425</v>
      </c>
      <c r="Q22" s="17">
        <f>'нетто 18'!Q46+25</f>
        <v>17409</v>
      </c>
      <c r="R22" s="17">
        <f>'нетто 18'!R46+25</f>
        <v>18393</v>
      </c>
      <c r="S22" s="17">
        <f>'нетто 18'!S46+25</f>
        <v>14867</v>
      </c>
      <c r="T22" s="17">
        <f>'нетто 18'!T46+25</f>
        <v>14867</v>
      </c>
      <c r="U22" s="17">
        <f>'нетто 18'!U46+25</f>
        <v>16507</v>
      </c>
      <c r="V22" s="17">
        <f>'нетто 18'!V46+25</f>
        <v>19377</v>
      </c>
      <c r="W22" s="17">
        <f>'нетто 18'!W46+25</f>
        <v>17655</v>
      </c>
      <c r="X22" s="17">
        <f>'нетто 18'!X46+25</f>
        <v>18229</v>
      </c>
      <c r="Y22" s="17">
        <f>'нетто 18'!Y46+25</f>
        <v>21345</v>
      </c>
      <c r="Z22" s="17">
        <f>'нетто 18'!Z46+25</f>
        <v>18229</v>
      </c>
      <c r="AA22" s="17">
        <f>'нетто 18'!AA46+25</f>
        <v>18229</v>
      </c>
      <c r="AB22" s="17">
        <f>'нетто 18'!AB46+25</f>
        <v>18229</v>
      </c>
      <c r="AC22" s="17">
        <f>'нетто 18'!AC46+25</f>
        <v>20361</v>
      </c>
      <c r="AD22" s="17">
        <f>'нетто 18'!AD46+25</f>
        <v>19377</v>
      </c>
      <c r="AE22" s="17">
        <f>'нетто 18'!AE46+25</f>
        <v>20361</v>
      </c>
      <c r="AF22" s="17">
        <f>'нетто 18'!AF46+25</f>
        <v>19377</v>
      </c>
      <c r="AG22" s="17">
        <f>'нетто 18'!AG46+25</f>
        <v>19377</v>
      </c>
      <c r="AH22" s="17">
        <f>'нетто 18'!AH46+25</f>
        <v>18229</v>
      </c>
      <c r="AI22" s="17">
        <f>'нетто 18'!AI46+25</f>
        <v>19377</v>
      </c>
      <c r="AJ22" s="17">
        <f>'нетто 18'!AJ46+25</f>
        <v>20361</v>
      </c>
      <c r="AK22" s="17">
        <f>'нетто 18'!AK46+25</f>
        <v>19377</v>
      </c>
      <c r="AL22" s="17">
        <f>'нетто 18'!AL46+25</f>
        <v>20361</v>
      </c>
      <c r="AM22" s="17">
        <f>'нетто 18'!AM46+25</f>
        <v>19377</v>
      </c>
      <c r="AN22" s="17">
        <f>'нетто 18'!AN46+25</f>
        <v>20361</v>
      </c>
      <c r="AO22" s="17">
        <f>'нетто 18'!AO46+25</f>
        <v>20361</v>
      </c>
      <c r="AP22" s="17">
        <f>'нетто 18'!AP46+25</f>
        <v>20361</v>
      </c>
      <c r="AQ22" s="17">
        <f>'нетто 18'!AQ46+25</f>
        <v>19377</v>
      </c>
      <c r="AR22" s="17">
        <f>'нетто 18'!AR46+25</f>
        <v>20361</v>
      </c>
      <c r="AS22" s="17">
        <f>'нетто 18'!AS46+25</f>
        <v>19377</v>
      </c>
      <c r="AT22" s="17">
        <f>'нетто 18'!AT46+25</f>
        <v>20361</v>
      </c>
      <c r="AU22" s="17">
        <f>'нетто 18'!AU46+25</f>
        <v>19377</v>
      </c>
      <c r="AV22" s="17">
        <f>'нетто 18'!AV46+25</f>
        <v>20361</v>
      </c>
      <c r="AW22" s="17">
        <f>'нетто 18'!AW46+25</f>
        <v>19377</v>
      </c>
      <c r="AX22" s="17">
        <f>'нетто 18'!AX46+25</f>
        <v>20361</v>
      </c>
      <c r="AY22" s="17">
        <f>'нетто 18'!AY46+25</f>
        <v>19377</v>
      </c>
      <c r="AZ22" s="17">
        <f>'нетто 18'!AZ46+25</f>
        <v>20361</v>
      </c>
      <c r="BA22" s="17">
        <f>'нетто 18'!BA46+25</f>
        <v>19377</v>
      </c>
    </row>
    <row r="23" spans="1:53" s="18" customFormat="1" ht="11.1" customHeight="1" x14ac:dyDescent="0.2">
      <c r="A23" s="19">
        <v>2</v>
      </c>
      <c r="B23" s="17">
        <f>'нетто 18'!B47+25</f>
        <v>18885</v>
      </c>
      <c r="C23" s="17">
        <f>'нетто 18'!C47+25</f>
        <v>23313</v>
      </c>
      <c r="D23" s="17">
        <f>'нетто 18'!D47+25</f>
        <v>18885</v>
      </c>
      <c r="E23" s="17">
        <f>'нетто 18'!E47+25</f>
        <v>23313</v>
      </c>
      <c r="F23" s="17">
        <f>'нетто 18'!F47+25</f>
        <v>23313</v>
      </c>
      <c r="G23" s="17">
        <f>'нетто 18'!G47+25</f>
        <v>19869</v>
      </c>
      <c r="H23" s="17">
        <f>'нетто 18'!H47+25</f>
        <v>19869</v>
      </c>
      <c r="I23" s="17">
        <f>'нетто 18'!I47+25</f>
        <v>17901</v>
      </c>
      <c r="J23" s="17">
        <f>'нетто 18'!J47+25</f>
        <v>17901</v>
      </c>
      <c r="K23" s="17">
        <f>'нетто 18'!K47+25</f>
        <v>18885</v>
      </c>
      <c r="L23" s="17">
        <f>'нетто 18'!L47+25</f>
        <v>20853</v>
      </c>
      <c r="M23" s="17">
        <f>'нетто 18'!M47+25</f>
        <v>19869</v>
      </c>
      <c r="N23" s="17">
        <f>'нетто 18'!N47+25</f>
        <v>16343</v>
      </c>
      <c r="O23" s="17">
        <f>'нетто 18'!O47+25</f>
        <v>17901</v>
      </c>
      <c r="P23" s="17">
        <f>'нетто 18'!P47+25</f>
        <v>17901</v>
      </c>
      <c r="Q23" s="17">
        <f>'нетто 18'!Q47+25</f>
        <v>18885</v>
      </c>
      <c r="R23" s="17">
        <f>'нетто 18'!R47+25</f>
        <v>19869</v>
      </c>
      <c r="S23" s="17">
        <f>'нетто 18'!S47+25</f>
        <v>16343</v>
      </c>
      <c r="T23" s="17">
        <f>'нетто 18'!T47+25</f>
        <v>16343</v>
      </c>
      <c r="U23" s="17">
        <f>'нетто 18'!U47+25</f>
        <v>17983</v>
      </c>
      <c r="V23" s="17">
        <f>'нетто 18'!V47+25</f>
        <v>20853</v>
      </c>
      <c r="W23" s="17">
        <f>'нетто 18'!W47+25</f>
        <v>19131</v>
      </c>
      <c r="X23" s="17">
        <f>'нетто 18'!X47+25</f>
        <v>19705</v>
      </c>
      <c r="Y23" s="17">
        <f>'нетто 18'!Y47+25</f>
        <v>22821</v>
      </c>
      <c r="Z23" s="17">
        <f>'нетто 18'!Z47+25</f>
        <v>19705</v>
      </c>
      <c r="AA23" s="17">
        <f>'нетто 18'!AA47+25</f>
        <v>19705</v>
      </c>
      <c r="AB23" s="17">
        <f>'нетто 18'!AB47+25</f>
        <v>19705</v>
      </c>
      <c r="AC23" s="17">
        <f>'нетто 18'!AC47+25</f>
        <v>21837</v>
      </c>
      <c r="AD23" s="17">
        <f>'нетто 18'!AD47+25</f>
        <v>20853</v>
      </c>
      <c r="AE23" s="17">
        <f>'нетто 18'!AE47+25</f>
        <v>21837</v>
      </c>
      <c r="AF23" s="17">
        <f>'нетто 18'!AF47+25</f>
        <v>20853</v>
      </c>
      <c r="AG23" s="17">
        <f>'нетто 18'!AG47+25</f>
        <v>20853</v>
      </c>
      <c r="AH23" s="17">
        <f>'нетто 18'!AH47+25</f>
        <v>19705</v>
      </c>
      <c r="AI23" s="17">
        <f>'нетто 18'!AI47+25</f>
        <v>20853</v>
      </c>
      <c r="AJ23" s="17">
        <f>'нетто 18'!AJ47+25</f>
        <v>21837</v>
      </c>
      <c r="AK23" s="17">
        <f>'нетто 18'!AK47+25</f>
        <v>20853</v>
      </c>
      <c r="AL23" s="17">
        <f>'нетто 18'!AL47+25</f>
        <v>21837</v>
      </c>
      <c r="AM23" s="17">
        <f>'нетто 18'!AM47+25</f>
        <v>20853</v>
      </c>
      <c r="AN23" s="17">
        <f>'нетто 18'!AN47+25</f>
        <v>21837</v>
      </c>
      <c r="AO23" s="17">
        <f>'нетто 18'!AO47+25</f>
        <v>21837</v>
      </c>
      <c r="AP23" s="17">
        <f>'нетто 18'!AP47+25</f>
        <v>21837</v>
      </c>
      <c r="AQ23" s="17">
        <f>'нетто 18'!AQ47+25</f>
        <v>20853</v>
      </c>
      <c r="AR23" s="17">
        <f>'нетто 18'!AR47+25</f>
        <v>21837</v>
      </c>
      <c r="AS23" s="17">
        <f>'нетто 18'!AS47+25</f>
        <v>20853</v>
      </c>
      <c r="AT23" s="17">
        <f>'нетто 18'!AT47+25</f>
        <v>21837</v>
      </c>
      <c r="AU23" s="17">
        <f>'нетто 18'!AU47+25</f>
        <v>20853</v>
      </c>
      <c r="AV23" s="17">
        <f>'нетто 18'!AV47+25</f>
        <v>21837</v>
      </c>
      <c r="AW23" s="17">
        <f>'нетто 18'!AW47+25</f>
        <v>20853</v>
      </c>
      <c r="AX23" s="17">
        <f>'нетто 18'!AX47+25</f>
        <v>21837</v>
      </c>
      <c r="AY23" s="17">
        <f>'нетто 18'!AY47+25</f>
        <v>20853</v>
      </c>
      <c r="AZ23" s="17">
        <f>'нетто 18'!AZ47+25</f>
        <v>21837</v>
      </c>
      <c r="BA23" s="17">
        <f>'нетто 18'!BA47+25</f>
        <v>20853</v>
      </c>
    </row>
    <row r="24" spans="1:53" s="18" customFormat="1" ht="11.1"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row>
    <row r="25" spans="1:53" s="18" customFormat="1" ht="11.1" customHeight="1" x14ac:dyDescent="0.2">
      <c r="A25" s="19" t="s">
        <v>1</v>
      </c>
      <c r="B25" s="17">
        <f>'нетто 18'!B49+25</f>
        <v>102525</v>
      </c>
      <c r="C25" s="17">
        <f>'нетто 18'!C49+25</f>
        <v>102525</v>
      </c>
      <c r="D25" s="17">
        <f>'нетто 18'!D49+25</f>
        <v>102525</v>
      </c>
      <c r="E25" s="17">
        <f>'нетто 18'!E49+25</f>
        <v>102525</v>
      </c>
      <c r="F25" s="17">
        <f>'нетто 18'!F49+25</f>
        <v>102525</v>
      </c>
      <c r="G25" s="17">
        <f>'нетто 18'!G49+25</f>
        <v>102525</v>
      </c>
      <c r="H25" s="17">
        <f>'нетто 18'!H49+25</f>
        <v>102525</v>
      </c>
      <c r="I25" s="17">
        <f>'нетто 18'!I49+25</f>
        <v>102525</v>
      </c>
      <c r="J25" s="17">
        <f>'нетто 18'!J49+25</f>
        <v>102525</v>
      </c>
      <c r="K25" s="17">
        <f>'нетто 18'!K49+25</f>
        <v>102525</v>
      </c>
      <c r="L25" s="17">
        <f>'нетто 18'!L49+25</f>
        <v>102526</v>
      </c>
      <c r="M25" s="17">
        <f>'нетто 18'!M49+25</f>
        <v>102527</v>
      </c>
      <c r="N25" s="17">
        <f>'нетто 18'!N49+25</f>
        <v>102525</v>
      </c>
      <c r="O25" s="17">
        <f>'нетто 18'!O49+25</f>
        <v>102525</v>
      </c>
      <c r="P25" s="17">
        <f>'нетто 18'!P49+25</f>
        <v>102525</v>
      </c>
      <c r="Q25" s="17">
        <f>'нетто 18'!Q49+25</f>
        <v>102525</v>
      </c>
      <c r="R25" s="17">
        <f>'нетто 18'!R49+25</f>
        <v>102525</v>
      </c>
      <c r="S25" s="17">
        <f>'нетто 18'!S49+25</f>
        <v>102525</v>
      </c>
      <c r="T25" s="17">
        <f>'нетто 18'!T49+25</f>
        <v>102525</v>
      </c>
      <c r="U25" s="17">
        <f>'нетто 18'!U49+25</f>
        <v>123025</v>
      </c>
      <c r="V25" s="17">
        <f>'нетто 18'!V49+25</f>
        <v>123025</v>
      </c>
      <c r="W25" s="17">
        <f>'нетто 18'!W49+25</f>
        <v>123025</v>
      </c>
      <c r="X25" s="17">
        <f>'нетто 18'!X49+25</f>
        <v>123025</v>
      </c>
      <c r="Y25" s="17">
        <f>'нетто 18'!Y49+25</f>
        <v>123025</v>
      </c>
      <c r="Z25" s="17">
        <f>'нетто 18'!Z49+25</f>
        <v>123025</v>
      </c>
      <c r="AA25" s="17">
        <f>'нетто 18'!AA49+25</f>
        <v>123025</v>
      </c>
      <c r="AB25" s="17">
        <f>'нетто 18'!AB49+25</f>
        <v>123025</v>
      </c>
      <c r="AC25" s="17">
        <f>'нетто 18'!AC49+25</f>
        <v>123025</v>
      </c>
      <c r="AD25" s="17">
        <f>'нетто 18'!AD49+25</f>
        <v>123025</v>
      </c>
      <c r="AE25" s="17">
        <f>'нетто 18'!AE49+25</f>
        <v>123025</v>
      </c>
      <c r="AF25" s="17">
        <f>'нетто 18'!AF49+25</f>
        <v>123025</v>
      </c>
      <c r="AG25" s="17">
        <f>'нетто 18'!AG49+25</f>
        <v>123025</v>
      </c>
      <c r="AH25" s="17">
        <f>'нетто 18'!AH49+25</f>
        <v>123025</v>
      </c>
      <c r="AI25" s="17">
        <f>'нетто 18'!AI49+25</f>
        <v>123025</v>
      </c>
      <c r="AJ25" s="17">
        <f>'нетто 18'!AJ49+25</f>
        <v>123025</v>
      </c>
      <c r="AK25" s="17">
        <f>'нетто 18'!AK49+25</f>
        <v>123025</v>
      </c>
      <c r="AL25" s="17">
        <f>'нетто 18'!AL49+25</f>
        <v>123025</v>
      </c>
      <c r="AM25" s="17">
        <f>'нетто 18'!AM49+25</f>
        <v>123025</v>
      </c>
      <c r="AN25" s="17">
        <f>'нетто 18'!AN49+25</f>
        <v>123025</v>
      </c>
      <c r="AO25" s="17">
        <f>'нетто 18'!AO49+25</f>
        <v>123025</v>
      </c>
      <c r="AP25" s="17">
        <f>'нетто 18'!AP49+25</f>
        <v>123025</v>
      </c>
      <c r="AQ25" s="17">
        <f>'нетто 18'!AQ49+25</f>
        <v>123025</v>
      </c>
      <c r="AR25" s="17">
        <f>'нетто 18'!AR49+25</f>
        <v>123025</v>
      </c>
      <c r="AS25" s="17">
        <f>'нетто 18'!AS49+25</f>
        <v>123025</v>
      </c>
      <c r="AT25" s="17">
        <f>'нетто 18'!AT49+25</f>
        <v>123025</v>
      </c>
      <c r="AU25" s="17">
        <f>'нетто 18'!AU49+25</f>
        <v>123025</v>
      </c>
      <c r="AV25" s="17">
        <f>'нетто 18'!AV49+25</f>
        <v>123025</v>
      </c>
      <c r="AW25" s="17">
        <f>'нетто 18'!AW49+25</f>
        <v>123025</v>
      </c>
      <c r="AX25" s="17">
        <f>'нетто 18'!AX49+25</f>
        <v>123025</v>
      </c>
      <c r="AY25" s="17">
        <f>'нетто 18'!AY49+25</f>
        <v>123025</v>
      </c>
      <c r="AZ25" s="17">
        <f>'нетто 18'!AZ49+25</f>
        <v>123025</v>
      </c>
      <c r="BA25" s="17">
        <f>'нетто 18'!BA49+25</f>
        <v>123025</v>
      </c>
    </row>
    <row r="26" spans="1:53" ht="24" x14ac:dyDescent="0.2">
      <c r="A26" s="136" t="s">
        <v>125</v>
      </c>
    </row>
    <row r="27" spans="1:53" ht="12.75" hidden="1" thickBot="1" x14ac:dyDescent="0.25">
      <c r="A27" s="177" t="s">
        <v>154</v>
      </c>
    </row>
    <row r="28" spans="1:53" ht="25.5" hidden="1" x14ac:dyDescent="0.2">
      <c r="A28" s="174" t="s">
        <v>153</v>
      </c>
    </row>
    <row r="29" spans="1:53" ht="24" hidden="1" x14ac:dyDescent="0.2">
      <c r="A29" s="180" t="s">
        <v>156</v>
      </c>
    </row>
    <row r="30" spans="1:53" ht="25.5" hidden="1" x14ac:dyDescent="0.2">
      <c r="A30" s="175" t="s">
        <v>157</v>
      </c>
    </row>
    <row r="31" spans="1:53" hidden="1" x14ac:dyDescent="0.2">
      <c r="A31" s="180" t="s">
        <v>155</v>
      </c>
    </row>
    <row r="32" spans="1:53" hidden="1" x14ac:dyDescent="0.2">
      <c r="A32" s="188" t="s">
        <v>177</v>
      </c>
    </row>
    <row r="33" spans="1:1" x14ac:dyDescent="0.2">
      <c r="A33" s="96" t="s">
        <v>12</v>
      </c>
    </row>
    <row r="34" spans="1:1" x14ac:dyDescent="0.2">
      <c r="A34" s="22" t="s">
        <v>13</v>
      </c>
    </row>
    <row r="35" spans="1:1" x14ac:dyDescent="0.2">
      <c r="A35" s="22" t="s">
        <v>14</v>
      </c>
    </row>
    <row r="36" spans="1:1" ht="24" x14ac:dyDescent="0.2">
      <c r="A36" s="23" t="s">
        <v>18</v>
      </c>
    </row>
    <row r="37" spans="1:1" x14ac:dyDescent="0.2">
      <c r="A37" s="156" t="s">
        <v>126</v>
      </c>
    </row>
    <row r="38" spans="1:1" x14ac:dyDescent="0.2">
      <c r="A38" s="22"/>
    </row>
    <row r="39" spans="1:1" hidden="1" x14ac:dyDescent="0.2">
      <c r="A39" s="95" t="s">
        <v>16</v>
      </c>
    </row>
    <row r="40" spans="1:1" ht="72" hidden="1" x14ac:dyDescent="0.2">
      <c r="A40" s="157" t="s">
        <v>180</v>
      </c>
    </row>
    <row r="41" spans="1:1" hidden="1" x14ac:dyDescent="0.2"/>
    <row r="42" spans="1:1" hidden="1" x14ac:dyDescent="0.2">
      <c r="A42" s="191" t="s">
        <v>24</v>
      </c>
    </row>
    <row r="43" spans="1:1" hidden="1" x14ac:dyDescent="0.2">
      <c r="A43" s="190" t="s">
        <v>182</v>
      </c>
    </row>
    <row r="44" spans="1:1" hidden="1" x14ac:dyDescent="0.2">
      <c r="A44" s="173" t="s">
        <v>183</v>
      </c>
    </row>
    <row r="45" spans="1:1" ht="21.75" customHeight="1" thickBot="1" x14ac:dyDescent="0.25">
      <c r="A45" s="95" t="s">
        <v>16</v>
      </c>
    </row>
    <row r="46" spans="1:1" ht="159" customHeight="1" thickBot="1" x14ac:dyDescent="0.25">
      <c r="A46" s="218" t="s">
        <v>219</v>
      </c>
    </row>
  </sheetData>
  <pageMargins left="0.25" right="0.25" top="0.75" bottom="0.75" header="0.3" footer="0.3"/>
  <pageSetup scale="51"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2"/>
  <sheetViews>
    <sheetView workbookViewId="0">
      <selection activeCell="B1" sqref="B1:F1048576"/>
    </sheetView>
  </sheetViews>
  <sheetFormatPr defaultColWidth="8.7109375" defaultRowHeight="12.75" x14ac:dyDescent="0.2"/>
  <cols>
    <col min="1" max="1" width="72.5703125" style="159" customWidth="1"/>
    <col min="2" max="16384" width="8.7109375" style="159"/>
  </cols>
  <sheetData>
    <row r="1" spans="1:2" x14ac:dyDescent="0.2">
      <c r="A1" s="13" t="s">
        <v>199</v>
      </c>
    </row>
    <row r="2" spans="1:2" x14ac:dyDescent="0.2">
      <c r="A2" s="126" t="s">
        <v>120</v>
      </c>
    </row>
    <row r="3" spans="1:2" x14ac:dyDescent="0.2">
      <c r="A3" s="126" t="s">
        <v>9</v>
      </c>
      <c r="B3" s="47" t="e">
        <f>'C завтраками| Bed and breakfast'!#REF!</f>
        <v>#REF!</v>
      </c>
    </row>
    <row r="4" spans="1:2" x14ac:dyDescent="0.2">
      <c r="A4" s="46" t="s">
        <v>11</v>
      </c>
      <c r="B4" s="47" t="e">
        <f>'C завтраками| Bed and breakfast'!#REF!</f>
        <v>#REF!</v>
      </c>
    </row>
    <row r="5" spans="1:2" x14ac:dyDescent="0.2">
      <c r="A5" s="17" t="s">
        <v>149</v>
      </c>
    </row>
    <row r="6" spans="1:2" x14ac:dyDescent="0.2">
      <c r="A6" s="19">
        <v>1</v>
      </c>
      <c r="B6" s="44" t="e">
        <f>'C завтраками| Bed and breakfast'!#REF!</f>
        <v>#REF!</v>
      </c>
    </row>
    <row r="7" spans="1:2" x14ac:dyDescent="0.2">
      <c r="A7" s="19">
        <v>2</v>
      </c>
      <c r="B7" s="44" t="e">
        <f>'C завтраками| Bed and breakfast'!#REF!</f>
        <v>#REF!</v>
      </c>
    </row>
    <row r="8" spans="1:2" x14ac:dyDescent="0.2">
      <c r="A8" s="17" t="s">
        <v>150</v>
      </c>
      <c r="B8" s="44"/>
    </row>
    <row r="9" spans="1:2" x14ac:dyDescent="0.2">
      <c r="A9" s="19">
        <v>1</v>
      </c>
      <c r="B9" s="44" t="e">
        <f>'C завтраками| Bed and breakfast'!#REF!</f>
        <v>#REF!</v>
      </c>
    </row>
    <row r="10" spans="1:2" x14ac:dyDescent="0.2">
      <c r="A10" s="19">
        <v>2</v>
      </c>
      <c r="B10" s="44" t="e">
        <f>'C завтраками| Bed and breakfast'!#REF!</f>
        <v>#REF!</v>
      </c>
    </row>
    <row r="11" spans="1:2" x14ac:dyDescent="0.2">
      <c r="A11" s="17" t="s">
        <v>151</v>
      </c>
      <c r="B11" s="44"/>
    </row>
    <row r="12" spans="1:2" x14ac:dyDescent="0.2">
      <c r="A12" s="19">
        <v>1</v>
      </c>
      <c r="B12" s="44" t="e">
        <f>'C завтраками| Bed and breakfast'!#REF!</f>
        <v>#REF!</v>
      </c>
    </row>
    <row r="13" spans="1:2" x14ac:dyDescent="0.2">
      <c r="A13" s="19">
        <v>2</v>
      </c>
      <c r="B13" s="44" t="e">
        <f>'C завтраками| Bed and breakfast'!#REF!</f>
        <v>#REF!</v>
      </c>
    </row>
    <row r="14" spans="1:2" x14ac:dyDescent="0.2">
      <c r="A14" s="17" t="s">
        <v>4</v>
      </c>
      <c r="B14" s="44"/>
    </row>
    <row r="15" spans="1:2" x14ac:dyDescent="0.2">
      <c r="A15" s="19">
        <v>1</v>
      </c>
      <c r="B15" s="44" t="e">
        <f>'C завтраками| Bed and breakfast'!#REF!</f>
        <v>#REF!</v>
      </c>
    </row>
    <row r="16" spans="1:2" x14ac:dyDescent="0.2">
      <c r="A16" s="19">
        <v>2</v>
      </c>
      <c r="B16" s="44" t="e">
        <f>'C завтраками| Bed and breakfast'!#REF!</f>
        <v>#REF!</v>
      </c>
    </row>
    <row r="17" spans="1:2" x14ac:dyDescent="0.2">
      <c r="A17" s="17" t="s">
        <v>152</v>
      </c>
      <c r="B17" s="44"/>
    </row>
    <row r="18" spans="1:2" x14ac:dyDescent="0.2">
      <c r="A18" s="19">
        <v>1</v>
      </c>
      <c r="B18" s="44" t="e">
        <f>'C завтраками| Bed and breakfast'!#REF!</f>
        <v>#REF!</v>
      </c>
    </row>
    <row r="19" spans="1:2" x14ac:dyDescent="0.2">
      <c r="A19" s="19">
        <v>2</v>
      </c>
      <c r="B19" s="44" t="e">
        <f>'C завтраками| Bed and breakfast'!#REF!</f>
        <v>#REF!</v>
      </c>
    </row>
    <row r="20" spans="1:2" x14ac:dyDescent="0.2">
      <c r="A20" s="17" t="s">
        <v>5</v>
      </c>
      <c r="B20" s="44"/>
    </row>
    <row r="21" spans="1:2" x14ac:dyDescent="0.2">
      <c r="A21" s="19">
        <v>1</v>
      </c>
      <c r="B21" s="44" t="e">
        <f>'C завтраками| Bed and breakfast'!#REF!</f>
        <v>#REF!</v>
      </c>
    </row>
    <row r="22" spans="1:2" x14ac:dyDescent="0.2">
      <c r="A22" s="19">
        <v>2</v>
      </c>
      <c r="B22" s="44" t="e">
        <f>'C завтраками| Bed and breakfast'!#REF!</f>
        <v>#REF!</v>
      </c>
    </row>
    <row r="23" spans="1:2" x14ac:dyDescent="0.2">
      <c r="A23" s="17" t="s">
        <v>6</v>
      </c>
      <c r="B23" s="44"/>
    </row>
    <row r="24" spans="1:2" x14ac:dyDescent="0.2">
      <c r="A24" s="19" t="s">
        <v>1</v>
      </c>
      <c r="B24" s="44" t="e">
        <f>'C завтраками| Bed and breakfast'!#REF!</f>
        <v>#REF!</v>
      </c>
    </row>
    <row r="25" spans="1:2" x14ac:dyDescent="0.2">
      <c r="A25" s="193"/>
    </row>
    <row r="26" spans="1:2" x14ac:dyDescent="0.2">
      <c r="A26" s="41"/>
    </row>
    <row r="27" spans="1:2" ht="165" x14ac:dyDescent="0.2">
      <c r="A27" s="192" t="s">
        <v>184</v>
      </c>
    </row>
    <row r="28" spans="1:2" x14ac:dyDescent="0.2">
      <c r="A28" s="123" t="s">
        <v>24</v>
      </c>
    </row>
    <row r="29" spans="1:2" x14ac:dyDescent="0.2">
      <c r="A29" s="51" t="s">
        <v>185</v>
      </c>
    </row>
    <row r="30" spans="1:2" x14ac:dyDescent="0.2">
      <c r="A30" s="51" t="s">
        <v>186</v>
      </c>
    </row>
    <row r="31" spans="1:2" x14ac:dyDescent="0.2">
      <c r="A31" s="152"/>
    </row>
    <row r="32" spans="1:2" x14ac:dyDescent="0.2">
      <c r="A32" s="123" t="s">
        <v>12</v>
      </c>
    </row>
    <row r="34" spans="1:1" x14ac:dyDescent="0.2">
      <c r="A34" s="48" t="s">
        <v>28</v>
      </c>
    </row>
    <row r="35" spans="1:1" x14ac:dyDescent="0.2">
      <c r="A35" s="48" t="s">
        <v>29</v>
      </c>
    </row>
    <row r="36" spans="1:1" x14ac:dyDescent="0.2">
      <c r="A36" s="48" t="s">
        <v>30</v>
      </c>
    </row>
    <row r="37" spans="1:1" x14ac:dyDescent="0.2">
      <c r="A37" s="48" t="s">
        <v>31</v>
      </c>
    </row>
    <row r="38" spans="1:1" x14ac:dyDescent="0.2">
      <c r="A38" s="52" t="s">
        <v>198</v>
      </c>
    </row>
    <row r="39" spans="1:1" x14ac:dyDescent="0.2">
      <c r="A39" s="52" t="s">
        <v>197</v>
      </c>
    </row>
    <row r="40" spans="1:1" ht="31.5" x14ac:dyDescent="0.2">
      <c r="A40" s="124" t="s">
        <v>105</v>
      </c>
    </row>
    <row r="41" spans="1:1" ht="52.5" x14ac:dyDescent="0.2">
      <c r="A41" s="194" t="s">
        <v>187</v>
      </c>
    </row>
    <row r="42" spans="1:1" ht="31.5" x14ac:dyDescent="0.2">
      <c r="A42" s="194" t="s">
        <v>188</v>
      </c>
    </row>
    <row r="43" spans="1:1" ht="31.5" x14ac:dyDescent="0.2">
      <c r="A43" s="194" t="s">
        <v>189</v>
      </c>
    </row>
    <row r="44" spans="1:1" ht="31.5" x14ac:dyDescent="0.2">
      <c r="A44" s="194" t="s">
        <v>190</v>
      </c>
    </row>
    <row r="45" spans="1:1" ht="42" x14ac:dyDescent="0.2">
      <c r="A45" s="194" t="s">
        <v>191</v>
      </c>
    </row>
    <row r="46" spans="1:1" ht="31.5" x14ac:dyDescent="0.2">
      <c r="A46" s="194" t="s">
        <v>192</v>
      </c>
    </row>
    <row r="47" spans="1:1" ht="34.5" x14ac:dyDescent="0.2">
      <c r="A47" s="194" t="s">
        <v>193</v>
      </c>
    </row>
    <row r="48" spans="1:1" ht="23.25" x14ac:dyDescent="0.2">
      <c r="A48" s="194" t="s">
        <v>194</v>
      </c>
    </row>
    <row r="49" spans="1:1" ht="42" x14ac:dyDescent="0.2">
      <c r="A49" s="194" t="s">
        <v>195</v>
      </c>
    </row>
    <row r="50" spans="1:1" ht="31.5" x14ac:dyDescent="0.2">
      <c r="A50" s="194" t="s">
        <v>196</v>
      </c>
    </row>
    <row r="51" spans="1:1" ht="42" x14ac:dyDescent="0.2">
      <c r="A51" s="89" t="s">
        <v>47</v>
      </c>
    </row>
    <row r="52" spans="1:1" ht="63" hidden="1" x14ac:dyDescent="0.2">
      <c r="A52" s="130" t="s">
        <v>117</v>
      </c>
    </row>
    <row r="53" spans="1:1" ht="21" x14ac:dyDescent="0.2">
      <c r="A53" s="116" t="s">
        <v>48</v>
      </c>
    </row>
    <row r="54" spans="1:1" ht="53.25" x14ac:dyDescent="0.2">
      <c r="A54" s="86" t="s">
        <v>49</v>
      </c>
    </row>
    <row r="55" spans="1:1" ht="31.5" x14ac:dyDescent="0.2">
      <c r="A55" s="69" t="s">
        <v>50</v>
      </c>
    </row>
    <row r="56" spans="1:1" x14ac:dyDescent="0.2">
      <c r="A56" s="71"/>
    </row>
    <row r="57" spans="1:1" x14ac:dyDescent="0.2">
      <c r="A57" s="72" t="s">
        <v>16</v>
      </c>
    </row>
    <row r="58" spans="1:1" ht="24" x14ac:dyDescent="0.2">
      <c r="A58" s="162" t="s">
        <v>32</v>
      </c>
    </row>
    <row r="59" spans="1:1" ht="24" x14ac:dyDescent="0.2">
      <c r="A59" s="162" t="s">
        <v>33</v>
      </c>
    </row>
    <row r="60" spans="1:1" x14ac:dyDescent="0.2">
      <c r="A60" s="54"/>
    </row>
    <row r="61" spans="1:1" x14ac:dyDescent="0.2">
      <c r="A61" s="55"/>
    </row>
    <row r="62" spans="1:1" x14ac:dyDescent="0.2">
      <c r="A62" s="55"/>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8"/>
  <sheetViews>
    <sheetView workbookViewId="0">
      <selection activeCell="B1" sqref="B1:D1048576"/>
    </sheetView>
  </sheetViews>
  <sheetFormatPr defaultColWidth="8.7109375" defaultRowHeight="12.75" x14ac:dyDescent="0.2"/>
  <cols>
    <col min="1" max="1" width="72.5703125" style="159" customWidth="1"/>
    <col min="2" max="16384" width="8.7109375" style="159"/>
  </cols>
  <sheetData>
    <row r="1" spans="1:2" x14ac:dyDescent="0.2">
      <c r="A1" s="13" t="s">
        <v>199</v>
      </c>
    </row>
    <row r="2" spans="1:2" x14ac:dyDescent="0.2">
      <c r="A2" s="126" t="s">
        <v>202</v>
      </c>
    </row>
    <row r="3" spans="1:2" x14ac:dyDescent="0.2">
      <c r="A3" s="126" t="s">
        <v>9</v>
      </c>
      <c r="B3" s="47" t="e">
        <f>'C завтраками| Bed and breakfast'!#REF!</f>
        <v>#REF!</v>
      </c>
    </row>
    <row r="4" spans="1:2" ht="23.1" customHeight="1" x14ac:dyDescent="0.2">
      <c r="A4" s="46" t="s">
        <v>11</v>
      </c>
      <c r="B4" s="47" t="e">
        <f>'C завтраками| Bed and breakfast'!#REF!</f>
        <v>#REF!</v>
      </c>
    </row>
    <row r="5" spans="1:2" x14ac:dyDescent="0.2">
      <c r="A5" s="17" t="s">
        <v>149</v>
      </c>
    </row>
    <row r="6" spans="1:2" x14ac:dyDescent="0.2">
      <c r="A6" s="19">
        <v>1</v>
      </c>
      <c r="B6" s="44" t="e">
        <f>'C завтраками| Bed and breakfast'!#REF!*0.85</f>
        <v>#REF!</v>
      </c>
    </row>
    <row r="7" spans="1:2" x14ac:dyDescent="0.2">
      <c r="A7" s="19">
        <v>2</v>
      </c>
      <c r="B7" s="44" t="e">
        <f>'C завтраками| Bed and breakfast'!#REF!*0.85</f>
        <v>#REF!</v>
      </c>
    </row>
    <row r="8" spans="1:2" x14ac:dyDescent="0.2">
      <c r="A8" s="17" t="s">
        <v>150</v>
      </c>
      <c r="B8" s="44"/>
    </row>
    <row r="9" spans="1:2" x14ac:dyDescent="0.2">
      <c r="A9" s="19">
        <v>1</v>
      </c>
      <c r="B9" s="44" t="e">
        <f>'C завтраками| Bed and breakfast'!#REF!*0.85</f>
        <v>#REF!</v>
      </c>
    </row>
    <row r="10" spans="1:2" x14ac:dyDescent="0.2">
      <c r="A10" s="19">
        <v>2</v>
      </c>
      <c r="B10" s="44" t="e">
        <f>'C завтраками| Bed and breakfast'!#REF!*0.85</f>
        <v>#REF!</v>
      </c>
    </row>
    <row r="11" spans="1:2" x14ac:dyDescent="0.2">
      <c r="A11" s="17" t="s">
        <v>151</v>
      </c>
      <c r="B11" s="44"/>
    </row>
    <row r="12" spans="1:2" x14ac:dyDescent="0.2">
      <c r="A12" s="19">
        <v>1</v>
      </c>
      <c r="B12" s="44" t="e">
        <f>'C завтраками| Bed and breakfast'!#REF!*0.85</f>
        <v>#REF!</v>
      </c>
    </row>
    <row r="13" spans="1:2" x14ac:dyDescent="0.2">
      <c r="A13" s="19">
        <v>2</v>
      </c>
      <c r="B13" s="44" t="e">
        <f>'C завтраками| Bed and breakfast'!#REF!*0.85</f>
        <v>#REF!</v>
      </c>
    </row>
    <row r="14" spans="1:2" x14ac:dyDescent="0.2">
      <c r="A14" s="17" t="s">
        <v>4</v>
      </c>
      <c r="B14" s="44"/>
    </row>
    <row r="15" spans="1:2" x14ac:dyDescent="0.2">
      <c r="A15" s="19">
        <v>1</v>
      </c>
      <c r="B15" s="44" t="e">
        <f>'C завтраками| Bed and breakfast'!#REF!*0.85</f>
        <v>#REF!</v>
      </c>
    </row>
    <row r="16" spans="1:2" x14ac:dyDescent="0.2">
      <c r="A16" s="19">
        <v>2</v>
      </c>
      <c r="B16" s="44" t="e">
        <f>'C завтраками| Bed and breakfast'!#REF!*0.85</f>
        <v>#REF!</v>
      </c>
    </row>
    <row r="17" spans="1:2" x14ac:dyDescent="0.2">
      <c r="A17" s="17" t="s">
        <v>152</v>
      </c>
      <c r="B17" s="44"/>
    </row>
    <row r="18" spans="1:2" x14ac:dyDescent="0.2">
      <c r="A18" s="19">
        <v>1</v>
      </c>
      <c r="B18" s="44" t="e">
        <f>'C завтраками| Bed and breakfast'!#REF!*0.85</f>
        <v>#REF!</v>
      </c>
    </row>
    <row r="19" spans="1:2" x14ac:dyDescent="0.2">
      <c r="A19" s="19">
        <v>2</v>
      </c>
      <c r="B19" s="44" t="e">
        <f>'C завтраками| Bed and breakfast'!#REF!*0.85</f>
        <v>#REF!</v>
      </c>
    </row>
    <row r="20" spans="1:2" x14ac:dyDescent="0.2">
      <c r="A20" s="17" t="s">
        <v>5</v>
      </c>
      <c r="B20" s="44"/>
    </row>
    <row r="21" spans="1:2" x14ac:dyDescent="0.2">
      <c r="A21" s="19">
        <v>1</v>
      </c>
      <c r="B21" s="44" t="e">
        <f>'C завтраками| Bed and breakfast'!#REF!*0.85</f>
        <v>#REF!</v>
      </c>
    </row>
    <row r="22" spans="1:2" x14ac:dyDescent="0.2">
      <c r="A22" s="19">
        <v>2</v>
      </c>
      <c r="B22" s="44" t="e">
        <f>'C завтраками| Bed and breakfast'!#REF!*0.85</f>
        <v>#REF!</v>
      </c>
    </row>
    <row r="23" spans="1:2" x14ac:dyDescent="0.2">
      <c r="A23" s="17" t="s">
        <v>6</v>
      </c>
      <c r="B23" s="44"/>
    </row>
    <row r="24" spans="1:2" x14ac:dyDescent="0.2">
      <c r="A24" s="19" t="s">
        <v>1</v>
      </c>
      <c r="B24" s="44" t="e">
        <f>'C завтраками| Bed and breakfast'!#REF!*0.85</f>
        <v>#REF!</v>
      </c>
    </row>
    <row r="25" spans="1:2" x14ac:dyDescent="0.2">
      <c r="A25" s="193"/>
    </row>
    <row r="26" spans="1:2" x14ac:dyDescent="0.2">
      <c r="A26" s="126" t="s">
        <v>60</v>
      </c>
    </row>
    <row r="27" spans="1:2" x14ac:dyDescent="0.2">
      <c r="A27" s="25"/>
      <c r="B27" s="24" t="e">
        <f t="shared" ref="B27" si="0">B3</f>
        <v>#REF!</v>
      </c>
    </row>
    <row r="28" spans="1:2" x14ac:dyDescent="0.2">
      <c r="A28" s="10" t="s">
        <v>11</v>
      </c>
      <c r="B28" s="24" t="e">
        <f t="shared" ref="B28" si="1">B4</f>
        <v>#REF!</v>
      </c>
    </row>
    <row r="29" spans="1:2" x14ac:dyDescent="0.2">
      <c r="A29" s="17" t="s">
        <v>149</v>
      </c>
    </row>
    <row r="30" spans="1:2" x14ac:dyDescent="0.2">
      <c r="A30" s="19">
        <v>1</v>
      </c>
      <c r="B30" s="44" t="e">
        <f t="shared" ref="B30" si="2">B6*0.87</f>
        <v>#REF!</v>
      </c>
    </row>
    <row r="31" spans="1:2" x14ac:dyDescent="0.2">
      <c r="A31" s="19">
        <v>2</v>
      </c>
      <c r="B31" s="44" t="e">
        <f t="shared" ref="B31" si="3">B7*0.87</f>
        <v>#REF!</v>
      </c>
    </row>
    <row r="32" spans="1:2" x14ac:dyDescent="0.2">
      <c r="A32" s="17" t="s">
        <v>150</v>
      </c>
      <c r="B32" s="44"/>
    </row>
    <row r="33" spans="1:2" x14ac:dyDescent="0.2">
      <c r="A33" s="19">
        <v>1</v>
      </c>
      <c r="B33" s="44" t="e">
        <f t="shared" ref="B33" si="4">B9*0.87</f>
        <v>#REF!</v>
      </c>
    </row>
    <row r="34" spans="1:2" x14ac:dyDescent="0.2">
      <c r="A34" s="19">
        <v>2</v>
      </c>
      <c r="B34" s="44" t="e">
        <f t="shared" ref="B34" si="5">B10*0.87</f>
        <v>#REF!</v>
      </c>
    </row>
    <row r="35" spans="1:2" x14ac:dyDescent="0.2">
      <c r="A35" s="17" t="s">
        <v>151</v>
      </c>
      <c r="B35" s="44"/>
    </row>
    <row r="36" spans="1:2" x14ac:dyDescent="0.2">
      <c r="A36" s="19">
        <v>1</v>
      </c>
      <c r="B36" s="44" t="e">
        <f t="shared" ref="B36" si="6">B12*0.87</f>
        <v>#REF!</v>
      </c>
    </row>
    <row r="37" spans="1:2" x14ac:dyDescent="0.2">
      <c r="A37" s="19">
        <v>2</v>
      </c>
      <c r="B37" s="44" t="e">
        <f t="shared" ref="B37" si="7">B13*0.87</f>
        <v>#REF!</v>
      </c>
    </row>
    <row r="38" spans="1:2" x14ac:dyDescent="0.2">
      <c r="A38" s="17" t="s">
        <v>4</v>
      </c>
      <c r="B38" s="44"/>
    </row>
    <row r="39" spans="1:2" x14ac:dyDescent="0.2">
      <c r="A39" s="19">
        <v>1</v>
      </c>
      <c r="B39" s="44" t="e">
        <f t="shared" ref="B39" si="8">B15*0.87</f>
        <v>#REF!</v>
      </c>
    </row>
    <row r="40" spans="1:2" x14ac:dyDescent="0.2">
      <c r="A40" s="19">
        <v>2</v>
      </c>
      <c r="B40" s="44" t="e">
        <f t="shared" ref="B40" si="9">B16*0.87</f>
        <v>#REF!</v>
      </c>
    </row>
    <row r="41" spans="1:2" x14ac:dyDescent="0.2">
      <c r="A41" s="17" t="s">
        <v>152</v>
      </c>
      <c r="B41" s="44"/>
    </row>
    <row r="42" spans="1:2" x14ac:dyDescent="0.2">
      <c r="A42" s="19">
        <v>1</v>
      </c>
      <c r="B42" s="44" t="e">
        <f t="shared" ref="B42" si="10">B18*0.87</f>
        <v>#REF!</v>
      </c>
    </row>
    <row r="43" spans="1:2" x14ac:dyDescent="0.2">
      <c r="A43" s="19">
        <v>2</v>
      </c>
      <c r="B43" s="44" t="e">
        <f t="shared" ref="B43" si="11">B19*0.87</f>
        <v>#REF!</v>
      </c>
    </row>
    <row r="44" spans="1:2" x14ac:dyDescent="0.2">
      <c r="A44" s="17" t="s">
        <v>5</v>
      </c>
      <c r="B44" s="44"/>
    </row>
    <row r="45" spans="1:2" x14ac:dyDescent="0.2">
      <c r="A45" s="19">
        <v>1</v>
      </c>
      <c r="B45" s="44" t="e">
        <f t="shared" ref="B45" si="12">B21*0.87</f>
        <v>#REF!</v>
      </c>
    </row>
    <row r="46" spans="1:2" x14ac:dyDescent="0.2">
      <c r="A46" s="19">
        <v>2</v>
      </c>
      <c r="B46" s="44" t="e">
        <f t="shared" ref="B46" si="13">B22*0.87</f>
        <v>#REF!</v>
      </c>
    </row>
    <row r="47" spans="1:2" x14ac:dyDescent="0.2">
      <c r="A47" s="17" t="s">
        <v>6</v>
      </c>
      <c r="B47" s="44"/>
    </row>
    <row r="48" spans="1:2" x14ac:dyDescent="0.2">
      <c r="A48" s="19" t="s">
        <v>1</v>
      </c>
      <c r="B48" s="44" t="e">
        <f t="shared" ref="B48" si="14">B24*0.87</f>
        <v>#REF!</v>
      </c>
    </row>
    <row r="49" spans="1:1" x14ac:dyDescent="0.2">
      <c r="A49" s="41"/>
    </row>
    <row r="50" spans="1:1" ht="165" x14ac:dyDescent="0.2">
      <c r="A50" s="195" t="s">
        <v>203</v>
      </c>
    </row>
    <row r="51" spans="1:1" x14ac:dyDescent="0.2">
      <c r="A51" s="123" t="s">
        <v>24</v>
      </c>
    </row>
    <row r="52" spans="1:1" x14ac:dyDescent="0.2">
      <c r="A52" s="51" t="s">
        <v>204</v>
      </c>
    </row>
    <row r="53" spans="1:1" x14ac:dyDescent="0.2">
      <c r="A53" s="51" t="s">
        <v>205</v>
      </c>
    </row>
    <row r="54" spans="1:1" x14ac:dyDescent="0.2">
      <c r="A54" s="152"/>
    </row>
    <row r="55" spans="1:1" x14ac:dyDescent="0.2">
      <c r="A55" s="123" t="s">
        <v>12</v>
      </c>
    </row>
    <row r="56" spans="1:1" x14ac:dyDescent="0.2">
      <c r="A56" s="48" t="s">
        <v>28</v>
      </c>
    </row>
    <row r="57" spans="1:1" x14ac:dyDescent="0.2">
      <c r="A57" s="48" t="s">
        <v>213</v>
      </c>
    </row>
    <row r="58" spans="1:1" x14ac:dyDescent="0.2">
      <c r="A58" s="48" t="s">
        <v>214</v>
      </c>
    </row>
    <row r="59" spans="1:1" x14ac:dyDescent="0.2">
      <c r="A59" s="48" t="s">
        <v>30</v>
      </c>
    </row>
    <row r="60" spans="1:1" x14ac:dyDescent="0.2">
      <c r="A60" s="48" t="s">
        <v>31</v>
      </c>
    </row>
    <row r="61" spans="1:1" ht="21" x14ac:dyDescent="0.2">
      <c r="A61" s="124" t="s">
        <v>206</v>
      </c>
    </row>
    <row r="62" spans="1:1" ht="42" x14ac:dyDescent="0.2">
      <c r="A62" s="194" t="s">
        <v>207</v>
      </c>
    </row>
    <row r="63" spans="1:1" x14ac:dyDescent="0.2">
      <c r="A63" s="194" t="s">
        <v>208</v>
      </c>
    </row>
    <row r="64" spans="1:1" ht="31.5" x14ac:dyDescent="0.2">
      <c r="A64" s="194" t="s">
        <v>209</v>
      </c>
    </row>
    <row r="65" spans="1:1" ht="21" x14ac:dyDescent="0.2">
      <c r="A65" s="194" t="s">
        <v>210</v>
      </c>
    </row>
    <row r="66" spans="1:1" ht="31.5" x14ac:dyDescent="0.2">
      <c r="A66" s="194" t="s">
        <v>211</v>
      </c>
    </row>
    <row r="67" spans="1:1" ht="42" x14ac:dyDescent="0.2">
      <c r="A67" s="89" t="s">
        <v>47</v>
      </c>
    </row>
    <row r="68" spans="1:1" ht="63" hidden="1" x14ac:dyDescent="0.2">
      <c r="A68" s="130" t="s">
        <v>117</v>
      </c>
    </row>
    <row r="69" spans="1:1" ht="21" x14ac:dyDescent="0.2">
      <c r="A69" s="116" t="s">
        <v>48</v>
      </c>
    </row>
    <row r="70" spans="1:1" ht="53.25" x14ac:dyDescent="0.2">
      <c r="A70" s="86" t="s">
        <v>212</v>
      </c>
    </row>
    <row r="71" spans="1:1" ht="31.5" x14ac:dyDescent="0.2">
      <c r="A71" s="69" t="s">
        <v>50</v>
      </c>
    </row>
    <row r="72" spans="1:1" x14ac:dyDescent="0.2">
      <c r="A72" s="71"/>
    </row>
    <row r="73" spans="1:1" x14ac:dyDescent="0.2">
      <c r="A73" s="72" t="s">
        <v>16</v>
      </c>
    </row>
    <row r="74" spans="1:1" ht="24" x14ac:dyDescent="0.2">
      <c r="A74" s="162" t="s">
        <v>32</v>
      </c>
    </row>
    <row r="75" spans="1:1" ht="24" x14ac:dyDescent="0.2">
      <c r="A75" s="162" t="s">
        <v>33</v>
      </c>
    </row>
    <row r="76" spans="1:1" x14ac:dyDescent="0.2">
      <c r="A76" s="54"/>
    </row>
    <row r="77" spans="1:1" x14ac:dyDescent="0.2">
      <c r="A77" s="55"/>
    </row>
    <row r="78" spans="1:1" x14ac:dyDescent="0.2">
      <c r="A78" s="55"/>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3"/>
  <sheetViews>
    <sheetView workbookViewId="0">
      <selection activeCell="B1" sqref="B1:D1048576"/>
    </sheetView>
  </sheetViews>
  <sheetFormatPr defaultColWidth="8.7109375" defaultRowHeight="12.75" x14ac:dyDescent="0.2"/>
  <cols>
    <col min="1" max="1" width="72.5703125" style="159" customWidth="1"/>
    <col min="2" max="16384" width="8.7109375" style="159"/>
  </cols>
  <sheetData>
    <row r="1" spans="1:2" x14ac:dyDescent="0.2">
      <c r="A1" s="13" t="s">
        <v>199</v>
      </c>
    </row>
    <row r="2" spans="1:2" x14ac:dyDescent="0.2">
      <c r="A2" s="126" t="s">
        <v>202</v>
      </c>
    </row>
    <row r="3" spans="1:2" x14ac:dyDescent="0.2">
      <c r="A3" s="126" t="s">
        <v>9</v>
      </c>
      <c r="B3" s="47" t="e">
        <f>'C завтраками| Bed and breakfast'!#REF!</f>
        <v>#REF!</v>
      </c>
    </row>
    <row r="4" spans="1:2" ht="23.1" customHeight="1" x14ac:dyDescent="0.2">
      <c r="A4" s="46" t="s">
        <v>11</v>
      </c>
      <c r="B4" s="47" t="e">
        <f>'C завтраками| Bed and breakfast'!#REF!</f>
        <v>#REF!</v>
      </c>
    </row>
    <row r="5" spans="1:2" x14ac:dyDescent="0.2">
      <c r="A5" s="17" t="s">
        <v>149</v>
      </c>
    </row>
    <row r="6" spans="1:2" x14ac:dyDescent="0.2">
      <c r="A6" s="19">
        <v>1</v>
      </c>
      <c r="B6" s="44" t="e">
        <f>'C завтраками| Bed and breakfast'!#REF!*0.85</f>
        <v>#REF!</v>
      </c>
    </row>
    <row r="7" spans="1:2" x14ac:dyDescent="0.2">
      <c r="A7" s="19">
        <v>2</v>
      </c>
      <c r="B7" s="44" t="e">
        <f>'C завтраками| Bed and breakfast'!#REF!*0.85</f>
        <v>#REF!</v>
      </c>
    </row>
    <row r="8" spans="1:2" x14ac:dyDescent="0.2">
      <c r="A8" s="17" t="s">
        <v>150</v>
      </c>
      <c r="B8" s="44"/>
    </row>
    <row r="9" spans="1:2" x14ac:dyDescent="0.2">
      <c r="A9" s="19">
        <v>1</v>
      </c>
      <c r="B9" s="44" t="e">
        <f>'C завтраками| Bed and breakfast'!#REF!*0.85</f>
        <v>#REF!</v>
      </c>
    </row>
    <row r="10" spans="1:2" x14ac:dyDescent="0.2">
      <c r="A10" s="19">
        <v>2</v>
      </c>
      <c r="B10" s="44" t="e">
        <f>'C завтраками| Bed and breakfast'!#REF!*0.85</f>
        <v>#REF!</v>
      </c>
    </row>
    <row r="11" spans="1:2" x14ac:dyDescent="0.2">
      <c r="A11" s="17" t="s">
        <v>151</v>
      </c>
      <c r="B11" s="44"/>
    </row>
    <row r="12" spans="1:2" x14ac:dyDescent="0.2">
      <c r="A12" s="19">
        <v>1</v>
      </c>
      <c r="B12" s="44" t="e">
        <f>'C завтраками| Bed and breakfast'!#REF!*0.85</f>
        <v>#REF!</v>
      </c>
    </row>
    <row r="13" spans="1:2" x14ac:dyDescent="0.2">
      <c r="A13" s="19">
        <v>2</v>
      </c>
      <c r="B13" s="44" t="e">
        <f>'C завтраками| Bed and breakfast'!#REF!*0.85</f>
        <v>#REF!</v>
      </c>
    </row>
    <row r="14" spans="1:2" x14ac:dyDescent="0.2">
      <c r="A14" s="17" t="s">
        <v>4</v>
      </c>
      <c r="B14" s="44"/>
    </row>
    <row r="15" spans="1:2" x14ac:dyDescent="0.2">
      <c r="A15" s="19">
        <v>1</v>
      </c>
      <c r="B15" s="44" t="e">
        <f>'C завтраками| Bed and breakfast'!#REF!*0.85</f>
        <v>#REF!</v>
      </c>
    </row>
    <row r="16" spans="1:2" x14ac:dyDescent="0.2">
      <c r="A16" s="19">
        <v>2</v>
      </c>
      <c r="B16" s="44" t="e">
        <f>'C завтраками| Bed and breakfast'!#REF!*0.85</f>
        <v>#REF!</v>
      </c>
    </row>
    <row r="17" spans="1:2" x14ac:dyDescent="0.2">
      <c r="A17" s="17" t="s">
        <v>152</v>
      </c>
      <c r="B17" s="44"/>
    </row>
    <row r="18" spans="1:2" x14ac:dyDescent="0.2">
      <c r="A18" s="19">
        <v>1</v>
      </c>
      <c r="B18" s="44" t="e">
        <f>'C завтраками| Bed and breakfast'!#REF!*0.85</f>
        <v>#REF!</v>
      </c>
    </row>
    <row r="19" spans="1:2" x14ac:dyDescent="0.2">
      <c r="A19" s="19">
        <v>2</v>
      </c>
      <c r="B19" s="44" t="e">
        <f>'C завтраками| Bed and breakfast'!#REF!*0.85</f>
        <v>#REF!</v>
      </c>
    </row>
    <row r="20" spans="1:2" x14ac:dyDescent="0.2">
      <c r="A20" s="17" t="s">
        <v>5</v>
      </c>
      <c r="B20" s="44"/>
    </row>
    <row r="21" spans="1:2" x14ac:dyDescent="0.2">
      <c r="A21" s="19">
        <v>1</v>
      </c>
      <c r="B21" s="44" t="e">
        <f>'C завтраками| Bed and breakfast'!#REF!*0.85</f>
        <v>#REF!</v>
      </c>
    </row>
    <row r="22" spans="1:2" x14ac:dyDescent="0.2">
      <c r="A22" s="19">
        <v>2</v>
      </c>
      <c r="B22" s="44" t="e">
        <f>'C завтраками| Bed and breakfast'!#REF!*0.85</f>
        <v>#REF!</v>
      </c>
    </row>
    <row r="23" spans="1:2" x14ac:dyDescent="0.2">
      <c r="A23" s="17" t="s">
        <v>6</v>
      </c>
      <c r="B23" s="44"/>
    </row>
    <row r="24" spans="1:2" x14ac:dyDescent="0.2">
      <c r="A24" s="19" t="s">
        <v>1</v>
      </c>
      <c r="B24" s="44" t="e">
        <f>'C завтраками| Bed and breakfast'!#REF!*0.85</f>
        <v>#REF!</v>
      </c>
    </row>
    <row r="25" spans="1:2" ht="165" x14ac:dyDescent="0.2">
      <c r="A25" s="195" t="s">
        <v>203</v>
      </c>
    </row>
    <row r="26" spans="1:2" x14ac:dyDescent="0.2">
      <c r="A26" s="123" t="s">
        <v>24</v>
      </c>
    </row>
    <row r="27" spans="1:2" x14ac:dyDescent="0.2">
      <c r="A27" s="51" t="s">
        <v>204</v>
      </c>
    </row>
    <row r="28" spans="1:2" x14ac:dyDescent="0.2">
      <c r="A28" s="51" t="s">
        <v>205</v>
      </c>
    </row>
    <row r="29" spans="1:2" x14ac:dyDescent="0.2">
      <c r="A29" s="152"/>
    </row>
    <row r="30" spans="1:2" x14ac:dyDescent="0.2">
      <c r="A30" s="123" t="s">
        <v>12</v>
      </c>
    </row>
    <row r="31" spans="1:2" x14ac:dyDescent="0.2">
      <c r="A31" s="48" t="s">
        <v>28</v>
      </c>
    </row>
    <row r="32" spans="1:2" x14ac:dyDescent="0.2">
      <c r="A32" s="48" t="s">
        <v>213</v>
      </c>
    </row>
    <row r="33" spans="1:1" x14ac:dyDescent="0.2">
      <c r="A33" s="48" t="s">
        <v>214</v>
      </c>
    </row>
    <row r="34" spans="1:1" x14ac:dyDescent="0.2">
      <c r="A34" s="48" t="s">
        <v>30</v>
      </c>
    </row>
    <row r="35" spans="1:1" x14ac:dyDescent="0.2">
      <c r="A35" s="48" t="s">
        <v>31</v>
      </c>
    </row>
    <row r="36" spans="1:1" ht="21" x14ac:dyDescent="0.2">
      <c r="A36" s="124" t="s">
        <v>206</v>
      </c>
    </row>
    <row r="37" spans="1:1" ht="42" x14ac:dyDescent="0.2">
      <c r="A37" s="194" t="s">
        <v>207</v>
      </c>
    </row>
    <row r="38" spans="1:1" x14ac:dyDescent="0.2">
      <c r="A38" s="194" t="s">
        <v>208</v>
      </c>
    </row>
    <row r="39" spans="1:1" ht="31.5" x14ac:dyDescent="0.2">
      <c r="A39" s="194" t="s">
        <v>209</v>
      </c>
    </row>
    <row r="40" spans="1:1" ht="21" x14ac:dyDescent="0.2">
      <c r="A40" s="194" t="s">
        <v>210</v>
      </c>
    </row>
    <row r="41" spans="1:1" ht="31.5" x14ac:dyDescent="0.2">
      <c r="A41" s="194" t="s">
        <v>211</v>
      </c>
    </row>
    <row r="42" spans="1:1" ht="42" x14ac:dyDescent="0.2">
      <c r="A42" s="89" t="s">
        <v>47</v>
      </c>
    </row>
    <row r="43" spans="1:1" ht="63" hidden="1" x14ac:dyDescent="0.2">
      <c r="A43" s="130" t="s">
        <v>117</v>
      </c>
    </row>
    <row r="44" spans="1:1" ht="21" x14ac:dyDescent="0.2">
      <c r="A44" s="116" t="s">
        <v>48</v>
      </c>
    </row>
    <row r="45" spans="1:1" ht="53.25" x14ac:dyDescent="0.2">
      <c r="A45" s="86" t="s">
        <v>212</v>
      </c>
    </row>
    <row r="46" spans="1:1" ht="31.5" x14ac:dyDescent="0.2">
      <c r="A46" s="69" t="s">
        <v>50</v>
      </c>
    </row>
    <row r="47" spans="1:1" x14ac:dyDescent="0.2">
      <c r="A47" s="71"/>
    </row>
    <row r="48" spans="1:1" x14ac:dyDescent="0.2">
      <c r="A48" s="72" t="s">
        <v>16</v>
      </c>
    </row>
    <row r="49" spans="1:1" ht="24" x14ac:dyDescent="0.2">
      <c r="A49" s="162" t="s">
        <v>32</v>
      </c>
    </row>
    <row r="50" spans="1:1" ht="24" x14ac:dyDescent="0.2">
      <c r="A50" s="162" t="s">
        <v>33</v>
      </c>
    </row>
    <row r="51" spans="1:1" x14ac:dyDescent="0.2">
      <c r="A51" s="54"/>
    </row>
    <row r="52" spans="1:1" x14ac:dyDescent="0.2">
      <c r="A52" s="55"/>
    </row>
    <row r="53" spans="1:1" x14ac:dyDescent="0.2">
      <c r="A53" s="55"/>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5"/>
  <sheetViews>
    <sheetView zoomScale="90" zoomScaleNormal="90" workbookViewId="0">
      <selection activeCell="B1" sqref="B1:D1048576"/>
    </sheetView>
  </sheetViews>
  <sheetFormatPr defaultColWidth="8.7109375" defaultRowHeight="12.75" x14ac:dyDescent="0.2"/>
  <cols>
    <col min="1" max="1" width="72.5703125" style="9" customWidth="1"/>
    <col min="2" max="2" width="9.7109375" style="9" bestFit="1" customWidth="1"/>
    <col min="3" max="16384" width="8.7109375" style="9"/>
  </cols>
  <sheetData>
    <row r="1" spans="1:2" x14ac:dyDescent="0.2">
      <c r="A1" s="3" t="s">
        <v>20</v>
      </c>
    </row>
    <row r="2" spans="1:2" x14ac:dyDescent="0.2">
      <c r="A2" s="100" t="s">
        <v>66</v>
      </c>
    </row>
    <row r="3" spans="1:2" x14ac:dyDescent="0.2">
      <c r="A3" s="100" t="s">
        <v>9</v>
      </c>
    </row>
    <row r="4" spans="1:2" x14ac:dyDescent="0.2">
      <c r="A4" s="42"/>
      <c r="B4" s="24" t="e">
        <f>'C завтраками| Bed and breakfast'!#REF!</f>
        <v>#REF!</v>
      </c>
    </row>
    <row r="5" spans="1:2" ht="23.1" customHeight="1" x14ac:dyDescent="0.2">
      <c r="A5" s="46" t="s">
        <v>11</v>
      </c>
      <c r="B5" s="24" t="e">
        <f>'C завтраками| Bed and breakfast'!#REF!</f>
        <v>#REF!</v>
      </c>
    </row>
    <row r="6" spans="1:2" x14ac:dyDescent="0.2">
      <c r="A6" s="17" t="s">
        <v>149</v>
      </c>
      <c r="B6" s="159"/>
    </row>
    <row r="7" spans="1:2" x14ac:dyDescent="0.2">
      <c r="A7" s="19">
        <v>1</v>
      </c>
      <c r="B7" s="44" t="e">
        <f>'C завтраками| Bed and breakfast'!#REF!*0.9</f>
        <v>#REF!</v>
      </c>
    </row>
    <row r="8" spans="1:2" x14ac:dyDescent="0.2">
      <c r="A8" s="19">
        <v>2</v>
      </c>
      <c r="B8" s="44" t="e">
        <f>'C завтраками| Bed and breakfast'!#REF!*0.9</f>
        <v>#REF!</v>
      </c>
    </row>
    <row r="9" spans="1:2" x14ac:dyDescent="0.2">
      <c r="A9" s="17" t="s">
        <v>150</v>
      </c>
      <c r="B9" s="44"/>
    </row>
    <row r="10" spans="1:2" x14ac:dyDescent="0.2">
      <c r="A10" s="19">
        <v>1</v>
      </c>
      <c r="B10" s="44" t="e">
        <f>'C завтраками| Bed and breakfast'!#REF!*0.9</f>
        <v>#REF!</v>
      </c>
    </row>
    <row r="11" spans="1:2" x14ac:dyDescent="0.2">
      <c r="A11" s="19">
        <v>2</v>
      </c>
      <c r="B11" s="44" t="e">
        <f>'C завтраками| Bed and breakfast'!#REF!*0.9</f>
        <v>#REF!</v>
      </c>
    </row>
    <row r="12" spans="1:2" x14ac:dyDescent="0.2">
      <c r="A12" s="17" t="s">
        <v>151</v>
      </c>
      <c r="B12" s="44"/>
    </row>
    <row r="13" spans="1:2" x14ac:dyDescent="0.2">
      <c r="A13" s="19">
        <v>1</v>
      </c>
      <c r="B13" s="44" t="e">
        <f>'C завтраками| Bed and breakfast'!#REF!*0.9</f>
        <v>#REF!</v>
      </c>
    </row>
    <row r="14" spans="1:2" x14ac:dyDescent="0.2">
      <c r="A14" s="19">
        <v>2</v>
      </c>
      <c r="B14" s="44" t="e">
        <f>'C завтраками| Bed and breakfast'!#REF!*0.9</f>
        <v>#REF!</v>
      </c>
    </row>
    <row r="15" spans="1:2" x14ac:dyDescent="0.2">
      <c r="A15" s="17" t="s">
        <v>4</v>
      </c>
      <c r="B15" s="44"/>
    </row>
    <row r="16" spans="1:2" x14ac:dyDescent="0.2">
      <c r="A16" s="19">
        <v>1</v>
      </c>
      <c r="B16" s="44" t="e">
        <f>'C завтраками| Bed and breakfast'!#REF!*0.9</f>
        <v>#REF!</v>
      </c>
    </row>
    <row r="17" spans="1:2" x14ac:dyDescent="0.2">
      <c r="A17" s="19">
        <v>2</v>
      </c>
      <c r="B17" s="44" t="e">
        <f>'C завтраками| Bed and breakfast'!#REF!*0.9</f>
        <v>#REF!</v>
      </c>
    </row>
    <row r="18" spans="1:2" x14ac:dyDescent="0.2">
      <c r="A18" s="17" t="s">
        <v>152</v>
      </c>
      <c r="B18" s="44"/>
    </row>
    <row r="19" spans="1:2" x14ac:dyDescent="0.2">
      <c r="A19" s="19">
        <v>1</v>
      </c>
      <c r="B19" s="44" t="e">
        <f>'C завтраками| Bed and breakfast'!#REF!*0.9</f>
        <v>#REF!</v>
      </c>
    </row>
    <row r="20" spans="1:2" s="159" customFormat="1" x14ac:dyDescent="0.2">
      <c r="A20" s="19">
        <v>2</v>
      </c>
      <c r="B20" s="44" t="e">
        <f>'C завтраками| Bed and breakfast'!#REF!*0.9</f>
        <v>#REF!</v>
      </c>
    </row>
    <row r="21" spans="1:2" s="159" customFormat="1" x14ac:dyDescent="0.2">
      <c r="A21" s="17" t="s">
        <v>5</v>
      </c>
      <c r="B21" s="44"/>
    </row>
    <row r="22" spans="1:2" s="159" customFormat="1" x14ac:dyDescent="0.2">
      <c r="A22" s="19">
        <v>1</v>
      </c>
      <c r="B22" s="44" t="e">
        <f>'C завтраками| Bed and breakfast'!#REF!*0.9</f>
        <v>#REF!</v>
      </c>
    </row>
    <row r="23" spans="1:2" s="159" customFormat="1" x14ac:dyDescent="0.2">
      <c r="A23" s="19">
        <v>2</v>
      </c>
      <c r="B23" s="44" t="e">
        <f>'C завтраками| Bed and breakfast'!#REF!*0.9</f>
        <v>#REF!</v>
      </c>
    </row>
    <row r="24" spans="1:2" s="159" customFormat="1" x14ac:dyDescent="0.2">
      <c r="A24" s="17" t="s">
        <v>6</v>
      </c>
      <c r="B24" s="44"/>
    </row>
    <row r="25" spans="1:2" s="159" customFormat="1" x14ac:dyDescent="0.2">
      <c r="A25" s="19" t="s">
        <v>1</v>
      </c>
      <c r="B25" s="44" t="e">
        <f>'C завтраками| Bed and breakfast'!#REF!*0.9</f>
        <v>#REF!</v>
      </c>
    </row>
    <row r="26" spans="1:2" s="159" customFormat="1" ht="21.6" customHeight="1" x14ac:dyDescent="0.2">
      <c r="A26" s="41"/>
      <c r="B26" s="204"/>
    </row>
    <row r="27" spans="1:2" x14ac:dyDescent="0.2">
      <c r="A27" s="126" t="s">
        <v>60</v>
      </c>
      <c r="B27" s="159"/>
    </row>
    <row r="28" spans="1:2" x14ac:dyDescent="0.2">
      <c r="A28" s="25"/>
      <c r="B28" s="24" t="e">
        <f t="shared" ref="B28" si="0">B4</f>
        <v>#REF!</v>
      </c>
    </row>
    <row r="29" spans="1:2" ht="35.450000000000003" customHeight="1" x14ac:dyDescent="0.2">
      <c r="A29" s="10" t="s">
        <v>11</v>
      </c>
      <c r="B29" s="24" t="e">
        <f t="shared" ref="B29" si="1">B5</f>
        <v>#REF!</v>
      </c>
    </row>
    <row r="30" spans="1:2" x14ac:dyDescent="0.2">
      <c r="A30" s="17" t="s">
        <v>149</v>
      </c>
      <c r="B30" s="159"/>
    </row>
    <row r="31" spans="1:2" x14ac:dyDescent="0.2">
      <c r="A31" s="19">
        <v>1</v>
      </c>
      <c r="B31" s="44" t="e">
        <f t="shared" ref="B31" si="2">ROUND(B7*0.9,)</f>
        <v>#REF!</v>
      </c>
    </row>
    <row r="32" spans="1:2" x14ac:dyDescent="0.2">
      <c r="A32" s="19">
        <v>2</v>
      </c>
      <c r="B32" s="44" t="e">
        <f t="shared" ref="B32" si="3">ROUND(B8*0.9,)</f>
        <v>#REF!</v>
      </c>
    </row>
    <row r="33" spans="1:2" x14ac:dyDescent="0.2">
      <c r="A33" s="17" t="s">
        <v>150</v>
      </c>
      <c r="B33" s="44"/>
    </row>
    <row r="34" spans="1:2" x14ac:dyDescent="0.2">
      <c r="A34" s="19">
        <v>1</v>
      </c>
      <c r="B34" s="44" t="e">
        <f t="shared" ref="B34" si="4">ROUND(B10*0.9,)</f>
        <v>#REF!</v>
      </c>
    </row>
    <row r="35" spans="1:2" x14ac:dyDescent="0.2">
      <c r="A35" s="19">
        <v>2</v>
      </c>
      <c r="B35" s="44" t="e">
        <f t="shared" ref="B35" si="5">ROUND(B11*0.9,)</f>
        <v>#REF!</v>
      </c>
    </row>
    <row r="36" spans="1:2" x14ac:dyDescent="0.2">
      <c r="A36" s="17" t="s">
        <v>151</v>
      </c>
      <c r="B36" s="44"/>
    </row>
    <row r="37" spans="1:2" x14ac:dyDescent="0.2">
      <c r="A37" s="19">
        <v>1</v>
      </c>
      <c r="B37" s="44" t="e">
        <f t="shared" ref="B37" si="6">ROUND(B13*0.9,)</f>
        <v>#REF!</v>
      </c>
    </row>
    <row r="38" spans="1:2" x14ac:dyDescent="0.2">
      <c r="A38" s="19">
        <v>2</v>
      </c>
      <c r="B38" s="44" t="e">
        <f t="shared" ref="B38" si="7">ROUND(B14*0.9,)</f>
        <v>#REF!</v>
      </c>
    </row>
    <row r="39" spans="1:2" x14ac:dyDescent="0.2">
      <c r="A39" s="17" t="s">
        <v>4</v>
      </c>
      <c r="B39" s="44"/>
    </row>
    <row r="40" spans="1:2" x14ac:dyDescent="0.2">
      <c r="A40" s="19">
        <v>1</v>
      </c>
      <c r="B40" s="44" t="e">
        <f t="shared" ref="B40" si="8">ROUND(B16*0.9,)</f>
        <v>#REF!</v>
      </c>
    </row>
    <row r="41" spans="1:2" x14ac:dyDescent="0.2">
      <c r="A41" s="19">
        <v>2</v>
      </c>
      <c r="B41" s="44" t="e">
        <f t="shared" ref="B41" si="9">ROUND(B17*0.9,)</f>
        <v>#REF!</v>
      </c>
    </row>
    <row r="42" spans="1:2" x14ac:dyDescent="0.2">
      <c r="A42" s="17" t="s">
        <v>152</v>
      </c>
      <c r="B42" s="44"/>
    </row>
    <row r="43" spans="1:2" x14ac:dyDescent="0.2">
      <c r="A43" s="19">
        <v>1</v>
      </c>
      <c r="B43" s="44" t="e">
        <f t="shared" ref="B43" si="10">ROUND(B19*0.9,)</f>
        <v>#REF!</v>
      </c>
    </row>
    <row r="44" spans="1:2" s="159" customFormat="1" x14ac:dyDescent="0.2">
      <c r="A44" s="19">
        <v>2</v>
      </c>
      <c r="B44" s="44" t="e">
        <f t="shared" ref="B44" si="11">ROUND(B20*0.9,)</f>
        <v>#REF!</v>
      </c>
    </row>
    <row r="45" spans="1:2" s="159" customFormat="1" x14ac:dyDescent="0.2">
      <c r="A45" s="17" t="s">
        <v>5</v>
      </c>
      <c r="B45" s="44"/>
    </row>
    <row r="46" spans="1:2" s="159" customFormat="1" x14ac:dyDescent="0.2">
      <c r="A46" s="19">
        <v>1</v>
      </c>
      <c r="B46" s="44" t="e">
        <f t="shared" ref="B46" si="12">ROUND(B22*0.9,)</f>
        <v>#REF!</v>
      </c>
    </row>
    <row r="47" spans="1:2" s="159" customFormat="1" x14ac:dyDescent="0.2">
      <c r="A47" s="19">
        <v>2</v>
      </c>
      <c r="B47" s="44" t="e">
        <f t="shared" ref="B47" si="13">ROUND(B23*0.9,)</f>
        <v>#REF!</v>
      </c>
    </row>
    <row r="48" spans="1:2" s="159" customFormat="1" x14ac:dyDescent="0.2">
      <c r="A48" s="17" t="s">
        <v>6</v>
      </c>
      <c r="B48" s="44"/>
    </row>
    <row r="49" spans="1:2" s="159" customFormat="1" x14ac:dyDescent="0.2">
      <c r="A49" s="19" t="s">
        <v>1</v>
      </c>
      <c r="B49" s="44" t="e">
        <f t="shared" ref="B49" si="14">ROUND(B25*0.9,)</f>
        <v>#REF!</v>
      </c>
    </row>
    <row r="50" spans="1:2" s="159" customFormat="1" x14ac:dyDescent="0.2">
      <c r="A50" s="19"/>
      <c r="B50" s="204"/>
    </row>
    <row r="51" spans="1:2" ht="158.44999999999999" customHeight="1" x14ac:dyDescent="0.2">
      <c r="A51" s="137" t="s">
        <v>224</v>
      </c>
    </row>
    <row r="52" spans="1:2" x14ac:dyDescent="0.2">
      <c r="A52" s="123" t="s">
        <v>24</v>
      </c>
    </row>
    <row r="53" spans="1:2" x14ac:dyDescent="0.2">
      <c r="A53" s="62" t="s">
        <v>222</v>
      </c>
    </row>
    <row r="54" spans="1:2" x14ac:dyDescent="0.2">
      <c r="A54" s="62" t="s">
        <v>223</v>
      </c>
    </row>
    <row r="55" spans="1:2" x14ac:dyDescent="0.2">
      <c r="A55" s="63"/>
    </row>
    <row r="56" spans="1:2" x14ac:dyDescent="0.2">
      <c r="A56" s="123" t="s">
        <v>12</v>
      </c>
    </row>
    <row r="58" spans="1:2" x14ac:dyDescent="0.2">
      <c r="A58" s="64" t="s">
        <v>34</v>
      </c>
    </row>
    <row r="59" spans="1:2" x14ac:dyDescent="0.2">
      <c r="A59" s="65" t="s">
        <v>13</v>
      </c>
    </row>
    <row r="60" spans="1:2" x14ac:dyDescent="0.2">
      <c r="A60" s="65" t="s">
        <v>14</v>
      </c>
    </row>
    <row r="61" spans="1:2" ht="24" x14ac:dyDescent="0.2">
      <c r="A61" s="66" t="s">
        <v>18</v>
      </c>
    </row>
    <row r="62" spans="1:2" x14ac:dyDescent="0.2">
      <c r="A62" s="156" t="s">
        <v>126</v>
      </c>
    </row>
    <row r="63" spans="1:2" ht="24" x14ac:dyDescent="0.2">
      <c r="A63" s="66" t="s">
        <v>215</v>
      </c>
    </row>
    <row r="64" spans="1:2" x14ac:dyDescent="0.2">
      <c r="A64" s="53"/>
    </row>
    <row r="65" spans="1:1" ht="25.5" x14ac:dyDescent="0.2">
      <c r="A65" s="138" t="s">
        <v>129</v>
      </c>
    </row>
    <row r="66" spans="1:1" ht="45" x14ac:dyDescent="0.2">
      <c r="A66" s="205" t="s">
        <v>220</v>
      </c>
    </row>
    <row r="67" spans="1:1" ht="22.5" x14ac:dyDescent="0.2">
      <c r="A67" s="205" t="s">
        <v>221</v>
      </c>
    </row>
    <row r="68" spans="1:1" ht="33.75" x14ac:dyDescent="0.2">
      <c r="A68" s="205" t="s">
        <v>225</v>
      </c>
    </row>
    <row r="69" spans="1:1" ht="22.5" x14ac:dyDescent="0.2">
      <c r="A69" s="205" t="s">
        <v>226</v>
      </c>
    </row>
    <row r="70" spans="1:1" ht="22.5" x14ac:dyDescent="0.2">
      <c r="A70" s="205" t="s">
        <v>227</v>
      </c>
    </row>
    <row r="71" spans="1:1" ht="33.75" x14ac:dyDescent="0.2">
      <c r="A71" s="205" t="s">
        <v>228</v>
      </c>
    </row>
    <row r="72" spans="1:1" ht="33.75" x14ac:dyDescent="0.2">
      <c r="A72" s="205" t="s">
        <v>229</v>
      </c>
    </row>
    <row r="73" spans="1:1" ht="42" x14ac:dyDescent="0.2">
      <c r="A73" s="89" t="s">
        <v>47</v>
      </c>
    </row>
    <row r="74" spans="1:1" ht="21" x14ac:dyDescent="0.2">
      <c r="A74" s="116" t="s">
        <v>48</v>
      </c>
    </row>
    <row r="75" spans="1:1" ht="53.25" x14ac:dyDescent="0.2">
      <c r="A75" s="86" t="s">
        <v>49</v>
      </c>
    </row>
    <row r="76" spans="1:1" ht="31.5" x14ac:dyDescent="0.2">
      <c r="A76" s="69" t="s">
        <v>50</v>
      </c>
    </row>
    <row r="77" spans="1:1" x14ac:dyDescent="0.2">
      <c r="A77" s="71"/>
    </row>
    <row r="78" spans="1:1" x14ac:dyDescent="0.2">
      <c r="A78" s="72" t="s">
        <v>16</v>
      </c>
    </row>
    <row r="79" spans="1:1" ht="24" x14ac:dyDescent="0.2">
      <c r="A79" s="162" t="s">
        <v>32</v>
      </c>
    </row>
    <row r="80" spans="1:1" ht="24" x14ac:dyDescent="0.2">
      <c r="A80" s="162" t="s">
        <v>33</v>
      </c>
    </row>
    <row r="81" spans="1:1" x14ac:dyDescent="0.2">
      <c r="A81" s="70"/>
    </row>
    <row r="82" spans="1:1" x14ac:dyDescent="0.2">
      <c r="A82" s="159"/>
    </row>
    <row r="83" spans="1:1" x14ac:dyDescent="0.2">
      <c r="A83" s="159"/>
    </row>
    <row r="84" spans="1:1" x14ac:dyDescent="0.2">
      <c r="A84" s="159"/>
    </row>
    <row r="85" spans="1:1" x14ac:dyDescent="0.2">
      <c r="A85" s="159"/>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1"/>
  <sheetViews>
    <sheetView zoomScale="90" zoomScaleNormal="90" workbookViewId="0">
      <selection activeCell="B1" sqref="B1:D1048576"/>
    </sheetView>
  </sheetViews>
  <sheetFormatPr defaultColWidth="8.7109375" defaultRowHeight="12.75" x14ac:dyDescent="0.2"/>
  <cols>
    <col min="1" max="1" width="72.5703125" style="159" customWidth="1"/>
    <col min="2" max="2" width="9.7109375" style="159" bestFit="1" customWidth="1"/>
    <col min="3" max="16384" width="8.7109375" style="159"/>
  </cols>
  <sheetData>
    <row r="1" spans="1:2" x14ac:dyDescent="0.2">
      <c r="A1" s="3" t="s">
        <v>20</v>
      </c>
    </row>
    <row r="2" spans="1:2" x14ac:dyDescent="0.2">
      <c r="A2" s="100" t="s">
        <v>66</v>
      </c>
    </row>
    <row r="3" spans="1:2" x14ac:dyDescent="0.2">
      <c r="A3" s="100" t="s">
        <v>9</v>
      </c>
    </row>
    <row r="4" spans="1:2" x14ac:dyDescent="0.2">
      <c r="A4" s="42"/>
      <c r="B4" s="24" t="e">
        <f>'C завтраками| Bed and breakfast'!#REF!</f>
        <v>#REF!</v>
      </c>
    </row>
    <row r="5" spans="1:2" ht="23.1" customHeight="1" x14ac:dyDescent="0.2">
      <c r="A5" s="46" t="s">
        <v>11</v>
      </c>
      <c r="B5" s="24" t="e">
        <f>'C завтраками| Bed and breakfast'!#REF!</f>
        <v>#REF!</v>
      </c>
    </row>
    <row r="6" spans="1:2" x14ac:dyDescent="0.2">
      <c r="A6" s="17" t="s">
        <v>149</v>
      </c>
    </row>
    <row r="7" spans="1:2" x14ac:dyDescent="0.2">
      <c r="A7" s="19">
        <v>1</v>
      </c>
      <c r="B7" s="44" t="e">
        <f>'C завтраками| Bed and breakfast'!#REF!*0.9</f>
        <v>#REF!</v>
      </c>
    </row>
    <row r="8" spans="1:2" x14ac:dyDescent="0.2">
      <c r="A8" s="19">
        <v>2</v>
      </c>
      <c r="B8" s="44" t="e">
        <f>'C завтраками| Bed and breakfast'!#REF!*0.9</f>
        <v>#REF!</v>
      </c>
    </row>
    <row r="9" spans="1:2" x14ac:dyDescent="0.2">
      <c r="A9" s="17" t="s">
        <v>150</v>
      </c>
      <c r="B9" s="44"/>
    </row>
    <row r="10" spans="1:2" x14ac:dyDescent="0.2">
      <c r="A10" s="19">
        <v>1</v>
      </c>
      <c r="B10" s="44" t="e">
        <f>'C завтраками| Bed and breakfast'!#REF!*0.9</f>
        <v>#REF!</v>
      </c>
    </row>
    <row r="11" spans="1:2" x14ac:dyDescent="0.2">
      <c r="A11" s="19">
        <v>2</v>
      </c>
      <c r="B11" s="44" t="e">
        <f>'C завтраками| Bed and breakfast'!#REF!*0.9</f>
        <v>#REF!</v>
      </c>
    </row>
    <row r="12" spans="1:2" x14ac:dyDescent="0.2">
      <c r="A12" s="17" t="s">
        <v>151</v>
      </c>
      <c r="B12" s="44"/>
    </row>
    <row r="13" spans="1:2" x14ac:dyDescent="0.2">
      <c r="A13" s="19">
        <v>1</v>
      </c>
      <c r="B13" s="44" t="e">
        <f>'C завтраками| Bed and breakfast'!#REF!*0.9</f>
        <v>#REF!</v>
      </c>
    </row>
    <row r="14" spans="1:2" x14ac:dyDescent="0.2">
      <c r="A14" s="19">
        <v>2</v>
      </c>
      <c r="B14" s="44" t="e">
        <f>'C завтраками| Bed and breakfast'!#REF!*0.9</f>
        <v>#REF!</v>
      </c>
    </row>
    <row r="15" spans="1:2" x14ac:dyDescent="0.2">
      <c r="A15" s="17" t="s">
        <v>4</v>
      </c>
      <c r="B15" s="44"/>
    </row>
    <row r="16" spans="1:2" x14ac:dyDescent="0.2">
      <c r="A16" s="19">
        <v>1</v>
      </c>
      <c r="B16" s="44" t="e">
        <f>'C завтраками| Bed and breakfast'!#REF!*0.9</f>
        <v>#REF!</v>
      </c>
    </row>
    <row r="17" spans="1:2" x14ac:dyDescent="0.2">
      <c r="A17" s="19">
        <v>2</v>
      </c>
      <c r="B17" s="44" t="e">
        <f>'C завтраками| Bed and breakfast'!#REF!*0.9</f>
        <v>#REF!</v>
      </c>
    </row>
    <row r="18" spans="1:2" x14ac:dyDescent="0.2">
      <c r="A18" s="17" t="s">
        <v>152</v>
      </c>
      <c r="B18" s="44"/>
    </row>
    <row r="19" spans="1:2" x14ac:dyDescent="0.2">
      <c r="A19" s="19">
        <v>1</v>
      </c>
      <c r="B19" s="44" t="e">
        <f>'C завтраками| Bed and breakfast'!#REF!*0.9</f>
        <v>#REF!</v>
      </c>
    </row>
    <row r="20" spans="1:2" x14ac:dyDescent="0.2">
      <c r="A20" s="19">
        <v>2</v>
      </c>
      <c r="B20" s="44" t="e">
        <f>'C завтраками| Bed and breakfast'!#REF!*0.9</f>
        <v>#REF!</v>
      </c>
    </row>
    <row r="21" spans="1:2" x14ac:dyDescent="0.2">
      <c r="A21" s="17" t="s">
        <v>5</v>
      </c>
      <c r="B21" s="44"/>
    </row>
    <row r="22" spans="1:2" x14ac:dyDescent="0.2">
      <c r="A22" s="19">
        <v>1</v>
      </c>
      <c r="B22" s="44" t="e">
        <f>'C завтраками| Bed and breakfast'!#REF!*0.9</f>
        <v>#REF!</v>
      </c>
    </row>
    <row r="23" spans="1:2" x14ac:dyDescent="0.2">
      <c r="A23" s="19">
        <v>2</v>
      </c>
      <c r="B23" s="44" t="e">
        <f>'C завтраками| Bed and breakfast'!#REF!*0.9</f>
        <v>#REF!</v>
      </c>
    </row>
    <row r="24" spans="1:2" x14ac:dyDescent="0.2">
      <c r="A24" s="17" t="s">
        <v>6</v>
      </c>
      <c r="B24" s="44"/>
    </row>
    <row r="25" spans="1:2" x14ac:dyDescent="0.2">
      <c r="A25" s="19" t="s">
        <v>1</v>
      </c>
      <c r="B25" s="44" t="e">
        <f>'C завтраками| Bed and breakfast'!#REF!*0.9</f>
        <v>#REF!</v>
      </c>
    </row>
    <row r="26" spans="1:2" ht="21.6" customHeight="1" x14ac:dyDescent="0.2">
      <c r="A26" s="41"/>
      <c r="B26" s="204"/>
    </row>
    <row r="27" spans="1:2" x14ac:dyDescent="0.2">
      <c r="A27" s="126" t="s">
        <v>60</v>
      </c>
    </row>
    <row r="28" spans="1:2" x14ac:dyDescent="0.2">
      <c r="A28" s="25"/>
      <c r="B28" s="24" t="e">
        <f t="shared" ref="B28" si="0">B4</f>
        <v>#REF!</v>
      </c>
    </row>
    <row r="29" spans="1:2" ht="35.450000000000003" customHeight="1" x14ac:dyDescent="0.2">
      <c r="A29" s="10" t="s">
        <v>11</v>
      </c>
      <c r="B29" s="24" t="e">
        <f t="shared" ref="B29" si="1">B5</f>
        <v>#REF!</v>
      </c>
    </row>
    <row r="30" spans="1:2" x14ac:dyDescent="0.2">
      <c r="A30" s="17" t="s">
        <v>149</v>
      </c>
    </row>
    <row r="31" spans="1:2" x14ac:dyDescent="0.2">
      <c r="A31" s="19">
        <v>1</v>
      </c>
      <c r="B31" s="44" t="e">
        <f t="shared" ref="B31" si="2">ROUND(B7*0.87,)</f>
        <v>#REF!</v>
      </c>
    </row>
    <row r="32" spans="1:2" x14ac:dyDescent="0.2">
      <c r="A32" s="19">
        <v>2</v>
      </c>
      <c r="B32" s="44" t="e">
        <f t="shared" ref="B32" si="3">ROUND(B8*0.87,)</f>
        <v>#REF!</v>
      </c>
    </row>
    <row r="33" spans="1:2" x14ac:dyDescent="0.2">
      <c r="A33" s="17" t="s">
        <v>150</v>
      </c>
      <c r="B33" s="44"/>
    </row>
    <row r="34" spans="1:2" x14ac:dyDescent="0.2">
      <c r="A34" s="19">
        <v>1</v>
      </c>
      <c r="B34" s="44" t="e">
        <f t="shared" ref="B34" si="4">ROUND(B10*0.87,)</f>
        <v>#REF!</v>
      </c>
    </row>
    <row r="35" spans="1:2" x14ac:dyDescent="0.2">
      <c r="A35" s="19">
        <v>2</v>
      </c>
      <c r="B35" s="44" t="e">
        <f t="shared" ref="B35" si="5">ROUND(B11*0.87,)</f>
        <v>#REF!</v>
      </c>
    </row>
    <row r="36" spans="1:2" x14ac:dyDescent="0.2">
      <c r="A36" s="17" t="s">
        <v>151</v>
      </c>
      <c r="B36" s="44"/>
    </row>
    <row r="37" spans="1:2" x14ac:dyDescent="0.2">
      <c r="A37" s="19">
        <v>1</v>
      </c>
      <c r="B37" s="44" t="e">
        <f t="shared" ref="B37" si="6">ROUND(B13*0.87,)</f>
        <v>#REF!</v>
      </c>
    </row>
    <row r="38" spans="1:2" x14ac:dyDescent="0.2">
      <c r="A38" s="19">
        <v>2</v>
      </c>
      <c r="B38" s="44" t="e">
        <f t="shared" ref="B38" si="7">ROUND(B14*0.87,)</f>
        <v>#REF!</v>
      </c>
    </row>
    <row r="39" spans="1:2" x14ac:dyDescent="0.2">
      <c r="A39" s="17" t="s">
        <v>4</v>
      </c>
      <c r="B39" s="44"/>
    </row>
    <row r="40" spans="1:2" x14ac:dyDescent="0.2">
      <c r="A40" s="19">
        <v>1</v>
      </c>
      <c r="B40" s="44" t="e">
        <f t="shared" ref="B40" si="8">ROUND(B16*0.87,)</f>
        <v>#REF!</v>
      </c>
    </row>
    <row r="41" spans="1:2" x14ac:dyDescent="0.2">
      <c r="A41" s="19">
        <v>2</v>
      </c>
      <c r="B41" s="44" t="e">
        <f t="shared" ref="B41" si="9">ROUND(B17*0.87,)</f>
        <v>#REF!</v>
      </c>
    </row>
    <row r="42" spans="1:2" x14ac:dyDescent="0.2">
      <c r="A42" s="17" t="s">
        <v>152</v>
      </c>
      <c r="B42" s="44"/>
    </row>
    <row r="43" spans="1:2" x14ac:dyDescent="0.2">
      <c r="A43" s="19">
        <v>1</v>
      </c>
      <c r="B43" s="44" t="e">
        <f t="shared" ref="B43" si="10">ROUND(B19*0.87,)</f>
        <v>#REF!</v>
      </c>
    </row>
    <row r="44" spans="1:2" x14ac:dyDescent="0.2">
      <c r="A44" s="19">
        <v>2</v>
      </c>
      <c r="B44" s="44" t="e">
        <f t="shared" ref="B44" si="11">ROUND(B20*0.87,)</f>
        <v>#REF!</v>
      </c>
    </row>
    <row r="45" spans="1:2" x14ac:dyDescent="0.2">
      <c r="A45" s="17" t="s">
        <v>5</v>
      </c>
      <c r="B45" s="44"/>
    </row>
    <row r="46" spans="1:2" x14ac:dyDescent="0.2">
      <c r="A46" s="19">
        <v>1</v>
      </c>
      <c r="B46" s="44" t="e">
        <f t="shared" ref="B46" si="12">ROUND(B22*0.87,)</f>
        <v>#REF!</v>
      </c>
    </row>
    <row r="47" spans="1:2" x14ac:dyDescent="0.2">
      <c r="A47" s="19">
        <v>2</v>
      </c>
      <c r="B47" s="44" t="e">
        <f t="shared" ref="B47" si="13">ROUND(B23*0.87,)</f>
        <v>#REF!</v>
      </c>
    </row>
    <row r="48" spans="1:2" x14ac:dyDescent="0.2">
      <c r="A48" s="17" t="s">
        <v>6</v>
      </c>
      <c r="B48" s="44"/>
    </row>
    <row r="49" spans="1:2" x14ac:dyDescent="0.2">
      <c r="A49" s="19" t="s">
        <v>1</v>
      </c>
      <c r="B49" s="44" t="e">
        <f t="shared" ref="B49" si="14">ROUND(B25*0.87,)</f>
        <v>#REF!</v>
      </c>
    </row>
    <row r="50" spans="1:2" x14ac:dyDescent="0.2">
      <c r="A50" s="19"/>
    </row>
    <row r="51" spans="1:2" ht="158.44999999999999" customHeight="1" x14ac:dyDescent="0.2">
      <c r="A51" s="203" t="s">
        <v>224</v>
      </c>
    </row>
    <row r="52" spans="1:2" x14ac:dyDescent="0.2">
      <c r="A52" s="123" t="s">
        <v>24</v>
      </c>
    </row>
    <row r="53" spans="1:2" x14ac:dyDescent="0.2">
      <c r="A53" s="62" t="s">
        <v>222</v>
      </c>
    </row>
    <row r="54" spans="1:2" x14ac:dyDescent="0.2">
      <c r="A54" s="62" t="s">
        <v>223</v>
      </c>
    </row>
    <row r="55" spans="1:2" x14ac:dyDescent="0.2">
      <c r="A55" s="63"/>
    </row>
    <row r="56" spans="1:2" x14ac:dyDescent="0.2">
      <c r="A56" s="123" t="s">
        <v>12</v>
      </c>
    </row>
    <row r="58" spans="1:2" x14ac:dyDescent="0.2">
      <c r="A58" s="64" t="s">
        <v>34</v>
      </c>
    </row>
    <row r="59" spans="1:2" x14ac:dyDescent="0.2">
      <c r="A59" s="65" t="s">
        <v>13</v>
      </c>
    </row>
    <row r="60" spans="1:2" x14ac:dyDescent="0.2">
      <c r="A60" s="65" t="s">
        <v>14</v>
      </c>
    </row>
    <row r="61" spans="1:2" ht="24" x14ac:dyDescent="0.2">
      <c r="A61" s="66" t="s">
        <v>18</v>
      </c>
    </row>
    <row r="62" spans="1:2" x14ac:dyDescent="0.2">
      <c r="A62" s="156" t="s">
        <v>126</v>
      </c>
    </row>
    <row r="63" spans="1:2" ht="24" x14ac:dyDescent="0.2">
      <c r="A63" s="66" t="s">
        <v>215</v>
      </c>
    </row>
    <row r="64" spans="1:2" x14ac:dyDescent="0.2">
      <c r="A64" s="53"/>
    </row>
    <row r="65" spans="1:1" ht="25.5" x14ac:dyDescent="0.2">
      <c r="A65" s="138" t="s">
        <v>129</v>
      </c>
    </row>
    <row r="66" spans="1:1" ht="45" x14ac:dyDescent="0.2">
      <c r="A66" s="205" t="s">
        <v>220</v>
      </c>
    </row>
    <row r="67" spans="1:1" ht="22.5" x14ac:dyDescent="0.2">
      <c r="A67" s="205" t="s">
        <v>221</v>
      </c>
    </row>
    <row r="68" spans="1:1" ht="76.5" customHeight="1" x14ac:dyDescent="0.2">
      <c r="A68" s="205" t="s">
        <v>225</v>
      </c>
    </row>
    <row r="69" spans="1:1" ht="22.5" x14ac:dyDescent="0.2">
      <c r="A69" s="205" t="s">
        <v>226</v>
      </c>
    </row>
    <row r="70" spans="1:1" ht="22.5" x14ac:dyDescent="0.2">
      <c r="A70" s="205" t="s">
        <v>227</v>
      </c>
    </row>
    <row r="71" spans="1:1" ht="33.75" x14ac:dyDescent="0.2">
      <c r="A71" s="205" t="s">
        <v>228</v>
      </c>
    </row>
    <row r="72" spans="1:1" ht="33.75" x14ac:dyDescent="0.2">
      <c r="A72" s="205" t="s">
        <v>229</v>
      </c>
    </row>
    <row r="73" spans="1:1" ht="42" x14ac:dyDescent="0.2">
      <c r="A73" s="89" t="s">
        <v>47</v>
      </c>
    </row>
    <row r="74" spans="1:1" ht="21" x14ac:dyDescent="0.2">
      <c r="A74" s="116" t="s">
        <v>48</v>
      </c>
    </row>
    <row r="75" spans="1:1" ht="53.25" x14ac:dyDescent="0.2">
      <c r="A75" s="86" t="s">
        <v>49</v>
      </c>
    </row>
    <row r="76" spans="1:1" ht="31.5" x14ac:dyDescent="0.2">
      <c r="A76" s="69" t="s">
        <v>50</v>
      </c>
    </row>
    <row r="77" spans="1:1" x14ac:dyDescent="0.2">
      <c r="A77" s="71"/>
    </row>
    <row r="78" spans="1:1" x14ac:dyDescent="0.2">
      <c r="A78" s="72" t="s">
        <v>16</v>
      </c>
    </row>
    <row r="79" spans="1:1" ht="24" x14ac:dyDescent="0.2">
      <c r="A79" s="162" t="s">
        <v>32</v>
      </c>
    </row>
    <row r="80" spans="1:1" ht="24" x14ac:dyDescent="0.2">
      <c r="A80" s="162" t="s">
        <v>33</v>
      </c>
    </row>
    <row r="81" spans="1:1" x14ac:dyDescent="0.2">
      <c r="A81" s="70"/>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6"/>
  <sheetViews>
    <sheetView zoomScale="90" zoomScaleNormal="90" workbookViewId="0">
      <selection activeCell="B1" sqref="B1:D1048576"/>
    </sheetView>
  </sheetViews>
  <sheetFormatPr defaultColWidth="8.7109375" defaultRowHeight="12.75" x14ac:dyDescent="0.2"/>
  <cols>
    <col min="1" max="1" width="72.5703125" style="159" customWidth="1"/>
    <col min="2" max="2" width="9.7109375" style="159" bestFit="1" customWidth="1"/>
    <col min="3" max="16384" width="8.7109375" style="159"/>
  </cols>
  <sheetData>
    <row r="1" spans="1:2" x14ac:dyDescent="0.2">
      <c r="A1" s="3" t="s">
        <v>20</v>
      </c>
    </row>
    <row r="2" spans="1:2" x14ac:dyDescent="0.2">
      <c r="A2" s="100" t="s">
        <v>66</v>
      </c>
    </row>
    <row r="3" spans="1:2" x14ac:dyDescent="0.2">
      <c r="A3" s="100" t="s">
        <v>9</v>
      </c>
    </row>
    <row r="4" spans="1:2" x14ac:dyDescent="0.2">
      <c r="A4" s="42"/>
      <c r="B4" s="24" t="e">
        <f>'C завтраками| Bed and breakfast'!#REF!</f>
        <v>#REF!</v>
      </c>
    </row>
    <row r="5" spans="1:2" ht="23.1" customHeight="1" x14ac:dyDescent="0.2">
      <c r="A5" s="46" t="s">
        <v>11</v>
      </c>
      <c r="B5" s="24" t="e">
        <f>'C завтраками| Bed and breakfast'!#REF!</f>
        <v>#REF!</v>
      </c>
    </row>
    <row r="6" spans="1:2" x14ac:dyDescent="0.2">
      <c r="A6" s="17" t="s">
        <v>149</v>
      </c>
    </row>
    <row r="7" spans="1:2" x14ac:dyDescent="0.2">
      <c r="A7" s="19">
        <v>1</v>
      </c>
      <c r="B7" s="44" t="e">
        <f>'C завтраками| Bed and breakfast'!#REF!*0.9</f>
        <v>#REF!</v>
      </c>
    </row>
    <row r="8" spans="1:2" x14ac:dyDescent="0.2">
      <c r="A8" s="19">
        <v>2</v>
      </c>
      <c r="B8" s="44" t="e">
        <f>'C завтраками| Bed and breakfast'!#REF!*0.9</f>
        <v>#REF!</v>
      </c>
    </row>
    <row r="9" spans="1:2" x14ac:dyDescent="0.2">
      <c r="A9" s="17" t="s">
        <v>150</v>
      </c>
      <c r="B9" s="44"/>
    </row>
    <row r="10" spans="1:2" x14ac:dyDescent="0.2">
      <c r="A10" s="19">
        <v>1</v>
      </c>
      <c r="B10" s="44" t="e">
        <f>'C завтраками| Bed and breakfast'!#REF!*0.9</f>
        <v>#REF!</v>
      </c>
    </row>
    <row r="11" spans="1:2" x14ac:dyDescent="0.2">
      <c r="A11" s="19">
        <v>2</v>
      </c>
      <c r="B11" s="44" t="e">
        <f>'C завтраками| Bed and breakfast'!#REF!*0.9</f>
        <v>#REF!</v>
      </c>
    </row>
    <row r="12" spans="1:2" x14ac:dyDescent="0.2">
      <c r="A12" s="17" t="s">
        <v>151</v>
      </c>
      <c r="B12" s="44"/>
    </row>
    <row r="13" spans="1:2" x14ac:dyDescent="0.2">
      <c r="A13" s="19">
        <v>1</v>
      </c>
      <c r="B13" s="44" t="e">
        <f>'C завтраками| Bed and breakfast'!#REF!*0.9</f>
        <v>#REF!</v>
      </c>
    </row>
    <row r="14" spans="1:2" x14ac:dyDescent="0.2">
      <c r="A14" s="19">
        <v>2</v>
      </c>
      <c r="B14" s="44" t="e">
        <f>'C завтраками| Bed and breakfast'!#REF!*0.9</f>
        <v>#REF!</v>
      </c>
    </row>
    <row r="15" spans="1:2" x14ac:dyDescent="0.2">
      <c r="A15" s="17" t="s">
        <v>4</v>
      </c>
      <c r="B15" s="44"/>
    </row>
    <row r="16" spans="1:2" x14ac:dyDescent="0.2">
      <c r="A16" s="19">
        <v>1</v>
      </c>
      <c r="B16" s="44" t="e">
        <f>'C завтраками| Bed and breakfast'!#REF!*0.9</f>
        <v>#REF!</v>
      </c>
    </row>
    <row r="17" spans="1:2" x14ac:dyDescent="0.2">
      <c r="A17" s="19">
        <v>2</v>
      </c>
      <c r="B17" s="44" t="e">
        <f>'C завтраками| Bed and breakfast'!#REF!*0.9</f>
        <v>#REF!</v>
      </c>
    </row>
    <row r="18" spans="1:2" x14ac:dyDescent="0.2">
      <c r="A18" s="17" t="s">
        <v>152</v>
      </c>
      <c r="B18" s="44"/>
    </row>
    <row r="19" spans="1:2" x14ac:dyDescent="0.2">
      <c r="A19" s="19">
        <v>1</v>
      </c>
      <c r="B19" s="44" t="e">
        <f>'C завтраками| Bed and breakfast'!#REF!*0.9</f>
        <v>#REF!</v>
      </c>
    </row>
    <row r="20" spans="1:2" x14ac:dyDescent="0.2">
      <c r="A20" s="19">
        <v>2</v>
      </c>
      <c r="B20" s="44" t="e">
        <f>'C завтраками| Bed and breakfast'!#REF!*0.9</f>
        <v>#REF!</v>
      </c>
    </row>
    <row r="21" spans="1:2" x14ac:dyDescent="0.2">
      <c r="A21" s="17" t="s">
        <v>5</v>
      </c>
      <c r="B21" s="44"/>
    </row>
    <row r="22" spans="1:2" x14ac:dyDescent="0.2">
      <c r="A22" s="19">
        <v>1</v>
      </c>
      <c r="B22" s="44" t="e">
        <f>'C завтраками| Bed and breakfast'!#REF!*0.9</f>
        <v>#REF!</v>
      </c>
    </row>
    <row r="23" spans="1:2" x14ac:dyDescent="0.2">
      <c r="A23" s="19">
        <v>2</v>
      </c>
      <c r="B23" s="44" t="e">
        <f>'C завтраками| Bed and breakfast'!#REF!*0.9</f>
        <v>#REF!</v>
      </c>
    </row>
    <row r="24" spans="1:2" x14ac:dyDescent="0.2">
      <c r="A24" s="17" t="s">
        <v>6</v>
      </c>
      <c r="B24" s="44"/>
    </row>
    <row r="25" spans="1:2" x14ac:dyDescent="0.2">
      <c r="A25" s="19" t="s">
        <v>1</v>
      </c>
      <c r="B25" s="44" t="e">
        <f>'C завтраками| Bed and breakfast'!#REF!*0.9</f>
        <v>#REF!</v>
      </c>
    </row>
    <row r="26" spans="1:2" ht="158.44999999999999" customHeight="1" x14ac:dyDescent="0.2">
      <c r="A26" s="203" t="s">
        <v>224</v>
      </c>
    </row>
    <row r="27" spans="1:2" x14ac:dyDescent="0.2">
      <c r="A27" s="123" t="s">
        <v>24</v>
      </c>
    </row>
    <row r="28" spans="1:2" x14ac:dyDescent="0.2">
      <c r="A28" s="62" t="s">
        <v>222</v>
      </c>
    </row>
    <row r="29" spans="1:2" x14ac:dyDescent="0.2">
      <c r="A29" s="62" t="s">
        <v>223</v>
      </c>
    </row>
    <row r="30" spans="1:2" x14ac:dyDescent="0.2">
      <c r="A30" s="63"/>
    </row>
    <row r="31" spans="1:2" x14ac:dyDescent="0.2">
      <c r="A31" s="123" t="s">
        <v>12</v>
      </c>
    </row>
    <row r="33" spans="1:1" x14ac:dyDescent="0.2">
      <c r="A33" s="64" t="s">
        <v>34</v>
      </c>
    </row>
    <row r="34" spans="1:1" x14ac:dyDescent="0.2">
      <c r="A34" s="65" t="s">
        <v>13</v>
      </c>
    </row>
    <row r="35" spans="1:1" x14ac:dyDescent="0.2">
      <c r="A35" s="65" t="s">
        <v>14</v>
      </c>
    </row>
    <row r="36" spans="1:1" ht="24" x14ac:dyDescent="0.2">
      <c r="A36" s="66" t="s">
        <v>18</v>
      </c>
    </row>
    <row r="37" spans="1:1" x14ac:dyDescent="0.2">
      <c r="A37" s="156" t="s">
        <v>126</v>
      </c>
    </row>
    <row r="38" spans="1:1" ht="24" x14ac:dyDescent="0.2">
      <c r="A38" s="66" t="s">
        <v>215</v>
      </c>
    </row>
    <row r="39" spans="1:1" x14ac:dyDescent="0.2">
      <c r="A39" s="53"/>
    </row>
    <row r="40" spans="1:1" ht="25.5" x14ac:dyDescent="0.2">
      <c r="A40" s="138" t="s">
        <v>129</v>
      </c>
    </row>
    <row r="41" spans="1:1" ht="45" x14ac:dyDescent="0.2">
      <c r="A41" s="205" t="s">
        <v>220</v>
      </c>
    </row>
    <row r="42" spans="1:1" ht="22.5" x14ac:dyDescent="0.2">
      <c r="A42" s="205" t="s">
        <v>221</v>
      </c>
    </row>
    <row r="43" spans="1:1" ht="76.5" customHeight="1" x14ac:dyDescent="0.2">
      <c r="A43" s="205" t="s">
        <v>225</v>
      </c>
    </row>
    <row r="44" spans="1:1" ht="22.5" x14ac:dyDescent="0.2">
      <c r="A44" s="205" t="s">
        <v>226</v>
      </c>
    </row>
    <row r="45" spans="1:1" ht="22.5" x14ac:dyDescent="0.2">
      <c r="A45" s="205" t="s">
        <v>227</v>
      </c>
    </row>
    <row r="46" spans="1:1" ht="33.75" x14ac:dyDescent="0.2">
      <c r="A46" s="205" t="s">
        <v>228</v>
      </c>
    </row>
    <row r="47" spans="1:1" ht="33.75" x14ac:dyDescent="0.2">
      <c r="A47" s="205" t="s">
        <v>229</v>
      </c>
    </row>
    <row r="48" spans="1:1" ht="42" x14ac:dyDescent="0.2">
      <c r="A48" s="89" t="s">
        <v>47</v>
      </c>
    </row>
    <row r="49" spans="1:1" ht="21" x14ac:dyDescent="0.2">
      <c r="A49" s="116" t="s">
        <v>48</v>
      </c>
    </row>
    <row r="50" spans="1:1" ht="53.25" x14ac:dyDescent="0.2">
      <c r="A50" s="86" t="s">
        <v>49</v>
      </c>
    </row>
    <row r="51" spans="1:1" ht="31.5" x14ac:dyDescent="0.2">
      <c r="A51" s="69" t="s">
        <v>50</v>
      </c>
    </row>
    <row r="52" spans="1:1" x14ac:dyDescent="0.2">
      <c r="A52" s="71"/>
    </row>
    <row r="53" spans="1:1" x14ac:dyDescent="0.2">
      <c r="A53" s="72" t="s">
        <v>16</v>
      </c>
    </row>
    <row r="54" spans="1:1" ht="24" x14ac:dyDescent="0.2">
      <c r="A54" s="162" t="s">
        <v>32</v>
      </c>
    </row>
    <row r="55" spans="1:1" ht="24" x14ac:dyDescent="0.2">
      <c r="A55" s="162" t="s">
        <v>33</v>
      </c>
    </row>
    <row r="56" spans="1:1" x14ac:dyDescent="0.2">
      <c r="A56" s="70"/>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A70"/>
  <sheetViews>
    <sheetView topLeftCell="A16" zoomScaleNormal="100" workbookViewId="0">
      <pane xSplit="1" topLeftCell="B1" activePane="topRight" state="frozen"/>
      <selection pane="topRight" activeCell="B4" sqref="B4:BA49"/>
    </sheetView>
  </sheetViews>
  <sheetFormatPr defaultColWidth="9" defaultRowHeight="12" x14ac:dyDescent="0.2"/>
  <cols>
    <col min="1" max="1" width="67.85546875" style="14" customWidth="1"/>
    <col min="2" max="16384" width="9" style="14"/>
  </cols>
  <sheetData>
    <row r="1" spans="1:53" x14ac:dyDescent="0.2">
      <c r="A1" s="13" t="s">
        <v>199</v>
      </c>
    </row>
    <row r="2" spans="1:53" x14ac:dyDescent="0.2">
      <c r="A2" s="15" t="s">
        <v>8</v>
      </c>
    </row>
    <row r="3" spans="1:53" x14ac:dyDescent="0.2">
      <c r="A3" s="13"/>
    </row>
    <row r="4" spans="1:53" ht="26.1" customHeight="1" x14ac:dyDescent="0.2">
      <c r="A4" s="49" t="s">
        <v>9</v>
      </c>
      <c r="B4" s="24">
        <f>'C завтраками| Bed and breakfast'!B4</f>
        <v>45401</v>
      </c>
      <c r="C4" s="24">
        <f>'C завтраками| Bed and breakfast'!C4</f>
        <v>45402</v>
      </c>
      <c r="D4" s="24">
        <f>'C завтраками| Bed and breakfast'!D4</f>
        <v>45403</v>
      </c>
      <c r="E4" s="24">
        <f>'C завтраками| Bed and breakfast'!E4</f>
        <v>45407</v>
      </c>
      <c r="F4" s="24">
        <f>'C завтраками| Bed and breakfast'!F4</f>
        <v>45409</v>
      </c>
      <c r="G4" s="24">
        <f>'C завтраками| Bed and breakfast'!G4</f>
        <v>45411</v>
      </c>
      <c r="H4" s="24">
        <f>'C завтраками| Bed and breakfast'!H4</f>
        <v>45413</v>
      </c>
      <c r="I4" s="24">
        <f>'C завтраками| Bed and breakfast'!I4</f>
        <v>45417</v>
      </c>
      <c r="J4" s="24">
        <f>'C завтраками| Bed and breakfast'!J4</f>
        <v>45419</v>
      </c>
      <c r="K4" s="24">
        <f>'C завтраками| Bed and breakfast'!K4</f>
        <v>45420</v>
      </c>
      <c r="L4" s="24">
        <f>'C завтраками| Bed and breakfast'!L4</f>
        <v>45421</v>
      </c>
      <c r="M4" s="24">
        <f>'C завтраками| Bed and breakfast'!M4</f>
        <v>45423</v>
      </c>
      <c r="N4" s="24">
        <f>'C завтраками| Bed and breakfast'!N4</f>
        <v>45424</v>
      </c>
      <c r="O4" s="24">
        <f>'C завтраками| Bed and breakfast'!O4</f>
        <v>45427</v>
      </c>
      <c r="P4" s="24">
        <f>'C завтраками| Bed and breakfast'!P4</f>
        <v>45429</v>
      </c>
      <c r="Q4" s="24">
        <f>'C завтраками| Bed and breakfast'!Q4</f>
        <v>45434</v>
      </c>
      <c r="R4" s="24">
        <f>'C завтраками| Bed and breakfast'!R4</f>
        <v>45435</v>
      </c>
      <c r="S4" s="24">
        <f>'C завтраками| Bed and breakfast'!S4</f>
        <v>45437</v>
      </c>
      <c r="T4" s="24">
        <f>'C завтраками| Bed and breakfast'!T4</f>
        <v>45443</v>
      </c>
      <c r="U4" s="24">
        <f>'C завтраками| Bed and breakfast'!U4</f>
        <v>45444</v>
      </c>
      <c r="V4" s="24">
        <f>'C завтраками| Bed and breakfast'!V4</f>
        <v>45445</v>
      </c>
      <c r="W4" s="24">
        <f>'C завтраками| Bed and breakfast'!W4</f>
        <v>45453</v>
      </c>
      <c r="X4" s="24">
        <f>'C завтраками| Bed and breakfast'!X4</f>
        <v>45457</v>
      </c>
      <c r="Y4" s="24">
        <f>'C завтраками| Bed and breakfast'!Y4</f>
        <v>45460</v>
      </c>
      <c r="Z4" s="24">
        <f>'C завтраками| Bed and breakfast'!Z4</f>
        <v>45465</v>
      </c>
      <c r="AA4" s="24">
        <f>'C завтраками| Bed and breakfast'!AA4</f>
        <v>45466</v>
      </c>
      <c r="AB4" s="24">
        <f>'C завтраками| Bed and breakfast'!AB4</f>
        <v>45471</v>
      </c>
      <c r="AC4" s="24">
        <f>'C завтраками| Bed and breakfast'!AC4</f>
        <v>45474</v>
      </c>
      <c r="AD4" s="24">
        <f>'C завтраками| Bed and breakfast'!AD4</f>
        <v>45484</v>
      </c>
      <c r="AE4" s="24">
        <f>'C завтраками| Bed and breakfast'!AE4</f>
        <v>45489</v>
      </c>
      <c r="AF4" s="24">
        <f>'C завтраками| Bed and breakfast'!AF4</f>
        <v>45494</v>
      </c>
      <c r="AG4" s="24">
        <f>'C завтраками| Bed and breakfast'!AG4</f>
        <v>45499</v>
      </c>
      <c r="AH4" s="24">
        <f>'C завтраками| Bed and breakfast'!AH4</f>
        <v>45501</v>
      </c>
      <c r="AI4" s="24">
        <f>'C завтраками| Bed and breakfast'!AI4</f>
        <v>45505</v>
      </c>
      <c r="AJ4" s="24">
        <f>'C завтраками| Bed and breakfast'!AJ4</f>
        <v>45506</v>
      </c>
      <c r="AK4" s="24">
        <f>'C завтраками| Bed and breakfast'!AK4</f>
        <v>45508</v>
      </c>
      <c r="AL4" s="24">
        <f>'C завтраками| Bed and breakfast'!AL4</f>
        <v>45513</v>
      </c>
      <c r="AM4" s="24">
        <f>'C завтраками| Bed and breakfast'!AM4</f>
        <v>45515</v>
      </c>
      <c r="AN4" s="24">
        <f>'C завтраками| Bed and breakfast'!AN4</f>
        <v>45520</v>
      </c>
      <c r="AO4" s="24">
        <f>'C завтраками| Bed and breakfast'!AO4</f>
        <v>45522</v>
      </c>
      <c r="AP4" s="24">
        <f>'C завтраками| Bed and breakfast'!AP4</f>
        <v>45527</v>
      </c>
      <c r="AQ4" s="24">
        <f>'C завтраками| Bed and breakfast'!AQ4</f>
        <v>45529</v>
      </c>
      <c r="AR4" s="24">
        <f>'C завтраками| Bed and breakfast'!AR4</f>
        <v>45534</v>
      </c>
      <c r="AS4" s="24">
        <f>'C завтраками| Bed and breakfast'!AS4</f>
        <v>45536</v>
      </c>
      <c r="AT4" s="24">
        <f>'C завтраками| Bed and breakfast'!AT4</f>
        <v>45541</v>
      </c>
      <c r="AU4" s="24">
        <f>'C завтраками| Bed and breakfast'!AU4</f>
        <v>45543</v>
      </c>
      <c r="AV4" s="24">
        <f>'C завтраками| Bed and breakfast'!AV4</f>
        <v>45548</v>
      </c>
      <c r="AW4" s="24">
        <f>'C завтраками| Bed and breakfast'!AW4</f>
        <v>45550</v>
      </c>
      <c r="AX4" s="24">
        <f>'C завтраками| Bed and breakfast'!AX4</f>
        <v>45555</v>
      </c>
      <c r="AY4" s="24">
        <f>'C завтраками| Bed and breakfast'!AY4</f>
        <v>45557</v>
      </c>
      <c r="AZ4" s="24">
        <f>'C завтраками| Bed and breakfast'!AZ4</f>
        <v>45562</v>
      </c>
      <c r="BA4" s="24">
        <f>'C завтраками| Bed and breakfast'!BA4</f>
        <v>45564</v>
      </c>
    </row>
    <row r="5" spans="1:53" s="16" customFormat="1" ht="22.35" customHeight="1" x14ac:dyDescent="0.2">
      <c r="A5" s="20" t="s">
        <v>11</v>
      </c>
      <c r="B5" s="24">
        <f>'C завтраками| Bed and breakfast'!B5</f>
        <v>45401</v>
      </c>
      <c r="C5" s="24">
        <f>'C завтраками| Bed and breakfast'!C5</f>
        <v>45402</v>
      </c>
      <c r="D5" s="24">
        <f>'C завтраками| Bed and breakfast'!D5</f>
        <v>45406</v>
      </c>
      <c r="E5" s="24">
        <f>'C завтраками| Bed and breakfast'!E5</f>
        <v>45408</v>
      </c>
      <c r="F5" s="24">
        <f>'C завтраками| Bed and breakfast'!F5</f>
        <v>45410</v>
      </c>
      <c r="G5" s="24">
        <f>'C завтраками| Bed and breakfast'!G5</f>
        <v>45412</v>
      </c>
      <c r="H5" s="24">
        <f>'C завтраками| Bed and breakfast'!H5</f>
        <v>45416</v>
      </c>
      <c r="I5" s="24">
        <f>'C завтраками| Bed and breakfast'!I5</f>
        <v>45418</v>
      </c>
      <c r="J5" s="24">
        <f>'C завтраками| Bed and breakfast'!J5</f>
        <v>45419</v>
      </c>
      <c r="K5" s="24">
        <f>'C завтраками| Bed and breakfast'!K5</f>
        <v>45420</v>
      </c>
      <c r="L5" s="24">
        <f>'C завтраками| Bed and breakfast'!L5</f>
        <v>45422</v>
      </c>
      <c r="M5" s="24">
        <f>'C завтраками| Bed and breakfast'!M5</f>
        <v>45423</v>
      </c>
      <c r="N5" s="24">
        <f>'C завтраками| Bed and breakfast'!N5</f>
        <v>45426</v>
      </c>
      <c r="O5" s="24">
        <f>'C завтраками| Bed and breakfast'!O5</f>
        <v>45428</v>
      </c>
      <c r="P5" s="24">
        <f>'C завтраками| Bed and breakfast'!P5</f>
        <v>45433</v>
      </c>
      <c r="Q5" s="24">
        <f>'C завтраками| Bed and breakfast'!Q5</f>
        <v>45434</v>
      </c>
      <c r="R5" s="24">
        <f>'C завтраками| Bed and breakfast'!R5</f>
        <v>45436</v>
      </c>
      <c r="S5" s="24">
        <f>'C завтраками| Bed and breakfast'!S5</f>
        <v>45442</v>
      </c>
      <c r="T5" s="24">
        <f>'C завтраками| Bed and breakfast'!T5</f>
        <v>45443</v>
      </c>
      <c r="U5" s="24">
        <f>'C завтраками| Bed and breakfast'!U5</f>
        <v>45444</v>
      </c>
      <c r="V5" s="24">
        <f>'C завтраками| Bed and breakfast'!V5</f>
        <v>45452</v>
      </c>
      <c r="W5" s="24">
        <f>'C завтраками| Bed and breakfast'!W5</f>
        <v>45456</v>
      </c>
      <c r="X5" s="24">
        <f>'C завтраками| Bed and breakfast'!X5</f>
        <v>45459</v>
      </c>
      <c r="Y5" s="24">
        <f>'C завтраками| Bed and breakfast'!Y5</f>
        <v>45464</v>
      </c>
      <c r="Z5" s="24">
        <f>'C завтраками| Bed and breakfast'!Z5</f>
        <v>45465</v>
      </c>
      <c r="AA5" s="24">
        <f>'C завтраками| Bed and breakfast'!AA5</f>
        <v>45470</v>
      </c>
      <c r="AB5" s="24">
        <f>'C завтраками| Bed and breakfast'!AB5</f>
        <v>45473</v>
      </c>
      <c r="AC5" s="24">
        <f>'C завтраками| Bed and breakfast'!AC5</f>
        <v>45483</v>
      </c>
      <c r="AD5" s="24">
        <f>'C завтраками| Bed and breakfast'!AD5</f>
        <v>45488</v>
      </c>
      <c r="AE5" s="24">
        <f>'C завтраками| Bed and breakfast'!AE5</f>
        <v>45493</v>
      </c>
      <c r="AF5" s="24">
        <f>'C завтраками| Bed and breakfast'!AF5</f>
        <v>45498</v>
      </c>
      <c r="AG5" s="24">
        <f>'C завтраками| Bed and breakfast'!AG5</f>
        <v>45500</v>
      </c>
      <c r="AH5" s="24">
        <f>'C завтраками| Bed and breakfast'!AH5</f>
        <v>45504</v>
      </c>
      <c r="AI5" s="24">
        <f>'C завтраками| Bed and breakfast'!AI5</f>
        <v>45505</v>
      </c>
      <c r="AJ5" s="24">
        <f>'C завтраками| Bed and breakfast'!AJ5</f>
        <v>45507</v>
      </c>
      <c r="AK5" s="24">
        <f>'C завтраками| Bed and breakfast'!AK5</f>
        <v>45512</v>
      </c>
      <c r="AL5" s="24">
        <f>'C завтраками| Bed and breakfast'!AL5</f>
        <v>45514</v>
      </c>
      <c r="AM5" s="24">
        <f>'C завтраками| Bed and breakfast'!AM5</f>
        <v>45519</v>
      </c>
      <c r="AN5" s="24">
        <f>'C завтраками| Bed and breakfast'!AN5</f>
        <v>45521</v>
      </c>
      <c r="AO5" s="24">
        <f>'C завтраками| Bed and breakfast'!AO5</f>
        <v>45526</v>
      </c>
      <c r="AP5" s="24">
        <f>'C завтраками| Bed and breakfast'!AP5</f>
        <v>45528</v>
      </c>
      <c r="AQ5" s="24">
        <f>'C завтраками| Bed and breakfast'!AQ5</f>
        <v>45533</v>
      </c>
      <c r="AR5" s="24">
        <f>'C завтраками| Bed and breakfast'!AR5</f>
        <v>45535</v>
      </c>
      <c r="AS5" s="24">
        <f>'C завтраками| Bed and breakfast'!AS5</f>
        <v>45540</v>
      </c>
      <c r="AT5" s="24">
        <f>'C завтраками| Bed and breakfast'!AT5</f>
        <v>45542</v>
      </c>
      <c r="AU5" s="24">
        <f>'C завтраками| Bed and breakfast'!AU5</f>
        <v>45547</v>
      </c>
      <c r="AV5" s="24">
        <f>'C завтраками| Bed and breakfast'!AV5</f>
        <v>45549</v>
      </c>
      <c r="AW5" s="24">
        <f>'C завтраками| Bed and breakfast'!AW5</f>
        <v>45554</v>
      </c>
      <c r="AX5" s="24">
        <f>'C завтраками| Bed and breakfast'!AX5</f>
        <v>45556</v>
      </c>
      <c r="AY5" s="24">
        <f>'C завтраками| Bed and breakfast'!AY5</f>
        <v>45561</v>
      </c>
      <c r="AZ5" s="24">
        <f>'C завтраками| Bed and breakfast'!AZ5</f>
        <v>45563</v>
      </c>
      <c r="BA5" s="24">
        <f>'C завтраками| Bed and breakfast'!BA5</f>
        <v>45565</v>
      </c>
    </row>
    <row r="6" spans="1:53" s="18" customFormat="1" ht="10.35" customHeight="1" x14ac:dyDescent="0.2">
      <c r="A6" s="17" t="s">
        <v>149</v>
      </c>
    </row>
    <row r="7" spans="1:53" s="18" customFormat="1" ht="10.35" customHeight="1" x14ac:dyDescent="0.2">
      <c r="A7" s="19">
        <v>1</v>
      </c>
      <c r="B7" s="17">
        <f>'C завтраками| Bed and breakfast'!B7</f>
        <v>12700</v>
      </c>
      <c r="C7" s="17">
        <f>'C завтраками| Bed and breakfast'!C7</f>
        <v>18100</v>
      </c>
      <c r="D7" s="17">
        <f>'C завтраками| Bed and breakfast'!D7</f>
        <v>12700</v>
      </c>
      <c r="E7" s="17">
        <f>'C завтраками| Bed and breakfast'!E7</f>
        <v>18100</v>
      </c>
      <c r="F7" s="17">
        <f>'C завтраками| Bed and breakfast'!F7</f>
        <v>18100</v>
      </c>
      <c r="G7" s="17">
        <f>'C завтраками| Bed and breakfast'!G7</f>
        <v>13900</v>
      </c>
      <c r="H7" s="17">
        <f>'C завтраками| Bed and breakfast'!H7</f>
        <v>13900</v>
      </c>
      <c r="I7" s="17">
        <f>'C завтраками| Bed and breakfast'!I7</f>
        <v>11500</v>
      </c>
      <c r="J7" s="17">
        <f>'C завтраками| Bed and breakfast'!J7</f>
        <v>11500</v>
      </c>
      <c r="K7" s="17">
        <f>'C завтраками| Bed and breakfast'!K7</f>
        <v>12700</v>
      </c>
      <c r="L7" s="17">
        <f>'C завтраками| Bed and breakfast'!L7</f>
        <v>15100</v>
      </c>
      <c r="M7" s="17">
        <f>'C завтраками| Bed and breakfast'!M7</f>
        <v>13900</v>
      </c>
      <c r="N7" s="17">
        <f>'C завтраками| Bed and breakfast'!N7</f>
        <v>9600</v>
      </c>
      <c r="O7" s="17">
        <f>'C завтраками| Bed and breakfast'!O7</f>
        <v>11500</v>
      </c>
      <c r="P7" s="17">
        <f>'C завтраками| Bed and breakfast'!P7</f>
        <v>11500</v>
      </c>
      <c r="Q7" s="17">
        <f>'C завтраками| Bed and breakfast'!Q7</f>
        <v>12700</v>
      </c>
      <c r="R7" s="17">
        <f>'C завтраками| Bed and breakfast'!R7</f>
        <v>13900</v>
      </c>
      <c r="S7" s="17">
        <f>'C завтраками| Bed and breakfast'!S7</f>
        <v>9600</v>
      </c>
      <c r="T7" s="17">
        <f>'C завтраками| Bed and breakfast'!T7</f>
        <v>9600</v>
      </c>
      <c r="U7" s="17">
        <f>'C завтраками| Bed and breakfast'!U7</f>
        <v>10100</v>
      </c>
      <c r="V7" s="17">
        <f>'C завтраками| Bed and breakfast'!V7</f>
        <v>13600</v>
      </c>
      <c r="W7" s="17">
        <f>'C завтраками| Bed and breakfast'!W7</f>
        <v>11500</v>
      </c>
      <c r="X7" s="17">
        <f>'C завтраками| Bed and breakfast'!X7</f>
        <v>12200</v>
      </c>
      <c r="Y7" s="17">
        <f>'C завтраками| Bed and breakfast'!Y7</f>
        <v>16000</v>
      </c>
      <c r="Z7" s="17">
        <f>'C завтраками| Bed and breakfast'!Z7</f>
        <v>12200</v>
      </c>
      <c r="AA7" s="17">
        <f>'C завтраками| Bed and breakfast'!AA7</f>
        <v>12200</v>
      </c>
      <c r="AB7" s="17">
        <f>'C завтраками| Bed and breakfast'!AB7</f>
        <v>12200</v>
      </c>
      <c r="AC7" s="17">
        <f>'C завтраками| Bed and breakfast'!AC7</f>
        <v>14800</v>
      </c>
      <c r="AD7" s="17">
        <f>'C завтраками| Bed and breakfast'!AD7</f>
        <v>13600</v>
      </c>
      <c r="AE7" s="17">
        <f>'C завтраками| Bed and breakfast'!AE7</f>
        <v>14800</v>
      </c>
      <c r="AF7" s="17">
        <f>'C завтраками| Bed and breakfast'!AF7</f>
        <v>13600</v>
      </c>
      <c r="AG7" s="17">
        <f>'C завтраками| Bed and breakfast'!AG7</f>
        <v>13600</v>
      </c>
      <c r="AH7" s="17">
        <f>'C завтраками| Bed and breakfast'!AH7</f>
        <v>12200</v>
      </c>
      <c r="AI7" s="17">
        <f>'C завтраками| Bed and breakfast'!AI7</f>
        <v>13600</v>
      </c>
      <c r="AJ7" s="17">
        <f>'C завтраками| Bed and breakfast'!AJ7</f>
        <v>14800</v>
      </c>
      <c r="AK7" s="17">
        <f>'C завтраками| Bed and breakfast'!AK7</f>
        <v>13600</v>
      </c>
      <c r="AL7" s="17">
        <f>'C завтраками| Bed and breakfast'!AL7</f>
        <v>14800</v>
      </c>
      <c r="AM7" s="17">
        <f>'C завтраками| Bed and breakfast'!AM7</f>
        <v>13600</v>
      </c>
      <c r="AN7" s="17">
        <f>'C завтраками| Bed and breakfast'!AN7</f>
        <v>14800</v>
      </c>
      <c r="AO7" s="17">
        <f>'C завтраками| Bed and breakfast'!AO7</f>
        <v>14800</v>
      </c>
      <c r="AP7" s="17">
        <f>'C завтраками| Bed and breakfast'!AP7</f>
        <v>14800</v>
      </c>
      <c r="AQ7" s="17">
        <f>'C завтраками| Bed and breakfast'!AQ7</f>
        <v>13600</v>
      </c>
      <c r="AR7" s="17">
        <f>'C завтраками| Bed and breakfast'!AR7</f>
        <v>14800</v>
      </c>
      <c r="AS7" s="17">
        <f>'C завтраками| Bed and breakfast'!AS7</f>
        <v>13600</v>
      </c>
      <c r="AT7" s="17">
        <f>'C завтраками| Bed and breakfast'!AT7</f>
        <v>14800</v>
      </c>
      <c r="AU7" s="17">
        <f>'C завтраками| Bed and breakfast'!AU7</f>
        <v>13600</v>
      </c>
      <c r="AV7" s="17">
        <f>'C завтраками| Bed and breakfast'!AV7</f>
        <v>14800</v>
      </c>
      <c r="AW7" s="17">
        <f>'C завтраками| Bed and breakfast'!AW7</f>
        <v>13600</v>
      </c>
      <c r="AX7" s="17">
        <f>'C завтраками| Bed and breakfast'!AX7</f>
        <v>14800</v>
      </c>
      <c r="AY7" s="17">
        <f>'C завтраками| Bed and breakfast'!AY7</f>
        <v>13600</v>
      </c>
      <c r="AZ7" s="17">
        <f>'C завтраками| Bed and breakfast'!AZ7</f>
        <v>14800</v>
      </c>
      <c r="BA7" s="17">
        <f>'C завтраками| Bed and breakfast'!BA7</f>
        <v>13600</v>
      </c>
    </row>
    <row r="8" spans="1:53" s="18" customFormat="1" ht="10.35" customHeight="1" x14ac:dyDescent="0.2">
      <c r="A8" s="19">
        <v>2</v>
      </c>
      <c r="B8" s="17">
        <f>'C завтраками| Bed and breakfast'!B8</f>
        <v>14500</v>
      </c>
      <c r="C8" s="17">
        <f>'C завтраками| Bed and breakfast'!C8</f>
        <v>19900</v>
      </c>
      <c r="D8" s="17">
        <f>'C завтраками| Bed and breakfast'!D8</f>
        <v>14500</v>
      </c>
      <c r="E8" s="17">
        <f>'C завтраками| Bed and breakfast'!E8</f>
        <v>19900</v>
      </c>
      <c r="F8" s="17">
        <f>'C завтраками| Bed and breakfast'!F8</f>
        <v>19900</v>
      </c>
      <c r="G8" s="17">
        <f>'C завтраками| Bed and breakfast'!G8</f>
        <v>15700</v>
      </c>
      <c r="H8" s="17">
        <f>'C завтраками| Bed and breakfast'!H8</f>
        <v>15700</v>
      </c>
      <c r="I8" s="17">
        <f>'C завтраками| Bed and breakfast'!I8</f>
        <v>13300</v>
      </c>
      <c r="J8" s="17">
        <f>'C завтраками| Bed and breakfast'!J8</f>
        <v>13300</v>
      </c>
      <c r="K8" s="17">
        <f>'C завтраками| Bed and breakfast'!K8</f>
        <v>14500</v>
      </c>
      <c r="L8" s="17">
        <f>'C завтраками| Bed and breakfast'!L8</f>
        <v>16900</v>
      </c>
      <c r="M8" s="17">
        <f>'C завтраками| Bed and breakfast'!M8</f>
        <v>15700</v>
      </c>
      <c r="N8" s="17">
        <f>'C завтраками| Bed and breakfast'!N8</f>
        <v>11400</v>
      </c>
      <c r="O8" s="17">
        <f>'C завтраками| Bed and breakfast'!O8</f>
        <v>13300</v>
      </c>
      <c r="P8" s="17">
        <f>'C завтраками| Bed and breakfast'!P8</f>
        <v>13300</v>
      </c>
      <c r="Q8" s="17">
        <f>'C завтраками| Bed and breakfast'!Q8</f>
        <v>14500</v>
      </c>
      <c r="R8" s="17">
        <f>'C завтраками| Bed and breakfast'!R8</f>
        <v>15700</v>
      </c>
      <c r="S8" s="17">
        <f>'C завтраками| Bed and breakfast'!S8</f>
        <v>11400</v>
      </c>
      <c r="T8" s="17">
        <f>'C завтраками| Bed and breakfast'!T8</f>
        <v>11400</v>
      </c>
      <c r="U8" s="17">
        <f>'C завтраками| Bed and breakfast'!U8</f>
        <v>11900</v>
      </c>
      <c r="V8" s="17">
        <f>'C завтраками| Bed and breakfast'!V8</f>
        <v>15400</v>
      </c>
      <c r="W8" s="17">
        <f>'C завтраками| Bed and breakfast'!W8</f>
        <v>13300</v>
      </c>
      <c r="X8" s="17">
        <f>'C завтраками| Bed and breakfast'!X8</f>
        <v>14000</v>
      </c>
      <c r="Y8" s="17">
        <f>'C завтраками| Bed and breakfast'!Y8</f>
        <v>17800</v>
      </c>
      <c r="Z8" s="17">
        <f>'C завтраками| Bed and breakfast'!Z8</f>
        <v>14000</v>
      </c>
      <c r="AA8" s="17">
        <f>'C завтраками| Bed and breakfast'!AA8</f>
        <v>14000</v>
      </c>
      <c r="AB8" s="17">
        <f>'C завтраками| Bed and breakfast'!AB8</f>
        <v>14000</v>
      </c>
      <c r="AC8" s="17">
        <f>'C завтраками| Bed and breakfast'!AC8</f>
        <v>16600</v>
      </c>
      <c r="AD8" s="17">
        <f>'C завтраками| Bed and breakfast'!AD8</f>
        <v>15400</v>
      </c>
      <c r="AE8" s="17">
        <f>'C завтраками| Bed and breakfast'!AE8</f>
        <v>16600</v>
      </c>
      <c r="AF8" s="17">
        <f>'C завтраками| Bed and breakfast'!AF8</f>
        <v>15400</v>
      </c>
      <c r="AG8" s="17">
        <f>'C завтраками| Bed and breakfast'!AG8</f>
        <v>15400</v>
      </c>
      <c r="AH8" s="17">
        <f>'C завтраками| Bed and breakfast'!AH8</f>
        <v>14000</v>
      </c>
      <c r="AI8" s="17">
        <f>'C завтраками| Bed and breakfast'!AI8</f>
        <v>15400</v>
      </c>
      <c r="AJ8" s="17">
        <f>'C завтраками| Bed and breakfast'!AJ8</f>
        <v>16600</v>
      </c>
      <c r="AK8" s="17">
        <f>'C завтраками| Bed and breakfast'!AK8</f>
        <v>15400</v>
      </c>
      <c r="AL8" s="17">
        <f>'C завтраками| Bed and breakfast'!AL8</f>
        <v>16600</v>
      </c>
      <c r="AM8" s="17">
        <f>'C завтраками| Bed and breakfast'!AM8</f>
        <v>15400</v>
      </c>
      <c r="AN8" s="17">
        <f>'C завтраками| Bed and breakfast'!AN8</f>
        <v>16600</v>
      </c>
      <c r="AO8" s="17">
        <f>'C завтраками| Bed and breakfast'!AO8</f>
        <v>16600</v>
      </c>
      <c r="AP8" s="17">
        <f>'C завтраками| Bed and breakfast'!AP8</f>
        <v>16600</v>
      </c>
      <c r="AQ8" s="17">
        <f>'C завтраками| Bed and breakfast'!AQ8</f>
        <v>15400</v>
      </c>
      <c r="AR8" s="17">
        <f>'C завтраками| Bed and breakfast'!AR8</f>
        <v>16600</v>
      </c>
      <c r="AS8" s="17">
        <f>'C завтраками| Bed and breakfast'!AS8</f>
        <v>15400</v>
      </c>
      <c r="AT8" s="17">
        <f>'C завтраками| Bed and breakfast'!AT8</f>
        <v>16600</v>
      </c>
      <c r="AU8" s="17">
        <f>'C завтраками| Bed and breakfast'!AU8</f>
        <v>15400</v>
      </c>
      <c r="AV8" s="17">
        <f>'C завтраками| Bed and breakfast'!AV8</f>
        <v>16600</v>
      </c>
      <c r="AW8" s="17">
        <f>'C завтраками| Bed and breakfast'!AW8</f>
        <v>15400</v>
      </c>
      <c r="AX8" s="17">
        <f>'C завтраками| Bed and breakfast'!AX8</f>
        <v>16600</v>
      </c>
      <c r="AY8" s="17">
        <f>'C завтраками| Bed and breakfast'!AY8</f>
        <v>15400</v>
      </c>
      <c r="AZ8" s="17">
        <f>'C завтраками| Bed and breakfast'!AZ8</f>
        <v>16600</v>
      </c>
      <c r="BA8" s="17">
        <f>'C завтраками| Bed and breakfast'!BA8</f>
        <v>15400</v>
      </c>
    </row>
    <row r="9" spans="1:53" s="18" customFormat="1" ht="10.35" customHeight="1" x14ac:dyDescent="0.2">
      <c r="A9" s="17" t="s">
        <v>150</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row>
    <row r="10" spans="1:53" s="18" customFormat="1" ht="10.35" customHeight="1" x14ac:dyDescent="0.2">
      <c r="A10" s="19">
        <v>1</v>
      </c>
      <c r="B10" s="17">
        <f>'C завтраками| Bed and breakfast'!B10</f>
        <v>13700</v>
      </c>
      <c r="C10" s="17">
        <f>'C завтраками| Bed and breakfast'!C10</f>
        <v>19100</v>
      </c>
      <c r="D10" s="17">
        <f>'C завтраками| Bed and breakfast'!D10</f>
        <v>13700</v>
      </c>
      <c r="E10" s="17">
        <f>'C завтраками| Bed and breakfast'!E10</f>
        <v>19100</v>
      </c>
      <c r="F10" s="17">
        <f>'C завтраками| Bed and breakfast'!F10</f>
        <v>19100</v>
      </c>
      <c r="G10" s="17">
        <f>'C завтраками| Bed and breakfast'!G10</f>
        <v>14900</v>
      </c>
      <c r="H10" s="17">
        <f>'C завтраками| Bed and breakfast'!H10</f>
        <v>14900</v>
      </c>
      <c r="I10" s="17">
        <f>'C завтраками| Bed and breakfast'!I10</f>
        <v>12500</v>
      </c>
      <c r="J10" s="17">
        <f>'C завтраками| Bed and breakfast'!J10</f>
        <v>12500</v>
      </c>
      <c r="K10" s="17">
        <f>'C завтраками| Bed and breakfast'!K10</f>
        <v>13700</v>
      </c>
      <c r="L10" s="17">
        <f>'C завтраками| Bed and breakfast'!L10</f>
        <v>16100</v>
      </c>
      <c r="M10" s="17">
        <f>'C завтраками| Bed and breakfast'!M10</f>
        <v>14900</v>
      </c>
      <c r="N10" s="17">
        <f>'C завтраками| Bed and breakfast'!N10</f>
        <v>10600</v>
      </c>
      <c r="O10" s="17">
        <f>'C завтраками| Bed and breakfast'!O10</f>
        <v>12500</v>
      </c>
      <c r="P10" s="17">
        <f>'C завтраками| Bed and breakfast'!P10</f>
        <v>12500</v>
      </c>
      <c r="Q10" s="17">
        <f>'C завтраками| Bed and breakfast'!Q10</f>
        <v>13700</v>
      </c>
      <c r="R10" s="17">
        <f>'C завтраками| Bed and breakfast'!R10</f>
        <v>14900</v>
      </c>
      <c r="S10" s="17">
        <f>'C завтраками| Bed and breakfast'!S10</f>
        <v>10600</v>
      </c>
      <c r="T10" s="17">
        <f>'C завтраками| Bed and breakfast'!T10</f>
        <v>10600</v>
      </c>
      <c r="U10" s="17">
        <f>'C завтраками| Bed and breakfast'!U10</f>
        <v>11100</v>
      </c>
      <c r="V10" s="17">
        <f>'C завтраками| Bed and breakfast'!V10</f>
        <v>14600</v>
      </c>
      <c r="W10" s="17">
        <f>'C завтраками| Bed and breakfast'!W10</f>
        <v>12500</v>
      </c>
      <c r="X10" s="17">
        <f>'C завтраками| Bed and breakfast'!X10</f>
        <v>13200</v>
      </c>
      <c r="Y10" s="17">
        <f>'C завтраками| Bed and breakfast'!Y10</f>
        <v>17000</v>
      </c>
      <c r="Z10" s="17">
        <f>'C завтраками| Bed and breakfast'!Z10</f>
        <v>13200</v>
      </c>
      <c r="AA10" s="17">
        <f>'C завтраками| Bed and breakfast'!AA10</f>
        <v>13200</v>
      </c>
      <c r="AB10" s="17">
        <f>'C завтраками| Bed and breakfast'!AB10</f>
        <v>13200</v>
      </c>
      <c r="AC10" s="17">
        <f>'C завтраками| Bed and breakfast'!AC10</f>
        <v>15800</v>
      </c>
      <c r="AD10" s="17">
        <f>'C завтраками| Bed and breakfast'!AD10</f>
        <v>14600</v>
      </c>
      <c r="AE10" s="17">
        <f>'C завтраками| Bed and breakfast'!AE10</f>
        <v>15800</v>
      </c>
      <c r="AF10" s="17">
        <f>'C завтраками| Bed and breakfast'!AF10</f>
        <v>14600</v>
      </c>
      <c r="AG10" s="17">
        <f>'C завтраками| Bed and breakfast'!AG10</f>
        <v>14600</v>
      </c>
      <c r="AH10" s="17">
        <f>'C завтраками| Bed and breakfast'!AH10</f>
        <v>13200</v>
      </c>
      <c r="AI10" s="17">
        <f>'C завтраками| Bed and breakfast'!AI10</f>
        <v>14600</v>
      </c>
      <c r="AJ10" s="17">
        <f>'C завтраками| Bed and breakfast'!AJ10</f>
        <v>15800</v>
      </c>
      <c r="AK10" s="17">
        <f>'C завтраками| Bed and breakfast'!AK10</f>
        <v>14600</v>
      </c>
      <c r="AL10" s="17">
        <f>'C завтраками| Bed and breakfast'!AL10</f>
        <v>15800</v>
      </c>
      <c r="AM10" s="17">
        <f>'C завтраками| Bed and breakfast'!AM10</f>
        <v>14600</v>
      </c>
      <c r="AN10" s="17">
        <f>'C завтраками| Bed and breakfast'!AN10</f>
        <v>15800</v>
      </c>
      <c r="AO10" s="17">
        <f>'C завтраками| Bed and breakfast'!AO10</f>
        <v>15800</v>
      </c>
      <c r="AP10" s="17">
        <f>'C завтраками| Bed and breakfast'!AP10</f>
        <v>15800</v>
      </c>
      <c r="AQ10" s="17">
        <f>'C завтраками| Bed and breakfast'!AQ10</f>
        <v>14600</v>
      </c>
      <c r="AR10" s="17">
        <f>'C завтраками| Bed and breakfast'!AR10</f>
        <v>15800</v>
      </c>
      <c r="AS10" s="17">
        <f>'C завтраками| Bed and breakfast'!AS10</f>
        <v>14600</v>
      </c>
      <c r="AT10" s="17">
        <f>'C завтраками| Bed and breakfast'!AT10</f>
        <v>15800</v>
      </c>
      <c r="AU10" s="17">
        <f>'C завтраками| Bed and breakfast'!AU10</f>
        <v>14600</v>
      </c>
      <c r="AV10" s="17">
        <f>'C завтраками| Bed and breakfast'!AV10</f>
        <v>15800</v>
      </c>
      <c r="AW10" s="17">
        <f>'C завтраками| Bed and breakfast'!AW10</f>
        <v>14600</v>
      </c>
      <c r="AX10" s="17">
        <f>'C завтраками| Bed and breakfast'!AX10</f>
        <v>15800</v>
      </c>
      <c r="AY10" s="17">
        <f>'C завтраками| Bed and breakfast'!AY10</f>
        <v>14600</v>
      </c>
      <c r="AZ10" s="17">
        <f>'C завтраками| Bed and breakfast'!AZ10</f>
        <v>15800</v>
      </c>
      <c r="BA10" s="17">
        <f>'C завтраками| Bed and breakfast'!BA10</f>
        <v>14600</v>
      </c>
    </row>
    <row r="11" spans="1:53" s="18" customFormat="1" x14ac:dyDescent="0.2">
      <c r="A11" s="19">
        <v>2</v>
      </c>
      <c r="B11" s="17">
        <f>'C завтраками| Bed and breakfast'!B11</f>
        <v>15500</v>
      </c>
      <c r="C11" s="17">
        <f>'C завтраками| Bed and breakfast'!C11</f>
        <v>20900</v>
      </c>
      <c r="D11" s="17">
        <f>'C завтраками| Bed and breakfast'!D11</f>
        <v>15500</v>
      </c>
      <c r="E11" s="17">
        <f>'C завтраками| Bed and breakfast'!E11</f>
        <v>20900</v>
      </c>
      <c r="F11" s="17">
        <f>'C завтраками| Bed and breakfast'!F11</f>
        <v>20900</v>
      </c>
      <c r="G11" s="17">
        <f>'C завтраками| Bed and breakfast'!G11</f>
        <v>16700</v>
      </c>
      <c r="H11" s="17">
        <f>'C завтраками| Bed and breakfast'!H11</f>
        <v>16700</v>
      </c>
      <c r="I11" s="17">
        <f>'C завтраками| Bed and breakfast'!I11</f>
        <v>14300</v>
      </c>
      <c r="J11" s="17">
        <f>'C завтраками| Bed and breakfast'!J11</f>
        <v>14300</v>
      </c>
      <c r="K11" s="17">
        <f>'C завтраками| Bed and breakfast'!K11</f>
        <v>15500</v>
      </c>
      <c r="L11" s="17">
        <f>'C завтраками| Bed and breakfast'!L11</f>
        <v>17900</v>
      </c>
      <c r="M11" s="17">
        <f>'C завтраками| Bed and breakfast'!M11</f>
        <v>16700</v>
      </c>
      <c r="N11" s="17">
        <f>'C завтраками| Bed and breakfast'!N11</f>
        <v>12400</v>
      </c>
      <c r="O11" s="17">
        <f>'C завтраками| Bed and breakfast'!O11</f>
        <v>14300</v>
      </c>
      <c r="P11" s="17">
        <f>'C завтраками| Bed and breakfast'!P11</f>
        <v>14300</v>
      </c>
      <c r="Q11" s="17">
        <f>'C завтраками| Bed and breakfast'!Q11</f>
        <v>15500</v>
      </c>
      <c r="R11" s="17">
        <f>'C завтраками| Bed and breakfast'!R11</f>
        <v>16700</v>
      </c>
      <c r="S11" s="17">
        <f>'C завтраками| Bed and breakfast'!S11</f>
        <v>12400</v>
      </c>
      <c r="T11" s="17">
        <f>'C завтраками| Bed and breakfast'!T11</f>
        <v>12400</v>
      </c>
      <c r="U11" s="17">
        <f>'C завтраками| Bed and breakfast'!U11</f>
        <v>12900</v>
      </c>
      <c r="V11" s="17">
        <f>'C завтраками| Bed and breakfast'!V11</f>
        <v>16400</v>
      </c>
      <c r="W11" s="17">
        <f>'C завтраками| Bed and breakfast'!W11</f>
        <v>14300</v>
      </c>
      <c r="X11" s="17">
        <f>'C завтраками| Bed and breakfast'!X11</f>
        <v>15000</v>
      </c>
      <c r="Y11" s="17">
        <f>'C завтраками| Bed and breakfast'!Y11</f>
        <v>18800</v>
      </c>
      <c r="Z11" s="17">
        <f>'C завтраками| Bed and breakfast'!Z11</f>
        <v>15000</v>
      </c>
      <c r="AA11" s="17">
        <f>'C завтраками| Bed and breakfast'!AA11</f>
        <v>15000</v>
      </c>
      <c r="AB11" s="17">
        <f>'C завтраками| Bed and breakfast'!AB11</f>
        <v>15000</v>
      </c>
      <c r="AC11" s="17">
        <f>'C завтраками| Bed and breakfast'!AC11</f>
        <v>17600</v>
      </c>
      <c r="AD11" s="17">
        <f>'C завтраками| Bed and breakfast'!AD11</f>
        <v>16400</v>
      </c>
      <c r="AE11" s="17">
        <f>'C завтраками| Bed and breakfast'!AE11</f>
        <v>17600</v>
      </c>
      <c r="AF11" s="17">
        <f>'C завтраками| Bed and breakfast'!AF11</f>
        <v>16400</v>
      </c>
      <c r="AG11" s="17">
        <f>'C завтраками| Bed and breakfast'!AG11</f>
        <v>16400</v>
      </c>
      <c r="AH11" s="17">
        <f>'C завтраками| Bed and breakfast'!AH11</f>
        <v>15000</v>
      </c>
      <c r="AI11" s="17">
        <f>'C завтраками| Bed and breakfast'!AI11</f>
        <v>16400</v>
      </c>
      <c r="AJ11" s="17">
        <f>'C завтраками| Bed and breakfast'!AJ11</f>
        <v>17600</v>
      </c>
      <c r="AK11" s="17">
        <f>'C завтраками| Bed and breakfast'!AK11</f>
        <v>16400</v>
      </c>
      <c r="AL11" s="17">
        <f>'C завтраками| Bed and breakfast'!AL11</f>
        <v>17600</v>
      </c>
      <c r="AM11" s="17">
        <f>'C завтраками| Bed and breakfast'!AM11</f>
        <v>16400</v>
      </c>
      <c r="AN11" s="17">
        <f>'C завтраками| Bed and breakfast'!AN11</f>
        <v>17600</v>
      </c>
      <c r="AO11" s="17">
        <f>'C завтраками| Bed and breakfast'!AO11</f>
        <v>17600</v>
      </c>
      <c r="AP11" s="17">
        <f>'C завтраками| Bed and breakfast'!AP11</f>
        <v>17600</v>
      </c>
      <c r="AQ11" s="17">
        <f>'C завтраками| Bed and breakfast'!AQ11</f>
        <v>16400</v>
      </c>
      <c r="AR11" s="17">
        <f>'C завтраками| Bed and breakfast'!AR11</f>
        <v>17600</v>
      </c>
      <c r="AS11" s="17">
        <f>'C завтраками| Bed and breakfast'!AS11</f>
        <v>16400</v>
      </c>
      <c r="AT11" s="17">
        <f>'C завтраками| Bed and breakfast'!AT11</f>
        <v>17600</v>
      </c>
      <c r="AU11" s="17">
        <f>'C завтраками| Bed and breakfast'!AU11</f>
        <v>16400</v>
      </c>
      <c r="AV11" s="17">
        <f>'C завтраками| Bed and breakfast'!AV11</f>
        <v>17600</v>
      </c>
      <c r="AW11" s="17">
        <f>'C завтраками| Bed and breakfast'!AW11</f>
        <v>16400</v>
      </c>
      <c r="AX11" s="17">
        <f>'C завтраками| Bed and breakfast'!AX11</f>
        <v>17600</v>
      </c>
      <c r="AY11" s="17">
        <f>'C завтраками| Bed and breakfast'!AY11</f>
        <v>16400</v>
      </c>
      <c r="AZ11" s="17">
        <f>'C завтраками| Bed and breakfast'!AZ11</f>
        <v>17600</v>
      </c>
      <c r="BA11" s="17">
        <f>'C завтраками| Bed and breakfast'!BA11</f>
        <v>16400</v>
      </c>
    </row>
    <row r="12" spans="1:53" s="18" customFormat="1" ht="10.9" customHeight="1" x14ac:dyDescent="0.2">
      <c r="A12" s="17" t="s">
        <v>151</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row>
    <row r="13" spans="1:53" s="18" customFormat="1" ht="11.45" customHeight="1" x14ac:dyDescent="0.2">
      <c r="A13" s="19">
        <v>1</v>
      </c>
      <c r="B13" s="17">
        <f>'C завтраками| Bed and breakfast'!B13</f>
        <v>14700</v>
      </c>
      <c r="C13" s="17">
        <f>'C завтраками| Bed and breakfast'!C13</f>
        <v>20100</v>
      </c>
      <c r="D13" s="17">
        <f>'C завтраками| Bed and breakfast'!D13</f>
        <v>14700</v>
      </c>
      <c r="E13" s="17">
        <f>'C завтраками| Bed and breakfast'!E13</f>
        <v>20100</v>
      </c>
      <c r="F13" s="17">
        <f>'C завтраками| Bed and breakfast'!F13</f>
        <v>20100</v>
      </c>
      <c r="G13" s="17">
        <f>'C завтраками| Bed and breakfast'!G13</f>
        <v>15900</v>
      </c>
      <c r="H13" s="17">
        <f>'C завтраками| Bed and breakfast'!H13</f>
        <v>15900</v>
      </c>
      <c r="I13" s="17">
        <f>'C завтраками| Bed and breakfast'!I13</f>
        <v>13500</v>
      </c>
      <c r="J13" s="17">
        <f>'C завтраками| Bed and breakfast'!J13</f>
        <v>13500</v>
      </c>
      <c r="K13" s="17">
        <f>'C завтраками| Bed and breakfast'!K13</f>
        <v>14700</v>
      </c>
      <c r="L13" s="17">
        <f>'C завтраками| Bed and breakfast'!L13</f>
        <v>17100</v>
      </c>
      <c r="M13" s="17">
        <f>'C завтраками| Bed and breakfast'!M13</f>
        <v>15900</v>
      </c>
      <c r="N13" s="17">
        <f>'C завтраками| Bed and breakfast'!N13</f>
        <v>11600</v>
      </c>
      <c r="O13" s="17">
        <f>'C завтраками| Bed and breakfast'!O13</f>
        <v>13500</v>
      </c>
      <c r="P13" s="17">
        <f>'C завтраками| Bed and breakfast'!P13</f>
        <v>13500</v>
      </c>
      <c r="Q13" s="17">
        <f>'C завтраками| Bed and breakfast'!Q13</f>
        <v>14700</v>
      </c>
      <c r="R13" s="17">
        <f>'C завтраками| Bed and breakfast'!R13</f>
        <v>15900</v>
      </c>
      <c r="S13" s="17">
        <f>'C завтраками| Bed and breakfast'!S13</f>
        <v>11600</v>
      </c>
      <c r="T13" s="17">
        <f>'C завтраками| Bed and breakfast'!T13</f>
        <v>11600</v>
      </c>
      <c r="U13" s="17">
        <f>'C завтраками| Bed and breakfast'!U13</f>
        <v>12100</v>
      </c>
      <c r="V13" s="17">
        <f>'C завтраками| Bed and breakfast'!V13</f>
        <v>15600</v>
      </c>
      <c r="W13" s="17">
        <f>'C завтраками| Bed and breakfast'!W13</f>
        <v>13500</v>
      </c>
      <c r="X13" s="17">
        <f>'C завтраками| Bed and breakfast'!X13</f>
        <v>14200</v>
      </c>
      <c r="Y13" s="17">
        <f>'C завтраками| Bed and breakfast'!Y13</f>
        <v>18000</v>
      </c>
      <c r="Z13" s="17">
        <f>'C завтраками| Bed and breakfast'!Z13</f>
        <v>14200</v>
      </c>
      <c r="AA13" s="17">
        <f>'C завтраками| Bed and breakfast'!AA13</f>
        <v>14200</v>
      </c>
      <c r="AB13" s="17">
        <f>'C завтраками| Bed and breakfast'!AB13</f>
        <v>14200</v>
      </c>
      <c r="AC13" s="17">
        <f>'C завтраками| Bed and breakfast'!AC13</f>
        <v>16800</v>
      </c>
      <c r="AD13" s="17">
        <f>'C завтраками| Bed and breakfast'!AD13</f>
        <v>15600</v>
      </c>
      <c r="AE13" s="17">
        <f>'C завтраками| Bed and breakfast'!AE13</f>
        <v>16800</v>
      </c>
      <c r="AF13" s="17">
        <f>'C завтраками| Bed and breakfast'!AF13</f>
        <v>15600</v>
      </c>
      <c r="AG13" s="17">
        <f>'C завтраками| Bed and breakfast'!AG13</f>
        <v>15600</v>
      </c>
      <c r="AH13" s="17">
        <f>'C завтраками| Bed and breakfast'!AH13</f>
        <v>14200</v>
      </c>
      <c r="AI13" s="17">
        <f>'C завтраками| Bed and breakfast'!AI13</f>
        <v>15600</v>
      </c>
      <c r="AJ13" s="17">
        <f>'C завтраками| Bed and breakfast'!AJ13</f>
        <v>16800</v>
      </c>
      <c r="AK13" s="17">
        <f>'C завтраками| Bed and breakfast'!AK13</f>
        <v>15600</v>
      </c>
      <c r="AL13" s="17">
        <f>'C завтраками| Bed and breakfast'!AL13</f>
        <v>16800</v>
      </c>
      <c r="AM13" s="17">
        <f>'C завтраками| Bed and breakfast'!AM13</f>
        <v>15600</v>
      </c>
      <c r="AN13" s="17">
        <f>'C завтраками| Bed and breakfast'!AN13</f>
        <v>16800</v>
      </c>
      <c r="AO13" s="17">
        <f>'C завтраками| Bed and breakfast'!AO13</f>
        <v>16800</v>
      </c>
      <c r="AP13" s="17">
        <f>'C завтраками| Bed and breakfast'!AP13</f>
        <v>16800</v>
      </c>
      <c r="AQ13" s="17">
        <f>'C завтраками| Bed and breakfast'!AQ13</f>
        <v>15600</v>
      </c>
      <c r="AR13" s="17">
        <f>'C завтраками| Bed and breakfast'!AR13</f>
        <v>16800</v>
      </c>
      <c r="AS13" s="17">
        <f>'C завтраками| Bed and breakfast'!AS13</f>
        <v>15600</v>
      </c>
      <c r="AT13" s="17">
        <f>'C завтраками| Bed and breakfast'!AT13</f>
        <v>16800</v>
      </c>
      <c r="AU13" s="17">
        <f>'C завтраками| Bed and breakfast'!AU13</f>
        <v>15600</v>
      </c>
      <c r="AV13" s="17">
        <f>'C завтраками| Bed and breakfast'!AV13</f>
        <v>16800</v>
      </c>
      <c r="AW13" s="17">
        <f>'C завтраками| Bed and breakfast'!AW13</f>
        <v>15600</v>
      </c>
      <c r="AX13" s="17">
        <f>'C завтраками| Bed and breakfast'!AX13</f>
        <v>16800</v>
      </c>
      <c r="AY13" s="17">
        <f>'C завтраками| Bed and breakfast'!AY13</f>
        <v>15600</v>
      </c>
      <c r="AZ13" s="17">
        <f>'C завтраками| Bed and breakfast'!AZ13</f>
        <v>16800</v>
      </c>
      <c r="BA13" s="17">
        <f>'C завтраками| Bed and breakfast'!BA13</f>
        <v>15600</v>
      </c>
    </row>
    <row r="14" spans="1:53" s="18" customFormat="1" x14ac:dyDescent="0.2">
      <c r="A14" s="19">
        <v>2</v>
      </c>
      <c r="B14" s="17">
        <f>'C завтраками| Bed and breakfast'!B14</f>
        <v>16500</v>
      </c>
      <c r="C14" s="17">
        <f>'C завтраками| Bed and breakfast'!C14</f>
        <v>21900</v>
      </c>
      <c r="D14" s="17">
        <f>'C завтраками| Bed and breakfast'!D14</f>
        <v>16500</v>
      </c>
      <c r="E14" s="17">
        <f>'C завтраками| Bed and breakfast'!E14</f>
        <v>21900</v>
      </c>
      <c r="F14" s="17">
        <f>'C завтраками| Bed and breakfast'!F14</f>
        <v>21900</v>
      </c>
      <c r="G14" s="17">
        <f>'C завтраками| Bed and breakfast'!G14</f>
        <v>17700</v>
      </c>
      <c r="H14" s="17">
        <f>'C завтраками| Bed and breakfast'!H14</f>
        <v>17700</v>
      </c>
      <c r="I14" s="17">
        <f>'C завтраками| Bed and breakfast'!I14</f>
        <v>15300</v>
      </c>
      <c r="J14" s="17">
        <f>'C завтраками| Bed and breakfast'!J14</f>
        <v>15300</v>
      </c>
      <c r="K14" s="17">
        <f>'C завтраками| Bed and breakfast'!K14</f>
        <v>16500</v>
      </c>
      <c r="L14" s="17">
        <f>'C завтраками| Bed and breakfast'!L14</f>
        <v>18900</v>
      </c>
      <c r="M14" s="17">
        <f>'C завтраками| Bed and breakfast'!M14</f>
        <v>17700</v>
      </c>
      <c r="N14" s="17">
        <f>'C завтраками| Bed and breakfast'!N14</f>
        <v>13400</v>
      </c>
      <c r="O14" s="17">
        <f>'C завтраками| Bed and breakfast'!O14</f>
        <v>15300</v>
      </c>
      <c r="P14" s="17">
        <f>'C завтраками| Bed and breakfast'!P14</f>
        <v>15300</v>
      </c>
      <c r="Q14" s="17">
        <f>'C завтраками| Bed and breakfast'!Q14</f>
        <v>16500</v>
      </c>
      <c r="R14" s="17">
        <f>'C завтраками| Bed and breakfast'!R14</f>
        <v>17700</v>
      </c>
      <c r="S14" s="17">
        <f>'C завтраками| Bed and breakfast'!S14</f>
        <v>13400</v>
      </c>
      <c r="T14" s="17">
        <f>'C завтраками| Bed and breakfast'!T14</f>
        <v>13400</v>
      </c>
      <c r="U14" s="17">
        <f>'C завтраками| Bed and breakfast'!U14</f>
        <v>13900</v>
      </c>
      <c r="V14" s="17">
        <f>'C завтраками| Bed and breakfast'!V14</f>
        <v>17400</v>
      </c>
      <c r="W14" s="17">
        <f>'C завтраками| Bed and breakfast'!W14</f>
        <v>15300</v>
      </c>
      <c r="X14" s="17">
        <f>'C завтраками| Bed and breakfast'!X14</f>
        <v>16000</v>
      </c>
      <c r="Y14" s="17">
        <f>'C завтраками| Bed and breakfast'!Y14</f>
        <v>19800</v>
      </c>
      <c r="Z14" s="17">
        <f>'C завтраками| Bed and breakfast'!Z14</f>
        <v>16000</v>
      </c>
      <c r="AA14" s="17">
        <f>'C завтраками| Bed and breakfast'!AA14</f>
        <v>16000</v>
      </c>
      <c r="AB14" s="17">
        <f>'C завтраками| Bed and breakfast'!AB14</f>
        <v>16000</v>
      </c>
      <c r="AC14" s="17">
        <f>'C завтраками| Bed and breakfast'!AC14</f>
        <v>18600</v>
      </c>
      <c r="AD14" s="17">
        <f>'C завтраками| Bed and breakfast'!AD14</f>
        <v>17400</v>
      </c>
      <c r="AE14" s="17">
        <f>'C завтраками| Bed and breakfast'!AE14</f>
        <v>18600</v>
      </c>
      <c r="AF14" s="17">
        <f>'C завтраками| Bed and breakfast'!AF14</f>
        <v>17400</v>
      </c>
      <c r="AG14" s="17">
        <f>'C завтраками| Bed and breakfast'!AG14</f>
        <v>17400</v>
      </c>
      <c r="AH14" s="17">
        <f>'C завтраками| Bed and breakfast'!AH14</f>
        <v>16000</v>
      </c>
      <c r="AI14" s="17">
        <f>'C завтраками| Bed and breakfast'!AI14</f>
        <v>17400</v>
      </c>
      <c r="AJ14" s="17">
        <f>'C завтраками| Bed and breakfast'!AJ14</f>
        <v>18600</v>
      </c>
      <c r="AK14" s="17">
        <f>'C завтраками| Bed and breakfast'!AK14</f>
        <v>17400</v>
      </c>
      <c r="AL14" s="17">
        <f>'C завтраками| Bed and breakfast'!AL14</f>
        <v>18600</v>
      </c>
      <c r="AM14" s="17">
        <f>'C завтраками| Bed and breakfast'!AM14</f>
        <v>17400</v>
      </c>
      <c r="AN14" s="17">
        <f>'C завтраками| Bed and breakfast'!AN14</f>
        <v>18600</v>
      </c>
      <c r="AO14" s="17">
        <f>'C завтраками| Bed and breakfast'!AO14</f>
        <v>18600</v>
      </c>
      <c r="AP14" s="17">
        <f>'C завтраками| Bed and breakfast'!AP14</f>
        <v>18600</v>
      </c>
      <c r="AQ14" s="17">
        <f>'C завтраками| Bed and breakfast'!AQ14</f>
        <v>17400</v>
      </c>
      <c r="AR14" s="17">
        <f>'C завтраками| Bed and breakfast'!AR14</f>
        <v>18600</v>
      </c>
      <c r="AS14" s="17">
        <f>'C завтраками| Bed and breakfast'!AS14</f>
        <v>17400</v>
      </c>
      <c r="AT14" s="17">
        <f>'C завтраками| Bed and breakfast'!AT14</f>
        <v>18600</v>
      </c>
      <c r="AU14" s="17">
        <f>'C завтраками| Bed and breakfast'!AU14</f>
        <v>17400</v>
      </c>
      <c r="AV14" s="17">
        <f>'C завтраками| Bed and breakfast'!AV14</f>
        <v>18600</v>
      </c>
      <c r="AW14" s="17">
        <f>'C завтраками| Bed and breakfast'!AW14</f>
        <v>17400</v>
      </c>
      <c r="AX14" s="17">
        <f>'C завтраками| Bed and breakfast'!AX14</f>
        <v>18600</v>
      </c>
      <c r="AY14" s="17">
        <f>'C завтраками| Bed and breakfast'!AY14</f>
        <v>17400</v>
      </c>
      <c r="AZ14" s="17">
        <f>'C завтраками| Bed and breakfast'!AZ14</f>
        <v>18600</v>
      </c>
      <c r="BA14" s="17">
        <f>'C завтраками| Bed and breakfast'!BA14</f>
        <v>17400</v>
      </c>
    </row>
    <row r="15" spans="1:53" s="18" customFormat="1" ht="10.3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row>
    <row r="16" spans="1:53" s="18" customFormat="1" ht="10.35" customHeight="1" x14ac:dyDescent="0.2">
      <c r="A16" s="19">
        <v>1</v>
      </c>
      <c r="B16" s="17">
        <f>'C завтраками| Bed and breakfast'!B16</f>
        <v>15700</v>
      </c>
      <c r="C16" s="17">
        <f>'C завтраками| Bed and breakfast'!C16</f>
        <v>21100</v>
      </c>
      <c r="D16" s="17">
        <f>'C завтраками| Bed and breakfast'!D16</f>
        <v>15700</v>
      </c>
      <c r="E16" s="17">
        <f>'C завтраками| Bed and breakfast'!E16</f>
        <v>21100</v>
      </c>
      <c r="F16" s="17">
        <f>'C завтраками| Bed and breakfast'!F16</f>
        <v>21100</v>
      </c>
      <c r="G16" s="17">
        <f>'C завтраками| Bed and breakfast'!G16</f>
        <v>16900</v>
      </c>
      <c r="H16" s="17">
        <f>'C завтраками| Bed and breakfast'!H16</f>
        <v>16900</v>
      </c>
      <c r="I16" s="17">
        <f>'C завтраками| Bed and breakfast'!I16</f>
        <v>14500</v>
      </c>
      <c r="J16" s="17">
        <f>'C завтраками| Bed and breakfast'!J16</f>
        <v>14500</v>
      </c>
      <c r="K16" s="17">
        <f>'C завтраками| Bed and breakfast'!K16</f>
        <v>15700</v>
      </c>
      <c r="L16" s="17">
        <f>'C завтраками| Bed and breakfast'!L16</f>
        <v>18100</v>
      </c>
      <c r="M16" s="17">
        <f>'C завтраками| Bed and breakfast'!M16</f>
        <v>16900</v>
      </c>
      <c r="N16" s="17">
        <f>'C завтраками| Bed and breakfast'!N16</f>
        <v>12600</v>
      </c>
      <c r="O16" s="17">
        <f>'C завтраками| Bed and breakfast'!O16</f>
        <v>14500</v>
      </c>
      <c r="P16" s="17">
        <f>'C завтраками| Bed and breakfast'!P16</f>
        <v>14500</v>
      </c>
      <c r="Q16" s="17">
        <f>'C завтраками| Bed and breakfast'!Q16</f>
        <v>15700</v>
      </c>
      <c r="R16" s="17">
        <f>'C завтраками| Bed and breakfast'!R16</f>
        <v>16900</v>
      </c>
      <c r="S16" s="17">
        <f>'C завтраками| Bed and breakfast'!S16</f>
        <v>12600</v>
      </c>
      <c r="T16" s="17">
        <f>'C завтраками| Bed and breakfast'!T16</f>
        <v>12600</v>
      </c>
      <c r="U16" s="17">
        <f>'C завтраками| Bed and breakfast'!U16</f>
        <v>13100</v>
      </c>
      <c r="V16" s="17">
        <f>'C завтраками| Bed and breakfast'!V16</f>
        <v>16600</v>
      </c>
      <c r="W16" s="17">
        <f>'C завтраками| Bed and breakfast'!W16</f>
        <v>14500</v>
      </c>
      <c r="X16" s="17">
        <f>'C завтраками| Bed and breakfast'!X16</f>
        <v>15200</v>
      </c>
      <c r="Y16" s="17">
        <f>'C завтраками| Bed and breakfast'!Y16</f>
        <v>19000</v>
      </c>
      <c r="Z16" s="17">
        <f>'C завтраками| Bed and breakfast'!Z16</f>
        <v>15200</v>
      </c>
      <c r="AA16" s="17">
        <f>'C завтраками| Bed and breakfast'!AA16</f>
        <v>15200</v>
      </c>
      <c r="AB16" s="17">
        <f>'C завтраками| Bed and breakfast'!AB16</f>
        <v>15200</v>
      </c>
      <c r="AC16" s="17">
        <f>'C завтраками| Bed and breakfast'!AC16</f>
        <v>17800</v>
      </c>
      <c r="AD16" s="17">
        <f>'C завтраками| Bed and breakfast'!AD16</f>
        <v>16600</v>
      </c>
      <c r="AE16" s="17">
        <f>'C завтраками| Bed and breakfast'!AE16</f>
        <v>17800</v>
      </c>
      <c r="AF16" s="17">
        <f>'C завтраками| Bed and breakfast'!AF16</f>
        <v>16600</v>
      </c>
      <c r="AG16" s="17">
        <f>'C завтраками| Bed and breakfast'!AG16</f>
        <v>16600</v>
      </c>
      <c r="AH16" s="17">
        <f>'C завтраками| Bed and breakfast'!AH16</f>
        <v>15200</v>
      </c>
      <c r="AI16" s="17">
        <f>'C завтраками| Bed and breakfast'!AI16</f>
        <v>16600</v>
      </c>
      <c r="AJ16" s="17">
        <f>'C завтраками| Bed and breakfast'!AJ16</f>
        <v>17800</v>
      </c>
      <c r="AK16" s="17">
        <f>'C завтраками| Bed and breakfast'!AK16</f>
        <v>16600</v>
      </c>
      <c r="AL16" s="17">
        <f>'C завтраками| Bed and breakfast'!AL16</f>
        <v>17800</v>
      </c>
      <c r="AM16" s="17">
        <f>'C завтраками| Bed and breakfast'!AM16</f>
        <v>16600</v>
      </c>
      <c r="AN16" s="17">
        <f>'C завтраками| Bed and breakfast'!AN16</f>
        <v>17800</v>
      </c>
      <c r="AO16" s="17">
        <f>'C завтраками| Bed and breakfast'!AO16</f>
        <v>17800</v>
      </c>
      <c r="AP16" s="17">
        <f>'C завтраками| Bed and breakfast'!AP16</f>
        <v>17800</v>
      </c>
      <c r="AQ16" s="17">
        <f>'C завтраками| Bed and breakfast'!AQ16</f>
        <v>16600</v>
      </c>
      <c r="AR16" s="17">
        <f>'C завтраками| Bed and breakfast'!AR16</f>
        <v>17800</v>
      </c>
      <c r="AS16" s="17">
        <f>'C завтраками| Bed and breakfast'!AS16</f>
        <v>16600</v>
      </c>
      <c r="AT16" s="17">
        <f>'C завтраками| Bed and breakfast'!AT16</f>
        <v>17800</v>
      </c>
      <c r="AU16" s="17">
        <f>'C завтраками| Bed and breakfast'!AU16</f>
        <v>16600</v>
      </c>
      <c r="AV16" s="17">
        <f>'C завтраками| Bed and breakfast'!AV16</f>
        <v>17800</v>
      </c>
      <c r="AW16" s="17">
        <f>'C завтраками| Bed and breakfast'!AW16</f>
        <v>16600</v>
      </c>
      <c r="AX16" s="17">
        <f>'C завтраками| Bed and breakfast'!AX16</f>
        <v>17800</v>
      </c>
      <c r="AY16" s="17">
        <f>'C завтраками| Bed and breakfast'!AY16</f>
        <v>16600</v>
      </c>
      <c r="AZ16" s="17">
        <f>'C завтраками| Bed and breakfast'!AZ16</f>
        <v>17800</v>
      </c>
      <c r="BA16" s="17">
        <f>'C завтраками| Bed and breakfast'!BA16</f>
        <v>16600</v>
      </c>
    </row>
    <row r="17" spans="1:53" s="18" customFormat="1" ht="10.35" customHeight="1" x14ac:dyDescent="0.2">
      <c r="A17" s="19">
        <v>2</v>
      </c>
      <c r="B17" s="17">
        <f>'C завтраками| Bed and breakfast'!B17</f>
        <v>17500</v>
      </c>
      <c r="C17" s="17">
        <f>'C завтраками| Bed and breakfast'!C17</f>
        <v>22900</v>
      </c>
      <c r="D17" s="17">
        <f>'C завтраками| Bed and breakfast'!D17</f>
        <v>17500</v>
      </c>
      <c r="E17" s="17">
        <f>'C завтраками| Bed and breakfast'!E17</f>
        <v>22900</v>
      </c>
      <c r="F17" s="17">
        <f>'C завтраками| Bed and breakfast'!F17</f>
        <v>22900</v>
      </c>
      <c r="G17" s="17">
        <f>'C завтраками| Bed and breakfast'!G17</f>
        <v>18700</v>
      </c>
      <c r="H17" s="17">
        <f>'C завтраками| Bed and breakfast'!H17</f>
        <v>18700</v>
      </c>
      <c r="I17" s="17">
        <f>'C завтраками| Bed and breakfast'!I17</f>
        <v>16300</v>
      </c>
      <c r="J17" s="17">
        <f>'C завтраками| Bed and breakfast'!J17</f>
        <v>16300</v>
      </c>
      <c r="K17" s="17">
        <f>'C завтраками| Bed and breakfast'!K17</f>
        <v>17500</v>
      </c>
      <c r="L17" s="17">
        <f>'C завтраками| Bed and breakfast'!L17</f>
        <v>19900</v>
      </c>
      <c r="M17" s="17">
        <f>'C завтраками| Bed and breakfast'!M17</f>
        <v>18700</v>
      </c>
      <c r="N17" s="17">
        <f>'C завтраками| Bed and breakfast'!N17</f>
        <v>14400</v>
      </c>
      <c r="O17" s="17">
        <f>'C завтраками| Bed and breakfast'!O17</f>
        <v>16300</v>
      </c>
      <c r="P17" s="17">
        <f>'C завтраками| Bed and breakfast'!P17</f>
        <v>16300</v>
      </c>
      <c r="Q17" s="17">
        <f>'C завтраками| Bed and breakfast'!Q17</f>
        <v>17500</v>
      </c>
      <c r="R17" s="17">
        <f>'C завтраками| Bed and breakfast'!R17</f>
        <v>18700</v>
      </c>
      <c r="S17" s="17">
        <f>'C завтраками| Bed and breakfast'!S17</f>
        <v>14400</v>
      </c>
      <c r="T17" s="17">
        <f>'C завтраками| Bed and breakfast'!T17</f>
        <v>14400</v>
      </c>
      <c r="U17" s="17">
        <f>'C завтраками| Bed and breakfast'!U17</f>
        <v>14900</v>
      </c>
      <c r="V17" s="17">
        <f>'C завтраками| Bed and breakfast'!V17</f>
        <v>18400</v>
      </c>
      <c r="W17" s="17">
        <f>'C завтраками| Bed and breakfast'!W17</f>
        <v>16300</v>
      </c>
      <c r="X17" s="17">
        <f>'C завтраками| Bed and breakfast'!X17</f>
        <v>17000</v>
      </c>
      <c r="Y17" s="17">
        <f>'C завтраками| Bed and breakfast'!Y17</f>
        <v>20800</v>
      </c>
      <c r="Z17" s="17">
        <f>'C завтраками| Bed and breakfast'!Z17</f>
        <v>17000</v>
      </c>
      <c r="AA17" s="17">
        <f>'C завтраками| Bed and breakfast'!AA17</f>
        <v>17000</v>
      </c>
      <c r="AB17" s="17">
        <f>'C завтраками| Bed and breakfast'!AB17</f>
        <v>17000</v>
      </c>
      <c r="AC17" s="17">
        <f>'C завтраками| Bed and breakfast'!AC17</f>
        <v>19600</v>
      </c>
      <c r="AD17" s="17">
        <f>'C завтраками| Bed and breakfast'!AD17</f>
        <v>18400</v>
      </c>
      <c r="AE17" s="17">
        <f>'C завтраками| Bed and breakfast'!AE17</f>
        <v>19600</v>
      </c>
      <c r="AF17" s="17">
        <f>'C завтраками| Bed and breakfast'!AF17</f>
        <v>18400</v>
      </c>
      <c r="AG17" s="17">
        <f>'C завтраками| Bed and breakfast'!AG17</f>
        <v>18400</v>
      </c>
      <c r="AH17" s="17">
        <f>'C завтраками| Bed and breakfast'!AH17</f>
        <v>17000</v>
      </c>
      <c r="AI17" s="17">
        <f>'C завтраками| Bed and breakfast'!AI17</f>
        <v>18400</v>
      </c>
      <c r="AJ17" s="17">
        <f>'C завтраками| Bed and breakfast'!AJ17</f>
        <v>19600</v>
      </c>
      <c r="AK17" s="17">
        <f>'C завтраками| Bed and breakfast'!AK17</f>
        <v>18400</v>
      </c>
      <c r="AL17" s="17">
        <f>'C завтраками| Bed and breakfast'!AL17</f>
        <v>19600</v>
      </c>
      <c r="AM17" s="17">
        <f>'C завтраками| Bed and breakfast'!AM17</f>
        <v>18400</v>
      </c>
      <c r="AN17" s="17">
        <f>'C завтраками| Bed and breakfast'!AN17</f>
        <v>19600</v>
      </c>
      <c r="AO17" s="17">
        <f>'C завтраками| Bed and breakfast'!AO17</f>
        <v>19600</v>
      </c>
      <c r="AP17" s="17">
        <f>'C завтраками| Bed and breakfast'!AP17</f>
        <v>19600</v>
      </c>
      <c r="AQ17" s="17">
        <f>'C завтраками| Bed and breakfast'!AQ17</f>
        <v>18400</v>
      </c>
      <c r="AR17" s="17">
        <f>'C завтраками| Bed and breakfast'!AR17</f>
        <v>19600</v>
      </c>
      <c r="AS17" s="17">
        <f>'C завтраками| Bed and breakfast'!AS17</f>
        <v>18400</v>
      </c>
      <c r="AT17" s="17">
        <f>'C завтраками| Bed and breakfast'!AT17</f>
        <v>19600</v>
      </c>
      <c r="AU17" s="17">
        <f>'C завтраками| Bed and breakfast'!AU17</f>
        <v>18400</v>
      </c>
      <c r="AV17" s="17">
        <f>'C завтраками| Bed and breakfast'!AV17</f>
        <v>19600</v>
      </c>
      <c r="AW17" s="17">
        <f>'C завтраками| Bed and breakfast'!AW17</f>
        <v>18400</v>
      </c>
      <c r="AX17" s="17">
        <f>'C завтраками| Bed and breakfast'!AX17</f>
        <v>19600</v>
      </c>
      <c r="AY17" s="17">
        <f>'C завтраками| Bed and breakfast'!AY17</f>
        <v>18400</v>
      </c>
      <c r="AZ17" s="17">
        <f>'C завтраками| Bed and breakfast'!AZ17</f>
        <v>19600</v>
      </c>
      <c r="BA17" s="17">
        <f>'C завтраками| Bed and breakfast'!BA17</f>
        <v>18400</v>
      </c>
    </row>
    <row r="18" spans="1:53" s="18" customFormat="1" ht="10.35" customHeight="1" x14ac:dyDescent="0.2">
      <c r="A18" s="17" t="s">
        <v>152</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row>
    <row r="19" spans="1:53" s="18" customFormat="1" ht="10.35" customHeight="1" x14ac:dyDescent="0.2">
      <c r="A19" s="19">
        <v>1</v>
      </c>
      <c r="B19" s="17">
        <f>'C завтраками| Bed and breakfast'!B19</f>
        <v>16700</v>
      </c>
      <c r="C19" s="17">
        <f>'C завтраками| Bed and breakfast'!C19</f>
        <v>22100</v>
      </c>
      <c r="D19" s="17">
        <f>'C завтраками| Bed and breakfast'!D19</f>
        <v>16700</v>
      </c>
      <c r="E19" s="17">
        <f>'C завтраками| Bed and breakfast'!E19</f>
        <v>22100</v>
      </c>
      <c r="F19" s="17">
        <f>'C завтраками| Bed and breakfast'!F19</f>
        <v>22100</v>
      </c>
      <c r="G19" s="17">
        <f>'C завтраками| Bed and breakfast'!G19</f>
        <v>17900</v>
      </c>
      <c r="H19" s="17">
        <f>'C завтраками| Bed and breakfast'!H19</f>
        <v>17900</v>
      </c>
      <c r="I19" s="17">
        <f>'C завтраками| Bed and breakfast'!I19</f>
        <v>15500</v>
      </c>
      <c r="J19" s="17">
        <f>'C завтраками| Bed and breakfast'!J19</f>
        <v>15500</v>
      </c>
      <c r="K19" s="17">
        <f>'C завтраками| Bed and breakfast'!K19</f>
        <v>16700</v>
      </c>
      <c r="L19" s="17">
        <f>'C завтраками| Bed and breakfast'!L19</f>
        <v>19100</v>
      </c>
      <c r="M19" s="17">
        <f>'C завтраками| Bed and breakfast'!M19</f>
        <v>17900</v>
      </c>
      <c r="N19" s="17">
        <f>'C завтраками| Bed and breakfast'!N19</f>
        <v>13600</v>
      </c>
      <c r="O19" s="17">
        <f>'C завтраками| Bed and breakfast'!O19</f>
        <v>15500</v>
      </c>
      <c r="P19" s="17">
        <f>'C завтраками| Bed and breakfast'!P19</f>
        <v>15500</v>
      </c>
      <c r="Q19" s="17">
        <f>'C завтраками| Bed and breakfast'!Q19</f>
        <v>16700</v>
      </c>
      <c r="R19" s="17">
        <f>'C завтраками| Bed and breakfast'!R19</f>
        <v>17900</v>
      </c>
      <c r="S19" s="17">
        <f>'C завтраками| Bed and breakfast'!S19</f>
        <v>13600</v>
      </c>
      <c r="T19" s="17">
        <f>'C завтраками| Bed and breakfast'!T19</f>
        <v>13600</v>
      </c>
      <c r="U19" s="17">
        <f>'C завтраками| Bed and breakfast'!U19</f>
        <v>14100</v>
      </c>
      <c r="V19" s="17">
        <f>'C завтраками| Bed and breakfast'!V19</f>
        <v>17600</v>
      </c>
      <c r="W19" s="17">
        <f>'C завтраками| Bed and breakfast'!W19</f>
        <v>15500</v>
      </c>
      <c r="X19" s="17">
        <f>'C завтраками| Bed and breakfast'!X19</f>
        <v>16200</v>
      </c>
      <c r="Y19" s="17">
        <f>'C завтраками| Bed and breakfast'!Y19</f>
        <v>20000</v>
      </c>
      <c r="Z19" s="17">
        <f>'C завтраками| Bed and breakfast'!Z19</f>
        <v>16200</v>
      </c>
      <c r="AA19" s="17">
        <f>'C завтраками| Bed and breakfast'!AA19</f>
        <v>16200</v>
      </c>
      <c r="AB19" s="17">
        <f>'C завтраками| Bed and breakfast'!AB19</f>
        <v>16200</v>
      </c>
      <c r="AC19" s="17">
        <f>'C завтраками| Bed and breakfast'!AC19</f>
        <v>18800</v>
      </c>
      <c r="AD19" s="17">
        <f>'C завтраками| Bed and breakfast'!AD19</f>
        <v>17600</v>
      </c>
      <c r="AE19" s="17">
        <f>'C завтраками| Bed and breakfast'!AE19</f>
        <v>18800</v>
      </c>
      <c r="AF19" s="17">
        <f>'C завтраками| Bed and breakfast'!AF19</f>
        <v>17600</v>
      </c>
      <c r="AG19" s="17">
        <f>'C завтраками| Bed and breakfast'!AG19</f>
        <v>17600</v>
      </c>
      <c r="AH19" s="17">
        <f>'C завтраками| Bed and breakfast'!AH19</f>
        <v>16200</v>
      </c>
      <c r="AI19" s="17">
        <f>'C завтраками| Bed and breakfast'!AI19</f>
        <v>17600</v>
      </c>
      <c r="AJ19" s="17">
        <f>'C завтраками| Bed and breakfast'!AJ19</f>
        <v>18800</v>
      </c>
      <c r="AK19" s="17">
        <f>'C завтраками| Bed and breakfast'!AK19</f>
        <v>17600</v>
      </c>
      <c r="AL19" s="17">
        <f>'C завтраками| Bed and breakfast'!AL19</f>
        <v>18800</v>
      </c>
      <c r="AM19" s="17">
        <f>'C завтраками| Bed and breakfast'!AM19</f>
        <v>17600</v>
      </c>
      <c r="AN19" s="17">
        <f>'C завтраками| Bed and breakfast'!AN19</f>
        <v>18800</v>
      </c>
      <c r="AO19" s="17">
        <f>'C завтраками| Bed and breakfast'!AO19</f>
        <v>18800</v>
      </c>
      <c r="AP19" s="17">
        <f>'C завтраками| Bed and breakfast'!AP19</f>
        <v>18800</v>
      </c>
      <c r="AQ19" s="17">
        <f>'C завтраками| Bed and breakfast'!AQ19</f>
        <v>17600</v>
      </c>
      <c r="AR19" s="17">
        <f>'C завтраками| Bed and breakfast'!AR19</f>
        <v>18800</v>
      </c>
      <c r="AS19" s="17">
        <f>'C завтраками| Bed and breakfast'!AS19</f>
        <v>17600</v>
      </c>
      <c r="AT19" s="17">
        <f>'C завтраками| Bed and breakfast'!AT19</f>
        <v>18800</v>
      </c>
      <c r="AU19" s="17">
        <f>'C завтраками| Bed and breakfast'!AU19</f>
        <v>17600</v>
      </c>
      <c r="AV19" s="17">
        <f>'C завтраками| Bed and breakfast'!AV19</f>
        <v>18800</v>
      </c>
      <c r="AW19" s="17">
        <f>'C завтраками| Bed and breakfast'!AW19</f>
        <v>17600</v>
      </c>
      <c r="AX19" s="17">
        <f>'C завтраками| Bed and breakfast'!AX19</f>
        <v>18800</v>
      </c>
      <c r="AY19" s="17">
        <f>'C завтраками| Bed and breakfast'!AY19</f>
        <v>17600</v>
      </c>
      <c r="AZ19" s="17">
        <f>'C завтраками| Bed and breakfast'!AZ19</f>
        <v>18800</v>
      </c>
      <c r="BA19" s="17">
        <f>'C завтраками| Bed and breakfast'!BA19</f>
        <v>17600</v>
      </c>
    </row>
    <row r="20" spans="1:53" s="18" customFormat="1" ht="10.35" customHeight="1" x14ac:dyDescent="0.2">
      <c r="A20" s="19">
        <v>2</v>
      </c>
      <c r="B20" s="17">
        <f>'C завтраками| Bed and breakfast'!B20</f>
        <v>18500</v>
      </c>
      <c r="C20" s="17">
        <f>'C завтраками| Bed and breakfast'!C20</f>
        <v>23900</v>
      </c>
      <c r="D20" s="17">
        <f>'C завтраками| Bed and breakfast'!D20</f>
        <v>18500</v>
      </c>
      <c r="E20" s="17">
        <f>'C завтраками| Bed and breakfast'!E20</f>
        <v>23900</v>
      </c>
      <c r="F20" s="17">
        <f>'C завтраками| Bed and breakfast'!F20</f>
        <v>23900</v>
      </c>
      <c r="G20" s="17">
        <f>'C завтраками| Bed and breakfast'!G20</f>
        <v>19700</v>
      </c>
      <c r="H20" s="17">
        <f>'C завтраками| Bed and breakfast'!H20</f>
        <v>19700</v>
      </c>
      <c r="I20" s="17">
        <f>'C завтраками| Bed and breakfast'!I20</f>
        <v>17300</v>
      </c>
      <c r="J20" s="17">
        <f>'C завтраками| Bed and breakfast'!J20</f>
        <v>17300</v>
      </c>
      <c r="K20" s="17">
        <f>'C завтраками| Bed and breakfast'!K20</f>
        <v>18500</v>
      </c>
      <c r="L20" s="17">
        <f>'C завтраками| Bed and breakfast'!L20</f>
        <v>20900</v>
      </c>
      <c r="M20" s="17">
        <f>'C завтраками| Bed and breakfast'!M20</f>
        <v>19700</v>
      </c>
      <c r="N20" s="17">
        <f>'C завтраками| Bed and breakfast'!N20</f>
        <v>15400</v>
      </c>
      <c r="O20" s="17">
        <f>'C завтраками| Bed and breakfast'!O20</f>
        <v>17300</v>
      </c>
      <c r="P20" s="17">
        <f>'C завтраками| Bed and breakfast'!P20</f>
        <v>17300</v>
      </c>
      <c r="Q20" s="17">
        <f>'C завтраками| Bed and breakfast'!Q20</f>
        <v>18500</v>
      </c>
      <c r="R20" s="17">
        <f>'C завтраками| Bed and breakfast'!R20</f>
        <v>19700</v>
      </c>
      <c r="S20" s="17">
        <f>'C завтраками| Bed and breakfast'!S20</f>
        <v>15400</v>
      </c>
      <c r="T20" s="17">
        <f>'C завтраками| Bed and breakfast'!T20</f>
        <v>15400</v>
      </c>
      <c r="U20" s="17">
        <f>'C завтраками| Bed and breakfast'!U20</f>
        <v>15900</v>
      </c>
      <c r="V20" s="17">
        <f>'C завтраками| Bed and breakfast'!V20</f>
        <v>19400</v>
      </c>
      <c r="W20" s="17">
        <f>'C завтраками| Bed and breakfast'!W20</f>
        <v>17300</v>
      </c>
      <c r="X20" s="17">
        <f>'C завтраками| Bed and breakfast'!X20</f>
        <v>18000</v>
      </c>
      <c r="Y20" s="17">
        <f>'C завтраками| Bed and breakfast'!Y20</f>
        <v>21800</v>
      </c>
      <c r="Z20" s="17">
        <f>'C завтраками| Bed and breakfast'!Z20</f>
        <v>18000</v>
      </c>
      <c r="AA20" s="17">
        <f>'C завтраками| Bed and breakfast'!AA20</f>
        <v>18000</v>
      </c>
      <c r="AB20" s="17">
        <f>'C завтраками| Bed and breakfast'!AB20</f>
        <v>18000</v>
      </c>
      <c r="AC20" s="17">
        <f>'C завтраками| Bed and breakfast'!AC20</f>
        <v>20600</v>
      </c>
      <c r="AD20" s="17">
        <f>'C завтраками| Bed and breakfast'!AD20</f>
        <v>19400</v>
      </c>
      <c r="AE20" s="17">
        <f>'C завтраками| Bed and breakfast'!AE20</f>
        <v>20600</v>
      </c>
      <c r="AF20" s="17">
        <f>'C завтраками| Bed and breakfast'!AF20</f>
        <v>19400</v>
      </c>
      <c r="AG20" s="17">
        <f>'C завтраками| Bed and breakfast'!AG20</f>
        <v>19400</v>
      </c>
      <c r="AH20" s="17">
        <f>'C завтраками| Bed and breakfast'!AH20</f>
        <v>18000</v>
      </c>
      <c r="AI20" s="17">
        <f>'C завтраками| Bed and breakfast'!AI20</f>
        <v>19400</v>
      </c>
      <c r="AJ20" s="17">
        <f>'C завтраками| Bed and breakfast'!AJ20</f>
        <v>20600</v>
      </c>
      <c r="AK20" s="17">
        <f>'C завтраками| Bed and breakfast'!AK20</f>
        <v>19400</v>
      </c>
      <c r="AL20" s="17">
        <f>'C завтраками| Bed and breakfast'!AL20</f>
        <v>20600</v>
      </c>
      <c r="AM20" s="17">
        <f>'C завтраками| Bed and breakfast'!AM20</f>
        <v>19400</v>
      </c>
      <c r="AN20" s="17">
        <f>'C завтраками| Bed and breakfast'!AN20</f>
        <v>20600</v>
      </c>
      <c r="AO20" s="17">
        <f>'C завтраками| Bed and breakfast'!AO20</f>
        <v>20600</v>
      </c>
      <c r="AP20" s="17">
        <f>'C завтраками| Bed and breakfast'!AP20</f>
        <v>20600</v>
      </c>
      <c r="AQ20" s="17">
        <f>'C завтраками| Bed and breakfast'!AQ20</f>
        <v>19400</v>
      </c>
      <c r="AR20" s="17">
        <f>'C завтраками| Bed and breakfast'!AR20</f>
        <v>20600</v>
      </c>
      <c r="AS20" s="17">
        <f>'C завтраками| Bed and breakfast'!AS20</f>
        <v>19400</v>
      </c>
      <c r="AT20" s="17">
        <f>'C завтраками| Bed and breakfast'!AT20</f>
        <v>20600</v>
      </c>
      <c r="AU20" s="17">
        <f>'C завтраками| Bed and breakfast'!AU20</f>
        <v>19400</v>
      </c>
      <c r="AV20" s="17">
        <f>'C завтраками| Bed and breakfast'!AV20</f>
        <v>20600</v>
      </c>
      <c r="AW20" s="17">
        <f>'C завтраками| Bed and breakfast'!AW20</f>
        <v>19400</v>
      </c>
      <c r="AX20" s="17">
        <f>'C завтраками| Bed and breakfast'!AX20</f>
        <v>20600</v>
      </c>
      <c r="AY20" s="17">
        <f>'C завтраками| Bed and breakfast'!AY20</f>
        <v>19400</v>
      </c>
      <c r="AZ20" s="17">
        <f>'C завтраками| Bed and breakfast'!AZ20</f>
        <v>20600</v>
      </c>
      <c r="BA20" s="17">
        <f>'C завтраками| Bed and breakfast'!BA20</f>
        <v>19400</v>
      </c>
    </row>
    <row r="21" spans="1:53" s="18" customFormat="1" ht="10.35"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row>
    <row r="22" spans="1:53" s="18" customFormat="1" ht="10.35" customHeight="1" x14ac:dyDescent="0.2">
      <c r="A22" s="19">
        <v>1</v>
      </c>
      <c r="B22" s="17">
        <f>'C завтраками| Bed and breakfast'!B22</f>
        <v>21200</v>
      </c>
      <c r="C22" s="17">
        <f>'C завтраками| Bed and breakfast'!C22</f>
        <v>26600</v>
      </c>
      <c r="D22" s="17">
        <f>'C завтраками| Bed and breakfast'!D22</f>
        <v>21200</v>
      </c>
      <c r="E22" s="17">
        <f>'C завтраками| Bed and breakfast'!E22</f>
        <v>26600</v>
      </c>
      <c r="F22" s="17">
        <f>'C завтраками| Bed and breakfast'!F22</f>
        <v>26600</v>
      </c>
      <c r="G22" s="17">
        <f>'C завтраками| Bed and breakfast'!G22</f>
        <v>22400</v>
      </c>
      <c r="H22" s="17">
        <f>'C завтраками| Bed and breakfast'!H22</f>
        <v>22400</v>
      </c>
      <c r="I22" s="17">
        <f>'C завтраками| Bed and breakfast'!I22</f>
        <v>20000</v>
      </c>
      <c r="J22" s="17">
        <f>'C завтраками| Bed and breakfast'!J22</f>
        <v>20000</v>
      </c>
      <c r="K22" s="17">
        <f>'C завтраками| Bed and breakfast'!K22</f>
        <v>21200</v>
      </c>
      <c r="L22" s="17">
        <f>'C завтраками| Bed and breakfast'!L22</f>
        <v>23600</v>
      </c>
      <c r="M22" s="17">
        <f>'C завтраками| Bed and breakfast'!M22</f>
        <v>22400</v>
      </c>
      <c r="N22" s="17">
        <f>'C завтраками| Bed and breakfast'!N22</f>
        <v>18100</v>
      </c>
      <c r="O22" s="17">
        <f>'C завтраками| Bed and breakfast'!O22</f>
        <v>20000</v>
      </c>
      <c r="P22" s="17">
        <f>'C завтраками| Bed and breakfast'!P22</f>
        <v>20000</v>
      </c>
      <c r="Q22" s="17">
        <f>'C завтраками| Bed and breakfast'!Q22</f>
        <v>21200</v>
      </c>
      <c r="R22" s="17">
        <f>'C завтраками| Bed and breakfast'!R22</f>
        <v>22400</v>
      </c>
      <c r="S22" s="17">
        <f>'C завтраками| Bed and breakfast'!S22</f>
        <v>18100</v>
      </c>
      <c r="T22" s="17">
        <f>'C завтраками| Bed and breakfast'!T22</f>
        <v>18100</v>
      </c>
      <c r="U22" s="17">
        <f>'C завтраками| Bed and breakfast'!U22</f>
        <v>20100</v>
      </c>
      <c r="V22" s="17">
        <f>'C завтраками| Bed and breakfast'!V22</f>
        <v>23600</v>
      </c>
      <c r="W22" s="17">
        <f>'C завтраками| Bed and breakfast'!W22</f>
        <v>21500</v>
      </c>
      <c r="X22" s="17">
        <f>'C завтраками| Bed and breakfast'!X22</f>
        <v>22200</v>
      </c>
      <c r="Y22" s="17">
        <f>'C завтраками| Bed and breakfast'!Y22</f>
        <v>26000</v>
      </c>
      <c r="Z22" s="17">
        <f>'C завтраками| Bed and breakfast'!Z22</f>
        <v>22200</v>
      </c>
      <c r="AA22" s="17">
        <f>'C завтраками| Bed and breakfast'!AA22</f>
        <v>22200</v>
      </c>
      <c r="AB22" s="17">
        <f>'C завтраками| Bed and breakfast'!AB22</f>
        <v>22200</v>
      </c>
      <c r="AC22" s="17">
        <f>'C завтраками| Bed and breakfast'!AC22</f>
        <v>24800</v>
      </c>
      <c r="AD22" s="17">
        <f>'C завтраками| Bed and breakfast'!AD22</f>
        <v>23600</v>
      </c>
      <c r="AE22" s="17">
        <f>'C завтраками| Bed and breakfast'!AE22</f>
        <v>24800</v>
      </c>
      <c r="AF22" s="17">
        <f>'C завтраками| Bed and breakfast'!AF22</f>
        <v>23600</v>
      </c>
      <c r="AG22" s="17">
        <f>'C завтраками| Bed and breakfast'!AG22</f>
        <v>23600</v>
      </c>
      <c r="AH22" s="17">
        <f>'C завтраками| Bed and breakfast'!AH22</f>
        <v>22200</v>
      </c>
      <c r="AI22" s="17">
        <f>'C завтраками| Bed and breakfast'!AI22</f>
        <v>23600</v>
      </c>
      <c r="AJ22" s="17">
        <f>'C завтраками| Bed and breakfast'!AJ22</f>
        <v>24800</v>
      </c>
      <c r="AK22" s="17">
        <f>'C завтраками| Bed and breakfast'!AK22</f>
        <v>23600</v>
      </c>
      <c r="AL22" s="17">
        <f>'C завтраками| Bed and breakfast'!AL22</f>
        <v>24800</v>
      </c>
      <c r="AM22" s="17">
        <f>'C завтраками| Bed and breakfast'!AM22</f>
        <v>23600</v>
      </c>
      <c r="AN22" s="17">
        <f>'C завтраками| Bed and breakfast'!AN22</f>
        <v>24800</v>
      </c>
      <c r="AO22" s="17">
        <f>'C завтраками| Bed and breakfast'!AO22</f>
        <v>24800</v>
      </c>
      <c r="AP22" s="17">
        <f>'C завтраками| Bed and breakfast'!AP22</f>
        <v>24800</v>
      </c>
      <c r="AQ22" s="17">
        <f>'C завтраками| Bed and breakfast'!AQ22</f>
        <v>23600</v>
      </c>
      <c r="AR22" s="17">
        <f>'C завтраками| Bed and breakfast'!AR22</f>
        <v>24800</v>
      </c>
      <c r="AS22" s="17">
        <f>'C завтраками| Bed and breakfast'!AS22</f>
        <v>23600</v>
      </c>
      <c r="AT22" s="17">
        <f>'C завтраками| Bed and breakfast'!AT22</f>
        <v>24800</v>
      </c>
      <c r="AU22" s="17">
        <f>'C завтраками| Bed and breakfast'!AU22</f>
        <v>23600</v>
      </c>
      <c r="AV22" s="17">
        <f>'C завтраками| Bed and breakfast'!AV22</f>
        <v>24800</v>
      </c>
      <c r="AW22" s="17">
        <f>'C завтраками| Bed and breakfast'!AW22</f>
        <v>23600</v>
      </c>
      <c r="AX22" s="17">
        <f>'C завтраками| Bed and breakfast'!AX22</f>
        <v>24800</v>
      </c>
      <c r="AY22" s="17">
        <f>'C завтраками| Bed and breakfast'!AY22</f>
        <v>23600</v>
      </c>
      <c r="AZ22" s="17">
        <f>'C завтраками| Bed and breakfast'!AZ22</f>
        <v>24800</v>
      </c>
      <c r="BA22" s="17">
        <f>'C завтраками| Bed and breakfast'!BA22</f>
        <v>23600</v>
      </c>
    </row>
    <row r="23" spans="1:53" s="18" customFormat="1" ht="10.35" customHeight="1" x14ac:dyDescent="0.2">
      <c r="A23" s="19">
        <v>2</v>
      </c>
      <c r="B23" s="17">
        <f>'C завтраками| Bed and breakfast'!B23</f>
        <v>23000</v>
      </c>
      <c r="C23" s="17">
        <f>'C завтраками| Bed and breakfast'!C23</f>
        <v>28400</v>
      </c>
      <c r="D23" s="17">
        <f>'C завтраками| Bed and breakfast'!D23</f>
        <v>23000</v>
      </c>
      <c r="E23" s="17">
        <f>'C завтраками| Bed and breakfast'!E23</f>
        <v>28400</v>
      </c>
      <c r="F23" s="17">
        <f>'C завтраками| Bed and breakfast'!F23</f>
        <v>28400</v>
      </c>
      <c r="G23" s="17">
        <f>'C завтраками| Bed and breakfast'!G23</f>
        <v>24200</v>
      </c>
      <c r="H23" s="17">
        <f>'C завтраками| Bed and breakfast'!H23</f>
        <v>24200</v>
      </c>
      <c r="I23" s="17">
        <f>'C завтраками| Bed and breakfast'!I23</f>
        <v>21800</v>
      </c>
      <c r="J23" s="17">
        <f>'C завтраками| Bed and breakfast'!J23</f>
        <v>21800</v>
      </c>
      <c r="K23" s="17">
        <f>'C завтраками| Bed and breakfast'!K23</f>
        <v>23000</v>
      </c>
      <c r="L23" s="17">
        <f>'C завтраками| Bed and breakfast'!L23</f>
        <v>25400</v>
      </c>
      <c r="M23" s="17">
        <f>'C завтраками| Bed and breakfast'!M23</f>
        <v>24200</v>
      </c>
      <c r="N23" s="17">
        <f>'C завтраками| Bed and breakfast'!N23</f>
        <v>19900</v>
      </c>
      <c r="O23" s="17">
        <f>'C завтраками| Bed and breakfast'!O23</f>
        <v>21800</v>
      </c>
      <c r="P23" s="17">
        <f>'C завтраками| Bed and breakfast'!P23</f>
        <v>21800</v>
      </c>
      <c r="Q23" s="17">
        <f>'C завтраками| Bed and breakfast'!Q23</f>
        <v>23000</v>
      </c>
      <c r="R23" s="17">
        <f>'C завтраками| Bed and breakfast'!R23</f>
        <v>24200</v>
      </c>
      <c r="S23" s="17">
        <f>'C завтраками| Bed and breakfast'!S23</f>
        <v>19900</v>
      </c>
      <c r="T23" s="17">
        <f>'C завтраками| Bed and breakfast'!T23</f>
        <v>19900</v>
      </c>
      <c r="U23" s="17">
        <f>'C завтраками| Bed and breakfast'!U23</f>
        <v>21900</v>
      </c>
      <c r="V23" s="17">
        <f>'C завтраками| Bed and breakfast'!V23</f>
        <v>25400</v>
      </c>
      <c r="W23" s="17">
        <f>'C завтраками| Bed and breakfast'!W23</f>
        <v>23300</v>
      </c>
      <c r="X23" s="17">
        <f>'C завтраками| Bed and breakfast'!X23</f>
        <v>24000</v>
      </c>
      <c r="Y23" s="17">
        <f>'C завтраками| Bed and breakfast'!Y23</f>
        <v>27800</v>
      </c>
      <c r="Z23" s="17">
        <f>'C завтраками| Bed and breakfast'!Z23</f>
        <v>24000</v>
      </c>
      <c r="AA23" s="17">
        <f>'C завтраками| Bed and breakfast'!AA23</f>
        <v>24000</v>
      </c>
      <c r="AB23" s="17">
        <f>'C завтраками| Bed and breakfast'!AB23</f>
        <v>24000</v>
      </c>
      <c r="AC23" s="17">
        <f>'C завтраками| Bed and breakfast'!AC23</f>
        <v>26600</v>
      </c>
      <c r="AD23" s="17">
        <f>'C завтраками| Bed and breakfast'!AD23</f>
        <v>25400</v>
      </c>
      <c r="AE23" s="17">
        <f>'C завтраками| Bed and breakfast'!AE23</f>
        <v>26600</v>
      </c>
      <c r="AF23" s="17">
        <f>'C завтраками| Bed and breakfast'!AF23</f>
        <v>25400</v>
      </c>
      <c r="AG23" s="17">
        <f>'C завтраками| Bed and breakfast'!AG23</f>
        <v>25400</v>
      </c>
      <c r="AH23" s="17">
        <f>'C завтраками| Bed and breakfast'!AH23</f>
        <v>24000</v>
      </c>
      <c r="AI23" s="17">
        <f>'C завтраками| Bed and breakfast'!AI23</f>
        <v>25400</v>
      </c>
      <c r="AJ23" s="17">
        <f>'C завтраками| Bed and breakfast'!AJ23</f>
        <v>26600</v>
      </c>
      <c r="AK23" s="17">
        <f>'C завтраками| Bed and breakfast'!AK23</f>
        <v>25400</v>
      </c>
      <c r="AL23" s="17">
        <f>'C завтраками| Bed and breakfast'!AL23</f>
        <v>26600</v>
      </c>
      <c r="AM23" s="17">
        <f>'C завтраками| Bed and breakfast'!AM23</f>
        <v>25400</v>
      </c>
      <c r="AN23" s="17">
        <f>'C завтраками| Bed and breakfast'!AN23</f>
        <v>26600</v>
      </c>
      <c r="AO23" s="17">
        <f>'C завтраками| Bed and breakfast'!AO23</f>
        <v>26600</v>
      </c>
      <c r="AP23" s="17">
        <f>'C завтраками| Bed and breakfast'!AP23</f>
        <v>26600</v>
      </c>
      <c r="AQ23" s="17">
        <f>'C завтраками| Bed and breakfast'!AQ23</f>
        <v>25400</v>
      </c>
      <c r="AR23" s="17">
        <f>'C завтраками| Bed and breakfast'!AR23</f>
        <v>26600</v>
      </c>
      <c r="AS23" s="17">
        <f>'C завтраками| Bed and breakfast'!AS23</f>
        <v>25400</v>
      </c>
      <c r="AT23" s="17">
        <f>'C завтраками| Bed and breakfast'!AT23</f>
        <v>26600</v>
      </c>
      <c r="AU23" s="17">
        <f>'C завтраками| Bed and breakfast'!AU23</f>
        <v>25400</v>
      </c>
      <c r="AV23" s="17">
        <f>'C завтраками| Bed and breakfast'!AV23</f>
        <v>26600</v>
      </c>
      <c r="AW23" s="17">
        <f>'C завтраками| Bed and breakfast'!AW23</f>
        <v>25400</v>
      </c>
      <c r="AX23" s="17">
        <f>'C завтраками| Bed and breakfast'!AX23</f>
        <v>26600</v>
      </c>
      <c r="AY23" s="17">
        <f>'C завтраками| Bed and breakfast'!AY23</f>
        <v>25400</v>
      </c>
      <c r="AZ23" s="17">
        <f>'C завтраками| Bed and breakfast'!AZ23</f>
        <v>26600</v>
      </c>
      <c r="BA23" s="17">
        <f>'C завтраками| Bed and breakfast'!BA23</f>
        <v>25400</v>
      </c>
    </row>
    <row r="24" spans="1:53" s="18" customFormat="1" ht="10.35"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row>
    <row r="25" spans="1:53" s="18" customFormat="1" ht="10.35" customHeight="1" x14ac:dyDescent="0.2">
      <c r="A25" s="19" t="s">
        <v>1</v>
      </c>
      <c r="B25" s="17">
        <f>'C завтраками| Bed and breakfast'!B25</f>
        <v>125000</v>
      </c>
      <c r="C25" s="17">
        <f>'C завтраками| Bed and breakfast'!C25</f>
        <v>125000</v>
      </c>
      <c r="D25" s="17">
        <f>'C завтраками| Bed and breakfast'!D25</f>
        <v>125000</v>
      </c>
      <c r="E25" s="17">
        <f>'C завтраками| Bed and breakfast'!E25</f>
        <v>125000</v>
      </c>
      <c r="F25" s="17">
        <f>'C завтраками| Bed and breakfast'!F25</f>
        <v>125000</v>
      </c>
      <c r="G25" s="17">
        <f>'C завтраками| Bed and breakfast'!G25</f>
        <v>125000</v>
      </c>
      <c r="H25" s="17">
        <f>'C завтраками| Bed and breakfast'!H25</f>
        <v>125000</v>
      </c>
      <c r="I25" s="17">
        <f>'C завтраками| Bed and breakfast'!I25</f>
        <v>125000</v>
      </c>
      <c r="J25" s="17">
        <f>'C завтраками| Bed and breakfast'!J25</f>
        <v>125000</v>
      </c>
      <c r="K25" s="17">
        <f>'C завтраками| Bed and breakfast'!K25</f>
        <v>125000</v>
      </c>
      <c r="L25" s="17">
        <f>'C завтраками| Bed and breakfast'!L25</f>
        <v>125001</v>
      </c>
      <c r="M25" s="17">
        <f>'C завтраками| Bed and breakfast'!M25</f>
        <v>125002</v>
      </c>
      <c r="N25" s="17">
        <f>'C завтраками| Bed and breakfast'!N25</f>
        <v>125000</v>
      </c>
      <c r="O25" s="17">
        <f>'C завтраками| Bed and breakfast'!O25</f>
        <v>125000</v>
      </c>
      <c r="P25" s="17">
        <f>'C завтраками| Bed and breakfast'!P25</f>
        <v>125000</v>
      </c>
      <c r="Q25" s="17">
        <f>'C завтраками| Bed and breakfast'!Q25</f>
        <v>125000</v>
      </c>
      <c r="R25" s="17">
        <f>'C завтраками| Bed and breakfast'!R25</f>
        <v>125000</v>
      </c>
      <c r="S25" s="17">
        <f>'C завтраками| Bed and breakfast'!S25</f>
        <v>125000</v>
      </c>
      <c r="T25" s="17">
        <f>'C завтраками| Bed and breakfast'!T25</f>
        <v>125000</v>
      </c>
      <c r="U25" s="17">
        <f>'C завтраками| Bed and breakfast'!U25</f>
        <v>150000</v>
      </c>
      <c r="V25" s="17">
        <f>'C завтраками| Bed and breakfast'!V25</f>
        <v>150000</v>
      </c>
      <c r="W25" s="17">
        <f>'C завтраками| Bed and breakfast'!W25</f>
        <v>150000</v>
      </c>
      <c r="X25" s="17">
        <f>'C завтраками| Bed and breakfast'!X25</f>
        <v>150000</v>
      </c>
      <c r="Y25" s="17">
        <f>'C завтраками| Bed and breakfast'!Y25</f>
        <v>150000</v>
      </c>
      <c r="Z25" s="17">
        <f>'C завтраками| Bed and breakfast'!Z25</f>
        <v>150000</v>
      </c>
      <c r="AA25" s="17">
        <f>'C завтраками| Bed and breakfast'!AA25</f>
        <v>150000</v>
      </c>
      <c r="AB25" s="17">
        <f>'C завтраками| Bed and breakfast'!AB25</f>
        <v>150000</v>
      </c>
      <c r="AC25" s="17">
        <f>'C завтраками| Bed and breakfast'!AC25</f>
        <v>150000</v>
      </c>
      <c r="AD25" s="17">
        <f>'C завтраками| Bed and breakfast'!AD25</f>
        <v>150000</v>
      </c>
      <c r="AE25" s="17">
        <f>'C завтраками| Bed and breakfast'!AE25</f>
        <v>150000</v>
      </c>
      <c r="AF25" s="17">
        <f>'C завтраками| Bed and breakfast'!AF25</f>
        <v>150000</v>
      </c>
      <c r="AG25" s="17">
        <f>'C завтраками| Bed and breakfast'!AG25</f>
        <v>150000</v>
      </c>
      <c r="AH25" s="17">
        <f>'C завтраками| Bed and breakfast'!AH25</f>
        <v>150000</v>
      </c>
      <c r="AI25" s="17">
        <f>'C завтраками| Bed and breakfast'!AI25</f>
        <v>150000</v>
      </c>
      <c r="AJ25" s="17">
        <f>'C завтраками| Bed and breakfast'!AJ25</f>
        <v>150000</v>
      </c>
      <c r="AK25" s="17">
        <f>'C завтраками| Bed and breakfast'!AK25</f>
        <v>150000</v>
      </c>
      <c r="AL25" s="17">
        <f>'C завтраками| Bed and breakfast'!AL25</f>
        <v>150000</v>
      </c>
      <c r="AM25" s="17">
        <f>'C завтраками| Bed and breakfast'!AM25</f>
        <v>150000</v>
      </c>
      <c r="AN25" s="17">
        <f>'C завтраками| Bed and breakfast'!AN25</f>
        <v>150000</v>
      </c>
      <c r="AO25" s="17">
        <f>'C завтраками| Bed and breakfast'!AO25</f>
        <v>150000</v>
      </c>
      <c r="AP25" s="17">
        <f>'C завтраками| Bed and breakfast'!AP25</f>
        <v>150000</v>
      </c>
      <c r="AQ25" s="17">
        <f>'C завтраками| Bed and breakfast'!AQ25</f>
        <v>150000</v>
      </c>
      <c r="AR25" s="17">
        <f>'C завтраками| Bed and breakfast'!AR25</f>
        <v>150000</v>
      </c>
      <c r="AS25" s="17">
        <f>'C завтраками| Bed and breakfast'!AS25</f>
        <v>150000</v>
      </c>
      <c r="AT25" s="17">
        <f>'C завтраками| Bed and breakfast'!AT25</f>
        <v>150000</v>
      </c>
      <c r="AU25" s="17">
        <f>'C завтраками| Bed and breakfast'!AU25</f>
        <v>150000</v>
      </c>
      <c r="AV25" s="17">
        <f>'C завтраками| Bed and breakfast'!AV25</f>
        <v>150000</v>
      </c>
      <c r="AW25" s="17">
        <f>'C завтраками| Bed and breakfast'!AW25</f>
        <v>150000</v>
      </c>
      <c r="AX25" s="17">
        <f>'C завтраками| Bed and breakfast'!AX25</f>
        <v>150000</v>
      </c>
      <c r="AY25" s="17">
        <f>'C завтраками| Bed and breakfast'!AY25</f>
        <v>150000</v>
      </c>
      <c r="AZ25" s="17">
        <f>'C завтраками| Bed and breakfast'!AZ25</f>
        <v>150000</v>
      </c>
      <c r="BA25" s="17">
        <f>'C завтраками| Bed and breakfast'!BA25</f>
        <v>150000</v>
      </c>
    </row>
    <row r="26" spans="1:53" ht="10.35" customHeight="1" x14ac:dyDescent="0.2"/>
    <row r="27" spans="1:53" x14ac:dyDescent="0.2">
      <c r="A27" s="100" t="s">
        <v>60</v>
      </c>
    </row>
    <row r="28" spans="1:53" s="16" customFormat="1" ht="23.45" customHeight="1" x14ac:dyDescent="0.2">
      <c r="A28" s="20" t="s">
        <v>11</v>
      </c>
      <c r="B28" s="24">
        <f t="shared" ref="B28" si="0">B4</f>
        <v>45401</v>
      </c>
      <c r="C28" s="24">
        <f t="shared" ref="C28:BA28" si="1">C4</f>
        <v>45402</v>
      </c>
      <c r="D28" s="24">
        <f t="shared" si="1"/>
        <v>45403</v>
      </c>
      <c r="E28" s="24">
        <f t="shared" si="1"/>
        <v>45407</v>
      </c>
      <c r="F28" s="24">
        <f t="shared" si="1"/>
        <v>45409</v>
      </c>
      <c r="G28" s="24">
        <f t="shared" si="1"/>
        <v>45411</v>
      </c>
      <c r="H28" s="24">
        <f t="shared" si="1"/>
        <v>45413</v>
      </c>
      <c r="I28" s="24">
        <f t="shared" si="1"/>
        <v>45417</v>
      </c>
      <c r="J28" s="24">
        <f t="shared" si="1"/>
        <v>45419</v>
      </c>
      <c r="K28" s="24">
        <f t="shared" si="1"/>
        <v>45420</v>
      </c>
      <c r="L28" s="24">
        <f t="shared" si="1"/>
        <v>45421</v>
      </c>
      <c r="M28" s="24">
        <f t="shared" si="1"/>
        <v>45423</v>
      </c>
      <c r="N28" s="24">
        <f t="shared" si="1"/>
        <v>45424</v>
      </c>
      <c r="O28" s="24">
        <f t="shared" si="1"/>
        <v>45427</v>
      </c>
      <c r="P28" s="24">
        <f t="shared" si="1"/>
        <v>45429</v>
      </c>
      <c r="Q28" s="24">
        <f t="shared" si="1"/>
        <v>45434</v>
      </c>
      <c r="R28" s="24">
        <f t="shared" si="1"/>
        <v>45435</v>
      </c>
      <c r="S28" s="24">
        <f t="shared" si="1"/>
        <v>45437</v>
      </c>
      <c r="T28" s="24">
        <f t="shared" si="1"/>
        <v>45443</v>
      </c>
      <c r="U28" s="24">
        <f t="shared" si="1"/>
        <v>45444</v>
      </c>
      <c r="V28" s="24">
        <f t="shared" si="1"/>
        <v>45445</v>
      </c>
      <c r="W28" s="24">
        <f t="shared" si="1"/>
        <v>45453</v>
      </c>
      <c r="X28" s="24">
        <f t="shared" si="1"/>
        <v>45457</v>
      </c>
      <c r="Y28" s="24">
        <f t="shared" si="1"/>
        <v>45460</v>
      </c>
      <c r="Z28" s="24">
        <f t="shared" si="1"/>
        <v>45465</v>
      </c>
      <c r="AA28" s="24">
        <f t="shared" si="1"/>
        <v>45466</v>
      </c>
      <c r="AB28" s="24">
        <f t="shared" si="1"/>
        <v>45471</v>
      </c>
      <c r="AC28" s="24">
        <f t="shared" si="1"/>
        <v>45474</v>
      </c>
      <c r="AD28" s="24">
        <f t="shared" si="1"/>
        <v>45484</v>
      </c>
      <c r="AE28" s="24">
        <f t="shared" si="1"/>
        <v>45489</v>
      </c>
      <c r="AF28" s="24">
        <f t="shared" si="1"/>
        <v>45494</v>
      </c>
      <c r="AG28" s="24">
        <f t="shared" si="1"/>
        <v>45499</v>
      </c>
      <c r="AH28" s="24">
        <f t="shared" si="1"/>
        <v>45501</v>
      </c>
      <c r="AI28" s="24">
        <f t="shared" si="1"/>
        <v>45505</v>
      </c>
      <c r="AJ28" s="24">
        <f t="shared" si="1"/>
        <v>45506</v>
      </c>
      <c r="AK28" s="24">
        <f t="shared" si="1"/>
        <v>45508</v>
      </c>
      <c r="AL28" s="24">
        <f t="shared" si="1"/>
        <v>45513</v>
      </c>
      <c r="AM28" s="24">
        <f t="shared" si="1"/>
        <v>45515</v>
      </c>
      <c r="AN28" s="24">
        <f t="shared" si="1"/>
        <v>45520</v>
      </c>
      <c r="AO28" s="24">
        <f t="shared" si="1"/>
        <v>45522</v>
      </c>
      <c r="AP28" s="24">
        <f t="shared" si="1"/>
        <v>45527</v>
      </c>
      <c r="AQ28" s="24">
        <f t="shared" si="1"/>
        <v>45529</v>
      </c>
      <c r="AR28" s="24">
        <f t="shared" si="1"/>
        <v>45534</v>
      </c>
      <c r="AS28" s="24">
        <f t="shared" si="1"/>
        <v>45536</v>
      </c>
      <c r="AT28" s="24">
        <f t="shared" si="1"/>
        <v>45541</v>
      </c>
      <c r="AU28" s="24">
        <f t="shared" si="1"/>
        <v>45543</v>
      </c>
      <c r="AV28" s="24">
        <f t="shared" si="1"/>
        <v>45548</v>
      </c>
      <c r="AW28" s="24">
        <f t="shared" si="1"/>
        <v>45550</v>
      </c>
      <c r="AX28" s="24">
        <f t="shared" si="1"/>
        <v>45555</v>
      </c>
      <c r="AY28" s="24">
        <f t="shared" si="1"/>
        <v>45557</v>
      </c>
      <c r="AZ28" s="24">
        <f t="shared" si="1"/>
        <v>45562</v>
      </c>
      <c r="BA28" s="24">
        <f t="shared" si="1"/>
        <v>45564</v>
      </c>
    </row>
    <row r="29" spans="1:53" s="16" customFormat="1" ht="23.45" customHeight="1" x14ac:dyDescent="0.2">
      <c r="A29" s="20"/>
      <c r="B29" s="24">
        <f t="shared" ref="B29" si="2">B5</f>
        <v>45401</v>
      </c>
      <c r="C29" s="24">
        <f t="shared" ref="C29:BA29" si="3">C5</f>
        <v>45402</v>
      </c>
      <c r="D29" s="24">
        <f t="shared" si="3"/>
        <v>45406</v>
      </c>
      <c r="E29" s="24">
        <f t="shared" si="3"/>
        <v>45408</v>
      </c>
      <c r="F29" s="24">
        <f t="shared" si="3"/>
        <v>45410</v>
      </c>
      <c r="G29" s="24">
        <f t="shared" si="3"/>
        <v>45412</v>
      </c>
      <c r="H29" s="24">
        <f t="shared" si="3"/>
        <v>45416</v>
      </c>
      <c r="I29" s="24">
        <f t="shared" si="3"/>
        <v>45418</v>
      </c>
      <c r="J29" s="24">
        <f t="shared" si="3"/>
        <v>45419</v>
      </c>
      <c r="K29" s="24">
        <f t="shared" si="3"/>
        <v>45420</v>
      </c>
      <c r="L29" s="24">
        <f t="shared" si="3"/>
        <v>45422</v>
      </c>
      <c r="M29" s="24">
        <f t="shared" si="3"/>
        <v>45423</v>
      </c>
      <c r="N29" s="24">
        <f t="shared" si="3"/>
        <v>45426</v>
      </c>
      <c r="O29" s="24">
        <f t="shared" si="3"/>
        <v>45428</v>
      </c>
      <c r="P29" s="24">
        <f t="shared" si="3"/>
        <v>45433</v>
      </c>
      <c r="Q29" s="24">
        <f t="shared" si="3"/>
        <v>45434</v>
      </c>
      <c r="R29" s="24">
        <f t="shared" si="3"/>
        <v>45436</v>
      </c>
      <c r="S29" s="24">
        <f t="shared" si="3"/>
        <v>45442</v>
      </c>
      <c r="T29" s="24">
        <f t="shared" si="3"/>
        <v>45443</v>
      </c>
      <c r="U29" s="24">
        <f t="shared" si="3"/>
        <v>45444</v>
      </c>
      <c r="V29" s="24">
        <f t="shared" si="3"/>
        <v>45452</v>
      </c>
      <c r="W29" s="24">
        <f t="shared" si="3"/>
        <v>45456</v>
      </c>
      <c r="X29" s="24">
        <f t="shared" si="3"/>
        <v>45459</v>
      </c>
      <c r="Y29" s="24">
        <f t="shared" si="3"/>
        <v>45464</v>
      </c>
      <c r="Z29" s="24">
        <f t="shared" si="3"/>
        <v>45465</v>
      </c>
      <c r="AA29" s="24">
        <f t="shared" si="3"/>
        <v>45470</v>
      </c>
      <c r="AB29" s="24">
        <f t="shared" si="3"/>
        <v>45473</v>
      </c>
      <c r="AC29" s="24">
        <f t="shared" si="3"/>
        <v>45483</v>
      </c>
      <c r="AD29" s="24">
        <f t="shared" si="3"/>
        <v>45488</v>
      </c>
      <c r="AE29" s="24">
        <f t="shared" si="3"/>
        <v>45493</v>
      </c>
      <c r="AF29" s="24">
        <f t="shared" si="3"/>
        <v>45498</v>
      </c>
      <c r="AG29" s="24">
        <f t="shared" si="3"/>
        <v>45500</v>
      </c>
      <c r="AH29" s="24">
        <f t="shared" si="3"/>
        <v>45504</v>
      </c>
      <c r="AI29" s="24">
        <f t="shared" si="3"/>
        <v>45505</v>
      </c>
      <c r="AJ29" s="24">
        <f t="shared" si="3"/>
        <v>45507</v>
      </c>
      <c r="AK29" s="24">
        <f t="shared" si="3"/>
        <v>45512</v>
      </c>
      <c r="AL29" s="24">
        <f t="shared" si="3"/>
        <v>45514</v>
      </c>
      <c r="AM29" s="24">
        <f t="shared" si="3"/>
        <v>45519</v>
      </c>
      <c r="AN29" s="24">
        <f t="shared" si="3"/>
        <v>45521</v>
      </c>
      <c r="AO29" s="24">
        <f t="shared" si="3"/>
        <v>45526</v>
      </c>
      <c r="AP29" s="24">
        <f t="shared" si="3"/>
        <v>45528</v>
      </c>
      <c r="AQ29" s="24">
        <f t="shared" si="3"/>
        <v>45533</v>
      </c>
      <c r="AR29" s="24">
        <f t="shared" si="3"/>
        <v>45535</v>
      </c>
      <c r="AS29" s="24">
        <f t="shared" si="3"/>
        <v>45540</v>
      </c>
      <c r="AT29" s="24">
        <f t="shared" si="3"/>
        <v>45542</v>
      </c>
      <c r="AU29" s="24">
        <f t="shared" si="3"/>
        <v>45547</v>
      </c>
      <c r="AV29" s="24">
        <f t="shared" si="3"/>
        <v>45549</v>
      </c>
      <c r="AW29" s="24">
        <f t="shared" si="3"/>
        <v>45554</v>
      </c>
      <c r="AX29" s="24">
        <f t="shared" si="3"/>
        <v>45556</v>
      </c>
      <c r="AY29" s="24">
        <f t="shared" si="3"/>
        <v>45561</v>
      </c>
      <c r="AZ29" s="24">
        <f t="shared" si="3"/>
        <v>45563</v>
      </c>
      <c r="BA29" s="24">
        <f t="shared" si="3"/>
        <v>45565</v>
      </c>
    </row>
    <row r="30" spans="1:53" s="18" customFormat="1" ht="11.1" customHeight="1" x14ac:dyDescent="0.2">
      <c r="A30" s="17" t="s">
        <v>149</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row>
    <row r="31" spans="1:53" s="18" customFormat="1" ht="11.1" customHeight="1" x14ac:dyDescent="0.2">
      <c r="A31" s="19">
        <v>1</v>
      </c>
      <c r="B31" s="17">
        <f t="shared" ref="B31" si="4">ROUNDUP(B7*0.8,)+35</f>
        <v>10195</v>
      </c>
      <c r="C31" s="17">
        <f t="shared" ref="C31:BA31" si="5">ROUNDUP(C7*0.8,)+35</f>
        <v>14515</v>
      </c>
      <c r="D31" s="17">
        <f t="shared" si="5"/>
        <v>10195</v>
      </c>
      <c r="E31" s="17">
        <f t="shared" si="5"/>
        <v>14515</v>
      </c>
      <c r="F31" s="17">
        <f t="shared" si="5"/>
        <v>14515</v>
      </c>
      <c r="G31" s="17">
        <f t="shared" si="5"/>
        <v>11155</v>
      </c>
      <c r="H31" s="17">
        <f t="shared" si="5"/>
        <v>11155</v>
      </c>
      <c r="I31" s="17">
        <f t="shared" si="5"/>
        <v>9235</v>
      </c>
      <c r="J31" s="17">
        <f t="shared" si="5"/>
        <v>9235</v>
      </c>
      <c r="K31" s="17">
        <f t="shared" si="5"/>
        <v>10195</v>
      </c>
      <c r="L31" s="17">
        <f t="shared" si="5"/>
        <v>12115</v>
      </c>
      <c r="M31" s="17">
        <f t="shared" si="5"/>
        <v>11155</v>
      </c>
      <c r="N31" s="17">
        <f t="shared" si="5"/>
        <v>7715</v>
      </c>
      <c r="O31" s="17">
        <f t="shared" si="5"/>
        <v>9235</v>
      </c>
      <c r="P31" s="17">
        <f t="shared" si="5"/>
        <v>9235</v>
      </c>
      <c r="Q31" s="17">
        <f t="shared" si="5"/>
        <v>10195</v>
      </c>
      <c r="R31" s="17">
        <f t="shared" si="5"/>
        <v>11155</v>
      </c>
      <c r="S31" s="17">
        <f t="shared" si="5"/>
        <v>7715</v>
      </c>
      <c r="T31" s="17">
        <f t="shared" si="5"/>
        <v>7715</v>
      </c>
      <c r="U31" s="17">
        <f t="shared" si="5"/>
        <v>8115</v>
      </c>
      <c r="V31" s="17">
        <f t="shared" si="5"/>
        <v>10915</v>
      </c>
      <c r="W31" s="17">
        <f t="shared" si="5"/>
        <v>9235</v>
      </c>
      <c r="X31" s="17">
        <f t="shared" si="5"/>
        <v>9795</v>
      </c>
      <c r="Y31" s="17">
        <f t="shared" si="5"/>
        <v>12835</v>
      </c>
      <c r="Z31" s="17">
        <f t="shared" si="5"/>
        <v>9795</v>
      </c>
      <c r="AA31" s="17">
        <f t="shared" si="5"/>
        <v>9795</v>
      </c>
      <c r="AB31" s="17">
        <f t="shared" si="5"/>
        <v>9795</v>
      </c>
      <c r="AC31" s="17">
        <f t="shared" si="5"/>
        <v>11875</v>
      </c>
      <c r="AD31" s="17">
        <f t="shared" si="5"/>
        <v>10915</v>
      </c>
      <c r="AE31" s="17">
        <f t="shared" si="5"/>
        <v>11875</v>
      </c>
      <c r="AF31" s="17">
        <f t="shared" si="5"/>
        <v>10915</v>
      </c>
      <c r="AG31" s="17">
        <f t="shared" si="5"/>
        <v>10915</v>
      </c>
      <c r="AH31" s="17">
        <f t="shared" si="5"/>
        <v>9795</v>
      </c>
      <c r="AI31" s="17">
        <f t="shared" si="5"/>
        <v>10915</v>
      </c>
      <c r="AJ31" s="17">
        <f t="shared" si="5"/>
        <v>11875</v>
      </c>
      <c r="AK31" s="17">
        <f t="shared" si="5"/>
        <v>10915</v>
      </c>
      <c r="AL31" s="17">
        <f t="shared" si="5"/>
        <v>11875</v>
      </c>
      <c r="AM31" s="17">
        <f t="shared" si="5"/>
        <v>10915</v>
      </c>
      <c r="AN31" s="17">
        <f t="shared" si="5"/>
        <v>11875</v>
      </c>
      <c r="AO31" s="17">
        <f t="shared" si="5"/>
        <v>11875</v>
      </c>
      <c r="AP31" s="17">
        <f t="shared" si="5"/>
        <v>11875</v>
      </c>
      <c r="AQ31" s="17">
        <f t="shared" si="5"/>
        <v>10915</v>
      </c>
      <c r="AR31" s="17">
        <f t="shared" si="5"/>
        <v>11875</v>
      </c>
      <c r="AS31" s="17">
        <f t="shared" si="5"/>
        <v>10915</v>
      </c>
      <c r="AT31" s="17">
        <f t="shared" si="5"/>
        <v>11875</v>
      </c>
      <c r="AU31" s="17">
        <f t="shared" si="5"/>
        <v>10915</v>
      </c>
      <c r="AV31" s="17">
        <f t="shared" si="5"/>
        <v>11875</v>
      </c>
      <c r="AW31" s="17">
        <f t="shared" si="5"/>
        <v>10915</v>
      </c>
      <c r="AX31" s="17">
        <f t="shared" si="5"/>
        <v>11875</v>
      </c>
      <c r="AY31" s="17">
        <f t="shared" si="5"/>
        <v>10915</v>
      </c>
      <c r="AZ31" s="17">
        <f t="shared" si="5"/>
        <v>11875</v>
      </c>
      <c r="BA31" s="17">
        <f t="shared" si="5"/>
        <v>10915</v>
      </c>
    </row>
    <row r="32" spans="1:53" s="18" customFormat="1" ht="11.1" customHeight="1" x14ac:dyDescent="0.2">
      <c r="A32" s="19">
        <v>2</v>
      </c>
      <c r="B32" s="17">
        <f t="shared" ref="B32" si="6">ROUNDUP(B8*0.8,)+35</f>
        <v>11635</v>
      </c>
      <c r="C32" s="17">
        <f t="shared" ref="C32:BA32" si="7">ROUNDUP(C8*0.8,)+35</f>
        <v>15955</v>
      </c>
      <c r="D32" s="17">
        <f t="shared" si="7"/>
        <v>11635</v>
      </c>
      <c r="E32" s="17">
        <f t="shared" si="7"/>
        <v>15955</v>
      </c>
      <c r="F32" s="17">
        <f t="shared" si="7"/>
        <v>15955</v>
      </c>
      <c r="G32" s="17">
        <f t="shared" si="7"/>
        <v>12595</v>
      </c>
      <c r="H32" s="17">
        <f t="shared" si="7"/>
        <v>12595</v>
      </c>
      <c r="I32" s="17">
        <f t="shared" si="7"/>
        <v>10675</v>
      </c>
      <c r="J32" s="17">
        <f t="shared" si="7"/>
        <v>10675</v>
      </c>
      <c r="K32" s="17">
        <f t="shared" si="7"/>
        <v>11635</v>
      </c>
      <c r="L32" s="17">
        <f t="shared" si="7"/>
        <v>13555</v>
      </c>
      <c r="M32" s="17">
        <f t="shared" si="7"/>
        <v>12595</v>
      </c>
      <c r="N32" s="17">
        <f t="shared" si="7"/>
        <v>9155</v>
      </c>
      <c r="O32" s="17">
        <f t="shared" si="7"/>
        <v>10675</v>
      </c>
      <c r="P32" s="17">
        <f t="shared" si="7"/>
        <v>10675</v>
      </c>
      <c r="Q32" s="17">
        <f t="shared" si="7"/>
        <v>11635</v>
      </c>
      <c r="R32" s="17">
        <f t="shared" si="7"/>
        <v>12595</v>
      </c>
      <c r="S32" s="17">
        <f t="shared" si="7"/>
        <v>9155</v>
      </c>
      <c r="T32" s="17">
        <f t="shared" si="7"/>
        <v>9155</v>
      </c>
      <c r="U32" s="17">
        <f t="shared" si="7"/>
        <v>9555</v>
      </c>
      <c r="V32" s="17">
        <f t="shared" si="7"/>
        <v>12355</v>
      </c>
      <c r="W32" s="17">
        <f t="shared" si="7"/>
        <v>10675</v>
      </c>
      <c r="X32" s="17">
        <f t="shared" si="7"/>
        <v>11235</v>
      </c>
      <c r="Y32" s="17">
        <f t="shared" si="7"/>
        <v>14275</v>
      </c>
      <c r="Z32" s="17">
        <f t="shared" si="7"/>
        <v>11235</v>
      </c>
      <c r="AA32" s="17">
        <f t="shared" si="7"/>
        <v>11235</v>
      </c>
      <c r="AB32" s="17">
        <f t="shared" si="7"/>
        <v>11235</v>
      </c>
      <c r="AC32" s="17">
        <f t="shared" si="7"/>
        <v>13315</v>
      </c>
      <c r="AD32" s="17">
        <f t="shared" si="7"/>
        <v>12355</v>
      </c>
      <c r="AE32" s="17">
        <f t="shared" si="7"/>
        <v>13315</v>
      </c>
      <c r="AF32" s="17">
        <f t="shared" si="7"/>
        <v>12355</v>
      </c>
      <c r="AG32" s="17">
        <f t="shared" si="7"/>
        <v>12355</v>
      </c>
      <c r="AH32" s="17">
        <f t="shared" si="7"/>
        <v>11235</v>
      </c>
      <c r="AI32" s="17">
        <f t="shared" si="7"/>
        <v>12355</v>
      </c>
      <c r="AJ32" s="17">
        <f t="shared" si="7"/>
        <v>13315</v>
      </c>
      <c r="AK32" s="17">
        <f t="shared" si="7"/>
        <v>12355</v>
      </c>
      <c r="AL32" s="17">
        <f t="shared" si="7"/>
        <v>13315</v>
      </c>
      <c r="AM32" s="17">
        <f t="shared" si="7"/>
        <v>12355</v>
      </c>
      <c r="AN32" s="17">
        <f t="shared" si="7"/>
        <v>13315</v>
      </c>
      <c r="AO32" s="17">
        <f t="shared" si="7"/>
        <v>13315</v>
      </c>
      <c r="AP32" s="17">
        <f t="shared" si="7"/>
        <v>13315</v>
      </c>
      <c r="AQ32" s="17">
        <f t="shared" si="7"/>
        <v>12355</v>
      </c>
      <c r="AR32" s="17">
        <f t="shared" si="7"/>
        <v>13315</v>
      </c>
      <c r="AS32" s="17">
        <f t="shared" si="7"/>
        <v>12355</v>
      </c>
      <c r="AT32" s="17">
        <f t="shared" si="7"/>
        <v>13315</v>
      </c>
      <c r="AU32" s="17">
        <f t="shared" si="7"/>
        <v>12355</v>
      </c>
      <c r="AV32" s="17">
        <f t="shared" si="7"/>
        <v>13315</v>
      </c>
      <c r="AW32" s="17">
        <f t="shared" si="7"/>
        <v>12355</v>
      </c>
      <c r="AX32" s="17">
        <f t="shared" si="7"/>
        <v>13315</v>
      </c>
      <c r="AY32" s="17">
        <f t="shared" si="7"/>
        <v>12355</v>
      </c>
      <c r="AZ32" s="17">
        <f t="shared" si="7"/>
        <v>13315</v>
      </c>
      <c r="BA32" s="17">
        <f t="shared" si="7"/>
        <v>12355</v>
      </c>
    </row>
    <row r="33" spans="1:53" s="18" customFormat="1" ht="11.1" customHeight="1" x14ac:dyDescent="0.2">
      <c r="A33" s="17" t="s">
        <v>150</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row>
    <row r="34" spans="1:53" s="18" customFormat="1" ht="11.1" customHeight="1" x14ac:dyDescent="0.2">
      <c r="A34" s="19">
        <v>1</v>
      </c>
      <c r="B34" s="17">
        <f t="shared" ref="B34" si="8">ROUNDUP(B10*0.8,)+35</f>
        <v>10995</v>
      </c>
      <c r="C34" s="17">
        <f t="shared" ref="C34:BA34" si="9">ROUNDUP(C10*0.8,)+35</f>
        <v>15315</v>
      </c>
      <c r="D34" s="17">
        <f t="shared" si="9"/>
        <v>10995</v>
      </c>
      <c r="E34" s="17">
        <f t="shared" si="9"/>
        <v>15315</v>
      </c>
      <c r="F34" s="17">
        <f t="shared" si="9"/>
        <v>15315</v>
      </c>
      <c r="G34" s="17">
        <f t="shared" si="9"/>
        <v>11955</v>
      </c>
      <c r="H34" s="17">
        <f t="shared" si="9"/>
        <v>11955</v>
      </c>
      <c r="I34" s="17">
        <f t="shared" si="9"/>
        <v>10035</v>
      </c>
      <c r="J34" s="17">
        <f t="shared" si="9"/>
        <v>10035</v>
      </c>
      <c r="K34" s="17">
        <f t="shared" si="9"/>
        <v>10995</v>
      </c>
      <c r="L34" s="17">
        <f t="shared" si="9"/>
        <v>12915</v>
      </c>
      <c r="M34" s="17">
        <f t="shared" si="9"/>
        <v>11955</v>
      </c>
      <c r="N34" s="17">
        <f t="shared" si="9"/>
        <v>8515</v>
      </c>
      <c r="O34" s="17">
        <f t="shared" si="9"/>
        <v>10035</v>
      </c>
      <c r="P34" s="17">
        <f t="shared" si="9"/>
        <v>10035</v>
      </c>
      <c r="Q34" s="17">
        <f t="shared" si="9"/>
        <v>10995</v>
      </c>
      <c r="R34" s="17">
        <f t="shared" si="9"/>
        <v>11955</v>
      </c>
      <c r="S34" s="17">
        <f t="shared" si="9"/>
        <v>8515</v>
      </c>
      <c r="T34" s="17">
        <f t="shared" si="9"/>
        <v>8515</v>
      </c>
      <c r="U34" s="17">
        <f t="shared" si="9"/>
        <v>8915</v>
      </c>
      <c r="V34" s="17">
        <f t="shared" si="9"/>
        <v>11715</v>
      </c>
      <c r="W34" s="17">
        <f t="shared" si="9"/>
        <v>10035</v>
      </c>
      <c r="X34" s="17">
        <f t="shared" si="9"/>
        <v>10595</v>
      </c>
      <c r="Y34" s="17">
        <f t="shared" si="9"/>
        <v>13635</v>
      </c>
      <c r="Z34" s="17">
        <f t="shared" si="9"/>
        <v>10595</v>
      </c>
      <c r="AA34" s="17">
        <f t="shared" si="9"/>
        <v>10595</v>
      </c>
      <c r="AB34" s="17">
        <f t="shared" si="9"/>
        <v>10595</v>
      </c>
      <c r="AC34" s="17">
        <f t="shared" si="9"/>
        <v>12675</v>
      </c>
      <c r="AD34" s="17">
        <f t="shared" si="9"/>
        <v>11715</v>
      </c>
      <c r="AE34" s="17">
        <f t="shared" si="9"/>
        <v>12675</v>
      </c>
      <c r="AF34" s="17">
        <f t="shared" si="9"/>
        <v>11715</v>
      </c>
      <c r="AG34" s="17">
        <f t="shared" si="9"/>
        <v>11715</v>
      </c>
      <c r="AH34" s="17">
        <f t="shared" si="9"/>
        <v>10595</v>
      </c>
      <c r="AI34" s="17">
        <f t="shared" si="9"/>
        <v>11715</v>
      </c>
      <c r="AJ34" s="17">
        <f t="shared" si="9"/>
        <v>12675</v>
      </c>
      <c r="AK34" s="17">
        <f t="shared" si="9"/>
        <v>11715</v>
      </c>
      <c r="AL34" s="17">
        <f t="shared" si="9"/>
        <v>12675</v>
      </c>
      <c r="AM34" s="17">
        <f t="shared" si="9"/>
        <v>11715</v>
      </c>
      <c r="AN34" s="17">
        <f t="shared" si="9"/>
        <v>12675</v>
      </c>
      <c r="AO34" s="17">
        <f t="shared" si="9"/>
        <v>12675</v>
      </c>
      <c r="AP34" s="17">
        <f t="shared" si="9"/>
        <v>12675</v>
      </c>
      <c r="AQ34" s="17">
        <f t="shared" si="9"/>
        <v>11715</v>
      </c>
      <c r="AR34" s="17">
        <f t="shared" si="9"/>
        <v>12675</v>
      </c>
      <c r="AS34" s="17">
        <f t="shared" si="9"/>
        <v>11715</v>
      </c>
      <c r="AT34" s="17">
        <f t="shared" si="9"/>
        <v>12675</v>
      </c>
      <c r="AU34" s="17">
        <f t="shared" si="9"/>
        <v>11715</v>
      </c>
      <c r="AV34" s="17">
        <f t="shared" si="9"/>
        <v>12675</v>
      </c>
      <c r="AW34" s="17">
        <f t="shared" si="9"/>
        <v>11715</v>
      </c>
      <c r="AX34" s="17">
        <f t="shared" si="9"/>
        <v>12675</v>
      </c>
      <c r="AY34" s="17">
        <f t="shared" si="9"/>
        <v>11715</v>
      </c>
      <c r="AZ34" s="17">
        <f t="shared" si="9"/>
        <v>12675</v>
      </c>
      <c r="BA34" s="17">
        <f t="shared" si="9"/>
        <v>11715</v>
      </c>
    </row>
    <row r="35" spans="1:53" s="18" customFormat="1" ht="11.1" customHeight="1" x14ac:dyDescent="0.2">
      <c r="A35" s="19">
        <v>2</v>
      </c>
      <c r="B35" s="17">
        <f t="shared" ref="B35" si="10">ROUNDUP(B11*0.8,)+35</f>
        <v>12435</v>
      </c>
      <c r="C35" s="17">
        <f t="shared" ref="C35:BA35" si="11">ROUNDUP(C11*0.8,)+35</f>
        <v>16755</v>
      </c>
      <c r="D35" s="17">
        <f t="shared" si="11"/>
        <v>12435</v>
      </c>
      <c r="E35" s="17">
        <f t="shared" si="11"/>
        <v>16755</v>
      </c>
      <c r="F35" s="17">
        <f t="shared" si="11"/>
        <v>16755</v>
      </c>
      <c r="G35" s="17">
        <f t="shared" si="11"/>
        <v>13395</v>
      </c>
      <c r="H35" s="17">
        <f t="shared" si="11"/>
        <v>13395</v>
      </c>
      <c r="I35" s="17">
        <f t="shared" si="11"/>
        <v>11475</v>
      </c>
      <c r="J35" s="17">
        <f t="shared" si="11"/>
        <v>11475</v>
      </c>
      <c r="K35" s="17">
        <f t="shared" si="11"/>
        <v>12435</v>
      </c>
      <c r="L35" s="17">
        <f t="shared" si="11"/>
        <v>14355</v>
      </c>
      <c r="M35" s="17">
        <f t="shared" si="11"/>
        <v>13395</v>
      </c>
      <c r="N35" s="17">
        <f t="shared" si="11"/>
        <v>9955</v>
      </c>
      <c r="O35" s="17">
        <f t="shared" si="11"/>
        <v>11475</v>
      </c>
      <c r="P35" s="17">
        <f t="shared" si="11"/>
        <v>11475</v>
      </c>
      <c r="Q35" s="17">
        <f t="shared" si="11"/>
        <v>12435</v>
      </c>
      <c r="R35" s="17">
        <f t="shared" si="11"/>
        <v>13395</v>
      </c>
      <c r="S35" s="17">
        <f t="shared" si="11"/>
        <v>9955</v>
      </c>
      <c r="T35" s="17">
        <f t="shared" si="11"/>
        <v>9955</v>
      </c>
      <c r="U35" s="17">
        <f t="shared" si="11"/>
        <v>10355</v>
      </c>
      <c r="V35" s="17">
        <f t="shared" si="11"/>
        <v>13155</v>
      </c>
      <c r="W35" s="17">
        <f t="shared" si="11"/>
        <v>11475</v>
      </c>
      <c r="X35" s="17">
        <f t="shared" si="11"/>
        <v>12035</v>
      </c>
      <c r="Y35" s="17">
        <f t="shared" si="11"/>
        <v>15075</v>
      </c>
      <c r="Z35" s="17">
        <f t="shared" si="11"/>
        <v>12035</v>
      </c>
      <c r="AA35" s="17">
        <f t="shared" si="11"/>
        <v>12035</v>
      </c>
      <c r="AB35" s="17">
        <f t="shared" si="11"/>
        <v>12035</v>
      </c>
      <c r="AC35" s="17">
        <f t="shared" si="11"/>
        <v>14115</v>
      </c>
      <c r="AD35" s="17">
        <f t="shared" si="11"/>
        <v>13155</v>
      </c>
      <c r="AE35" s="17">
        <f t="shared" si="11"/>
        <v>14115</v>
      </c>
      <c r="AF35" s="17">
        <f t="shared" si="11"/>
        <v>13155</v>
      </c>
      <c r="AG35" s="17">
        <f t="shared" si="11"/>
        <v>13155</v>
      </c>
      <c r="AH35" s="17">
        <f t="shared" si="11"/>
        <v>12035</v>
      </c>
      <c r="AI35" s="17">
        <f t="shared" si="11"/>
        <v>13155</v>
      </c>
      <c r="AJ35" s="17">
        <f t="shared" si="11"/>
        <v>14115</v>
      </c>
      <c r="AK35" s="17">
        <f t="shared" si="11"/>
        <v>13155</v>
      </c>
      <c r="AL35" s="17">
        <f t="shared" si="11"/>
        <v>14115</v>
      </c>
      <c r="AM35" s="17">
        <f t="shared" si="11"/>
        <v>13155</v>
      </c>
      <c r="AN35" s="17">
        <f t="shared" si="11"/>
        <v>14115</v>
      </c>
      <c r="AO35" s="17">
        <f t="shared" si="11"/>
        <v>14115</v>
      </c>
      <c r="AP35" s="17">
        <f t="shared" si="11"/>
        <v>14115</v>
      </c>
      <c r="AQ35" s="17">
        <f t="shared" si="11"/>
        <v>13155</v>
      </c>
      <c r="AR35" s="17">
        <f t="shared" si="11"/>
        <v>14115</v>
      </c>
      <c r="AS35" s="17">
        <f t="shared" si="11"/>
        <v>13155</v>
      </c>
      <c r="AT35" s="17">
        <f t="shared" si="11"/>
        <v>14115</v>
      </c>
      <c r="AU35" s="17">
        <f t="shared" si="11"/>
        <v>13155</v>
      </c>
      <c r="AV35" s="17">
        <f t="shared" si="11"/>
        <v>14115</v>
      </c>
      <c r="AW35" s="17">
        <f t="shared" si="11"/>
        <v>13155</v>
      </c>
      <c r="AX35" s="17">
        <f t="shared" si="11"/>
        <v>14115</v>
      </c>
      <c r="AY35" s="17">
        <f t="shared" si="11"/>
        <v>13155</v>
      </c>
      <c r="AZ35" s="17">
        <f t="shared" si="11"/>
        <v>14115</v>
      </c>
      <c r="BA35" s="17">
        <f t="shared" si="11"/>
        <v>13155</v>
      </c>
    </row>
    <row r="36" spans="1:53" s="18" customFormat="1" ht="11.1" customHeight="1" x14ac:dyDescent="0.2">
      <c r="A36" s="17" t="s">
        <v>151</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row>
    <row r="37" spans="1:53" s="18" customFormat="1" ht="11.1" customHeight="1" x14ac:dyDescent="0.2">
      <c r="A37" s="19">
        <v>1</v>
      </c>
      <c r="B37" s="17">
        <f t="shared" ref="B37" si="12">ROUNDUP(B13*0.8,)+35</f>
        <v>11795</v>
      </c>
      <c r="C37" s="17">
        <f t="shared" ref="C37:BA37" si="13">ROUNDUP(C13*0.8,)+35</f>
        <v>16115</v>
      </c>
      <c r="D37" s="17">
        <f t="shared" si="13"/>
        <v>11795</v>
      </c>
      <c r="E37" s="17">
        <f t="shared" si="13"/>
        <v>16115</v>
      </c>
      <c r="F37" s="17">
        <f t="shared" si="13"/>
        <v>16115</v>
      </c>
      <c r="G37" s="17">
        <f t="shared" si="13"/>
        <v>12755</v>
      </c>
      <c r="H37" s="17">
        <f t="shared" si="13"/>
        <v>12755</v>
      </c>
      <c r="I37" s="17">
        <f t="shared" si="13"/>
        <v>10835</v>
      </c>
      <c r="J37" s="17">
        <f t="shared" si="13"/>
        <v>10835</v>
      </c>
      <c r="K37" s="17">
        <f t="shared" si="13"/>
        <v>11795</v>
      </c>
      <c r="L37" s="17">
        <f t="shared" si="13"/>
        <v>13715</v>
      </c>
      <c r="M37" s="17">
        <f t="shared" si="13"/>
        <v>12755</v>
      </c>
      <c r="N37" s="17">
        <f t="shared" si="13"/>
        <v>9315</v>
      </c>
      <c r="O37" s="17">
        <f t="shared" si="13"/>
        <v>10835</v>
      </c>
      <c r="P37" s="17">
        <f t="shared" si="13"/>
        <v>10835</v>
      </c>
      <c r="Q37" s="17">
        <f t="shared" si="13"/>
        <v>11795</v>
      </c>
      <c r="R37" s="17">
        <f t="shared" si="13"/>
        <v>12755</v>
      </c>
      <c r="S37" s="17">
        <f t="shared" si="13"/>
        <v>9315</v>
      </c>
      <c r="T37" s="17">
        <f t="shared" si="13"/>
        <v>9315</v>
      </c>
      <c r="U37" s="17">
        <f t="shared" si="13"/>
        <v>9715</v>
      </c>
      <c r="V37" s="17">
        <f t="shared" si="13"/>
        <v>12515</v>
      </c>
      <c r="W37" s="17">
        <f t="shared" si="13"/>
        <v>10835</v>
      </c>
      <c r="X37" s="17">
        <f t="shared" si="13"/>
        <v>11395</v>
      </c>
      <c r="Y37" s="17">
        <f t="shared" si="13"/>
        <v>14435</v>
      </c>
      <c r="Z37" s="17">
        <f t="shared" si="13"/>
        <v>11395</v>
      </c>
      <c r="AA37" s="17">
        <f t="shared" si="13"/>
        <v>11395</v>
      </c>
      <c r="AB37" s="17">
        <f t="shared" si="13"/>
        <v>11395</v>
      </c>
      <c r="AC37" s="17">
        <f t="shared" si="13"/>
        <v>13475</v>
      </c>
      <c r="AD37" s="17">
        <f t="shared" si="13"/>
        <v>12515</v>
      </c>
      <c r="AE37" s="17">
        <f t="shared" si="13"/>
        <v>13475</v>
      </c>
      <c r="AF37" s="17">
        <f t="shared" si="13"/>
        <v>12515</v>
      </c>
      <c r="AG37" s="17">
        <f t="shared" si="13"/>
        <v>12515</v>
      </c>
      <c r="AH37" s="17">
        <f t="shared" si="13"/>
        <v>11395</v>
      </c>
      <c r="AI37" s="17">
        <f t="shared" si="13"/>
        <v>12515</v>
      </c>
      <c r="AJ37" s="17">
        <f t="shared" si="13"/>
        <v>13475</v>
      </c>
      <c r="AK37" s="17">
        <f t="shared" si="13"/>
        <v>12515</v>
      </c>
      <c r="AL37" s="17">
        <f t="shared" si="13"/>
        <v>13475</v>
      </c>
      <c r="AM37" s="17">
        <f t="shared" si="13"/>
        <v>12515</v>
      </c>
      <c r="AN37" s="17">
        <f t="shared" si="13"/>
        <v>13475</v>
      </c>
      <c r="AO37" s="17">
        <f t="shared" si="13"/>
        <v>13475</v>
      </c>
      <c r="AP37" s="17">
        <f t="shared" si="13"/>
        <v>13475</v>
      </c>
      <c r="AQ37" s="17">
        <f t="shared" si="13"/>
        <v>12515</v>
      </c>
      <c r="AR37" s="17">
        <f t="shared" si="13"/>
        <v>13475</v>
      </c>
      <c r="AS37" s="17">
        <f t="shared" si="13"/>
        <v>12515</v>
      </c>
      <c r="AT37" s="17">
        <f t="shared" si="13"/>
        <v>13475</v>
      </c>
      <c r="AU37" s="17">
        <f t="shared" si="13"/>
        <v>12515</v>
      </c>
      <c r="AV37" s="17">
        <f t="shared" si="13"/>
        <v>13475</v>
      </c>
      <c r="AW37" s="17">
        <f t="shared" si="13"/>
        <v>12515</v>
      </c>
      <c r="AX37" s="17">
        <f t="shared" si="13"/>
        <v>13475</v>
      </c>
      <c r="AY37" s="17">
        <f t="shared" si="13"/>
        <v>12515</v>
      </c>
      <c r="AZ37" s="17">
        <f t="shared" si="13"/>
        <v>13475</v>
      </c>
      <c r="BA37" s="17">
        <f t="shared" si="13"/>
        <v>12515</v>
      </c>
    </row>
    <row r="38" spans="1:53" s="18" customFormat="1" ht="11.1" customHeight="1" x14ac:dyDescent="0.2">
      <c r="A38" s="19">
        <v>2</v>
      </c>
      <c r="B38" s="17">
        <f t="shared" ref="B38" si="14">ROUNDUP(B14*0.8,)+35</f>
        <v>13235</v>
      </c>
      <c r="C38" s="17">
        <f t="shared" ref="C38:BA38" si="15">ROUNDUP(C14*0.8,)+35</f>
        <v>17555</v>
      </c>
      <c r="D38" s="17">
        <f t="shared" si="15"/>
        <v>13235</v>
      </c>
      <c r="E38" s="17">
        <f t="shared" si="15"/>
        <v>17555</v>
      </c>
      <c r="F38" s="17">
        <f t="shared" si="15"/>
        <v>17555</v>
      </c>
      <c r="G38" s="17">
        <f t="shared" si="15"/>
        <v>14195</v>
      </c>
      <c r="H38" s="17">
        <f t="shared" si="15"/>
        <v>14195</v>
      </c>
      <c r="I38" s="17">
        <f t="shared" si="15"/>
        <v>12275</v>
      </c>
      <c r="J38" s="17">
        <f t="shared" si="15"/>
        <v>12275</v>
      </c>
      <c r="K38" s="17">
        <f t="shared" si="15"/>
        <v>13235</v>
      </c>
      <c r="L38" s="17">
        <f t="shared" si="15"/>
        <v>15155</v>
      </c>
      <c r="M38" s="17">
        <f t="shared" si="15"/>
        <v>14195</v>
      </c>
      <c r="N38" s="17">
        <f t="shared" si="15"/>
        <v>10755</v>
      </c>
      <c r="O38" s="17">
        <f t="shared" si="15"/>
        <v>12275</v>
      </c>
      <c r="P38" s="17">
        <f t="shared" si="15"/>
        <v>12275</v>
      </c>
      <c r="Q38" s="17">
        <f t="shared" si="15"/>
        <v>13235</v>
      </c>
      <c r="R38" s="17">
        <f t="shared" si="15"/>
        <v>14195</v>
      </c>
      <c r="S38" s="17">
        <f t="shared" si="15"/>
        <v>10755</v>
      </c>
      <c r="T38" s="17">
        <f t="shared" si="15"/>
        <v>10755</v>
      </c>
      <c r="U38" s="17">
        <f t="shared" si="15"/>
        <v>11155</v>
      </c>
      <c r="V38" s="17">
        <f t="shared" si="15"/>
        <v>13955</v>
      </c>
      <c r="W38" s="17">
        <f t="shared" si="15"/>
        <v>12275</v>
      </c>
      <c r="X38" s="17">
        <f t="shared" si="15"/>
        <v>12835</v>
      </c>
      <c r="Y38" s="17">
        <f t="shared" si="15"/>
        <v>15875</v>
      </c>
      <c r="Z38" s="17">
        <f t="shared" si="15"/>
        <v>12835</v>
      </c>
      <c r="AA38" s="17">
        <f t="shared" si="15"/>
        <v>12835</v>
      </c>
      <c r="AB38" s="17">
        <f t="shared" si="15"/>
        <v>12835</v>
      </c>
      <c r="AC38" s="17">
        <f t="shared" si="15"/>
        <v>14915</v>
      </c>
      <c r="AD38" s="17">
        <f t="shared" si="15"/>
        <v>13955</v>
      </c>
      <c r="AE38" s="17">
        <f t="shared" si="15"/>
        <v>14915</v>
      </c>
      <c r="AF38" s="17">
        <f t="shared" si="15"/>
        <v>13955</v>
      </c>
      <c r="AG38" s="17">
        <f t="shared" si="15"/>
        <v>13955</v>
      </c>
      <c r="AH38" s="17">
        <f t="shared" si="15"/>
        <v>12835</v>
      </c>
      <c r="AI38" s="17">
        <f t="shared" si="15"/>
        <v>13955</v>
      </c>
      <c r="AJ38" s="17">
        <f t="shared" si="15"/>
        <v>14915</v>
      </c>
      <c r="AK38" s="17">
        <f t="shared" si="15"/>
        <v>13955</v>
      </c>
      <c r="AL38" s="17">
        <f t="shared" si="15"/>
        <v>14915</v>
      </c>
      <c r="AM38" s="17">
        <f t="shared" si="15"/>
        <v>13955</v>
      </c>
      <c r="AN38" s="17">
        <f t="shared" si="15"/>
        <v>14915</v>
      </c>
      <c r="AO38" s="17">
        <f t="shared" si="15"/>
        <v>14915</v>
      </c>
      <c r="AP38" s="17">
        <f t="shared" si="15"/>
        <v>14915</v>
      </c>
      <c r="AQ38" s="17">
        <f t="shared" si="15"/>
        <v>13955</v>
      </c>
      <c r="AR38" s="17">
        <f t="shared" si="15"/>
        <v>14915</v>
      </c>
      <c r="AS38" s="17">
        <f t="shared" si="15"/>
        <v>13955</v>
      </c>
      <c r="AT38" s="17">
        <f t="shared" si="15"/>
        <v>14915</v>
      </c>
      <c r="AU38" s="17">
        <f t="shared" si="15"/>
        <v>13955</v>
      </c>
      <c r="AV38" s="17">
        <f t="shared" si="15"/>
        <v>14915</v>
      </c>
      <c r="AW38" s="17">
        <f t="shared" si="15"/>
        <v>13955</v>
      </c>
      <c r="AX38" s="17">
        <f t="shared" si="15"/>
        <v>14915</v>
      </c>
      <c r="AY38" s="17">
        <f t="shared" si="15"/>
        <v>13955</v>
      </c>
      <c r="AZ38" s="17">
        <f t="shared" si="15"/>
        <v>14915</v>
      </c>
      <c r="BA38" s="17">
        <f t="shared" si="15"/>
        <v>13955</v>
      </c>
    </row>
    <row r="39" spans="1:53" s="18" customFormat="1" ht="11.1"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row>
    <row r="40" spans="1:53" s="18" customFormat="1" ht="11.1" customHeight="1" x14ac:dyDescent="0.2">
      <c r="A40" s="19">
        <v>1</v>
      </c>
      <c r="B40" s="17">
        <f t="shared" ref="B40" si="16">ROUNDUP(B16*0.8,)+35</f>
        <v>12595</v>
      </c>
      <c r="C40" s="17">
        <f t="shared" ref="C40:BA40" si="17">ROUNDUP(C16*0.8,)+35</f>
        <v>16915</v>
      </c>
      <c r="D40" s="17">
        <f t="shared" si="17"/>
        <v>12595</v>
      </c>
      <c r="E40" s="17">
        <f t="shared" si="17"/>
        <v>16915</v>
      </c>
      <c r="F40" s="17">
        <f t="shared" si="17"/>
        <v>16915</v>
      </c>
      <c r="G40" s="17">
        <f t="shared" si="17"/>
        <v>13555</v>
      </c>
      <c r="H40" s="17">
        <f t="shared" si="17"/>
        <v>13555</v>
      </c>
      <c r="I40" s="17">
        <f t="shared" si="17"/>
        <v>11635</v>
      </c>
      <c r="J40" s="17">
        <f t="shared" si="17"/>
        <v>11635</v>
      </c>
      <c r="K40" s="17">
        <f t="shared" si="17"/>
        <v>12595</v>
      </c>
      <c r="L40" s="17">
        <f t="shared" si="17"/>
        <v>14515</v>
      </c>
      <c r="M40" s="17">
        <f t="shared" si="17"/>
        <v>13555</v>
      </c>
      <c r="N40" s="17">
        <f t="shared" si="17"/>
        <v>10115</v>
      </c>
      <c r="O40" s="17">
        <f t="shared" si="17"/>
        <v>11635</v>
      </c>
      <c r="P40" s="17">
        <f t="shared" si="17"/>
        <v>11635</v>
      </c>
      <c r="Q40" s="17">
        <f t="shared" si="17"/>
        <v>12595</v>
      </c>
      <c r="R40" s="17">
        <f t="shared" si="17"/>
        <v>13555</v>
      </c>
      <c r="S40" s="17">
        <f t="shared" si="17"/>
        <v>10115</v>
      </c>
      <c r="T40" s="17">
        <f t="shared" si="17"/>
        <v>10115</v>
      </c>
      <c r="U40" s="17">
        <f t="shared" si="17"/>
        <v>10515</v>
      </c>
      <c r="V40" s="17">
        <f t="shared" si="17"/>
        <v>13315</v>
      </c>
      <c r="W40" s="17">
        <f t="shared" si="17"/>
        <v>11635</v>
      </c>
      <c r="X40" s="17">
        <f t="shared" si="17"/>
        <v>12195</v>
      </c>
      <c r="Y40" s="17">
        <f t="shared" si="17"/>
        <v>15235</v>
      </c>
      <c r="Z40" s="17">
        <f t="shared" si="17"/>
        <v>12195</v>
      </c>
      <c r="AA40" s="17">
        <f t="shared" si="17"/>
        <v>12195</v>
      </c>
      <c r="AB40" s="17">
        <f t="shared" si="17"/>
        <v>12195</v>
      </c>
      <c r="AC40" s="17">
        <f t="shared" si="17"/>
        <v>14275</v>
      </c>
      <c r="AD40" s="17">
        <f t="shared" si="17"/>
        <v>13315</v>
      </c>
      <c r="AE40" s="17">
        <f t="shared" si="17"/>
        <v>14275</v>
      </c>
      <c r="AF40" s="17">
        <f t="shared" si="17"/>
        <v>13315</v>
      </c>
      <c r="AG40" s="17">
        <f t="shared" si="17"/>
        <v>13315</v>
      </c>
      <c r="AH40" s="17">
        <f t="shared" si="17"/>
        <v>12195</v>
      </c>
      <c r="AI40" s="17">
        <f t="shared" si="17"/>
        <v>13315</v>
      </c>
      <c r="AJ40" s="17">
        <f t="shared" si="17"/>
        <v>14275</v>
      </c>
      <c r="AK40" s="17">
        <f t="shared" si="17"/>
        <v>13315</v>
      </c>
      <c r="AL40" s="17">
        <f t="shared" si="17"/>
        <v>14275</v>
      </c>
      <c r="AM40" s="17">
        <f t="shared" si="17"/>
        <v>13315</v>
      </c>
      <c r="AN40" s="17">
        <f t="shared" si="17"/>
        <v>14275</v>
      </c>
      <c r="AO40" s="17">
        <f t="shared" si="17"/>
        <v>14275</v>
      </c>
      <c r="AP40" s="17">
        <f t="shared" si="17"/>
        <v>14275</v>
      </c>
      <c r="AQ40" s="17">
        <f t="shared" si="17"/>
        <v>13315</v>
      </c>
      <c r="AR40" s="17">
        <f t="shared" si="17"/>
        <v>14275</v>
      </c>
      <c r="AS40" s="17">
        <f t="shared" si="17"/>
        <v>13315</v>
      </c>
      <c r="AT40" s="17">
        <f t="shared" si="17"/>
        <v>14275</v>
      </c>
      <c r="AU40" s="17">
        <f t="shared" si="17"/>
        <v>13315</v>
      </c>
      <c r="AV40" s="17">
        <f t="shared" si="17"/>
        <v>14275</v>
      </c>
      <c r="AW40" s="17">
        <f t="shared" si="17"/>
        <v>13315</v>
      </c>
      <c r="AX40" s="17">
        <f t="shared" si="17"/>
        <v>14275</v>
      </c>
      <c r="AY40" s="17">
        <f t="shared" si="17"/>
        <v>13315</v>
      </c>
      <c r="AZ40" s="17">
        <f t="shared" si="17"/>
        <v>14275</v>
      </c>
      <c r="BA40" s="17">
        <f t="shared" si="17"/>
        <v>13315</v>
      </c>
    </row>
    <row r="41" spans="1:53" s="18" customFormat="1" ht="11.1" customHeight="1" x14ac:dyDescent="0.2">
      <c r="A41" s="19">
        <v>2</v>
      </c>
      <c r="B41" s="17">
        <f t="shared" ref="B41" si="18">ROUNDUP(B17*0.8,)+35</f>
        <v>14035</v>
      </c>
      <c r="C41" s="17">
        <f t="shared" ref="C41:BA41" si="19">ROUNDUP(C17*0.8,)+35</f>
        <v>18355</v>
      </c>
      <c r="D41" s="17">
        <f t="shared" si="19"/>
        <v>14035</v>
      </c>
      <c r="E41" s="17">
        <f t="shared" si="19"/>
        <v>18355</v>
      </c>
      <c r="F41" s="17">
        <f t="shared" si="19"/>
        <v>18355</v>
      </c>
      <c r="G41" s="17">
        <f t="shared" si="19"/>
        <v>14995</v>
      </c>
      <c r="H41" s="17">
        <f t="shared" si="19"/>
        <v>14995</v>
      </c>
      <c r="I41" s="17">
        <f t="shared" si="19"/>
        <v>13075</v>
      </c>
      <c r="J41" s="17">
        <f t="shared" si="19"/>
        <v>13075</v>
      </c>
      <c r="K41" s="17">
        <f t="shared" si="19"/>
        <v>14035</v>
      </c>
      <c r="L41" s="17">
        <f t="shared" si="19"/>
        <v>15955</v>
      </c>
      <c r="M41" s="17">
        <f t="shared" si="19"/>
        <v>14995</v>
      </c>
      <c r="N41" s="17">
        <f t="shared" si="19"/>
        <v>11555</v>
      </c>
      <c r="O41" s="17">
        <f t="shared" si="19"/>
        <v>13075</v>
      </c>
      <c r="P41" s="17">
        <f t="shared" si="19"/>
        <v>13075</v>
      </c>
      <c r="Q41" s="17">
        <f t="shared" si="19"/>
        <v>14035</v>
      </c>
      <c r="R41" s="17">
        <f t="shared" si="19"/>
        <v>14995</v>
      </c>
      <c r="S41" s="17">
        <f t="shared" si="19"/>
        <v>11555</v>
      </c>
      <c r="T41" s="17">
        <f t="shared" si="19"/>
        <v>11555</v>
      </c>
      <c r="U41" s="17">
        <f t="shared" si="19"/>
        <v>11955</v>
      </c>
      <c r="V41" s="17">
        <f t="shared" si="19"/>
        <v>14755</v>
      </c>
      <c r="W41" s="17">
        <f t="shared" si="19"/>
        <v>13075</v>
      </c>
      <c r="X41" s="17">
        <f t="shared" si="19"/>
        <v>13635</v>
      </c>
      <c r="Y41" s="17">
        <f t="shared" si="19"/>
        <v>16675</v>
      </c>
      <c r="Z41" s="17">
        <f t="shared" si="19"/>
        <v>13635</v>
      </c>
      <c r="AA41" s="17">
        <f t="shared" si="19"/>
        <v>13635</v>
      </c>
      <c r="AB41" s="17">
        <f t="shared" si="19"/>
        <v>13635</v>
      </c>
      <c r="AC41" s="17">
        <f t="shared" si="19"/>
        <v>15715</v>
      </c>
      <c r="AD41" s="17">
        <f t="shared" si="19"/>
        <v>14755</v>
      </c>
      <c r="AE41" s="17">
        <f t="shared" si="19"/>
        <v>15715</v>
      </c>
      <c r="AF41" s="17">
        <f t="shared" si="19"/>
        <v>14755</v>
      </c>
      <c r="AG41" s="17">
        <f t="shared" si="19"/>
        <v>14755</v>
      </c>
      <c r="AH41" s="17">
        <f t="shared" si="19"/>
        <v>13635</v>
      </c>
      <c r="AI41" s="17">
        <f t="shared" si="19"/>
        <v>14755</v>
      </c>
      <c r="AJ41" s="17">
        <f t="shared" si="19"/>
        <v>15715</v>
      </c>
      <c r="AK41" s="17">
        <f t="shared" si="19"/>
        <v>14755</v>
      </c>
      <c r="AL41" s="17">
        <f t="shared" si="19"/>
        <v>15715</v>
      </c>
      <c r="AM41" s="17">
        <f t="shared" si="19"/>
        <v>14755</v>
      </c>
      <c r="AN41" s="17">
        <f t="shared" si="19"/>
        <v>15715</v>
      </c>
      <c r="AO41" s="17">
        <f t="shared" si="19"/>
        <v>15715</v>
      </c>
      <c r="AP41" s="17">
        <f t="shared" si="19"/>
        <v>15715</v>
      </c>
      <c r="AQ41" s="17">
        <f t="shared" si="19"/>
        <v>14755</v>
      </c>
      <c r="AR41" s="17">
        <f t="shared" si="19"/>
        <v>15715</v>
      </c>
      <c r="AS41" s="17">
        <f t="shared" si="19"/>
        <v>14755</v>
      </c>
      <c r="AT41" s="17">
        <f t="shared" si="19"/>
        <v>15715</v>
      </c>
      <c r="AU41" s="17">
        <f t="shared" si="19"/>
        <v>14755</v>
      </c>
      <c r="AV41" s="17">
        <f t="shared" si="19"/>
        <v>15715</v>
      </c>
      <c r="AW41" s="17">
        <f t="shared" si="19"/>
        <v>14755</v>
      </c>
      <c r="AX41" s="17">
        <f t="shared" si="19"/>
        <v>15715</v>
      </c>
      <c r="AY41" s="17">
        <f t="shared" si="19"/>
        <v>14755</v>
      </c>
      <c r="AZ41" s="17">
        <f t="shared" si="19"/>
        <v>15715</v>
      </c>
      <c r="BA41" s="17">
        <f t="shared" si="19"/>
        <v>14755</v>
      </c>
    </row>
    <row r="42" spans="1:53" s="18" customFormat="1" ht="11.1" customHeight="1" x14ac:dyDescent="0.2">
      <c r="A42" s="17" t="s">
        <v>152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row>
    <row r="43" spans="1:53" s="18" customFormat="1" ht="11.1" customHeight="1" x14ac:dyDescent="0.2">
      <c r="A43" s="19">
        <v>1</v>
      </c>
      <c r="B43" s="17">
        <f t="shared" ref="B43" si="20">ROUNDUP(B19*0.8,)+35</f>
        <v>13395</v>
      </c>
      <c r="C43" s="17">
        <f t="shared" ref="C43:BA43" si="21">ROUNDUP(C19*0.8,)+35</f>
        <v>17715</v>
      </c>
      <c r="D43" s="17">
        <f t="shared" si="21"/>
        <v>13395</v>
      </c>
      <c r="E43" s="17">
        <f t="shared" si="21"/>
        <v>17715</v>
      </c>
      <c r="F43" s="17">
        <f t="shared" si="21"/>
        <v>17715</v>
      </c>
      <c r="G43" s="17">
        <f t="shared" si="21"/>
        <v>14355</v>
      </c>
      <c r="H43" s="17">
        <f t="shared" si="21"/>
        <v>14355</v>
      </c>
      <c r="I43" s="17">
        <f t="shared" si="21"/>
        <v>12435</v>
      </c>
      <c r="J43" s="17">
        <f t="shared" si="21"/>
        <v>12435</v>
      </c>
      <c r="K43" s="17">
        <f t="shared" si="21"/>
        <v>13395</v>
      </c>
      <c r="L43" s="17">
        <f t="shared" si="21"/>
        <v>15315</v>
      </c>
      <c r="M43" s="17">
        <f t="shared" si="21"/>
        <v>14355</v>
      </c>
      <c r="N43" s="17">
        <f t="shared" si="21"/>
        <v>10915</v>
      </c>
      <c r="O43" s="17">
        <f t="shared" si="21"/>
        <v>12435</v>
      </c>
      <c r="P43" s="17">
        <f t="shared" si="21"/>
        <v>12435</v>
      </c>
      <c r="Q43" s="17">
        <f t="shared" si="21"/>
        <v>13395</v>
      </c>
      <c r="R43" s="17">
        <f t="shared" si="21"/>
        <v>14355</v>
      </c>
      <c r="S43" s="17">
        <f t="shared" si="21"/>
        <v>10915</v>
      </c>
      <c r="T43" s="17">
        <f t="shared" si="21"/>
        <v>10915</v>
      </c>
      <c r="U43" s="17">
        <f t="shared" si="21"/>
        <v>11315</v>
      </c>
      <c r="V43" s="17">
        <f t="shared" si="21"/>
        <v>14115</v>
      </c>
      <c r="W43" s="17">
        <f t="shared" si="21"/>
        <v>12435</v>
      </c>
      <c r="X43" s="17">
        <f t="shared" si="21"/>
        <v>12995</v>
      </c>
      <c r="Y43" s="17">
        <f t="shared" si="21"/>
        <v>16035</v>
      </c>
      <c r="Z43" s="17">
        <f t="shared" si="21"/>
        <v>12995</v>
      </c>
      <c r="AA43" s="17">
        <f t="shared" si="21"/>
        <v>12995</v>
      </c>
      <c r="AB43" s="17">
        <f t="shared" si="21"/>
        <v>12995</v>
      </c>
      <c r="AC43" s="17">
        <f t="shared" si="21"/>
        <v>15075</v>
      </c>
      <c r="AD43" s="17">
        <f t="shared" si="21"/>
        <v>14115</v>
      </c>
      <c r="AE43" s="17">
        <f t="shared" si="21"/>
        <v>15075</v>
      </c>
      <c r="AF43" s="17">
        <f t="shared" si="21"/>
        <v>14115</v>
      </c>
      <c r="AG43" s="17">
        <f t="shared" si="21"/>
        <v>14115</v>
      </c>
      <c r="AH43" s="17">
        <f t="shared" si="21"/>
        <v>12995</v>
      </c>
      <c r="AI43" s="17">
        <f t="shared" si="21"/>
        <v>14115</v>
      </c>
      <c r="AJ43" s="17">
        <f t="shared" si="21"/>
        <v>15075</v>
      </c>
      <c r="AK43" s="17">
        <f t="shared" si="21"/>
        <v>14115</v>
      </c>
      <c r="AL43" s="17">
        <f t="shared" si="21"/>
        <v>15075</v>
      </c>
      <c r="AM43" s="17">
        <f t="shared" si="21"/>
        <v>14115</v>
      </c>
      <c r="AN43" s="17">
        <f t="shared" si="21"/>
        <v>15075</v>
      </c>
      <c r="AO43" s="17">
        <f t="shared" si="21"/>
        <v>15075</v>
      </c>
      <c r="AP43" s="17">
        <f t="shared" si="21"/>
        <v>15075</v>
      </c>
      <c r="AQ43" s="17">
        <f t="shared" si="21"/>
        <v>14115</v>
      </c>
      <c r="AR43" s="17">
        <f t="shared" si="21"/>
        <v>15075</v>
      </c>
      <c r="AS43" s="17">
        <f t="shared" si="21"/>
        <v>14115</v>
      </c>
      <c r="AT43" s="17">
        <f t="shared" si="21"/>
        <v>15075</v>
      </c>
      <c r="AU43" s="17">
        <f t="shared" si="21"/>
        <v>14115</v>
      </c>
      <c r="AV43" s="17">
        <f t="shared" si="21"/>
        <v>15075</v>
      </c>
      <c r="AW43" s="17">
        <f t="shared" si="21"/>
        <v>14115</v>
      </c>
      <c r="AX43" s="17">
        <f t="shared" si="21"/>
        <v>15075</v>
      </c>
      <c r="AY43" s="17">
        <f t="shared" si="21"/>
        <v>14115</v>
      </c>
      <c r="AZ43" s="17">
        <f t="shared" si="21"/>
        <v>15075</v>
      </c>
      <c r="BA43" s="17">
        <f t="shared" si="21"/>
        <v>14115</v>
      </c>
    </row>
    <row r="44" spans="1:53" s="18" customFormat="1" ht="11.1" customHeight="1" x14ac:dyDescent="0.2">
      <c r="A44" s="19">
        <v>2</v>
      </c>
      <c r="B44" s="17">
        <f t="shared" ref="B44" si="22">ROUNDUP(B20*0.8,)+35</f>
        <v>14835</v>
      </c>
      <c r="C44" s="17">
        <f t="shared" ref="C44:BA44" si="23">ROUNDUP(C20*0.8,)+35</f>
        <v>19155</v>
      </c>
      <c r="D44" s="17">
        <f t="shared" si="23"/>
        <v>14835</v>
      </c>
      <c r="E44" s="17">
        <f t="shared" si="23"/>
        <v>19155</v>
      </c>
      <c r="F44" s="17">
        <f t="shared" si="23"/>
        <v>19155</v>
      </c>
      <c r="G44" s="17">
        <f t="shared" si="23"/>
        <v>15795</v>
      </c>
      <c r="H44" s="17">
        <f t="shared" si="23"/>
        <v>15795</v>
      </c>
      <c r="I44" s="17">
        <f t="shared" si="23"/>
        <v>13875</v>
      </c>
      <c r="J44" s="17">
        <f t="shared" si="23"/>
        <v>13875</v>
      </c>
      <c r="K44" s="17">
        <f t="shared" si="23"/>
        <v>14835</v>
      </c>
      <c r="L44" s="17">
        <f t="shared" si="23"/>
        <v>16755</v>
      </c>
      <c r="M44" s="17">
        <f t="shared" si="23"/>
        <v>15795</v>
      </c>
      <c r="N44" s="17">
        <f t="shared" si="23"/>
        <v>12355</v>
      </c>
      <c r="O44" s="17">
        <f t="shared" si="23"/>
        <v>13875</v>
      </c>
      <c r="P44" s="17">
        <f t="shared" si="23"/>
        <v>13875</v>
      </c>
      <c r="Q44" s="17">
        <f t="shared" si="23"/>
        <v>14835</v>
      </c>
      <c r="R44" s="17">
        <f t="shared" si="23"/>
        <v>15795</v>
      </c>
      <c r="S44" s="17">
        <f t="shared" si="23"/>
        <v>12355</v>
      </c>
      <c r="T44" s="17">
        <f t="shared" si="23"/>
        <v>12355</v>
      </c>
      <c r="U44" s="17">
        <f t="shared" si="23"/>
        <v>12755</v>
      </c>
      <c r="V44" s="17">
        <f t="shared" si="23"/>
        <v>15555</v>
      </c>
      <c r="W44" s="17">
        <f t="shared" si="23"/>
        <v>13875</v>
      </c>
      <c r="X44" s="17">
        <f t="shared" si="23"/>
        <v>14435</v>
      </c>
      <c r="Y44" s="17">
        <f t="shared" si="23"/>
        <v>17475</v>
      </c>
      <c r="Z44" s="17">
        <f t="shared" si="23"/>
        <v>14435</v>
      </c>
      <c r="AA44" s="17">
        <f t="shared" si="23"/>
        <v>14435</v>
      </c>
      <c r="AB44" s="17">
        <f t="shared" si="23"/>
        <v>14435</v>
      </c>
      <c r="AC44" s="17">
        <f t="shared" si="23"/>
        <v>16515</v>
      </c>
      <c r="AD44" s="17">
        <f t="shared" si="23"/>
        <v>15555</v>
      </c>
      <c r="AE44" s="17">
        <f t="shared" si="23"/>
        <v>16515</v>
      </c>
      <c r="AF44" s="17">
        <f t="shared" si="23"/>
        <v>15555</v>
      </c>
      <c r="AG44" s="17">
        <f t="shared" si="23"/>
        <v>15555</v>
      </c>
      <c r="AH44" s="17">
        <f t="shared" si="23"/>
        <v>14435</v>
      </c>
      <c r="AI44" s="17">
        <f t="shared" si="23"/>
        <v>15555</v>
      </c>
      <c r="AJ44" s="17">
        <f t="shared" si="23"/>
        <v>16515</v>
      </c>
      <c r="AK44" s="17">
        <f t="shared" si="23"/>
        <v>15555</v>
      </c>
      <c r="AL44" s="17">
        <f t="shared" si="23"/>
        <v>16515</v>
      </c>
      <c r="AM44" s="17">
        <f t="shared" si="23"/>
        <v>15555</v>
      </c>
      <c r="AN44" s="17">
        <f t="shared" si="23"/>
        <v>16515</v>
      </c>
      <c r="AO44" s="17">
        <f t="shared" si="23"/>
        <v>16515</v>
      </c>
      <c r="AP44" s="17">
        <f t="shared" si="23"/>
        <v>16515</v>
      </c>
      <c r="AQ44" s="17">
        <f t="shared" si="23"/>
        <v>15555</v>
      </c>
      <c r="AR44" s="17">
        <f t="shared" si="23"/>
        <v>16515</v>
      </c>
      <c r="AS44" s="17">
        <f t="shared" si="23"/>
        <v>15555</v>
      </c>
      <c r="AT44" s="17">
        <f t="shared" si="23"/>
        <v>16515</v>
      </c>
      <c r="AU44" s="17">
        <f t="shared" si="23"/>
        <v>15555</v>
      </c>
      <c r="AV44" s="17">
        <f t="shared" si="23"/>
        <v>16515</v>
      </c>
      <c r="AW44" s="17">
        <f t="shared" si="23"/>
        <v>15555</v>
      </c>
      <c r="AX44" s="17">
        <f t="shared" si="23"/>
        <v>16515</v>
      </c>
      <c r="AY44" s="17">
        <f t="shared" si="23"/>
        <v>15555</v>
      </c>
      <c r="AZ44" s="17">
        <f t="shared" si="23"/>
        <v>16515</v>
      </c>
      <c r="BA44" s="17">
        <f t="shared" si="23"/>
        <v>15555</v>
      </c>
    </row>
    <row r="45" spans="1:53" s="18" customFormat="1" ht="11.1"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row>
    <row r="46" spans="1:53" s="18" customFormat="1" ht="11.1" customHeight="1" x14ac:dyDescent="0.2">
      <c r="A46" s="19">
        <v>1</v>
      </c>
      <c r="B46" s="17">
        <f t="shared" ref="B46" si="24">ROUNDUP(B22*0.8,)+35</f>
        <v>16995</v>
      </c>
      <c r="C46" s="17">
        <f t="shared" ref="C46:BA46" si="25">ROUNDUP(C22*0.8,)+35</f>
        <v>21315</v>
      </c>
      <c r="D46" s="17">
        <f t="shared" si="25"/>
        <v>16995</v>
      </c>
      <c r="E46" s="17">
        <f t="shared" si="25"/>
        <v>21315</v>
      </c>
      <c r="F46" s="17">
        <f t="shared" si="25"/>
        <v>21315</v>
      </c>
      <c r="G46" s="17">
        <f t="shared" si="25"/>
        <v>17955</v>
      </c>
      <c r="H46" s="17">
        <f t="shared" si="25"/>
        <v>17955</v>
      </c>
      <c r="I46" s="17">
        <f t="shared" si="25"/>
        <v>16035</v>
      </c>
      <c r="J46" s="17">
        <f t="shared" si="25"/>
        <v>16035</v>
      </c>
      <c r="K46" s="17">
        <f t="shared" si="25"/>
        <v>16995</v>
      </c>
      <c r="L46" s="17">
        <f t="shared" si="25"/>
        <v>18915</v>
      </c>
      <c r="M46" s="17">
        <f t="shared" si="25"/>
        <v>17955</v>
      </c>
      <c r="N46" s="17">
        <f t="shared" si="25"/>
        <v>14515</v>
      </c>
      <c r="O46" s="17">
        <f t="shared" si="25"/>
        <v>16035</v>
      </c>
      <c r="P46" s="17">
        <f t="shared" si="25"/>
        <v>16035</v>
      </c>
      <c r="Q46" s="17">
        <f t="shared" si="25"/>
        <v>16995</v>
      </c>
      <c r="R46" s="17">
        <f t="shared" si="25"/>
        <v>17955</v>
      </c>
      <c r="S46" s="17">
        <f t="shared" si="25"/>
        <v>14515</v>
      </c>
      <c r="T46" s="17">
        <f t="shared" si="25"/>
        <v>14515</v>
      </c>
      <c r="U46" s="17">
        <f t="shared" si="25"/>
        <v>16115</v>
      </c>
      <c r="V46" s="17">
        <f t="shared" si="25"/>
        <v>18915</v>
      </c>
      <c r="W46" s="17">
        <f t="shared" si="25"/>
        <v>17235</v>
      </c>
      <c r="X46" s="17">
        <f t="shared" si="25"/>
        <v>17795</v>
      </c>
      <c r="Y46" s="17">
        <f t="shared" si="25"/>
        <v>20835</v>
      </c>
      <c r="Z46" s="17">
        <f t="shared" si="25"/>
        <v>17795</v>
      </c>
      <c r="AA46" s="17">
        <f t="shared" si="25"/>
        <v>17795</v>
      </c>
      <c r="AB46" s="17">
        <f t="shared" si="25"/>
        <v>17795</v>
      </c>
      <c r="AC46" s="17">
        <f t="shared" si="25"/>
        <v>19875</v>
      </c>
      <c r="AD46" s="17">
        <f t="shared" si="25"/>
        <v>18915</v>
      </c>
      <c r="AE46" s="17">
        <f t="shared" si="25"/>
        <v>19875</v>
      </c>
      <c r="AF46" s="17">
        <f t="shared" si="25"/>
        <v>18915</v>
      </c>
      <c r="AG46" s="17">
        <f t="shared" si="25"/>
        <v>18915</v>
      </c>
      <c r="AH46" s="17">
        <f t="shared" si="25"/>
        <v>17795</v>
      </c>
      <c r="AI46" s="17">
        <f t="shared" si="25"/>
        <v>18915</v>
      </c>
      <c r="AJ46" s="17">
        <f t="shared" si="25"/>
        <v>19875</v>
      </c>
      <c r="AK46" s="17">
        <f t="shared" si="25"/>
        <v>18915</v>
      </c>
      <c r="AL46" s="17">
        <f t="shared" si="25"/>
        <v>19875</v>
      </c>
      <c r="AM46" s="17">
        <f t="shared" si="25"/>
        <v>18915</v>
      </c>
      <c r="AN46" s="17">
        <f t="shared" si="25"/>
        <v>19875</v>
      </c>
      <c r="AO46" s="17">
        <f t="shared" si="25"/>
        <v>19875</v>
      </c>
      <c r="AP46" s="17">
        <f t="shared" si="25"/>
        <v>19875</v>
      </c>
      <c r="AQ46" s="17">
        <f t="shared" si="25"/>
        <v>18915</v>
      </c>
      <c r="AR46" s="17">
        <f t="shared" si="25"/>
        <v>19875</v>
      </c>
      <c r="AS46" s="17">
        <f t="shared" si="25"/>
        <v>18915</v>
      </c>
      <c r="AT46" s="17">
        <f t="shared" si="25"/>
        <v>19875</v>
      </c>
      <c r="AU46" s="17">
        <f t="shared" si="25"/>
        <v>18915</v>
      </c>
      <c r="AV46" s="17">
        <f t="shared" si="25"/>
        <v>19875</v>
      </c>
      <c r="AW46" s="17">
        <f t="shared" si="25"/>
        <v>18915</v>
      </c>
      <c r="AX46" s="17">
        <f t="shared" si="25"/>
        <v>19875</v>
      </c>
      <c r="AY46" s="17">
        <f t="shared" si="25"/>
        <v>18915</v>
      </c>
      <c r="AZ46" s="17">
        <f t="shared" si="25"/>
        <v>19875</v>
      </c>
      <c r="BA46" s="17">
        <f t="shared" si="25"/>
        <v>18915</v>
      </c>
    </row>
    <row r="47" spans="1:53" s="18" customFormat="1" ht="11.1" customHeight="1" x14ac:dyDescent="0.2">
      <c r="A47" s="19">
        <v>2</v>
      </c>
      <c r="B47" s="17">
        <f t="shared" ref="B47" si="26">ROUNDUP(B23*0.8,)+35</f>
        <v>18435</v>
      </c>
      <c r="C47" s="17">
        <f t="shared" ref="C47:BA47" si="27">ROUNDUP(C23*0.8,)+35</f>
        <v>22755</v>
      </c>
      <c r="D47" s="17">
        <f t="shared" si="27"/>
        <v>18435</v>
      </c>
      <c r="E47" s="17">
        <f t="shared" si="27"/>
        <v>22755</v>
      </c>
      <c r="F47" s="17">
        <f t="shared" si="27"/>
        <v>22755</v>
      </c>
      <c r="G47" s="17">
        <f t="shared" si="27"/>
        <v>19395</v>
      </c>
      <c r="H47" s="17">
        <f t="shared" si="27"/>
        <v>19395</v>
      </c>
      <c r="I47" s="17">
        <f t="shared" si="27"/>
        <v>17475</v>
      </c>
      <c r="J47" s="17">
        <f t="shared" si="27"/>
        <v>17475</v>
      </c>
      <c r="K47" s="17">
        <f t="shared" si="27"/>
        <v>18435</v>
      </c>
      <c r="L47" s="17">
        <f t="shared" si="27"/>
        <v>20355</v>
      </c>
      <c r="M47" s="17">
        <f t="shared" si="27"/>
        <v>19395</v>
      </c>
      <c r="N47" s="17">
        <f t="shared" si="27"/>
        <v>15955</v>
      </c>
      <c r="O47" s="17">
        <f t="shared" si="27"/>
        <v>17475</v>
      </c>
      <c r="P47" s="17">
        <f t="shared" si="27"/>
        <v>17475</v>
      </c>
      <c r="Q47" s="17">
        <f t="shared" si="27"/>
        <v>18435</v>
      </c>
      <c r="R47" s="17">
        <f t="shared" si="27"/>
        <v>19395</v>
      </c>
      <c r="S47" s="17">
        <f t="shared" si="27"/>
        <v>15955</v>
      </c>
      <c r="T47" s="17">
        <f t="shared" si="27"/>
        <v>15955</v>
      </c>
      <c r="U47" s="17">
        <f t="shared" si="27"/>
        <v>17555</v>
      </c>
      <c r="V47" s="17">
        <f t="shared" si="27"/>
        <v>20355</v>
      </c>
      <c r="W47" s="17">
        <f t="shared" si="27"/>
        <v>18675</v>
      </c>
      <c r="X47" s="17">
        <f t="shared" si="27"/>
        <v>19235</v>
      </c>
      <c r="Y47" s="17">
        <f t="shared" si="27"/>
        <v>22275</v>
      </c>
      <c r="Z47" s="17">
        <f t="shared" si="27"/>
        <v>19235</v>
      </c>
      <c r="AA47" s="17">
        <f t="shared" si="27"/>
        <v>19235</v>
      </c>
      <c r="AB47" s="17">
        <f t="shared" si="27"/>
        <v>19235</v>
      </c>
      <c r="AC47" s="17">
        <f t="shared" si="27"/>
        <v>21315</v>
      </c>
      <c r="AD47" s="17">
        <f t="shared" si="27"/>
        <v>20355</v>
      </c>
      <c r="AE47" s="17">
        <f t="shared" si="27"/>
        <v>21315</v>
      </c>
      <c r="AF47" s="17">
        <f t="shared" si="27"/>
        <v>20355</v>
      </c>
      <c r="AG47" s="17">
        <f t="shared" si="27"/>
        <v>20355</v>
      </c>
      <c r="AH47" s="17">
        <f t="shared" si="27"/>
        <v>19235</v>
      </c>
      <c r="AI47" s="17">
        <f t="shared" si="27"/>
        <v>20355</v>
      </c>
      <c r="AJ47" s="17">
        <f t="shared" si="27"/>
        <v>21315</v>
      </c>
      <c r="AK47" s="17">
        <f t="shared" si="27"/>
        <v>20355</v>
      </c>
      <c r="AL47" s="17">
        <f t="shared" si="27"/>
        <v>21315</v>
      </c>
      <c r="AM47" s="17">
        <f t="shared" si="27"/>
        <v>20355</v>
      </c>
      <c r="AN47" s="17">
        <f t="shared" si="27"/>
        <v>21315</v>
      </c>
      <c r="AO47" s="17">
        <f t="shared" si="27"/>
        <v>21315</v>
      </c>
      <c r="AP47" s="17">
        <f t="shared" si="27"/>
        <v>21315</v>
      </c>
      <c r="AQ47" s="17">
        <f t="shared" si="27"/>
        <v>20355</v>
      </c>
      <c r="AR47" s="17">
        <f t="shared" si="27"/>
        <v>21315</v>
      </c>
      <c r="AS47" s="17">
        <f t="shared" si="27"/>
        <v>20355</v>
      </c>
      <c r="AT47" s="17">
        <f t="shared" si="27"/>
        <v>21315</v>
      </c>
      <c r="AU47" s="17">
        <f t="shared" si="27"/>
        <v>20355</v>
      </c>
      <c r="AV47" s="17">
        <f t="shared" si="27"/>
        <v>21315</v>
      </c>
      <c r="AW47" s="17">
        <f t="shared" si="27"/>
        <v>20355</v>
      </c>
      <c r="AX47" s="17">
        <f t="shared" si="27"/>
        <v>21315</v>
      </c>
      <c r="AY47" s="17">
        <f t="shared" si="27"/>
        <v>20355</v>
      </c>
      <c r="AZ47" s="17">
        <f t="shared" si="27"/>
        <v>21315</v>
      </c>
      <c r="BA47" s="17">
        <f t="shared" si="27"/>
        <v>20355</v>
      </c>
    </row>
    <row r="48" spans="1:53" s="18" customFormat="1" ht="11.1"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row>
    <row r="49" spans="1:53" s="18" customFormat="1" ht="11.1" customHeight="1" x14ac:dyDescent="0.2">
      <c r="A49" s="19" t="s">
        <v>1</v>
      </c>
      <c r="B49" s="17">
        <f t="shared" ref="B49" si="28">ROUNDUP(B25*0.8,)+35</f>
        <v>100035</v>
      </c>
      <c r="C49" s="17">
        <f t="shared" ref="C49:BA49" si="29">ROUNDUP(C25*0.8,)+35</f>
        <v>100035</v>
      </c>
      <c r="D49" s="17">
        <f t="shared" si="29"/>
        <v>100035</v>
      </c>
      <c r="E49" s="17">
        <f t="shared" si="29"/>
        <v>100035</v>
      </c>
      <c r="F49" s="17">
        <f t="shared" si="29"/>
        <v>100035</v>
      </c>
      <c r="G49" s="17">
        <f t="shared" si="29"/>
        <v>100035</v>
      </c>
      <c r="H49" s="17">
        <f t="shared" si="29"/>
        <v>100035</v>
      </c>
      <c r="I49" s="17">
        <f t="shared" si="29"/>
        <v>100035</v>
      </c>
      <c r="J49" s="17">
        <f t="shared" si="29"/>
        <v>100035</v>
      </c>
      <c r="K49" s="17">
        <f t="shared" si="29"/>
        <v>100035</v>
      </c>
      <c r="L49" s="17">
        <f t="shared" si="29"/>
        <v>100036</v>
      </c>
      <c r="M49" s="17">
        <f t="shared" si="29"/>
        <v>100037</v>
      </c>
      <c r="N49" s="17">
        <f t="shared" si="29"/>
        <v>100035</v>
      </c>
      <c r="O49" s="17">
        <f t="shared" si="29"/>
        <v>100035</v>
      </c>
      <c r="P49" s="17">
        <f t="shared" si="29"/>
        <v>100035</v>
      </c>
      <c r="Q49" s="17">
        <f t="shared" si="29"/>
        <v>100035</v>
      </c>
      <c r="R49" s="17">
        <f t="shared" si="29"/>
        <v>100035</v>
      </c>
      <c r="S49" s="17">
        <f t="shared" si="29"/>
        <v>100035</v>
      </c>
      <c r="T49" s="17">
        <f t="shared" si="29"/>
        <v>100035</v>
      </c>
      <c r="U49" s="17">
        <f t="shared" si="29"/>
        <v>120035</v>
      </c>
      <c r="V49" s="17">
        <f t="shared" si="29"/>
        <v>120035</v>
      </c>
      <c r="W49" s="17">
        <f t="shared" si="29"/>
        <v>120035</v>
      </c>
      <c r="X49" s="17">
        <f t="shared" si="29"/>
        <v>120035</v>
      </c>
      <c r="Y49" s="17">
        <f t="shared" si="29"/>
        <v>120035</v>
      </c>
      <c r="Z49" s="17">
        <f t="shared" si="29"/>
        <v>120035</v>
      </c>
      <c r="AA49" s="17">
        <f t="shared" si="29"/>
        <v>120035</v>
      </c>
      <c r="AB49" s="17">
        <f t="shared" si="29"/>
        <v>120035</v>
      </c>
      <c r="AC49" s="17">
        <f t="shared" si="29"/>
        <v>120035</v>
      </c>
      <c r="AD49" s="17">
        <f t="shared" si="29"/>
        <v>120035</v>
      </c>
      <c r="AE49" s="17">
        <f t="shared" si="29"/>
        <v>120035</v>
      </c>
      <c r="AF49" s="17">
        <f t="shared" si="29"/>
        <v>120035</v>
      </c>
      <c r="AG49" s="17">
        <f t="shared" si="29"/>
        <v>120035</v>
      </c>
      <c r="AH49" s="17">
        <f t="shared" si="29"/>
        <v>120035</v>
      </c>
      <c r="AI49" s="17">
        <f t="shared" si="29"/>
        <v>120035</v>
      </c>
      <c r="AJ49" s="17">
        <f t="shared" si="29"/>
        <v>120035</v>
      </c>
      <c r="AK49" s="17">
        <f t="shared" si="29"/>
        <v>120035</v>
      </c>
      <c r="AL49" s="17">
        <f t="shared" si="29"/>
        <v>120035</v>
      </c>
      <c r="AM49" s="17">
        <f t="shared" si="29"/>
        <v>120035</v>
      </c>
      <c r="AN49" s="17">
        <f t="shared" si="29"/>
        <v>120035</v>
      </c>
      <c r="AO49" s="17">
        <f t="shared" si="29"/>
        <v>120035</v>
      </c>
      <c r="AP49" s="17">
        <f t="shared" si="29"/>
        <v>120035</v>
      </c>
      <c r="AQ49" s="17">
        <f t="shared" si="29"/>
        <v>120035</v>
      </c>
      <c r="AR49" s="17">
        <f t="shared" si="29"/>
        <v>120035</v>
      </c>
      <c r="AS49" s="17">
        <f t="shared" si="29"/>
        <v>120035</v>
      </c>
      <c r="AT49" s="17">
        <f t="shared" si="29"/>
        <v>120035</v>
      </c>
      <c r="AU49" s="17">
        <f t="shared" si="29"/>
        <v>120035</v>
      </c>
      <c r="AV49" s="17">
        <f t="shared" si="29"/>
        <v>120035</v>
      </c>
      <c r="AW49" s="17">
        <f t="shared" si="29"/>
        <v>120035</v>
      </c>
      <c r="AX49" s="17">
        <f t="shared" si="29"/>
        <v>120035</v>
      </c>
      <c r="AY49" s="17">
        <f t="shared" si="29"/>
        <v>120035</v>
      </c>
      <c r="AZ49" s="17">
        <f t="shared" si="29"/>
        <v>120035</v>
      </c>
      <c r="BA49" s="17">
        <f t="shared" si="29"/>
        <v>120035</v>
      </c>
    </row>
    <row r="50" spans="1:53" ht="24" x14ac:dyDescent="0.2">
      <c r="A50" s="136" t="s">
        <v>125</v>
      </c>
    </row>
    <row r="51" spans="1:53" ht="12.75" hidden="1" thickBot="1" x14ac:dyDescent="0.25">
      <c r="A51" s="177" t="s">
        <v>154</v>
      </c>
    </row>
    <row r="52" spans="1:53" ht="25.5" hidden="1" x14ac:dyDescent="0.2">
      <c r="A52" s="174" t="s">
        <v>153</v>
      </c>
    </row>
    <row r="53" spans="1:53" ht="24" hidden="1" x14ac:dyDescent="0.2">
      <c r="A53" s="180" t="s">
        <v>156</v>
      </c>
    </row>
    <row r="54" spans="1:53" ht="25.5" hidden="1" x14ac:dyDescent="0.2">
      <c r="A54" s="175" t="s">
        <v>157</v>
      </c>
    </row>
    <row r="55" spans="1:53" hidden="1" x14ac:dyDescent="0.2">
      <c r="A55" s="180" t="s">
        <v>155</v>
      </c>
    </row>
    <row r="56" spans="1:53" hidden="1" x14ac:dyDescent="0.2">
      <c r="A56" s="188" t="s">
        <v>177</v>
      </c>
    </row>
    <row r="57" spans="1:53" x14ac:dyDescent="0.2">
      <c r="A57" s="96" t="s">
        <v>12</v>
      </c>
    </row>
    <row r="58" spans="1:53" x14ac:dyDescent="0.2">
      <c r="A58" s="22" t="s">
        <v>13</v>
      </c>
    </row>
    <row r="59" spans="1:53" x14ac:dyDescent="0.2">
      <c r="A59" s="22" t="s">
        <v>14</v>
      </c>
    </row>
    <row r="60" spans="1:53" ht="24" x14ac:dyDescent="0.2">
      <c r="A60" s="23" t="s">
        <v>18</v>
      </c>
    </row>
    <row r="61" spans="1:53" x14ac:dyDescent="0.2">
      <c r="A61" s="156" t="s">
        <v>126</v>
      </c>
    </row>
    <row r="62" spans="1:53" x14ac:dyDescent="0.2">
      <c r="A62" s="22"/>
    </row>
    <row r="63" spans="1:53" hidden="1" x14ac:dyDescent="0.2">
      <c r="A63" s="95" t="s">
        <v>16</v>
      </c>
    </row>
    <row r="64" spans="1:53" ht="72" hidden="1" x14ac:dyDescent="0.2">
      <c r="A64" s="157" t="s">
        <v>180</v>
      </c>
    </row>
    <row r="65" spans="1:1" hidden="1" x14ac:dyDescent="0.2"/>
    <row r="66" spans="1:1" hidden="1" x14ac:dyDescent="0.2">
      <c r="A66" s="191" t="s">
        <v>24</v>
      </c>
    </row>
    <row r="67" spans="1:1" hidden="1" x14ac:dyDescent="0.2">
      <c r="A67" s="190" t="s">
        <v>182</v>
      </c>
    </row>
    <row r="68" spans="1:1" hidden="1" x14ac:dyDescent="0.2">
      <c r="A68" s="173" t="s">
        <v>183</v>
      </c>
    </row>
    <row r="69" spans="1:1" ht="21.75" customHeight="1" thickBot="1" x14ac:dyDescent="0.25">
      <c r="A69" s="95" t="s">
        <v>16</v>
      </c>
    </row>
    <row r="70" spans="1:1" ht="159" customHeight="1" thickBot="1" x14ac:dyDescent="0.25">
      <c r="A70" s="218" t="s">
        <v>219</v>
      </c>
    </row>
  </sheetData>
  <pageMargins left="0.25" right="0.25" top="0.75" bottom="0.75" header="0.3" footer="0.3"/>
  <pageSetup scale="51"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66"/>
  <sheetViews>
    <sheetView topLeftCell="A23" zoomScaleNormal="100" workbookViewId="0">
      <pane xSplit="1" topLeftCell="B1" activePane="topRight" state="frozen"/>
      <selection pane="topRight" activeCell="B4" sqref="B4:BA49"/>
    </sheetView>
  </sheetViews>
  <sheetFormatPr defaultColWidth="9" defaultRowHeight="12" x14ac:dyDescent="0.2"/>
  <cols>
    <col min="1" max="1" width="73.7109375" style="152" customWidth="1"/>
    <col min="2" max="16384" width="9" style="152"/>
  </cols>
  <sheetData>
    <row r="1" spans="1:53" ht="11.45" customHeight="1" x14ac:dyDescent="0.2">
      <c r="A1" s="13" t="s">
        <v>199</v>
      </c>
    </row>
    <row r="2" spans="1:53" ht="11.45" customHeight="1" x14ac:dyDescent="0.2">
      <c r="A2" s="29" t="s">
        <v>63</v>
      </c>
    </row>
    <row r="3" spans="1:53" ht="11.45" customHeight="1" x14ac:dyDescent="0.2">
      <c r="A3" s="3"/>
    </row>
    <row r="4" spans="1:53" ht="11.45" customHeight="1" x14ac:dyDescent="0.2">
      <c r="A4" s="49" t="s">
        <v>9</v>
      </c>
      <c r="B4" s="165">
        <f>'C завтраками| Bed and breakfast'!B4</f>
        <v>45401</v>
      </c>
      <c r="C4" s="165">
        <f>'C завтраками| Bed and breakfast'!C4</f>
        <v>45402</v>
      </c>
      <c r="D4" s="165">
        <f>'C завтраками| Bed and breakfast'!D4</f>
        <v>45403</v>
      </c>
      <c r="E4" s="165">
        <f>'C завтраками| Bed and breakfast'!E4</f>
        <v>45407</v>
      </c>
      <c r="F4" s="165">
        <f>'C завтраками| Bed and breakfast'!F4</f>
        <v>45409</v>
      </c>
      <c r="G4" s="165">
        <f>'C завтраками| Bed and breakfast'!G4</f>
        <v>45411</v>
      </c>
      <c r="H4" s="165">
        <f>'C завтраками| Bed and breakfast'!H4</f>
        <v>45413</v>
      </c>
      <c r="I4" s="165">
        <f>'C завтраками| Bed and breakfast'!I4</f>
        <v>45417</v>
      </c>
      <c r="J4" s="165">
        <f>'C завтраками| Bed and breakfast'!J4</f>
        <v>45419</v>
      </c>
      <c r="K4" s="165">
        <f>'C завтраками| Bed and breakfast'!K4</f>
        <v>45420</v>
      </c>
      <c r="L4" s="165">
        <f>'C завтраками| Bed and breakfast'!L4</f>
        <v>45421</v>
      </c>
      <c r="M4" s="165">
        <f>'C завтраками| Bed and breakfast'!M4</f>
        <v>45423</v>
      </c>
      <c r="N4" s="165">
        <f>'C завтраками| Bed and breakfast'!N4</f>
        <v>45424</v>
      </c>
      <c r="O4" s="165">
        <f>'C завтраками| Bed and breakfast'!O4</f>
        <v>45427</v>
      </c>
      <c r="P4" s="165">
        <f>'C завтраками| Bed and breakfast'!P4</f>
        <v>45429</v>
      </c>
      <c r="Q4" s="165">
        <f>'C завтраками| Bed and breakfast'!Q4</f>
        <v>45434</v>
      </c>
      <c r="R4" s="165">
        <f>'C завтраками| Bed and breakfast'!R4</f>
        <v>45435</v>
      </c>
      <c r="S4" s="165">
        <f>'C завтраками| Bed and breakfast'!S4</f>
        <v>45437</v>
      </c>
      <c r="T4" s="165">
        <f>'C завтраками| Bed and breakfast'!T4</f>
        <v>45443</v>
      </c>
      <c r="U4" s="165">
        <f>'C завтраками| Bed and breakfast'!U4</f>
        <v>45444</v>
      </c>
      <c r="V4" s="165">
        <f>'C завтраками| Bed and breakfast'!V4</f>
        <v>45445</v>
      </c>
      <c r="W4" s="165">
        <f>'C завтраками| Bed and breakfast'!W4</f>
        <v>45453</v>
      </c>
      <c r="X4" s="165">
        <f>'C завтраками| Bed and breakfast'!X4</f>
        <v>45457</v>
      </c>
      <c r="Y4" s="165">
        <f>'C завтраками| Bed and breakfast'!Y4</f>
        <v>45460</v>
      </c>
      <c r="Z4" s="165">
        <f>'C завтраками| Bed and breakfast'!Z4</f>
        <v>45465</v>
      </c>
      <c r="AA4" s="165">
        <f>'C завтраками| Bed and breakfast'!AA4</f>
        <v>45466</v>
      </c>
      <c r="AB4" s="165">
        <f>'C завтраками| Bed and breakfast'!AB4</f>
        <v>45471</v>
      </c>
      <c r="AC4" s="165">
        <f>'C завтраками| Bed and breakfast'!AC4</f>
        <v>45474</v>
      </c>
      <c r="AD4" s="165">
        <f>'C завтраками| Bed and breakfast'!AD4</f>
        <v>45484</v>
      </c>
      <c r="AE4" s="165">
        <f>'C завтраками| Bed and breakfast'!AE4</f>
        <v>45489</v>
      </c>
      <c r="AF4" s="165">
        <f>'C завтраками| Bed and breakfast'!AF4</f>
        <v>45494</v>
      </c>
      <c r="AG4" s="165">
        <f>'C завтраками| Bed and breakfast'!AG4</f>
        <v>45499</v>
      </c>
      <c r="AH4" s="165">
        <f>'C завтраками| Bed and breakfast'!AH4</f>
        <v>45501</v>
      </c>
      <c r="AI4" s="165">
        <f>'C завтраками| Bed and breakfast'!AI4</f>
        <v>45505</v>
      </c>
      <c r="AJ4" s="165">
        <f>'C завтраками| Bed and breakfast'!AJ4</f>
        <v>45506</v>
      </c>
      <c r="AK4" s="165">
        <f>'C завтраками| Bed and breakfast'!AK4</f>
        <v>45508</v>
      </c>
      <c r="AL4" s="165">
        <f>'C завтраками| Bed and breakfast'!AL4</f>
        <v>45513</v>
      </c>
      <c r="AM4" s="165">
        <f>'C завтраками| Bed and breakfast'!AM4</f>
        <v>45515</v>
      </c>
      <c r="AN4" s="165">
        <f>'C завтраками| Bed and breakfast'!AN4</f>
        <v>45520</v>
      </c>
      <c r="AO4" s="165">
        <f>'C завтраками| Bed and breakfast'!AO4</f>
        <v>45522</v>
      </c>
      <c r="AP4" s="165">
        <f>'C завтраками| Bed and breakfast'!AP4</f>
        <v>45527</v>
      </c>
      <c r="AQ4" s="165">
        <f>'C завтраками| Bed and breakfast'!AQ4</f>
        <v>45529</v>
      </c>
      <c r="AR4" s="165">
        <f>'C завтраками| Bed and breakfast'!AR4</f>
        <v>45534</v>
      </c>
      <c r="AS4" s="165">
        <f>'C завтраками| Bed and breakfast'!AS4</f>
        <v>45536</v>
      </c>
      <c r="AT4" s="165">
        <f>'C завтраками| Bed and breakfast'!AT4</f>
        <v>45541</v>
      </c>
      <c r="AU4" s="165">
        <f>'C завтраками| Bed and breakfast'!AU4</f>
        <v>45543</v>
      </c>
      <c r="AV4" s="165">
        <f>'C завтраками| Bed and breakfast'!AV4</f>
        <v>45548</v>
      </c>
      <c r="AW4" s="165">
        <f>'C завтраками| Bed and breakfast'!AW4</f>
        <v>45550</v>
      </c>
      <c r="AX4" s="165">
        <f>'C завтраками| Bed and breakfast'!AX4</f>
        <v>45555</v>
      </c>
      <c r="AY4" s="165">
        <f>'C завтраками| Bed and breakfast'!AY4</f>
        <v>45557</v>
      </c>
      <c r="AZ4" s="165">
        <f>'C завтраками| Bed and breakfast'!AZ4</f>
        <v>45562</v>
      </c>
      <c r="BA4" s="165">
        <f>'C завтраками| Bed and breakfast'!BA4</f>
        <v>45564</v>
      </c>
    </row>
    <row r="5" spans="1:53" s="8" customFormat="1" ht="22.35" customHeight="1" x14ac:dyDescent="0.2">
      <c r="A5" s="153" t="s">
        <v>11</v>
      </c>
      <c r="B5" s="165">
        <f>'C завтраками| Bed and breakfast'!B5</f>
        <v>45401</v>
      </c>
      <c r="C5" s="165">
        <f>'C завтраками| Bed and breakfast'!C5</f>
        <v>45402</v>
      </c>
      <c r="D5" s="165">
        <f>'C завтраками| Bed and breakfast'!D5</f>
        <v>45406</v>
      </c>
      <c r="E5" s="165">
        <f>'C завтраками| Bed and breakfast'!E5</f>
        <v>45408</v>
      </c>
      <c r="F5" s="165">
        <f>'C завтраками| Bed and breakfast'!F5</f>
        <v>45410</v>
      </c>
      <c r="G5" s="165">
        <f>'C завтраками| Bed and breakfast'!G5</f>
        <v>45412</v>
      </c>
      <c r="H5" s="165">
        <f>'C завтраками| Bed and breakfast'!H5</f>
        <v>45416</v>
      </c>
      <c r="I5" s="165">
        <f>'C завтраками| Bed and breakfast'!I5</f>
        <v>45418</v>
      </c>
      <c r="J5" s="165">
        <f>'C завтраками| Bed and breakfast'!J5</f>
        <v>45419</v>
      </c>
      <c r="K5" s="165">
        <f>'C завтраками| Bed and breakfast'!K5</f>
        <v>45420</v>
      </c>
      <c r="L5" s="165">
        <f>'C завтраками| Bed and breakfast'!L5</f>
        <v>45422</v>
      </c>
      <c r="M5" s="165">
        <f>'C завтраками| Bed and breakfast'!M5</f>
        <v>45423</v>
      </c>
      <c r="N5" s="165">
        <f>'C завтраками| Bed and breakfast'!N5</f>
        <v>45426</v>
      </c>
      <c r="O5" s="165">
        <f>'C завтраками| Bed and breakfast'!O5</f>
        <v>45428</v>
      </c>
      <c r="P5" s="165">
        <f>'C завтраками| Bed and breakfast'!P5</f>
        <v>45433</v>
      </c>
      <c r="Q5" s="165">
        <f>'C завтраками| Bed and breakfast'!Q5</f>
        <v>45434</v>
      </c>
      <c r="R5" s="165">
        <f>'C завтраками| Bed and breakfast'!R5</f>
        <v>45436</v>
      </c>
      <c r="S5" s="165">
        <f>'C завтраками| Bed and breakfast'!S5</f>
        <v>45442</v>
      </c>
      <c r="T5" s="165">
        <f>'C завтраками| Bed and breakfast'!T5</f>
        <v>45443</v>
      </c>
      <c r="U5" s="165">
        <f>'C завтраками| Bed and breakfast'!U5</f>
        <v>45444</v>
      </c>
      <c r="V5" s="165">
        <f>'C завтраками| Bed and breakfast'!V5</f>
        <v>45452</v>
      </c>
      <c r="W5" s="165">
        <f>'C завтраками| Bed and breakfast'!W5</f>
        <v>45456</v>
      </c>
      <c r="X5" s="165">
        <f>'C завтраками| Bed and breakfast'!X5</f>
        <v>45459</v>
      </c>
      <c r="Y5" s="165">
        <f>'C завтраками| Bed and breakfast'!Y5</f>
        <v>45464</v>
      </c>
      <c r="Z5" s="165">
        <f>'C завтраками| Bed and breakfast'!Z5</f>
        <v>45465</v>
      </c>
      <c r="AA5" s="165">
        <f>'C завтраками| Bed and breakfast'!AA5</f>
        <v>45470</v>
      </c>
      <c r="AB5" s="165">
        <f>'C завтраками| Bed and breakfast'!AB5</f>
        <v>45473</v>
      </c>
      <c r="AC5" s="165">
        <f>'C завтраками| Bed and breakfast'!AC5</f>
        <v>45483</v>
      </c>
      <c r="AD5" s="165">
        <f>'C завтраками| Bed and breakfast'!AD5</f>
        <v>45488</v>
      </c>
      <c r="AE5" s="165">
        <f>'C завтраками| Bed and breakfast'!AE5</f>
        <v>45493</v>
      </c>
      <c r="AF5" s="165">
        <f>'C завтраками| Bed and breakfast'!AF5</f>
        <v>45498</v>
      </c>
      <c r="AG5" s="165">
        <f>'C завтраками| Bed and breakfast'!AG5</f>
        <v>45500</v>
      </c>
      <c r="AH5" s="165">
        <f>'C завтраками| Bed and breakfast'!AH5</f>
        <v>45504</v>
      </c>
      <c r="AI5" s="165">
        <f>'C завтраками| Bed and breakfast'!AI5</f>
        <v>45505</v>
      </c>
      <c r="AJ5" s="165">
        <f>'C завтраками| Bed and breakfast'!AJ5</f>
        <v>45507</v>
      </c>
      <c r="AK5" s="165">
        <f>'C завтраками| Bed and breakfast'!AK5</f>
        <v>45512</v>
      </c>
      <c r="AL5" s="165">
        <f>'C завтраками| Bed and breakfast'!AL5</f>
        <v>45514</v>
      </c>
      <c r="AM5" s="165">
        <f>'C завтраками| Bed and breakfast'!AM5</f>
        <v>45519</v>
      </c>
      <c r="AN5" s="165">
        <f>'C завтраками| Bed and breakfast'!AN5</f>
        <v>45521</v>
      </c>
      <c r="AO5" s="165">
        <f>'C завтраками| Bed and breakfast'!AO5</f>
        <v>45526</v>
      </c>
      <c r="AP5" s="165">
        <f>'C завтраками| Bed and breakfast'!AP5</f>
        <v>45528</v>
      </c>
      <c r="AQ5" s="165">
        <f>'C завтраками| Bed and breakfast'!AQ5</f>
        <v>45533</v>
      </c>
      <c r="AR5" s="165">
        <f>'C завтраками| Bed and breakfast'!AR5</f>
        <v>45535</v>
      </c>
      <c r="AS5" s="165">
        <f>'C завтраками| Bed and breakfast'!AS5</f>
        <v>45540</v>
      </c>
      <c r="AT5" s="165">
        <f>'C завтраками| Bed and breakfast'!AT5</f>
        <v>45542</v>
      </c>
      <c r="AU5" s="165">
        <f>'C завтраками| Bed and breakfast'!AU5</f>
        <v>45547</v>
      </c>
      <c r="AV5" s="165">
        <f>'C завтраками| Bed and breakfast'!AV5</f>
        <v>45549</v>
      </c>
      <c r="AW5" s="165">
        <f>'C завтраками| Bed and breakfast'!AW5</f>
        <v>45554</v>
      </c>
      <c r="AX5" s="165">
        <f>'C завтраками| Bed and breakfast'!AX5</f>
        <v>45556</v>
      </c>
      <c r="AY5" s="165">
        <f>'C завтраками| Bed and breakfast'!AY5</f>
        <v>45561</v>
      </c>
      <c r="AZ5" s="165">
        <f>'C завтраками| Bed and breakfast'!AZ5</f>
        <v>45563</v>
      </c>
      <c r="BA5" s="165">
        <f>'C завтраками| Bed and breakfast'!BA5</f>
        <v>45565</v>
      </c>
    </row>
    <row r="6" spans="1:53" ht="10.7" customHeight="1" x14ac:dyDescent="0.2">
      <c r="A6" s="17" t="s">
        <v>149</v>
      </c>
    </row>
    <row r="7" spans="1:53" ht="10.7" customHeight="1" x14ac:dyDescent="0.2">
      <c r="A7" s="19">
        <v>1</v>
      </c>
      <c r="B7" s="160">
        <f>'C завтраками| Bed and breakfast'!B7*0.9</f>
        <v>11430</v>
      </c>
      <c r="C7" s="160">
        <f>'C завтраками| Bed and breakfast'!C7*0.9</f>
        <v>16290</v>
      </c>
      <c r="D7" s="160">
        <f>'C завтраками| Bed and breakfast'!D7*0.9</f>
        <v>11430</v>
      </c>
      <c r="E7" s="160">
        <f>'C завтраками| Bed and breakfast'!E7*0.9</f>
        <v>16290</v>
      </c>
      <c r="F7" s="160">
        <f>'C завтраками| Bed and breakfast'!F7*0.9</f>
        <v>16290</v>
      </c>
      <c r="G7" s="160">
        <f>'C завтраками| Bed and breakfast'!G7*0.9</f>
        <v>12510</v>
      </c>
      <c r="H7" s="160">
        <f>'C завтраками| Bed and breakfast'!H7*0.9</f>
        <v>12510</v>
      </c>
      <c r="I7" s="160">
        <f>'C завтраками| Bed and breakfast'!I7*0.9</f>
        <v>10350</v>
      </c>
      <c r="J7" s="160">
        <f>'C завтраками| Bed and breakfast'!J7*0.9</f>
        <v>10350</v>
      </c>
      <c r="K7" s="160">
        <f>'C завтраками| Bed and breakfast'!K7*0.9</f>
        <v>11430</v>
      </c>
      <c r="L7" s="160">
        <f>'C завтраками| Bed and breakfast'!L7*0.9</f>
        <v>13590</v>
      </c>
      <c r="M7" s="160">
        <f>'C завтраками| Bed and breakfast'!M7*0.9</f>
        <v>12510</v>
      </c>
      <c r="N7" s="160">
        <f>'C завтраками| Bed and breakfast'!N7*0.9</f>
        <v>8640</v>
      </c>
      <c r="O7" s="160">
        <f>'C завтраками| Bed and breakfast'!O7*0.9</f>
        <v>10350</v>
      </c>
      <c r="P7" s="160">
        <f>'C завтраками| Bed and breakfast'!P7*0.9</f>
        <v>10350</v>
      </c>
      <c r="Q7" s="160">
        <f>'C завтраками| Bed and breakfast'!Q7*0.9</f>
        <v>11430</v>
      </c>
      <c r="R7" s="160">
        <f>'C завтраками| Bed and breakfast'!R7*0.9</f>
        <v>12510</v>
      </c>
      <c r="S7" s="160">
        <f>'C завтраками| Bed and breakfast'!S7*0.9</f>
        <v>8640</v>
      </c>
      <c r="T7" s="160">
        <f>'C завтраками| Bed and breakfast'!T7*0.9</f>
        <v>8640</v>
      </c>
      <c r="U7" s="160">
        <f>'C завтраками| Bed and breakfast'!U7*0.9</f>
        <v>9090</v>
      </c>
      <c r="V7" s="160">
        <f>'C завтраками| Bed and breakfast'!V7*0.9</f>
        <v>12240</v>
      </c>
      <c r="W7" s="160">
        <f>'C завтраками| Bed and breakfast'!W7*0.9</f>
        <v>10350</v>
      </c>
      <c r="X7" s="160">
        <f>'C завтраками| Bed and breakfast'!X7*0.9</f>
        <v>10980</v>
      </c>
      <c r="Y7" s="160">
        <f>'C завтраками| Bed and breakfast'!Y7*0.9</f>
        <v>14400</v>
      </c>
      <c r="Z7" s="160">
        <f>'C завтраками| Bed and breakfast'!Z7*0.9</f>
        <v>10980</v>
      </c>
      <c r="AA7" s="160">
        <f>'C завтраками| Bed and breakfast'!AA7*0.9</f>
        <v>10980</v>
      </c>
      <c r="AB7" s="160">
        <f>'C завтраками| Bed and breakfast'!AB7*0.9</f>
        <v>10980</v>
      </c>
      <c r="AC7" s="160">
        <f>'C завтраками| Bed and breakfast'!AC7*0.9</f>
        <v>13320</v>
      </c>
      <c r="AD7" s="160">
        <f>'C завтраками| Bed and breakfast'!AD7*0.9</f>
        <v>12240</v>
      </c>
      <c r="AE7" s="160">
        <f>'C завтраками| Bed and breakfast'!AE7*0.9</f>
        <v>13320</v>
      </c>
      <c r="AF7" s="160">
        <f>'C завтраками| Bed and breakfast'!AF7*0.9</f>
        <v>12240</v>
      </c>
      <c r="AG7" s="160">
        <f>'C завтраками| Bed and breakfast'!AG7*0.9</f>
        <v>12240</v>
      </c>
      <c r="AH7" s="160">
        <f>'C завтраками| Bed and breakfast'!AH7*0.9</f>
        <v>10980</v>
      </c>
      <c r="AI7" s="160">
        <f>'C завтраками| Bed and breakfast'!AI7*0.9</f>
        <v>12240</v>
      </c>
      <c r="AJ7" s="160">
        <f>'C завтраками| Bed and breakfast'!AJ7*0.9</f>
        <v>13320</v>
      </c>
      <c r="AK7" s="160">
        <f>'C завтраками| Bed and breakfast'!AK7*0.9</f>
        <v>12240</v>
      </c>
      <c r="AL7" s="160">
        <f>'C завтраками| Bed and breakfast'!AL7*0.9</f>
        <v>13320</v>
      </c>
      <c r="AM7" s="160">
        <f>'C завтраками| Bed and breakfast'!AM7*0.9</f>
        <v>12240</v>
      </c>
      <c r="AN7" s="160">
        <f>'C завтраками| Bed and breakfast'!AN7*0.9</f>
        <v>13320</v>
      </c>
      <c r="AO7" s="160">
        <f>'C завтраками| Bed and breakfast'!AO7*0.9</f>
        <v>13320</v>
      </c>
      <c r="AP7" s="160">
        <f>'C завтраками| Bed and breakfast'!AP7*0.9</f>
        <v>13320</v>
      </c>
      <c r="AQ7" s="160">
        <f>'C завтраками| Bed and breakfast'!AQ7*0.9</f>
        <v>12240</v>
      </c>
      <c r="AR7" s="160">
        <f>'C завтраками| Bed and breakfast'!AR7*0.9</f>
        <v>13320</v>
      </c>
      <c r="AS7" s="160">
        <f>'C завтраками| Bed and breakfast'!AS7*0.9</f>
        <v>12240</v>
      </c>
      <c r="AT7" s="160">
        <f>'C завтраками| Bed and breakfast'!AT7*0.9</f>
        <v>13320</v>
      </c>
      <c r="AU7" s="160">
        <f>'C завтраками| Bed and breakfast'!AU7*0.9</f>
        <v>12240</v>
      </c>
      <c r="AV7" s="160">
        <f>'C завтраками| Bed and breakfast'!AV7*0.9</f>
        <v>13320</v>
      </c>
      <c r="AW7" s="160">
        <f>'C завтраками| Bed and breakfast'!AW7*0.9</f>
        <v>12240</v>
      </c>
      <c r="AX7" s="160">
        <f>'C завтраками| Bed and breakfast'!AX7*0.9</f>
        <v>13320</v>
      </c>
      <c r="AY7" s="160">
        <f>'C завтраками| Bed and breakfast'!AY7*0.9</f>
        <v>12240</v>
      </c>
      <c r="AZ7" s="160">
        <f>'C завтраками| Bed and breakfast'!AZ7*0.9</f>
        <v>13320</v>
      </c>
      <c r="BA7" s="160">
        <f>'C завтраками| Bed and breakfast'!BA7*0.9</f>
        <v>12240</v>
      </c>
    </row>
    <row r="8" spans="1:53" ht="10.7" customHeight="1" x14ac:dyDescent="0.2">
      <c r="A8" s="19">
        <v>2</v>
      </c>
      <c r="B8" s="160">
        <f>'C завтраками| Bed and breakfast'!B8*0.9</f>
        <v>13050</v>
      </c>
      <c r="C8" s="160">
        <f>'C завтраками| Bed and breakfast'!C8*0.9</f>
        <v>17910</v>
      </c>
      <c r="D8" s="160">
        <f>'C завтраками| Bed and breakfast'!D8*0.9</f>
        <v>13050</v>
      </c>
      <c r="E8" s="160">
        <f>'C завтраками| Bed and breakfast'!E8*0.9</f>
        <v>17910</v>
      </c>
      <c r="F8" s="160">
        <f>'C завтраками| Bed and breakfast'!F8*0.9</f>
        <v>17910</v>
      </c>
      <c r="G8" s="160">
        <f>'C завтраками| Bed and breakfast'!G8*0.9</f>
        <v>14130</v>
      </c>
      <c r="H8" s="160">
        <f>'C завтраками| Bed and breakfast'!H8*0.9</f>
        <v>14130</v>
      </c>
      <c r="I8" s="160">
        <f>'C завтраками| Bed and breakfast'!I8*0.9</f>
        <v>11970</v>
      </c>
      <c r="J8" s="160">
        <f>'C завтраками| Bed and breakfast'!J8*0.9</f>
        <v>11970</v>
      </c>
      <c r="K8" s="160">
        <f>'C завтраками| Bed and breakfast'!K8*0.9</f>
        <v>13050</v>
      </c>
      <c r="L8" s="160">
        <f>'C завтраками| Bed and breakfast'!L8*0.9</f>
        <v>15210</v>
      </c>
      <c r="M8" s="160">
        <f>'C завтраками| Bed and breakfast'!M8*0.9</f>
        <v>14130</v>
      </c>
      <c r="N8" s="160">
        <f>'C завтраками| Bed and breakfast'!N8*0.9</f>
        <v>10260</v>
      </c>
      <c r="O8" s="160">
        <f>'C завтраками| Bed and breakfast'!O8*0.9</f>
        <v>11970</v>
      </c>
      <c r="P8" s="160">
        <f>'C завтраками| Bed and breakfast'!P8*0.9</f>
        <v>11970</v>
      </c>
      <c r="Q8" s="160">
        <f>'C завтраками| Bed and breakfast'!Q8*0.9</f>
        <v>13050</v>
      </c>
      <c r="R8" s="160">
        <f>'C завтраками| Bed and breakfast'!R8*0.9</f>
        <v>14130</v>
      </c>
      <c r="S8" s="160">
        <f>'C завтраками| Bed and breakfast'!S8*0.9</f>
        <v>10260</v>
      </c>
      <c r="T8" s="160">
        <f>'C завтраками| Bed and breakfast'!T8*0.9</f>
        <v>10260</v>
      </c>
      <c r="U8" s="160">
        <f>'C завтраками| Bed and breakfast'!U8*0.9</f>
        <v>10710</v>
      </c>
      <c r="V8" s="160">
        <f>'C завтраками| Bed and breakfast'!V8*0.9</f>
        <v>13860</v>
      </c>
      <c r="W8" s="160">
        <f>'C завтраками| Bed and breakfast'!W8*0.9</f>
        <v>11970</v>
      </c>
      <c r="X8" s="160">
        <f>'C завтраками| Bed and breakfast'!X8*0.9</f>
        <v>12600</v>
      </c>
      <c r="Y8" s="160">
        <f>'C завтраками| Bed and breakfast'!Y8*0.9</f>
        <v>16020</v>
      </c>
      <c r="Z8" s="160">
        <f>'C завтраками| Bed and breakfast'!Z8*0.9</f>
        <v>12600</v>
      </c>
      <c r="AA8" s="160">
        <f>'C завтраками| Bed and breakfast'!AA8*0.9</f>
        <v>12600</v>
      </c>
      <c r="AB8" s="160">
        <f>'C завтраками| Bed and breakfast'!AB8*0.9</f>
        <v>12600</v>
      </c>
      <c r="AC8" s="160">
        <f>'C завтраками| Bed and breakfast'!AC8*0.9</f>
        <v>14940</v>
      </c>
      <c r="AD8" s="160">
        <f>'C завтраками| Bed and breakfast'!AD8*0.9</f>
        <v>13860</v>
      </c>
      <c r="AE8" s="160">
        <f>'C завтраками| Bed and breakfast'!AE8*0.9</f>
        <v>14940</v>
      </c>
      <c r="AF8" s="160">
        <f>'C завтраками| Bed and breakfast'!AF8*0.9</f>
        <v>13860</v>
      </c>
      <c r="AG8" s="160">
        <f>'C завтраками| Bed and breakfast'!AG8*0.9</f>
        <v>13860</v>
      </c>
      <c r="AH8" s="160">
        <f>'C завтраками| Bed and breakfast'!AH8*0.9</f>
        <v>12600</v>
      </c>
      <c r="AI8" s="160">
        <f>'C завтраками| Bed and breakfast'!AI8*0.9</f>
        <v>13860</v>
      </c>
      <c r="AJ8" s="160">
        <f>'C завтраками| Bed and breakfast'!AJ8*0.9</f>
        <v>14940</v>
      </c>
      <c r="AK8" s="160">
        <f>'C завтраками| Bed and breakfast'!AK8*0.9</f>
        <v>13860</v>
      </c>
      <c r="AL8" s="160">
        <f>'C завтраками| Bed and breakfast'!AL8*0.9</f>
        <v>14940</v>
      </c>
      <c r="AM8" s="160">
        <f>'C завтраками| Bed and breakfast'!AM8*0.9</f>
        <v>13860</v>
      </c>
      <c r="AN8" s="160">
        <f>'C завтраками| Bed and breakfast'!AN8*0.9</f>
        <v>14940</v>
      </c>
      <c r="AO8" s="160">
        <f>'C завтраками| Bed and breakfast'!AO8*0.9</f>
        <v>14940</v>
      </c>
      <c r="AP8" s="160">
        <f>'C завтраками| Bed and breakfast'!AP8*0.9</f>
        <v>14940</v>
      </c>
      <c r="AQ8" s="160">
        <f>'C завтраками| Bed and breakfast'!AQ8*0.9</f>
        <v>13860</v>
      </c>
      <c r="AR8" s="160">
        <f>'C завтраками| Bed and breakfast'!AR8*0.9</f>
        <v>14940</v>
      </c>
      <c r="AS8" s="160">
        <f>'C завтраками| Bed and breakfast'!AS8*0.9</f>
        <v>13860</v>
      </c>
      <c r="AT8" s="160">
        <f>'C завтраками| Bed and breakfast'!AT8*0.9</f>
        <v>14940</v>
      </c>
      <c r="AU8" s="160">
        <f>'C завтраками| Bed and breakfast'!AU8*0.9</f>
        <v>13860</v>
      </c>
      <c r="AV8" s="160">
        <f>'C завтраками| Bed and breakfast'!AV8*0.9</f>
        <v>14940</v>
      </c>
      <c r="AW8" s="160">
        <f>'C завтраками| Bed and breakfast'!AW8*0.9</f>
        <v>13860</v>
      </c>
      <c r="AX8" s="160">
        <f>'C завтраками| Bed and breakfast'!AX8*0.9</f>
        <v>14940</v>
      </c>
      <c r="AY8" s="160">
        <f>'C завтраками| Bed and breakfast'!AY8*0.9</f>
        <v>13860</v>
      </c>
      <c r="AZ8" s="160">
        <f>'C завтраками| Bed and breakfast'!AZ8*0.9</f>
        <v>14940</v>
      </c>
      <c r="BA8" s="160">
        <f>'C завтраками| Bed and breakfast'!BA8*0.9</f>
        <v>13860</v>
      </c>
    </row>
    <row r="9" spans="1:53" ht="10.7" customHeight="1" x14ac:dyDescent="0.2">
      <c r="A9" s="17" t="s">
        <v>150</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row>
    <row r="10" spans="1:53" s="155" customFormat="1" ht="10.7" customHeight="1" x14ac:dyDescent="0.2">
      <c r="A10" s="19">
        <v>1</v>
      </c>
      <c r="B10" s="160">
        <f>'C завтраками| Bed and breakfast'!B10*0.9</f>
        <v>12330</v>
      </c>
      <c r="C10" s="160">
        <f>'C завтраками| Bed and breakfast'!C10*0.9</f>
        <v>17190</v>
      </c>
      <c r="D10" s="160">
        <f>'C завтраками| Bed and breakfast'!D10*0.9</f>
        <v>12330</v>
      </c>
      <c r="E10" s="160">
        <f>'C завтраками| Bed and breakfast'!E10*0.9</f>
        <v>17190</v>
      </c>
      <c r="F10" s="160">
        <f>'C завтраками| Bed and breakfast'!F10*0.9</f>
        <v>17190</v>
      </c>
      <c r="G10" s="160">
        <f>'C завтраками| Bed and breakfast'!G10*0.9</f>
        <v>13410</v>
      </c>
      <c r="H10" s="160">
        <f>'C завтраками| Bed and breakfast'!H10*0.9</f>
        <v>13410</v>
      </c>
      <c r="I10" s="160">
        <f>'C завтраками| Bed and breakfast'!I10*0.9</f>
        <v>11250</v>
      </c>
      <c r="J10" s="160">
        <f>'C завтраками| Bed and breakfast'!J10*0.9</f>
        <v>11250</v>
      </c>
      <c r="K10" s="160">
        <f>'C завтраками| Bed and breakfast'!K10*0.9</f>
        <v>12330</v>
      </c>
      <c r="L10" s="160">
        <f>'C завтраками| Bed and breakfast'!L10*0.9</f>
        <v>14490</v>
      </c>
      <c r="M10" s="160">
        <f>'C завтраками| Bed and breakfast'!M10*0.9</f>
        <v>13410</v>
      </c>
      <c r="N10" s="160">
        <f>'C завтраками| Bed and breakfast'!N10*0.9</f>
        <v>9540</v>
      </c>
      <c r="O10" s="160">
        <f>'C завтраками| Bed and breakfast'!O10*0.9</f>
        <v>11250</v>
      </c>
      <c r="P10" s="160">
        <f>'C завтраками| Bed and breakfast'!P10*0.9</f>
        <v>11250</v>
      </c>
      <c r="Q10" s="160">
        <f>'C завтраками| Bed and breakfast'!Q10*0.9</f>
        <v>12330</v>
      </c>
      <c r="R10" s="160">
        <f>'C завтраками| Bed and breakfast'!R10*0.9</f>
        <v>13410</v>
      </c>
      <c r="S10" s="160">
        <f>'C завтраками| Bed and breakfast'!S10*0.9</f>
        <v>9540</v>
      </c>
      <c r="T10" s="160">
        <f>'C завтраками| Bed and breakfast'!T10*0.9</f>
        <v>9540</v>
      </c>
      <c r="U10" s="160">
        <f>'C завтраками| Bed and breakfast'!U10*0.9</f>
        <v>9990</v>
      </c>
      <c r="V10" s="160">
        <f>'C завтраками| Bed and breakfast'!V10*0.9</f>
        <v>13140</v>
      </c>
      <c r="W10" s="160">
        <f>'C завтраками| Bed and breakfast'!W10*0.9</f>
        <v>11250</v>
      </c>
      <c r="X10" s="160">
        <f>'C завтраками| Bed and breakfast'!X10*0.9</f>
        <v>11880</v>
      </c>
      <c r="Y10" s="160">
        <f>'C завтраками| Bed and breakfast'!Y10*0.9</f>
        <v>15300</v>
      </c>
      <c r="Z10" s="160">
        <f>'C завтраками| Bed and breakfast'!Z10*0.9</f>
        <v>11880</v>
      </c>
      <c r="AA10" s="160">
        <f>'C завтраками| Bed and breakfast'!AA10*0.9</f>
        <v>11880</v>
      </c>
      <c r="AB10" s="160">
        <f>'C завтраками| Bed and breakfast'!AB10*0.9</f>
        <v>11880</v>
      </c>
      <c r="AC10" s="160">
        <f>'C завтраками| Bed and breakfast'!AC10*0.9</f>
        <v>14220</v>
      </c>
      <c r="AD10" s="160">
        <f>'C завтраками| Bed and breakfast'!AD10*0.9</f>
        <v>13140</v>
      </c>
      <c r="AE10" s="160">
        <f>'C завтраками| Bed and breakfast'!AE10*0.9</f>
        <v>14220</v>
      </c>
      <c r="AF10" s="160">
        <f>'C завтраками| Bed and breakfast'!AF10*0.9</f>
        <v>13140</v>
      </c>
      <c r="AG10" s="160">
        <f>'C завтраками| Bed and breakfast'!AG10*0.9</f>
        <v>13140</v>
      </c>
      <c r="AH10" s="160">
        <f>'C завтраками| Bed and breakfast'!AH10*0.9</f>
        <v>11880</v>
      </c>
      <c r="AI10" s="160">
        <f>'C завтраками| Bed and breakfast'!AI10*0.9</f>
        <v>13140</v>
      </c>
      <c r="AJ10" s="160">
        <f>'C завтраками| Bed and breakfast'!AJ10*0.9</f>
        <v>14220</v>
      </c>
      <c r="AK10" s="160">
        <f>'C завтраками| Bed and breakfast'!AK10*0.9</f>
        <v>13140</v>
      </c>
      <c r="AL10" s="160">
        <f>'C завтраками| Bed and breakfast'!AL10*0.9</f>
        <v>14220</v>
      </c>
      <c r="AM10" s="160">
        <f>'C завтраками| Bed and breakfast'!AM10*0.9</f>
        <v>13140</v>
      </c>
      <c r="AN10" s="160">
        <f>'C завтраками| Bed and breakfast'!AN10*0.9</f>
        <v>14220</v>
      </c>
      <c r="AO10" s="160">
        <f>'C завтраками| Bed and breakfast'!AO10*0.9</f>
        <v>14220</v>
      </c>
      <c r="AP10" s="160">
        <f>'C завтраками| Bed and breakfast'!AP10*0.9</f>
        <v>14220</v>
      </c>
      <c r="AQ10" s="160">
        <f>'C завтраками| Bed and breakfast'!AQ10*0.9</f>
        <v>13140</v>
      </c>
      <c r="AR10" s="160">
        <f>'C завтраками| Bed and breakfast'!AR10*0.9</f>
        <v>14220</v>
      </c>
      <c r="AS10" s="160">
        <f>'C завтраками| Bed and breakfast'!AS10*0.9</f>
        <v>13140</v>
      </c>
      <c r="AT10" s="160">
        <f>'C завтраками| Bed and breakfast'!AT10*0.9</f>
        <v>14220</v>
      </c>
      <c r="AU10" s="160">
        <f>'C завтраками| Bed and breakfast'!AU10*0.9</f>
        <v>13140</v>
      </c>
      <c r="AV10" s="160">
        <f>'C завтраками| Bed and breakfast'!AV10*0.9</f>
        <v>14220</v>
      </c>
      <c r="AW10" s="160">
        <f>'C завтраками| Bed and breakfast'!AW10*0.9</f>
        <v>13140</v>
      </c>
      <c r="AX10" s="160">
        <f>'C завтраками| Bed and breakfast'!AX10*0.9</f>
        <v>14220</v>
      </c>
      <c r="AY10" s="160">
        <f>'C завтраками| Bed and breakfast'!AY10*0.9</f>
        <v>13140</v>
      </c>
      <c r="AZ10" s="160">
        <f>'C завтраками| Bed and breakfast'!AZ10*0.9</f>
        <v>14220</v>
      </c>
      <c r="BA10" s="160">
        <f>'C завтраками| Bed and breakfast'!BA10*0.9</f>
        <v>13140</v>
      </c>
    </row>
    <row r="11" spans="1:53" ht="10.7" customHeight="1" x14ac:dyDescent="0.2">
      <c r="A11" s="19">
        <v>2</v>
      </c>
      <c r="B11" s="160">
        <f>'C завтраками| Bed and breakfast'!B11*0.9</f>
        <v>13950</v>
      </c>
      <c r="C11" s="160">
        <f>'C завтраками| Bed and breakfast'!C11*0.9</f>
        <v>18810</v>
      </c>
      <c r="D11" s="160">
        <f>'C завтраками| Bed and breakfast'!D11*0.9</f>
        <v>13950</v>
      </c>
      <c r="E11" s="160">
        <f>'C завтраками| Bed and breakfast'!E11*0.9</f>
        <v>18810</v>
      </c>
      <c r="F11" s="160">
        <f>'C завтраками| Bed and breakfast'!F11*0.9</f>
        <v>18810</v>
      </c>
      <c r="G11" s="160">
        <f>'C завтраками| Bed and breakfast'!G11*0.9</f>
        <v>15030</v>
      </c>
      <c r="H11" s="160">
        <f>'C завтраками| Bed and breakfast'!H11*0.9</f>
        <v>15030</v>
      </c>
      <c r="I11" s="160">
        <f>'C завтраками| Bed and breakfast'!I11*0.9</f>
        <v>12870</v>
      </c>
      <c r="J11" s="160">
        <f>'C завтраками| Bed and breakfast'!J11*0.9</f>
        <v>12870</v>
      </c>
      <c r="K11" s="160">
        <f>'C завтраками| Bed and breakfast'!K11*0.9</f>
        <v>13950</v>
      </c>
      <c r="L11" s="160">
        <f>'C завтраками| Bed and breakfast'!L11*0.9</f>
        <v>16110</v>
      </c>
      <c r="M11" s="160">
        <f>'C завтраками| Bed and breakfast'!M11*0.9</f>
        <v>15030</v>
      </c>
      <c r="N11" s="160">
        <f>'C завтраками| Bed and breakfast'!N11*0.9</f>
        <v>11160</v>
      </c>
      <c r="O11" s="160">
        <f>'C завтраками| Bed and breakfast'!O11*0.9</f>
        <v>12870</v>
      </c>
      <c r="P11" s="160">
        <f>'C завтраками| Bed and breakfast'!P11*0.9</f>
        <v>12870</v>
      </c>
      <c r="Q11" s="160">
        <f>'C завтраками| Bed and breakfast'!Q11*0.9</f>
        <v>13950</v>
      </c>
      <c r="R11" s="160">
        <f>'C завтраками| Bed and breakfast'!R11*0.9</f>
        <v>15030</v>
      </c>
      <c r="S11" s="160">
        <f>'C завтраками| Bed and breakfast'!S11*0.9</f>
        <v>11160</v>
      </c>
      <c r="T11" s="160">
        <f>'C завтраками| Bed and breakfast'!T11*0.9</f>
        <v>11160</v>
      </c>
      <c r="U11" s="160">
        <f>'C завтраками| Bed and breakfast'!U11*0.9</f>
        <v>11610</v>
      </c>
      <c r="V11" s="160">
        <f>'C завтраками| Bed and breakfast'!V11*0.9</f>
        <v>14760</v>
      </c>
      <c r="W11" s="160">
        <f>'C завтраками| Bed and breakfast'!W11*0.9</f>
        <v>12870</v>
      </c>
      <c r="X11" s="160">
        <f>'C завтраками| Bed and breakfast'!X11*0.9</f>
        <v>13500</v>
      </c>
      <c r="Y11" s="160">
        <f>'C завтраками| Bed and breakfast'!Y11*0.9</f>
        <v>16920</v>
      </c>
      <c r="Z11" s="160">
        <f>'C завтраками| Bed and breakfast'!Z11*0.9</f>
        <v>13500</v>
      </c>
      <c r="AA11" s="160">
        <f>'C завтраками| Bed and breakfast'!AA11*0.9</f>
        <v>13500</v>
      </c>
      <c r="AB11" s="160">
        <f>'C завтраками| Bed and breakfast'!AB11*0.9</f>
        <v>13500</v>
      </c>
      <c r="AC11" s="160">
        <f>'C завтраками| Bed and breakfast'!AC11*0.9</f>
        <v>15840</v>
      </c>
      <c r="AD11" s="160">
        <f>'C завтраками| Bed and breakfast'!AD11*0.9</f>
        <v>14760</v>
      </c>
      <c r="AE11" s="160">
        <f>'C завтраками| Bed and breakfast'!AE11*0.9</f>
        <v>15840</v>
      </c>
      <c r="AF11" s="160">
        <f>'C завтраками| Bed and breakfast'!AF11*0.9</f>
        <v>14760</v>
      </c>
      <c r="AG11" s="160">
        <f>'C завтраками| Bed and breakfast'!AG11*0.9</f>
        <v>14760</v>
      </c>
      <c r="AH11" s="160">
        <f>'C завтраками| Bed and breakfast'!AH11*0.9</f>
        <v>13500</v>
      </c>
      <c r="AI11" s="160">
        <f>'C завтраками| Bed and breakfast'!AI11*0.9</f>
        <v>14760</v>
      </c>
      <c r="AJ11" s="160">
        <f>'C завтраками| Bed and breakfast'!AJ11*0.9</f>
        <v>15840</v>
      </c>
      <c r="AK11" s="160">
        <f>'C завтраками| Bed and breakfast'!AK11*0.9</f>
        <v>14760</v>
      </c>
      <c r="AL11" s="160">
        <f>'C завтраками| Bed and breakfast'!AL11*0.9</f>
        <v>15840</v>
      </c>
      <c r="AM11" s="160">
        <f>'C завтраками| Bed and breakfast'!AM11*0.9</f>
        <v>14760</v>
      </c>
      <c r="AN11" s="160">
        <f>'C завтраками| Bed and breakfast'!AN11*0.9</f>
        <v>15840</v>
      </c>
      <c r="AO11" s="160">
        <f>'C завтраками| Bed and breakfast'!AO11*0.9</f>
        <v>15840</v>
      </c>
      <c r="AP11" s="160">
        <f>'C завтраками| Bed and breakfast'!AP11*0.9</f>
        <v>15840</v>
      </c>
      <c r="AQ11" s="160">
        <f>'C завтраками| Bed and breakfast'!AQ11*0.9</f>
        <v>14760</v>
      </c>
      <c r="AR11" s="160">
        <f>'C завтраками| Bed and breakfast'!AR11*0.9</f>
        <v>15840</v>
      </c>
      <c r="AS11" s="160">
        <f>'C завтраками| Bed and breakfast'!AS11*0.9</f>
        <v>14760</v>
      </c>
      <c r="AT11" s="160">
        <f>'C завтраками| Bed and breakfast'!AT11*0.9</f>
        <v>15840</v>
      </c>
      <c r="AU11" s="160">
        <f>'C завтраками| Bed and breakfast'!AU11*0.9</f>
        <v>14760</v>
      </c>
      <c r="AV11" s="160">
        <f>'C завтраками| Bed and breakfast'!AV11*0.9</f>
        <v>15840</v>
      </c>
      <c r="AW11" s="160">
        <f>'C завтраками| Bed and breakfast'!AW11*0.9</f>
        <v>14760</v>
      </c>
      <c r="AX11" s="160">
        <f>'C завтраками| Bed and breakfast'!AX11*0.9</f>
        <v>15840</v>
      </c>
      <c r="AY11" s="160">
        <f>'C завтраками| Bed and breakfast'!AY11*0.9</f>
        <v>14760</v>
      </c>
      <c r="AZ11" s="160">
        <f>'C завтраками| Bed and breakfast'!AZ11*0.9</f>
        <v>15840</v>
      </c>
      <c r="BA11" s="160">
        <f>'C завтраками| Bed and breakfast'!BA11*0.9</f>
        <v>14760</v>
      </c>
    </row>
    <row r="12" spans="1:53" ht="10.7" customHeight="1" x14ac:dyDescent="0.2">
      <c r="A12" s="17"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row>
    <row r="13" spans="1:53" ht="10.7" customHeight="1" x14ac:dyDescent="0.2">
      <c r="A13" s="19">
        <v>1</v>
      </c>
      <c r="B13" s="160">
        <f>'C завтраками| Bed and breakfast'!B13*0.9</f>
        <v>13230</v>
      </c>
      <c r="C13" s="160">
        <f>'C завтраками| Bed and breakfast'!C13*0.9</f>
        <v>18090</v>
      </c>
      <c r="D13" s="160">
        <f>'C завтраками| Bed and breakfast'!D13*0.9</f>
        <v>13230</v>
      </c>
      <c r="E13" s="160">
        <f>'C завтраками| Bed and breakfast'!E13*0.9</f>
        <v>18090</v>
      </c>
      <c r="F13" s="160">
        <f>'C завтраками| Bed and breakfast'!F13*0.9</f>
        <v>18090</v>
      </c>
      <c r="G13" s="160">
        <f>'C завтраками| Bed and breakfast'!G13*0.9</f>
        <v>14310</v>
      </c>
      <c r="H13" s="160">
        <f>'C завтраками| Bed and breakfast'!H13*0.9</f>
        <v>14310</v>
      </c>
      <c r="I13" s="160">
        <f>'C завтраками| Bed and breakfast'!I13*0.9</f>
        <v>12150</v>
      </c>
      <c r="J13" s="160">
        <f>'C завтраками| Bed and breakfast'!J13*0.9</f>
        <v>12150</v>
      </c>
      <c r="K13" s="160">
        <f>'C завтраками| Bed and breakfast'!K13*0.9</f>
        <v>13230</v>
      </c>
      <c r="L13" s="160">
        <f>'C завтраками| Bed and breakfast'!L13*0.9</f>
        <v>15390</v>
      </c>
      <c r="M13" s="160">
        <f>'C завтраками| Bed and breakfast'!M13*0.9</f>
        <v>14310</v>
      </c>
      <c r="N13" s="160">
        <f>'C завтраками| Bed and breakfast'!N13*0.9</f>
        <v>10440</v>
      </c>
      <c r="O13" s="160">
        <f>'C завтраками| Bed and breakfast'!O13*0.9</f>
        <v>12150</v>
      </c>
      <c r="P13" s="160">
        <f>'C завтраками| Bed and breakfast'!P13*0.9</f>
        <v>12150</v>
      </c>
      <c r="Q13" s="160">
        <f>'C завтраками| Bed and breakfast'!Q13*0.9</f>
        <v>13230</v>
      </c>
      <c r="R13" s="160">
        <f>'C завтраками| Bed and breakfast'!R13*0.9</f>
        <v>14310</v>
      </c>
      <c r="S13" s="160">
        <f>'C завтраками| Bed and breakfast'!S13*0.9</f>
        <v>10440</v>
      </c>
      <c r="T13" s="160">
        <f>'C завтраками| Bed and breakfast'!T13*0.9</f>
        <v>10440</v>
      </c>
      <c r="U13" s="160">
        <f>'C завтраками| Bed and breakfast'!U13*0.9</f>
        <v>10890</v>
      </c>
      <c r="V13" s="160">
        <f>'C завтраками| Bed and breakfast'!V13*0.9</f>
        <v>14040</v>
      </c>
      <c r="W13" s="160">
        <f>'C завтраками| Bed and breakfast'!W13*0.9</f>
        <v>12150</v>
      </c>
      <c r="X13" s="160">
        <f>'C завтраками| Bed and breakfast'!X13*0.9</f>
        <v>12780</v>
      </c>
      <c r="Y13" s="160">
        <f>'C завтраками| Bed and breakfast'!Y13*0.9</f>
        <v>16200</v>
      </c>
      <c r="Z13" s="160">
        <f>'C завтраками| Bed and breakfast'!Z13*0.9</f>
        <v>12780</v>
      </c>
      <c r="AA13" s="160">
        <f>'C завтраками| Bed and breakfast'!AA13*0.9</f>
        <v>12780</v>
      </c>
      <c r="AB13" s="160">
        <f>'C завтраками| Bed and breakfast'!AB13*0.9</f>
        <v>12780</v>
      </c>
      <c r="AC13" s="160">
        <f>'C завтраками| Bed and breakfast'!AC13*0.9</f>
        <v>15120</v>
      </c>
      <c r="AD13" s="160">
        <f>'C завтраками| Bed and breakfast'!AD13*0.9</f>
        <v>14040</v>
      </c>
      <c r="AE13" s="160">
        <f>'C завтраками| Bed and breakfast'!AE13*0.9</f>
        <v>15120</v>
      </c>
      <c r="AF13" s="160">
        <f>'C завтраками| Bed and breakfast'!AF13*0.9</f>
        <v>14040</v>
      </c>
      <c r="AG13" s="160">
        <f>'C завтраками| Bed and breakfast'!AG13*0.9</f>
        <v>14040</v>
      </c>
      <c r="AH13" s="160">
        <f>'C завтраками| Bed and breakfast'!AH13*0.9</f>
        <v>12780</v>
      </c>
      <c r="AI13" s="160">
        <f>'C завтраками| Bed and breakfast'!AI13*0.9</f>
        <v>14040</v>
      </c>
      <c r="AJ13" s="160">
        <f>'C завтраками| Bed and breakfast'!AJ13*0.9</f>
        <v>15120</v>
      </c>
      <c r="AK13" s="160">
        <f>'C завтраками| Bed and breakfast'!AK13*0.9</f>
        <v>14040</v>
      </c>
      <c r="AL13" s="160">
        <f>'C завтраками| Bed and breakfast'!AL13*0.9</f>
        <v>15120</v>
      </c>
      <c r="AM13" s="160">
        <f>'C завтраками| Bed and breakfast'!AM13*0.9</f>
        <v>14040</v>
      </c>
      <c r="AN13" s="160">
        <f>'C завтраками| Bed and breakfast'!AN13*0.9</f>
        <v>15120</v>
      </c>
      <c r="AO13" s="160">
        <f>'C завтраками| Bed and breakfast'!AO13*0.9</f>
        <v>15120</v>
      </c>
      <c r="AP13" s="160">
        <f>'C завтраками| Bed and breakfast'!AP13*0.9</f>
        <v>15120</v>
      </c>
      <c r="AQ13" s="160">
        <f>'C завтраками| Bed and breakfast'!AQ13*0.9</f>
        <v>14040</v>
      </c>
      <c r="AR13" s="160">
        <f>'C завтраками| Bed and breakfast'!AR13*0.9</f>
        <v>15120</v>
      </c>
      <c r="AS13" s="160">
        <f>'C завтраками| Bed and breakfast'!AS13*0.9</f>
        <v>14040</v>
      </c>
      <c r="AT13" s="160">
        <f>'C завтраками| Bed and breakfast'!AT13*0.9</f>
        <v>15120</v>
      </c>
      <c r="AU13" s="160">
        <f>'C завтраками| Bed and breakfast'!AU13*0.9</f>
        <v>14040</v>
      </c>
      <c r="AV13" s="160">
        <f>'C завтраками| Bed and breakfast'!AV13*0.9</f>
        <v>15120</v>
      </c>
      <c r="AW13" s="160">
        <f>'C завтраками| Bed and breakfast'!AW13*0.9</f>
        <v>14040</v>
      </c>
      <c r="AX13" s="160">
        <f>'C завтраками| Bed and breakfast'!AX13*0.9</f>
        <v>15120</v>
      </c>
      <c r="AY13" s="160">
        <f>'C завтраками| Bed and breakfast'!AY13*0.9</f>
        <v>14040</v>
      </c>
      <c r="AZ13" s="160">
        <f>'C завтраками| Bed and breakfast'!AZ13*0.9</f>
        <v>15120</v>
      </c>
      <c r="BA13" s="160">
        <f>'C завтраками| Bed and breakfast'!BA13*0.9</f>
        <v>14040</v>
      </c>
    </row>
    <row r="14" spans="1:53" ht="10.7" customHeight="1" x14ac:dyDescent="0.2">
      <c r="A14" s="19">
        <v>2</v>
      </c>
      <c r="B14" s="160">
        <f>'C завтраками| Bed and breakfast'!B14*0.9</f>
        <v>14850</v>
      </c>
      <c r="C14" s="160">
        <f>'C завтраками| Bed and breakfast'!C14*0.9</f>
        <v>19710</v>
      </c>
      <c r="D14" s="160">
        <f>'C завтраками| Bed and breakfast'!D14*0.9</f>
        <v>14850</v>
      </c>
      <c r="E14" s="160">
        <f>'C завтраками| Bed and breakfast'!E14*0.9</f>
        <v>19710</v>
      </c>
      <c r="F14" s="160">
        <f>'C завтраками| Bed and breakfast'!F14*0.9</f>
        <v>19710</v>
      </c>
      <c r="G14" s="160">
        <f>'C завтраками| Bed and breakfast'!G14*0.9</f>
        <v>15930</v>
      </c>
      <c r="H14" s="160">
        <f>'C завтраками| Bed and breakfast'!H14*0.9</f>
        <v>15930</v>
      </c>
      <c r="I14" s="160">
        <f>'C завтраками| Bed and breakfast'!I14*0.9</f>
        <v>13770</v>
      </c>
      <c r="J14" s="160">
        <f>'C завтраками| Bed and breakfast'!J14*0.9</f>
        <v>13770</v>
      </c>
      <c r="K14" s="160">
        <f>'C завтраками| Bed and breakfast'!K14*0.9</f>
        <v>14850</v>
      </c>
      <c r="L14" s="160">
        <f>'C завтраками| Bed and breakfast'!L14*0.9</f>
        <v>17010</v>
      </c>
      <c r="M14" s="160">
        <f>'C завтраками| Bed and breakfast'!M14*0.9</f>
        <v>15930</v>
      </c>
      <c r="N14" s="160">
        <f>'C завтраками| Bed and breakfast'!N14*0.9</f>
        <v>12060</v>
      </c>
      <c r="O14" s="160">
        <f>'C завтраками| Bed and breakfast'!O14*0.9</f>
        <v>13770</v>
      </c>
      <c r="P14" s="160">
        <f>'C завтраками| Bed and breakfast'!P14*0.9</f>
        <v>13770</v>
      </c>
      <c r="Q14" s="160">
        <f>'C завтраками| Bed and breakfast'!Q14*0.9</f>
        <v>14850</v>
      </c>
      <c r="R14" s="160">
        <f>'C завтраками| Bed and breakfast'!R14*0.9</f>
        <v>15930</v>
      </c>
      <c r="S14" s="160">
        <f>'C завтраками| Bed and breakfast'!S14*0.9</f>
        <v>12060</v>
      </c>
      <c r="T14" s="160">
        <f>'C завтраками| Bed and breakfast'!T14*0.9</f>
        <v>12060</v>
      </c>
      <c r="U14" s="160">
        <f>'C завтраками| Bed and breakfast'!U14*0.9</f>
        <v>12510</v>
      </c>
      <c r="V14" s="160">
        <f>'C завтраками| Bed and breakfast'!V14*0.9</f>
        <v>15660</v>
      </c>
      <c r="W14" s="160">
        <f>'C завтраками| Bed and breakfast'!W14*0.9</f>
        <v>13770</v>
      </c>
      <c r="X14" s="160">
        <f>'C завтраками| Bed and breakfast'!X14*0.9</f>
        <v>14400</v>
      </c>
      <c r="Y14" s="160">
        <f>'C завтраками| Bed and breakfast'!Y14*0.9</f>
        <v>17820</v>
      </c>
      <c r="Z14" s="160">
        <f>'C завтраками| Bed and breakfast'!Z14*0.9</f>
        <v>14400</v>
      </c>
      <c r="AA14" s="160">
        <f>'C завтраками| Bed and breakfast'!AA14*0.9</f>
        <v>14400</v>
      </c>
      <c r="AB14" s="160">
        <f>'C завтраками| Bed and breakfast'!AB14*0.9</f>
        <v>14400</v>
      </c>
      <c r="AC14" s="160">
        <f>'C завтраками| Bed and breakfast'!AC14*0.9</f>
        <v>16740</v>
      </c>
      <c r="AD14" s="160">
        <f>'C завтраками| Bed and breakfast'!AD14*0.9</f>
        <v>15660</v>
      </c>
      <c r="AE14" s="160">
        <f>'C завтраками| Bed and breakfast'!AE14*0.9</f>
        <v>16740</v>
      </c>
      <c r="AF14" s="160">
        <f>'C завтраками| Bed and breakfast'!AF14*0.9</f>
        <v>15660</v>
      </c>
      <c r="AG14" s="160">
        <f>'C завтраками| Bed and breakfast'!AG14*0.9</f>
        <v>15660</v>
      </c>
      <c r="AH14" s="160">
        <f>'C завтраками| Bed and breakfast'!AH14*0.9</f>
        <v>14400</v>
      </c>
      <c r="AI14" s="160">
        <f>'C завтраками| Bed and breakfast'!AI14*0.9</f>
        <v>15660</v>
      </c>
      <c r="AJ14" s="160">
        <f>'C завтраками| Bed and breakfast'!AJ14*0.9</f>
        <v>16740</v>
      </c>
      <c r="AK14" s="160">
        <f>'C завтраками| Bed and breakfast'!AK14*0.9</f>
        <v>15660</v>
      </c>
      <c r="AL14" s="160">
        <f>'C завтраками| Bed and breakfast'!AL14*0.9</f>
        <v>16740</v>
      </c>
      <c r="AM14" s="160">
        <f>'C завтраками| Bed and breakfast'!AM14*0.9</f>
        <v>15660</v>
      </c>
      <c r="AN14" s="160">
        <f>'C завтраками| Bed and breakfast'!AN14*0.9</f>
        <v>16740</v>
      </c>
      <c r="AO14" s="160">
        <f>'C завтраками| Bed and breakfast'!AO14*0.9</f>
        <v>16740</v>
      </c>
      <c r="AP14" s="160">
        <f>'C завтраками| Bed and breakfast'!AP14*0.9</f>
        <v>16740</v>
      </c>
      <c r="AQ14" s="160">
        <f>'C завтраками| Bed and breakfast'!AQ14*0.9</f>
        <v>15660</v>
      </c>
      <c r="AR14" s="160">
        <f>'C завтраками| Bed and breakfast'!AR14*0.9</f>
        <v>16740</v>
      </c>
      <c r="AS14" s="160">
        <f>'C завтраками| Bed and breakfast'!AS14*0.9</f>
        <v>15660</v>
      </c>
      <c r="AT14" s="160">
        <f>'C завтраками| Bed and breakfast'!AT14*0.9</f>
        <v>16740</v>
      </c>
      <c r="AU14" s="160">
        <f>'C завтраками| Bed and breakfast'!AU14*0.9</f>
        <v>15660</v>
      </c>
      <c r="AV14" s="160">
        <f>'C завтраками| Bed and breakfast'!AV14*0.9</f>
        <v>16740</v>
      </c>
      <c r="AW14" s="160">
        <f>'C завтраками| Bed and breakfast'!AW14*0.9</f>
        <v>15660</v>
      </c>
      <c r="AX14" s="160">
        <f>'C завтраками| Bed and breakfast'!AX14*0.9</f>
        <v>16740</v>
      </c>
      <c r="AY14" s="160">
        <f>'C завтраками| Bed and breakfast'!AY14*0.9</f>
        <v>15660</v>
      </c>
      <c r="AZ14" s="160">
        <f>'C завтраками| Bed and breakfast'!AZ14*0.9</f>
        <v>16740</v>
      </c>
      <c r="BA14" s="160">
        <f>'C завтраками| Bed and breakfast'!BA14*0.9</f>
        <v>15660</v>
      </c>
    </row>
    <row r="15" spans="1:53" ht="10.7" customHeight="1" x14ac:dyDescent="0.2">
      <c r="A15" s="17" t="s">
        <v>4</v>
      </c>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row>
    <row r="16" spans="1:53" ht="10.7" customHeight="1" x14ac:dyDescent="0.2">
      <c r="A16" s="19">
        <v>1</v>
      </c>
      <c r="B16" s="160">
        <f>'C завтраками| Bed and breakfast'!B16*0.9</f>
        <v>14130</v>
      </c>
      <c r="C16" s="160">
        <f>'C завтраками| Bed and breakfast'!C16*0.9</f>
        <v>18990</v>
      </c>
      <c r="D16" s="160">
        <f>'C завтраками| Bed and breakfast'!D16*0.9</f>
        <v>14130</v>
      </c>
      <c r="E16" s="160">
        <f>'C завтраками| Bed and breakfast'!E16*0.9</f>
        <v>18990</v>
      </c>
      <c r="F16" s="160">
        <f>'C завтраками| Bed and breakfast'!F16*0.9</f>
        <v>18990</v>
      </c>
      <c r="G16" s="160">
        <f>'C завтраками| Bed and breakfast'!G16*0.9</f>
        <v>15210</v>
      </c>
      <c r="H16" s="160">
        <f>'C завтраками| Bed and breakfast'!H16*0.9</f>
        <v>15210</v>
      </c>
      <c r="I16" s="160">
        <f>'C завтраками| Bed and breakfast'!I16*0.9</f>
        <v>13050</v>
      </c>
      <c r="J16" s="160">
        <f>'C завтраками| Bed and breakfast'!J16*0.9</f>
        <v>13050</v>
      </c>
      <c r="K16" s="160">
        <f>'C завтраками| Bed and breakfast'!K16*0.9</f>
        <v>14130</v>
      </c>
      <c r="L16" s="160">
        <f>'C завтраками| Bed and breakfast'!L16*0.9</f>
        <v>16290</v>
      </c>
      <c r="M16" s="160">
        <f>'C завтраками| Bed and breakfast'!M16*0.9</f>
        <v>15210</v>
      </c>
      <c r="N16" s="160">
        <f>'C завтраками| Bed and breakfast'!N16*0.9</f>
        <v>11340</v>
      </c>
      <c r="O16" s="160">
        <f>'C завтраками| Bed and breakfast'!O16*0.9</f>
        <v>13050</v>
      </c>
      <c r="P16" s="160">
        <f>'C завтраками| Bed and breakfast'!P16*0.9</f>
        <v>13050</v>
      </c>
      <c r="Q16" s="160">
        <f>'C завтраками| Bed and breakfast'!Q16*0.9</f>
        <v>14130</v>
      </c>
      <c r="R16" s="160">
        <f>'C завтраками| Bed and breakfast'!R16*0.9</f>
        <v>15210</v>
      </c>
      <c r="S16" s="160">
        <f>'C завтраками| Bed and breakfast'!S16*0.9</f>
        <v>11340</v>
      </c>
      <c r="T16" s="160">
        <f>'C завтраками| Bed and breakfast'!T16*0.9</f>
        <v>11340</v>
      </c>
      <c r="U16" s="160">
        <f>'C завтраками| Bed and breakfast'!U16*0.9</f>
        <v>11790</v>
      </c>
      <c r="V16" s="160">
        <f>'C завтраками| Bed and breakfast'!V16*0.9</f>
        <v>14940</v>
      </c>
      <c r="W16" s="160">
        <f>'C завтраками| Bed and breakfast'!W16*0.9</f>
        <v>13050</v>
      </c>
      <c r="X16" s="160">
        <f>'C завтраками| Bed and breakfast'!X16*0.9</f>
        <v>13680</v>
      </c>
      <c r="Y16" s="160">
        <f>'C завтраками| Bed and breakfast'!Y16*0.9</f>
        <v>17100</v>
      </c>
      <c r="Z16" s="160">
        <f>'C завтраками| Bed and breakfast'!Z16*0.9</f>
        <v>13680</v>
      </c>
      <c r="AA16" s="160">
        <f>'C завтраками| Bed and breakfast'!AA16*0.9</f>
        <v>13680</v>
      </c>
      <c r="AB16" s="160">
        <f>'C завтраками| Bed and breakfast'!AB16*0.9</f>
        <v>13680</v>
      </c>
      <c r="AC16" s="160">
        <f>'C завтраками| Bed and breakfast'!AC16*0.9</f>
        <v>16020</v>
      </c>
      <c r="AD16" s="160">
        <f>'C завтраками| Bed and breakfast'!AD16*0.9</f>
        <v>14940</v>
      </c>
      <c r="AE16" s="160">
        <f>'C завтраками| Bed and breakfast'!AE16*0.9</f>
        <v>16020</v>
      </c>
      <c r="AF16" s="160">
        <f>'C завтраками| Bed and breakfast'!AF16*0.9</f>
        <v>14940</v>
      </c>
      <c r="AG16" s="160">
        <f>'C завтраками| Bed and breakfast'!AG16*0.9</f>
        <v>14940</v>
      </c>
      <c r="AH16" s="160">
        <f>'C завтраками| Bed and breakfast'!AH16*0.9</f>
        <v>13680</v>
      </c>
      <c r="AI16" s="160">
        <f>'C завтраками| Bed and breakfast'!AI16*0.9</f>
        <v>14940</v>
      </c>
      <c r="AJ16" s="160">
        <f>'C завтраками| Bed and breakfast'!AJ16*0.9</f>
        <v>16020</v>
      </c>
      <c r="AK16" s="160">
        <f>'C завтраками| Bed and breakfast'!AK16*0.9</f>
        <v>14940</v>
      </c>
      <c r="AL16" s="160">
        <f>'C завтраками| Bed and breakfast'!AL16*0.9</f>
        <v>16020</v>
      </c>
      <c r="AM16" s="160">
        <f>'C завтраками| Bed and breakfast'!AM16*0.9</f>
        <v>14940</v>
      </c>
      <c r="AN16" s="160">
        <f>'C завтраками| Bed and breakfast'!AN16*0.9</f>
        <v>16020</v>
      </c>
      <c r="AO16" s="160">
        <f>'C завтраками| Bed and breakfast'!AO16*0.9</f>
        <v>16020</v>
      </c>
      <c r="AP16" s="160">
        <f>'C завтраками| Bed and breakfast'!AP16*0.9</f>
        <v>16020</v>
      </c>
      <c r="AQ16" s="160">
        <f>'C завтраками| Bed and breakfast'!AQ16*0.9</f>
        <v>14940</v>
      </c>
      <c r="AR16" s="160">
        <f>'C завтраками| Bed and breakfast'!AR16*0.9</f>
        <v>16020</v>
      </c>
      <c r="AS16" s="160">
        <f>'C завтраками| Bed and breakfast'!AS16*0.9</f>
        <v>14940</v>
      </c>
      <c r="AT16" s="160">
        <f>'C завтраками| Bed and breakfast'!AT16*0.9</f>
        <v>16020</v>
      </c>
      <c r="AU16" s="160">
        <f>'C завтраками| Bed and breakfast'!AU16*0.9</f>
        <v>14940</v>
      </c>
      <c r="AV16" s="160">
        <f>'C завтраками| Bed and breakfast'!AV16*0.9</f>
        <v>16020</v>
      </c>
      <c r="AW16" s="160">
        <f>'C завтраками| Bed and breakfast'!AW16*0.9</f>
        <v>14940</v>
      </c>
      <c r="AX16" s="160">
        <f>'C завтраками| Bed and breakfast'!AX16*0.9</f>
        <v>16020</v>
      </c>
      <c r="AY16" s="160">
        <f>'C завтраками| Bed and breakfast'!AY16*0.9</f>
        <v>14940</v>
      </c>
      <c r="AZ16" s="160">
        <f>'C завтраками| Bed and breakfast'!AZ16*0.9</f>
        <v>16020</v>
      </c>
      <c r="BA16" s="160">
        <f>'C завтраками| Bed and breakfast'!BA16*0.9</f>
        <v>14940</v>
      </c>
    </row>
    <row r="17" spans="1:53" ht="10.7" customHeight="1" x14ac:dyDescent="0.2">
      <c r="A17" s="19">
        <v>2</v>
      </c>
      <c r="B17" s="160">
        <f>'C завтраками| Bed and breakfast'!B17*0.9</f>
        <v>15750</v>
      </c>
      <c r="C17" s="160">
        <f>'C завтраками| Bed and breakfast'!C17*0.9</f>
        <v>20610</v>
      </c>
      <c r="D17" s="160">
        <f>'C завтраками| Bed and breakfast'!D17*0.9</f>
        <v>15750</v>
      </c>
      <c r="E17" s="160">
        <f>'C завтраками| Bed and breakfast'!E17*0.9</f>
        <v>20610</v>
      </c>
      <c r="F17" s="160">
        <f>'C завтраками| Bed and breakfast'!F17*0.9</f>
        <v>20610</v>
      </c>
      <c r="G17" s="160">
        <f>'C завтраками| Bed and breakfast'!G17*0.9</f>
        <v>16830</v>
      </c>
      <c r="H17" s="160">
        <f>'C завтраками| Bed and breakfast'!H17*0.9</f>
        <v>16830</v>
      </c>
      <c r="I17" s="160">
        <f>'C завтраками| Bed and breakfast'!I17*0.9</f>
        <v>14670</v>
      </c>
      <c r="J17" s="160">
        <f>'C завтраками| Bed and breakfast'!J17*0.9</f>
        <v>14670</v>
      </c>
      <c r="K17" s="160">
        <f>'C завтраками| Bed and breakfast'!K17*0.9</f>
        <v>15750</v>
      </c>
      <c r="L17" s="160">
        <f>'C завтраками| Bed and breakfast'!L17*0.9</f>
        <v>17910</v>
      </c>
      <c r="M17" s="160">
        <f>'C завтраками| Bed and breakfast'!M17*0.9</f>
        <v>16830</v>
      </c>
      <c r="N17" s="160">
        <f>'C завтраками| Bed and breakfast'!N17*0.9</f>
        <v>12960</v>
      </c>
      <c r="O17" s="160">
        <f>'C завтраками| Bed and breakfast'!O17*0.9</f>
        <v>14670</v>
      </c>
      <c r="P17" s="160">
        <f>'C завтраками| Bed and breakfast'!P17*0.9</f>
        <v>14670</v>
      </c>
      <c r="Q17" s="160">
        <f>'C завтраками| Bed and breakfast'!Q17*0.9</f>
        <v>15750</v>
      </c>
      <c r="R17" s="160">
        <f>'C завтраками| Bed and breakfast'!R17*0.9</f>
        <v>16830</v>
      </c>
      <c r="S17" s="160">
        <f>'C завтраками| Bed and breakfast'!S17*0.9</f>
        <v>12960</v>
      </c>
      <c r="T17" s="160">
        <f>'C завтраками| Bed and breakfast'!T17*0.9</f>
        <v>12960</v>
      </c>
      <c r="U17" s="160">
        <f>'C завтраками| Bed and breakfast'!U17*0.9</f>
        <v>13410</v>
      </c>
      <c r="V17" s="160">
        <f>'C завтраками| Bed and breakfast'!V17*0.9</f>
        <v>16560</v>
      </c>
      <c r="W17" s="160">
        <f>'C завтраками| Bed and breakfast'!W17*0.9</f>
        <v>14670</v>
      </c>
      <c r="X17" s="160">
        <f>'C завтраками| Bed and breakfast'!X17*0.9</f>
        <v>15300</v>
      </c>
      <c r="Y17" s="160">
        <f>'C завтраками| Bed and breakfast'!Y17*0.9</f>
        <v>18720</v>
      </c>
      <c r="Z17" s="160">
        <f>'C завтраками| Bed and breakfast'!Z17*0.9</f>
        <v>15300</v>
      </c>
      <c r="AA17" s="160">
        <f>'C завтраками| Bed and breakfast'!AA17*0.9</f>
        <v>15300</v>
      </c>
      <c r="AB17" s="160">
        <f>'C завтраками| Bed and breakfast'!AB17*0.9</f>
        <v>15300</v>
      </c>
      <c r="AC17" s="160">
        <f>'C завтраками| Bed and breakfast'!AC17*0.9</f>
        <v>17640</v>
      </c>
      <c r="AD17" s="160">
        <f>'C завтраками| Bed and breakfast'!AD17*0.9</f>
        <v>16560</v>
      </c>
      <c r="AE17" s="160">
        <f>'C завтраками| Bed and breakfast'!AE17*0.9</f>
        <v>17640</v>
      </c>
      <c r="AF17" s="160">
        <f>'C завтраками| Bed and breakfast'!AF17*0.9</f>
        <v>16560</v>
      </c>
      <c r="AG17" s="160">
        <f>'C завтраками| Bed and breakfast'!AG17*0.9</f>
        <v>16560</v>
      </c>
      <c r="AH17" s="160">
        <f>'C завтраками| Bed and breakfast'!AH17*0.9</f>
        <v>15300</v>
      </c>
      <c r="AI17" s="160">
        <f>'C завтраками| Bed and breakfast'!AI17*0.9</f>
        <v>16560</v>
      </c>
      <c r="AJ17" s="160">
        <f>'C завтраками| Bed and breakfast'!AJ17*0.9</f>
        <v>17640</v>
      </c>
      <c r="AK17" s="160">
        <f>'C завтраками| Bed and breakfast'!AK17*0.9</f>
        <v>16560</v>
      </c>
      <c r="AL17" s="160">
        <f>'C завтраками| Bed and breakfast'!AL17*0.9</f>
        <v>17640</v>
      </c>
      <c r="AM17" s="160">
        <f>'C завтраками| Bed and breakfast'!AM17*0.9</f>
        <v>16560</v>
      </c>
      <c r="AN17" s="160">
        <f>'C завтраками| Bed and breakfast'!AN17*0.9</f>
        <v>17640</v>
      </c>
      <c r="AO17" s="160">
        <f>'C завтраками| Bed and breakfast'!AO17*0.9</f>
        <v>17640</v>
      </c>
      <c r="AP17" s="160">
        <f>'C завтраками| Bed and breakfast'!AP17*0.9</f>
        <v>17640</v>
      </c>
      <c r="AQ17" s="160">
        <f>'C завтраками| Bed and breakfast'!AQ17*0.9</f>
        <v>16560</v>
      </c>
      <c r="AR17" s="160">
        <f>'C завтраками| Bed and breakfast'!AR17*0.9</f>
        <v>17640</v>
      </c>
      <c r="AS17" s="160">
        <f>'C завтраками| Bed and breakfast'!AS17*0.9</f>
        <v>16560</v>
      </c>
      <c r="AT17" s="160">
        <f>'C завтраками| Bed and breakfast'!AT17*0.9</f>
        <v>17640</v>
      </c>
      <c r="AU17" s="160">
        <f>'C завтраками| Bed and breakfast'!AU17*0.9</f>
        <v>16560</v>
      </c>
      <c r="AV17" s="160">
        <f>'C завтраками| Bed and breakfast'!AV17*0.9</f>
        <v>17640</v>
      </c>
      <c r="AW17" s="160">
        <f>'C завтраками| Bed and breakfast'!AW17*0.9</f>
        <v>16560</v>
      </c>
      <c r="AX17" s="160">
        <f>'C завтраками| Bed and breakfast'!AX17*0.9</f>
        <v>17640</v>
      </c>
      <c r="AY17" s="160">
        <f>'C завтраками| Bed and breakfast'!AY17*0.9</f>
        <v>16560</v>
      </c>
      <c r="AZ17" s="160">
        <f>'C завтраками| Bed and breakfast'!AZ17*0.9</f>
        <v>17640</v>
      </c>
      <c r="BA17" s="160">
        <f>'C завтраками| Bed and breakfast'!BA17*0.9</f>
        <v>16560</v>
      </c>
    </row>
    <row r="18" spans="1:53" ht="10.7" customHeight="1" x14ac:dyDescent="0.2">
      <c r="A18" s="17" t="s">
        <v>152</v>
      </c>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row>
    <row r="19" spans="1:53" ht="10.7" customHeight="1" x14ac:dyDescent="0.2">
      <c r="A19" s="19">
        <v>1</v>
      </c>
      <c r="B19" s="160">
        <f>'C завтраками| Bed and breakfast'!B19*0.9</f>
        <v>15030</v>
      </c>
      <c r="C19" s="160">
        <f>'C завтраками| Bed and breakfast'!C19*0.9</f>
        <v>19890</v>
      </c>
      <c r="D19" s="160">
        <f>'C завтраками| Bed and breakfast'!D19*0.9</f>
        <v>15030</v>
      </c>
      <c r="E19" s="160">
        <f>'C завтраками| Bed and breakfast'!E19*0.9</f>
        <v>19890</v>
      </c>
      <c r="F19" s="160">
        <f>'C завтраками| Bed and breakfast'!F19*0.9</f>
        <v>19890</v>
      </c>
      <c r="G19" s="160">
        <f>'C завтраками| Bed and breakfast'!G19*0.9</f>
        <v>16110</v>
      </c>
      <c r="H19" s="160">
        <f>'C завтраками| Bed and breakfast'!H19*0.9</f>
        <v>16110</v>
      </c>
      <c r="I19" s="160">
        <f>'C завтраками| Bed and breakfast'!I19*0.9</f>
        <v>13950</v>
      </c>
      <c r="J19" s="160">
        <f>'C завтраками| Bed and breakfast'!J19*0.9</f>
        <v>13950</v>
      </c>
      <c r="K19" s="160">
        <f>'C завтраками| Bed and breakfast'!K19*0.9</f>
        <v>15030</v>
      </c>
      <c r="L19" s="160">
        <f>'C завтраками| Bed and breakfast'!L19*0.9</f>
        <v>17190</v>
      </c>
      <c r="M19" s="160">
        <f>'C завтраками| Bed and breakfast'!M19*0.9</f>
        <v>16110</v>
      </c>
      <c r="N19" s="160">
        <f>'C завтраками| Bed and breakfast'!N19*0.9</f>
        <v>12240</v>
      </c>
      <c r="O19" s="160">
        <f>'C завтраками| Bed and breakfast'!O19*0.9</f>
        <v>13950</v>
      </c>
      <c r="P19" s="160">
        <f>'C завтраками| Bed and breakfast'!P19*0.9</f>
        <v>13950</v>
      </c>
      <c r="Q19" s="160">
        <f>'C завтраками| Bed and breakfast'!Q19*0.9</f>
        <v>15030</v>
      </c>
      <c r="R19" s="160">
        <f>'C завтраками| Bed and breakfast'!R19*0.9</f>
        <v>16110</v>
      </c>
      <c r="S19" s="160">
        <f>'C завтраками| Bed and breakfast'!S19*0.9</f>
        <v>12240</v>
      </c>
      <c r="T19" s="160">
        <f>'C завтраками| Bed and breakfast'!T19*0.9</f>
        <v>12240</v>
      </c>
      <c r="U19" s="160">
        <f>'C завтраками| Bed and breakfast'!U19*0.9</f>
        <v>12690</v>
      </c>
      <c r="V19" s="160">
        <f>'C завтраками| Bed and breakfast'!V19*0.9</f>
        <v>15840</v>
      </c>
      <c r="W19" s="160">
        <f>'C завтраками| Bed and breakfast'!W19*0.9</f>
        <v>13950</v>
      </c>
      <c r="X19" s="160">
        <f>'C завтраками| Bed and breakfast'!X19*0.9</f>
        <v>14580</v>
      </c>
      <c r="Y19" s="160">
        <f>'C завтраками| Bed and breakfast'!Y19*0.9</f>
        <v>18000</v>
      </c>
      <c r="Z19" s="160">
        <f>'C завтраками| Bed and breakfast'!Z19*0.9</f>
        <v>14580</v>
      </c>
      <c r="AA19" s="160">
        <f>'C завтраками| Bed and breakfast'!AA19*0.9</f>
        <v>14580</v>
      </c>
      <c r="AB19" s="160">
        <f>'C завтраками| Bed and breakfast'!AB19*0.9</f>
        <v>14580</v>
      </c>
      <c r="AC19" s="160">
        <f>'C завтраками| Bed and breakfast'!AC19*0.9</f>
        <v>16920</v>
      </c>
      <c r="AD19" s="160">
        <f>'C завтраками| Bed and breakfast'!AD19*0.9</f>
        <v>15840</v>
      </c>
      <c r="AE19" s="160">
        <f>'C завтраками| Bed and breakfast'!AE19*0.9</f>
        <v>16920</v>
      </c>
      <c r="AF19" s="160">
        <f>'C завтраками| Bed and breakfast'!AF19*0.9</f>
        <v>15840</v>
      </c>
      <c r="AG19" s="160">
        <f>'C завтраками| Bed and breakfast'!AG19*0.9</f>
        <v>15840</v>
      </c>
      <c r="AH19" s="160">
        <f>'C завтраками| Bed and breakfast'!AH19*0.9</f>
        <v>14580</v>
      </c>
      <c r="AI19" s="160">
        <f>'C завтраками| Bed and breakfast'!AI19*0.9</f>
        <v>15840</v>
      </c>
      <c r="AJ19" s="160">
        <f>'C завтраками| Bed and breakfast'!AJ19*0.9</f>
        <v>16920</v>
      </c>
      <c r="AK19" s="160">
        <f>'C завтраками| Bed and breakfast'!AK19*0.9</f>
        <v>15840</v>
      </c>
      <c r="AL19" s="160">
        <f>'C завтраками| Bed and breakfast'!AL19*0.9</f>
        <v>16920</v>
      </c>
      <c r="AM19" s="160">
        <f>'C завтраками| Bed and breakfast'!AM19*0.9</f>
        <v>15840</v>
      </c>
      <c r="AN19" s="160">
        <f>'C завтраками| Bed and breakfast'!AN19*0.9</f>
        <v>16920</v>
      </c>
      <c r="AO19" s="160">
        <f>'C завтраками| Bed and breakfast'!AO19*0.9</f>
        <v>16920</v>
      </c>
      <c r="AP19" s="160">
        <f>'C завтраками| Bed and breakfast'!AP19*0.9</f>
        <v>16920</v>
      </c>
      <c r="AQ19" s="160">
        <f>'C завтраками| Bed and breakfast'!AQ19*0.9</f>
        <v>15840</v>
      </c>
      <c r="AR19" s="160">
        <f>'C завтраками| Bed and breakfast'!AR19*0.9</f>
        <v>16920</v>
      </c>
      <c r="AS19" s="160">
        <f>'C завтраками| Bed and breakfast'!AS19*0.9</f>
        <v>15840</v>
      </c>
      <c r="AT19" s="160">
        <f>'C завтраками| Bed and breakfast'!AT19*0.9</f>
        <v>16920</v>
      </c>
      <c r="AU19" s="160">
        <f>'C завтраками| Bed and breakfast'!AU19*0.9</f>
        <v>15840</v>
      </c>
      <c r="AV19" s="160">
        <f>'C завтраками| Bed and breakfast'!AV19*0.9</f>
        <v>16920</v>
      </c>
      <c r="AW19" s="160">
        <f>'C завтраками| Bed and breakfast'!AW19*0.9</f>
        <v>15840</v>
      </c>
      <c r="AX19" s="160">
        <f>'C завтраками| Bed and breakfast'!AX19*0.9</f>
        <v>16920</v>
      </c>
      <c r="AY19" s="160">
        <f>'C завтраками| Bed and breakfast'!AY19*0.9</f>
        <v>15840</v>
      </c>
      <c r="AZ19" s="160">
        <f>'C завтраками| Bed and breakfast'!AZ19*0.9</f>
        <v>16920</v>
      </c>
      <c r="BA19" s="160">
        <f>'C завтраками| Bed and breakfast'!BA19*0.9</f>
        <v>15840</v>
      </c>
    </row>
    <row r="20" spans="1:53" ht="10.7" customHeight="1" x14ac:dyDescent="0.2">
      <c r="A20" s="19">
        <v>2</v>
      </c>
      <c r="B20" s="160">
        <f>'C завтраками| Bed and breakfast'!B20*0.9</f>
        <v>16650</v>
      </c>
      <c r="C20" s="160">
        <f>'C завтраками| Bed and breakfast'!C20*0.9</f>
        <v>21510</v>
      </c>
      <c r="D20" s="160">
        <f>'C завтраками| Bed and breakfast'!D20*0.9</f>
        <v>16650</v>
      </c>
      <c r="E20" s="160">
        <f>'C завтраками| Bed and breakfast'!E20*0.9</f>
        <v>21510</v>
      </c>
      <c r="F20" s="160">
        <f>'C завтраками| Bed and breakfast'!F20*0.9</f>
        <v>21510</v>
      </c>
      <c r="G20" s="160">
        <f>'C завтраками| Bed and breakfast'!G20*0.9</f>
        <v>17730</v>
      </c>
      <c r="H20" s="160">
        <f>'C завтраками| Bed and breakfast'!H20*0.9</f>
        <v>17730</v>
      </c>
      <c r="I20" s="160">
        <f>'C завтраками| Bed and breakfast'!I20*0.9</f>
        <v>15570</v>
      </c>
      <c r="J20" s="160">
        <f>'C завтраками| Bed and breakfast'!J20*0.9</f>
        <v>15570</v>
      </c>
      <c r="K20" s="160">
        <f>'C завтраками| Bed and breakfast'!K20*0.9</f>
        <v>16650</v>
      </c>
      <c r="L20" s="160">
        <f>'C завтраками| Bed and breakfast'!L20*0.9</f>
        <v>18810</v>
      </c>
      <c r="M20" s="160">
        <f>'C завтраками| Bed and breakfast'!M20*0.9</f>
        <v>17730</v>
      </c>
      <c r="N20" s="160">
        <f>'C завтраками| Bed and breakfast'!N20*0.9</f>
        <v>13860</v>
      </c>
      <c r="O20" s="160">
        <f>'C завтраками| Bed and breakfast'!O20*0.9</f>
        <v>15570</v>
      </c>
      <c r="P20" s="160">
        <f>'C завтраками| Bed and breakfast'!P20*0.9</f>
        <v>15570</v>
      </c>
      <c r="Q20" s="160">
        <f>'C завтраками| Bed and breakfast'!Q20*0.9</f>
        <v>16650</v>
      </c>
      <c r="R20" s="160">
        <f>'C завтраками| Bed and breakfast'!R20*0.9</f>
        <v>17730</v>
      </c>
      <c r="S20" s="160">
        <f>'C завтраками| Bed and breakfast'!S20*0.9</f>
        <v>13860</v>
      </c>
      <c r="T20" s="160">
        <f>'C завтраками| Bed and breakfast'!T20*0.9</f>
        <v>13860</v>
      </c>
      <c r="U20" s="160">
        <f>'C завтраками| Bed and breakfast'!U20*0.9</f>
        <v>14310</v>
      </c>
      <c r="V20" s="160">
        <f>'C завтраками| Bed and breakfast'!V20*0.9</f>
        <v>17460</v>
      </c>
      <c r="W20" s="160">
        <f>'C завтраками| Bed and breakfast'!W20*0.9</f>
        <v>15570</v>
      </c>
      <c r="X20" s="160">
        <f>'C завтраками| Bed and breakfast'!X20*0.9</f>
        <v>16200</v>
      </c>
      <c r="Y20" s="160">
        <f>'C завтраками| Bed and breakfast'!Y20*0.9</f>
        <v>19620</v>
      </c>
      <c r="Z20" s="160">
        <f>'C завтраками| Bed and breakfast'!Z20*0.9</f>
        <v>16200</v>
      </c>
      <c r="AA20" s="160">
        <f>'C завтраками| Bed and breakfast'!AA20*0.9</f>
        <v>16200</v>
      </c>
      <c r="AB20" s="160">
        <f>'C завтраками| Bed and breakfast'!AB20*0.9</f>
        <v>16200</v>
      </c>
      <c r="AC20" s="160">
        <f>'C завтраками| Bed and breakfast'!AC20*0.9</f>
        <v>18540</v>
      </c>
      <c r="AD20" s="160">
        <f>'C завтраками| Bed and breakfast'!AD20*0.9</f>
        <v>17460</v>
      </c>
      <c r="AE20" s="160">
        <f>'C завтраками| Bed and breakfast'!AE20*0.9</f>
        <v>18540</v>
      </c>
      <c r="AF20" s="160">
        <f>'C завтраками| Bed and breakfast'!AF20*0.9</f>
        <v>17460</v>
      </c>
      <c r="AG20" s="160">
        <f>'C завтраками| Bed and breakfast'!AG20*0.9</f>
        <v>17460</v>
      </c>
      <c r="AH20" s="160">
        <f>'C завтраками| Bed and breakfast'!AH20*0.9</f>
        <v>16200</v>
      </c>
      <c r="AI20" s="160">
        <f>'C завтраками| Bed and breakfast'!AI20*0.9</f>
        <v>17460</v>
      </c>
      <c r="AJ20" s="160">
        <f>'C завтраками| Bed and breakfast'!AJ20*0.9</f>
        <v>18540</v>
      </c>
      <c r="AK20" s="160">
        <f>'C завтраками| Bed and breakfast'!AK20*0.9</f>
        <v>17460</v>
      </c>
      <c r="AL20" s="160">
        <f>'C завтраками| Bed and breakfast'!AL20*0.9</f>
        <v>18540</v>
      </c>
      <c r="AM20" s="160">
        <f>'C завтраками| Bed and breakfast'!AM20*0.9</f>
        <v>17460</v>
      </c>
      <c r="AN20" s="160">
        <f>'C завтраками| Bed and breakfast'!AN20*0.9</f>
        <v>18540</v>
      </c>
      <c r="AO20" s="160">
        <f>'C завтраками| Bed and breakfast'!AO20*0.9</f>
        <v>18540</v>
      </c>
      <c r="AP20" s="160">
        <f>'C завтраками| Bed and breakfast'!AP20*0.9</f>
        <v>18540</v>
      </c>
      <c r="AQ20" s="160">
        <f>'C завтраками| Bed and breakfast'!AQ20*0.9</f>
        <v>17460</v>
      </c>
      <c r="AR20" s="160">
        <f>'C завтраками| Bed and breakfast'!AR20*0.9</f>
        <v>18540</v>
      </c>
      <c r="AS20" s="160">
        <f>'C завтраками| Bed and breakfast'!AS20*0.9</f>
        <v>17460</v>
      </c>
      <c r="AT20" s="160">
        <f>'C завтраками| Bed and breakfast'!AT20*0.9</f>
        <v>18540</v>
      </c>
      <c r="AU20" s="160">
        <f>'C завтраками| Bed and breakfast'!AU20*0.9</f>
        <v>17460</v>
      </c>
      <c r="AV20" s="160">
        <f>'C завтраками| Bed and breakfast'!AV20*0.9</f>
        <v>18540</v>
      </c>
      <c r="AW20" s="160">
        <f>'C завтраками| Bed and breakfast'!AW20*0.9</f>
        <v>17460</v>
      </c>
      <c r="AX20" s="160">
        <f>'C завтраками| Bed and breakfast'!AX20*0.9</f>
        <v>18540</v>
      </c>
      <c r="AY20" s="160">
        <f>'C завтраками| Bed and breakfast'!AY20*0.9</f>
        <v>17460</v>
      </c>
      <c r="AZ20" s="160">
        <f>'C завтраками| Bed and breakfast'!AZ20*0.9</f>
        <v>18540</v>
      </c>
      <c r="BA20" s="160">
        <f>'C завтраками| Bed and breakfast'!BA20*0.9</f>
        <v>17460</v>
      </c>
    </row>
    <row r="21" spans="1:53" ht="10.7" customHeight="1" x14ac:dyDescent="0.2">
      <c r="A21" s="17" t="s">
        <v>5</v>
      </c>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row>
    <row r="22" spans="1:53" ht="10.7" customHeight="1" x14ac:dyDescent="0.2">
      <c r="A22" s="19">
        <v>1</v>
      </c>
      <c r="B22" s="160">
        <f>'C завтраками| Bed and breakfast'!B22*0.9</f>
        <v>19080</v>
      </c>
      <c r="C22" s="160">
        <f>'C завтраками| Bed and breakfast'!C22*0.9</f>
        <v>23940</v>
      </c>
      <c r="D22" s="160">
        <f>'C завтраками| Bed and breakfast'!D22*0.9</f>
        <v>19080</v>
      </c>
      <c r="E22" s="160">
        <f>'C завтраками| Bed and breakfast'!E22*0.9</f>
        <v>23940</v>
      </c>
      <c r="F22" s="160">
        <f>'C завтраками| Bed and breakfast'!F22*0.9</f>
        <v>23940</v>
      </c>
      <c r="G22" s="160">
        <f>'C завтраками| Bed and breakfast'!G22*0.9</f>
        <v>20160</v>
      </c>
      <c r="H22" s="160">
        <f>'C завтраками| Bed and breakfast'!H22*0.9</f>
        <v>20160</v>
      </c>
      <c r="I22" s="160">
        <f>'C завтраками| Bed and breakfast'!I22*0.9</f>
        <v>18000</v>
      </c>
      <c r="J22" s="160">
        <f>'C завтраками| Bed and breakfast'!J22*0.9</f>
        <v>18000</v>
      </c>
      <c r="K22" s="160">
        <f>'C завтраками| Bed and breakfast'!K22*0.9</f>
        <v>19080</v>
      </c>
      <c r="L22" s="160">
        <f>'C завтраками| Bed and breakfast'!L22*0.9</f>
        <v>21240</v>
      </c>
      <c r="M22" s="160">
        <f>'C завтраками| Bed and breakfast'!M22*0.9</f>
        <v>20160</v>
      </c>
      <c r="N22" s="160">
        <f>'C завтраками| Bed and breakfast'!N22*0.9</f>
        <v>16290</v>
      </c>
      <c r="O22" s="160">
        <f>'C завтраками| Bed and breakfast'!O22*0.9</f>
        <v>18000</v>
      </c>
      <c r="P22" s="160">
        <f>'C завтраками| Bed and breakfast'!P22*0.9</f>
        <v>18000</v>
      </c>
      <c r="Q22" s="160">
        <f>'C завтраками| Bed and breakfast'!Q22*0.9</f>
        <v>19080</v>
      </c>
      <c r="R22" s="160">
        <f>'C завтраками| Bed and breakfast'!R22*0.9</f>
        <v>20160</v>
      </c>
      <c r="S22" s="160">
        <f>'C завтраками| Bed and breakfast'!S22*0.9</f>
        <v>16290</v>
      </c>
      <c r="T22" s="160">
        <f>'C завтраками| Bed and breakfast'!T22*0.9</f>
        <v>16290</v>
      </c>
      <c r="U22" s="160">
        <f>'C завтраками| Bed and breakfast'!U22*0.9</f>
        <v>18090</v>
      </c>
      <c r="V22" s="160">
        <f>'C завтраками| Bed and breakfast'!V22*0.9</f>
        <v>21240</v>
      </c>
      <c r="W22" s="160">
        <f>'C завтраками| Bed and breakfast'!W22*0.9</f>
        <v>19350</v>
      </c>
      <c r="X22" s="160">
        <f>'C завтраками| Bed and breakfast'!X22*0.9</f>
        <v>19980</v>
      </c>
      <c r="Y22" s="160">
        <f>'C завтраками| Bed and breakfast'!Y22*0.9</f>
        <v>23400</v>
      </c>
      <c r="Z22" s="160">
        <f>'C завтраками| Bed and breakfast'!Z22*0.9</f>
        <v>19980</v>
      </c>
      <c r="AA22" s="160">
        <f>'C завтраками| Bed and breakfast'!AA22*0.9</f>
        <v>19980</v>
      </c>
      <c r="AB22" s="160">
        <f>'C завтраками| Bed and breakfast'!AB22*0.9</f>
        <v>19980</v>
      </c>
      <c r="AC22" s="160">
        <f>'C завтраками| Bed and breakfast'!AC22*0.9</f>
        <v>22320</v>
      </c>
      <c r="AD22" s="160">
        <f>'C завтраками| Bed and breakfast'!AD22*0.9</f>
        <v>21240</v>
      </c>
      <c r="AE22" s="160">
        <f>'C завтраками| Bed and breakfast'!AE22*0.9</f>
        <v>22320</v>
      </c>
      <c r="AF22" s="160">
        <f>'C завтраками| Bed and breakfast'!AF22*0.9</f>
        <v>21240</v>
      </c>
      <c r="AG22" s="160">
        <f>'C завтраками| Bed and breakfast'!AG22*0.9</f>
        <v>21240</v>
      </c>
      <c r="AH22" s="160">
        <f>'C завтраками| Bed and breakfast'!AH22*0.9</f>
        <v>19980</v>
      </c>
      <c r="AI22" s="160">
        <f>'C завтраками| Bed and breakfast'!AI22*0.9</f>
        <v>21240</v>
      </c>
      <c r="AJ22" s="160">
        <f>'C завтраками| Bed and breakfast'!AJ22*0.9</f>
        <v>22320</v>
      </c>
      <c r="AK22" s="160">
        <f>'C завтраками| Bed and breakfast'!AK22*0.9</f>
        <v>21240</v>
      </c>
      <c r="AL22" s="160">
        <f>'C завтраками| Bed and breakfast'!AL22*0.9</f>
        <v>22320</v>
      </c>
      <c r="AM22" s="160">
        <f>'C завтраками| Bed and breakfast'!AM22*0.9</f>
        <v>21240</v>
      </c>
      <c r="AN22" s="160">
        <f>'C завтраками| Bed and breakfast'!AN22*0.9</f>
        <v>22320</v>
      </c>
      <c r="AO22" s="160">
        <f>'C завтраками| Bed and breakfast'!AO22*0.9</f>
        <v>22320</v>
      </c>
      <c r="AP22" s="160">
        <f>'C завтраками| Bed and breakfast'!AP22*0.9</f>
        <v>22320</v>
      </c>
      <c r="AQ22" s="160">
        <f>'C завтраками| Bed and breakfast'!AQ22*0.9</f>
        <v>21240</v>
      </c>
      <c r="AR22" s="160">
        <f>'C завтраками| Bed and breakfast'!AR22*0.9</f>
        <v>22320</v>
      </c>
      <c r="AS22" s="160">
        <f>'C завтраками| Bed and breakfast'!AS22*0.9</f>
        <v>21240</v>
      </c>
      <c r="AT22" s="160">
        <f>'C завтраками| Bed and breakfast'!AT22*0.9</f>
        <v>22320</v>
      </c>
      <c r="AU22" s="160">
        <f>'C завтраками| Bed and breakfast'!AU22*0.9</f>
        <v>21240</v>
      </c>
      <c r="AV22" s="160">
        <f>'C завтраками| Bed and breakfast'!AV22*0.9</f>
        <v>22320</v>
      </c>
      <c r="AW22" s="160">
        <f>'C завтраками| Bed and breakfast'!AW22*0.9</f>
        <v>21240</v>
      </c>
      <c r="AX22" s="160">
        <f>'C завтраками| Bed and breakfast'!AX22*0.9</f>
        <v>22320</v>
      </c>
      <c r="AY22" s="160">
        <f>'C завтраками| Bed and breakfast'!AY22*0.9</f>
        <v>21240</v>
      </c>
      <c r="AZ22" s="160">
        <f>'C завтраками| Bed and breakfast'!AZ22*0.9</f>
        <v>22320</v>
      </c>
      <c r="BA22" s="160">
        <f>'C завтраками| Bed and breakfast'!BA22*0.9</f>
        <v>21240</v>
      </c>
    </row>
    <row r="23" spans="1:53" ht="10.5" customHeight="1" x14ac:dyDescent="0.2">
      <c r="A23" s="19">
        <v>2</v>
      </c>
      <c r="B23" s="160">
        <f>'C завтраками| Bed and breakfast'!B23*0.9</f>
        <v>20700</v>
      </c>
      <c r="C23" s="160">
        <f>'C завтраками| Bed and breakfast'!C23*0.9</f>
        <v>25560</v>
      </c>
      <c r="D23" s="160">
        <f>'C завтраками| Bed and breakfast'!D23*0.9</f>
        <v>20700</v>
      </c>
      <c r="E23" s="160">
        <f>'C завтраками| Bed and breakfast'!E23*0.9</f>
        <v>25560</v>
      </c>
      <c r="F23" s="160">
        <f>'C завтраками| Bed and breakfast'!F23*0.9</f>
        <v>25560</v>
      </c>
      <c r="G23" s="160">
        <f>'C завтраками| Bed and breakfast'!G23*0.9</f>
        <v>21780</v>
      </c>
      <c r="H23" s="160">
        <f>'C завтраками| Bed and breakfast'!H23*0.9</f>
        <v>21780</v>
      </c>
      <c r="I23" s="160">
        <f>'C завтраками| Bed and breakfast'!I23*0.9</f>
        <v>19620</v>
      </c>
      <c r="J23" s="160">
        <f>'C завтраками| Bed and breakfast'!J23*0.9</f>
        <v>19620</v>
      </c>
      <c r="K23" s="160">
        <f>'C завтраками| Bed and breakfast'!K23*0.9</f>
        <v>20700</v>
      </c>
      <c r="L23" s="160">
        <f>'C завтраками| Bed and breakfast'!L23*0.9</f>
        <v>22860</v>
      </c>
      <c r="M23" s="160">
        <f>'C завтраками| Bed and breakfast'!M23*0.9</f>
        <v>21780</v>
      </c>
      <c r="N23" s="160">
        <f>'C завтраками| Bed and breakfast'!N23*0.9</f>
        <v>17910</v>
      </c>
      <c r="O23" s="160">
        <f>'C завтраками| Bed and breakfast'!O23*0.9</f>
        <v>19620</v>
      </c>
      <c r="P23" s="160">
        <f>'C завтраками| Bed and breakfast'!P23*0.9</f>
        <v>19620</v>
      </c>
      <c r="Q23" s="160">
        <f>'C завтраками| Bed and breakfast'!Q23*0.9</f>
        <v>20700</v>
      </c>
      <c r="R23" s="160">
        <f>'C завтраками| Bed and breakfast'!R23*0.9</f>
        <v>21780</v>
      </c>
      <c r="S23" s="160">
        <f>'C завтраками| Bed and breakfast'!S23*0.9</f>
        <v>17910</v>
      </c>
      <c r="T23" s="160">
        <f>'C завтраками| Bed and breakfast'!T23*0.9</f>
        <v>17910</v>
      </c>
      <c r="U23" s="160">
        <f>'C завтраками| Bed and breakfast'!U23*0.9</f>
        <v>19710</v>
      </c>
      <c r="V23" s="160">
        <f>'C завтраками| Bed and breakfast'!V23*0.9</f>
        <v>22860</v>
      </c>
      <c r="W23" s="160">
        <f>'C завтраками| Bed and breakfast'!W23*0.9</f>
        <v>20970</v>
      </c>
      <c r="X23" s="160">
        <f>'C завтраками| Bed and breakfast'!X23*0.9</f>
        <v>21600</v>
      </c>
      <c r="Y23" s="160">
        <f>'C завтраками| Bed and breakfast'!Y23*0.9</f>
        <v>25020</v>
      </c>
      <c r="Z23" s="160">
        <f>'C завтраками| Bed and breakfast'!Z23*0.9</f>
        <v>21600</v>
      </c>
      <c r="AA23" s="160">
        <f>'C завтраками| Bed and breakfast'!AA23*0.9</f>
        <v>21600</v>
      </c>
      <c r="AB23" s="160">
        <f>'C завтраками| Bed and breakfast'!AB23*0.9</f>
        <v>21600</v>
      </c>
      <c r="AC23" s="160">
        <f>'C завтраками| Bed and breakfast'!AC23*0.9</f>
        <v>23940</v>
      </c>
      <c r="AD23" s="160">
        <f>'C завтраками| Bed and breakfast'!AD23*0.9</f>
        <v>22860</v>
      </c>
      <c r="AE23" s="160">
        <f>'C завтраками| Bed and breakfast'!AE23*0.9</f>
        <v>23940</v>
      </c>
      <c r="AF23" s="160">
        <f>'C завтраками| Bed and breakfast'!AF23*0.9</f>
        <v>22860</v>
      </c>
      <c r="AG23" s="160">
        <f>'C завтраками| Bed and breakfast'!AG23*0.9</f>
        <v>22860</v>
      </c>
      <c r="AH23" s="160">
        <f>'C завтраками| Bed and breakfast'!AH23*0.9</f>
        <v>21600</v>
      </c>
      <c r="AI23" s="160">
        <f>'C завтраками| Bed and breakfast'!AI23*0.9</f>
        <v>22860</v>
      </c>
      <c r="AJ23" s="160">
        <f>'C завтраками| Bed and breakfast'!AJ23*0.9</f>
        <v>23940</v>
      </c>
      <c r="AK23" s="160">
        <f>'C завтраками| Bed and breakfast'!AK23*0.9</f>
        <v>22860</v>
      </c>
      <c r="AL23" s="160">
        <f>'C завтраками| Bed and breakfast'!AL23*0.9</f>
        <v>23940</v>
      </c>
      <c r="AM23" s="160">
        <f>'C завтраками| Bed and breakfast'!AM23*0.9</f>
        <v>22860</v>
      </c>
      <c r="AN23" s="160">
        <f>'C завтраками| Bed and breakfast'!AN23*0.9</f>
        <v>23940</v>
      </c>
      <c r="AO23" s="160">
        <f>'C завтраками| Bed and breakfast'!AO23*0.9</f>
        <v>23940</v>
      </c>
      <c r="AP23" s="160">
        <f>'C завтраками| Bed and breakfast'!AP23*0.9</f>
        <v>23940</v>
      </c>
      <c r="AQ23" s="160">
        <f>'C завтраками| Bed and breakfast'!AQ23*0.9</f>
        <v>22860</v>
      </c>
      <c r="AR23" s="160">
        <f>'C завтраками| Bed and breakfast'!AR23*0.9</f>
        <v>23940</v>
      </c>
      <c r="AS23" s="160">
        <f>'C завтраками| Bed and breakfast'!AS23*0.9</f>
        <v>22860</v>
      </c>
      <c r="AT23" s="160">
        <f>'C завтраками| Bed and breakfast'!AT23*0.9</f>
        <v>23940</v>
      </c>
      <c r="AU23" s="160">
        <f>'C завтраками| Bed and breakfast'!AU23*0.9</f>
        <v>22860</v>
      </c>
      <c r="AV23" s="160">
        <f>'C завтраками| Bed and breakfast'!AV23*0.9</f>
        <v>23940</v>
      </c>
      <c r="AW23" s="160">
        <f>'C завтраками| Bed and breakfast'!AW23*0.9</f>
        <v>22860</v>
      </c>
      <c r="AX23" s="160">
        <f>'C завтраками| Bed and breakfast'!AX23*0.9</f>
        <v>23940</v>
      </c>
      <c r="AY23" s="160">
        <f>'C завтраками| Bed and breakfast'!AY23*0.9</f>
        <v>22860</v>
      </c>
      <c r="AZ23" s="160">
        <f>'C завтраками| Bed and breakfast'!AZ23*0.9</f>
        <v>23940</v>
      </c>
      <c r="BA23" s="160">
        <f>'C завтраками| Bed and breakfast'!BA23*0.9</f>
        <v>22860</v>
      </c>
    </row>
    <row r="24" spans="1:53" ht="10.5" customHeight="1" x14ac:dyDescent="0.2">
      <c r="A24" s="17" t="s">
        <v>6</v>
      </c>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row>
    <row r="25" spans="1:53" ht="10.5" customHeight="1" x14ac:dyDescent="0.2">
      <c r="A25" s="19" t="s">
        <v>1</v>
      </c>
      <c r="B25" s="160">
        <f>'C завтраками| Bed and breakfast'!B25*0.9</f>
        <v>112500</v>
      </c>
      <c r="C25" s="160">
        <f>'C завтраками| Bed and breakfast'!C25*0.9</f>
        <v>112500</v>
      </c>
      <c r="D25" s="160">
        <f>'C завтраками| Bed and breakfast'!D25*0.9</f>
        <v>112500</v>
      </c>
      <c r="E25" s="160">
        <f>'C завтраками| Bed and breakfast'!E25*0.9</f>
        <v>112500</v>
      </c>
      <c r="F25" s="160">
        <f>'C завтраками| Bed and breakfast'!F25*0.9</f>
        <v>112500</v>
      </c>
      <c r="G25" s="160">
        <f>'C завтраками| Bed and breakfast'!G25*0.9</f>
        <v>112500</v>
      </c>
      <c r="H25" s="160">
        <f>'C завтраками| Bed and breakfast'!H25*0.9</f>
        <v>112500</v>
      </c>
      <c r="I25" s="160">
        <f>'C завтраками| Bed and breakfast'!I25*0.9</f>
        <v>112500</v>
      </c>
      <c r="J25" s="160">
        <f>'C завтраками| Bed and breakfast'!J25*0.9</f>
        <v>112500</v>
      </c>
      <c r="K25" s="160">
        <f>'C завтраками| Bed and breakfast'!K25*0.9</f>
        <v>112500</v>
      </c>
      <c r="L25" s="160">
        <f>'C завтраками| Bed and breakfast'!L25*0.9</f>
        <v>112500.90000000001</v>
      </c>
      <c r="M25" s="160">
        <f>'C завтраками| Bed and breakfast'!M25*0.9</f>
        <v>112501.8</v>
      </c>
      <c r="N25" s="160">
        <f>'C завтраками| Bed and breakfast'!N25*0.9</f>
        <v>112500</v>
      </c>
      <c r="O25" s="160">
        <f>'C завтраками| Bed and breakfast'!O25*0.9</f>
        <v>112500</v>
      </c>
      <c r="P25" s="160">
        <f>'C завтраками| Bed and breakfast'!P25*0.9</f>
        <v>112500</v>
      </c>
      <c r="Q25" s="160">
        <f>'C завтраками| Bed and breakfast'!Q25*0.9</f>
        <v>112500</v>
      </c>
      <c r="R25" s="160">
        <f>'C завтраками| Bed and breakfast'!R25*0.9</f>
        <v>112500</v>
      </c>
      <c r="S25" s="160">
        <f>'C завтраками| Bed and breakfast'!S25*0.9</f>
        <v>112500</v>
      </c>
      <c r="T25" s="160">
        <f>'C завтраками| Bed and breakfast'!T25*0.9</f>
        <v>112500</v>
      </c>
      <c r="U25" s="160">
        <f>'C завтраками| Bed and breakfast'!U25*0.9</f>
        <v>135000</v>
      </c>
      <c r="V25" s="160">
        <f>'C завтраками| Bed and breakfast'!V25*0.9</f>
        <v>135000</v>
      </c>
      <c r="W25" s="160">
        <f>'C завтраками| Bed and breakfast'!W25*0.9</f>
        <v>135000</v>
      </c>
      <c r="X25" s="160">
        <f>'C завтраками| Bed and breakfast'!X25*0.9</f>
        <v>135000</v>
      </c>
      <c r="Y25" s="160">
        <f>'C завтраками| Bed and breakfast'!Y25*0.9</f>
        <v>135000</v>
      </c>
      <c r="Z25" s="160">
        <f>'C завтраками| Bed and breakfast'!Z25*0.9</f>
        <v>135000</v>
      </c>
      <c r="AA25" s="160">
        <f>'C завтраками| Bed and breakfast'!AA25*0.9</f>
        <v>135000</v>
      </c>
      <c r="AB25" s="160">
        <f>'C завтраками| Bed and breakfast'!AB25*0.9</f>
        <v>135000</v>
      </c>
      <c r="AC25" s="160">
        <f>'C завтраками| Bed and breakfast'!AC25*0.9</f>
        <v>135000</v>
      </c>
      <c r="AD25" s="160">
        <f>'C завтраками| Bed and breakfast'!AD25*0.9</f>
        <v>135000</v>
      </c>
      <c r="AE25" s="160">
        <f>'C завтраками| Bed and breakfast'!AE25*0.9</f>
        <v>135000</v>
      </c>
      <c r="AF25" s="160">
        <f>'C завтраками| Bed and breakfast'!AF25*0.9</f>
        <v>135000</v>
      </c>
      <c r="AG25" s="160">
        <f>'C завтраками| Bed and breakfast'!AG25*0.9</f>
        <v>135000</v>
      </c>
      <c r="AH25" s="160">
        <f>'C завтраками| Bed and breakfast'!AH25*0.9</f>
        <v>135000</v>
      </c>
      <c r="AI25" s="160">
        <f>'C завтраками| Bed and breakfast'!AI25*0.9</f>
        <v>135000</v>
      </c>
      <c r="AJ25" s="160">
        <f>'C завтраками| Bed and breakfast'!AJ25*0.9</f>
        <v>135000</v>
      </c>
      <c r="AK25" s="160">
        <f>'C завтраками| Bed and breakfast'!AK25*0.9</f>
        <v>135000</v>
      </c>
      <c r="AL25" s="160">
        <f>'C завтраками| Bed and breakfast'!AL25*0.9</f>
        <v>135000</v>
      </c>
      <c r="AM25" s="160">
        <f>'C завтраками| Bed and breakfast'!AM25*0.9</f>
        <v>135000</v>
      </c>
      <c r="AN25" s="160">
        <f>'C завтраками| Bed and breakfast'!AN25*0.9</f>
        <v>135000</v>
      </c>
      <c r="AO25" s="160">
        <f>'C завтраками| Bed and breakfast'!AO25*0.9</f>
        <v>135000</v>
      </c>
      <c r="AP25" s="160">
        <f>'C завтраками| Bed and breakfast'!AP25*0.9</f>
        <v>135000</v>
      </c>
      <c r="AQ25" s="160">
        <f>'C завтраками| Bed and breakfast'!AQ25*0.9</f>
        <v>135000</v>
      </c>
      <c r="AR25" s="160">
        <f>'C завтраками| Bed and breakfast'!AR25*0.9</f>
        <v>135000</v>
      </c>
      <c r="AS25" s="160">
        <f>'C завтраками| Bed and breakfast'!AS25*0.9</f>
        <v>135000</v>
      </c>
      <c r="AT25" s="160">
        <f>'C завтраками| Bed and breakfast'!AT25*0.9</f>
        <v>135000</v>
      </c>
      <c r="AU25" s="160">
        <f>'C завтраками| Bed and breakfast'!AU25*0.9</f>
        <v>135000</v>
      </c>
      <c r="AV25" s="160">
        <f>'C завтраками| Bed and breakfast'!AV25*0.9</f>
        <v>135000</v>
      </c>
      <c r="AW25" s="160">
        <f>'C завтраками| Bed and breakfast'!AW25*0.9</f>
        <v>135000</v>
      </c>
      <c r="AX25" s="160">
        <f>'C завтраками| Bed and breakfast'!AX25*0.9</f>
        <v>135000</v>
      </c>
      <c r="AY25" s="160">
        <f>'C завтраками| Bed and breakfast'!AY25*0.9</f>
        <v>135000</v>
      </c>
      <c r="AZ25" s="160">
        <f>'C завтраками| Bed and breakfast'!AZ25*0.9</f>
        <v>135000</v>
      </c>
      <c r="BA25" s="160">
        <f>'C завтраками| Bed and breakfast'!BA25*0.9</f>
        <v>135000</v>
      </c>
    </row>
    <row r="26" spans="1:53" ht="10.5" customHeight="1" x14ac:dyDescent="0.2">
      <c r="A26" s="170"/>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row>
    <row r="27" spans="1:53" ht="10.5" customHeight="1" x14ac:dyDescent="0.2">
      <c r="A27" s="100" t="s">
        <v>60</v>
      </c>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row>
    <row r="28" spans="1:53" ht="10.5" customHeight="1" x14ac:dyDescent="0.2">
      <c r="A28" s="170"/>
      <c r="B28" s="24">
        <f t="shared" ref="B28" si="0">B4</f>
        <v>45401</v>
      </c>
      <c r="C28" s="24">
        <f t="shared" ref="C28:BA28" si="1">C4</f>
        <v>45402</v>
      </c>
      <c r="D28" s="24">
        <f t="shared" si="1"/>
        <v>45403</v>
      </c>
      <c r="E28" s="24">
        <f t="shared" si="1"/>
        <v>45407</v>
      </c>
      <c r="F28" s="24">
        <f t="shared" si="1"/>
        <v>45409</v>
      </c>
      <c r="G28" s="24">
        <f t="shared" si="1"/>
        <v>45411</v>
      </c>
      <c r="H28" s="24">
        <f t="shared" si="1"/>
        <v>45413</v>
      </c>
      <c r="I28" s="24">
        <f t="shared" si="1"/>
        <v>45417</v>
      </c>
      <c r="J28" s="24">
        <f t="shared" si="1"/>
        <v>45419</v>
      </c>
      <c r="K28" s="24">
        <f t="shared" si="1"/>
        <v>45420</v>
      </c>
      <c r="L28" s="24">
        <f t="shared" si="1"/>
        <v>45421</v>
      </c>
      <c r="M28" s="24">
        <f t="shared" si="1"/>
        <v>45423</v>
      </c>
      <c r="N28" s="24">
        <f t="shared" si="1"/>
        <v>45424</v>
      </c>
      <c r="O28" s="24">
        <f t="shared" si="1"/>
        <v>45427</v>
      </c>
      <c r="P28" s="24">
        <f t="shared" si="1"/>
        <v>45429</v>
      </c>
      <c r="Q28" s="24">
        <f t="shared" si="1"/>
        <v>45434</v>
      </c>
      <c r="R28" s="24">
        <f t="shared" si="1"/>
        <v>45435</v>
      </c>
      <c r="S28" s="24">
        <f t="shared" si="1"/>
        <v>45437</v>
      </c>
      <c r="T28" s="24">
        <f t="shared" si="1"/>
        <v>45443</v>
      </c>
      <c r="U28" s="24">
        <f t="shared" si="1"/>
        <v>45444</v>
      </c>
      <c r="V28" s="24">
        <f t="shared" si="1"/>
        <v>45445</v>
      </c>
      <c r="W28" s="24">
        <f t="shared" si="1"/>
        <v>45453</v>
      </c>
      <c r="X28" s="24">
        <f t="shared" si="1"/>
        <v>45457</v>
      </c>
      <c r="Y28" s="24">
        <f t="shared" si="1"/>
        <v>45460</v>
      </c>
      <c r="Z28" s="24">
        <f t="shared" si="1"/>
        <v>45465</v>
      </c>
      <c r="AA28" s="24">
        <f t="shared" si="1"/>
        <v>45466</v>
      </c>
      <c r="AB28" s="24">
        <f t="shared" si="1"/>
        <v>45471</v>
      </c>
      <c r="AC28" s="24">
        <f t="shared" si="1"/>
        <v>45474</v>
      </c>
      <c r="AD28" s="24">
        <f t="shared" si="1"/>
        <v>45484</v>
      </c>
      <c r="AE28" s="24">
        <f t="shared" si="1"/>
        <v>45489</v>
      </c>
      <c r="AF28" s="24">
        <f t="shared" si="1"/>
        <v>45494</v>
      </c>
      <c r="AG28" s="24">
        <f t="shared" si="1"/>
        <v>45499</v>
      </c>
      <c r="AH28" s="24">
        <f t="shared" si="1"/>
        <v>45501</v>
      </c>
      <c r="AI28" s="24">
        <f t="shared" si="1"/>
        <v>45505</v>
      </c>
      <c r="AJ28" s="24">
        <f t="shared" si="1"/>
        <v>45506</v>
      </c>
      <c r="AK28" s="24">
        <f t="shared" si="1"/>
        <v>45508</v>
      </c>
      <c r="AL28" s="24">
        <f t="shared" si="1"/>
        <v>45513</v>
      </c>
      <c r="AM28" s="24">
        <f t="shared" si="1"/>
        <v>45515</v>
      </c>
      <c r="AN28" s="24">
        <f t="shared" si="1"/>
        <v>45520</v>
      </c>
      <c r="AO28" s="24">
        <f t="shared" si="1"/>
        <v>45522</v>
      </c>
      <c r="AP28" s="24">
        <f t="shared" si="1"/>
        <v>45527</v>
      </c>
      <c r="AQ28" s="24">
        <f t="shared" si="1"/>
        <v>45529</v>
      </c>
      <c r="AR28" s="24">
        <f t="shared" si="1"/>
        <v>45534</v>
      </c>
      <c r="AS28" s="24">
        <f t="shared" si="1"/>
        <v>45536</v>
      </c>
      <c r="AT28" s="24">
        <f t="shared" si="1"/>
        <v>45541</v>
      </c>
      <c r="AU28" s="24">
        <f t="shared" si="1"/>
        <v>45543</v>
      </c>
      <c r="AV28" s="24">
        <f t="shared" si="1"/>
        <v>45548</v>
      </c>
      <c r="AW28" s="24">
        <f t="shared" si="1"/>
        <v>45550</v>
      </c>
      <c r="AX28" s="24">
        <f t="shared" si="1"/>
        <v>45555</v>
      </c>
      <c r="AY28" s="24">
        <f t="shared" si="1"/>
        <v>45557</v>
      </c>
      <c r="AZ28" s="24">
        <f t="shared" si="1"/>
        <v>45562</v>
      </c>
      <c r="BA28" s="24">
        <f t="shared" si="1"/>
        <v>45564</v>
      </c>
    </row>
    <row r="29" spans="1:53" ht="24.6" customHeight="1" x14ac:dyDescent="0.2">
      <c r="A29" s="153" t="s">
        <v>11</v>
      </c>
      <c r="B29" s="24">
        <f t="shared" ref="B29" si="2">B5</f>
        <v>45401</v>
      </c>
      <c r="C29" s="24">
        <f t="shared" ref="C29:BA29" si="3">C5</f>
        <v>45402</v>
      </c>
      <c r="D29" s="24">
        <f t="shared" si="3"/>
        <v>45406</v>
      </c>
      <c r="E29" s="24">
        <f t="shared" si="3"/>
        <v>45408</v>
      </c>
      <c r="F29" s="24">
        <f t="shared" si="3"/>
        <v>45410</v>
      </c>
      <c r="G29" s="24">
        <f t="shared" si="3"/>
        <v>45412</v>
      </c>
      <c r="H29" s="24">
        <f t="shared" si="3"/>
        <v>45416</v>
      </c>
      <c r="I29" s="24">
        <f t="shared" si="3"/>
        <v>45418</v>
      </c>
      <c r="J29" s="24">
        <f t="shared" si="3"/>
        <v>45419</v>
      </c>
      <c r="K29" s="24">
        <f t="shared" si="3"/>
        <v>45420</v>
      </c>
      <c r="L29" s="24">
        <f t="shared" si="3"/>
        <v>45422</v>
      </c>
      <c r="M29" s="24">
        <f t="shared" si="3"/>
        <v>45423</v>
      </c>
      <c r="N29" s="24">
        <f t="shared" si="3"/>
        <v>45426</v>
      </c>
      <c r="O29" s="24">
        <f t="shared" si="3"/>
        <v>45428</v>
      </c>
      <c r="P29" s="24">
        <f t="shared" si="3"/>
        <v>45433</v>
      </c>
      <c r="Q29" s="24">
        <f t="shared" si="3"/>
        <v>45434</v>
      </c>
      <c r="R29" s="24">
        <f t="shared" si="3"/>
        <v>45436</v>
      </c>
      <c r="S29" s="24">
        <f t="shared" si="3"/>
        <v>45442</v>
      </c>
      <c r="T29" s="24">
        <f t="shared" si="3"/>
        <v>45443</v>
      </c>
      <c r="U29" s="24">
        <f t="shared" si="3"/>
        <v>45444</v>
      </c>
      <c r="V29" s="24">
        <f t="shared" si="3"/>
        <v>45452</v>
      </c>
      <c r="W29" s="24">
        <f t="shared" si="3"/>
        <v>45456</v>
      </c>
      <c r="X29" s="24">
        <f t="shared" si="3"/>
        <v>45459</v>
      </c>
      <c r="Y29" s="24">
        <f t="shared" si="3"/>
        <v>45464</v>
      </c>
      <c r="Z29" s="24">
        <f t="shared" si="3"/>
        <v>45465</v>
      </c>
      <c r="AA29" s="24">
        <f t="shared" si="3"/>
        <v>45470</v>
      </c>
      <c r="AB29" s="24">
        <f t="shared" si="3"/>
        <v>45473</v>
      </c>
      <c r="AC29" s="24">
        <f t="shared" si="3"/>
        <v>45483</v>
      </c>
      <c r="AD29" s="24">
        <f t="shared" si="3"/>
        <v>45488</v>
      </c>
      <c r="AE29" s="24">
        <f t="shared" si="3"/>
        <v>45493</v>
      </c>
      <c r="AF29" s="24">
        <f t="shared" si="3"/>
        <v>45498</v>
      </c>
      <c r="AG29" s="24">
        <f t="shared" si="3"/>
        <v>45500</v>
      </c>
      <c r="AH29" s="24">
        <f t="shared" si="3"/>
        <v>45504</v>
      </c>
      <c r="AI29" s="24">
        <f t="shared" si="3"/>
        <v>45505</v>
      </c>
      <c r="AJ29" s="24">
        <f t="shared" si="3"/>
        <v>45507</v>
      </c>
      <c r="AK29" s="24">
        <f t="shared" si="3"/>
        <v>45512</v>
      </c>
      <c r="AL29" s="24">
        <f t="shared" si="3"/>
        <v>45514</v>
      </c>
      <c r="AM29" s="24">
        <f t="shared" si="3"/>
        <v>45519</v>
      </c>
      <c r="AN29" s="24">
        <f t="shared" si="3"/>
        <v>45521</v>
      </c>
      <c r="AO29" s="24">
        <f t="shared" si="3"/>
        <v>45526</v>
      </c>
      <c r="AP29" s="24">
        <f t="shared" si="3"/>
        <v>45528</v>
      </c>
      <c r="AQ29" s="24">
        <f t="shared" si="3"/>
        <v>45533</v>
      </c>
      <c r="AR29" s="24">
        <f t="shared" si="3"/>
        <v>45535</v>
      </c>
      <c r="AS29" s="24">
        <f t="shared" si="3"/>
        <v>45540</v>
      </c>
      <c r="AT29" s="24">
        <f t="shared" si="3"/>
        <v>45542</v>
      </c>
      <c r="AU29" s="24">
        <f t="shared" si="3"/>
        <v>45547</v>
      </c>
      <c r="AV29" s="24">
        <f t="shared" si="3"/>
        <v>45549</v>
      </c>
      <c r="AW29" s="24">
        <f t="shared" si="3"/>
        <v>45554</v>
      </c>
      <c r="AX29" s="24">
        <f t="shared" si="3"/>
        <v>45556</v>
      </c>
      <c r="AY29" s="24">
        <f t="shared" si="3"/>
        <v>45561</v>
      </c>
      <c r="AZ29" s="24">
        <f t="shared" si="3"/>
        <v>45563</v>
      </c>
      <c r="BA29" s="24">
        <f t="shared" si="3"/>
        <v>45565</v>
      </c>
    </row>
    <row r="30" spans="1:53" ht="10.5" customHeight="1" x14ac:dyDescent="0.2">
      <c r="A30" s="17" t="s">
        <v>149</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row>
    <row r="31" spans="1:53" ht="10.5" customHeight="1" x14ac:dyDescent="0.2">
      <c r="A31" s="19">
        <v>1</v>
      </c>
      <c r="B31" s="17">
        <f t="shared" ref="B31" si="4">ROUNDUP(B7*0.9,)</f>
        <v>10287</v>
      </c>
      <c r="C31" s="17">
        <f t="shared" ref="C31:BA31" si="5">ROUNDUP(C7*0.9,)</f>
        <v>14661</v>
      </c>
      <c r="D31" s="17">
        <f t="shared" si="5"/>
        <v>10287</v>
      </c>
      <c r="E31" s="17">
        <f t="shared" si="5"/>
        <v>14661</v>
      </c>
      <c r="F31" s="17">
        <f t="shared" si="5"/>
        <v>14661</v>
      </c>
      <c r="G31" s="17">
        <f t="shared" si="5"/>
        <v>11259</v>
      </c>
      <c r="H31" s="17">
        <f t="shared" si="5"/>
        <v>11259</v>
      </c>
      <c r="I31" s="17">
        <f t="shared" si="5"/>
        <v>9315</v>
      </c>
      <c r="J31" s="17">
        <f t="shared" si="5"/>
        <v>9315</v>
      </c>
      <c r="K31" s="17">
        <f t="shared" si="5"/>
        <v>10287</v>
      </c>
      <c r="L31" s="17">
        <f t="shared" si="5"/>
        <v>12231</v>
      </c>
      <c r="M31" s="17">
        <f t="shared" si="5"/>
        <v>11259</v>
      </c>
      <c r="N31" s="17">
        <f t="shared" si="5"/>
        <v>7776</v>
      </c>
      <c r="O31" s="17">
        <f t="shared" si="5"/>
        <v>9315</v>
      </c>
      <c r="P31" s="17">
        <f t="shared" si="5"/>
        <v>9315</v>
      </c>
      <c r="Q31" s="17">
        <f t="shared" si="5"/>
        <v>10287</v>
      </c>
      <c r="R31" s="17">
        <f t="shared" si="5"/>
        <v>11259</v>
      </c>
      <c r="S31" s="17">
        <f t="shared" si="5"/>
        <v>7776</v>
      </c>
      <c r="T31" s="17">
        <f t="shared" si="5"/>
        <v>7776</v>
      </c>
      <c r="U31" s="17">
        <f t="shared" si="5"/>
        <v>8181</v>
      </c>
      <c r="V31" s="17">
        <f t="shared" si="5"/>
        <v>11016</v>
      </c>
      <c r="W31" s="17">
        <f t="shared" si="5"/>
        <v>9315</v>
      </c>
      <c r="X31" s="17">
        <f t="shared" si="5"/>
        <v>9882</v>
      </c>
      <c r="Y31" s="17">
        <f t="shared" si="5"/>
        <v>12960</v>
      </c>
      <c r="Z31" s="17">
        <f t="shared" si="5"/>
        <v>9882</v>
      </c>
      <c r="AA31" s="17">
        <f t="shared" si="5"/>
        <v>9882</v>
      </c>
      <c r="AB31" s="17">
        <f t="shared" si="5"/>
        <v>9882</v>
      </c>
      <c r="AC31" s="17">
        <f t="shared" si="5"/>
        <v>11988</v>
      </c>
      <c r="AD31" s="17">
        <f t="shared" si="5"/>
        <v>11016</v>
      </c>
      <c r="AE31" s="17">
        <f t="shared" si="5"/>
        <v>11988</v>
      </c>
      <c r="AF31" s="17">
        <f t="shared" si="5"/>
        <v>11016</v>
      </c>
      <c r="AG31" s="17">
        <f t="shared" si="5"/>
        <v>11016</v>
      </c>
      <c r="AH31" s="17">
        <f t="shared" si="5"/>
        <v>9882</v>
      </c>
      <c r="AI31" s="17">
        <f t="shared" si="5"/>
        <v>11016</v>
      </c>
      <c r="AJ31" s="17">
        <f t="shared" si="5"/>
        <v>11988</v>
      </c>
      <c r="AK31" s="17">
        <f t="shared" si="5"/>
        <v>11016</v>
      </c>
      <c r="AL31" s="17">
        <f t="shared" si="5"/>
        <v>11988</v>
      </c>
      <c r="AM31" s="17">
        <f t="shared" si="5"/>
        <v>11016</v>
      </c>
      <c r="AN31" s="17">
        <f t="shared" si="5"/>
        <v>11988</v>
      </c>
      <c r="AO31" s="17">
        <f t="shared" si="5"/>
        <v>11988</v>
      </c>
      <c r="AP31" s="17">
        <f t="shared" si="5"/>
        <v>11988</v>
      </c>
      <c r="AQ31" s="17">
        <f t="shared" si="5"/>
        <v>11016</v>
      </c>
      <c r="AR31" s="17">
        <f t="shared" si="5"/>
        <v>11988</v>
      </c>
      <c r="AS31" s="17">
        <f t="shared" si="5"/>
        <v>11016</v>
      </c>
      <c r="AT31" s="17">
        <f t="shared" si="5"/>
        <v>11988</v>
      </c>
      <c r="AU31" s="17">
        <f t="shared" si="5"/>
        <v>11016</v>
      </c>
      <c r="AV31" s="17">
        <f t="shared" si="5"/>
        <v>11988</v>
      </c>
      <c r="AW31" s="17">
        <f t="shared" si="5"/>
        <v>11016</v>
      </c>
      <c r="AX31" s="17">
        <f t="shared" si="5"/>
        <v>11988</v>
      </c>
      <c r="AY31" s="17">
        <f t="shared" si="5"/>
        <v>11016</v>
      </c>
      <c r="AZ31" s="17">
        <f t="shared" si="5"/>
        <v>11988</v>
      </c>
      <c r="BA31" s="17">
        <f t="shared" si="5"/>
        <v>11016</v>
      </c>
    </row>
    <row r="32" spans="1:53" ht="10.5" customHeight="1" x14ac:dyDescent="0.2">
      <c r="A32" s="19">
        <v>2</v>
      </c>
      <c r="B32" s="17">
        <f t="shared" ref="B32" si="6">ROUNDUP(B8*0.9,)</f>
        <v>11745</v>
      </c>
      <c r="C32" s="17">
        <f t="shared" ref="C32:BA32" si="7">ROUNDUP(C8*0.9,)</f>
        <v>16119</v>
      </c>
      <c r="D32" s="17">
        <f t="shared" si="7"/>
        <v>11745</v>
      </c>
      <c r="E32" s="17">
        <f t="shared" si="7"/>
        <v>16119</v>
      </c>
      <c r="F32" s="17">
        <f t="shared" si="7"/>
        <v>16119</v>
      </c>
      <c r="G32" s="17">
        <f t="shared" si="7"/>
        <v>12717</v>
      </c>
      <c r="H32" s="17">
        <f t="shared" si="7"/>
        <v>12717</v>
      </c>
      <c r="I32" s="17">
        <f t="shared" si="7"/>
        <v>10773</v>
      </c>
      <c r="J32" s="17">
        <f t="shared" si="7"/>
        <v>10773</v>
      </c>
      <c r="K32" s="17">
        <f t="shared" si="7"/>
        <v>11745</v>
      </c>
      <c r="L32" s="17">
        <f t="shared" si="7"/>
        <v>13689</v>
      </c>
      <c r="M32" s="17">
        <f t="shared" si="7"/>
        <v>12717</v>
      </c>
      <c r="N32" s="17">
        <f t="shared" si="7"/>
        <v>9234</v>
      </c>
      <c r="O32" s="17">
        <f t="shared" si="7"/>
        <v>10773</v>
      </c>
      <c r="P32" s="17">
        <f t="shared" si="7"/>
        <v>10773</v>
      </c>
      <c r="Q32" s="17">
        <f t="shared" si="7"/>
        <v>11745</v>
      </c>
      <c r="R32" s="17">
        <f t="shared" si="7"/>
        <v>12717</v>
      </c>
      <c r="S32" s="17">
        <f t="shared" si="7"/>
        <v>9234</v>
      </c>
      <c r="T32" s="17">
        <f t="shared" si="7"/>
        <v>9234</v>
      </c>
      <c r="U32" s="17">
        <f t="shared" si="7"/>
        <v>9639</v>
      </c>
      <c r="V32" s="17">
        <f t="shared" si="7"/>
        <v>12474</v>
      </c>
      <c r="W32" s="17">
        <f t="shared" si="7"/>
        <v>10773</v>
      </c>
      <c r="X32" s="17">
        <f t="shared" si="7"/>
        <v>11340</v>
      </c>
      <c r="Y32" s="17">
        <f t="shared" si="7"/>
        <v>14418</v>
      </c>
      <c r="Z32" s="17">
        <f t="shared" si="7"/>
        <v>11340</v>
      </c>
      <c r="AA32" s="17">
        <f t="shared" si="7"/>
        <v>11340</v>
      </c>
      <c r="AB32" s="17">
        <f t="shared" si="7"/>
        <v>11340</v>
      </c>
      <c r="AC32" s="17">
        <f t="shared" si="7"/>
        <v>13446</v>
      </c>
      <c r="AD32" s="17">
        <f t="shared" si="7"/>
        <v>12474</v>
      </c>
      <c r="AE32" s="17">
        <f t="shared" si="7"/>
        <v>13446</v>
      </c>
      <c r="AF32" s="17">
        <f t="shared" si="7"/>
        <v>12474</v>
      </c>
      <c r="AG32" s="17">
        <f t="shared" si="7"/>
        <v>12474</v>
      </c>
      <c r="AH32" s="17">
        <f t="shared" si="7"/>
        <v>11340</v>
      </c>
      <c r="AI32" s="17">
        <f t="shared" si="7"/>
        <v>12474</v>
      </c>
      <c r="AJ32" s="17">
        <f t="shared" si="7"/>
        <v>13446</v>
      </c>
      <c r="AK32" s="17">
        <f t="shared" si="7"/>
        <v>12474</v>
      </c>
      <c r="AL32" s="17">
        <f t="shared" si="7"/>
        <v>13446</v>
      </c>
      <c r="AM32" s="17">
        <f t="shared" si="7"/>
        <v>12474</v>
      </c>
      <c r="AN32" s="17">
        <f t="shared" si="7"/>
        <v>13446</v>
      </c>
      <c r="AO32" s="17">
        <f t="shared" si="7"/>
        <v>13446</v>
      </c>
      <c r="AP32" s="17">
        <f t="shared" si="7"/>
        <v>13446</v>
      </c>
      <c r="AQ32" s="17">
        <f t="shared" si="7"/>
        <v>12474</v>
      </c>
      <c r="AR32" s="17">
        <f t="shared" si="7"/>
        <v>13446</v>
      </c>
      <c r="AS32" s="17">
        <f t="shared" si="7"/>
        <v>12474</v>
      </c>
      <c r="AT32" s="17">
        <f t="shared" si="7"/>
        <v>13446</v>
      </c>
      <c r="AU32" s="17">
        <f t="shared" si="7"/>
        <v>12474</v>
      </c>
      <c r="AV32" s="17">
        <f t="shared" si="7"/>
        <v>13446</v>
      </c>
      <c r="AW32" s="17">
        <f t="shared" si="7"/>
        <v>12474</v>
      </c>
      <c r="AX32" s="17">
        <f t="shared" si="7"/>
        <v>13446</v>
      </c>
      <c r="AY32" s="17">
        <f t="shared" si="7"/>
        <v>12474</v>
      </c>
      <c r="AZ32" s="17">
        <f t="shared" si="7"/>
        <v>13446</v>
      </c>
      <c r="BA32" s="17">
        <f t="shared" si="7"/>
        <v>12474</v>
      </c>
    </row>
    <row r="33" spans="1:53" ht="10.5" customHeight="1" x14ac:dyDescent="0.2">
      <c r="A33" s="17" t="s">
        <v>150</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row>
    <row r="34" spans="1:53" ht="10.5" customHeight="1" x14ac:dyDescent="0.2">
      <c r="A34" s="19">
        <v>1</v>
      </c>
      <c r="B34" s="17">
        <f t="shared" ref="B34" si="8">ROUNDUP(B10*0.9,)</f>
        <v>11097</v>
      </c>
      <c r="C34" s="17">
        <f t="shared" ref="C34:BA34" si="9">ROUNDUP(C10*0.9,)</f>
        <v>15471</v>
      </c>
      <c r="D34" s="17">
        <f t="shared" si="9"/>
        <v>11097</v>
      </c>
      <c r="E34" s="17">
        <f t="shared" si="9"/>
        <v>15471</v>
      </c>
      <c r="F34" s="17">
        <f t="shared" si="9"/>
        <v>15471</v>
      </c>
      <c r="G34" s="17">
        <f t="shared" si="9"/>
        <v>12069</v>
      </c>
      <c r="H34" s="17">
        <f t="shared" si="9"/>
        <v>12069</v>
      </c>
      <c r="I34" s="17">
        <f t="shared" si="9"/>
        <v>10125</v>
      </c>
      <c r="J34" s="17">
        <f t="shared" si="9"/>
        <v>10125</v>
      </c>
      <c r="K34" s="17">
        <f t="shared" si="9"/>
        <v>11097</v>
      </c>
      <c r="L34" s="17">
        <f t="shared" si="9"/>
        <v>13041</v>
      </c>
      <c r="M34" s="17">
        <f t="shared" si="9"/>
        <v>12069</v>
      </c>
      <c r="N34" s="17">
        <f t="shared" si="9"/>
        <v>8586</v>
      </c>
      <c r="O34" s="17">
        <f t="shared" si="9"/>
        <v>10125</v>
      </c>
      <c r="P34" s="17">
        <f t="shared" si="9"/>
        <v>10125</v>
      </c>
      <c r="Q34" s="17">
        <f t="shared" si="9"/>
        <v>11097</v>
      </c>
      <c r="R34" s="17">
        <f t="shared" si="9"/>
        <v>12069</v>
      </c>
      <c r="S34" s="17">
        <f t="shared" si="9"/>
        <v>8586</v>
      </c>
      <c r="T34" s="17">
        <f t="shared" si="9"/>
        <v>8586</v>
      </c>
      <c r="U34" s="17">
        <f t="shared" si="9"/>
        <v>8991</v>
      </c>
      <c r="V34" s="17">
        <f t="shared" si="9"/>
        <v>11826</v>
      </c>
      <c r="W34" s="17">
        <f t="shared" si="9"/>
        <v>10125</v>
      </c>
      <c r="X34" s="17">
        <f t="shared" si="9"/>
        <v>10692</v>
      </c>
      <c r="Y34" s="17">
        <f t="shared" si="9"/>
        <v>13770</v>
      </c>
      <c r="Z34" s="17">
        <f t="shared" si="9"/>
        <v>10692</v>
      </c>
      <c r="AA34" s="17">
        <f t="shared" si="9"/>
        <v>10692</v>
      </c>
      <c r="AB34" s="17">
        <f t="shared" si="9"/>
        <v>10692</v>
      </c>
      <c r="AC34" s="17">
        <f t="shared" si="9"/>
        <v>12798</v>
      </c>
      <c r="AD34" s="17">
        <f t="shared" si="9"/>
        <v>11826</v>
      </c>
      <c r="AE34" s="17">
        <f t="shared" si="9"/>
        <v>12798</v>
      </c>
      <c r="AF34" s="17">
        <f t="shared" si="9"/>
        <v>11826</v>
      </c>
      <c r="AG34" s="17">
        <f t="shared" si="9"/>
        <v>11826</v>
      </c>
      <c r="AH34" s="17">
        <f t="shared" si="9"/>
        <v>10692</v>
      </c>
      <c r="AI34" s="17">
        <f t="shared" si="9"/>
        <v>11826</v>
      </c>
      <c r="AJ34" s="17">
        <f t="shared" si="9"/>
        <v>12798</v>
      </c>
      <c r="AK34" s="17">
        <f t="shared" si="9"/>
        <v>11826</v>
      </c>
      <c r="AL34" s="17">
        <f t="shared" si="9"/>
        <v>12798</v>
      </c>
      <c r="AM34" s="17">
        <f t="shared" si="9"/>
        <v>11826</v>
      </c>
      <c r="AN34" s="17">
        <f t="shared" si="9"/>
        <v>12798</v>
      </c>
      <c r="AO34" s="17">
        <f t="shared" si="9"/>
        <v>12798</v>
      </c>
      <c r="AP34" s="17">
        <f t="shared" si="9"/>
        <v>12798</v>
      </c>
      <c r="AQ34" s="17">
        <f t="shared" si="9"/>
        <v>11826</v>
      </c>
      <c r="AR34" s="17">
        <f t="shared" si="9"/>
        <v>12798</v>
      </c>
      <c r="AS34" s="17">
        <f t="shared" si="9"/>
        <v>11826</v>
      </c>
      <c r="AT34" s="17">
        <f t="shared" si="9"/>
        <v>12798</v>
      </c>
      <c r="AU34" s="17">
        <f t="shared" si="9"/>
        <v>11826</v>
      </c>
      <c r="AV34" s="17">
        <f t="shared" si="9"/>
        <v>12798</v>
      </c>
      <c r="AW34" s="17">
        <f t="shared" si="9"/>
        <v>11826</v>
      </c>
      <c r="AX34" s="17">
        <f t="shared" si="9"/>
        <v>12798</v>
      </c>
      <c r="AY34" s="17">
        <f t="shared" si="9"/>
        <v>11826</v>
      </c>
      <c r="AZ34" s="17">
        <f t="shared" si="9"/>
        <v>12798</v>
      </c>
      <c r="BA34" s="17">
        <f t="shared" si="9"/>
        <v>11826</v>
      </c>
    </row>
    <row r="35" spans="1:53" ht="10.5" customHeight="1" x14ac:dyDescent="0.2">
      <c r="A35" s="19">
        <v>2</v>
      </c>
      <c r="B35" s="17">
        <f t="shared" ref="B35" si="10">ROUNDUP(B11*0.9,)</f>
        <v>12555</v>
      </c>
      <c r="C35" s="17">
        <f t="shared" ref="C35:BA35" si="11">ROUNDUP(C11*0.9,)</f>
        <v>16929</v>
      </c>
      <c r="D35" s="17">
        <f t="shared" si="11"/>
        <v>12555</v>
      </c>
      <c r="E35" s="17">
        <f t="shared" si="11"/>
        <v>16929</v>
      </c>
      <c r="F35" s="17">
        <f t="shared" si="11"/>
        <v>16929</v>
      </c>
      <c r="G35" s="17">
        <f t="shared" si="11"/>
        <v>13527</v>
      </c>
      <c r="H35" s="17">
        <f t="shared" si="11"/>
        <v>13527</v>
      </c>
      <c r="I35" s="17">
        <f t="shared" si="11"/>
        <v>11583</v>
      </c>
      <c r="J35" s="17">
        <f t="shared" si="11"/>
        <v>11583</v>
      </c>
      <c r="K35" s="17">
        <f t="shared" si="11"/>
        <v>12555</v>
      </c>
      <c r="L35" s="17">
        <f t="shared" si="11"/>
        <v>14499</v>
      </c>
      <c r="M35" s="17">
        <f t="shared" si="11"/>
        <v>13527</v>
      </c>
      <c r="N35" s="17">
        <f t="shared" si="11"/>
        <v>10044</v>
      </c>
      <c r="O35" s="17">
        <f t="shared" si="11"/>
        <v>11583</v>
      </c>
      <c r="P35" s="17">
        <f t="shared" si="11"/>
        <v>11583</v>
      </c>
      <c r="Q35" s="17">
        <f t="shared" si="11"/>
        <v>12555</v>
      </c>
      <c r="R35" s="17">
        <f t="shared" si="11"/>
        <v>13527</v>
      </c>
      <c r="S35" s="17">
        <f t="shared" si="11"/>
        <v>10044</v>
      </c>
      <c r="T35" s="17">
        <f t="shared" si="11"/>
        <v>10044</v>
      </c>
      <c r="U35" s="17">
        <f t="shared" si="11"/>
        <v>10449</v>
      </c>
      <c r="V35" s="17">
        <f t="shared" si="11"/>
        <v>13284</v>
      </c>
      <c r="W35" s="17">
        <f t="shared" si="11"/>
        <v>11583</v>
      </c>
      <c r="X35" s="17">
        <f t="shared" si="11"/>
        <v>12150</v>
      </c>
      <c r="Y35" s="17">
        <f t="shared" si="11"/>
        <v>15228</v>
      </c>
      <c r="Z35" s="17">
        <f t="shared" si="11"/>
        <v>12150</v>
      </c>
      <c r="AA35" s="17">
        <f t="shared" si="11"/>
        <v>12150</v>
      </c>
      <c r="AB35" s="17">
        <f t="shared" si="11"/>
        <v>12150</v>
      </c>
      <c r="AC35" s="17">
        <f t="shared" si="11"/>
        <v>14256</v>
      </c>
      <c r="AD35" s="17">
        <f t="shared" si="11"/>
        <v>13284</v>
      </c>
      <c r="AE35" s="17">
        <f t="shared" si="11"/>
        <v>14256</v>
      </c>
      <c r="AF35" s="17">
        <f t="shared" si="11"/>
        <v>13284</v>
      </c>
      <c r="AG35" s="17">
        <f t="shared" si="11"/>
        <v>13284</v>
      </c>
      <c r="AH35" s="17">
        <f t="shared" si="11"/>
        <v>12150</v>
      </c>
      <c r="AI35" s="17">
        <f t="shared" si="11"/>
        <v>13284</v>
      </c>
      <c r="AJ35" s="17">
        <f t="shared" si="11"/>
        <v>14256</v>
      </c>
      <c r="AK35" s="17">
        <f t="shared" si="11"/>
        <v>13284</v>
      </c>
      <c r="AL35" s="17">
        <f t="shared" si="11"/>
        <v>14256</v>
      </c>
      <c r="AM35" s="17">
        <f t="shared" si="11"/>
        <v>13284</v>
      </c>
      <c r="AN35" s="17">
        <f t="shared" si="11"/>
        <v>14256</v>
      </c>
      <c r="AO35" s="17">
        <f t="shared" si="11"/>
        <v>14256</v>
      </c>
      <c r="AP35" s="17">
        <f t="shared" si="11"/>
        <v>14256</v>
      </c>
      <c r="AQ35" s="17">
        <f t="shared" si="11"/>
        <v>13284</v>
      </c>
      <c r="AR35" s="17">
        <f t="shared" si="11"/>
        <v>14256</v>
      </c>
      <c r="AS35" s="17">
        <f t="shared" si="11"/>
        <v>13284</v>
      </c>
      <c r="AT35" s="17">
        <f t="shared" si="11"/>
        <v>14256</v>
      </c>
      <c r="AU35" s="17">
        <f t="shared" si="11"/>
        <v>13284</v>
      </c>
      <c r="AV35" s="17">
        <f t="shared" si="11"/>
        <v>14256</v>
      </c>
      <c r="AW35" s="17">
        <f t="shared" si="11"/>
        <v>13284</v>
      </c>
      <c r="AX35" s="17">
        <f t="shared" si="11"/>
        <v>14256</v>
      </c>
      <c r="AY35" s="17">
        <f t="shared" si="11"/>
        <v>13284</v>
      </c>
      <c r="AZ35" s="17">
        <f t="shared" si="11"/>
        <v>14256</v>
      </c>
      <c r="BA35" s="17">
        <f t="shared" si="11"/>
        <v>13284</v>
      </c>
    </row>
    <row r="36" spans="1:53" ht="10.5" customHeight="1" x14ac:dyDescent="0.2">
      <c r="A36" s="17" t="s">
        <v>151</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row>
    <row r="37" spans="1:53" ht="10.5" customHeight="1" x14ac:dyDescent="0.2">
      <c r="A37" s="19">
        <v>1</v>
      </c>
      <c r="B37" s="17">
        <f t="shared" ref="B37" si="12">ROUNDUP(B13*0.9,)</f>
        <v>11907</v>
      </c>
      <c r="C37" s="17">
        <f t="shared" ref="C37:BA37" si="13">ROUNDUP(C13*0.9,)</f>
        <v>16281</v>
      </c>
      <c r="D37" s="17">
        <f t="shared" si="13"/>
        <v>11907</v>
      </c>
      <c r="E37" s="17">
        <f t="shared" si="13"/>
        <v>16281</v>
      </c>
      <c r="F37" s="17">
        <f t="shared" si="13"/>
        <v>16281</v>
      </c>
      <c r="G37" s="17">
        <f t="shared" si="13"/>
        <v>12879</v>
      </c>
      <c r="H37" s="17">
        <f t="shared" si="13"/>
        <v>12879</v>
      </c>
      <c r="I37" s="17">
        <f t="shared" si="13"/>
        <v>10935</v>
      </c>
      <c r="J37" s="17">
        <f t="shared" si="13"/>
        <v>10935</v>
      </c>
      <c r="K37" s="17">
        <f t="shared" si="13"/>
        <v>11907</v>
      </c>
      <c r="L37" s="17">
        <f t="shared" si="13"/>
        <v>13851</v>
      </c>
      <c r="M37" s="17">
        <f t="shared" si="13"/>
        <v>12879</v>
      </c>
      <c r="N37" s="17">
        <f t="shared" si="13"/>
        <v>9396</v>
      </c>
      <c r="O37" s="17">
        <f t="shared" si="13"/>
        <v>10935</v>
      </c>
      <c r="P37" s="17">
        <f t="shared" si="13"/>
        <v>10935</v>
      </c>
      <c r="Q37" s="17">
        <f t="shared" si="13"/>
        <v>11907</v>
      </c>
      <c r="R37" s="17">
        <f t="shared" si="13"/>
        <v>12879</v>
      </c>
      <c r="S37" s="17">
        <f t="shared" si="13"/>
        <v>9396</v>
      </c>
      <c r="T37" s="17">
        <f t="shared" si="13"/>
        <v>9396</v>
      </c>
      <c r="U37" s="17">
        <f t="shared" si="13"/>
        <v>9801</v>
      </c>
      <c r="V37" s="17">
        <f t="shared" si="13"/>
        <v>12636</v>
      </c>
      <c r="W37" s="17">
        <f t="shared" si="13"/>
        <v>10935</v>
      </c>
      <c r="X37" s="17">
        <f t="shared" si="13"/>
        <v>11502</v>
      </c>
      <c r="Y37" s="17">
        <f t="shared" si="13"/>
        <v>14580</v>
      </c>
      <c r="Z37" s="17">
        <f t="shared" si="13"/>
        <v>11502</v>
      </c>
      <c r="AA37" s="17">
        <f t="shared" si="13"/>
        <v>11502</v>
      </c>
      <c r="AB37" s="17">
        <f t="shared" si="13"/>
        <v>11502</v>
      </c>
      <c r="AC37" s="17">
        <f t="shared" si="13"/>
        <v>13608</v>
      </c>
      <c r="AD37" s="17">
        <f t="shared" si="13"/>
        <v>12636</v>
      </c>
      <c r="AE37" s="17">
        <f t="shared" si="13"/>
        <v>13608</v>
      </c>
      <c r="AF37" s="17">
        <f t="shared" si="13"/>
        <v>12636</v>
      </c>
      <c r="AG37" s="17">
        <f t="shared" si="13"/>
        <v>12636</v>
      </c>
      <c r="AH37" s="17">
        <f t="shared" si="13"/>
        <v>11502</v>
      </c>
      <c r="AI37" s="17">
        <f t="shared" si="13"/>
        <v>12636</v>
      </c>
      <c r="AJ37" s="17">
        <f t="shared" si="13"/>
        <v>13608</v>
      </c>
      <c r="AK37" s="17">
        <f t="shared" si="13"/>
        <v>12636</v>
      </c>
      <c r="AL37" s="17">
        <f t="shared" si="13"/>
        <v>13608</v>
      </c>
      <c r="AM37" s="17">
        <f t="shared" si="13"/>
        <v>12636</v>
      </c>
      <c r="AN37" s="17">
        <f t="shared" si="13"/>
        <v>13608</v>
      </c>
      <c r="AO37" s="17">
        <f t="shared" si="13"/>
        <v>13608</v>
      </c>
      <c r="AP37" s="17">
        <f t="shared" si="13"/>
        <v>13608</v>
      </c>
      <c r="AQ37" s="17">
        <f t="shared" si="13"/>
        <v>12636</v>
      </c>
      <c r="AR37" s="17">
        <f t="shared" si="13"/>
        <v>13608</v>
      </c>
      <c r="AS37" s="17">
        <f t="shared" si="13"/>
        <v>12636</v>
      </c>
      <c r="AT37" s="17">
        <f t="shared" si="13"/>
        <v>13608</v>
      </c>
      <c r="AU37" s="17">
        <f t="shared" si="13"/>
        <v>12636</v>
      </c>
      <c r="AV37" s="17">
        <f t="shared" si="13"/>
        <v>13608</v>
      </c>
      <c r="AW37" s="17">
        <f t="shared" si="13"/>
        <v>12636</v>
      </c>
      <c r="AX37" s="17">
        <f t="shared" si="13"/>
        <v>13608</v>
      </c>
      <c r="AY37" s="17">
        <f t="shared" si="13"/>
        <v>12636</v>
      </c>
      <c r="AZ37" s="17">
        <f t="shared" si="13"/>
        <v>13608</v>
      </c>
      <c r="BA37" s="17">
        <f t="shared" si="13"/>
        <v>12636</v>
      </c>
    </row>
    <row r="38" spans="1:53" ht="10.5" customHeight="1" x14ac:dyDescent="0.2">
      <c r="A38" s="19">
        <v>2</v>
      </c>
      <c r="B38" s="17">
        <f t="shared" ref="B38" si="14">ROUNDUP(B14*0.9,)</f>
        <v>13365</v>
      </c>
      <c r="C38" s="17">
        <f t="shared" ref="C38:BA38" si="15">ROUNDUP(C14*0.9,)</f>
        <v>17739</v>
      </c>
      <c r="D38" s="17">
        <f t="shared" si="15"/>
        <v>13365</v>
      </c>
      <c r="E38" s="17">
        <f t="shared" si="15"/>
        <v>17739</v>
      </c>
      <c r="F38" s="17">
        <f t="shared" si="15"/>
        <v>17739</v>
      </c>
      <c r="G38" s="17">
        <f t="shared" si="15"/>
        <v>14337</v>
      </c>
      <c r="H38" s="17">
        <f t="shared" si="15"/>
        <v>14337</v>
      </c>
      <c r="I38" s="17">
        <f t="shared" si="15"/>
        <v>12393</v>
      </c>
      <c r="J38" s="17">
        <f t="shared" si="15"/>
        <v>12393</v>
      </c>
      <c r="K38" s="17">
        <f t="shared" si="15"/>
        <v>13365</v>
      </c>
      <c r="L38" s="17">
        <f t="shared" si="15"/>
        <v>15309</v>
      </c>
      <c r="M38" s="17">
        <f t="shared" si="15"/>
        <v>14337</v>
      </c>
      <c r="N38" s="17">
        <f t="shared" si="15"/>
        <v>10854</v>
      </c>
      <c r="O38" s="17">
        <f t="shared" si="15"/>
        <v>12393</v>
      </c>
      <c r="P38" s="17">
        <f t="shared" si="15"/>
        <v>12393</v>
      </c>
      <c r="Q38" s="17">
        <f t="shared" si="15"/>
        <v>13365</v>
      </c>
      <c r="R38" s="17">
        <f t="shared" si="15"/>
        <v>14337</v>
      </c>
      <c r="S38" s="17">
        <f t="shared" si="15"/>
        <v>10854</v>
      </c>
      <c r="T38" s="17">
        <f t="shared" si="15"/>
        <v>10854</v>
      </c>
      <c r="U38" s="17">
        <f t="shared" si="15"/>
        <v>11259</v>
      </c>
      <c r="V38" s="17">
        <f t="shared" si="15"/>
        <v>14094</v>
      </c>
      <c r="W38" s="17">
        <f t="shared" si="15"/>
        <v>12393</v>
      </c>
      <c r="X38" s="17">
        <f t="shared" si="15"/>
        <v>12960</v>
      </c>
      <c r="Y38" s="17">
        <f t="shared" si="15"/>
        <v>16038</v>
      </c>
      <c r="Z38" s="17">
        <f t="shared" si="15"/>
        <v>12960</v>
      </c>
      <c r="AA38" s="17">
        <f t="shared" si="15"/>
        <v>12960</v>
      </c>
      <c r="AB38" s="17">
        <f t="shared" si="15"/>
        <v>12960</v>
      </c>
      <c r="AC38" s="17">
        <f t="shared" si="15"/>
        <v>15066</v>
      </c>
      <c r="AD38" s="17">
        <f t="shared" si="15"/>
        <v>14094</v>
      </c>
      <c r="AE38" s="17">
        <f t="shared" si="15"/>
        <v>15066</v>
      </c>
      <c r="AF38" s="17">
        <f t="shared" si="15"/>
        <v>14094</v>
      </c>
      <c r="AG38" s="17">
        <f t="shared" si="15"/>
        <v>14094</v>
      </c>
      <c r="AH38" s="17">
        <f t="shared" si="15"/>
        <v>12960</v>
      </c>
      <c r="AI38" s="17">
        <f t="shared" si="15"/>
        <v>14094</v>
      </c>
      <c r="AJ38" s="17">
        <f t="shared" si="15"/>
        <v>15066</v>
      </c>
      <c r="AK38" s="17">
        <f t="shared" si="15"/>
        <v>14094</v>
      </c>
      <c r="AL38" s="17">
        <f t="shared" si="15"/>
        <v>15066</v>
      </c>
      <c r="AM38" s="17">
        <f t="shared" si="15"/>
        <v>14094</v>
      </c>
      <c r="AN38" s="17">
        <f t="shared" si="15"/>
        <v>15066</v>
      </c>
      <c r="AO38" s="17">
        <f t="shared" si="15"/>
        <v>15066</v>
      </c>
      <c r="AP38" s="17">
        <f t="shared" si="15"/>
        <v>15066</v>
      </c>
      <c r="AQ38" s="17">
        <f t="shared" si="15"/>
        <v>14094</v>
      </c>
      <c r="AR38" s="17">
        <f t="shared" si="15"/>
        <v>15066</v>
      </c>
      <c r="AS38" s="17">
        <f t="shared" si="15"/>
        <v>14094</v>
      </c>
      <c r="AT38" s="17">
        <f t="shared" si="15"/>
        <v>15066</v>
      </c>
      <c r="AU38" s="17">
        <f t="shared" si="15"/>
        <v>14094</v>
      </c>
      <c r="AV38" s="17">
        <f t="shared" si="15"/>
        <v>15066</v>
      </c>
      <c r="AW38" s="17">
        <f t="shared" si="15"/>
        <v>14094</v>
      </c>
      <c r="AX38" s="17">
        <f t="shared" si="15"/>
        <v>15066</v>
      </c>
      <c r="AY38" s="17">
        <f t="shared" si="15"/>
        <v>14094</v>
      </c>
      <c r="AZ38" s="17">
        <f t="shared" si="15"/>
        <v>15066</v>
      </c>
      <c r="BA38" s="17">
        <f t="shared" si="15"/>
        <v>14094</v>
      </c>
    </row>
    <row r="39" spans="1:53"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row>
    <row r="40" spans="1:53" ht="10.5" customHeight="1" x14ac:dyDescent="0.2">
      <c r="A40" s="19">
        <v>1</v>
      </c>
      <c r="B40" s="17">
        <f t="shared" ref="B40" si="16">ROUNDUP(B16*0.9,)</f>
        <v>12717</v>
      </c>
      <c r="C40" s="17">
        <f t="shared" ref="C40:BA40" si="17">ROUNDUP(C16*0.9,)</f>
        <v>17091</v>
      </c>
      <c r="D40" s="17">
        <f t="shared" si="17"/>
        <v>12717</v>
      </c>
      <c r="E40" s="17">
        <f t="shared" si="17"/>
        <v>17091</v>
      </c>
      <c r="F40" s="17">
        <f t="shared" si="17"/>
        <v>17091</v>
      </c>
      <c r="G40" s="17">
        <f t="shared" si="17"/>
        <v>13689</v>
      </c>
      <c r="H40" s="17">
        <f t="shared" si="17"/>
        <v>13689</v>
      </c>
      <c r="I40" s="17">
        <f t="shared" si="17"/>
        <v>11745</v>
      </c>
      <c r="J40" s="17">
        <f t="shared" si="17"/>
        <v>11745</v>
      </c>
      <c r="K40" s="17">
        <f t="shared" si="17"/>
        <v>12717</v>
      </c>
      <c r="L40" s="17">
        <f t="shared" si="17"/>
        <v>14661</v>
      </c>
      <c r="M40" s="17">
        <f t="shared" si="17"/>
        <v>13689</v>
      </c>
      <c r="N40" s="17">
        <f t="shared" si="17"/>
        <v>10206</v>
      </c>
      <c r="O40" s="17">
        <f t="shared" si="17"/>
        <v>11745</v>
      </c>
      <c r="P40" s="17">
        <f t="shared" si="17"/>
        <v>11745</v>
      </c>
      <c r="Q40" s="17">
        <f t="shared" si="17"/>
        <v>12717</v>
      </c>
      <c r="R40" s="17">
        <f t="shared" si="17"/>
        <v>13689</v>
      </c>
      <c r="S40" s="17">
        <f t="shared" si="17"/>
        <v>10206</v>
      </c>
      <c r="T40" s="17">
        <f t="shared" si="17"/>
        <v>10206</v>
      </c>
      <c r="U40" s="17">
        <f t="shared" si="17"/>
        <v>10611</v>
      </c>
      <c r="V40" s="17">
        <f t="shared" si="17"/>
        <v>13446</v>
      </c>
      <c r="W40" s="17">
        <f t="shared" si="17"/>
        <v>11745</v>
      </c>
      <c r="X40" s="17">
        <f t="shared" si="17"/>
        <v>12312</v>
      </c>
      <c r="Y40" s="17">
        <f t="shared" si="17"/>
        <v>15390</v>
      </c>
      <c r="Z40" s="17">
        <f t="shared" si="17"/>
        <v>12312</v>
      </c>
      <c r="AA40" s="17">
        <f t="shared" si="17"/>
        <v>12312</v>
      </c>
      <c r="AB40" s="17">
        <f t="shared" si="17"/>
        <v>12312</v>
      </c>
      <c r="AC40" s="17">
        <f t="shared" si="17"/>
        <v>14418</v>
      </c>
      <c r="AD40" s="17">
        <f t="shared" si="17"/>
        <v>13446</v>
      </c>
      <c r="AE40" s="17">
        <f t="shared" si="17"/>
        <v>14418</v>
      </c>
      <c r="AF40" s="17">
        <f t="shared" si="17"/>
        <v>13446</v>
      </c>
      <c r="AG40" s="17">
        <f t="shared" si="17"/>
        <v>13446</v>
      </c>
      <c r="AH40" s="17">
        <f t="shared" si="17"/>
        <v>12312</v>
      </c>
      <c r="AI40" s="17">
        <f t="shared" si="17"/>
        <v>13446</v>
      </c>
      <c r="AJ40" s="17">
        <f t="shared" si="17"/>
        <v>14418</v>
      </c>
      <c r="AK40" s="17">
        <f t="shared" si="17"/>
        <v>13446</v>
      </c>
      <c r="AL40" s="17">
        <f t="shared" si="17"/>
        <v>14418</v>
      </c>
      <c r="AM40" s="17">
        <f t="shared" si="17"/>
        <v>13446</v>
      </c>
      <c r="AN40" s="17">
        <f t="shared" si="17"/>
        <v>14418</v>
      </c>
      <c r="AO40" s="17">
        <f t="shared" si="17"/>
        <v>14418</v>
      </c>
      <c r="AP40" s="17">
        <f t="shared" si="17"/>
        <v>14418</v>
      </c>
      <c r="AQ40" s="17">
        <f t="shared" si="17"/>
        <v>13446</v>
      </c>
      <c r="AR40" s="17">
        <f t="shared" si="17"/>
        <v>14418</v>
      </c>
      <c r="AS40" s="17">
        <f t="shared" si="17"/>
        <v>13446</v>
      </c>
      <c r="AT40" s="17">
        <f t="shared" si="17"/>
        <v>14418</v>
      </c>
      <c r="AU40" s="17">
        <f t="shared" si="17"/>
        <v>13446</v>
      </c>
      <c r="AV40" s="17">
        <f t="shared" si="17"/>
        <v>14418</v>
      </c>
      <c r="AW40" s="17">
        <f t="shared" si="17"/>
        <v>13446</v>
      </c>
      <c r="AX40" s="17">
        <f t="shared" si="17"/>
        <v>14418</v>
      </c>
      <c r="AY40" s="17">
        <f t="shared" si="17"/>
        <v>13446</v>
      </c>
      <c r="AZ40" s="17">
        <f t="shared" si="17"/>
        <v>14418</v>
      </c>
      <c r="BA40" s="17">
        <f t="shared" si="17"/>
        <v>13446</v>
      </c>
    </row>
    <row r="41" spans="1:53" ht="10.7" customHeight="1" x14ac:dyDescent="0.2">
      <c r="A41" s="19">
        <v>2</v>
      </c>
      <c r="B41" s="17">
        <f t="shared" ref="B41" si="18">ROUNDUP(B17*0.9,)</f>
        <v>14175</v>
      </c>
      <c r="C41" s="17">
        <f t="shared" ref="C41:BA41" si="19">ROUNDUP(C17*0.9,)</f>
        <v>18549</v>
      </c>
      <c r="D41" s="17">
        <f t="shared" si="19"/>
        <v>14175</v>
      </c>
      <c r="E41" s="17">
        <f t="shared" si="19"/>
        <v>18549</v>
      </c>
      <c r="F41" s="17">
        <f t="shared" si="19"/>
        <v>18549</v>
      </c>
      <c r="G41" s="17">
        <f t="shared" si="19"/>
        <v>15147</v>
      </c>
      <c r="H41" s="17">
        <f t="shared" si="19"/>
        <v>15147</v>
      </c>
      <c r="I41" s="17">
        <f t="shared" si="19"/>
        <v>13203</v>
      </c>
      <c r="J41" s="17">
        <f t="shared" si="19"/>
        <v>13203</v>
      </c>
      <c r="K41" s="17">
        <f t="shared" si="19"/>
        <v>14175</v>
      </c>
      <c r="L41" s="17">
        <f t="shared" si="19"/>
        <v>16119</v>
      </c>
      <c r="M41" s="17">
        <f t="shared" si="19"/>
        <v>15147</v>
      </c>
      <c r="N41" s="17">
        <f t="shared" si="19"/>
        <v>11664</v>
      </c>
      <c r="O41" s="17">
        <f t="shared" si="19"/>
        <v>13203</v>
      </c>
      <c r="P41" s="17">
        <f t="shared" si="19"/>
        <v>13203</v>
      </c>
      <c r="Q41" s="17">
        <f t="shared" si="19"/>
        <v>14175</v>
      </c>
      <c r="R41" s="17">
        <f t="shared" si="19"/>
        <v>15147</v>
      </c>
      <c r="S41" s="17">
        <f t="shared" si="19"/>
        <v>11664</v>
      </c>
      <c r="T41" s="17">
        <f t="shared" si="19"/>
        <v>11664</v>
      </c>
      <c r="U41" s="17">
        <f t="shared" si="19"/>
        <v>12069</v>
      </c>
      <c r="V41" s="17">
        <f t="shared" si="19"/>
        <v>14904</v>
      </c>
      <c r="W41" s="17">
        <f t="shared" si="19"/>
        <v>13203</v>
      </c>
      <c r="X41" s="17">
        <f t="shared" si="19"/>
        <v>13770</v>
      </c>
      <c r="Y41" s="17">
        <f t="shared" si="19"/>
        <v>16848</v>
      </c>
      <c r="Z41" s="17">
        <f t="shared" si="19"/>
        <v>13770</v>
      </c>
      <c r="AA41" s="17">
        <f t="shared" si="19"/>
        <v>13770</v>
      </c>
      <c r="AB41" s="17">
        <f t="shared" si="19"/>
        <v>13770</v>
      </c>
      <c r="AC41" s="17">
        <f t="shared" si="19"/>
        <v>15876</v>
      </c>
      <c r="AD41" s="17">
        <f t="shared" si="19"/>
        <v>14904</v>
      </c>
      <c r="AE41" s="17">
        <f t="shared" si="19"/>
        <v>15876</v>
      </c>
      <c r="AF41" s="17">
        <f t="shared" si="19"/>
        <v>14904</v>
      </c>
      <c r="AG41" s="17">
        <f t="shared" si="19"/>
        <v>14904</v>
      </c>
      <c r="AH41" s="17">
        <f t="shared" si="19"/>
        <v>13770</v>
      </c>
      <c r="AI41" s="17">
        <f t="shared" si="19"/>
        <v>14904</v>
      </c>
      <c r="AJ41" s="17">
        <f t="shared" si="19"/>
        <v>15876</v>
      </c>
      <c r="AK41" s="17">
        <f t="shared" si="19"/>
        <v>14904</v>
      </c>
      <c r="AL41" s="17">
        <f t="shared" si="19"/>
        <v>15876</v>
      </c>
      <c r="AM41" s="17">
        <f t="shared" si="19"/>
        <v>14904</v>
      </c>
      <c r="AN41" s="17">
        <f t="shared" si="19"/>
        <v>15876</v>
      </c>
      <c r="AO41" s="17">
        <f t="shared" si="19"/>
        <v>15876</v>
      </c>
      <c r="AP41" s="17">
        <f t="shared" si="19"/>
        <v>15876</v>
      </c>
      <c r="AQ41" s="17">
        <f t="shared" si="19"/>
        <v>14904</v>
      </c>
      <c r="AR41" s="17">
        <f t="shared" si="19"/>
        <v>15876</v>
      </c>
      <c r="AS41" s="17">
        <f t="shared" si="19"/>
        <v>14904</v>
      </c>
      <c r="AT41" s="17">
        <f t="shared" si="19"/>
        <v>15876</v>
      </c>
      <c r="AU41" s="17">
        <f t="shared" si="19"/>
        <v>14904</v>
      </c>
      <c r="AV41" s="17">
        <f t="shared" si="19"/>
        <v>15876</v>
      </c>
      <c r="AW41" s="17">
        <f t="shared" si="19"/>
        <v>14904</v>
      </c>
      <c r="AX41" s="17">
        <f t="shared" si="19"/>
        <v>15876</v>
      </c>
      <c r="AY41" s="17">
        <f t="shared" si="19"/>
        <v>14904</v>
      </c>
      <c r="AZ41" s="17">
        <f t="shared" si="19"/>
        <v>15876</v>
      </c>
      <c r="BA41" s="17">
        <f t="shared" si="19"/>
        <v>14904</v>
      </c>
    </row>
    <row r="42" spans="1:53" ht="10.7" customHeight="1" x14ac:dyDescent="0.2">
      <c r="A42" s="17" t="s">
        <v>152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row>
    <row r="43" spans="1:53" ht="10.7" customHeight="1" x14ac:dyDescent="0.2">
      <c r="A43" s="19">
        <v>1</v>
      </c>
      <c r="B43" s="17">
        <f t="shared" ref="B43" si="20">ROUNDUP(B19*0.9,)</f>
        <v>13527</v>
      </c>
      <c r="C43" s="17">
        <f t="shared" ref="C43:BA43" si="21">ROUNDUP(C19*0.9,)</f>
        <v>17901</v>
      </c>
      <c r="D43" s="17">
        <f t="shared" si="21"/>
        <v>13527</v>
      </c>
      <c r="E43" s="17">
        <f t="shared" si="21"/>
        <v>17901</v>
      </c>
      <c r="F43" s="17">
        <f t="shared" si="21"/>
        <v>17901</v>
      </c>
      <c r="G43" s="17">
        <f t="shared" si="21"/>
        <v>14499</v>
      </c>
      <c r="H43" s="17">
        <f t="shared" si="21"/>
        <v>14499</v>
      </c>
      <c r="I43" s="17">
        <f t="shared" si="21"/>
        <v>12555</v>
      </c>
      <c r="J43" s="17">
        <f t="shared" si="21"/>
        <v>12555</v>
      </c>
      <c r="K43" s="17">
        <f t="shared" si="21"/>
        <v>13527</v>
      </c>
      <c r="L43" s="17">
        <f t="shared" si="21"/>
        <v>15471</v>
      </c>
      <c r="M43" s="17">
        <f t="shared" si="21"/>
        <v>14499</v>
      </c>
      <c r="N43" s="17">
        <f t="shared" si="21"/>
        <v>11016</v>
      </c>
      <c r="O43" s="17">
        <f t="shared" si="21"/>
        <v>12555</v>
      </c>
      <c r="P43" s="17">
        <f t="shared" si="21"/>
        <v>12555</v>
      </c>
      <c r="Q43" s="17">
        <f t="shared" si="21"/>
        <v>13527</v>
      </c>
      <c r="R43" s="17">
        <f t="shared" si="21"/>
        <v>14499</v>
      </c>
      <c r="S43" s="17">
        <f t="shared" si="21"/>
        <v>11016</v>
      </c>
      <c r="T43" s="17">
        <f t="shared" si="21"/>
        <v>11016</v>
      </c>
      <c r="U43" s="17">
        <f t="shared" si="21"/>
        <v>11421</v>
      </c>
      <c r="V43" s="17">
        <f t="shared" si="21"/>
        <v>14256</v>
      </c>
      <c r="W43" s="17">
        <f t="shared" si="21"/>
        <v>12555</v>
      </c>
      <c r="X43" s="17">
        <f t="shared" si="21"/>
        <v>13122</v>
      </c>
      <c r="Y43" s="17">
        <f t="shared" si="21"/>
        <v>16200</v>
      </c>
      <c r="Z43" s="17">
        <f t="shared" si="21"/>
        <v>13122</v>
      </c>
      <c r="AA43" s="17">
        <f t="shared" si="21"/>
        <v>13122</v>
      </c>
      <c r="AB43" s="17">
        <f t="shared" si="21"/>
        <v>13122</v>
      </c>
      <c r="AC43" s="17">
        <f t="shared" si="21"/>
        <v>15228</v>
      </c>
      <c r="AD43" s="17">
        <f t="shared" si="21"/>
        <v>14256</v>
      </c>
      <c r="AE43" s="17">
        <f t="shared" si="21"/>
        <v>15228</v>
      </c>
      <c r="AF43" s="17">
        <f t="shared" si="21"/>
        <v>14256</v>
      </c>
      <c r="AG43" s="17">
        <f t="shared" si="21"/>
        <v>14256</v>
      </c>
      <c r="AH43" s="17">
        <f t="shared" si="21"/>
        <v>13122</v>
      </c>
      <c r="AI43" s="17">
        <f t="shared" si="21"/>
        <v>14256</v>
      </c>
      <c r="AJ43" s="17">
        <f t="shared" si="21"/>
        <v>15228</v>
      </c>
      <c r="AK43" s="17">
        <f t="shared" si="21"/>
        <v>14256</v>
      </c>
      <c r="AL43" s="17">
        <f t="shared" si="21"/>
        <v>15228</v>
      </c>
      <c r="AM43" s="17">
        <f t="shared" si="21"/>
        <v>14256</v>
      </c>
      <c r="AN43" s="17">
        <f t="shared" si="21"/>
        <v>15228</v>
      </c>
      <c r="AO43" s="17">
        <f t="shared" si="21"/>
        <v>15228</v>
      </c>
      <c r="AP43" s="17">
        <f t="shared" si="21"/>
        <v>15228</v>
      </c>
      <c r="AQ43" s="17">
        <f t="shared" si="21"/>
        <v>14256</v>
      </c>
      <c r="AR43" s="17">
        <f t="shared" si="21"/>
        <v>15228</v>
      </c>
      <c r="AS43" s="17">
        <f t="shared" si="21"/>
        <v>14256</v>
      </c>
      <c r="AT43" s="17">
        <f t="shared" si="21"/>
        <v>15228</v>
      </c>
      <c r="AU43" s="17">
        <f t="shared" si="21"/>
        <v>14256</v>
      </c>
      <c r="AV43" s="17">
        <f t="shared" si="21"/>
        <v>15228</v>
      </c>
      <c r="AW43" s="17">
        <f t="shared" si="21"/>
        <v>14256</v>
      </c>
      <c r="AX43" s="17">
        <f t="shared" si="21"/>
        <v>15228</v>
      </c>
      <c r="AY43" s="17">
        <f t="shared" si="21"/>
        <v>14256</v>
      </c>
      <c r="AZ43" s="17">
        <f t="shared" si="21"/>
        <v>15228</v>
      </c>
      <c r="BA43" s="17">
        <f t="shared" si="21"/>
        <v>14256</v>
      </c>
    </row>
    <row r="44" spans="1:53" ht="10.7" customHeight="1" x14ac:dyDescent="0.2">
      <c r="A44" s="19">
        <v>2</v>
      </c>
      <c r="B44" s="17">
        <f t="shared" ref="B44" si="22">ROUNDUP(B20*0.9,)</f>
        <v>14985</v>
      </c>
      <c r="C44" s="17">
        <f t="shared" ref="C44:BA44" si="23">ROUNDUP(C20*0.9,)</f>
        <v>19359</v>
      </c>
      <c r="D44" s="17">
        <f t="shared" si="23"/>
        <v>14985</v>
      </c>
      <c r="E44" s="17">
        <f t="shared" si="23"/>
        <v>19359</v>
      </c>
      <c r="F44" s="17">
        <f t="shared" si="23"/>
        <v>19359</v>
      </c>
      <c r="G44" s="17">
        <f t="shared" si="23"/>
        <v>15957</v>
      </c>
      <c r="H44" s="17">
        <f t="shared" si="23"/>
        <v>15957</v>
      </c>
      <c r="I44" s="17">
        <f t="shared" si="23"/>
        <v>14013</v>
      </c>
      <c r="J44" s="17">
        <f t="shared" si="23"/>
        <v>14013</v>
      </c>
      <c r="K44" s="17">
        <f t="shared" si="23"/>
        <v>14985</v>
      </c>
      <c r="L44" s="17">
        <f t="shared" si="23"/>
        <v>16929</v>
      </c>
      <c r="M44" s="17">
        <f t="shared" si="23"/>
        <v>15957</v>
      </c>
      <c r="N44" s="17">
        <f t="shared" si="23"/>
        <v>12474</v>
      </c>
      <c r="O44" s="17">
        <f t="shared" si="23"/>
        <v>14013</v>
      </c>
      <c r="P44" s="17">
        <f t="shared" si="23"/>
        <v>14013</v>
      </c>
      <c r="Q44" s="17">
        <f t="shared" si="23"/>
        <v>14985</v>
      </c>
      <c r="R44" s="17">
        <f t="shared" si="23"/>
        <v>15957</v>
      </c>
      <c r="S44" s="17">
        <f t="shared" si="23"/>
        <v>12474</v>
      </c>
      <c r="T44" s="17">
        <f t="shared" si="23"/>
        <v>12474</v>
      </c>
      <c r="U44" s="17">
        <f t="shared" si="23"/>
        <v>12879</v>
      </c>
      <c r="V44" s="17">
        <f t="shared" si="23"/>
        <v>15714</v>
      </c>
      <c r="W44" s="17">
        <f t="shared" si="23"/>
        <v>14013</v>
      </c>
      <c r="X44" s="17">
        <f t="shared" si="23"/>
        <v>14580</v>
      </c>
      <c r="Y44" s="17">
        <f t="shared" si="23"/>
        <v>17658</v>
      </c>
      <c r="Z44" s="17">
        <f t="shared" si="23"/>
        <v>14580</v>
      </c>
      <c r="AA44" s="17">
        <f t="shared" si="23"/>
        <v>14580</v>
      </c>
      <c r="AB44" s="17">
        <f t="shared" si="23"/>
        <v>14580</v>
      </c>
      <c r="AC44" s="17">
        <f t="shared" si="23"/>
        <v>16686</v>
      </c>
      <c r="AD44" s="17">
        <f t="shared" si="23"/>
        <v>15714</v>
      </c>
      <c r="AE44" s="17">
        <f t="shared" si="23"/>
        <v>16686</v>
      </c>
      <c r="AF44" s="17">
        <f t="shared" si="23"/>
        <v>15714</v>
      </c>
      <c r="AG44" s="17">
        <f t="shared" si="23"/>
        <v>15714</v>
      </c>
      <c r="AH44" s="17">
        <f t="shared" si="23"/>
        <v>14580</v>
      </c>
      <c r="AI44" s="17">
        <f t="shared" si="23"/>
        <v>15714</v>
      </c>
      <c r="AJ44" s="17">
        <f t="shared" si="23"/>
        <v>16686</v>
      </c>
      <c r="AK44" s="17">
        <f t="shared" si="23"/>
        <v>15714</v>
      </c>
      <c r="AL44" s="17">
        <f t="shared" si="23"/>
        <v>16686</v>
      </c>
      <c r="AM44" s="17">
        <f t="shared" si="23"/>
        <v>15714</v>
      </c>
      <c r="AN44" s="17">
        <f t="shared" si="23"/>
        <v>16686</v>
      </c>
      <c r="AO44" s="17">
        <f t="shared" si="23"/>
        <v>16686</v>
      </c>
      <c r="AP44" s="17">
        <f t="shared" si="23"/>
        <v>16686</v>
      </c>
      <c r="AQ44" s="17">
        <f t="shared" si="23"/>
        <v>15714</v>
      </c>
      <c r="AR44" s="17">
        <f t="shared" si="23"/>
        <v>16686</v>
      </c>
      <c r="AS44" s="17">
        <f t="shared" si="23"/>
        <v>15714</v>
      </c>
      <c r="AT44" s="17">
        <f t="shared" si="23"/>
        <v>16686</v>
      </c>
      <c r="AU44" s="17">
        <f t="shared" si="23"/>
        <v>15714</v>
      </c>
      <c r="AV44" s="17">
        <f t="shared" si="23"/>
        <v>16686</v>
      </c>
      <c r="AW44" s="17">
        <f t="shared" si="23"/>
        <v>15714</v>
      </c>
      <c r="AX44" s="17">
        <f t="shared" si="23"/>
        <v>16686</v>
      </c>
      <c r="AY44" s="17">
        <f t="shared" si="23"/>
        <v>15714</v>
      </c>
      <c r="AZ44" s="17">
        <f t="shared" si="23"/>
        <v>16686</v>
      </c>
      <c r="BA44" s="17">
        <f t="shared" si="23"/>
        <v>15714</v>
      </c>
    </row>
    <row r="45" spans="1:53"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row>
    <row r="46" spans="1:53" ht="10.7" customHeight="1" x14ac:dyDescent="0.2">
      <c r="A46" s="19">
        <v>1</v>
      </c>
      <c r="B46" s="17">
        <f t="shared" ref="B46" si="24">ROUNDUP(B22*0.9,)</f>
        <v>17172</v>
      </c>
      <c r="C46" s="17">
        <f t="shared" ref="C46:BA46" si="25">ROUNDUP(C22*0.9,)</f>
        <v>21546</v>
      </c>
      <c r="D46" s="17">
        <f t="shared" si="25"/>
        <v>17172</v>
      </c>
      <c r="E46" s="17">
        <f t="shared" si="25"/>
        <v>21546</v>
      </c>
      <c r="F46" s="17">
        <f t="shared" si="25"/>
        <v>21546</v>
      </c>
      <c r="G46" s="17">
        <f t="shared" si="25"/>
        <v>18144</v>
      </c>
      <c r="H46" s="17">
        <f t="shared" si="25"/>
        <v>18144</v>
      </c>
      <c r="I46" s="17">
        <f t="shared" si="25"/>
        <v>16200</v>
      </c>
      <c r="J46" s="17">
        <f t="shared" si="25"/>
        <v>16200</v>
      </c>
      <c r="K46" s="17">
        <f t="shared" si="25"/>
        <v>17172</v>
      </c>
      <c r="L46" s="17">
        <f t="shared" si="25"/>
        <v>19116</v>
      </c>
      <c r="M46" s="17">
        <f t="shared" si="25"/>
        <v>18144</v>
      </c>
      <c r="N46" s="17">
        <f t="shared" si="25"/>
        <v>14661</v>
      </c>
      <c r="O46" s="17">
        <f t="shared" si="25"/>
        <v>16200</v>
      </c>
      <c r="P46" s="17">
        <f t="shared" si="25"/>
        <v>16200</v>
      </c>
      <c r="Q46" s="17">
        <f t="shared" si="25"/>
        <v>17172</v>
      </c>
      <c r="R46" s="17">
        <f t="shared" si="25"/>
        <v>18144</v>
      </c>
      <c r="S46" s="17">
        <f t="shared" si="25"/>
        <v>14661</v>
      </c>
      <c r="T46" s="17">
        <f t="shared" si="25"/>
        <v>14661</v>
      </c>
      <c r="U46" s="17">
        <f t="shared" si="25"/>
        <v>16281</v>
      </c>
      <c r="V46" s="17">
        <f t="shared" si="25"/>
        <v>19116</v>
      </c>
      <c r="W46" s="17">
        <f t="shared" si="25"/>
        <v>17415</v>
      </c>
      <c r="X46" s="17">
        <f t="shared" si="25"/>
        <v>17982</v>
      </c>
      <c r="Y46" s="17">
        <f t="shared" si="25"/>
        <v>21060</v>
      </c>
      <c r="Z46" s="17">
        <f t="shared" si="25"/>
        <v>17982</v>
      </c>
      <c r="AA46" s="17">
        <f t="shared" si="25"/>
        <v>17982</v>
      </c>
      <c r="AB46" s="17">
        <f t="shared" si="25"/>
        <v>17982</v>
      </c>
      <c r="AC46" s="17">
        <f t="shared" si="25"/>
        <v>20088</v>
      </c>
      <c r="AD46" s="17">
        <f t="shared" si="25"/>
        <v>19116</v>
      </c>
      <c r="AE46" s="17">
        <f t="shared" si="25"/>
        <v>20088</v>
      </c>
      <c r="AF46" s="17">
        <f t="shared" si="25"/>
        <v>19116</v>
      </c>
      <c r="AG46" s="17">
        <f t="shared" si="25"/>
        <v>19116</v>
      </c>
      <c r="AH46" s="17">
        <f t="shared" si="25"/>
        <v>17982</v>
      </c>
      <c r="AI46" s="17">
        <f t="shared" si="25"/>
        <v>19116</v>
      </c>
      <c r="AJ46" s="17">
        <f t="shared" si="25"/>
        <v>20088</v>
      </c>
      <c r="AK46" s="17">
        <f t="shared" si="25"/>
        <v>19116</v>
      </c>
      <c r="AL46" s="17">
        <f t="shared" si="25"/>
        <v>20088</v>
      </c>
      <c r="AM46" s="17">
        <f t="shared" si="25"/>
        <v>19116</v>
      </c>
      <c r="AN46" s="17">
        <f t="shared" si="25"/>
        <v>20088</v>
      </c>
      <c r="AO46" s="17">
        <f t="shared" si="25"/>
        <v>20088</v>
      </c>
      <c r="AP46" s="17">
        <f t="shared" si="25"/>
        <v>20088</v>
      </c>
      <c r="AQ46" s="17">
        <f t="shared" si="25"/>
        <v>19116</v>
      </c>
      <c r="AR46" s="17">
        <f t="shared" si="25"/>
        <v>20088</v>
      </c>
      <c r="AS46" s="17">
        <f t="shared" si="25"/>
        <v>19116</v>
      </c>
      <c r="AT46" s="17">
        <f t="shared" si="25"/>
        <v>20088</v>
      </c>
      <c r="AU46" s="17">
        <f t="shared" si="25"/>
        <v>19116</v>
      </c>
      <c r="AV46" s="17">
        <f t="shared" si="25"/>
        <v>20088</v>
      </c>
      <c r="AW46" s="17">
        <f t="shared" si="25"/>
        <v>19116</v>
      </c>
      <c r="AX46" s="17">
        <f t="shared" si="25"/>
        <v>20088</v>
      </c>
      <c r="AY46" s="17">
        <f t="shared" si="25"/>
        <v>19116</v>
      </c>
      <c r="AZ46" s="17">
        <f t="shared" si="25"/>
        <v>20088</v>
      </c>
      <c r="BA46" s="17">
        <f t="shared" si="25"/>
        <v>19116</v>
      </c>
    </row>
    <row r="47" spans="1:53" ht="10.7" customHeight="1" x14ac:dyDescent="0.2">
      <c r="A47" s="19">
        <v>2</v>
      </c>
      <c r="B47" s="17">
        <f t="shared" ref="B47" si="26">ROUNDUP(B23*0.9,)</f>
        <v>18630</v>
      </c>
      <c r="C47" s="17">
        <f t="shared" ref="C47:BA47" si="27">ROUNDUP(C23*0.9,)</f>
        <v>23004</v>
      </c>
      <c r="D47" s="17">
        <f t="shared" si="27"/>
        <v>18630</v>
      </c>
      <c r="E47" s="17">
        <f t="shared" si="27"/>
        <v>23004</v>
      </c>
      <c r="F47" s="17">
        <f t="shared" si="27"/>
        <v>23004</v>
      </c>
      <c r="G47" s="17">
        <f t="shared" si="27"/>
        <v>19602</v>
      </c>
      <c r="H47" s="17">
        <f t="shared" si="27"/>
        <v>19602</v>
      </c>
      <c r="I47" s="17">
        <f t="shared" si="27"/>
        <v>17658</v>
      </c>
      <c r="J47" s="17">
        <f t="shared" si="27"/>
        <v>17658</v>
      </c>
      <c r="K47" s="17">
        <f t="shared" si="27"/>
        <v>18630</v>
      </c>
      <c r="L47" s="17">
        <f t="shared" si="27"/>
        <v>20574</v>
      </c>
      <c r="M47" s="17">
        <f t="shared" si="27"/>
        <v>19602</v>
      </c>
      <c r="N47" s="17">
        <f t="shared" si="27"/>
        <v>16119</v>
      </c>
      <c r="O47" s="17">
        <f t="shared" si="27"/>
        <v>17658</v>
      </c>
      <c r="P47" s="17">
        <f t="shared" si="27"/>
        <v>17658</v>
      </c>
      <c r="Q47" s="17">
        <f t="shared" si="27"/>
        <v>18630</v>
      </c>
      <c r="R47" s="17">
        <f t="shared" si="27"/>
        <v>19602</v>
      </c>
      <c r="S47" s="17">
        <f t="shared" si="27"/>
        <v>16119</v>
      </c>
      <c r="T47" s="17">
        <f t="shared" si="27"/>
        <v>16119</v>
      </c>
      <c r="U47" s="17">
        <f t="shared" si="27"/>
        <v>17739</v>
      </c>
      <c r="V47" s="17">
        <f t="shared" si="27"/>
        <v>20574</v>
      </c>
      <c r="W47" s="17">
        <f t="shared" si="27"/>
        <v>18873</v>
      </c>
      <c r="X47" s="17">
        <f t="shared" si="27"/>
        <v>19440</v>
      </c>
      <c r="Y47" s="17">
        <f t="shared" si="27"/>
        <v>22518</v>
      </c>
      <c r="Z47" s="17">
        <f t="shared" si="27"/>
        <v>19440</v>
      </c>
      <c r="AA47" s="17">
        <f t="shared" si="27"/>
        <v>19440</v>
      </c>
      <c r="AB47" s="17">
        <f t="shared" si="27"/>
        <v>19440</v>
      </c>
      <c r="AC47" s="17">
        <f t="shared" si="27"/>
        <v>21546</v>
      </c>
      <c r="AD47" s="17">
        <f t="shared" si="27"/>
        <v>20574</v>
      </c>
      <c r="AE47" s="17">
        <f t="shared" si="27"/>
        <v>21546</v>
      </c>
      <c r="AF47" s="17">
        <f t="shared" si="27"/>
        <v>20574</v>
      </c>
      <c r="AG47" s="17">
        <f t="shared" si="27"/>
        <v>20574</v>
      </c>
      <c r="AH47" s="17">
        <f t="shared" si="27"/>
        <v>19440</v>
      </c>
      <c r="AI47" s="17">
        <f t="shared" si="27"/>
        <v>20574</v>
      </c>
      <c r="AJ47" s="17">
        <f t="shared" si="27"/>
        <v>21546</v>
      </c>
      <c r="AK47" s="17">
        <f t="shared" si="27"/>
        <v>20574</v>
      </c>
      <c r="AL47" s="17">
        <f t="shared" si="27"/>
        <v>21546</v>
      </c>
      <c r="AM47" s="17">
        <f t="shared" si="27"/>
        <v>20574</v>
      </c>
      <c r="AN47" s="17">
        <f t="shared" si="27"/>
        <v>21546</v>
      </c>
      <c r="AO47" s="17">
        <f t="shared" si="27"/>
        <v>21546</v>
      </c>
      <c r="AP47" s="17">
        <f t="shared" si="27"/>
        <v>21546</v>
      </c>
      <c r="AQ47" s="17">
        <f t="shared" si="27"/>
        <v>20574</v>
      </c>
      <c r="AR47" s="17">
        <f t="shared" si="27"/>
        <v>21546</v>
      </c>
      <c r="AS47" s="17">
        <f t="shared" si="27"/>
        <v>20574</v>
      </c>
      <c r="AT47" s="17">
        <f t="shared" si="27"/>
        <v>21546</v>
      </c>
      <c r="AU47" s="17">
        <f t="shared" si="27"/>
        <v>20574</v>
      </c>
      <c r="AV47" s="17">
        <f t="shared" si="27"/>
        <v>21546</v>
      </c>
      <c r="AW47" s="17">
        <f t="shared" si="27"/>
        <v>20574</v>
      </c>
      <c r="AX47" s="17">
        <f t="shared" si="27"/>
        <v>21546</v>
      </c>
      <c r="AY47" s="17">
        <f t="shared" si="27"/>
        <v>20574</v>
      </c>
      <c r="AZ47" s="17">
        <f t="shared" si="27"/>
        <v>21546</v>
      </c>
      <c r="BA47" s="17">
        <f t="shared" si="27"/>
        <v>20574</v>
      </c>
    </row>
    <row r="48" spans="1:53"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row>
    <row r="49" spans="1:53" x14ac:dyDescent="0.2">
      <c r="A49" s="19" t="s">
        <v>1</v>
      </c>
      <c r="B49" s="17">
        <f t="shared" ref="B49" si="28">ROUNDUP(B25*0.9,)</f>
        <v>101250</v>
      </c>
      <c r="C49" s="17">
        <f t="shared" ref="C49:BA49" si="29">ROUNDUP(C25*0.9,)</f>
        <v>101250</v>
      </c>
      <c r="D49" s="17">
        <f t="shared" si="29"/>
        <v>101250</v>
      </c>
      <c r="E49" s="17">
        <f t="shared" si="29"/>
        <v>101250</v>
      </c>
      <c r="F49" s="17">
        <f t="shared" si="29"/>
        <v>101250</v>
      </c>
      <c r="G49" s="17">
        <f t="shared" si="29"/>
        <v>101250</v>
      </c>
      <c r="H49" s="17">
        <f t="shared" si="29"/>
        <v>101250</v>
      </c>
      <c r="I49" s="17">
        <f t="shared" si="29"/>
        <v>101250</v>
      </c>
      <c r="J49" s="17">
        <f t="shared" si="29"/>
        <v>101250</v>
      </c>
      <c r="K49" s="17">
        <f t="shared" si="29"/>
        <v>101250</v>
      </c>
      <c r="L49" s="17">
        <f t="shared" si="29"/>
        <v>101251</v>
      </c>
      <c r="M49" s="17">
        <f t="shared" si="29"/>
        <v>101252</v>
      </c>
      <c r="N49" s="17">
        <f t="shared" si="29"/>
        <v>101250</v>
      </c>
      <c r="O49" s="17">
        <f t="shared" si="29"/>
        <v>101250</v>
      </c>
      <c r="P49" s="17">
        <f t="shared" si="29"/>
        <v>101250</v>
      </c>
      <c r="Q49" s="17">
        <f t="shared" si="29"/>
        <v>101250</v>
      </c>
      <c r="R49" s="17">
        <f t="shared" si="29"/>
        <v>101250</v>
      </c>
      <c r="S49" s="17">
        <f t="shared" si="29"/>
        <v>101250</v>
      </c>
      <c r="T49" s="17">
        <f t="shared" si="29"/>
        <v>101250</v>
      </c>
      <c r="U49" s="17">
        <f t="shared" si="29"/>
        <v>121500</v>
      </c>
      <c r="V49" s="17">
        <f t="shared" si="29"/>
        <v>121500</v>
      </c>
      <c r="W49" s="17">
        <f t="shared" si="29"/>
        <v>121500</v>
      </c>
      <c r="X49" s="17">
        <f t="shared" si="29"/>
        <v>121500</v>
      </c>
      <c r="Y49" s="17">
        <f t="shared" si="29"/>
        <v>121500</v>
      </c>
      <c r="Z49" s="17">
        <f t="shared" si="29"/>
        <v>121500</v>
      </c>
      <c r="AA49" s="17">
        <f t="shared" si="29"/>
        <v>121500</v>
      </c>
      <c r="AB49" s="17">
        <f t="shared" si="29"/>
        <v>121500</v>
      </c>
      <c r="AC49" s="17">
        <f t="shared" si="29"/>
        <v>121500</v>
      </c>
      <c r="AD49" s="17">
        <f t="shared" si="29"/>
        <v>121500</v>
      </c>
      <c r="AE49" s="17">
        <f t="shared" si="29"/>
        <v>121500</v>
      </c>
      <c r="AF49" s="17">
        <f t="shared" si="29"/>
        <v>121500</v>
      </c>
      <c r="AG49" s="17">
        <f t="shared" si="29"/>
        <v>121500</v>
      </c>
      <c r="AH49" s="17">
        <f t="shared" si="29"/>
        <v>121500</v>
      </c>
      <c r="AI49" s="17">
        <f t="shared" si="29"/>
        <v>121500</v>
      </c>
      <c r="AJ49" s="17">
        <f t="shared" si="29"/>
        <v>121500</v>
      </c>
      <c r="AK49" s="17">
        <f t="shared" si="29"/>
        <v>121500</v>
      </c>
      <c r="AL49" s="17">
        <f t="shared" si="29"/>
        <v>121500</v>
      </c>
      <c r="AM49" s="17">
        <f t="shared" si="29"/>
        <v>121500</v>
      </c>
      <c r="AN49" s="17">
        <f t="shared" si="29"/>
        <v>121500</v>
      </c>
      <c r="AO49" s="17">
        <f t="shared" si="29"/>
        <v>121500</v>
      </c>
      <c r="AP49" s="17">
        <f t="shared" si="29"/>
        <v>121500</v>
      </c>
      <c r="AQ49" s="17">
        <f t="shared" si="29"/>
        <v>121500</v>
      </c>
      <c r="AR49" s="17">
        <f t="shared" si="29"/>
        <v>121500</v>
      </c>
      <c r="AS49" s="17">
        <f t="shared" si="29"/>
        <v>121500</v>
      </c>
      <c r="AT49" s="17">
        <f t="shared" si="29"/>
        <v>121500</v>
      </c>
      <c r="AU49" s="17">
        <f t="shared" si="29"/>
        <v>121500</v>
      </c>
      <c r="AV49" s="17">
        <f t="shared" si="29"/>
        <v>121500</v>
      </c>
      <c r="AW49" s="17">
        <f t="shared" si="29"/>
        <v>121500</v>
      </c>
      <c r="AX49" s="17">
        <f t="shared" si="29"/>
        <v>121500</v>
      </c>
      <c r="AY49" s="17">
        <f t="shared" si="29"/>
        <v>121500</v>
      </c>
      <c r="AZ49" s="17">
        <f t="shared" si="29"/>
        <v>121500</v>
      </c>
      <c r="BA49" s="17">
        <f t="shared" si="29"/>
        <v>121500</v>
      </c>
    </row>
    <row r="50" spans="1:53" x14ac:dyDescent="0.2">
      <c r="A50" s="155"/>
    </row>
    <row r="51" spans="1:53" ht="12.75" hidden="1" thickBot="1" x14ac:dyDescent="0.25">
      <c r="A51" s="177" t="s">
        <v>154</v>
      </c>
    </row>
    <row r="52" spans="1:53" ht="24" hidden="1" x14ac:dyDescent="0.2">
      <c r="A52" s="180" t="s">
        <v>156</v>
      </c>
    </row>
    <row r="53" spans="1:53" ht="25.5" hidden="1" x14ac:dyDescent="0.2">
      <c r="A53" s="175" t="s">
        <v>157</v>
      </c>
    </row>
    <row r="54" spans="1:53" hidden="1" x14ac:dyDescent="0.2">
      <c r="A54" s="180" t="s">
        <v>155</v>
      </c>
    </row>
    <row r="55" spans="1:53" ht="12.75" thickBot="1" x14ac:dyDescent="0.25">
      <c r="A55" s="155"/>
    </row>
    <row r="56" spans="1:53" ht="12.75" thickBot="1" x14ac:dyDescent="0.25">
      <c r="A56" s="163" t="s">
        <v>12</v>
      </c>
    </row>
    <row r="57" spans="1:53" x14ac:dyDescent="0.2">
      <c r="A57" s="156" t="s">
        <v>13</v>
      </c>
    </row>
    <row r="58" spans="1:53" x14ac:dyDescent="0.2">
      <c r="A58" s="156" t="s">
        <v>14</v>
      </c>
    </row>
    <row r="59" spans="1:53" ht="12" customHeight="1" x14ac:dyDescent="0.2">
      <c r="A59" s="158" t="s">
        <v>18</v>
      </c>
    </row>
    <row r="60" spans="1:53" x14ac:dyDescent="0.2">
      <c r="A60" s="156" t="s">
        <v>126</v>
      </c>
    </row>
    <row r="61" spans="1:53" ht="12.75" thickBot="1" x14ac:dyDescent="0.25">
      <c r="A61" s="155"/>
    </row>
    <row r="62" spans="1:53" ht="12.75" thickBot="1" x14ac:dyDescent="0.25">
      <c r="A62" s="163" t="s">
        <v>24</v>
      </c>
    </row>
    <row r="63" spans="1:53" x14ac:dyDescent="0.2">
      <c r="A63" s="102" t="s">
        <v>64</v>
      </c>
    </row>
    <row r="64" spans="1:53" ht="12.75" thickBot="1" x14ac:dyDescent="0.25">
      <c r="A64" s="151"/>
    </row>
    <row r="65" spans="1:1" ht="12.75" thickBot="1" x14ac:dyDescent="0.25">
      <c r="A65" s="164" t="s">
        <v>16</v>
      </c>
    </row>
    <row r="66" spans="1:1" ht="60" x14ac:dyDescent="0.2">
      <c r="A66" s="162" t="s">
        <v>65</v>
      </c>
    </row>
  </sheetData>
  <pageMargins left="0.25" right="0.25" top="0.75" bottom="0.75" header="0.3" footer="0.3"/>
  <pageSetup scale="51"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66"/>
  <sheetViews>
    <sheetView topLeftCell="A16" zoomScaleNormal="100" workbookViewId="0">
      <pane xSplit="1" topLeftCell="B1" activePane="topRight" state="frozen"/>
      <selection pane="topRight" activeCell="B4" sqref="B4:BA49"/>
    </sheetView>
  </sheetViews>
  <sheetFormatPr defaultColWidth="9" defaultRowHeight="12" x14ac:dyDescent="0.2"/>
  <cols>
    <col min="1" max="1" width="81.5703125" style="152" customWidth="1"/>
    <col min="2" max="16384" width="9" style="152"/>
  </cols>
  <sheetData>
    <row r="1" spans="1:53" ht="11.45" customHeight="1" x14ac:dyDescent="0.2">
      <c r="A1" s="13" t="s">
        <v>199</v>
      </c>
    </row>
    <row r="2" spans="1:53" ht="11.45" customHeight="1" x14ac:dyDescent="0.2">
      <c r="A2" s="29" t="s">
        <v>63</v>
      </c>
    </row>
    <row r="3" spans="1:53" ht="11.45" customHeight="1" x14ac:dyDescent="0.2">
      <c r="A3" s="3"/>
    </row>
    <row r="4" spans="1:53" ht="11.45" customHeight="1" x14ac:dyDescent="0.2">
      <c r="A4" s="49" t="s">
        <v>9</v>
      </c>
      <c r="B4" s="165">
        <f>'C завтраками| Bed and breakfast'!B4</f>
        <v>45401</v>
      </c>
      <c r="C4" s="165">
        <f>'C завтраками| Bed and breakfast'!C4</f>
        <v>45402</v>
      </c>
      <c r="D4" s="165">
        <f>'C завтраками| Bed and breakfast'!D4</f>
        <v>45403</v>
      </c>
      <c r="E4" s="165">
        <f>'C завтраками| Bed and breakfast'!E4</f>
        <v>45407</v>
      </c>
      <c r="F4" s="165">
        <f>'C завтраками| Bed and breakfast'!F4</f>
        <v>45409</v>
      </c>
      <c r="G4" s="165">
        <f>'C завтраками| Bed and breakfast'!G4</f>
        <v>45411</v>
      </c>
      <c r="H4" s="165">
        <f>'C завтраками| Bed and breakfast'!H4</f>
        <v>45413</v>
      </c>
      <c r="I4" s="165">
        <f>'C завтраками| Bed and breakfast'!I4</f>
        <v>45417</v>
      </c>
      <c r="J4" s="165">
        <f>'C завтраками| Bed and breakfast'!J4</f>
        <v>45419</v>
      </c>
      <c r="K4" s="165">
        <f>'C завтраками| Bed and breakfast'!K4</f>
        <v>45420</v>
      </c>
      <c r="L4" s="165">
        <f>'C завтраками| Bed and breakfast'!L4</f>
        <v>45421</v>
      </c>
      <c r="M4" s="165">
        <f>'C завтраками| Bed and breakfast'!M4</f>
        <v>45423</v>
      </c>
      <c r="N4" s="165">
        <f>'C завтраками| Bed and breakfast'!N4</f>
        <v>45424</v>
      </c>
      <c r="O4" s="165">
        <f>'C завтраками| Bed and breakfast'!O4</f>
        <v>45427</v>
      </c>
      <c r="P4" s="165">
        <f>'C завтраками| Bed and breakfast'!P4</f>
        <v>45429</v>
      </c>
      <c r="Q4" s="165">
        <f>'C завтраками| Bed and breakfast'!Q4</f>
        <v>45434</v>
      </c>
      <c r="R4" s="165">
        <f>'C завтраками| Bed and breakfast'!R4</f>
        <v>45435</v>
      </c>
      <c r="S4" s="165">
        <f>'C завтраками| Bed and breakfast'!S4</f>
        <v>45437</v>
      </c>
      <c r="T4" s="165">
        <f>'C завтраками| Bed and breakfast'!T4</f>
        <v>45443</v>
      </c>
      <c r="U4" s="165">
        <f>'C завтраками| Bed and breakfast'!U4</f>
        <v>45444</v>
      </c>
      <c r="V4" s="165">
        <f>'C завтраками| Bed and breakfast'!V4</f>
        <v>45445</v>
      </c>
      <c r="W4" s="165">
        <f>'C завтраками| Bed and breakfast'!W4</f>
        <v>45453</v>
      </c>
      <c r="X4" s="165">
        <f>'C завтраками| Bed and breakfast'!X4</f>
        <v>45457</v>
      </c>
      <c r="Y4" s="165">
        <f>'C завтраками| Bed and breakfast'!Y4</f>
        <v>45460</v>
      </c>
      <c r="Z4" s="165">
        <f>'C завтраками| Bed and breakfast'!Z4</f>
        <v>45465</v>
      </c>
      <c r="AA4" s="165">
        <f>'C завтраками| Bed and breakfast'!AA4</f>
        <v>45466</v>
      </c>
      <c r="AB4" s="165">
        <f>'C завтраками| Bed and breakfast'!AB4</f>
        <v>45471</v>
      </c>
      <c r="AC4" s="165">
        <f>'C завтраками| Bed and breakfast'!AC4</f>
        <v>45474</v>
      </c>
      <c r="AD4" s="165">
        <f>'C завтраками| Bed and breakfast'!AD4</f>
        <v>45484</v>
      </c>
      <c r="AE4" s="165">
        <f>'C завтраками| Bed and breakfast'!AE4</f>
        <v>45489</v>
      </c>
      <c r="AF4" s="165">
        <f>'C завтраками| Bed and breakfast'!AF4</f>
        <v>45494</v>
      </c>
      <c r="AG4" s="165">
        <f>'C завтраками| Bed and breakfast'!AG4</f>
        <v>45499</v>
      </c>
      <c r="AH4" s="165">
        <f>'C завтраками| Bed and breakfast'!AH4</f>
        <v>45501</v>
      </c>
      <c r="AI4" s="165">
        <f>'C завтраками| Bed and breakfast'!AI4</f>
        <v>45505</v>
      </c>
      <c r="AJ4" s="165">
        <f>'C завтраками| Bed and breakfast'!AJ4</f>
        <v>45506</v>
      </c>
      <c r="AK4" s="165">
        <f>'C завтраками| Bed and breakfast'!AK4</f>
        <v>45508</v>
      </c>
      <c r="AL4" s="165">
        <f>'C завтраками| Bed and breakfast'!AL4</f>
        <v>45513</v>
      </c>
      <c r="AM4" s="165">
        <f>'C завтраками| Bed and breakfast'!AM4</f>
        <v>45515</v>
      </c>
      <c r="AN4" s="165">
        <f>'C завтраками| Bed and breakfast'!AN4</f>
        <v>45520</v>
      </c>
      <c r="AO4" s="165">
        <f>'C завтраками| Bed and breakfast'!AO4</f>
        <v>45522</v>
      </c>
      <c r="AP4" s="165">
        <f>'C завтраками| Bed and breakfast'!AP4</f>
        <v>45527</v>
      </c>
      <c r="AQ4" s="165">
        <f>'C завтраками| Bed and breakfast'!AQ4</f>
        <v>45529</v>
      </c>
      <c r="AR4" s="165">
        <f>'C завтраками| Bed and breakfast'!AR4</f>
        <v>45534</v>
      </c>
      <c r="AS4" s="165">
        <f>'C завтраками| Bed and breakfast'!AS4</f>
        <v>45536</v>
      </c>
      <c r="AT4" s="165">
        <f>'C завтраками| Bed and breakfast'!AT4</f>
        <v>45541</v>
      </c>
      <c r="AU4" s="165">
        <f>'C завтраками| Bed and breakfast'!AU4</f>
        <v>45543</v>
      </c>
      <c r="AV4" s="165">
        <f>'C завтраками| Bed and breakfast'!AV4</f>
        <v>45548</v>
      </c>
      <c r="AW4" s="165">
        <f>'C завтраками| Bed and breakfast'!AW4</f>
        <v>45550</v>
      </c>
      <c r="AX4" s="165">
        <f>'C завтраками| Bed and breakfast'!AX4</f>
        <v>45555</v>
      </c>
      <c r="AY4" s="165">
        <f>'C завтраками| Bed and breakfast'!AY4</f>
        <v>45557</v>
      </c>
      <c r="AZ4" s="165">
        <f>'C завтраками| Bed and breakfast'!AZ4</f>
        <v>45562</v>
      </c>
      <c r="BA4" s="165">
        <f>'C завтраками| Bed and breakfast'!BA4</f>
        <v>45564</v>
      </c>
    </row>
    <row r="5" spans="1:53" s="8" customFormat="1" ht="22.35" customHeight="1" x14ac:dyDescent="0.2">
      <c r="A5" s="153" t="s">
        <v>11</v>
      </c>
      <c r="B5" s="165">
        <f>'C завтраками| Bed and breakfast'!B5</f>
        <v>45401</v>
      </c>
      <c r="C5" s="165">
        <f>'C завтраками| Bed and breakfast'!C5</f>
        <v>45402</v>
      </c>
      <c r="D5" s="165">
        <f>'C завтраками| Bed and breakfast'!D5</f>
        <v>45406</v>
      </c>
      <c r="E5" s="165">
        <f>'C завтраками| Bed and breakfast'!E5</f>
        <v>45408</v>
      </c>
      <c r="F5" s="165">
        <f>'C завтраками| Bed and breakfast'!F5</f>
        <v>45410</v>
      </c>
      <c r="G5" s="165">
        <f>'C завтраками| Bed and breakfast'!G5</f>
        <v>45412</v>
      </c>
      <c r="H5" s="165">
        <f>'C завтраками| Bed and breakfast'!H5</f>
        <v>45416</v>
      </c>
      <c r="I5" s="165">
        <f>'C завтраками| Bed and breakfast'!I5</f>
        <v>45418</v>
      </c>
      <c r="J5" s="165">
        <f>'C завтраками| Bed and breakfast'!J5</f>
        <v>45419</v>
      </c>
      <c r="K5" s="165">
        <f>'C завтраками| Bed and breakfast'!K5</f>
        <v>45420</v>
      </c>
      <c r="L5" s="165">
        <f>'C завтраками| Bed and breakfast'!L5</f>
        <v>45422</v>
      </c>
      <c r="M5" s="165">
        <f>'C завтраками| Bed and breakfast'!M5</f>
        <v>45423</v>
      </c>
      <c r="N5" s="165">
        <f>'C завтраками| Bed and breakfast'!N5</f>
        <v>45426</v>
      </c>
      <c r="O5" s="165">
        <f>'C завтраками| Bed and breakfast'!O5</f>
        <v>45428</v>
      </c>
      <c r="P5" s="165">
        <f>'C завтраками| Bed and breakfast'!P5</f>
        <v>45433</v>
      </c>
      <c r="Q5" s="165">
        <f>'C завтраками| Bed and breakfast'!Q5</f>
        <v>45434</v>
      </c>
      <c r="R5" s="165">
        <f>'C завтраками| Bed and breakfast'!R5</f>
        <v>45436</v>
      </c>
      <c r="S5" s="165">
        <f>'C завтраками| Bed and breakfast'!S5</f>
        <v>45442</v>
      </c>
      <c r="T5" s="165">
        <f>'C завтраками| Bed and breakfast'!T5</f>
        <v>45443</v>
      </c>
      <c r="U5" s="165">
        <f>'C завтраками| Bed and breakfast'!U5</f>
        <v>45444</v>
      </c>
      <c r="V5" s="165">
        <f>'C завтраками| Bed and breakfast'!V5</f>
        <v>45452</v>
      </c>
      <c r="W5" s="165">
        <f>'C завтраками| Bed and breakfast'!W5</f>
        <v>45456</v>
      </c>
      <c r="X5" s="165">
        <f>'C завтраками| Bed and breakfast'!X5</f>
        <v>45459</v>
      </c>
      <c r="Y5" s="165">
        <f>'C завтраками| Bed and breakfast'!Y5</f>
        <v>45464</v>
      </c>
      <c r="Z5" s="165">
        <f>'C завтраками| Bed and breakfast'!Z5</f>
        <v>45465</v>
      </c>
      <c r="AA5" s="165">
        <f>'C завтраками| Bed and breakfast'!AA5</f>
        <v>45470</v>
      </c>
      <c r="AB5" s="165">
        <f>'C завтраками| Bed and breakfast'!AB5</f>
        <v>45473</v>
      </c>
      <c r="AC5" s="165">
        <f>'C завтраками| Bed and breakfast'!AC5</f>
        <v>45483</v>
      </c>
      <c r="AD5" s="165">
        <f>'C завтраками| Bed and breakfast'!AD5</f>
        <v>45488</v>
      </c>
      <c r="AE5" s="165">
        <f>'C завтраками| Bed and breakfast'!AE5</f>
        <v>45493</v>
      </c>
      <c r="AF5" s="165">
        <f>'C завтраками| Bed and breakfast'!AF5</f>
        <v>45498</v>
      </c>
      <c r="AG5" s="165">
        <f>'C завтраками| Bed and breakfast'!AG5</f>
        <v>45500</v>
      </c>
      <c r="AH5" s="165">
        <f>'C завтраками| Bed and breakfast'!AH5</f>
        <v>45504</v>
      </c>
      <c r="AI5" s="165">
        <f>'C завтраками| Bed and breakfast'!AI5</f>
        <v>45505</v>
      </c>
      <c r="AJ5" s="165">
        <f>'C завтраками| Bed and breakfast'!AJ5</f>
        <v>45507</v>
      </c>
      <c r="AK5" s="165">
        <f>'C завтраками| Bed and breakfast'!AK5</f>
        <v>45512</v>
      </c>
      <c r="AL5" s="165">
        <f>'C завтраками| Bed and breakfast'!AL5</f>
        <v>45514</v>
      </c>
      <c r="AM5" s="165">
        <f>'C завтраками| Bed and breakfast'!AM5</f>
        <v>45519</v>
      </c>
      <c r="AN5" s="165">
        <f>'C завтраками| Bed and breakfast'!AN5</f>
        <v>45521</v>
      </c>
      <c r="AO5" s="165">
        <f>'C завтраками| Bed and breakfast'!AO5</f>
        <v>45526</v>
      </c>
      <c r="AP5" s="165">
        <f>'C завтраками| Bed and breakfast'!AP5</f>
        <v>45528</v>
      </c>
      <c r="AQ5" s="165">
        <f>'C завтраками| Bed and breakfast'!AQ5</f>
        <v>45533</v>
      </c>
      <c r="AR5" s="165">
        <f>'C завтраками| Bed and breakfast'!AR5</f>
        <v>45535</v>
      </c>
      <c r="AS5" s="165">
        <f>'C завтраками| Bed and breakfast'!AS5</f>
        <v>45540</v>
      </c>
      <c r="AT5" s="165">
        <f>'C завтраками| Bed and breakfast'!AT5</f>
        <v>45542</v>
      </c>
      <c r="AU5" s="165">
        <f>'C завтраками| Bed and breakfast'!AU5</f>
        <v>45547</v>
      </c>
      <c r="AV5" s="165">
        <f>'C завтраками| Bed and breakfast'!AV5</f>
        <v>45549</v>
      </c>
      <c r="AW5" s="165">
        <f>'C завтраками| Bed and breakfast'!AW5</f>
        <v>45554</v>
      </c>
      <c r="AX5" s="165">
        <f>'C завтраками| Bed and breakfast'!AX5</f>
        <v>45556</v>
      </c>
      <c r="AY5" s="165">
        <f>'C завтраками| Bed and breakfast'!AY5</f>
        <v>45561</v>
      </c>
      <c r="AZ5" s="165">
        <f>'C завтраками| Bed and breakfast'!AZ5</f>
        <v>45563</v>
      </c>
      <c r="BA5" s="165">
        <f>'C завтраками| Bed and breakfast'!BA5</f>
        <v>45565</v>
      </c>
    </row>
    <row r="6" spans="1:53" ht="10.7" customHeight="1" x14ac:dyDescent="0.2">
      <c r="A6" s="17" t="s">
        <v>149</v>
      </c>
    </row>
    <row r="7" spans="1:53" ht="10.7" customHeight="1" x14ac:dyDescent="0.2">
      <c r="A7" s="19">
        <v>1</v>
      </c>
      <c r="B7" s="160">
        <f>'C завтраками| Bed and breakfast'!B7*0.9</f>
        <v>11430</v>
      </c>
      <c r="C7" s="160">
        <f>'C завтраками| Bed and breakfast'!C7*0.9</f>
        <v>16290</v>
      </c>
      <c r="D7" s="160">
        <f>'C завтраками| Bed and breakfast'!D7*0.9</f>
        <v>11430</v>
      </c>
      <c r="E7" s="160">
        <f>'C завтраками| Bed and breakfast'!E7*0.9</f>
        <v>16290</v>
      </c>
      <c r="F7" s="160">
        <f>'C завтраками| Bed and breakfast'!F7*0.9</f>
        <v>16290</v>
      </c>
      <c r="G7" s="160">
        <f>'C завтраками| Bed and breakfast'!G7*0.9</f>
        <v>12510</v>
      </c>
      <c r="H7" s="160">
        <f>'C завтраками| Bed and breakfast'!H7*0.9</f>
        <v>12510</v>
      </c>
      <c r="I7" s="160">
        <f>'C завтраками| Bed and breakfast'!I7*0.9</f>
        <v>10350</v>
      </c>
      <c r="J7" s="160">
        <f>'C завтраками| Bed and breakfast'!J7*0.9</f>
        <v>10350</v>
      </c>
      <c r="K7" s="160">
        <f>'C завтраками| Bed and breakfast'!K7*0.9</f>
        <v>11430</v>
      </c>
      <c r="L7" s="160">
        <f>'C завтраками| Bed and breakfast'!L7*0.9</f>
        <v>13590</v>
      </c>
      <c r="M7" s="160">
        <f>'C завтраками| Bed and breakfast'!M7*0.9</f>
        <v>12510</v>
      </c>
      <c r="N7" s="160">
        <f>'C завтраками| Bed and breakfast'!N7*0.9</f>
        <v>8640</v>
      </c>
      <c r="O7" s="160">
        <f>'C завтраками| Bed and breakfast'!O7*0.9</f>
        <v>10350</v>
      </c>
      <c r="P7" s="160">
        <f>'C завтраками| Bed and breakfast'!P7*0.9</f>
        <v>10350</v>
      </c>
      <c r="Q7" s="160">
        <f>'C завтраками| Bed and breakfast'!Q7*0.9</f>
        <v>11430</v>
      </c>
      <c r="R7" s="160">
        <f>'C завтраками| Bed and breakfast'!R7*0.9</f>
        <v>12510</v>
      </c>
      <c r="S7" s="160">
        <f>'C завтраками| Bed and breakfast'!S7*0.9</f>
        <v>8640</v>
      </c>
      <c r="T7" s="160">
        <f>'C завтраками| Bed and breakfast'!T7*0.9</f>
        <v>8640</v>
      </c>
      <c r="U7" s="160">
        <f>'C завтраками| Bed and breakfast'!U7*0.9</f>
        <v>9090</v>
      </c>
      <c r="V7" s="160">
        <f>'C завтраками| Bed and breakfast'!V7*0.9</f>
        <v>12240</v>
      </c>
      <c r="W7" s="160">
        <f>'C завтраками| Bed and breakfast'!W7*0.9</f>
        <v>10350</v>
      </c>
      <c r="X7" s="160">
        <f>'C завтраками| Bed and breakfast'!X7*0.9</f>
        <v>10980</v>
      </c>
      <c r="Y7" s="160">
        <f>'C завтраками| Bed and breakfast'!Y7*0.9</f>
        <v>14400</v>
      </c>
      <c r="Z7" s="160">
        <f>'C завтраками| Bed and breakfast'!Z7*0.9</f>
        <v>10980</v>
      </c>
      <c r="AA7" s="160">
        <f>'C завтраками| Bed and breakfast'!AA7*0.9</f>
        <v>10980</v>
      </c>
      <c r="AB7" s="160">
        <f>'C завтраками| Bed and breakfast'!AB7*0.9</f>
        <v>10980</v>
      </c>
      <c r="AC7" s="160">
        <f>'C завтраками| Bed and breakfast'!AC7*0.9</f>
        <v>13320</v>
      </c>
      <c r="AD7" s="160">
        <f>'C завтраками| Bed and breakfast'!AD7*0.9</f>
        <v>12240</v>
      </c>
      <c r="AE7" s="160">
        <f>'C завтраками| Bed and breakfast'!AE7*0.9</f>
        <v>13320</v>
      </c>
      <c r="AF7" s="160">
        <f>'C завтраками| Bed and breakfast'!AF7*0.9</f>
        <v>12240</v>
      </c>
      <c r="AG7" s="160">
        <f>'C завтраками| Bed and breakfast'!AG7*0.9</f>
        <v>12240</v>
      </c>
      <c r="AH7" s="160">
        <f>'C завтраками| Bed and breakfast'!AH7*0.9</f>
        <v>10980</v>
      </c>
      <c r="AI7" s="160">
        <f>'C завтраками| Bed and breakfast'!AI7*0.9</f>
        <v>12240</v>
      </c>
      <c r="AJ7" s="160">
        <f>'C завтраками| Bed and breakfast'!AJ7*0.9</f>
        <v>13320</v>
      </c>
      <c r="AK7" s="160">
        <f>'C завтраками| Bed and breakfast'!AK7*0.9</f>
        <v>12240</v>
      </c>
      <c r="AL7" s="160">
        <f>'C завтраками| Bed and breakfast'!AL7*0.9</f>
        <v>13320</v>
      </c>
      <c r="AM7" s="160">
        <f>'C завтраками| Bed and breakfast'!AM7*0.9</f>
        <v>12240</v>
      </c>
      <c r="AN7" s="160">
        <f>'C завтраками| Bed and breakfast'!AN7*0.9</f>
        <v>13320</v>
      </c>
      <c r="AO7" s="160">
        <f>'C завтраками| Bed and breakfast'!AO7*0.9</f>
        <v>13320</v>
      </c>
      <c r="AP7" s="160">
        <f>'C завтраками| Bed and breakfast'!AP7*0.9</f>
        <v>13320</v>
      </c>
      <c r="AQ7" s="160">
        <f>'C завтраками| Bed and breakfast'!AQ7*0.9</f>
        <v>12240</v>
      </c>
      <c r="AR7" s="160">
        <f>'C завтраками| Bed and breakfast'!AR7*0.9</f>
        <v>13320</v>
      </c>
      <c r="AS7" s="160">
        <f>'C завтраками| Bed and breakfast'!AS7*0.9</f>
        <v>12240</v>
      </c>
      <c r="AT7" s="160">
        <f>'C завтраками| Bed and breakfast'!AT7*0.9</f>
        <v>13320</v>
      </c>
      <c r="AU7" s="160">
        <f>'C завтраками| Bed and breakfast'!AU7*0.9</f>
        <v>12240</v>
      </c>
      <c r="AV7" s="160">
        <f>'C завтраками| Bed and breakfast'!AV7*0.9</f>
        <v>13320</v>
      </c>
      <c r="AW7" s="160">
        <f>'C завтраками| Bed and breakfast'!AW7*0.9</f>
        <v>12240</v>
      </c>
      <c r="AX7" s="160">
        <f>'C завтраками| Bed and breakfast'!AX7*0.9</f>
        <v>13320</v>
      </c>
      <c r="AY7" s="160">
        <f>'C завтраками| Bed and breakfast'!AY7*0.9</f>
        <v>12240</v>
      </c>
      <c r="AZ7" s="160">
        <f>'C завтраками| Bed and breakfast'!AZ7*0.9</f>
        <v>13320</v>
      </c>
      <c r="BA7" s="160">
        <f>'C завтраками| Bed and breakfast'!BA7*0.9</f>
        <v>12240</v>
      </c>
    </row>
    <row r="8" spans="1:53" ht="10.7" customHeight="1" x14ac:dyDescent="0.2">
      <c r="A8" s="19">
        <v>2</v>
      </c>
      <c r="B8" s="160">
        <f>'C завтраками| Bed and breakfast'!B8*0.9</f>
        <v>13050</v>
      </c>
      <c r="C8" s="160">
        <f>'C завтраками| Bed and breakfast'!C8*0.9</f>
        <v>17910</v>
      </c>
      <c r="D8" s="160">
        <f>'C завтраками| Bed and breakfast'!D8*0.9</f>
        <v>13050</v>
      </c>
      <c r="E8" s="160">
        <f>'C завтраками| Bed and breakfast'!E8*0.9</f>
        <v>17910</v>
      </c>
      <c r="F8" s="160">
        <f>'C завтраками| Bed and breakfast'!F8*0.9</f>
        <v>17910</v>
      </c>
      <c r="G8" s="160">
        <f>'C завтраками| Bed and breakfast'!G8*0.9</f>
        <v>14130</v>
      </c>
      <c r="H8" s="160">
        <f>'C завтраками| Bed and breakfast'!H8*0.9</f>
        <v>14130</v>
      </c>
      <c r="I8" s="160">
        <f>'C завтраками| Bed and breakfast'!I8*0.9</f>
        <v>11970</v>
      </c>
      <c r="J8" s="160">
        <f>'C завтраками| Bed and breakfast'!J8*0.9</f>
        <v>11970</v>
      </c>
      <c r="K8" s="160">
        <f>'C завтраками| Bed and breakfast'!K8*0.9</f>
        <v>13050</v>
      </c>
      <c r="L8" s="160">
        <f>'C завтраками| Bed and breakfast'!L8*0.9</f>
        <v>15210</v>
      </c>
      <c r="M8" s="160">
        <f>'C завтраками| Bed and breakfast'!M8*0.9</f>
        <v>14130</v>
      </c>
      <c r="N8" s="160">
        <f>'C завтраками| Bed and breakfast'!N8*0.9</f>
        <v>10260</v>
      </c>
      <c r="O8" s="160">
        <f>'C завтраками| Bed and breakfast'!O8*0.9</f>
        <v>11970</v>
      </c>
      <c r="P8" s="160">
        <f>'C завтраками| Bed and breakfast'!P8*0.9</f>
        <v>11970</v>
      </c>
      <c r="Q8" s="160">
        <f>'C завтраками| Bed and breakfast'!Q8*0.9</f>
        <v>13050</v>
      </c>
      <c r="R8" s="160">
        <f>'C завтраками| Bed and breakfast'!R8*0.9</f>
        <v>14130</v>
      </c>
      <c r="S8" s="160">
        <f>'C завтраками| Bed and breakfast'!S8*0.9</f>
        <v>10260</v>
      </c>
      <c r="T8" s="160">
        <f>'C завтраками| Bed and breakfast'!T8*0.9</f>
        <v>10260</v>
      </c>
      <c r="U8" s="160">
        <f>'C завтраками| Bed and breakfast'!U8*0.9</f>
        <v>10710</v>
      </c>
      <c r="V8" s="160">
        <f>'C завтраками| Bed and breakfast'!V8*0.9</f>
        <v>13860</v>
      </c>
      <c r="W8" s="160">
        <f>'C завтраками| Bed and breakfast'!W8*0.9</f>
        <v>11970</v>
      </c>
      <c r="X8" s="160">
        <f>'C завтраками| Bed and breakfast'!X8*0.9</f>
        <v>12600</v>
      </c>
      <c r="Y8" s="160">
        <f>'C завтраками| Bed and breakfast'!Y8*0.9</f>
        <v>16020</v>
      </c>
      <c r="Z8" s="160">
        <f>'C завтраками| Bed and breakfast'!Z8*0.9</f>
        <v>12600</v>
      </c>
      <c r="AA8" s="160">
        <f>'C завтраками| Bed and breakfast'!AA8*0.9</f>
        <v>12600</v>
      </c>
      <c r="AB8" s="160">
        <f>'C завтраками| Bed and breakfast'!AB8*0.9</f>
        <v>12600</v>
      </c>
      <c r="AC8" s="160">
        <f>'C завтраками| Bed and breakfast'!AC8*0.9</f>
        <v>14940</v>
      </c>
      <c r="AD8" s="160">
        <f>'C завтраками| Bed and breakfast'!AD8*0.9</f>
        <v>13860</v>
      </c>
      <c r="AE8" s="160">
        <f>'C завтраками| Bed and breakfast'!AE8*0.9</f>
        <v>14940</v>
      </c>
      <c r="AF8" s="160">
        <f>'C завтраками| Bed and breakfast'!AF8*0.9</f>
        <v>13860</v>
      </c>
      <c r="AG8" s="160">
        <f>'C завтраками| Bed and breakfast'!AG8*0.9</f>
        <v>13860</v>
      </c>
      <c r="AH8" s="160">
        <f>'C завтраками| Bed and breakfast'!AH8*0.9</f>
        <v>12600</v>
      </c>
      <c r="AI8" s="160">
        <f>'C завтраками| Bed and breakfast'!AI8*0.9</f>
        <v>13860</v>
      </c>
      <c r="AJ8" s="160">
        <f>'C завтраками| Bed and breakfast'!AJ8*0.9</f>
        <v>14940</v>
      </c>
      <c r="AK8" s="160">
        <f>'C завтраками| Bed and breakfast'!AK8*0.9</f>
        <v>13860</v>
      </c>
      <c r="AL8" s="160">
        <f>'C завтраками| Bed and breakfast'!AL8*0.9</f>
        <v>14940</v>
      </c>
      <c r="AM8" s="160">
        <f>'C завтраками| Bed and breakfast'!AM8*0.9</f>
        <v>13860</v>
      </c>
      <c r="AN8" s="160">
        <f>'C завтраками| Bed and breakfast'!AN8*0.9</f>
        <v>14940</v>
      </c>
      <c r="AO8" s="160">
        <f>'C завтраками| Bed and breakfast'!AO8*0.9</f>
        <v>14940</v>
      </c>
      <c r="AP8" s="160">
        <f>'C завтраками| Bed and breakfast'!AP8*0.9</f>
        <v>14940</v>
      </c>
      <c r="AQ8" s="160">
        <f>'C завтраками| Bed and breakfast'!AQ8*0.9</f>
        <v>13860</v>
      </c>
      <c r="AR8" s="160">
        <f>'C завтраками| Bed and breakfast'!AR8*0.9</f>
        <v>14940</v>
      </c>
      <c r="AS8" s="160">
        <f>'C завтраками| Bed and breakfast'!AS8*0.9</f>
        <v>13860</v>
      </c>
      <c r="AT8" s="160">
        <f>'C завтраками| Bed and breakfast'!AT8*0.9</f>
        <v>14940</v>
      </c>
      <c r="AU8" s="160">
        <f>'C завтраками| Bed and breakfast'!AU8*0.9</f>
        <v>13860</v>
      </c>
      <c r="AV8" s="160">
        <f>'C завтраками| Bed and breakfast'!AV8*0.9</f>
        <v>14940</v>
      </c>
      <c r="AW8" s="160">
        <f>'C завтраками| Bed and breakfast'!AW8*0.9</f>
        <v>13860</v>
      </c>
      <c r="AX8" s="160">
        <f>'C завтраками| Bed and breakfast'!AX8*0.9</f>
        <v>14940</v>
      </c>
      <c r="AY8" s="160">
        <f>'C завтраками| Bed and breakfast'!AY8*0.9</f>
        <v>13860</v>
      </c>
      <c r="AZ8" s="160">
        <f>'C завтраками| Bed and breakfast'!AZ8*0.9</f>
        <v>14940</v>
      </c>
      <c r="BA8" s="160">
        <f>'C завтраками| Bed and breakfast'!BA8*0.9</f>
        <v>13860</v>
      </c>
    </row>
    <row r="9" spans="1:53" ht="10.7" customHeight="1" x14ac:dyDescent="0.2">
      <c r="A9" s="17" t="s">
        <v>150</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row>
    <row r="10" spans="1:53" s="155" customFormat="1" ht="10.7" customHeight="1" x14ac:dyDescent="0.2">
      <c r="A10" s="19">
        <v>1</v>
      </c>
      <c r="B10" s="160">
        <f>'C завтраками| Bed and breakfast'!B10*0.9</f>
        <v>12330</v>
      </c>
      <c r="C10" s="160">
        <f>'C завтраками| Bed and breakfast'!C10*0.9</f>
        <v>17190</v>
      </c>
      <c r="D10" s="160">
        <f>'C завтраками| Bed and breakfast'!D10*0.9</f>
        <v>12330</v>
      </c>
      <c r="E10" s="160">
        <f>'C завтраками| Bed and breakfast'!E10*0.9</f>
        <v>17190</v>
      </c>
      <c r="F10" s="160">
        <f>'C завтраками| Bed and breakfast'!F10*0.9</f>
        <v>17190</v>
      </c>
      <c r="G10" s="160">
        <f>'C завтраками| Bed and breakfast'!G10*0.9</f>
        <v>13410</v>
      </c>
      <c r="H10" s="160">
        <f>'C завтраками| Bed and breakfast'!H10*0.9</f>
        <v>13410</v>
      </c>
      <c r="I10" s="160">
        <f>'C завтраками| Bed and breakfast'!I10*0.9</f>
        <v>11250</v>
      </c>
      <c r="J10" s="160">
        <f>'C завтраками| Bed and breakfast'!J10*0.9</f>
        <v>11250</v>
      </c>
      <c r="K10" s="160">
        <f>'C завтраками| Bed and breakfast'!K10*0.9</f>
        <v>12330</v>
      </c>
      <c r="L10" s="160">
        <f>'C завтраками| Bed and breakfast'!L10*0.9</f>
        <v>14490</v>
      </c>
      <c r="M10" s="160">
        <f>'C завтраками| Bed and breakfast'!M10*0.9</f>
        <v>13410</v>
      </c>
      <c r="N10" s="160">
        <f>'C завтраками| Bed and breakfast'!N10*0.9</f>
        <v>9540</v>
      </c>
      <c r="O10" s="160">
        <f>'C завтраками| Bed and breakfast'!O10*0.9</f>
        <v>11250</v>
      </c>
      <c r="P10" s="160">
        <f>'C завтраками| Bed and breakfast'!P10*0.9</f>
        <v>11250</v>
      </c>
      <c r="Q10" s="160">
        <f>'C завтраками| Bed and breakfast'!Q10*0.9</f>
        <v>12330</v>
      </c>
      <c r="R10" s="160">
        <f>'C завтраками| Bed and breakfast'!R10*0.9</f>
        <v>13410</v>
      </c>
      <c r="S10" s="160">
        <f>'C завтраками| Bed and breakfast'!S10*0.9</f>
        <v>9540</v>
      </c>
      <c r="T10" s="160">
        <f>'C завтраками| Bed and breakfast'!T10*0.9</f>
        <v>9540</v>
      </c>
      <c r="U10" s="160">
        <f>'C завтраками| Bed and breakfast'!U10*0.9</f>
        <v>9990</v>
      </c>
      <c r="V10" s="160">
        <f>'C завтраками| Bed and breakfast'!V10*0.9</f>
        <v>13140</v>
      </c>
      <c r="W10" s="160">
        <f>'C завтраками| Bed and breakfast'!W10*0.9</f>
        <v>11250</v>
      </c>
      <c r="X10" s="160">
        <f>'C завтраками| Bed and breakfast'!X10*0.9</f>
        <v>11880</v>
      </c>
      <c r="Y10" s="160">
        <f>'C завтраками| Bed and breakfast'!Y10*0.9</f>
        <v>15300</v>
      </c>
      <c r="Z10" s="160">
        <f>'C завтраками| Bed and breakfast'!Z10*0.9</f>
        <v>11880</v>
      </c>
      <c r="AA10" s="160">
        <f>'C завтраками| Bed and breakfast'!AA10*0.9</f>
        <v>11880</v>
      </c>
      <c r="AB10" s="160">
        <f>'C завтраками| Bed and breakfast'!AB10*0.9</f>
        <v>11880</v>
      </c>
      <c r="AC10" s="160">
        <f>'C завтраками| Bed and breakfast'!AC10*0.9</f>
        <v>14220</v>
      </c>
      <c r="AD10" s="160">
        <f>'C завтраками| Bed and breakfast'!AD10*0.9</f>
        <v>13140</v>
      </c>
      <c r="AE10" s="160">
        <f>'C завтраками| Bed and breakfast'!AE10*0.9</f>
        <v>14220</v>
      </c>
      <c r="AF10" s="160">
        <f>'C завтраками| Bed and breakfast'!AF10*0.9</f>
        <v>13140</v>
      </c>
      <c r="AG10" s="160">
        <f>'C завтраками| Bed and breakfast'!AG10*0.9</f>
        <v>13140</v>
      </c>
      <c r="AH10" s="160">
        <f>'C завтраками| Bed and breakfast'!AH10*0.9</f>
        <v>11880</v>
      </c>
      <c r="AI10" s="160">
        <f>'C завтраками| Bed and breakfast'!AI10*0.9</f>
        <v>13140</v>
      </c>
      <c r="AJ10" s="160">
        <f>'C завтраками| Bed and breakfast'!AJ10*0.9</f>
        <v>14220</v>
      </c>
      <c r="AK10" s="160">
        <f>'C завтраками| Bed and breakfast'!AK10*0.9</f>
        <v>13140</v>
      </c>
      <c r="AL10" s="160">
        <f>'C завтраками| Bed and breakfast'!AL10*0.9</f>
        <v>14220</v>
      </c>
      <c r="AM10" s="160">
        <f>'C завтраками| Bed and breakfast'!AM10*0.9</f>
        <v>13140</v>
      </c>
      <c r="AN10" s="160">
        <f>'C завтраками| Bed and breakfast'!AN10*0.9</f>
        <v>14220</v>
      </c>
      <c r="AO10" s="160">
        <f>'C завтраками| Bed and breakfast'!AO10*0.9</f>
        <v>14220</v>
      </c>
      <c r="AP10" s="160">
        <f>'C завтраками| Bed and breakfast'!AP10*0.9</f>
        <v>14220</v>
      </c>
      <c r="AQ10" s="160">
        <f>'C завтраками| Bed and breakfast'!AQ10*0.9</f>
        <v>13140</v>
      </c>
      <c r="AR10" s="160">
        <f>'C завтраками| Bed and breakfast'!AR10*0.9</f>
        <v>14220</v>
      </c>
      <c r="AS10" s="160">
        <f>'C завтраками| Bed and breakfast'!AS10*0.9</f>
        <v>13140</v>
      </c>
      <c r="AT10" s="160">
        <f>'C завтраками| Bed and breakfast'!AT10*0.9</f>
        <v>14220</v>
      </c>
      <c r="AU10" s="160">
        <f>'C завтраками| Bed and breakfast'!AU10*0.9</f>
        <v>13140</v>
      </c>
      <c r="AV10" s="160">
        <f>'C завтраками| Bed and breakfast'!AV10*0.9</f>
        <v>14220</v>
      </c>
      <c r="AW10" s="160">
        <f>'C завтраками| Bed and breakfast'!AW10*0.9</f>
        <v>13140</v>
      </c>
      <c r="AX10" s="160">
        <f>'C завтраками| Bed and breakfast'!AX10*0.9</f>
        <v>14220</v>
      </c>
      <c r="AY10" s="160">
        <f>'C завтраками| Bed and breakfast'!AY10*0.9</f>
        <v>13140</v>
      </c>
      <c r="AZ10" s="160">
        <f>'C завтраками| Bed and breakfast'!AZ10*0.9</f>
        <v>14220</v>
      </c>
      <c r="BA10" s="160">
        <f>'C завтраками| Bed and breakfast'!BA10*0.9</f>
        <v>13140</v>
      </c>
    </row>
    <row r="11" spans="1:53" ht="10.7" customHeight="1" x14ac:dyDescent="0.2">
      <c r="A11" s="19">
        <v>2</v>
      </c>
      <c r="B11" s="160">
        <f>'C завтраками| Bed and breakfast'!B11*0.9</f>
        <v>13950</v>
      </c>
      <c r="C11" s="160">
        <f>'C завтраками| Bed and breakfast'!C11*0.9</f>
        <v>18810</v>
      </c>
      <c r="D11" s="160">
        <f>'C завтраками| Bed and breakfast'!D11*0.9</f>
        <v>13950</v>
      </c>
      <c r="E11" s="160">
        <f>'C завтраками| Bed and breakfast'!E11*0.9</f>
        <v>18810</v>
      </c>
      <c r="F11" s="160">
        <f>'C завтраками| Bed and breakfast'!F11*0.9</f>
        <v>18810</v>
      </c>
      <c r="G11" s="160">
        <f>'C завтраками| Bed and breakfast'!G11*0.9</f>
        <v>15030</v>
      </c>
      <c r="H11" s="160">
        <f>'C завтраками| Bed and breakfast'!H11*0.9</f>
        <v>15030</v>
      </c>
      <c r="I11" s="160">
        <f>'C завтраками| Bed and breakfast'!I11*0.9</f>
        <v>12870</v>
      </c>
      <c r="J11" s="160">
        <f>'C завтраками| Bed and breakfast'!J11*0.9</f>
        <v>12870</v>
      </c>
      <c r="K11" s="160">
        <f>'C завтраками| Bed and breakfast'!K11*0.9</f>
        <v>13950</v>
      </c>
      <c r="L11" s="160">
        <f>'C завтраками| Bed and breakfast'!L11*0.9</f>
        <v>16110</v>
      </c>
      <c r="M11" s="160">
        <f>'C завтраками| Bed and breakfast'!M11*0.9</f>
        <v>15030</v>
      </c>
      <c r="N11" s="160">
        <f>'C завтраками| Bed and breakfast'!N11*0.9</f>
        <v>11160</v>
      </c>
      <c r="O11" s="160">
        <f>'C завтраками| Bed and breakfast'!O11*0.9</f>
        <v>12870</v>
      </c>
      <c r="P11" s="160">
        <f>'C завтраками| Bed and breakfast'!P11*0.9</f>
        <v>12870</v>
      </c>
      <c r="Q11" s="160">
        <f>'C завтраками| Bed and breakfast'!Q11*0.9</f>
        <v>13950</v>
      </c>
      <c r="R11" s="160">
        <f>'C завтраками| Bed and breakfast'!R11*0.9</f>
        <v>15030</v>
      </c>
      <c r="S11" s="160">
        <f>'C завтраками| Bed and breakfast'!S11*0.9</f>
        <v>11160</v>
      </c>
      <c r="T11" s="160">
        <f>'C завтраками| Bed and breakfast'!T11*0.9</f>
        <v>11160</v>
      </c>
      <c r="U11" s="160">
        <f>'C завтраками| Bed and breakfast'!U11*0.9</f>
        <v>11610</v>
      </c>
      <c r="V11" s="160">
        <f>'C завтраками| Bed and breakfast'!V11*0.9</f>
        <v>14760</v>
      </c>
      <c r="W11" s="160">
        <f>'C завтраками| Bed and breakfast'!W11*0.9</f>
        <v>12870</v>
      </c>
      <c r="X11" s="160">
        <f>'C завтраками| Bed and breakfast'!X11*0.9</f>
        <v>13500</v>
      </c>
      <c r="Y11" s="160">
        <f>'C завтраками| Bed and breakfast'!Y11*0.9</f>
        <v>16920</v>
      </c>
      <c r="Z11" s="160">
        <f>'C завтраками| Bed and breakfast'!Z11*0.9</f>
        <v>13500</v>
      </c>
      <c r="AA11" s="160">
        <f>'C завтраками| Bed and breakfast'!AA11*0.9</f>
        <v>13500</v>
      </c>
      <c r="AB11" s="160">
        <f>'C завтраками| Bed and breakfast'!AB11*0.9</f>
        <v>13500</v>
      </c>
      <c r="AC11" s="160">
        <f>'C завтраками| Bed and breakfast'!AC11*0.9</f>
        <v>15840</v>
      </c>
      <c r="AD11" s="160">
        <f>'C завтраками| Bed and breakfast'!AD11*0.9</f>
        <v>14760</v>
      </c>
      <c r="AE11" s="160">
        <f>'C завтраками| Bed and breakfast'!AE11*0.9</f>
        <v>15840</v>
      </c>
      <c r="AF11" s="160">
        <f>'C завтраками| Bed and breakfast'!AF11*0.9</f>
        <v>14760</v>
      </c>
      <c r="AG11" s="160">
        <f>'C завтраками| Bed and breakfast'!AG11*0.9</f>
        <v>14760</v>
      </c>
      <c r="AH11" s="160">
        <f>'C завтраками| Bed and breakfast'!AH11*0.9</f>
        <v>13500</v>
      </c>
      <c r="AI11" s="160">
        <f>'C завтраками| Bed and breakfast'!AI11*0.9</f>
        <v>14760</v>
      </c>
      <c r="AJ11" s="160">
        <f>'C завтраками| Bed and breakfast'!AJ11*0.9</f>
        <v>15840</v>
      </c>
      <c r="AK11" s="160">
        <f>'C завтраками| Bed and breakfast'!AK11*0.9</f>
        <v>14760</v>
      </c>
      <c r="AL11" s="160">
        <f>'C завтраками| Bed and breakfast'!AL11*0.9</f>
        <v>15840</v>
      </c>
      <c r="AM11" s="160">
        <f>'C завтраками| Bed and breakfast'!AM11*0.9</f>
        <v>14760</v>
      </c>
      <c r="AN11" s="160">
        <f>'C завтраками| Bed and breakfast'!AN11*0.9</f>
        <v>15840</v>
      </c>
      <c r="AO11" s="160">
        <f>'C завтраками| Bed and breakfast'!AO11*0.9</f>
        <v>15840</v>
      </c>
      <c r="AP11" s="160">
        <f>'C завтраками| Bed and breakfast'!AP11*0.9</f>
        <v>15840</v>
      </c>
      <c r="AQ11" s="160">
        <f>'C завтраками| Bed and breakfast'!AQ11*0.9</f>
        <v>14760</v>
      </c>
      <c r="AR11" s="160">
        <f>'C завтраками| Bed and breakfast'!AR11*0.9</f>
        <v>15840</v>
      </c>
      <c r="AS11" s="160">
        <f>'C завтраками| Bed and breakfast'!AS11*0.9</f>
        <v>14760</v>
      </c>
      <c r="AT11" s="160">
        <f>'C завтраками| Bed and breakfast'!AT11*0.9</f>
        <v>15840</v>
      </c>
      <c r="AU11" s="160">
        <f>'C завтраками| Bed and breakfast'!AU11*0.9</f>
        <v>14760</v>
      </c>
      <c r="AV11" s="160">
        <f>'C завтраками| Bed and breakfast'!AV11*0.9</f>
        <v>15840</v>
      </c>
      <c r="AW11" s="160">
        <f>'C завтраками| Bed and breakfast'!AW11*0.9</f>
        <v>14760</v>
      </c>
      <c r="AX11" s="160">
        <f>'C завтраками| Bed and breakfast'!AX11*0.9</f>
        <v>15840</v>
      </c>
      <c r="AY11" s="160">
        <f>'C завтраками| Bed and breakfast'!AY11*0.9</f>
        <v>14760</v>
      </c>
      <c r="AZ11" s="160">
        <f>'C завтраками| Bed and breakfast'!AZ11*0.9</f>
        <v>15840</v>
      </c>
      <c r="BA11" s="160">
        <f>'C завтраками| Bed and breakfast'!BA11*0.9</f>
        <v>14760</v>
      </c>
    </row>
    <row r="12" spans="1:53" ht="10.7" customHeight="1" x14ac:dyDescent="0.2">
      <c r="A12" s="17"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row>
    <row r="13" spans="1:53" ht="10.7" customHeight="1" x14ac:dyDescent="0.2">
      <c r="A13" s="19">
        <v>1</v>
      </c>
      <c r="B13" s="160">
        <f>'C завтраками| Bed and breakfast'!B13*0.9</f>
        <v>13230</v>
      </c>
      <c r="C13" s="160">
        <f>'C завтраками| Bed and breakfast'!C13*0.9</f>
        <v>18090</v>
      </c>
      <c r="D13" s="160">
        <f>'C завтраками| Bed and breakfast'!D13*0.9</f>
        <v>13230</v>
      </c>
      <c r="E13" s="160">
        <f>'C завтраками| Bed and breakfast'!E13*0.9</f>
        <v>18090</v>
      </c>
      <c r="F13" s="160">
        <f>'C завтраками| Bed and breakfast'!F13*0.9</f>
        <v>18090</v>
      </c>
      <c r="G13" s="160">
        <f>'C завтраками| Bed and breakfast'!G13*0.9</f>
        <v>14310</v>
      </c>
      <c r="H13" s="160">
        <f>'C завтраками| Bed and breakfast'!H13*0.9</f>
        <v>14310</v>
      </c>
      <c r="I13" s="160">
        <f>'C завтраками| Bed and breakfast'!I13*0.9</f>
        <v>12150</v>
      </c>
      <c r="J13" s="160">
        <f>'C завтраками| Bed and breakfast'!J13*0.9</f>
        <v>12150</v>
      </c>
      <c r="K13" s="160">
        <f>'C завтраками| Bed and breakfast'!K13*0.9</f>
        <v>13230</v>
      </c>
      <c r="L13" s="160">
        <f>'C завтраками| Bed and breakfast'!L13*0.9</f>
        <v>15390</v>
      </c>
      <c r="M13" s="160">
        <f>'C завтраками| Bed and breakfast'!M13*0.9</f>
        <v>14310</v>
      </c>
      <c r="N13" s="160">
        <f>'C завтраками| Bed and breakfast'!N13*0.9</f>
        <v>10440</v>
      </c>
      <c r="O13" s="160">
        <f>'C завтраками| Bed and breakfast'!O13*0.9</f>
        <v>12150</v>
      </c>
      <c r="P13" s="160">
        <f>'C завтраками| Bed and breakfast'!P13*0.9</f>
        <v>12150</v>
      </c>
      <c r="Q13" s="160">
        <f>'C завтраками| Bed and breakfast'!Q13*0.9</f>
        <v>13230</v>
      </c>
      <c r="R13" s="160">
        <f>'C завтраками| Bed and breakfast'!R13*0.9</f>
        <v>14310</v>
      </c>
      <c r="S13" s="160">
        <f>'C завтраками| Bed and breakfast'!S13*0.9</f>
        <v>10440</v>
      </c>
      <c r="T13" s="160">
        <f>'C завтраками| Bed and breakfast'!T13*0.9</f>
        <v>10440</v>
      </c>
      <c r="U13" s="160">
        <f>'C завтраками| Bed and breakfast'!U13*0.9</f>
        <v>10890</v>
      </c>
      <c r="V13" s="160">
        <f>'C завтраками| Bed and breakfast'!V13*0.9</f>
        <v>14040</v>
      </c>
      <c r="W13" s="160">
        <f>'C завтраками| Bed and breakfast'!W13*0.9</f>
        <v>12150</v>
      </c>
      <c r="X13" s="160">
        <f>'C завтраками| Bed and breakfast'!X13*0.9</f>
        <v>12780</v>
      </c>
      <c r="Y13" s="160">
        <f>'C завтраками| Bed and breakfast'!Y13*0.9</f>
        <v>16200</v>
      </c>
      <c r="Z13" s="160">
        <f>'C завтраками| Bed and breakfast'!Z13*0.9</f>
        <v>12780</v>
      </c>
      <c r="AA13" s="160">
        <f>'C завтраками| Bed and breakfast'!AA13*0.9</f>
        <v>12780</v>
      </c>
      <c r="AB13" s="160">
        <f>'C завтраками| Bed and breakfast'!AB13*0.9</f>
        <v>12780</v>
      </c>
      <c r="AC13" s="160">
        <f>'C завтраками| Bed and breakfast'!AC13*0.9</f>
        <v>15120</v>
      </c>
      <c r="AD13" s="160">
        <f>'C завтраками| Bed and breakfast'!AD13*0.9</f>
        <v>14040</v>
      </c>
      <c r="AE13" s="160">
        <f>'C завтраками| Bed and breakfast'!AE13*0.9</f>
        <v>15120</v>
      </c>
      <c r="AF13" s="160">
        <f>'C завтраками| Bed and breakfast'!AF13*0.9</f>
        <v>14040</v>
      </c>
      <c r="AG13" s="160">
        <f>'C завтраками| Bed and breakfast'!AG13*0.9</f>
        <v>14040</v>
      </c>
      <c r="AH13" s="160">
        <f>'C завтраками| Bed and breakfast'!AH13*0.9</f>
        <v>12780</v>
      </c>
      <c r="AI13" s="160">
        <f>'C завтраками| Bed and breakfast'!AI13*0.9</f>
        <v>14040</v>
      </c>
      <c r="AJ13" s="160">
        <f>'C завтраками| Bed and breakfast'!AJ13*0.9</f>
        <v>15120</v>
      </c>
      <c r="AK13" s="160">
        <f>'C завтраками| Bed and breakfast'!AK13*0.9</f>
        <v>14040</v>
      </c>
      <c r="AL13" s="160">
        <f>'C завтраками| Bed and breakfast'!AL13*0.9</f>
        <v>15120</v>
      </c>
      <c r="AM13" s="160">
        <f>'C завтраками| Bed and breakfast'!AM13*0.9</f>
        <v>14040</v>
      </c>
      <c r="AN13" s="160">
        <f>'C завтраками| Bed and breakfast'!AN13*0.9</f>
        <v>15120</v>
      </c>
      <c r="AO13" s="160">
        <f>'C завтраками| Bed and breakfast'!AO13*0.9</f>
        <v>15120</v>
      </c>
      <c r="AP13" s="160">
        <f>'C завтраками| Bed and breakfast'!AP13*0.9</f>
        <v>15120</v>
      </c>
      <c r="AQ13" s="160">
        <f>'C завтраками| Bed and breakfast'!AQ13*0.9</f>
        <v>14040</v>
      </c>
      <c r="AR13" s="160">
        <f>'C завтраками| Bed and breakfast'!AR13*0.9</f>
        <v>15120</v>
      </c>
      <c r="AS13" s="160">
        <f>'C завтраками| Bed and breakfast'!AS13*0.9</f>
        <v>14040</v>
      </c>
      <c r="AT13" s="160">
        <f>'C завтраками| Bed and breakfast'!AT13*0.9</f>
        <v>15120</v>
      </c>
      <c r="AU13" s="160">
        <f>'C завтраками| Bed and breakfast'!AU13*0.9</f>
        <v>14040</v>
      </c>
      <c r="AV13" s="160">
        <f>'C завтраками| Bed and breakfast'!AV13*0.9</f>
        <v>15120</v>
      </c>
      <c r="AW13" s="160">
        <f>'C завтраками| Bed and breakfast'!AW13*0.9</f>
        <v>14040</v>
      </c>
      <c r="AX13" s="160">
        <f>'C завтраками| Bed and breakfast'!AX13*0.9</f>
        <v>15120</v>
      </c>
      <c r="AY13" s="160">
        <f>'C завтраками| Bed and breakfast'!AY13*0.9</f>
        <v>14040</v>
      </c>
      <c r="AZ13" s="160">
        <f>'C завтраками| Bed and breakfast'!AZ13*0.9</f>
        <v>15120</v>
      </c>
      <c r="BA13" s="160">
        <f>'C завтраками| Bed and breakfast'!BA13*0.9</f>
        <v>14040</v>
      </c>
    </row>
    <row r="14" spans="1:53" ht="10.7" customHeight="1" x14ac:dyDescent="0.2">
      <c r="A14" s="19">
        <v>2</v>
      </c>
      <c r="B14" s="160">
        <f>'C завтраками| Bed and breakfast'!B14*0.9</f>
        <v>14850</v>
      </c>
      <c r="C14" s="160">
        <f>'C завтраками| Bed and breakfast'!C14*0.9</f>
        <v>19710</v>
      </c>
      <c r="D14" s="160">
        <f>'C завтраками| Bed and breakfast'!D14*0.9</f>
        <v>14850</v>
      </c>
      <c r="E14" s="160">
        <f>'C завтраками| Bed and breakfast'!E14*0.9</f>
        <v>19710</v>
      </c>
      <c r="F14" s="160">
        <f>'C завтраками| Bed and breakfast'!F14*0.9</f>
        <v>19710</v>
      </c>
      <c r="G14" s="160">
        <f>'C завтраками| Bed and breakfast'!G14*0.9</f>
        <v>15930</v>
      </c>
      <c r="H14" s="160">
        <f>'C завтраками| Bed and breakfast'!H14*0.9</f>
        <v>15930</v>
      </c>
      <c r="I14" s="160">
        <f>'C завтраками| Bed and breakfast'!I14*0.9</f>
        <v>13770</v>
      </c>
      <c r="J14" s="160">
        <f>'C завтраками| Bed and breakfast'!J14*0.9</f>
        <v>13770</v>
      </c>
      <c r="K14" s="160">
        <f>'C завтраками| Bed and breakfast'!K14*0.9</f>
        <v>14850</v>
      </c>
      <c r="L14" s="160">
        <f>'C завтраками| Bed and breakfast'!L14*0.9</f>
        <v>17010</v>
      </c>
      <c r="M14" s="160">
        <f>'C завтраками| Bed and breakfast'!M14*0.9</f>
        <v>15930</v>
      </c>
      <c r="N14" s="160">
        <f>'C завтраками| Bed and breakfast'!N14*0.9</f>
        <v>12060</v>
      </c>
      <c r="O14" s="160">
        <f>'C завтраками| Bed and breakfast'!O14*0.9</f>
        <v>13770</v>
      </c>
      <c r="P14" s="160">
        <f>'C завтраками| Bed and breakfast'!P14*0.9</f>
        <v>13770</v>
      </c>
      <c r="Q14" s="160">
        <f>'C завтраками| Bed and breakfast'!Q14*0.9</f>
        <v>14850</v>
      </c>
      <c r="R14" s="160">
        <f>'C завтраками| Bed and breakfast'!R14*0.9</f>
        <v>15930</v>
      </c>
      <c r="S14" s="160">
        <f>'C завтраками| Bed and breakfast'!S14*0.9</f>
        <v>12060</v>
      </c>
      <c r="T14" s="160">
        <f>'C завтраками| Bed and breakfast'!T14*0.9</f>
        <v>12060</v>
      </c>
      <c r="U14" s="160">
        <f>'C завтраками| Bed and breakfast'!U14*0.9</f>
        <v>12510</v>
      </c>
      <c r="V14" s="160">
        <f>'C завтраками| Bed and breakfast'!V14*0.9</f>
        <v>15660</v>
      </c>
      <c r="W14" s="160">
        <f>'C завтраками| Bed and breakfast'!W14*0.9</f>
        <v>13770</v>
      </c>
      <c r="X14" s="160">
        <f>'C завтраками| Bed and breakfast'!X14*0.9</f>
        <v>14400</v>
      </c>
      <c r="Y14" s="160">
        <f>'C завтраками| Bed and breakfast'!Y14*0.9</f>
        <v>17820</v>
      </c>
      <c r="Z14" s="160">
        <f>'C завтраками| Bed and breakfast'!Z14*0.9</f>
        <v>14400</v>
      </c>
      <c r="AA14" s="160">
        <f>'C завтраками| Bed and breakfast'!AA14*0.9</f>
        <v>14400</v>
      </c>
      <c r="AB14" s="160">
        <f>'C завтраками| Bed and breakfast'!AB14*0.9</f>
        <v>14400</v>
      </c>
      <c r="AC14" s="160">
        <f>'C завтраками| Bed and breakfast'!AC14*0.9</f>
        <v>16740</v>
      </c>
      <c r="AD14" s="160">
        <f>'C завтраками| Bed and breakfast'!AD14*0.9</f>
        <v>15660</v>
      </c>
      <c r="AE14" s="160">
        <f>'C завтраками| Bed and breakfast'!AE14*0.9</f>
        <v>16740</v>
      </c>
      <c r="AF14" s="160">
        <f>'C завтраками| Bed and breakfast'!AF14*0.9</f>
        <v>15660</v>
      </c>
      <c r="AG14" s="160">
        <f>'C завтраками| Bed and breakfast'!AG14*0.9</f>
        <v>15660</v>
      </c>
      <c r="AH14" s="160">
        <f>'C завтраками| Bed and breakfast'!AH14*0.9</f>
        <v>14400</v>
      </c>
      <c r="AI14" s="160">
        <f>'C завтраками| Bed and breakfast'!AI14*0.9</f>
        <v>15660</v>
      </c>
      <c r="AJ14" s="160">
        <f>'C завтраками| Bed and breakfast'!AJ14*0.9</f>
        <v>16740</v>
      </c>
      <c r="AK14" s="160">
        <f>'C завтраками| Bed and breakfast'!AK14*0.9</f>
        <v>15660</v>
      </c>
      <c r="AL14" s="160">
        <f>'C завтраками| Bed and breakfast'!AL14*0.9</f>
        <v>16740</v>
      </c>
      <c r="AM14" s="160">
        <f>'C завтраками| Bed and breakfast'!AM14*0.9</f>
        <v>15660</v>
      </c>
      <c r="AN14" s="160">
        <f>'C завтраками| Bed and breakfast'!AN14*0.9</f>
        <v>16740</v>
      </c>
      <c r="AO14" s="160">
        <f>'C завтраками| Bed and breakfast'!AO14*0.9</f>
        <v>16740</v>
      </c>
      <c r="AP14" s="160">
        <f>'C завтраками| Bed and breakfast'!AP14*0.9</f>
        <v>16740</v>
      </c>
      <c r="AQ14" s="160">
        <f>'C завтраками| Bed and breakfast'!AQ14*0.9</f>
        <v>15660</v>
      </c>
      <c r="AR14" s="160">
        <f>'C завтраками| Bed and breakfast'!AR14*0.9</f>
        <v>16740</v>
      </c>
      <c r="AS14" s="160">
        <f>'C завтраками| Bed and breakfast'!AS14*0.9</f>
        <v>15660</v>
      </c>
      <c r="AT14" s="160">
        <f>'C завтраками| Bed and breakfast'!AT14*0.9</f>
        <v>16740</v>
      </c>
      <c r="AU14" s="160">
        <f>'C завтраками| Bed and breakfast'!AU14*0.9</f>
        <v>15660</v>
      </c>
      <c r="AV14" s="160">
        <f>'C завтраками| Bed and breakfast'!AV14*0.9</f>
        <v>16740</v>
      </c>
      <c r="AW14" s="160">
        <f>'C завтраками| Bed and breakfast'!AW14*0.9</f>
        <v>15660</v>
      </c>
      <c r="AX14" s="160">
        <f>'C завтраками| Bed and breakfast'!AX14*0.9</f>
        <v>16740</v>
      </c>
      <c r="AY14" s="160">
        <f>'C завтраками| Bed and breakfast'!AY14*0.9</f>
        <v>15660</v>
      </c>
      <c r="AZ14" s="160">
        <f>'C завтраками| Bed and breakfast'!AZ14*0.9</f>
        <v>16740</v>
      </c>
      <c r="BA14" s="160">
        <f>'C завтраками| Bed and breakfast'!BA14*0.9</f>
        <v>15660</v>
      </c>
    </row>
    <row r="15" spans="1:53" ht="10.7" customHeight="1" x14ac:dyDescent="0.2">
      <c r="A15" s="17" t="s">
        <v>4</v>
      </c>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row>
    <row r="16" spans="1:53" ht="10.7" customHeight="1" x14ac:dyDescent="0.2">
      <c r="A16" s="19">
        <v>1</v>
      </c>
      <c r="B16" s="160">
        <f>'C завтраками| Bed and breakfast'!B16*0.9</f>
        <v>14130</v>
      </c>
      <c r="C16" s="160">
        <f>'C завтраками| Bed and breakfast'!C16*0.9</f>
        <v>18990</v>
      </c>
      <c r="D16" s="160">
        <f>'C завтраками| Bed and breakfast'!D16*0.9</f>
        <v>14130</v>
      </c>
      <c r="E16" s="160">
        <f>'C завтраками| Bed and breakfast'!E16*0.9</f>
        <v>18990</v>
      </c>
      <c r="F16" s="160">
        <f>'C завтраками| Bed and breakfast'!F16*0.9</f>
        <v>18990</v>
      </c>
      <c r="G16" s="160">
        <f>'C завтраками| Bed and breakfast'!G16*0.9</f>
        <v>15210</v>
      </c>
      <c r="H16" s="160">
        <f>'C завтраками| Bed and breakfast'!H16*0.9</f>
        <v>15210</v>
      </c>
      <c r="I16" s="160">
        <f>'C завтраками| Bed and breakfast'!I16*0.9</f>
        <v>13050</v>
      </c>
      <c r="J16" s="160">
        <f>'C завтраками| Bed and breakfast'!J16*0.9</f>
        <v>13050</v>
      </c>
      <c r="K16" s="160">
        <f>'C завтраками| Bed and breakfast'!K16*0.9</f>
        <v>14130</v>
      </c>
      <c r="L16" s="160">
        <f>'C завтраками| Bed and breakfast'!L16*0.9</f>
        <v>16290</v>
      </c>
      <c r="M16" s="160">
        <f>'C завтраками| Bed and breakfast'!M16*0.9</f>
        <v>15210</v>
      </c>
      <c r="N16" s="160">
        <f>'C завтраками| Bed and breakfast'!N16*0.9</f>
        <v>11340</v>
      </c>
      <c r="O16" s="160">
        <f>'C завтраками| Bed and breakfast'!O16*0.9</f>
        <v>13050</v>
      </c>
      <c r="P16" s="160">
        <f>'C завтраками| Bed and breakfast'!P16*0.9</f>
        <v>13050</v>
      </c>
      <c r="Q16" s="160">
        <f>'C завтраками| Bed and breakfast'!Q16*0.9</f>
        <v>14130</v>
      </c>
      <c r="R16" s="160">
        <f>'C завтраками| Bed and breakfast'!R16*0.9</f>
        <v>15210</v>
      </c>
      <c r="S16" s="160">
        <f>'C завтраками| Bed and breakfast'!S16*0.9</f>
        <v>11340</v>
      </c>
      <c r="T16" s="160">
        <f>'C завтраками| Bed and breakfast'!T16*0.9</f>
        <v>11340</v>
      </c>
      <c r="U16" s="160">
        <f>'C завтраками| Bed and breakfast'!U16*0.9</f>
        <v>11790</v>
      </c>
      <c r="V16" s="160">
        <f>'C завтраками| Bed and breakfast'!V16*0.9</f>
        <v>14940</v>
      </c>
      <c r="W16" s="160">
        <f>'C завтраками| Bed and breakfast'!W16*0.9</f>
        <v>13050</v>
      </c>
      <c r="X16" s="160">
        <f>'C завтраками| Bed and breakfast'!X16*0.9</f>
        <v>13680</v>
      </c>
      <c r="Y16" s="160">
        <f>'C завтраками| Bed and breakfast'!Y16*0.9</f>
        <v>17100</v>
      </c>
      <c r="Z16" s="160">
        <f>'C завтраками| Bed and breakfast'!Z16*0.9</f>
        <v>13680</v>
      </c>
      <c r="AA16" s="160">
        <f>'C завтраками| Bed and breakfast'!AA16*0.9</f>
        <v>13680</v>
      </c>
      <c r="AB16" s="160">
        <f>'C завтраками| Bed and breakfast'!AB16*0.9</f>
        <v>13680</v>
      </c>
      <c r="AC16" s="160">
        <f>'C завтраками| Bed and breakfast'!AC16*0.9</f>
        <v>16020</v>
      </c>
      <c r="AD16" s="160">
        <f>'C завтраками| Bed and breakfast'!AD16*0.9</f>
        <v>14940</v>
      </c>
      <c r="AE16" s="160">
        <f>'C завтраками| Bed and breakfast'!AE16*0.9</f>
        <v>16020</v>
      </c>
      <c r="AF16" s="160">
        <f>'C завтраками| Bed and breakfast'!AF16*0.9</f>
        <v>14940</v>
      </c>
      <c r="AG16" s="160">
        <f>'C завтраками| Bed and breakfast'!AG16*0.9</f>
        <v>14940</v>
      </c>
      <c r="AH16" s="160">
        <f>'C завтраками| Bed and breakfast'!AH16*0.9</f>
        <v>13680</v>
      </c>
      <c r="AI16" s="160">
        <f>'C завтраками| Bed and breakfast'!AI16*0.9</f>
        <v>14940</v>
      </c>
      <c r="AJ16" s="160">
        <f>'C завтраками| Bed and breakfast'!AJ16*0.9</f>
        <v>16020</v>
      </c>
      <c r="AK16" s="160">
        <f>'C завтраками| Bed and breakfast'!AK16*0.9</f>
        <v>14940</v>
      </c>
      <c r="AL16" s="160">
        <f>'C завтраками| Bed and breakfast'!AL16*0.9</f>
        <v>16020</v>
      </c>
      <c r="AM16" s="160">
        <f>'C завтраками| Bed and breakfast'!AM16*0.9</f>
        <v>14940</v>
      </c>
      <c r="AN16" s="160">
        <f>'C завтраками| Bed and breakfast'!AN16*0.9</f>
        <v>16020</v>
      </c>
      <c r="AO16" s="160">
        <f>'C завтраками| Bed and breakfast'!AO16*0.9</f>
        <v>16020</v>
      </c>
      <c r="AP16" s="160">
        <f>'C завтраками| Bed and breakfast'!AP16*0.9</f>
        <v>16020</v>
      </c>
      <c r="AQ16" s="160">
        <f>'C завтраками| Bed and breakfast'!AQ16*0.9</f>
        <v>14940</v>
      </c>
      <c r="AR16" s="160">
        <f>'C завтраками| Bed and breakfast'!AR16*0.9</f>
        <v>16020</v>
      </c>
      <c r="AS16" s="160">
        <f>'C завтраками| Bed and breakfast'!AS16*0.9</f>
        <v>14940</v>
      </c>
      <c r="AT16" s="160">
        <f>'C завтраками| Bed and breakfast'!AT16*0.9</f>
        <v>16020</v>
      </c>
      <c r="AU16" s="160">
        <f>'C завтраками| Bed and breakfast'!AU16*0.9</f>
        <v>14940</v>
      </c>
      <c r="AV16" s="160">
        <f>'C завтраками| Bed and breakfast'!AV16*0.9</f>
        <v>16020</v>
      </c>
      <c r="AW16" s="160">
        <f>'C завтраками| Bed and breakfast'!AW16*0.9</f>
        <v>14940</v>
      </c>
      <c r="AX16" s="160">
        <f>'C завтраками| Bed and breakfast'!AX16*0.9</f>
        <v>16020</v>
      </c>
      <c r="AY16" s="160">
        <f>'C завтраками| Bed and breakfast'!AY16*0.9</f>
        <v>14940</v>
      </c>
      <c r="AZ16" s="160">
        <f>'C завтраками| Bed and breakfast'!AZ16*0.9</f>
        <v>16020</v>
      </c>
      <c r="BA16" s="160">
        <f>'C завтраками| Bed and breakfast'!BA16*0.9</f>
        <v>14940</v>
      </c>
    </row>
    <row r="17" spans="1:53" ht="10.7" customHeight="1" x14ac:dyDescent="0.2">
      <c r="A17" s="19">
        <v>2</v>
      </c>
      <c r="B17" s="160">
        <f>'C завтраками| Bed and breakfast'!B17*0.9</f>
        <v>15750</v>
      </c>
      <c r="C17" s="160">
        <f>'C завтраками| Bed and breakfast'!C17*0.9</f>
        <v>20610</v>
      </c>
      <c r="D17" s="160">
        <f>'C завтраками| Bed and breakfast'!D17*0.9</f>
        <v>15750</v>
      </c>
      <c r="E17" s="160">
        <f>'C завтраками| Bed and breakfast'!E17*0.9</f>
        <v>20610</v>
      </c>
      <c r="F17" s="160">
        <f>'C завтраками| Bed and breakfast'!F17*0.9</f>
        <v>20610</v>
      </c>
      <c r="G17" s="160">
        <f>'C завтраками| Bed and breakfast'!G17*0.9</f>
        <v>16830</v>
      </c>
      <c r="H17" s="160">
        <f>'C завтраками| Bed and breakfast'!H17*0.9</f>
        <v>16830</v>
      </c>
      <c r="I17" s="160">
        <f>'C завтраками| Bed and breakfast'!I17*0.9</f>
        <v>14670</v>
      </c>
      <c r="J17" s="160">
        <f>'C завтраками| Bed and breakfast'!J17*0.9</f>
        <v>14670</v>
      </c>
      <c r="K17" s="160">
        <f>'C завтраками| Bed and breakfast'!K17*0.9</f>
        <v>15750</v>
      </c>
      <c r="L17" s="160">
        <f>'C завтраками| Bed and breakfast'!L17*0.9</f>
        <v>17910</v>
      </c>
      <c r="M17" s="160">
        <f>'C завтраками| Bed and breakfast'!M17*0.9</f>
        <v>16830</v>
      </c>
      <c r="N17" s="160">
        <f>'C завтраками| Bed and breakfast'!N17*0.9</f>
        <v>12960</v>
      </c>
      <c r="O17" s="160">
        <f>'C завтраками| Bed and breakfast'!O17*0.9</f>
        <v>14670</v>
      </c>
      <c r="P17" s="160">
        <f>'C завтраками| Bed and breakfast'!P17*0.9</f>
        <v>14670</v>
      </c>
      <c r="Q17" s="160">
        <f>'C завтраками| Bed and breakfast'!Q17*0.9</f>
        <v>15750</v>
      </c>
      <c r="R17" s="160">
        <f>'C завтраками| Bed and breakfast'!R17*0.9</f>
        <v>16830</v>
      </c>
      <c r="S17" s="160">
        <f>'C завтраками| Bed and breakfast'!S17*0.9</f>
        <v>12960</v>
      </c>
      <c r="T17" s="160">
        <f>'C завтраками| Bed and breakfast'!T17*0.9</f>
        <v>12960</v>
      </c>
      <c r="U17" s="160">
        <f>'C завтраками| Bed and breakfast'!U17*0.9</f>
        <v>13410</v>
      </c>
      <c r="V17" s="160">
        <f>'C завтраками| Bed and breakfast'!V17*0.9</f>
        <v>16560</v>
      </c>
      <c r="W17" s="160">
        <f>'C завтраками| Bed and breakfast'!W17*0.9</f>
        <v>14670</v>
      </c>
      <c r="X17" s="160">
        <f>'C завтраками| Bed and breakfast'!X17*0.9</f>
        <v>15300</v>
      </c>
      <c r="Y17" s="160">
        <f>'C завтраками| Bed and breakfast'!Y17*0.9</f>
        <v>18720</v>
      </c>
      <c r="Z17" s="160">
        <f>'C завтраками| Bed and breakfast'!Z17*0.9</f>
        <v>15300</v>
      </c>
      <c r="AA17" s="160">
        <f>'C завтраками| Bed and breakfast'!AA17*0.9</f>
        <v>15300</v>
      </c>
      <c r="AB17" s="160">
        <f>'C завтраками| Bed and breakfast'!AB17*0.9</f>
        <v>15300</v>
      </c>
      <c r="AC17" s="160">
        <f>'C завтраками| Bed and breakfast'!AC17*0.9</f>
        <v>17640</v>
      </c>
      <c r="AD17" s="160">
        <f>'C завтраками| Bed and breakfast'!AD17*0.9</f>
        <v>16560</v>
      </c>
      <c r="AE17" s="160">
        <f>'C завтраками| Bed and breakfast'!AE17*0.9</f>
        <v>17640</v>
      </c>
      <c r="AF17" s="160">
        <f>'C завтраками| Bed and breakfast'!AF17*0.9</f>
        <v>16560</v>
      </c>
      <c r="AG17" s="160">
        <f>'C завтраками| Bed and breakfast'!AG17*0.9</f>
        <v>16560</v>
      </c>
      <c r="AH17" s="160">
        <f>'C завтраками| Bed and breakfast'!AH17*0.9</f>
        <v>15300</v>
      </c>
      <c r="AI17" s="160">
        <f>'C завтраками| Bed and breakfast'!AI17*0.9</f>
        <v>16560</v>
      </c>
      <c r="AJ17" s="160">
        <f>'C завтраками| Bed and breakfast'!AJ17*0.9</f>
        <v>17640</v>
      </c>
      <c r="AK17" s="160">
        <f>'C завтраками| Bed and breakfast'!AK17*0.9</f>
        <v>16560</v>
      </c>
      <c r="AL17" s="160">
        <f>'C завтраками| Bed and breakfast'!AL17*0.9</f>
        <v>17640</v>
      </c>
      <c r="AM17" s="160">
        <f>'C завтраками| Bed and breakfast'!AM17*0.9</f>
        <v>16560</v>
      </c>
      <c r="AN17" s="160">
        <f>'C завтраками| Bed and breakfast'!AN17*0.9</f>
        <v>17640</v>
      </c>
      <c r="AO17" s="160">
        <f>'C завтраками| Bed and breakfast'!AO17*0.9</f>
        <v>17640</v>
      </c>
      <c r="AP17" s="160">
        <f>'C завтраками| Bed and breakfast'!AP17*0.9</f>
        <v>17640</v>
      </c>
      <c r="AQ17" s="160">
        <f>'C завтраками| Bed and breakfast'!AQ17*0.9</f>
        <v>16560</v>
      </c>
      <c r="AR17" s="160">
        <f>'C завтраками| Bed and breakfast'!AR17*0.9</f>
        <v>17640</v>
      </c>
      <c r="AS17" s="160">
        <f>'C завтраками| Bed and breakfast'!AS17*0.9</f>
        <v>16560</v>
      </c>
      <c r="AT17" s="160">
        <f>'C завтраками| Bed and breakfast'!AT17*0.9</f>
        <v>17640</v>
      </c>
      <c r="AU17" s="160">
        <f>'C завтраками| Bed and breakfast'!AU17*0.9</f>
        <v>16560</v>
      </c>
      <c r="AV17" s="160">
        <f>'C завтраками| Bed and breakfast'!AV17*0.9</f>
        <v>17640</v>
      </c>
      <c r="AW17" s="160">
        <f>'C завтраками| Bed and breakfast'!AW17*0.9</f>
        <v>16560</v>
      </c>
      <c r="AX17" s="160">
        <f>'C завтраками| Bed and breakfast'!AX17*0.9</f>
        <v>17640</v>
      </c>
      <c r="AY17" s="160">
        <f>'C завтраками| Bed and breakfast'!AY17*0.9</f>
        <v>16560</v>
      </c>
      <c r="AZ17" s="160">
        <f>'C завтраками| Bed and breakfast'!AZ17*0.9</f>
        <v>17640</v>
      </c>
      <c r="BA17" s="160">
        <f>'C завтраками| Bed and breakfast'!BA17*0.9</f>
        <v>16560</v>
      </c>
    </row>
    <row r="18" spans="1:53" ht="10.7" customHeight="1" x14ac:dyDescent="0.2">
      <c r="A18" s="17" t="s">
        <v>152</v>
      </c>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row>
    <row r="19" spans="1:53" ht="10.7" customHeight="1" x14ac:dyDescent="0.2">
      <c r="A19" s="19">
        <v>1</v>
      </c>
      <c r="B19" s="160">
        <f>'C завтраками| Bed and breakfast'!B19*0.9</f>
        <v>15030</v>
      </c>
      <c r="C19" s="160">
        <f>'C завтраками| Bed and breakfast'!C19*0.9</f>
        <v>19890</v>
      </c>
      <c r="D19" s="160">
        <f>'C завтраками| Bed and breakfast'!D19*0.9</f>
        <v>15030</v>
      </c>
      <c r="E19" s="160">
        <f>'C завтраками| Bed and breakfast'!E19*0.9</f>
        <v>19890</v>
      </c>
      <c r="F19" s="160">
        <f>'C завтраками| Bed and breakfast'!F19*0.9</f>
        <v>19890</v>
      </c>
      <c r="G19" s="160">
        <f>'C завтраками| Bed and breakfast'!G19*0.9</f>
        <v>16110</v>
      </c>
      <c r="H19" s="160">
        <f>'C завтраками| Bed and breakfast'!H19*0.9</f>
        <v>16110</v>
      </c>
      <c r="I19" s="160">
        <f>'C завтраками| Bed and breakfast'!I19*0.9</f>
        <v>13950</v>
      </c>
      <c r="J19" s="160">
        <f>'C завтраками| Bed and breakfast'!J19*0.9</f>
        <v>13950</v>
      </c>
      <c r="K19" s="160">
        <f>'C завтраками| Bed and breakfast'!K19*0.9</f>
        <v>15030</v>
      </c>
      <c r="L19" s="160">
        <f>'C завтраками| Bed and breakfast'!L19*0.9</f>
        <v>17190</v>
      </c>
      <c r="M19" s="160">
        <f>'C завтраками| Bed and breakfast'!M19*0.9</f>
        <v>16110</v>
      </c>
      <c r="N19" s="160">
        <f>'C завтраками| Bed and breakfast'!N19*0.9</f>
        <v>12240</v>
      </c>
      <c r="O19" s="160">
        <f>'C завтраками| Bed and breakfast'!O19*0.9</f>
        <v>13950</v>
      </c>
      <c r="P19" s="160">
        <f>'C завтраками| Bed and breakfast'!P19*0.9</f>
        <v>13950</v>
      </c>
      <c r="Q19" s="160">
        <f>'C завтраками| Bed and breakfast'!Q19*0.9</f>
        <v>15030</v>
      </c>
      <c r="R19" s="160">
        <f>'C завтраками| Bed and breakfast'!R19*0.9</f>
        <v>16110</v>
      </c>
      <c r="S19" s="160">
        <f>'C завтраками| Bed and breakfast'!S19*0.9</f>
        <v>12240</v>
      </c>
      <c r="T19" s="160">
        <f>'C завтраками| Bed and breakfast'!T19*0.9</f>
        <v>12240</v>
      </c>
      <c r="U19" s="160">
        <f>'C завтраками| Bed and breakfast'!U19*0.9</f>
        <v>12690</v>
      </c>
      <c r="V19" s="160">
        <f>'C завтраками| Bed and breakfast'!V19*0.9</f>
        <v>15840</v>
      </c>
      <c r="W19" s="160">
        <f>'C завтраками| Bed and breakfast'!W19*0.9</f>
        <v>13950</v>
      </c>
      <c r="X19" s="160">
        <f>'C завтраками| Bed and breakfast'!X19*0.9</f>
        <v>14580</v>
      </c>
      <c r="Y19" s="160">
        <f>'C завтраками| Bed and breakfast'!Y19*0.9</f>
        <v>18000</v>
      </c>
      <c r="Z19" s="160">
        <f>'C завтраками| Bed and breakfast'!Z19*0.9</f>
        <v>14580</v>
      </c>
      <c r="AA19" s="160">
        <f>'C завтраками| Bed and breakfast'!AA19*0.9</f>
        <v>14580</v>
      </c>
      <c r="AB19" s="160">
        <f>'C завтраками| Bed and breakfast'!AB19*0.9</f>
        <v>14580</v>
      </c>
      <c r="AC19" s="160">
        <f>'C завтраками| Bed and breakfast'!AC19*0.9</f>
        <v>16920</v>
      </c>
      <c r="AD19" s="160">
        <f>'C завтраками| Bed and breakfast'!AD19*0.9</f>
        <v>15840</v>
      </c>
      <c r="AE19" s="160">
        <f>'C завтраками| Bed and breakfast'!AE19*0.9</f>
        <v>16920</v>
      </c>
      <c r="AF19" s="160">
        <f>'C завтраками| Bed and breakfast'!AF19*0.9</f>
        <v>15840</v>
      </c>
      <c r="AG19" s="160">
        <f>'C завтраками| Bed and breakfast'!AG19*0.9</f>
        <v>15840</v>
      </c>
      <c r="AH19" s="160">
        <f>'C завтраками| Bed and breakfast'!AH19*0.9</f>
        <v>14580</v>
      </c>
      <c r="AI19" s="160">
        <f>'C завтраками| Bed and breakfast'!AI19*0.9</f>
        <v>15840</v>
      </c>
      <c r="AJ19" s="160">
        <f>'C завтраками| Bed and breakfast'!AJ19*0.9</f>
        <v>16920</v>
      </c>
      <c r="AK19" s="160">
        <f>'C завтраками| Bed and breakfast'!AK19*0.9</f>
        <v>15840</v>
      </c>
      <c r="AL19" s="160">
        <f>'C завтраками| Bed and breakfast'!AL19*0.9</f>
        <v>16920</v>
      </c>
      <c r="AM19" s="160">
        <f>'C завтраками| Bed and breakfast'!AM19*0.9</f>
        <v>15840</v>
      </c>
      <c r="AN19" s="160">
        <f>'C завтраками| Bed and breakfast'!AN19*0.9</f>
        <v>16920</v>
      </c>
      <c r="AO19" s="160">
        <f>'C завтраками| Bed and breakfast'!AO19*0.9</f>
        <v>16920</v>
      </c>
      <c r="AP19" s="160">
        <f>'C завтраками| Bed and breakfast'!AP19*0.9</f>
        <v>16920</v>
      </c>
      <c r="AQ19" s="160">
        <f>'C завтраками| Bed and breakfast'!AQ19*0.9</f>
        <v>15840</v>
      </c>
      <c r="AR19" s="160">
        <f>'C завтраками| Bed and breakfast'!AR19*0.9</f>
        <v>16920</v>
      </c>
      <c r="AS19" s="160">
        <f>'C завтраками| Bed and breakfast'!AS19*0.9</f>
        <v>15840</v>
      </c>
      <c r="AT19" s="160">
        <f>'C завтраками| Bed and breakfast'!AT19*0.9</f>
        <v>16920</v>
      </c>
      <c r="AU19" s="160">
        <f>'C завтраками| Bed and breakfast'!AU19*0.9</f>
        <v>15840</v>
      </c>
      <c r="AV19" s="160">
        <f>'C завтраками| Bed and breakfast'!AV19*0.9</f>
        <v>16920</v>
      </c>
      <c r="AW19" s="160">
        <f>'C завтраками| Bed and breakfast'!AW19*0.9</f>
        <v>15840</v>
      </c>
      <c r="AX19" s="160">
        <f>'C завтраками| Bed and breakfast'!AX19*0.9</f>
        <v>16920</v>
      </c>
      <c r="AY19" s="160">
        <f>'C завтраками| Bed and breakfast'!AY19*0.9</f>
        <v>15840</v>
      </c>
      <c r="AZ19" s="160">
        <f>'C завтраками| Bed and breakfast'!AZ19*0.9</f>
        <v>16920</v>
      </c>
      <c r="BA19" s="160">
        <f>'C завтраками| Bed and breakfast'!BA19*0.9</f>
        <v>15840</v>
      </c>
    </row>
    <row r="20" spans="1:53" ht="10.7" customHeight="1" x14ac:dyDescent="0.2">
      <c r="A20" s="19">
        <v>2</v>
      </c>
      <c r="B20" s="160">
        <f>'C завтраками| Bed and breakfast'!B20*0.9</f>
        <v>16650</v>
      </c>
      <c r="C20" s="160">
        <f>'C завтраками| Bed and breakfast'!C20*0.9</f>
        <v>21510</v>
      </c>
      <c r="D20" s="160">
        <f>'C завтраками| Bed and breakfast'!D20*0.9</f>
        <v>16650</v>
      </c>
      <c r="E20" s="160">
        <f>'C завтраками| Bed and breakfast'!E20*0.9</f>
        <v>21510</v>
      </c>
      <c r="F20" s="160">
        <f>'C завтраками| Bed and breakfast'!F20*0.9</f>
        <v>21510</v>
      </c>
      <c r="G20" s="160">
        <f>'C завтраками| Bed and breakfast'!G20*0.9</f>
        <v>17730</v>
      </c>
      <c r="H20" s="160">
        <f>'C завтраками| Bed and breakfast'!H20*0.9</f>
        <v>17730</v>
      </c>
      <c r="I20" s="160">
        <f>'C завтраками| Bed and breakfast'!I20*0.9</f>
        <v>15570</v>
      </c>
      <c r="J20" s="160">
        <f>'C завтраками| Bed and breakfast'!J20*0.9</f>
        <v>15570</v>
      </c>
      <c r="K20" s="160">
        <f>'C завтраками| Bed and breakfast'!K20*0.9</f>
        <v>16650</v>
      </c>
      <c r="L20" s="160">
        <f>'C завтраками| Bed and breakfast'!L20*0.9</f>
        <v>18810</v>
      </c>
      <c r="M20" s="160">
        <f>'C завтраками| Bed and breakfast'!M20*0.9</f>
        <v>17730</v>
      </c>
      <c r="N20" s="160">
        <f>'C завтраками| Bed and breakfast'!N20*0.9</f>
        <v>13860</v>
      </c>
      <c r="O20" s="160">
        <f>'C завтраками| Bed and breakfast'!O20*0.9</f>
        <v>15570</v>
      </c>
      <c r="P20" s="160">
        <f>'C завтраками| Bed and breakfast'!P20*0.9</f>
        <v>15570</v>
      </c>
      <c r="Q20" s="160">
        <f>'C завтраками| Bed and breakfast'!Q20*0.9</f>
        <v>16650</v>
      </c>
      <c r="R20" s="160">
        <f>'C завтраками| Bed and breakfast'!R20*0.9</f>
        <v>17730</v>
      </c>
      <c r="S20" s="160">
        <f>'C завтраками| Bed and breakfast'!S20*0.9</f>
        <v>13860</v>
      </c>
      <c r="T20" s="160">
        <f>'C завтраками| Bed and breakfast'!T20*0.9</f>
        <v>13860</v>
      </c>
      <c r="U20" s="160">
        <f>'C завтраками| Bed and breakfast'!U20*0.9</f>
        <v>14310</v>
      </c>
      <c r="V20" s="160">
        <f>'C завтраками| Bed and breakfast'!V20*0.9</f>
        <v>17460</v>
      </c>
      <c r="W20" s="160">
        <f>'C завтраками| Bed and breakfast'!W20*0.9</f>
        <v>15570</v>
      </c>
      <c r="X20" s="160">
        <f>'C завтраками| Bed and breakfast'!X20*0.9</f>
        <v>16200</v>
      </c>
      <c r="Y20" s="160">
        <f>'C завтраками| Bed and breakfast'!Y20*0.9</f>
        <v>19620</v>
      </c>
      <c r="Z20" s="160">
        <f>'C завтраками| Bed and breakfast'!Z20*0.9</f>
        <v>16200</v>
      </c>
      <c r="AA20" s="160">
        <f>'C завтраками| Bed and breakfast'!AA20*0.9</f>
        <v>16200</v>
      </c>
      <c r="AB20" s="160">
        <f>'C завтраками| Bed and breakfast'!AB20*0.9</f>
        <v>16200</v>
      </c>
      <c r="AC20" s="160">
        <f>'C завтраками| Bed and breakfast'!AC20*0.9</f>
        <v>18540</v>
      </c>
      <c r="AD20" s="160">
        <f>'C завтраками| Bed and breakfast'!AD20*0.9</f>
        <v>17460</v>
      </c>
      <c r="AE20" s="160">
        <f>'C завтраками| Bed and breakfast'!AE20*0.9</f>
        <v>18540</v>
      </c>
      <c r="AF20" s="160">
        <f>'C завтраками| Bed and breakfast'!AF20*0.9</f>
        <v>17460</v>
      </c>
      <c r="AG20" s="160">
        <f>'C завтраками| Bed and breakfast'!AG20*0.9</f>
        <v>17460</v>
      </c>
      <c r="AH20" s="160">
        <f>'C завтраками| Bed and breakfast'!AH20*0.9</f>
        <v>16200</v>
      </c>
      <c r="AI20" s="160">
        <f>'C завтраками| Bed and breakfast'!AI20*0.9</f>
        <v>17460</v>
      </c>
      <c r="AJ20" s="160">
        <f>'C завтраками| Bed and breakfast'!AJ20*0.9</f>
        <v>18540</v>
      </c>
      <c r="AK20" s="160">
        <f>'C завтраками| Bed and breakfast'!AK20*0.9</f>
        <v>17460</v>
      </c>
      <c r="AL20" s="160">
        <f>'C завтраками| Bed and breakfast'!AL20*0.9</f>
        <v>18540</v>
      </c>
      <c r="AM20" s="160">
        <f>'C завтраками| Bed and breakfast'!AM20*0.9</f>
        <v>17460</v>
      </c>
      <c r="AN20" s="160">
        <f>'C завтраками| Bed and breakfast'!AN20*0.9</f>
        <v>18540</v>
      </c>
      <c r="AO20" s="160">
        <f>'C завтраками| Bed and breakfast'!AO20*0.9</f>
        <v>18540</v>
      </c>
      <c r="AP20" s="160">
        <f>'C завтраками| Bed and breakfast'!AP20*0.9</f>
        <v>18540</v>
      </c>
      <c r="AQ20" s="160">
        <f>'C завтраками| Bed and breakfast'!AQ20*0.9</f>
        <v>17460</v>
      </c>
      <c r="AR20" s="160">
        <f>'C завтраками| Bed and breakfast'!AR20*0.9</f>
        <v>18540</v>
      </c>
      <c r="AS20" s="160">
        <f>'C завтраками| Bed and breakfast'!AS20*0.9</f>
        <v>17460</v>
      </c>
      <c r="AT20" s="160">
        <f>'C завтраками| Bed and breakfast'!AT20*0.9</f>
        <v>18540</v>
      </c>
      <c r="AU20" s="160">
        <f>'C завтраками| Bed and breakfast'!AU20*0.9</f>
        <v>17460</v>
      </c>
      <c r="AV20" s="160">
        <f>'C завтраками| Bed and breakfast'!AV20*0.9</f>
        <v>18540</v>
      </c>
      <c r="AW20" s="160">
        <f>'C завтраками| Bed and breakfast'!AW20*0.9</f>
        <v>17460</v>
      </c>
      <c r="AX20" s="160">
        <f>'C завтраками| Bed and breakfast'!AX20*0.9</f>
        <v>18540</v>
      </c>
      <c r="AY20" s="160">
        <f>'C завтраками| Bed and breakfast'!AY20*0.9</f>
        <v>17460</v>
      </c>
      <c r="AZ20" s="160">
        <f>'C завтраками| Bed and breakfast'!AZ20*0.9</f>
        <v>18540</v>
      </c>
      <c r="BA20" s="160">
        <f>'C завтраками| Bed and breakfast'!BA20*0.9</f>
        <v>17460</v>
      </c>
    </row>
    <row r="21" spans="1:53" ht="10.7" customHeight="1" x14ac:dyDescent="0.2">
      <c r="A21" s="17" t="s">
        <v>5</v>
      </c>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row>
    <row r="22" spans="1:53" ht="10.7" customHeight="1" x14ac:dyDescent="0.2">
      <c r="A22" s="19">
        <v>1</v>
      </c>
      <c r="B22" s="160">
        <f>'C завтраками| Bed and breakfast'!B22*0.9</f>
        <v>19080</v>
      </c>
      <c r="C22" s="160">
        <f>'C завтраками| Bed and breakfast'!C22*0.9</f>
        <v>23940</v>
      </c>
      <c r="D22" s="160">
        <f>'C завтраками| Bed and breakfast'!D22*0.9</f>
        <v>19080</v>
      </c>
      <c r="E22" s="160">
        <f>'C завтраками| Bed and breakfast'!E22*0.9</f>
        <v>23940</v>
      </c>
      <c r="F22" s="160">
        <f>'C завтраками| Bed and breakfast'!F22*0.9</f>
        <v>23940</v>
      </c>
      <c r="G22" s="160">
        <f>'C завтраками| Bed and breakfast'!G22*0.9</f>
        <v>20160</v>
      </c>
      <c r="H22" s="160">
        <f>'C завтраками| Bed and breakfast'!H22*0.9</f>
        <v>20160</v>
      </c>
      <c r="I22" s="160">
        <f>'C завтраками| Bed and breakfast'!I22*0.9</f>
        <v>18000</v>
      </c>
      <c r="J22" s="160">
        <f>'C завтраками| Bed and breakfast'!J22*0.9</f>
        <v>18000</v>
      </c>
      <c r="K22" s="160">
        <f>'C завтраками| Bed and breakfast'!K22*0.9</f>
        <v>19080</v>
      </c>
      <c r="L22" s="160">
        <f>'C завтраками| Bed and breakfast'!L22*0.9</f>
        <v>21240</v>
      </c>
      <c r="M22" s="160">
        <f>'C завтраками| Bed and breakfast'!M22*0.9</f>
        <v>20160</v>
      </c>
      <c r="N22" s="160">
        <f>'C завтраками| Bed and breakfast'!N22*0.9</f>
        <v>16290</v>
      </c>
      <c r="O22" s="160">
        <f>'C завтраками| Bed and breakfast'!O22*0.9</f>
        <v>18000</v>
      </c>
      <c r="P22" s="160">
        <f>'C завтраками| Bed and breakfast'!P22*0.9</f>
        <v>18000</v>
      </c>
      <c r="Q22" s="160">
        <f>'C завтраками| Bed and breakfast'!Q22*0.9</f>
        <v>19080</v>
      </c>
      <c r="R22" s="160">
        <f>'C завтраками| Bed and breakfast'!R22*0.9</f>
        <v>20160</v>
      </c>
      <c r="S22" s="160">
        <f>'C завтраками| Bed and breakfast'!S22*0.9</f>
        <v>16290</v>
      </c>
      <c r="T22" s="160">
        <f>'C завтраками| Bed and breakfast'!T22*0.9</f>
        <v>16290</v>
      </c>
      <c r="U22" s="160">
        <f>'C завтраками| Bed and breakfast'!U22*0.9</f>
        <v>18090</v>
      </c>
      <c r="V22" s="160">
        <f>'C завтраками| Bed and breakfast'!V22*0.9</f>
        <v>21240</v>
      </c>
      <c r="W22" s="160">
        <f>'C завтраками| Bed and breakfast'!W22*0.9</f>
        <v>19350</v>
      </c>
      <c r="X22" s="160">
        <f>'C завтраками| Bed and breakfast'!X22*0.9</f>
        <v>19980</v>
      </c>
      <c r="Y22" s="160">
        <f>'C завтраками| Bed and breakfast'!Y22*0.9</f>
        <v>23400</v>
      </c>
      <c r="Z22" s="160">
        <f>'C завтраками| Bed and breakfast'!Z22*0.9</f>
        <v>19980</v>
      </c>
      <c r="AA22" s="160">
        <f>'C завтраками| Bed and breakfast'!AA22*0.9</f>
        <v>19980</v>
      </c>
      <c r="AB22" s="160">
        <f>'C завтраками| Bed and breakfast'!AB22*0.9</f>
        <v>19980</v>
      </c>
      <c r="AC22" s="160">
        <f>'C завтраками| Bed and breakfast'!AC22*0.9</f>
        <v>22320</v>
      </c>
      <c r="AD22" s="160">
        <f>'C завтраками| Bed and breakfast'!AD22*0.9</f>
        <v>21240</v>
      </c>
      <c r="AE22" s="160">
        <f>'C завтраками| Bed and breakfast'!AE22*0.9</f>
        <v>22320</v>
      </c>
      <c r="AF22" s="160">
        <f>'C завтраками| Bed and breakfast'!AF22*0.9</f>
        <v>21240</v>
      </c>
      <c r="AG22" s="160">
        <f>'C завтраками| Bed and breakfast'!AG22*0.9</f>
        <v>21240</v>
      </c>
      <c r="AH22" s="160">
        <f>'C завтраками| Bed and breakfast'!AH22*0.9</f>
        <v>19980</v>
      </c>
      <c r="AI22" s="160">
        <f>'C завтраками| Bed and breakfast'!AI22*0.9</f>
        <v>21240</v>
      </c>
      <c r="AJ22" s="160">
        <f>'C завтраками| Bed and breakfast'!AJ22*0.9</f>
        <v>22320</v>
      </c>
      <c r="AK22" s="160">
        <f>'C завтраками| Bed and breakfast'!AK22*0.9</f>
        <v>21240</v>
      </c>
      <c r="AL22" s="160">
        <f>'C завтраками| Bed and breakfast'!AL22*0.9</f>
        <v>22320</v>
      </c>
      <c r="AM22" s="160">
        <f>'C завтраками| Bed and breakfast'!AM22*0.9</f>
        <v>21240</v>
      </c>
      <c r="AN22" s="160">
        <f>'C завтраками| Bed and breakfast'!AN22*0.9</f>
        <v>22320</v>
      </c>
      <c r="AO22" s="160">
        <f>'C завтраками| Bed and breakfast'!AO22*0.9</f>
        <v>22320</v>
      </c>
      <c r="AP22" s="160">
        <f>'C завтраками| Bed and breakfast'!AP22*0.9</f>
        <v>22320</v>
      </c>
      <c r="AQ22" s="160">
        <f>'C завтраками| Bed and breakfast'!AQ22*0.9</f>
        <v>21240</v>
      </c>
      <c r="AR22" s="160">
        <f>'C завтраками| Bed and breakfast'!AR22*0.9</f>
        <v>22320</v>
      </c>
      <c r="AS22" s="160">
        <f>'C завтраками| Bed and breakfast'!AS22*0.9</f>
        <v>21240</v>
      </c>
      <c r="AT22" s="160">
        <f>'C завтраками| Bed and breakfast'!AT22*0.9</f>
        <v>22320</v>
      </c>
      <c r="AU22" s="160">
        <f>'C завтраками| Bed and breakfast'!AU22*0.9</f>
        <v>21240</v>
      </c>
      <c r="AV22" s="160">
        <f>'C завтраками| Bed and breakfast'!AV22*0.9</f>
        <v>22320</v>
      </c>
      <c r="AW22" s="160">
        <f>'C завтраками| Bed and breakfast'!AW22*0.9</f>
        <v>21240</v>
      </c>
      <c r="AX22" s="160">
        <f>'C завтраками| Bed and breakfast'!AX22*0.9</f>
        <v>22320</v>
      </c>
      <c r="AY22" s="160">
        <f>'C завтраками| Bed and breakfast'!AY22*0.9</f>
        <v>21240</v>
      </c>
      <c r="AZ22" s="160">
        <f>'C завтраками| Bed and breakfast'!AZ22*0.9</f>
        <v>22320</v>
      </c>
      <c r="BA22" s="160">
        <f>'C завтраками| Bed and breakfast'!BA22*0.9</f>
        <v>21240</v>
      </c>
    </row>
    <row r="23" spans="1:53" ht="10.5" customHeight="1" x14ac:dyDescent="0.2">
      <c r="A23" s="19">
        <v>2</v>
      </c>
      <c r="B23" s="160">
        <f>'C завтраками| Bed and breakfast'!B23*0.9</f>
        <v>20700</v>
      </c>
      <c r="C23" s="160">
        <f>'C завтраками| Bed and breakfast'!C23*0.9</f>
        <v>25560</v>
      </c>
      <c r="D23" s="160">
        <f>'C завтраками| Bed and breakfast'!D23*0.9</f>
        <v>20700</v>
      </c>
      <c r="E23" s="160">
        <f>'C завтраками| Bed and breakfast'!E23*0.9</f>
        <v>25560</v>
      </c>
      <c r="F23" s="160">
        <f>'C завтраками| Bed and breakfast'!F23*0.9</f>
        <v>25560</v>
      </c>
      <c r="G23" s="160">
        <f>'C завтраками| Bed and breakfast'!G23*0.9</f>
        <v>21780</v>
      </c>
      <c r="H23" s="160">
        <f>'C завтраками| Bed and breakfast'!H23*0.9</f>
        <v>21780</v>
      </c>
      <c r="I23" s="160">
        <f>'C завтраками| Bed and breakfast'!I23*0.9</f>
        <v>19620</v>
      </c>
      <c r="J23" s="160">
        <f>'C завтраками| Bed and breakfast'!J23*0.9</f>
        <v>19620</v>
      </c>
      <c r="K23" s="160">
        <f>'C завтраками| Bed and breakfast'!K23*0.9</f>
        <v>20700</v>
      </c>
      <c r="L23" s="160">
        <f>'C завтраками| Bed and breakfast'!L23*0.9</f>
        <v>22860</v>
      </c>
      <c r="M23" s="160">
        <f>'C завтраками| Bed and breakfast'!M23*0.9</f>
        <v>21780</v>
      </c>
      <c r="N23" s="160">
        <f>'C завтраками| Bed and breakfast'!N23*0.9</f>
        <v>17910</v>
      </c>
      <c r="O23" s="160">
        <f>'C завтраками| Bed and breakfast'!O23*0.9</f>
        <v>19620</v>
      </c>
      <c r="P23" s="160">
        <f>'C завтраками| Bed and breakfast'!P23*0.9</f>
        <v>19620</v>
      </c>
      <c r="Q23" s="160">
        <f>'C завтраками| Bed and breakfast'!Q23*0.9</f>
        <v>20700</v>
      </c>
      <c r="R23" s="160">
        <f>'C завтраками| Bed and breakfast'!R23*0.9</f>
        <v>21780</v>
      </c>
      <c r="S23" s="160">
        <f>'C завтраками| Bed and breakfast'!S23*0.9</f>
        <v>17910</v>
      </c>
      <c r="T23" s="160">
        <f>'C завтраками| Bed and breakfast'!T23*0.9</f>
        <v>17910</v>
      </c>
      <c r="U23" s="160">
        <f>'C завтраками| Bed and breakfast'!U23*0.9</f>
        <v>19710</v>
      </c>
      <c r="V23" s="160">
        <f>'C завтраками| Bed and breakfast'!V23*0.9</f>
        <v>22860</v>
      </c>
      <c r="W23" s="160">
        <f>'C завтраками| Bed and breakfast'!W23*0.9</f>
        <v>20970</v>
      </c>
      <c r="X23" s="160">
        <f>'C завтраками| Bed and breakfast'!X23*0.9</f>
        <v>21600</v>
      </c>
      <c r="Y23" s="160">
        <f>'C завтраками| Bed and breakfast'!Y23*0.9</f>
        <v>25020</v>
      </c>
      <c r="Z23" s="160">
        <f>'C завтраками| Bed and breakfast'!Z23*0.9</f>
        <v>21600</v>
      </c>
      <c r="AA23" s="160">
        <f>'C завтраками| Bed and breakfast'!AA23*0.9</f>
        <v>21600</v>
      </c>
      <c r="AB23" s="160">
        <f>'C завтраками| Bed and breakfast'!AB23*0.9</f>
        <v>21600</v>
      </c>
      <c r="AC23" s="160">
        <f>'C завтраками| Bed and breakfast'!AC23*0.9</f>
        <v>23940</v>
      </c>
      <c r="AD23" s="160">
        <f>'C завтраками| Bed and breakfast'!AD23*0.9</f>
        <v>22860</v>
      </c>
      <c r="AE23" s="160">
        <f>'C завтраками| Bed and breakfast'!AE23*0.9</f>
        <v>23940</v>
      </c>
      <c r="AF23" s="160">
        <f>'C завтраками| Bed and breakfast'!AF23*0.9</f>
        <v>22860</v>
      </c>
      <c r="AG23" s="160">
        <f>'C завтраками| Bed and breakfast'!AG23*0.9</f>
        <v>22860</v>
      </c>
      <c r="AH23" s="160">
        <f>'C завтраками| Bed and breakfast'!AH23*0.9</f>
        <v>21600</v>
      </c>
      <c r="AI23" s="160">
        <f>'C завтраками| Bed and breakfast'!AI23*0.9</f>
        <v>22860</v>
      </c>
      <c r="AJ23" s="160">
        <f>'C завтраками| Bed and breakfast'!AJ23*0.9</f>
        <v>23940</v>
      </c>
      <c r="AK23" s="160">
        <f>'C завтраками| Bed and breakfast'!AK23*0.9</f>
        <v>22860</v>
      </c>
      <c r="AL23" s="160">
        <f>'C завтраками| Bed and breakfast'!AL23*0.9</f>
        <v>23940</v>
      </c>
      <c r="AM23" s="160">
        <f>'C завтраками| Bed and breakfast'!AM23*0.9</f>
        <v>22860</v>
      </c>
      <c r="AN23" s="160">
        <f>'C завтраками| Bed and breakfast'!AN23*0.9</f>
        <v>23940</v>
      </c>
      <c r="AO23" s="160">
        <f>'C завтраками| Bed and breakfast'!AO23*0.9</f>
        <v>23940</v>
      </c>
      <c r="AP23" s="160">
        <f>'C завтраками| Bed and breakfast'!AP23*0.9</f>
        <v>23940</v>
      </c>
      <c r="AQ23" s="160">
        <f>'C завтраками| Bed and breakfast'!AQ23*0.9</f>
        <v>22860</v>
      </c>
      <c r="AR23" s="160">
        <f>'C завтраками| Bed and breakfast'!AR23*0.9</f>
        <v>23940</v>
      </c>
      <c r="AS23" s="160">
        <f>'C завтраками| Bed and breakfast'!AS23*0.9</f>
        <v>22860</v>
      </c>
      <c r="AT23" s="160">
        <f>'C завтраками| Bed and breakfast'!AT23*0.9</f>
        <v>23940</v>
      </c>
      <c r="AU23" s="160">
        <f>'C завтраками| Bed and breakfast'!AU23*0.9</f>
        <v>22860</v>
      </c>
      <c r="AV23" s="160">
        <f>'C завтраками| Bed and breakfast'!AV23*0.9</f>
        <v>23940</v>
      </c>
      <c r="AW23" s="160">
        <f>'C завтраками| Bed and breakfast'!AW23*0.9</f>
        <v>22860</v>
      </c>
      <c r="AX23" s="160">
        <f>'C завтраками| Bed and breakfast'!AX23*0.9</f>
        <v>23940</v>
      </c>
      <c r="AY23" s="160">
        <f>'C завтраками| Bed and breakfast'!AY23*0.9</f>
        <v>22860</v>
      </c>
      <c r="AZ23" s="160">
        <f>'C завтраками| Bed and breakfast'!AZ23*0.9</f>
        <v>23940</v>
      </c>
      <c r="BA23" s="160">
        <f>'C завтраками| Bed and breakfast'!BA23*0.9</f>
        <v>22860</v>
      </c>
    </row>
    <row r="24" spans="1:53" ht="10.5" customHeight="1" x14ac:dyDescent="0.2">
      <c r="A24" s="17" t="s">
        <v>6</v>
      </c>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row>
    <row r="25" spans="1:53" ht="10.5" customHeight="1" x14ac:dyDescent="0.2">
      <c r="A25" s="19" t="s">
        <v>1</v>
      </c>
      <c r="B25" s="160">
        <f>'C завтраками| Bed and breakfast'!B25*0.9</f>
        <v>112500</v>
      </c>
      <c r="C25" s="160">
        <f>'C завтраками| Bed and breakfast'!C25*0.9</f>
        <v>112500</v>
      </c>
      <c r="D25" s="160">
        <f>'C завтраками| Bed and breakfast'!D25*0.9</f>
        <v>112500</v>
      </c>
      <c r="E25" s="160">
        <f>'C завтраками| Bed and breakfast'!E25*0.9</f>
        <v>112500</v>
      </c>
      <c r="F25" s="160">
        <f>'C завтраками| Bed and breakfast'!F25*0.9</f>
        <v>112500</v>
      </c>
      <c r="G25" s="160">
        <f>'C завтраками| Bed and breakfast'!G25*0.9</f>
        <v>112500</v>
      </c>
      <c r="H25" s="160">
        <f>'C завтраками| Bed and breakfast'!H25*0.9</f>
        <v>112500</v>
      </c>
      <c r="I25" s="160">
        <f>'C завтраками| Bed and breakfast'!I25*0.9</f>
        <v>112500</v>
      </c>
      <c r="J25" s="160">
        <f>'C завтраками| Bed and breakfast'!J25*0.9</f>
        <v>112500</v>
      </c>
      <c r="K25" s="160">
        <f>'C завтраками| Bed and breakfast'!K25*0.9</f>
        <v>112500</v>
      </c>
      <c r="L25" s="160">
        <f>'C завтраками| Bed and breakfast'!L25*0.9</f>
        <v>112500.90000000001</v>
      </c>
      <c r="M25" s="160">
        <f>'C завтраками| Bed and breakfast'!M25*0.9</f>
        <v>112501.8</v>
      </c>
      <c r="N25" s="160">
        <f>'C завтраками| Bed and breakfast'!N25*0.9</f>
        <v>112500</v>
      </c>
      <c r="O25" s="160">
        <f>'C завтраками| Bed and breakfast'!O25*0.9</f>
        <v>112500</v>
      </c>
      <c r="P25" s="160">
        <f>'C завтраками| Bed and breakfast'!P25*0.9</f>
        <v>112500</v>
      </c>
      <c r="Q25" s="160">
        <f>'C завтраками| Bed and breakfast'!Q25*0.9</f>
        <v>112500</v>
      </c>
      <c r="R25" s="160">
        <f>'C завтраками| Bed and breakfast'!R25*0.9</f>
        <v>112500</v>
      </c>
      <c r="S25" s="160">
        <f>'C завтраками| Bed and breakfast'!S25*0.9</f>
        <v>112500</v>
      </c>
      <c r="T25" s="160">
        <f>'C завтраками| Bed and breakfast'!T25*0.9</f>
        <v>112500</v>
      </c>
      <c r="U25" s="160">
        <f>'C завтраками| Bed and breakfast'!U25*0.9</f>
        <v>135000</v>
      </c>
      <c r="V25" s="160">
        <f>'C завтраками| Bed and breakfast'!V25*0.9</f>
        <v>135000</v>
      </c>
      <c r="W25" s="160">
        <f>'C завтраками| Bed and breakfast'!W25*0.9</f>
        <v>135000</v>
      </c>
      <c r="X25" s="160">
        <f>'C завтраками| Bed and breakfast'!X25*0.9</f>
        <v>135000</v>
      </c>
      <c r="Y25" s="160">
        <f>'C завтраками| Bed and breakfast'!Y25*0.9</f>
        <v>135000</v>
      </c>
      <c r="Z25" s="160">
        <f>'C завтраками| Bed and breakfast'!Z25*0.9</f>
        <v>135000</v>
      </c>
      <c r="AA25" s="160">
        <f>'C завтраками| Bed and breakfast'!AA25*0.9</f>
        <v>135000</v>
      </c>
      <c r="AB25" s="160">
        <f>'C завтраками| Bed and breakfast'!AB25*0.9</f>
        <v>135000</v>
      </c>
      <c r="AC25" s="160">
        <f>'C завтраками| Bed and breakfast'!AC25*0.9</f>
        <v>135000</v>
      </c>
      <c r="AD25" s="160">
        <f>'C завтраками| Bed and breakfast'!AD25*0.9</f>
        <v>135000</v>
      </c>
      <c r="AE25" s="160">
        <f>'C завтраками| Bed and breakfast'!AE25*0.9</f>
        <v>135000</v>
      </c>
      <c r="AF25" s="160">
        <f>'C завтраками| Bed and breakfast'!AF25*0.9</f>
        <v>135000</v>
      </c>
      <c r="AG25" s="160">
        <f>'C завтраками| Bed and breakfast'!AG25*0.9</f>
        <v>135000</v>
      </c>
      <c r="AH25" s="160">
        <f>'C завтраками| Bed and breakfast'!AH25*0.9</f>
        <v>135000</v>
      </c>
      <c r="AI25" s="160">
        <f>'C завтраками| Bed and breakfast'!AI25*0.9</f>
        <v>135000</v>
      </c>
      <c r="AJ25" s="160">
        <f>'C завтраками| Bed and breakfast'!AJ25*0.9</f>
        <v>135000</v>
      </c>
      <c r="AK25" s="160">
        <f>'C завтраками| Bed and breakfast'!AK25*0.9</f>
        <v>135000</v>
      </c>
      <c r="AL25" s="160">
        <f>'C завтраками| Bed and breakfast'!AL25*0.9</f>
        <v>135000</v>
      </c>
      <c r="AM25" s="160">
        <f>'C завтраками| Bed and breakfast'!AM25*0.9</f>
        <v>135000</v>
      </c>
      <c r="AN25" s="160">
        <f>'C завтраками| Bed and breakfast'!AN25*0.9</f>
        <v>135000</v>
      </c>
      <c r="AO25" s="160">
        <f>'C завтраками| Bed and breakfast'!AO25*0.9</f>
        <v>135000</v>
      </c>
      <c r="AP25" s="160">
        <f>'C завтраками| Bed and breakfast'!AP25*0.9</f>
        <v>135000</v>
      </c>
      <c r="AQ25" s="160">
        <f>'C завтраками| Bed and breakfast'!AQ25*0.9</f>
        <v>135000</v>
      </c>
      <c r="AR25" s="160">
        <f>'C завтраками| Bed and breakfast'!AR25*0.9</f>
        <v>135000</v>
      </c>
      <c r="AS25" s="160">
        <f>'C завтраками| Bed and breakfast'!AS25*0.9</f>
        <v>135000</v>
      </c>
      <c r="AT25" s="160">
        <f>'C завтраками| Bed and breakfast'!AT25*0.9</f>
        <v>135000</v>
      </c>
      <c r="AU25" s="160">
        <f>'C завтраками| Bed and breakfast'!AU25*0.9</f>
        <v>135000</v>
      </c>
      <c r="AV25" s="160">
        <f>'C завтраками| Bed and breakfast'!AV25*0.9</f>
        <v>135000</v>
      </c>
      <c r="AW25" s="160">
        <f>'C завтраками| Bed and breakfast'!AW25*0.9</f>
        <v>135000</v>
      </c>
      <c r="AX25" s="160">
        <f>'C завтраками| Bed and breakfast'!AX25*0.9</f>
        <v>135000</v>
      </c>
      <c r="AY25" s="160">
        <f>'C завтраками| Bed and breakfast'!AY25*0.9</f>
        <v>135000</v>
      </c>
      <c r="AZ25" s="160">
        <f>'C завтраками| Bed and breakfast'!AZ25*0.9</f>
        <v>135000</v>
      </c>
      <c r="BA25" s="160">
        <f>'C завтраками| Bed and breakfast'!BA25*0.9</f>
        <v>135000</v>
      </c>
    </row>
    <row r="26" spans="1:53" ht="10.5" customHeight="1" x14ac:dyDescent="0.2">
      <c r="A26" s="170"/>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row>
    <row r="27" spans="1:53" ht="10.5" customHeight="1" x14ac:dyDescent="0.2">
      <c r="A27" s="100" t="s">
        <v>60</v>
      </c>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row>
    <row r="28" spans="1:53" ht="10.5" customHeight="1" x14ac:dyDescent="0.2">
      <c r="A28" s="170"/>
      <c r="B28" s="24">
        <f t="shared" ref="B28" si="0">B4</f>
        <v>45401</v>
      </c>
      <c r="C28" s="24">
        <f t="shared" ref="C28:BA28" si="1">C4</f>
        <v>45402</v>
      </c>
      <c r="D28" s="24">
        <f t="shared" si="1"/>
        <v>45403</v>
      </c>
      <c r="E28" s="24">
        <f t="shared" si="1"/>
        <v>45407</v>
      </c>
      <c r="F28" s="24">
        <f t="shared" si="1"/>
        <v>45409</v>
      </c>
      <c r="G28" s="24">
        <f t="shared" si="1"/>
        <v>45411</v>
      </c>
      <c r="H28" s="24">
        <f t="shared" si="1"/>
        <v>45413</v>
      </c>
      <c r="I28" s="24">
        <f t="shared" si="1"/>
        <v>45417</v>
      </c>
      <c r="J28" s="24">
        <f t="shared" si="1"/>
        <v>45419</v>
      </c>
      <c r="K28" s="24">
        <f t="shared" si="1"/>
        <v>45420</v>
      </c>
      <c r="L28" s="24">
        <f t="shared" si="1"/>
        <v>45421</v>
      </c>
      <c r="M28" s="24">
        <f t="shared" si="1"/>
        <v>45423</v>
      </c>
      <c r="N28" s="24">
        <f t="shared" si="1"/>
        <v>45424</v>
      </c>
      <c r="O28" s="24">
        <f t="shared" si="1"/>
        <v>45427</v>
      </c>
      <c r="P28" s="24">
        <f t="shared" si="1"/>
        <v>45429</v>
      </c>
      <c r="Q28" s="24">
        <f t="shared" si="1"/>
        <v>45434</v>
      </c>
      <c r="R28" s="24">
        <f t="shared" si="1"/>
        <v>45435</v>
      </c>
      <c r="S28" s="24">
        <f t="shared" si="1"/>
        <v>45437</v>
      </c>
      <c r="T28" s="24">
        <f t="shared" si="1"/>
        <v>45443</v>
      </c>
      <c r="U28" s="24">
        <f t="shared" si="1"/>
        <v>45444</v>
      </c>
      <c r="V28" s="24">
        <f t="shared" si="1"/>
        <v>45445</v>
      </c>
      <c r="W28" s="24">
        <f t="shared" si="1"/>
        <v>45453</v>
      </c>
      <c r="X28" s="24">
        <f t="shared" si="1"/>
        <v>45457</v>
      </c>
      <c r="Y28" s="24">
        <f t="shared" si="1"/>
        <v>45460</v>
      </c>
      <c r="Z28" s="24">
        <f t="shared" si="1"/>
        <v>45465</v>
      </c>
      <c r="AA28" s="24">
        <f t="shared" si="1"/>
        <v>45466</v>
      </c>
      <c r="AB28" s="24">
        <f t="shared" si="1"/>
        <v>45471</v>
      </c>
      <c r="AC28" s="24">
        <f t="shared" si="1"/>
        <v>45474</v>
      </c>
      <c r="AD28" s="24">
        <f t="shared" si="1"/>
        <v>45484</v>
      </c>
      <c r="AE28" s="24">
        <f t="shared" si="1"/>
        <v>45489</v>
      </c>
      <c r="AF28" s="24">
        <f t="shared" si="1"/>
        <v>45494</v>
      </c>
      <c r="AG28" s="24">
        <f t="shared" si="1"/>
        <v>45499</v>
      </c>
      <c r="AH28" s="24">
        <f t="shared" si="1"/>
        <v>45501</v>
      </c>
      <c r="AI28" s="24">
        <f t="shared" si="1"/>
        <v>45505</v>
      </c>
      <c r="AJ28" s="24">
        <f t="shared" si="1"/>
        <v>45506</v>
      </c>
      <c r="AK28" s="24">
        <f t="shared" si="1"/>
        <v>45508</v>
      </c>
      <c r="AL28" s="24">
        <f t="shared" si="1"/>
        <v>45513</v>
      </c>
      <c r="AM28" s="24">
        <f t="shared" si="1"/>
        <v>45515</v>
      </c>
      <c r="AN28" s="24">
        <f t="shared" si="1"/>
        <v>45520</v>
      </c>
      <c r="AO28" s="24">
        <f t="shared" si="1"/>
        <v>45522</v>
      </c>
      <c r="AP28" s="24">
        <f t="shared" si="1"/>
        <v>45527</v>
      </c>
      <c r="AQ28" s="24">
        <f t="shared" si="1"/>
        <v>45529</v>
      </c>
      <c r="AR28" s="24">
        <f t="shared" si="1"/>
        <v>45534</v>
      </c>
      <c r="AS28" s="24">
        <f t="shared" si="1"/>
        <v>45536</v>
      </c>
      <c r="AT28" s="24">
        <f t="shared" si="1"/>
        <v>45541</v>
      </c>
      <c r="AU28" s="24">
        <f t="shared" si="1"/>
        <v>45543</v>
      </c>
      <c r="AV28" s="24">
        <f t="shared" si="1"/>
        <v>45548</v>
      </c>
      <c r="AW28" s="24">
        <f t="shared" si="1"/>
        <v>45550</v>
      </c>
      <c r="AX28" s="24">
        <f t="shared" si="1"/>
        <v>45555</v>
      </c>
      <c r="AY28" s="24">
        <f t="shared" si="1"/>
        <v>45557</v>
      </c>
      <c r="AZ28" s="24">
        <f t="shared" si="1"/>
        <v>45562</v>
      </c>
      <c r="BA28" s="24">
        <f t="shared" si="1"/>
        <v>45564</v>
      </c>
    </row>
    <row r="29" spans="1:53" ht="24.6" customHeight="1" x14ac:dyDescent="0.2">
      <c r="A29" s="153" t="s">
        <v>11</v>
      </c>
      <c r="B29" s="24">
        <f t="shared" ref="B29" si="2">B5</f>
        <v>45401</v>
      </c>
      <c r="C29" s="24">
        <f t="shared" ref="C29:BA29" si="3">C5</f>
        <v>45402</v>
      </c>
      <c r="D29" s="24">
        <f t="shared" si="3"/>
        <v>45406</v>
      </c>
      <c r="E29" s="24">
        <f t="shared" si="3"/>
        <v>45408</v>
      </c>
      <c r="F29" s="24">
        <f t="shared" si="3"/>
        <v>45410</v>
      </c>
      <c r="G29" s="24">
        <f t="shared" si="3"/>
        <v>45412</v>
      </c>
      <c r="H29" s="24">
        <f t="shared" si="3"/>
        <v>45416</v>
      </c>
      <c r="I29" s="24">
        <f t="shared" si="3"/>
        <v>45418</v>
      </c>
      <c r="J29" s="24">
        <f t="shared" si="3"/>
        <v>45419</v>
      </c>
      <c r="K29" s="24">
        <f t="shared" si="3"/>
        <v>45420</v>
      </c>
      <c r="L29" s="24">
        <f t="shared" si="3"/>
        <v>45422</v>
      </c>
      <c r="M29" s="24">
        <f t="shared" si="3"/>
        <v>45423</v>
      </c>
      <c r="N29" s="24">
        <f t="shared" si="3"/>
        <v>45426</v>
      </c>
      <c r="O29" s="24">
        <f t="shared" si="3"/>
        <v>45428</v>
      </c>
      <c r="P29" s="24">
        <f t="shared" si="3"/>
        <v>45433</v>
      </c>
      <c r="Q29" s="24">
        <f t="shared" si="3"/>
        <v>45434</v>
      </c>
      <c r="R29" s="24">
        <f t="shared" si="3"/>
        <v>45436</v>
      </c>
      <c r="S29" s="24">
        <f t="shared" si="3"/>
        <v>45442</v>
      </c>
      <c r="T29" s="24">
        <f t="shared" si="3"/>
        <v>45443</v>
      </c>
      <c r="U29" s="24">
        <f t="shared" si="3"/>
        <v>45444</v>
      </c>
      <c r="V29" s="24">
        <f t="shared" si="3"/>
        <v>45452</v>
      </c>
      <c r="W29" s="24">
        <f t="shared" si="3"/>
        <v>45456</v>
      </c>
      <c r="X29" s="24">
        <f t="shared" si="3"/>
        <v>45459</v>
      </c>
      <c r="Y29" s="24">
        <f t="shared" si="3"/>
        <v>45464</v>
      </c>
      <c r="Z29" s="24">
        <f t="shared" si="3"/>
        <v>45465</v>
      </c>
      <c r="AA29" s="24">
        <f t="shared" si="3"/>
        <v>45470</v>
      </c>
      <c r="AB29" s="24">
        <f t="shared" si="3"/>
        <v>45473</v>
      </c>
      <c r="AC29" s="24">
        <f t="shared" si="3"/>
        <v>45483</v>
      </c>
      <c r="AD29" s="24">
        <f t="shared" si="3"/>
        <v>45488</v>
      </c>
      <c r="AE29" s="24">
        <f t="shared" si="3"/>
        <v>45493</v>
      </c>
      <c r="AF29" s="24">
        <f t="shared" si="3"/>
        <v>45498</v>
      </c>
      <c r="AG29" s="24">
        <f t="shared" si="3"/>
        <v>45500</v>
      </c>
      <c r="AH29" s="24">
        <f t="shared" si="3"/>
        <v>45504</v>
      </c>
      <c r="AI29" s="24">
        <f t="shared" si="3"/>
        <v>45505</v>
      </c>
      <c r="AJ29" s="24">
        <f t="shared" si="3"/>
        <v>45507</v>
      </c>
      <c r="AK29" s="24">
        <f t="shared" si="3"/>
        <v>45512</v>
      </c>
      <c r="AL29" s="24">
        <f t="shared" si="3"/>
        <v>45514</v>
      </c>
      <c r="AM29" s="24">
        <f t="shared" si="3"/>
        <v>45519</v>
      </c>
      <c r="AN29" s="24">
        <f t="shared" si="3"/>
        <v>45521</v>
      </c>
      <c r="AO29" s="24">
        <f t="shared" si="3"/>
        <v>45526</v>
      </c>
      <c r="AP29" s="24">
        <f t="shared" si="3"/>
        <v>45528</v>
      </c>
      <c r="AQ29" s="24">
        <f t="shared" si="3"/>
        <v>45533</v>
      </c>
      <c r="AR29" s="24">
        <f t="shared" si="3"/>
        <v>45535</v>
      </c>
      <c r="AS29" s="24">
        <f t="shared" si="3"/>
        <v>45540</v>
      </c>
      <c r="AT29" s="24">
        <f t="shared" si="3"/>
        <v>45542</v>
      </c>
      <c r="AU29" s="24">
        <f t="shared" si="3"/>
        <v>45547</v>
      </c>
      <c r="AV29" s="24">
        <f t="shared" si="3"/>
        <v>45549</v>
      </c>
      <c r="AW29" s="24">
        <f t="shared" si="3"/>
        <v>45554</v>
      </c>
      <c r="AX29" s="24">
        <f t="shared" si="3"/>
        <v>45556</v>
      </c>
      <c r="AY29" s="24">
        <f t="shared" si="3"/>
        <v>45561</v>
      </c>
      <c r="AZ29" s="24">
        <f t="shared" si="3"/>
        <v>45563</v>
      </c>
      <c r="BA29" s="24">
        <f t="shared" si="3"/>
        <v>45565</v>
      </c>
    </row>
    <row r="30" spans="1:53" ht="10.5" customHeight="1" x14ac:dyDescent="0.2">
      <c r="A30" s="17" t="s">
        <v>149</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row>
    <row r="31" spans="1:53" ht="10.5" customHeight="1" x14ac:dyDescent="0.2">
      <c r="A31" s="19">
        <v>1</v>
      </c>
      <c r="B31" s="17">
        <f t="shared" ref="B31" si="4">ROUNDUP(B7*0.87,)</f>
        <v>9945</v>
      </c>
      <c r="C31" s="17">
        <f t="shared" ref="C31:BA31" si="5">ROUNDUP(C7*0.87,)</f>
        <v>14173</v>
      </c>
      <c r="D31" s="17">
        <f t="shared" si="5"/>
        <v>9945</v>
      </c>
      <c r="E31" s="17">
        <f t="shared" si="5"/>
        <v>14173</v>
      </c>
      <c r="F31" s="17">
        <f t="shared" si="5"/>
        <v>14173</v>
      </c>
      <c r="G31" s="17">
        <f t="shared" si="5"/>
        <v>10884</v>
      </c>
      <c r="H31" s="17">
        <f t="shared" si="5"/>
        <v>10884</v>
      </c>
      <c r="I31" s="17">
        <f t="shared" si="5"/>
        <v>9005</v>
      </c>
      <c r="J31" s="17">
        <f t="shared" si="5"/>
        <v>9005</v>
      </c>
      <c r="K31" s="17">
        <f t="shared" si="5"/>
        <v>9945</v>
      </c>
      <c r="L31" s="17">
        <f t="shared" si="5"/>
        <v>11824</v>
      </c>
      <c r="M31" s="17">
        <f t="shared" si="5"/>
        <v>10884</v>
      </c>
      <c r="N31" s="17">
        <f t="shared" si="5"/>
        <v>7517</v>
      </c>
      <c r="O31" s="17">
        <f t="shared" si="5"/>
        <v>9005</v>
      </c>
      <c r="P31" s="17">
        <f t="shared" si="5"/>
        <v>9005</v>
      </c>
      <c r="Q31" s="17">
        <f t="shared" si="5"/>
        <v>9945</v>
      </c>
      <c r="R31" s="17">
        <f t="shared" si="5"/>
        <v>10884</v>
      </c>
      <c r="S31" s="17">
        <f t="shared" si="5"/>
        <v>7517</v>
      </c>
      <c r="T31" s="17">
        <f t="shared" si="5"/>
        <v>7517</v>
      </c>
      <c r="U31" s="17">
        <f t="shared" si="5"/>
        <v>7909</v>
      </c>
      <c r="V31" s="17">
        <f t="shared" si="5"/>
        <v>10649</v>
      </c>
      <c r="W31" s="17">
        <f t="shared" si="5"/>
        <v>9005</v>
      </c>
      <c r="X31" s="17">
        <f t="shared" si="5"/>
        <v>9553</v>
      </c>
      <c r="Y31" s="17">
        <f t="shared" si="5"/>
        <v>12528</v>
      </c>
      <c r="Z31" s="17">
        <f t="shared" si="5"/>
        <v>9553</v>
      </c>
      <c r="AA31" s="17">
        <f t="shared" si="5"/>
        <v>9553</v>
      </c>
      <c r="AB31" s="17">
        <f t="shared" si="5"/>
        <v>9553</v>
      </c>
      <c r="AC31" s="17">
        <f t="shared" si="5"/>
        <v>11589</v>
      </c>
      <c r="AD31" s="17">
        <f t="shared" si="5"/>
        <v>10649</v>
      </c>
      <c r="AE31" s="17">
        <f t="shared" si="5"/>
        <v>11589</v>
      </c>
      <c r="AF31" s="17">
        <f t="shared" si="5"/>
        <v>10649</v>
      </c>
      <c r="AG31" s="17">
        <f t="shared" si="5"/>
        <v>10649</v>
      </c>
      <c r="AH31" s="17">
        <f t="shared" si="5"/>
        <v>9553</v>
      </c>
      <c r="AI31" s="17">
        <f t="shared" si="5"/>
        <v>10649</v>
      </c>
      <c r="AJ31" s="17">
        <f t="shared" si="5"/>
        <v>11589</v>
      </c>
      <c r="AK31" s="17">
        <f t="shared" si="5"/>
        <v>10649</v>
      </c>
      <c r="AL31" s="17">
        <f t="shared" si="5"/>
        <v>11589</v>
      </c>
      <c r="AM31" s="17">
        <f t="shared" si="5"/>
        <v>10649</v>
      </c>
      <c r="AN31" s="17">
        <f t="shared" si="5"/>
        <v>11589</v>
      </c>
      <c r="AO31" s="17">
        <f t="shared" si="5"/>
        <v>11589</v>
      </c>
      <c r="AP31" s="17">
        <f t="shared" si="5"/>
        <v>11589</v>
      </c>
      <c r="AQ31" s="17">
        <f t="shared" si="5"/>
        <v>10649</v>
      </c>
      <c r="AR31" s="17">
        <f t="shared" si="5"/>
        <v>11589</v>
      </c>
      <c r="AS31" s="17">
        <f t="shared" si="5"/>
        <v>10649</v>
      </c>
      <c r="AT31" s="17">
        <f t="shared" si="5"/>
        <v>11589</v>
      </c>
      <c r="AU31" s="17">
        <f t="shared" si="5"/>
        <v>10649</v>
      </c>
      <c r="AV31" s="17">
        <f t="shared" si="5"/>
        <v>11589</v>
      </c>
      <c r="AW31" s="17">
        <f t="shared" si="5"/>
        <v>10649</v>
      </c>
      <c r="AX31" s="17">
        <f t="shared" si="5"/>
        <v>11589</v>
      </c>
      <c r="AY31" s="17">
        <f t="shared" si="5"/>
        <v>10649</v>
      </c>
      <c r="AZ31" s="17">
        <f t="shared" si="5"/>
        <v>11589</v>
      </c>
      <c r="BA31" s="17">
        <f t="shared" si="5"/>
        <v>10649</v>
      </c>
    </row>
    <row r="32" spans="1:53" ht="10.5" customHeight="1" x14ac:dyDescent="0.2">
      <c r="A32" s="19">
        <v>2</v>
      </c>
      <c r="B32" s="17">
        <f t="shared" ref="B32" si="6">ROUNDUP(B8*0.87,)</f>
        <v>11354</v>
      </c>
      <c r="C32" s="17">
        <f t="shared" ref="C32:BA32" si="7">ROUNDUP(C8*0.87,)</f>
        <v>15582</v>
      </c>
      <c r="D32" s="17">
        <f t="shared" si="7"/>
        <v>11354</v>
      </c>
      <c r="E32" s="17">
        <f t="shared" si="7"/>
        <v>15582</v>
      </c>
      <c r="F32" s="17">
        <f t="shared" si="7"/>
        <v>15582</v>
      </c>
      <c r="G32" s="17">
        <f t="shared" si="7"/>
        <v>12294</v>
      </c>
      <c r="H32" s="17">
        <f t="shared" si="7"/>
        <v>12294</v>
      </c>
      <c r="I32" s="17">
        <f t="shared" si="7"/>
        <v>10414</v>
      </c>
      <c r="J32" s="17">
        <f t="shared" si="7"/>
        <v>10414</v>
      </c>
      <c r="K32" s="17">
        <f t="shared" si="7"/>
        <v>11354</v>
      </c>
      <c r="L32" s="17">
        <f t="shared" si="7"/>
        <v>13233</v>
      </c>
      <c r="M32" s="17">
        <f t="shared" si="7"/>
        <v>12294</v>
      </c>
      <c r="N32" s="17">
        <f t="shared" si="7"/>
        <v>8927</v>
      </c>
      <c r="O32" s="17">
        <f t="shared" si="7"/>
        <v>10414</v>
      </c>
      <c r="P32" s="17">
        <f t="shared" si="7"/>
        <v>10414</v>
      </c>
      <c r="Q32" s="17">
        <f t="shared" si="7"/>
        <v>11354</v>
      </c>
      <c r="R32" s="17">
        <f t="shared" si="7"/>
        <v>12294</v>
      </c>
      <c r="S32" s="17">
        <f t="shared" si="7"/>
        <v>8927</v>
      </c>
      <c r="T32" s="17">
        <f t="shared" si="7"/>
        <v>8927</v>
      </c>
      <c r="U32" s="17">
        <f t="shared" si="7"/>
        <v>9318</v>
      </c>
      <c r="V32" s="17">
        <f t="shared" si="7"/>
        <v>12059</v>
      </c>
      <c r="W32" s="17">
        <f t="shared" si="7"/>
        <v>10414</v>
      </c>
      <c r="X32" s="17">
        <f t="shared" si="7"/>
        <v>10962</v>
      </c>
      <c r="Y32" s="17">
        <f t="shared" si="7"/>
        <v>13938</v>
      </c>
      <c r="Z32" s="17">
        <f t="shared" si="7"/>
        <v>10962</v>
      </c>
      <c r="AA32" s="17">
        <f t="shared" si="7"/>
        <v>10962</v>
      </c>
      <c r="AB32" s="17">
        <f t="shared" si="7"/>
        <v>10962</v>
      </c>
      <c r="AC32" s="17">
        <f t="shared" si="7"/>
        <v>12998</v>
      </c>
      <c r="AD32" s="17">
        <f t="shared" si="7"/>
        <v>12059</v>
      </c>
      <c r="AE32" s="17">
        <f t="shared" si="7"/>
        <v>12998</v>
      </c>
      <c r="AF32" s="17">
        <f t="shared" si="7"/>
        <v>12059</v>
      </c>
      <c r="AG32" s="17">
        <f t="shared" si="7"/>
        <v>12059</v>
      </c>
      <c r="AH32" s="17">
        <f t="shared" si="7"/>
        <v>10962</v>
      </c>
      <c r="AI32" s="17">
        <f t="shared" si="7"/>
        <v>12059</v>
      </c>
      <c r="AJ32" s="17">
        <f t="shared" si="7"/>
        <v>12998</v>
      </c>
      <c r="AK32" s="17">
        <f t="shared" si="7"/>
        <v>12059</v>
      </c>
      <c r="AL32" s="17">
        <f t="shared" si="7"/>
        <v>12998</v>
      </c>
      <c r="AM32" s="17">
        <f t="shared" si="7"/>
        <v>12059</v>
      </c>
      <c r="AN32" s="17">
        <f t="shared" si="7"/>
        <v>12998</v>
      </c>
      <c r="AO32" s="17">
        <f t="shared" si="7"/>
        <v>12998</v>
      </c>
      <c r="AP32" s="17">
        <f t="shared" si="7"/>
        <v>12998</v>
      </c>
      <c r="AQ32" s="17">
        <f t="shared" si="7"/>
        <v>12059</v>
      </c>
      <c r="AR32" s="17">
        <f t="shared" si="7"/>
        <v>12998</v>
      </c>
      <c r="AS32" s="17">
        <f t="shared" si="7"/>
        <v>12059</v>
      </c>
      <c r="AT32" s="17">
        <f t="shared" si="7"/>
        <v>12998</v>
      </c>
      <c r="AU32" s="17">
        <f t="shared" si="7"/>
        <v>12059</v>
      </c>
      <c r="AV32" s="17">
        <f t="shared" si="7"/>
        <v>12998</v>
      </c>
      <c r="AW32" s="17">
        <f t="shared" si="7"/>
        <v>12059</v>
      </c>
      <c r="AX32" s="17">
        <f t="shared" si="7"/>
        <v>12998</v>
      </c>
      <c r="AY32" s="17">
        <f t="shared" si="7"/>
        <v>12059</v>
      </c>
      <c r="AZ32" s="17">
        <f t="shared" si="7"/>
        <v>12998</v>
      </c>
      <c r="BA32" s="17">
        <f t="shared" si="7"/>
        <v>12059</v>
      </c>
    </row>
    <row r="33" spans="1:53" ht="10.5" customHeight="1" x14ac:dyDescent="0.2">
      <c r="A33" s="17" t="s">
        <v>150</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row>
    <row r="34" spans="1:53" ht="10.5" customHeight="1" x14ac:dyDescent="0.2">
      <c r="A34" s="19">
        <v>1</v>
      </c>
      <c r="B34" s="17">
        <f t="shared" ref="B34" si="8">ROUNDUP(B10*0.87,)</f>
        <v>10728</v>
      </c>
      <c r="C34" s="17">
        <f t="shared" ref="C34:BA34" si="9">ROUNDUP(C10*0.87,)</f>
        <v>14956</v>
      </c>
      <c r="D34" s="17">
        <f t="shared" si="9"/>
        <v>10728</v>
      </c>
      <c r="E34" s="17">
        <f t="shared" si="9"/>
        <v>14956</v>
      </c>
      <c r="F34" s="17">
        <f t="shared" si="9"/>
        <v>14956</v>
      </c>
      <c r="G34" s="17">
        <f t="shared" si="9"/>
        <v>11667</v>
      </c>
      <c r="H34" s="17">
        <f t="shared" si="9"/>
        <v>11667</v>
      </c>
      <c r="I34" s="17">
        <f t="shared" si="9"/>
        <v>9788</v>
      </c>
      <c r="J34" s="17">
        <f t="shared" si="9"/>
        <v>9788</v>
      </c>
      <c r="K34" s="17">
        <f t="shared" si="9"/>
        <v>10728</v>
      </c>
      <c r="L34" s="17">
        <f t="shared" si="9"/>
        <v>12607</v>
      </c>
      <c r="M34" s="17">
        <f t="shared" si="9"/>
        <v>11667</v>
      </c>
      <c r="N34" s="17">
        <f t="shared" si="9"/>
        <v>8300</v>
      </c>
      <c r="O34" s="17">
        <f t="shared" si="9"/>
        <v>9788</v>
      </c>
      <c r="P34" s="17">
        <f t="shared" si="9"/>
        <v>9788</v>
      </c>
      <c r="Q34" s="17">
        <f t="shared" si="9"/>
        <v>10728</v>
      </c>
      <c r="R34" s="17">
        <f t="shared" si="9"/>
        <v>11667</v>
      </c>
      <c r="S34" s="17">
        <f t="shared" si="9"/>
        <v>8300</v>
      </c>
      <c r="T34" s="17">
        <f t="shared" si="9"/>
        <v>8300</v>
      </c>
      <c r="U34" s="17">
        <f t="shared" si="9"/>
        <v>8692</v>
      </c>
      <c r="V34" s="17">
        <f t="shared" si="9"/>
        <v>11432</v>
      </c>
      <c r="W34" s="17">
        <f t="shared" si="9"/>
        <v>9788</v>
      </c>
      <c r="X34" s="17">
        <f t="shared" si="9"/>
        <v>10336</v>
      </c>
      <c r="Y34" s="17">
        <f t="shared" si="9"/>
        <v>13311</v>
      </c>
      <c r="Z34" s="17">
        <f t="shared" si="9"/>
        <v>10336</v>
      </c>
      <c r="AA34" s="17">
        <f t="shared" si="9"/>
        <v>10336</v>
      </c>
      <c r="AB34" s="17">
        <f t="shared" si="9"/>
        <v>10336</v>
      </c>
      <c r="AC34" s="17">
        <f t="shared" si="9"/>
        <v>12372</v>
      </c>
      <c r="AD34" s="17">
        <f t="shared" si="9"/>
        <v>11432</v>
      </c>
      <c r="AE34" s="17">
        <f t="shared" si="9"/>
        <v>12372</v>
      </c>
      <c r="AF34" s="17">
        <f t="shared" si="9"/>
        <v>11432</v>
      </c>
      <c r="AG34" s="17">
        <f t="shared" si="9"/>
        <v>11432</v>
      </c>
      <c r="AH34" s="17">
        <f t="shared" si="9"/>
        <v>10336</v>
      </c>
      <c r="AI34" s="17">
        <f t="shared" si="9"/>
        <v>11432</v>
      </c>
      <c r="AJ34" s="17">
        <f t="shared" si="9"/>
        <v>12372</v>
      </c>
      <c r="AK34" s="17">
        <f t="shared" si="9"/>
        <v>11432</v>
      </c>
      <c r="AL34" s="17">
        <f t="shared" si="9"/>
        <v>12372</v>
      </c>
      <c r="AM34" s="17">
        <f t="shared" si="9"/>
        <v>11432</v>
      </c>
      <c r="AN34" s="17">
        <f t="shared" si="9"/>
        <v>12372</v>
      </c>
      <c r="AO34" s="17">
        <f t="shared" si="9"/>
        <v>12372</v>
      </c>
      <c r="AP34" s="17">
        <f t="shared" si="9"/>
        <v>12372</v>
      </c>
      <c r="AQ34" s="17">
        <f t="shared" si="9"/>
        <v>11432</v>
      </c>
      <c r="AR34" s="17">
        <f t="shared" si="9"/>
        <v>12372</v>
      </c>
      <c r="AS34" s="17">
        <f t="shared" si="9"/>
        <v>11432</v>
      </c>
      <c r="AT34" s="17">
        <f t="shared" si="9"/>
        <v>12372</v>
      </c>
      <c r="AU34" s="17">
        <f t="shared" si="9"/>
        <v>11432</v>
      </c>
      <c r="AV34" s="17">
        <f t="shared" si="9"/>
        <v>12372</v>
      </c>
      <c r="AW34" s="17">
        <f t="shared" si="9"/>
        <v>11432</v>
      </c>
      <c r="AX34" s="17">
        <f t="shared" si="9"/>
        <v>12372</v>
      </c>
      <c r="AY34" s="17">
        <f t="shared" si="9"/>
        <v>11432</v>
      </c>
      <c r="AZ34" s="17">
        <f t="shared" si="9"/>
        <v>12372</v>
      </c>
      <c r="BA34" s="17">
        <f t="shared" si="9"/>
        <v>11432</v>
      </c>
    </row>
    <row r="35" spans="1:53" ht="10.5" customHeight="1" x14ac:dyDescent="0.2">
      <c r="A35" s="19">
        <v>2</v>
      </c>
      <c r="B35" s="17">
        <f t="shared" ref="B35" si="10">ROUNDUP(B11*0.87,)</f>
        <v>12137</v>
      </c>
      <c r="C35" s="17">
        <f t="shared" ref="C35:BA35" si="11">ROUNDUP(C11*0.87,)</f>
        <v>16365</v>
      </c>
      <c r="D35" s="17">
        <f t="shared" si="11"/>
        <v>12137</v>
      </c>
      <c r="E35" s="17">
        <f t="shared" si="11"/>
        <v>16365</v>
      </c>
      <c r="F35" s="17">
        <f t="shared" si="11"/>
        <v>16365</v>
      </c>
      <c r="G35" s="17">
        <f t="shared" si="11"/>
        <v>13077</v>
      </c>
      <c r="H35" s="17">
        <f t="shared" si="11"/>
        <v>13077</v>
      </c>
      <c r="I35" s="17">
        <f t="shared" si="11"/>
        <v>11197</v>
      </c>
      <c r="J35" s="17">
        <f t="shared" si="11"/>
        <v>11197</v>
      </c>
      <c r="K35" s="17">
        <f t="shared" si="11"/>
        <v>12137</v>
      </c>
      <c r="L35" s="17">
        <f t="shared" si="11"/>
        <v>14016</v>
      </c>
      <c r="M35" s="17">
        <f t="shared" si="11"/>
        <v>13077</v>
      </c>
      <c r="N35" s="17">
        <f t="shared" si="11"/>
        <v>9710</v>
      </c>
      <c r="O35" s="17">
        <f t="shared" si="11"/>
        <v>11197</v>
      </c>
      <c r="P35" s="17">
        <f t="shared" si="11"/>
        <v>11197</v>
      </c>
      <c r="Q35" s="17">
        <f t="shared" si="11"/>
        <v>12137</v>
      </c>
      <c r="R35" s="17">
        <f t="shared" si="11"/>
        <v>13077</v>
      </c>
      <c r="S35" s="17">
        <f t="shared" si="11"/>
        <v>9710</v>
      </c>
      <c r="T35" s="17">
        <f t="shared" si="11"/>
        <v>9710</v>
      </c>
      <c r="U35" s="17">
        <f t="shared" si="11"/>
        <v>10101</v>
      </c>
      <c r="V35" s="17">
        <f t="shared" si="11"/>
        <v>12842</v>
      </c>
      <c r="W35" s="17">
        <f t="shared" si="11"/>
        <v>11197</v>
      </c>
      <c r="X35" s="17">
        <f t="shared" si="11"/>
        <v>11745</v>
      </c>
      <c r="Y35" s="17">
        <f t="shared" si="11"/>
        <v>14721</v>
      </c>
      <c r="Z35" s="17">
        <f t="shared" si="11"/>
        <v>11745</v>
      </c>
      <c r="AA35" s="17">
        <f t="shared" si="11"/>
        <v>11745</v>
      </c>
      <c r="AB35" s="17">
        <f t="shared" si="11"/>
        <v>11745</v>
      </c>
      <c r="AC35" s="17">
        <f t="shared" si="11"/>
        <v>13781</v>
      </c>
      <c r="AD35" s="17">
        <f t="shared" si="11"/>
        <v>12842</v>
      </c>
      <c r="AE35" s="17">
        <f t="shared" si="11"/>
        <v>13781</v>
      </c>
      <c r="AF35" s="17">
        <f t="shared" si="11"/>
        <v>12842</v>
      </c>
      <c r="AG35" s="17">
        <f t="shared" si="11"/>
        <v>12842</v>
      </c>
      <c r="AH35" s="17">
        <f t="shared" si="11"/>
        <v>11745</v>
      </c>
      <c r="AI35" s="17">
        <f t="shared" si="11"/>
        <v>12842</v>
      </c>
      <c r="AJ35" s="17">
        <f t="shared" si="11"/>
        <v>13781</v>
      </c>
      <c r="AK35" s="17">
        <f t="shared" si="11"/>
        <v>12842</v>
      </c>
      <c r="AL35" s="17">
        <f t="shared" si="11"/>
        <v>13781</v>
      </c>
      <c r="AM35" s="17">
        <f t="shared" si="11"/>
        <v>12842</v>
      </c>
      <c r="AN35" s="17">
        <f t="shared" si="11"/>
        <v>13781</v>
      </c>
      <c r="AO35" s="17">
        <f t="shared" si="11"/>
        <v>13781</v>
      </c>
      <c r="AP35" s="17">
        <f t="shared" si="11"/>
        <v>13781</v>
      </c>
      <c r="AQ35" s="17">
        <f t="shared" si="11"/>
        <v>12842</v>
      </c>
      <c r="AR35" s="17">
        <f t="shared" si="11"/>
        <v>13781</v>
      </c>
      <c r="AS35" s="17">
        <f t="shared" si="11"/>
        <v>12842</v>
      </c>
      <c r="AT35" s="17">
        <f t="shared" si="11"/>
        <v>13781</v>
      </c>
      <c r="AU35" s="17">
        <f t="shared" si="11"/>
        <v>12842</v>
      </c>
      <c r="AV35" s="17">
        <f t="shared" si="11"/>
        <v>13781</v>
      </c>
      <c r="AW35" s="17">
        <f t="shared" si="11"/>
        <v>12842</v>
      </c>
      <c r="AX35" s="17">
        <f t="shared" si="11"/>
        <v>13781</v>
      </c>
      <c r="AY35" s="17">
        <f t="shared" si="11"/>
        <v>12842</v>
      </c>
      <c r="AZ35" s="17">
        <f t="shared" si="11"/>
        <v>13781</v>
      </c>
      <c r="BA35" s="17">
        <f t="shared" si="11"/>
        <v>12842</v>
      </c>
    </row>
    <row r="36" spans="1:53" ht="10.5" customHeight="1" x14ac:dyDescent="0.2">
      <c r="A36" s="17" t="s">
        <v>151</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row>
    <row r="37" spans="1:53" ht="10.5" customHeight="1" x14ac:dyDescent="0.2">
      <c r="A37" s="19">
        <v>1</v>
      </c>
      <c r="B37" s="17">
        <f t="shared" ref="B37" si="12">ROUNDUP(B13*0.87,)</f>
        <v>11511</v>
      </c>
      <c r="C37" s="17">
        <f t="shared" ref="C37:BA37" si="13">ROUNDUP(C13*0.87,)</f>
        <v>15739</v>
      </c>
      <c r="D37" s="17">
        <f t="shared" si="13"/>
        <v>11511</v>
      </c>
      <c r="E37" s="17">
        <f t="shared" si="13"/>
        <v>15739</v>
      </c>
      <c r="F37" s="17">
        <f t="shared" si="13"/>
        <v>15739</v>
      </c>
      <c r="G37" s="17">
        <f t="shared" si="13"/>
        <v>12450</v>
      </c>
      <c r="H37" s="17">
        <f t="shared" si="13"/>
        <v>12450</v>
      </c>
      <c r="I37" s="17">
        <f t="shared" si="13"/>
        <v>10571</v>
      </c>
      <c r="J37" s="17">
        <f t="shared" si="13"/>
        <v>10571</v>
      </c>
      <c r="K37" s="17">
        <f t="shared" si="13"/>
        <v>11511</v>
      </c>
      <c r="L37" s="17">
        <f t="shared" si="13"/>
        <v>13390</v>
      </c>
      <c r="M37" s="17">
        <f t="shared" si="13"/>
        <v>12450</v>
      </c>
      <c r="N37" s="17">
        <f t="shared" si="13"/>
        <v>9083</v>
      </c>
      <c r="O37" s="17">
        <f t="shared" si="13"/>
        <v>10571</v>
      </c>
      <c r="P37" s="17">
        <f t="shared" si="13"/>
        <v>10571</v>
      </c>
      <c r="Q37" s="17">
        <f t="shared" si="13"/>
        <v>11511</v>
      </c>
      <c r="R37" s="17">
        <f t="shared" si="13"/>
        <v>12450</v>
      </c>
      <c r="S37" s="17">
        <f t="shared" si="13"/>
        <v>9083</v>
      </c>
      <c r="T37" s="17">
        <f t="shared" si="13"/>
        <v>9083</v>
      </c>
      <c r="U37" s="17">
        <f t="shared" si="13"/>
        <v>9475</v>
      </c>
      <c r="V37" s="17">
        <f t="shared" si="13"/>
        <v>12215</v>
      </c>
      <c r="W37" s="17">
        <f t="shared" si="13"/>
        <v>10571</v>
      </c>
      <c r="X37" s="17">
        <f t="shared" si="13"/>
        <v>11119</v>
      </c>
      <c r="Y37" s="17">
        <f t="shared" si="13"/>
        <v>14094</v>
      </c>
      <c r="Z37" s="17">
        <f t="shared" si="13"/>
        <v>11119</v>
      </c>
      <c r="AA37" s="17">
        <f t="shared" si="13"/>
        <v>11119</v>
      </c>
      <c r="AB37" s="17">
        <f t="shared" si="13"/>
        <v>11119</v>
      </c>
      <c r="AC37" s="17">
        <f t="shared" si="13"/>
        <v>13155</v>
      </c>
      <c r="AD37" s="17">
        <f t="shared" si="13"/>
        <v>12215</v>
      </c>
      <c r="AE37" s="17">
        <f t="shared" si="13"/>
        <v>13155</v>
      </c>
      <c r="AF37" s="17">
        <f t="shared" si="13"/>
        <v>12215</v>
      </c>
      <c r="AG37" s="17">
        <f t="shared" si="13"/>
        <v>12215</v>
      </c>
      <c r="AH37" s="17">
        <f t="shared" si="13"/>
        <v>11119</v>
      </c>
      <c r="AI37" s="17">
        <f t="shared" si="13"/>
        <v>12215</v>
      </c>
      <c r="AJ37" s="17">
        <f t="shared" si="13"/>
        <v>13155</v>
      </c>
      <c r="AK37" s="17">
        <f t="shared" si="13"/>
        <v>12215</v>
      </c>
      <c r="AL37" s="17">
        <f t="shared" si="13"/>
        <v>13155</v>
      </c>
      <c r="AM37" s="17">
        <f t="shared" si="13"/>
        <v>12215</v>
      </c>
      <c r="AN37" s="17">
        <f t="shared" si="13"/>
        <v>13155</v>
      </c>
      <c r="AO37" s="17">
        <f t="shared" si="13"/>
        <v>13155</v>
      </c>
      <c r="AP37" s="17">
        <f t="shared" si="13"/>
        <v>13155</v>
      </c>
      <c r="AQ37" s="17">
        <f t="shared" si="13"/>
        <v>12215</v>
      </c>
      <c r="AR37" s="17">
        <f t="shared" si="13"/>
        <v>13155</v>
      </c>
      <c r="AS37" s="17">
        <f t="shared" si="13"/>
        <v>12215</v>
      </c>
      <c r="AT37" s="17">
        <f t="shared" si="13"/>
        <v>13155</v>
      </c>
      <c r="AU37" s="17">
        <f t="shared" si="13"/>
        <v>12215</v>
      </c>
      <c r="AV37" s="17">
        <f t="shared" si="13"/>
        <v>13155</v>
      </c>
      <c r="AW37" s="17">
        <f t="shared" si="13"/>
        <v>12215</v>
      </c>
      <c r="AX37" s="17">
        <f t="shared" si="13"/>
        <v>13155</v>
      </c>
      <c r="AY37" s="17">
        <f t="shared" si="13"/>
        <v>12215</v>
      </c>
      <c r="AZ37" s="17">
        <f t="shared" si="13"/>
        <v>13155</v>
      </c>
      <c r="BA37" s="17">
        <f t="shared" si="13"/>
        <v>12215</v>
      </c>
    </row>
    <row r="38" spans="1:53" ht="10.5" customHeight="1" x14ac:dyDescent="0.2">
      <c r="A38" s="19">
        <v>2</v>
      </c>
      <c r="B38" s="17">
        <f t="shared" ref="B38" si="14">ROUNDUP(B14*0.87,)</f>
        <v>12920</v>
      </c>
      <c r="C38" s="17">
        <f t="shared" ref="C38:BA38" si="15">ROUNDUP(C14*0.87,)</f>
        <v>17148</v>
      </c>
      <c r="D38" s="17">
        <f t="shared" si="15"/>
        <v>12920</v>
      </c>
      <c r="E38" s="17">
        <f t="shared" si="15"/>
        <v>17148</v>
      </c>
      <c r="F38" s="17">
        <f t="shared" si="15"/>
        <v>17148</v>
      </c>
      <c r="G38" s="17">
        <f t="shared" si="15"/>
        <v>13860</v>
      </c>
      <c r="H38" s="17">
        <f t="shared" si="15"/>
        <v>13860</v>
      </c>
      <c r="I38" s="17">
        <f t="shared" si="15"/>
        <v>11980</v>
      </c>
      <c r="J38" s="17">
        <f t="shared" si="15"/>
        <v>11980</v>
      </c>
      <c r="K38" s="17">
        <f t="shared" si="15"/>
        <v>12920</v>
      </c>
      <c r="L38" s="17">
        <f t="shared" si="15"/>
        <v>14799</v>
      </c>
      <c r="M38" s="17">
        <f t="shared" si="15"/>
        <v>13860</v>
      </c>
      <c r="N38" s="17">
        <f t="shared" si="15"/>
        <v>10493</v>
      </c>
      <c r="O38" s="17">
        <f t="shared" si="15"/>
        <v>11980</v>
      </c>
      <c r="P38" s="17">
        <f t="shared" si="15"/>
        <v>11980</v>
      </c>
      <c r="Q38" s="17">
        <f t="shared" si="15"/>
        <v>12920</v>
      </c>
      <c r="R38" s="17">
        <f t="shared" si="15"/>
        <v>13860</v>
      </c>
      <c r="S38" s="17">
        <f t="shared" si="15"/>
        <v>10493</v>
      </c>
      <c r="T38" s="17">
        <f t="shared" si="15"/>
        <v>10493</v>
      </c>
      <c r="U38" s="17">
        <f t="shared" si="15"/>
        <v>10884</v>
      </c>
      <c r="V38" s="17">
        <f t="shared" si="15"/>
        <v>13625</v>
      </c>
      <c r="W38" s="17">
        <f t="shared" si="15"/>
        <v>11980</v>
      </c>
      <c r="X38" s="17">
        <f t="shared" si="15"/>
        <v>12528</v>
      </c>
      <c r="Y38" s="17">
        <f t="shared" si="15"/>
        <v>15504</v>
      </c>
      <c r="Z38" s="17">
        <f t="shared" si="15"/>
        <v>12528</v>
      </c>
      <c r="AA38" s="17">
        <f t="shared" si="15"/>
        <v>12528</v>
      </c>
      <c r="AB38" s="17">
        <f t="shared" si="15"/>
        <v>12528</v>
      </c>
      <c r="AC38" s="17">
        <f t="shared" si="15"/>
        <v>14564</v>
      </c>
      <c r="AD38" s="17">
        <f t="shared" si="15"/>
        <v>13625</v>
      </c>
      <c r="AE38" s="17">
        <f t="shared" si="15"/>
        <v>14564</v>
      </c>
      <c r="AF38" s="17">
        <f t="shared" si="15"/>
        <v>13625</v>
      </c>
      <c r="AG38" s="17">
        <f t="shared" si="15"/>
        <v>13625</v>
      </c>
      <c r="AH38" s="17">
        <f t="shared" si="15"/>
        <v>12528</v>
      </c>
      <c r="AI38" s="17">
        <f t="shared" si="15"/>
        <v>13625</v>
      </c>
      <c r="AJ38" s="17">
        <f t="shared" si="15"/>
        <v>14564</v>
      </c>
      <c r="AK38" s="17">
        <f t="shared" si="15"/>
        <v>13625</v>
      </c>
      <c r="AL38" s="17">
        <f t="shared" si="15"/>
        <v>14564</v>
      </c>
      <c r="AM38" s="17">
        <f t="shared" si="15"/>
        <v>13625</v>
      </c>
      <c r="AN38" s="17">
        <f t="shared" si="15"/>
        <v>14564</v>
      </c>
      <c r="AO38" s="17">
        <f t="shared" si="15"/>
        <v>14564</v>
      </c>
      <c r="AP38" s="17">
        <f t="shared" si="15"/>
        <v>14564</v>
      </c>
      <c r="AQ38" s="17">
        <f t="shared" si="15"/>
        <v>13625</v>
      </c>
      <c r="AR38" s="17">
        <f t="shared" si="15"/>
        <v>14564</v>
      </c>
      <c r="AS38" s="17">
        <f t="shared" si="15"/>
        <v>13625</v>
      </c>
      <c r="AT38" s="17">
        <f t="shared" si="15"/>
        <v>14564</v>
      </c>
      <c r="AU38" s="17">
        <f t="shared" si="15"/>
        <v>13625</v>
      </c>
      <c r="AV38" s="17">
        <f t="shared" si="15"/>
        <v>14564</v>
      </c>
      <c r="AW38" s="17">
        <f t="shared" si="15"/>
        <v>13625</v>
      </c>
      <c r="AX38" s="17">
        <f t="shared" si="15"/>
        <v>14564</v>
      </c>
      <c r="AY38" s="17">
        <f t="shared" si="15"/>
        <v>13625</v>
      </c>
      <c r="AZ38" s="17">
        <f t="shared" si="15"/>
        <v>14564</v>
      </c>
      <c r="BA38" s="17">
        <f t="shared" si="15"/>
        <v>13625</v>
      </c>
    </row>
    <row r="39" spans="1:53"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row>
    <row r="40" spans="1:53" ht="10.5" customHeight="1" x14ac:dyDescent="0.2">
      <c r="A40" s="19">
        <v>1</v>
      </c>
      <c r="B40" s="17">
        <f t="shared" ref="B40" si="16">ROUNDUP(B16*0.87,)</f>
        <v>12294</v>
      </c>
      <c r="C40" s="17">
        <f t="shared" ref="C40:BA40" si="17">ROUNDUP(C16*0.87,)</f>
        <v>16522</v>
      </c>
      <c r="D40" s="17">
        <f t="shared" si="17"/>
        <v>12294</v>
      </c>
      <c r="E40" s="17">
        <f t="shared" si="17"/>
        <v>16522</v>
      </c>
      <c r="F40" s="17">
        <f t="shared" si="17"/>
        <v>16522</v>
      </c>
      <c r="G40" s="17">
        <f t="shared" si="17"/>
        <v>13233</v>
      </c>
      <c r="H40" s="17">
        <f t="shared" si="17"/>
        <v>13233</v>
      </c>
      <c r="I40" s="17">
        <f t="shared" si="17"/>
        <v>11354</v>
      </c>
      <c r="J40" s="17">
        <f t="shared" si="17"/>
        <v>11354</v>
      </c>
      <c r="K40" s="17">
        <f t="shared" si="17"/>
        <v>12294</v>
      </c>
      <c r="L40" s="17">
        <f t="shared" si="17"/>
        <v>14173</v>
      </c>
      <c r="M40" s="17">
        <f t="shared" si="17"/>
        <v>13233</v>
      </c>
      <c r="N40" s="17">
        <f t="shared" si="17"/>
        <v>9866</v>
      </c>
      <c r="O40" s="17">
        <f t="shared" si="17"/>
        <v>11354</v>
      </c>
      <c r="P40" s="17">
        <f t="shared" si="17"/>
        <v>11354</v>
      </c>
      <c r="Q40" s="17">
        <f t="shared" si="17"/>
        <v>12294</v>
      </c>
      <c r="R40" s="17">
        <f t="shared" si="17"/>
        <v>13233</v>
      </c>
      <c r="S40" s="17">
        <f t="shared" si="17"/>
        <v>9866</v>
      </c>
      <c r="T40" s="17">
        <f t="shared" si="17"/>
        <v>9866</v>
      </c>
      <c r="U40" s="17">
        <f t="shared" si="17"/>
        <v>10258</v>
      </c>
      <c r="V40" s="17">
        <f t="shared" si="17"/>
        <v>12998</v>
      </c>
      <c r="W40" s="17">
        <f t="shared" si="17"/>
        <v>11354</v>
      </c>
      <c r="X40" s="17">
        <f t="shared" si="17"/>
        <v>11902</v>
      </c>
      <c r="Y40" s="17">
        <f t="shared" si="17"/>
        <v>14877</v>
      </c>
      <c r="Z40" s="17">
        <f t="shared" si="17"/>
        <v>11902</v>
      </c>
      <c r="AA40" s="17">
        <f t="shared" si="17"/>
        <v>11902</v>
      </c>
      <c r="AB40" s="17">
        <f t="shared" si="17"/>
        <v>11902</v>
      </c>
      <c r="AC40" s="17">
        <f t="shared" si="17"/>
        <v>13938</v>
      </c>
      <c r="AD40" s="17">
        <f t="shared" si="17"/>
        <v>12998</v>
      </c>
      <c r="AE40" s="17">
        <f t="shared" si="17"/>
        <v>13938</v>
      </c>
      <c r="AF40" s="17">
        <f t="shared" si="17"/>
        <v>12998</v>
      </c>
      <c r="AG40" s="17">
        <f t="shared" si="17"/>
        <v>12998</v>
      </c>
      <c r="AH40" s="17">
        <f t="shared" si="17"/>
        <v>11902</v>
      </c>
      <c r="AI40" s="17">
        <f t="shared" si="17"/>
        <v>12998</v>
      </c>
      <c r="AJ40" s="17">
        <f t="shared" si="17"/>
        <v>13938</v>
      </c>
      <c r="AK40" s="17">
        <f t="shared" si="17"/>
        <v>12998</v>
      </c>
      <c r="AL40" s="17">
        <f t="shared" si="17"/>
        <v>13938</v>
      </c>
      <c r="AM40" s="17">
        <f t="shared" si="17"/>
        <v>12998</v>
      </c>
      <c r="AN40" s="17">
        <f t="shared" si="17"/>
        <v>13938</v>
      </c>
      <c r="AO40" s="17">
        <f t="shared" si="17"/>
        <v>13938</v>
      </c>
      <c r="AP40" s="17">
        <f t="shared" si="17"/>
        <v>13938</v>
      </c>
      <c r="AQ40" s="17">
        <f t="shared" si="17"/>
        <v>12998</v>
      </c>
      <c r="AR40" s="17">
        <f t="shared" si="17"/>
        <v>13938</v>
      </c>
      <c r="AS40" s="17">
        <f t="shared" si="17"/>
        <v>12998</v>
      </c>
      <c r="AT40" s="17">
        <f t="shared" si="17"/>
        <v>13938</v>
      </c>
      <c r="AU40" s="17">
        <f t="shared" si="17"/>
        <v>12998</v>
      </c>
      <c r="AV40" s="17">
        <f t="shared" si="17"/>
        <v>13938</v>
      </c>
      <c r="AW40" s="17">
        <f t="shared" si="17"/>
        <v>12998</v>
      </c>
      <c r="AX40" s="17">
        <f t="shared" si="17"/>
        <v>13938</v>
      </c>
      <c r="AY40" s="17">
        <f t="shared" si="17"/>
        <v>12998</v>
      </c>
      <c r="AZ40" s="17">
        <f t="shared" si="17"/>
        <v>13938</v>
      </c>
      <c r="BA40" s="17">
        <f t="shared" si="17"/>
        <v>12998</v>
      </c>
    </row>
    <row r="41" spans="1:53" ht="10.7" customHeight="1" x14ac:dyDescent="0.2">
      <c r="A41" s="19">
        <v>2</v>
      </c>
      <c r="B41" s="17">
        <f t="shared" ref="B41" si="18">ROUNDUP(B17*0.87,)</f>
        <v>13703</v>
      </c>
      <c r="C41" s="17">
        <f t="shared" ref="C41:BA41" si="19">ROUNDUP(C17*0.87,)</f>
        <v>17931</v>
      </c>
      <c r="D41" s="17">
        <f t="shared" si="19"/>
        <v>13703</v>
      </c>
      <c r="E41" s="17">
        <f t="shared" si="19"/>
        <v>17931</v>
      </c>
      <c r="F41" s="17">
        <f t="shared" si="19"/>
        <v>17931</v>
      </c>
      <c r="G41" s="17">
        <f t="shared" si="19"/>
        <v>14643</v>
      </c>
      <c r="H41" s="17">
        <f t="shared" si="19"/>
        <v>14643</v>
      </c>
      <c r="I41" s="17">
        <f t="shared" si="19"/>
        <v>12763</v>
      </c>
      <c r="J41" s="17">
        <f t="shared" si="19"/>
        <v>12763</v>
      </c>
      <c r="K41" s="17">
        <f t="shared" si="19"/>
        <v>13703</v>
      </c>
      <c r="L41" s="17">
        <f t="shared" si="19"/>
        <v>15582</v>
      </c>
      <c r="M41" s="17">
        <f t="shared" si="19"/>
        <v>14643</v>
      </c>
      <c r="N41" s="17">
        <f t="shared" si="19"/>
        <v>11276</v>
      </c>
      <c r="O41" s="17">
        <f t="shared" si="19"/>
        <v>12763</v>
      </c>
      <c r="P41" s="17">
        <f t="shared" si="19"/>
        <v>12763</v>
      </c>
      <c r="Q41" s="17">
        <f t="shared" si="19"/>
        <v>13703</v>
      </c>
      <c r="R41" s="17">
        <f t="shared" si="19"/>
        <v>14643</v>
      </c>
      <c r="S41" s="17">
        <f t="shared" si="19"/>
        <v>11276</v>
      </c>
      <c r="T41" s="17">
        <f t="shared" si="19"/>
        <v>11276</v>
      </c>
      <c r="U41" s="17">
        <f t="shared" si="19"/>
        <v>11667</v>
      </c>
      <c r="V41" s="17">
        <f t="shared" si="19"/>
        <v>14408</v>
      </c>
      <c r="W41" s="17">
        <f t="shared" si="19"/>
        <v>12763</v>
      </c>
      <c r="X41" s="17">
        <f t="shared" si="19"/>
        <v>13311</v>
      </c>
      <c r="Y41" s="17">
        <f t="shared" si="19"/>
        <v>16287</v>
      </c>
      <c r="Z41" s="17">
        <f t="shared" si="19"/>
        <v>13311</v>
      </c>
      <c r="AA41" s="17">
        <f t="shared" si="19"/>
        <v>13311</v>
      </c>
      <c r="AB41" s="17">
        <f t="shared" si="19"/>
        <v>13311</v>
      </c>
      <c r="AC41" s="17">
        <f t="shared" si="19"/>
        <v>15347</v>
      </c>
      <c r="AD41" s="17">
        <f t="shared" si="19"/>
        <v>14408</v>
      </c>
      <c r="AE41" s="17">
        <f t="shared" si="19"/>
        <v>15347</v>
      </c>
      <c r="AF41" s="17">
        <f t="shared" si="19"/>
        <v>14408</v>
      </c>
      <c r="AG41" s="17">
        <f t="shared" si="19"/>
        <v>14408</v>
      </c>
      <c r="AH41" s="17">
        <f t="shared" si="19"/>
        <v>13311</v>
      </c>
      <c r="AI41" s="17">
        <f t="shared" si="19"/>
        <v>14408</v>
      </c>
      <c r="AJ41" s="17">
        <f t="shared" si="19"/>
        <v>15347</v>
      </c>
      <c r="AK41" s="17">
        <f t="shared" si="19"/>
        <v>14408</v>
      </c>
      <c r="AL41" s="17">
        <f t="shared" si="19"/>
        <v>15347</v>
      </c>
      <c r="AM41" s="17">
        <f t="shared" si="19"/>
        <v>14408</v>
      </c>
      <c r="AN41" s="17">
        <f t="shared" si="19"/>
        <v>15347</v>
      </c>
      <c r="AO41" s="17">
        <f t="shared" si="19"/>
        <v>15347</v>
      </c>
      <c r="AP41" s="17">
        <f t="shared" si="19"/>
        <v>15347</v>
      </c>
      <c r="AQ41" s="17">
        <f t="shared" si="19"/>
        <v>14408</v>
      </c>
      <c r="AR41" s="17">
        <f t="shared" si="19"/>
        <v>15347</v>
      </c>
      <c r="AS41" s="17">
        <f t="shared" si="19"/>
        <v>14408</v>
      </c>
      <c r="AT41" s="17">
        <f t="shared" si="19"/>
        <v>15347</v>
      </c>
      <c r="AU41" s="17">
        <f t="shared" si="19"/>
        <v>14408</v>
      </c>
      <c r="AV41" s="17">
        <f t="shared" si="19"/>
        <v>15347</v>
      </c>
      <c r="AW41" s="17">
        <f t="shared" si="19"/>
        <v>14408</v>
      </c>
      <c r="AX41" s="17">
        <f t="shared" si="19"/>
        <v>15347</v>
      </c>
      <c r="AY41" s="17">
        <f t="shared" si="19"/>
        <v>14408</v>
      </c>
      <c r="AZ41" s="17">
        <f t="shared" si="19"/>
        <v>15347</v>
      </c>
      <c r="BA41" s="17">
        <f t="shared" si="19"/>
        <v>14408</v>
      </c>
    </row>
    <row r="42" spans="1:53" ht="10.7" customHeight="1" x14ac:dyDescent="0.2">
      <c r="A42" s="17" t="s">
        <v>152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row>
    <row r="43" spans="1:53" ht="10.7" customHeight="1" x14ac:dyDescent="0.2">
      <c r="A43" s="19">
        <v>1</v>
      </c>
      <c r="B43" s="17">
        <f t="shared" ref="B43" si="20">ROUNDUP(B19*0.87,)</f>
        <v>13077</v>
      </c>
      <c r="C43" s="17">
        <f t="shared" ref="C43:BA43" si="21">ROUNDUP(C19*0.87,)</f>
        <v>17305</v>
      </c>
      <c r="D43" s="17">
        <f t="shared" si="21"/>
        <v>13077</v>
      </c>
      <c r="E43" s="17">
        <f t="shared" si="21"/>
        <v>17305</v>
      </c>
      <c r="F43" s="17">
        <f t="shared" si="21"/>
        <v>17305</v>
      </c>
      <c r="G43" s="17">
        <f t="shared" si="21"/>
        <v>14016</v>
      </c>
      <c r="H43" s="17">
        <f t="shared" si="21"/>
        <v>14016</v>
      </c>
      <c r="I43" s="17">
        <f t="shared" si="21"/>
        <v>12137</v>
      </c>
      <c r="J43" s="17">
        <f t="shared" si="21"/>
        <v>12137</v>
      </c>
      <c r="K43" s="17">
        <f t="shared" si="21"/>
        <v>13077</v>
      </c>
      <c r="L43" s="17">
        <f t="shared" si="21"/>
        <v>14956</v>
      </c>
      <c r="M43" s="17">
        <f t="shared" si="21"/>
        <v>14016</v>
      </c>
      <c r="N43" s="17">
        <f t="shared" si="21"/>
        <v>10649</v>
      </c>
      <c r="O43" s="17">
        <f t="shared" si="21"/>
        <v>12137</v>
      </c>
      <c r="P43" s="17">
        <f t="shared" si="21"/>
        <v>12137</v>
      </c>
      <c r="Q43" s="17">
        <f t="shared" si="21"/>
        <v>13077</v>
      </c>
      <c r="R43" s="17">
        <f t="shared" si="21"/>
        <v>14016</v>
      </c>
      <c r="S43" s="17">
        <f t="shared" si="21"/>
        <v>10649</v>
      </c>
      <c r="T43" s="17">
        <f t="shared" si="21"/>
        <v>10649</v>
      </c>
      <c r="U43" s="17">
        <f t="shared" si="21"/>
        <v>11041</v>
      </c>
      <c r="V43" s="17">
        <f t="shared" si="21"/>
        <v>13781</v>
      </c>
      <c r="W43" s="17">
        <f t="shared" si="21"/>
        <v>12137</v>
      </c>
      <c r="X43" s="17">
        <f t="shared" si="21"/>
        <v>12685</v>
      </c>
      <c r="Y43" s="17">
        <f t="shared" si="21"/>
        <v>15660</v>
      </c>
      <c r="Z43" s="17">
        <f t="shared" si="21"/>
        <v>12685</v>
      </c>
      <c r="AA43" s="17">
        <f t="shared" si="21"/>
        <v>12685</v>
      </c>
      <c r="AB43" s="17">
        <f t="shared" si="21"/>
        <v>12685</v>
      </c>
      <c r="AC43" s="17">
        <f t="shared" si="21"/>
        <v>14721</v>
      </c>
      <c r="AD43" s="17">
        <f t="shared" si="21"/>
        <v>13781</v>
      </c>
      <c r="AE43" s="17">
        <f t="shared" si="21"/>
        <v>14721</v>
      </c>
      <c r="AF43" s="17">
        <f t="shared" si="21"/>
        <v>13781</v>
      </c>
      <c r="AG43" s="17">
        <f t="shared" si="21"/>
        <v>13781</v>
      </c>
      <c r="AH43" s="17">
        <f t="shared" si="21"/>
        <v>12685</v>
      </c>
      <c r="AI43" s="17">
        <f t="shared" si="21"/>
        <v>13781</v>
      </c>
      <c r="AJ43" s="17">
        <f t="shared" si="21"/>
        <v>14721</v>
      </c>
      <c r="AK43" s="17">
        <f t="shared" si="21"/>
        <v>13781</v>
      </c>
      <c r="AL43" s="17">
        <f t="shared" si="21"/>
        <v>14721</v>
      </c>
      <c r="AM43" s="17">
        <f t="shared" si="21"/>
        <v>13781</v>
      </c>
      <c r="AN43" s="17">
        <f t="shared" si="21"/>
        <v>14721</v>
      </c>
      <c r="AO43" s="17">
        <f t="shared" si="21"/>
        <v>14721</v>
      </c>
      <c r="AP43" s="17">
        <f t="shared" si="21"/>
        <v>14721</v>
      </c>
      <c r="AQ43" s="17">
        <f t="shared" si="21"/>
        <v>13781</v>
      </c>
      <c r="AR43" s="17">
        <f t="shared" si="21"/>
        <v>14721</v>
      </c>
      <c r="AS43" s="17">
        <f t="shared" si="21"/>
        <v>13781</v>
      </c>
      <c r="AT43" s="17">
        <f t="shared" si="21"/>
        <v>14721</v>
      </c>
      <c r="AU43" s="17">
        <f t="shared" si="21"/>
        <v>13781</v>
      </c>
      <c r="AV43" s="17">
        <f t="shared" si="21"/>
        <v>14721</v>
      </c>
      <c r="AW43" s="17">
        <f t="shared" si="21"/>
        <v>13781</v>
      </c>
      <c r="AX43" s="17">
        <f t="shared" si="21"/>
        <v>14721</v>
      </c>
      <c r="AY43" s="17">
        <f t="shared" si="21"/>
        <v>13781</v>
      </c>
      <c r="AZ43" s="17">
        <f t="shared" si="21"/>
        <v>14721</v>
      </c>
      <c r="BA43" s="17">
        <f t="shared" si="21"/>
        <v>13781</v>
      </c>
    </row>
    <row r="44" spans="1:53" ht="10.7" customHeight="1" x14ac:dyDescent="0.2">
      <c r="A44" s="19">
        <v>2</v>
      </c>
      <c r="B44" s="17">
        <f t="shared" ref="B44" si="22">ROUNDUP(B20*0.87,)</f>
        <v>14486</v>
      </c>
      <c r="C44" s="17">
        <f t="shared" ref="C44:BA44" si="23">ROUNDUP(C20*0.87,)</f>
        <v>18714</v>
      </c>
      <c r="D44" s="17">
        <f t="shared" si="23"/>
        <v>14486</v>
      </c>
      <c r="E44" s="17">
        <f t="shared" si="23"/>
        <v>18714</v>
      </c>
      <c r="F44" s="17">
        <f t="shared" si="23"/>
        <v>18714</v>
      </c>
      <c r="G44" s="17">
        <f t="shared" si="23"/>
        <v>15426</v>
      </c>
      <c r="H44" s="17">
        <f t="shared" si="23"/>
        <v>15426</v>
      </c>
      <c r="I44" s="17">
        <f t="shared" si="23"/>
        <v>13546</v>
      </c>
      <c r="J44" s="17">
        <f t="shared" si="23"/>
        <v>13546</v>
      </c>
      <c r="K44" s="17">
        <f t="shared" si="23"/>
        <v>14486</v>
      </c>
      <c r="L44" s="17">
        <f t="shared" si="23"/>
        <v>16365</v>
      </c>
      <c r="M44" s="17">
        <f t="shared" si="23"/>
        <v>15426</v>
      </c>
      <c r="N44" s="17">
        <f t="shared" si="23"/>
        <v>12059</v>
      </c>
      <c r="O44" s="17">
        <f t="shared" si="23"/>
        <v>13546</v>
      </c>
      <c r="P44" s="17">
        <f t="shared" si="23"/>
        <v>13546</v>
      </c>
      <c r="Q44" s="17">
        <f t="shared" si="23"/>
        <v>14486</v>
      </c>
      <c r="R44" s="17">
        <f t="shared" si="23"/>
        <v>15426</v>
      </c>
      <c r="S44" s="17">
        <f t="shared" si="23"/>
        <v>12059</v>
      </c>
      <c r="T44" s="17">
        <f t="shared" si="23"/>
        <v>12059</v>
      </c>
      <c r="U44" s="17">
        <f t="shared" si="23"/>
        <v>12450</v>
      </c>
      <c r="V44" s="17">
        <f t="shared" si="23"/>
        <v>15191</v>
      </c>
      <c r="W44" s="17">
        <f t="shared" si="23"/>
        <v>13546</v>
      </c>
      <c r="X44" s="17">
        <f t="shared" si="23"/>
        <v>14094</v>
      </c>
      <c r="Y44" s="17">
        <f t="shared" si="23"/>
        <v>17070</v>
      </c>
      <c r="Z44" s="17">
        <f t="shared" si="23"/>
        <v>14094</v>
      </c>
      <c r="AA44" s="17">
        <f t="shared" si="23"/>
        <v>14094</v>
      </c>
      <c r="AB44" s="17">
        <f t="shared" si="23"/>
        <v>14094</v>
      </c>
      <c r="AC44" s="17">
        <f t="shared" si="23"/>
        <v>16130</v>
      </c>
      <c r="AD44" s="17">
        <f t="shared" si="23"/>
        <v>15191</v>
      </c>
      <c r="AE44" s="17">
        <f t="shared" si="23"/>
        <v>16130</v>
      </c>
      <c r="AF44" s="17">
        <f t="shared" si="23"/>
        <v>15191</v>
      </c>
      <c r="AG44" s="17">
        <f t="shared" si="23"/>
        <v>15191</v>
      </c>
      <c r="AH44" s="17">
        <f t="shared" si="23"/>
        <v>14094</v>
      </c>
      <c r="AI44" s="17">
        <f t="shared" si="23"/>
        <v>15191</v>
      </c>
      <c r="AJ44" s="17">
        <f t="shared" si="23"/>
        <v>16130</v>
      </c>
      <c r="AK44" s="17">
        <f t="shared" si="23"/>
        <v>15191</v>
      </c>
      <c r="AL44" s="17">
        <f t="shared" si="23"/>
        <v>16130</v>
      </c>
      <c r="AM44" s="17">
        <f t="shared" si="23"/>
        <v>15191</v>
      </c>
      <c r="AN44" s="17">
        <f t="shared" si="23"/>
        <v>16130</v>
      </c>
      <c r="AO44" s="17">
        <f t="shared" si="23"/>
        <v>16130</v>
      </c>
      <c r="AP44" s="17">
        <f t="shared" si="23"/>
        <v>16130</v>
      </c>
      <c r="AQ44" s="17">
        <f t="shared" si="23"/>
        <v>15191</v>
      </c>
      <c r="AR44" s="17">
        <f t="shared" si="23"/>
        <v>16130</v>
      </c>
      <c r="AS44" s="17">
        <f t="shared" si="23"/>
        <v>15191</v>
      </c>
      <c r="AT44" s="17">
        <f t="shared" si="23"/>
        <v>16130</v>
      </c>
      <c r="AU44" s="17">
        <f t="shared" si="23"/>
        <v>15191</v>
      </c>
      <c r="AV44" s="17">
        <f t="shared" si="23"/>
        <v>16130</v>
      </c>
      <c r="AW44" s="17">
        <f t="shared" si="23"/>
        <v>15191</v>
      </c>
      <c r="AX44" s="17">
        <f t="shared" si="23"/>
        <v>16130</v>
      </c>
      <c r="AY44" s="17">
        <f t="shared" si="23"/>
        <v>15191</v>
      </c>
      <c r="AZ44" s="17">
        <f t="shared" si="23"/>
        <v>16130</v>
      </c>
      <c r="BA44" s="17">
        <f t="shared" si="23"/>
        <v>15191</v>
      </c>
    </row>
    <row r="45" spans="1:53"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row>
    <row r="46" spans="1:53" ht="10.7" customHeight="1" x14ac:dyDescent="0.2">
      <c r="A46" s="19">
        <v>1</v>
      </c>
      <c r="B46" s="17">
        <f t="shared" ref="B46" si="24">ROUNDUP(B22*0.87,)</f>
        <v>16600</v>
      </c>
      <c r="C46" s="17">
        <f t="shared" ref="C46:BA46" si="25">ROUNDUP(C22*0.87,)</f>
        <v>20828</v>
      </c>
      <c r="D46" s="17">
        <f t="shared" si="25"/>
        <v>16600</v>
      </c>
      <c r="E46" s="17">
        <f t="shared" si="25"/>
        <v>20828</v>
      </c>
      <c r="F46" s="17">
        <f t="shared" si="25"/>
        <v>20828</v>
      </c>
      <c r="G46" s="17">
        <f t="shared" si="25"/>
        <v>17540</v>
      </c>
      <c r="H46" s="17">
        <f t="shared" si="25"/>
        <v>17540</v>
      </c>
      <c r="I46" s="17">
        <f t="shared" si="25"/>
        <v>15660</v>
      </c>
      <c r="J46" s="17">
        <f t="shared" si="25"/>
        <v>15660</v>
      </c>
      <c r="K46" s="17">
        <f t="shared" si="25"/>
        <v>16600</v>
      </c>
      <c r="L46" s="17">
        <f t="shared" si="25"/>
        <v>18479</v>
      </c>
      <c r="M46" s="17">
        <f t="shared" si="25"/>
        <v>17540</v>
      </c>
      <c r="N46" s="17">
        <f t="shared" si="25"/>
        <v>14173</v>
      </c>
      <c r="O46" s="17">
        <f t="shared" si="25"/>
        <v>15660</v>
      </c>
      <c r="P46" s="17">
        <f t="shared" si="25"/>
        <v>15660</v>
      </c>
      <c r="Q46" s="17">
        <f t="shared" si="25"/>
        <v>16600</v>
      </c>
      <c r="R46" s="17">
        <f t="shared" si="25"/>
        <v>17540</v>
      </c>
      <c r="S46" s="17">
        <f t="shared" si="25"/>
        <v>14173</v>
      </c>
      <c r="T46" s="17">
        <f t="shared" si="25"/>
        <v>14173</v>
      </c>
      <c r="U46" s="17">
        <f t="shared" si="25"/>
        <v>15739</v>
      </c>
      <c r="V46" s="17">
        <f t="shared" si="25"/>
        <v>18479</v>
      </c>
      <c r="W46" s="17">
        <f t="shared" si="25"/>
        <v>16835</v>
      </c>
      <c r="X46" s="17">
        <f t="shared" si="25"/>
        <v>17383</v>
      </c>
      <c r="Y46" s="17">
        <f t="shared" si="25"/>
        <v>20358</v>
      </c>
      <c r="Z46" s="17">
        <f t="shared" si="25"/>
        <v>17383</v>
      </c>
      <c r="AA46" s="17">
        <f t="shared" si="25"/>
        <v>17383</v>
      </c>
      <c r="AB46" s="17">
        <f t="shared" si="25"/>
        <v>17383</v>
      </c>
      <c r="AC46" s="17">
        <f t="shared" si="25"/>
        <v>19419</v>
      </c>
      <c r="AD46" s="17">
        <f t="shared" si="25"/>
        <v>18479</v>
      </c>
      <c r="AE46" s="17">
        <f t="shared" si="25"/>
        <v>19419</v>
      </c>
      <c r="AF46" s="17">
        <f t="shared" si="25"/>
        <v>18479</v>
      </c>
      <c r="AG46" s="17">
        <f t="shared" si="25"/>
        <v>18479</v>
      </c>
      <c r="AH46" s="17">
        <f t="shared" si="25"/>
        <v>17383</v>
      </c>
      <c r="AI46" s="17">
        <f t="shared" si="25"/>
        <v>18479</v>
      </c>
      <c r="AJ46" s="17">
        <f t="shared" si="25"/>
        <v>19419</v>
      </c>
      <c r="AK46" s="17">
        <f t="shared" si="25"/>
        <v>18479</v>
      </c>
      <c r="AL46" s="17">
        <f t="shared" si="25"/>
        <v>19419</v>
      </c>
      <c r="AM46" s="17">
        <f t="shared" si="25"/>
        <v>18479</v>
      </c>
      <c r="AN46" s="17">
        <f t="shared" si="25"/>
        <v>19419</v>
      </c>
      <c r="AO46" s="17">
        <f t="shared" si="25"/>
        <v>19419</v>
      </c>
      <c r="AP46" s="17">
        <f t="shared" si="25"/>
        <v>19419</v>
      </c>
      <c r="AQ46" s="17">
        <f t="shared" si="25"/>
        <v>18479</v>
      </c>
      <c r="AR46" s="17">
        <f t="shared" si="25"/>
        <v>19419</v>
      </c>
      <c r="AS46" s="17">
        <f t="shared" si="25"/>
        <v>18479</v>
      </c>
      <c r="AT46" s="17">
        <f t="shared" si="25"/>
        <v>19419</v>
      </c>
      <c r="AU46" s="17">
        <f t="shared" si="25"/>
        <v>18479</v>
      </c>
      <c r="AV46" s="17">
        <f t="shared" si="25"/>
        <v>19419</v>
      </c>
      <c r="AW46" s="17">
        <f t="shared" si="25"/>
        <v>18479</v>
      </c>
      <c r="AX46" s="17">
        <f t="shared" si="25"/>
        <v>19419</v>
      </c>
      <c r="AY46" s="17">
        <f t="shared" si="25"/>
        <v>18479</v>
      </c>
      <c r="AZ46" s="17">
        <f t="shared" si="25"/>
        <v>19419</v>
      </c>
      <c r="BA46" s="17">
        <f t="shared" si="25"/>
        <v>18479</v>
      </c>
    </row>
    <row r="47" spans="1:53" ht="10.7" customHeight="1" x14ac:dyDescent="0.2">
      <c r="A47" s="19">
        <v>2</v>
      </c>
      <c r="B47" s="17">
        <f t="shared" ref="B47" si="26">ROUNDUP(B23*0.87,)</f>
        <v>18009</v>
      </c>
      <c r="C47" s="17">
        <f t="shared" ref="C47:BA47" si="27">ROUNDUP(C23*0.87,)</f>
        <v>22238</v>
      </c>
      <c r="D47" s="17">
        <f t="shared" si="27"/>
        <v>18009</v>
      </c>
      <c r="E47" s="17">
        <f t="shared" si="27"/>
        <v>22238</v>
      </c>
      <c r="F47" s="17">
        <f t="shared" si="27"/>
        <v>22238</v>
      </c>
      <c r="G47" s="17">
        <f t="shared" si="27"/>
        <v>18949</v>
      </c>
      <c r="H47" s="17">
        <f t="shared" si="27"/>
        <v>18949</v>
      </c>
      <c r="I47" s="17">
        <f t="shared" si="27"/>
        <v>17070</v>
      </c>
      <c r="J47" s="17">
        <f t="shared" si="27"/>
        <v>17070</v>
      </c>
      <c r="K47" s="17">
        <f t="shared" si="27"/>
        <v>18009</v>
      </c>
      <c r="L47" s="17">
        <f t="shared" si="27"/>
        <v>19889</v>
      </c>
      <c r="M47" s="17">
        <f t="shared" si="27"/>
        <v>18949</v>
      </c>
      <c r="N47" s="17">
        <f t="shared" si="27"/>
        <v>15582</v>
      </c>
      <c r="O47" s="17">
        <f t="shared" si="27"/>
        <v>17070</v>
      </c>
      <c r="P47" s="17">
        <f t="shared" si="27"/>
        <v>17070</v>
      </c>
      <c r="Q47" s="17">
        <f t="shared" si="27"/>
        <v>18009</v>
      </c>
      <c r="R47" s="17">
        <f t="shared" si="27"/>
        <v>18949</v>
      </c>
      <c r="S47" s="17">
        <f t="shared" si="27"/>
        <v>15582</v>
      </c>
      <c r="T47" s="17">
        <f t="shared" si="27"/>
        <v>15582</v>
      </c>
      <c r="U47" s="17">
        <f t="shared" si="27"/>
        <v>17148</v>
      </c>
      <c r="V47" s="17">
        <f t="shared" si="27"/>
        <v>19889</v>
      </c>
      <c r="W47" s="17">
        <f t="shared" si="27"/>
        <v>18244</v>
      </c>
      <c r="X47" s="17">
        <f t="shared" si="27"/>
        <v>18792</v>
      </c>
      <c r="Y47" s="17">
        <f t="shared" si="27"/>
        <v>21768</v>
      </c>
      <c r="Z47" s="17">
        <f t="shared" si="27"/>
        <v>18792</v>
      </c>
      <c r="AA47" s="17">
        <f t="shared" si="27"/>
        <v>18792</v>
      </c>
      <c r="AB47" s="17">
        <f t="shared" si="27"/>
        <v>18792</v>
      </c>
      <c r="AC47" s="17">
        <f t="shared" si="27"/>
        <v>20828</v>
      </c>
      <c r="AD47" s="17">
        <f t="shared" si="27"/>
        <v>19889</v>
      </c>
      <c r="AE47" s="17">
        <f t="shared" si="27"/>
        <v>20828</v>
      </c>
      <c r="AF47" s="17">
        <f t="shared" si="27"/>
        <v>19889</v>
      </c>
      <c r="AG47" s="17">
        <f t="shared" si="27"/>
        <v>19889</v>
      </c>
      <c r="AH47" s="17">
        <f t="shared" si="27"/>
        <v>18792</v>
      </c>
      <c r="AI47" s="17">
        <f t="shared" si="27"/>
        <v>19889</v>
      </c>
      <c r="AJ47" s="17">
        <f t="shared" si="27"/>
        <v>20828</v>
      </c>
      <c r="AK47" s="17">
        <f t="shared" si="27"/>
        <v>19889</v>
      </c>
      <c r="AL47" s="17">
        <f t="shared" si="27"/>
        <v>20828</v>
      </c>
      <c r="AM47" s="17">
        <f t="shared" si="27"/>
        <v>19889</v>
      </c>
      <c r="AN47" s="17">
        <f t="shared" si="27"/>
        <v>20828</v>
      </c>
      <c r="AO47" s="17">
        <f t="shared" si="27"/>
        <v>20828</v>
      </c>
      <c r="AP47" s="17">
        <f t="shared" si="27"/>
        <v>20828</v>
      </c>
      <c r="AQ47" s="17">
        <f t="shared" si="27"/>
        <v>19889</v>
      </c>
      <c r="AR47" s="17">
        <f t="shared" si="27"/>
        <v>20828</v>
      </c>
      <c r="AS47" s="17">
        <f t="shared" si="27"/>
        <v>19889</v>
      </c>
      <c r="AT47" s="17">
        <f t="shared" si="27"/>
        <v>20828</v>
      </c>
      <c r="AU47" s="17">
        <f t="shared" si="27"/>
        <v>19889</v>
      </c>
      <c r="AV47" s="17">
        <f t="shared" si="27"/>
        <v>20828</v>
      </c>
      <c r="AW47" s="17">
        <f t="shared" si="27"/>
        <v>19889</v>
      </c>
      <c r="AX47" s="17">
        <f t="shared" si="27"/>
        <v>20828</v>
      </c>
      <c r="AY47" s="17">
        <f t="shared" si="27"/>
        <v>19889</v>
      </c>
      <c r="AZ47" s="17">
        <f t="shared" si="27"/>
        <v>20828</v>
      </c>
      <c r="BA47" s="17">
        <f t="shared" si="27"/>
        <v>19889</v>
      </c>
    </row>
    <row r="48" spans="1:53"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row>
    <row r="49" spans="1:53" x14ac:dyDescent="0.2">
      <c r="A49" s="19" t="s">
        <v>1</v>
      </c>
      <c r="B49" s="17">
        <f t="shared" ref="B49" si="28">ROUNDUP(B25*0.87,)</f>
        <v>97875</v>
      </c>
      <c r="C49" s="17">
        <f t="shared" ref="C49:BA49" si="29">ROUNDUP(C25*0.87,)</f>
        <v>97875</v>
      </c>
      <c r="D49" s="17">
        <f t="shared" si="29"/>
        <v>97875</v>
      </c>
      <c r="E49" s="17">
        <f t="shared" si="29"/>
        <v>97875</v>
      </c>
      <c r="F49" s="17">
        <f t="shared" si="29"/>
        <v>97875</v>
      </c>
      <c r="G49" s="17">
        <f t="shared" si="29"/>
        <v>97875</v>
      </c>
      <c r="H49" s="17">
        <f t="shared" si="29"/>
        <v>97875</v>
      </c>
      <c r="I49" s="17">
        <f t="shared" si="29"/>
        <v>97875</v>
      </c>
      <c r="J49" s="17">
        <f t="shared" si="29"/>
        <v>97875</v>
      </c>
      <c r="K49" s="17">
        <f t="shared" si="29"/>
        <v>97875</v>
      </c>
      <c r="L49" s="17">
        <f t="shared" si="29"/>
        <v>97876</v>
      </c>
      <c r="M49" s="17">
        <f t="shared" si="29"/>
        <v>97877</v>
      </c>
      <c r="N49" s="17">
        <f t="shared" si="29"/>
        <v>97875</v>
      </c>
      <c r="O49" s="17">
        <f t="shared" si="29"/>
        <v>97875</v>
      </c>
      <c r="P49" s="17">
        <f t="shared" si="29"/>
        <v>97875</v>
      </c>
      <c r="Q49" s="17">
        <f t="shared" si="29"/>
        <v>97875</v>
      </c>
      <c r="R49" s="17">
        <f t="shared" si="29"/>
        <v>97875</v>
      </c>
      <c r="S49" s="17">
        <f t="shared" si="29"/>
        <v>97875</v>
      </c>
      <c r="T49" s="17">
        <f t="shared" si="29"/>
        <v>97875</v>
      </c>
      <c r="U49" s="17">
        <f t="shared" si="29"/>
        <v>117450</v>
      </c>
      <c r="V49" s="17">
        <f t="shared" si="29"/>
        <v>117450</v>
      </c>
      <c r="W49" s="17">
        <f t="shared" si="29"/>
        <v>117450</v>
      </c>
      <c r="X49" s="17">
        <f t="shared" si="29"/>
        <v>117450</v>
      </c>
      <c r="Y49" s="17">
        <f t="shared" si="29"/>
        <v>117450</v>
      </c>
      <c r="Z49" s="17">
        <f t="shared" si="29"/>
        <v>117450</v>
      </c>
      <c r="AA49" s="17">
        <f t="shared" si="29"/>
        <v>117450</v>
      </c>
      <c r="AB49" s="17">
        <f t="shared" si="29"/>
        <v>117450</v>
      </c>
      <c r="AC49" s="17">
        <f t="shared" si="29"/>
        <v>117450</v>
      </c>
      <c r="AD49" s="17">
        <f t="shared" si="29"/>
        <v>117450</v>
      </c>
      <c r="AE49" s="17">
        <f t="shared" si="29"/>
        <v>117450</v>
      </c>
      <c r="AF49" s="17">
        <f t="shared" si="29"/>
        <v>117450</v>
      </c>
      <c r="AG49" s="17">
        <f t="shared" si="29"/>
        <v>117450</v>
      </c>
      <c r="AH49" s="17">
        <f t="shared" si="29"/>
        <v>117450</v>
      </c>
      <c r="AI49" s="17">
        <f t="shared" si="29"/>
        <v>117450</v>
      </c>
      <c r="AJ49" s="17">
        <f t="shared" si="29"/>
        <v>117450</v>
      </c>
      <c r="AK49" s="17">
        <f t="shared" si="29"/>
        <v>117450</v>
      </c>
      <c r="AL49" s="17">
        <f t="shared" si="29"/>
        <v>117450</v>
      </c>
      <c r="AM49" s="17">
        <f t="shared" si="29"/>
        <v>117450</v>
      </c>
      <c r="AN49" s="17">
        <f t="shared" si="29"/>
        <v>117450</v>
      </c>
      <c r="AO49" s="17">
        <f t="shared" si="29"/>
        <v>117450</v>
      </c>
      <c r="AP49" s="17">
        <f t="shared" si="29"/>
        <v>117450</v>
      </c>
      <c r="AQ49" s="17">
        <f t="shared" si="29"/>
        <v>117450</v>
      </c>
      <c r="AR49" s="17">
        <f t="shared" si="29"/>
        <v>117450</v>
      </c>
      <c r="AS49" s="17">
        <f t="shared" si="29"/>
        <v>117450</v>
      </c>
      <c r="AT49" s="17">
        <f t="shared" si="29"/>
        <v>117450</v>
      </c>
      <c r="AU49" s="17">
        <f t="shared" si="29"/>
        <v>117450</v>
      </c>
      <c r="AV49" s="17">
        <f t="shared" si="29"/>
        <v>117450</v>
      </c>
      <c r="AW49" s="17">
        <f t="shared" si="29"/>
        <v>117450</v>
      </c>
      <c r="AX49" s="17">
        <f t="shared" si="29"/>
        <v>117450</v>
      </c>
      <c r="AY49" s="17">
        <f t="shared" si="29"/>
        <v>117450</v>
      </c>
      <c r="AZ49" s="17">
        <f t="shared" si="29"/>
        <v>117450</v>
      </c>
      <c r="BA49" s="17">
        <f t="shared" si="29"/>
        <v>117450</v>
      </c>
    </row>
    <row r="50" spans="1:53" x14ac:dyDescent="0.2">
      <c r="A50" s="155"/>
    </row>
    <row r="51" spans="1:53" ht="12.75" hidden="1" thickBot="1" x14ac:dyDescent="0.25">
      <c r="A51" s="177" t="s">
        <v>154</v>
      </c>
    </row>
    <row r="52" spans="1:53" hidden="1" x14ac:dyDescent="0.2">
      <c r="A52" s="180" t="s">
        <v>156</v>
      </c>
    </row>
    <row r="53" spans="1:53" ht="25.5" hidden="1" x14ac:dyDescent="0.2">
      <c r="A53" s="175" t="s">
        <v>157</v>
      </c>
    </row>
    <row r="54" spans="1:53" hidden="1" x14ac:dyDescent="0.2">
      <c r="A54" s="180" t="s">
        <v>155</v>
      </c>
    </row>
    <row r="55" spans="1:53" ht="12.75" thickBot="1" x14ac:dyDescent="0.25">
      <c r="A55" s="155"/>
    </row>
    <row r="56" spans="1:53" ht="12.75" thickBot="1" x14ac:dyDescent="0.25">
      <c r="A56" s="163" t="s">
        <v>12</v>
      </c>
    </row>
    <row r="57" spans="1:53" x14ac:dyDescent="0.2">
      <c r="A57" s="156" t="s">
        <v>13</v>
      </c>
    </row>
    <row r="58" spans="1:53" x14ac:dyDescent="0.2">
      <c r="A58" s="156" t="s">
        <v>14</v>
      </c>
    </row>
    <row r="59" spans="1:53" ht="12" customHeight="1" x14ac:dyDescent="0.2">
      <c r="A59" s="158" t="s">
        <v>18</v>
      </c>
    </row>
    <row r="60" spans="1:53" x14ac:dyDescent="0.2">
      <c r="A60" s="156" t="s">
        <v>126</v>
      </c>
    </row>
    <row r="61" spans="1:53" ht="12.75" thickBot="1" x14ac:dyDescent="0.25">
      <c r="A61" s="155"/>
    </row>
    <row r="62" spans="1:53" ht="12.75" thickBot="1" x14ac:dyDescent="0.25">
      <c r="A62" s="163" t="s">
        <v>24</v>
      </c>
    </row>
    <row r="63" spans="1:53" x14ac:dyDescent="0.2">
      <c r="A63" s="102" t="s">
        <v>64</v>
      </c>
    </row>
    <row r="64" spans="1:53" ht="12.75" thickBot="1" x14ac:dyDescent="0.25">
      <c r="A64" s="151"/>
    </row>
    <row r="65" spans="1:1" ht="12.75" thickBot="1" x14ac:dyDescent="0.25">
      <c r="A65" s="164" t="s">
        <v>16</v>
      </c>
    </row>
    <row r="66" spans="1:1" ht="48" x14ac:dyDescent="0.2">
      <c r="A66" s="162" t="s">
        <v>65</v>
      </c>
    </row>
  </sheetData>
  <pageMargins left="0.25" right="0.25" top="0.75" bottom="0.75" header="0.3" footer="0.3"/>
  <pageSetup scale="51"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A42"/>
  <sheetViews>
    <sheetView zoomScaleNormal="100" workbookViewId="0">
      <pane xSplit="1" topLeftCell="B1" activePane="topRight" state="frozen"/>
      <selection pane="topRight" activeCell="B4" sqref="B4:BA26"/>
    </sheetView>
  </sheetViews>
  <sheetFormatPr defaultColWidth="9" defaultRowHeight="12" x14ac:dyDescent="0.2"/>
  <cols>
    <col min="1" max="1" width="81.5703125" style="152" customWidth="1"/>
    <col min="2" max="16384" width="9" style="152"/>
  </cols>
  <sheetData>
    <row r="1" spans="1:53" ht="11.45" customHeight="1" x14ac:dyDescent="0.2">
      <c r="A1" s="13" t="s">
        <v>199</v>
      </c>
    </row>
    <row r="2" spans="1:53" ht="11.45" customHeight="1" x14ac:dyDescent="0.2">
      <c r="A2" s="29" t="s">
        <v>63</v>
      </c>
    </row>
    <row r="3" spans="1:53" ht="10.5" customHeight="1" x14ac:dyDescent="0.2">
      <c r="A3" s="100" t="s">
        <v>60</v>
      </c>
    </row>
    <row r="4" spans="1:53" ht="10.5" customHeight="1" x14ac:dyDescent="0.2">
      <c r="A4" s="170"/>
      <c r="B4" s="24">
        <f>'РБ ББ10% (2024)| FIT18'!B28</f>
        <v>45401</v>
      </c>
      <c r="C4" s="24">
        <f>'РБ ББ10% (2024)| FIT18'!C28</f>
        <v>45402</v>
      </c>
      <c r="D4" s="24">
        <f>'РБ ББ10% (2024)| FIT18'!D28</f>
        <v>45403</v>
      </c>
      <c r="E4" s="24">
        <f>'РБ ББ10% (2024)| FIT18'!E28</f>
        <v>45407</v>
      </c>
      <c r="F4" s="24">
        <f>'РБ ББ10% (2024)| FIT18'!F28</f>
        <v>45409</v>
      </c>
      <c r="G4" s="24">
        <f>'РБ ББ10% (2024)| FIT18'!G28</f>
        <v>45411</v>
      </c>
      <c r="H4" s="24">
        <f>'РБ ББ10% (2024)| FIT18'!H28</f>
        <v>45413</v>
      </c>
      <c r="I4" s="24">
        <f>'РБ ББ10% (2024)| FIT18'!I28</f>
        <v>45417</v>
      </c>
      <c r="J4" s="24">
        <f>'РБ ББ10% (2024)| FIT18'!J28</f>
        <v>45419</v>
      </c>
      <c r="K4" s="24">
        <f>'РБ ББ10% (2024)| FIT18'!K28</f>
        <v>45420</v>
      </c>
      <c r="L4" s="24">
        <f>'РБ ББ10% (2024)| FIT18'!L28</f>
        <v>45421</v>
      </c>
      <c r="M4" s="24">
        <f>'РБ ББ10% (2024)| FIT18'!M28</f>
        <v>45423</v>
      </c>
      <c r="N4" s="24">
        <f>'РБ ББ10% (2024)| FIT18'!N28</f>
        <v>45424</v>
      </c>
      <c r="O4" s="24">
        <f>'РБ ББ10% (2024)| FIT18'!O28</f>
        <v>45427</v>
      </c>
      <c r="P4" s="24">
        <f>'РБ ББ10% (2024)| FIT18'!P28</f>
        <v>45429</v>
      </c>
      <c r="Q4" s="24">
        <f>'РБ ББ10% (2024)| FIT18'!Q28</f>
        <v>45434</v>
      </c>
      <c r="R4" s="24">
        <f>'РБ ББ10% (2024)| FIT18'!R28</f>
        <v>45435</v>
      </c>
      <c r="S4" s="24">
        <f>'РБ ББ10% (2024)| FIT18'!S28</f>
        <v>45437</v>
      </c>
      <c r="T4" s="24">
        <f>'РБ ББ10% (2024)| FIT18'!T28</f>
        <v>45443</v>
      </c>
      <c r="U4" s="24">
        <f>'РБ ББ10% (2024)| FIT18'!U28</f>
        <v>45444</v>
      </c>
      <c r="V4" s="24">
        <f>'РБ ББ10% (2024)| FIT18'!V28</f>
        <v>45445</v>
      </c>
      <c r="W4" s="24">
        <f>'РБ ББ10% (2024)| FIT18'!W28</f>
        <v>45453</v>
      </c>
      <c r="X4" s="24">
        <f>'РБ ББ10% (2024)| FIT18'!X28</f>
        <v>45457</v>
      </c>
      <c r="Y4" s="24">
        <f>'РБ ББ10% (2024)| FIT18'!Y28</f>
        <v>45460</v>
      </c>
      <c r="Z4" s="24">
        <f>'РБ ББ10% (2024)| FIT18'!Z28</f>
        <v>45465</v>
      </c>
      <c r="AA4" s="24">
        <f>'РБ ББ10% (2024)| FIT18'!AA28</f>
        <v>45466</v>
      </c>
      <c r="AB4" s="24">
        <f>'РБ ББ10% (2024)| FIT18'!AB28</f>
        <v>45471</v>
      </c>
      <c r="AC4" s="24">
        <f>'РБ ББ10% (2024)| FIT18'!AC28</f>
        <v>45474</v>
      </c>
      <c r="AD4" s="24">
        <f>'РБ ББ10% (2024)| FIT18'!AD28</f>
        <v>45484</v>
      </c>
      <c r="AE4" s="24">
        <f>'РБ ББ10% (2024)| FIT18'!AE28</f>
        <v>45489</v>
      </c>
      <c r="AF4" s="24">
        <f>'РБ ББ10% (2024)| FIT18'!AF28</f>
        <v>45494</v>
      </c>
      <c r="AG4" s="24">
        <f>'РБ ББ10% (2024)| FIT18'!AG28</f>
        <v>45499</v>
      </c>
      <c r="AH4" s="24">
        <f>'РБ ББ10% (2024)| FIT18'!AH28</f>
        <v>45501</v>
      </c>
      <c r="AI4" s="24">
        <f>'РБ ББ10% (2024)| FIT18'!AI28</f>
        <v>45505</v>
      </c>
      <c r="AJ4" s="24">
        <f>'РБ ББ10% (2024)| FIT18'!AJ28</f>
        <v>45506</v>
      </c>
      <c r="AK4" s="24">
        <f>'РБ ББ10% (2024)| FIT18'!AK28</f>
        <v>45508</v>
      </c>
      <c r="AL4" s="24">
        <f>'РБ ББ10% (2024)| FIT18'!AL28</f>
        <v>45513</v>
      </c>
      <c r="AM4" s="24">
        <f>'РБ ББ10% (2024)| FIT18'!AM28</f>
        <v>45515</v>
      </c>
      <c r="AN4" s="24">
        <f>'РБ ББ10% (2024)| FIT18'!AN28</f>
        <v>45520</v>
      </c>
      <c r="AO4" s="24">
        <f>'РБ ББ10% (2024)| FIT18'!AO28</f>
        <v>45522</v>
      </c>
      <c r="AP4" s="24">
        <f>'РБ ББ10% (2024)| FIT18'!AP28</f>
        <v>45527</v>
      </c>
      <c r="AQ4" s="24">
        <f>'РБ ББ10% (2024)| FIT18'!AQ28</f>
        <v>45529</v>
      </c>
      <c r="AR4" s="24">
        <f>'РБ ББ10% (2024)| FIT18'!AR28</f>
        <v>45534</v>
      </c>
      <c r="AS4" s="24">
        <f>'РБ ББ10% (2024)| FIT18'!AS28</f>
        <v>45536</v>
      </c>
      <c r="AT4" s="24">
        <f>'РБ ББ10% (2024)| FIT18'!AT28</f>
        <v>45541</v>
      </c>
      <c r="AU4" s="24">
        <f>'РБ ББ10% (2024)| FIT18'!AU28</f>
        <v>45543</v>
      </c>
      <c r="AV4" s="24">
        <f>'РБ ББ10% (2024)| FIT18'!AV28</f>
        <v>45548</v>
      </c>
      <c r="AW4" s="24">
        <f>'РБ ББ10% (2024)| FIT18'!AW28</f>
        <v>45550</v>
      </c>
      <c r="AX4" s="24">
        <f>'РБ ББ10% (2024)| FIT18'!AX28</f>
        <v>45555</v>
      </c>
      <c r="AY4" s="24">
        <f>'РБ ББ10% (2024)| FIT18'!AY28</f>
        <v>45557</v>
      </c>
      <c r="AZ4" s="24">
        <f>'РБ ББ10% (2024)| FIT18'!AZ28</f>
        <v>45562</v>
      </c>
      <c r="BA4" s="24">
        <f>'РБ ББ10% (2024)| FIT18'!BA28</f>
        <v>45564</v>
      </c>
    </row>
    <row r="5" spans="1:53" ht="24.6" customHeight="1" x14ac:dyDescent="0.2">
      <c r="A5" s="153" t="s">
        <v>11</v>
      </c>
      <c r="B5" s="24">
        <f>'РБ ББ10% (2024)| FIT18'!B29</f>
        <v>45401</v>
      </c>
      <c r="C5" s="24">
        <f>'РБ ББ10% (2024)| FIT18'!C29</f>
        <v>45402</v>
      </c>
      <c r="D5" s="24">
        <f>'РБ ББ10% (2024)| FIT18'!D29</f>
        <v>45406</v>
      </c>
      <c r="E5" s="24">
        <f>'РБ ББ10% (2024)| FIT18'!E29</f>
        <v>45408</v>
      </c>
      <c r="F5" s="24">
        <f>'РБ ББ10% (2024)| FIT18'!F29</f>
        <v>45410</v>
      </c>
      <c r="G5" s="24">
        <f>'РБ ББ10% (2024)| FIT18'!G29</f>
        <v>45412</v>
      </c>
      <c r="H5" s="24">
        <f>'РБ ББ10% (2024)| FIT18'!H29</f>
        <v>45416</v>
      </c>
      <c r="I5" s="24">
        <f>'РБ ББ10% (2024)| FIT18'!I29</f>
        <v>45418</v>
      </c>
      <c r="J5" s="24">
        <f>'РБ ББ10% (2024)| FIT18'!J29</f>
        <v>45419</v>
      </c>
      <c r="K5" s="24">
        <f>'РБ ББ10% (2024)| FIT18'!K29</f>
        <v>45420</v>
      </c>
      <c r="L5" s="24">
        <f>'РБ ББ10% (2024)| FIT18'!L29</f>
        <v>45422</v>
      </c>
      <c r="M5" s="24">
        <f>'РБ ББ10% (2024)| FIT18'!M29</f>
        <v>45423</v>
      </c>
      <c r="N5" s="24">
        <f>'РБ ББ10% (2024)| FIT18'!N29</f>
        <v>45426</v>
      </c>
      <c r="O5" s="24">
        <f>'РБ ББ10% (2024)| FIT18'!O29</f>
        <v>45428</v>
      </c>
      <c r="P5" s="24">
        <f>'РБ ББ10% (2024)| FIT18'!P29</f>
        <v>45433</v>
      </c>
      <c r="Q5" s="24">
        <f>'РБ ББ10% (2024)| FIT18'!Q29</f>
        <v>45434</v>
      </c>
      <c r="R5" s="24">
        <f>'РБ ББ10% (2024)| FIT18'!R29</f>
        <v>45436</v>
      </c>
      <c r="S5" s="24">
        <f>'РБ ББ10% (2024)| FIT18'!S29</f>
        <v>45442</v>
      </c>
      <c r="T5" s="24">
        <f>'РБ ББ10% (2024)| FIT18'!T29</f>
        <v>45443</v>
      </c>
      <c r="U5" s="24">
        <f>'РБ ББ10% (2024)| FIT18'!U29</f>
        <v>45444</v>
      </c>
      <c r="V5" s="24">
        <f>'РБ ББ10% (2024)| FIT18'!V29</f>
        <v>45452</v>
      </c>
      <c r="W5" s="24">
        <f>'РБ ББ10% (2024)| FIT18'!W29</f>
        <v>45456</v>
      </c>
      <c r="X5" s="24">
        <f>'РБ ББ10% (2024)| FIT18'!X29</f>
        <v>45459</v>
      </c>
      <c r="Y5" s="24">
        <f>'РБ ББ10% (2024)| FIT18'!Y29</f>
        <v>45464</v>
      </c>
      <c r="Z5" s="24">
        <f>'РБ ББ10% (2024)| FIT18'!Z29</f>
        <v>45465</v>
      </c>
      <c r="AA5" s="24">
        <f>'РБ ББ10% (2024)| FIT18'!AA29</f>
        <v>45470</v>
      </c>
      <c r="AB5" s="24">
        <f>'РБ ББ10% (2024)| FIT18'!AB29</f>
        <v>45473</v>
      </c>
      <c r="AC5" s="24">
        <f>'РБ ББ10% (2024)| FIT18'!AC29</f>
        <v>45483</v>
      </c>
      <c r="AD5" s="24">
        <f>'РБ ББ10% (2024)| FIT18'!AD29</f>
        <v>45488</v>
      </c>
      <c r="AE5" s="24">
        <f>'РБ ББ10% (2024)| FIT18'!AE29</f>
        <v>45493</v>
      </c>
      <c r="AF5" s="24">
        <f>'РБ ББ10% (2024)| FIT18'!AF29</f>
        <v>45498</v>
      </c>
      <c r="AG5" s="24">
        <f>'РБ ББ10% (2024)| FIT18'!AG29</f>
        <v>45500</v>
      </c>
      <c r="AH5" s="24">
        <f>'РБ ББ10% (2024)| FIT18'!AH29</f>
        <v>45504</v>
      </c>
      <c r="AI5" s="24">
        <f>'РБ ББ10% (2024)| FIT18'!AI29</f>
        <v>45505</v>
      </c>
      <c r="AJ5" s="24">
        <f>'РБ ББ10% (2024)| FIT18'!AJ29</f>
        <v>45507</v>
      </c>
      <c r="AK5" s="24">
        <f>'РБ ББ10% (2024)| FIT18'!AK29</f>
        <v>45512</v>
      </c>
      <c r="AL5" s="24">
        <f>'РБ ББ10% (2024)| FIT18'!AL29</f>
        <v>45514</v>
      </c>
      <c r="AM5" s="24">
        <f>'РБ ББ10% (2024)| FIT18'!AM29</f>
        <v>45519</v>
      </c>
      <c r="AN5" s="24">
        <f>'РБ ББ10% (2024)| FIT18'!AN29</f>
        <v>45521</v>
      </c>
      <c r="AO5" s="24">
        <f>'РБ ББ10% (2024)| FIT18'!AO29</f>
        <v>45526</v>
      </c>
      <c r="AP5" s="24">
        <f>'РБ ББ10% (2024)| FIT18'!AP29</f>
        <v>45528</v>
      </c>
      <c r="AQ5" s="24">
        <f>'РБ ББ10% (2024)| FIT18'!AQ29</f>
        <v>45533</v>
      </c>
      <c r="AR5" s="24">
        <f>'РБ ББ10% (2024)| FIT18'!AR29</f>
        <v>45535</v>
      </c>
      <c r="AS5" s="24">
        <f>'РБ ББ10% (2024)| FIT18'!AS29</f>
        <v>45540</v>
      </c>
      <c r="AT5" s="24">
        <f>'РБ ББ10% (2024)| FIT18'!AT29</f>
        <v>45542</v>
      </c>
      <c r="AU5" s="24">
        <f>'РБ ББ10% (2024)| FIT18'!AU29</f>
        <v>45547</v>
      </c>
      <c r="AV5" s="24">
        <f>'РБ ББ10% (2024)| FIT18'!AV29</f>
        <v>45549</v>
      </c>
      <c r="AW5" s="24">
        <f>'РБ ББ10% (2024)| FIT18'!AW29</f>
        <v>45554</v>
      </c>
      <c r="AX5" s="24">
        <f>'РБ ББ10% (2024)| FIT18'!AX29</f>
        <v>45556</v>
      </c>
      <c r="AY5" s="24">
        <f>'РБ ББ10% (2024)| FIT18'!AY29</f>
        <v>45561</v>
      </c>
      <c r="AZ5" s="24">
        <f>'РБ ББ10% (2024)| FIT18'!AZ29</f>
        <v>45563</v>
      </c>
      <c r="BA5" s="24">
        <f>'РБ ББ10% (2024)| FIT18'!BA29</f>
        <v>45565</v>
      </c>
    </row>
    <row r="6" spans="1:53" ht="10.5" customHeight="1" x14ac:dyDescent="0.2">
      <c r="A6" s="17" t="s">
        <v>149</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row>
    <row r="7" spans="1:53" ht="10.5" customHeight="1" x14ac:dyDescent="0.2">
      <c r="A7" s="19">
        <v>1</v>
      </c>
      <c r="B7" s="17">
        <f>'РБ ББ10% (2024)| FIT18'!B31+25</f>
        <v>9970</v>
      </c>
      <c r="C7" s="17">
        <f>'РБ ББ10% (2024)| FIT18'!C31+25</f>
        <v>14198</v>
      </c>
      <c r="D7" s="17">
        <f>'РБ ББ10% (2024)| FIT18'!D31+25</f>
        <v>9970</v>
      </c>
      <c r="E7" s="17">
        <f>'РБ ББ10% (2024)| FIT18'!E31+25</f>
        <v>14198</v>
      </c>
      <c r="F7" s="17">
        <f>'РБ ББ10% (2024)| FIT18'!F31+25</f>
        <v>14198</v>
      </c>
      <c r="G7" s="17">
        <f>'РБ ББ10% (2024)| FIT18'!G31+25</f>
        <v>10909</v>
      </c>
      <c r="H7" s="17">
        <f>'РБ ББ10% (2024)| FIT18'!H31+25</f>
        <v>10909</v>
      </c>
      <c r="I7" s="17">
        <f>'РБ ББ10% (2024)| FIT18'!I31+25</f>
        <v>9030</v>
      </c>
      <c r="J7" s="17">
        <f>'РБ ББ10% (2024)| FIT18'!J31+25</f>
        <v>9030</v>
      </c>
      <c r="K7" s="17">
        <f>'РБ ББ10% (2024)| FIT18'!K31+25</f>
        <v>9970</v>
      </c>
      <c r="L7" s="17">
        <f>'РБ ББ10% (2024)| FIT18'!L31+25</f>
        <v>11849</v>
      </c>
      <c r="M7" s="17">
        <f>'РБ ББ10% (2024)| FIT18'!M31+25</f>
        <v>10909</v>
      </c>
      <c r="N7" s="17">
        <f>'РБ ББ10% (2024)| FIT18'!N31+25</f>
        <v>7542</v>
      </c>
      <c r="O7" s="17">
        <f>'РБ ББ10% (2024)| FIT18'!O31+25</f>
        <v>9030</v>
      </c>
      <c r="P7" s="17">
        <f>'РБ ББ10% (2024)| FIT18'!P31+25</f>
        <v>9030</v>
      </c>
      <c r="Q7" s="17">
        <f>'РБ ББ10% (2024)| FIT18'!Q31+25</f>
        <v>9970</v>
      </c>
      <c r="R7" s="17">
        <f>'РБ ББ10% (2024)| FIT18'!R31+25</f>
        <v>10909</v>
      </c>
      <c r="S7" s="17">
        <f>'РБ ББ10% (2024)| FIT18'!S31+25</f>
        <v>7542</v>
      </c>
      <c r="T7" s="17">
        <f>'РБ ББ10% (2024)| FIT18'!T31+25</f>
        <v>7542</v>
      </c>
      <c r="U7" s="17">
        <f>'РБ ББ10% (2024)| FIT18'!U31+25</f>
        <v>7934</v>
      </c>
      <c r="V7" s="17">
        <f>'РБ ББ10% (2024)| FIT18'!V31+25</f>
        <v>10674</v>
      </c>
      <c r="W7" s="17">
        <f>'РБ ББ10% (2024)| FIT18'!W31+25</f>
        <v>9030</v>
      </c>
      <c r="X7" s="17">
        <f>'РБ ББ10% (2024)| FIT18'!X31+25</f>
        <v>9578</v>
      </c>
      <c r="Y7" s="17">
        <f>'РБ ББ10% (2024)| FIT18'!Y31+25</f>
        <v>12553</v>
      </c>
      <c r="Z7" s="17">
        <f>'РБ ББ10% (2024)| FIT18'!Z31+25</f>
        <v>9578</v>
      </c>
      <c r="AA7" s="17">
        <f>'РБ ББ10% (2024)| FIT18'!AA31+25</f>
        <v>9578</v>
      </c>
      <c r="AB7" s="17">
        <f>'РБ ББ10% (2024)| FIT18'!AB31+25</f>
        <v>9578</v>
      </c>
      <c r="AC7" s="17">
        <f>'РБ ББ10% (2024)| FIT18'!AC31+25</f>
        <v>11614</v>
      </c>
      <c r="AD7" s="17">
        <f>'РБ ББ10% (2024)| FIT18'!AD31+25</f>
        <v>10674</v>
      </c>
      <c r="AE7" s="17">
        <f>'РБ ББ10% (2024)| FIT18'!AE31+25</f>
        <v>11614</v>
      </c>
      <c r="AF7" s="17">
        <f>'РБ ББ10% (2024)| FIT18'!AF31+25</f>
        <v>10674</v>
      </c>
      <c r="AG7" s="17">
        <f>'РБ ББ10% (2024)| FIT18'!AG31+25</f>
        <v>10674</v>
      </c>
      <c r="AH7" s="17">
        <f>'РБ ББ10% (2024)| FIT18'!AH31+25</f>
        <v>9578</v>
      </c>
      <c r="AI7" s="17">
        <f>'РБ ББ10% (2024)| FIT18'!AI31+25</f>
        <v>10674</v>
      </c>
      <c r="AJ7" s="17">
        <f>'РБ ББ10% (2024)| FIT18'!AJ31+25</f>
        <v>11614</v>
      </c>
      <c r="AK7" s="17">
        <f>'РБ ББ10% (2024)| FIT18'!AK31+25</f>
        <v>10674</v>
      </c>
      <c r="AL7" s="17">
        <f>'РБ ББ10% (2024)| FIT18'!AL31+25</f>
        <v>11614</v>
      </c>
      <c r="AM7" s="17">
        <f>'РБ ББ10% (2024)| FIT18'!AM31+25</f>
        <v>10674</v>
      </c>
      <c r="AN7" s="17">
        <f>'РБ ББ10% (2024)| FIT18'!AN31+25</f>
        <v>11614</v>
      </c>
      <c r="AO7" s="17">
        <f>'РБ ББ10% (2024)| FIT18'!AO31+25</f>
        <v>11614</v>
      </c>
      <c r="AP7" s="17">
        <f>'РБ ББ10% (2024)| FIT18'!AP31+25</f>
        <v>11614</v>
      </c>
      <c r="AQ7" s="17">
        <f>'РБ ББ10% (2024)| FIT18'!AQ31+25</f>
        <v>10674</v>
      </c>
      <c r="AR7" s="17">
        <f>'РБ ББ10% (2024)| FIT18'!AR31+25</f>
        <v>11614</v>
      </c>
      <c r="AS7" s="17">
        <f>'РБ ББ10% (2024)| FIT18'!AS31+25</f>
        <v>10674</v>
      </c>
      <c r="AT7" s="17">
        <f>'РБ ББ10% (2024)| FIT18'!AT31+25</f>
        <v>11614</v>
      </c>
      <c r="AU7" s="17">
        <f>'РБ ББ10% (2024)| FIT18'!AU31+25</f>
        <v>10674</v>
      </c>
      <c r="AV7" s="17">
        <f>'РБ ББ10% (2024)| FIT18'!AV31+25</f>
        <v>11614</v>
      </c>
      <c r="AW7" s="17">
        <f>'РБ ББ10% (2024)| FIT18'!AW31+25</f>
        <v>10674</v>
      </c>
      <c r="AX7" s="17">
        <f>'РБ ББ10% (2024)| FIT18'!AX31+25</f>
        <v>11614</v>
      </c>
      <c r="AY7" s="17">
        <f>'РБ ББ10% (2024)| FIT18'!AY31+25</f>
        <v>10674</v>
      </c>
      <c r="AZ7" s="17">
        <f>'РБ ББ10% (2024)| FIT18'!AZ31+25</f>
        <v>11614</v>
      </c>
      <c r="BA7" s="17">
        <f>'РБ ББ10% (2024)| FIT18'!BA31+25</f>
        <v>10674</v>
      </c>
    </row>
    <row r="8" spans="1:53" ht="10.5" customHeight="1" x14ac:dyDescent="0.2">
      <c r="A8" s="19">
        <v>2</v>
      </c>
      <c r="B8" s="17">
        <f>'РБ ББ10% (2024)| FIT18'!B32+25</f>
        <v>11379</v>
      </c>
      <c r="C8" s="17">
        <f>'РБ ББ10% (2024)| FIT18'!C32+25</f>
        <v>15607</v>
      </c>
      <c r="D8" s="17">
        <f>'РБ ББ10% (2024)| FIT18'!D32+25</f>
        <v>11379</v>
      </c>
      <c r="E8" s="17">
        <f>'РБ ББ10% (2024)| FIT18'!E32+25</f>
        <v>15607</v>
      </c>
      <c r="F8" s="17">
        <f>'РБ ББ10% (2024)| FIT18'!F32+25</f>
        <v>15607</v>
      </c>
      <c r="G8" s="17">
        <f>'РБ ББ10% (2024)| FIT18'!G32+25</f>
        <v>12319</v>
      </c>
      <c r="H8" s="17">
        <f>'РБ ББ10% (2024)| FIT18'!H32+25</f>
        <v>12319</v>
      </c>
      <c r="I8" s="17">
        <f>'РБ ББ10% (2024)| FIT18'!I32+25</f>
        <v>10439</v>
      </c>
      <c r="J8" s="17">
        <f>'РБ ББ10% (2024)| FIT18'!J32+25</f>
        <v>10439</v>
      </c>
      <c r="K8" s="17">
        <f>'РБ ББ10% (2024)| FIT18'!K32+25</f>
        <v>11379</v>
      </c>
      <c r="L8" s="17">
        <f>'РБ ББ10% (2024)| FIT18'!L32+25</f>
        <v>13258</v>
      </c>
      <c r="M8" s="17">
        <f>'РБ ББ10% (2024)| FIT18'!M32+25</f>
        <v>12319</v>
      </c>
      <c r="N8" s="17">
        <f>'РБ ББ10% (2024)| FIT18'!N32+25</f>
        <v>8952</v>
      </c>
      <c r="O8" s="17">
        <f>'РБ ББ10% (2024)| FIT18'!O32+25</f>
        <v>10439</v>
      </c>
      <c r="P8" s="17">
        <f>'РБ ББ10% (2024)| FIT18'!P32+25</f>
        <v>10439</v>
      </c>
      <c r="Q8" s="17">
        <f>'РБ ББ10% (2024)| FIT18'!Q32+25</f>
        <v>11379</v>
      </c>
      <c r="R8" s="17">
        <f>'РБ ББ10% (2024)| FIT18'!R32+25</f>
        <v>12319</v>
      </c>
      <c r="S8" s="17">
        <f>'РБ ББ10% (2024)| FIT18'!S32+25</f>
        <v>8952</v>
      </c>
      <c r="T8" s="17">
        <f>'РБ ББ10% (2024)| FIT18'!T32+25</f>
        <v>8952</v>
      </c>
      <c r="U8" s="17">
        <f>'РБ ББ10% (2024)| FIT18'!U32+25</f>
        <v>9343</v>
      </c>
      <c r="V8" s="17">
        <f>'РБ ББ10% (2024)| FIT18'!V32+25</f>
        <v>12084</v>
      </c>
      <c r="W8" s="17">
        <f>'РБ ББ10% (2024)| FIT18'!W32+25</f>
        <v>10439</v>
      </c>
      <c r="X8" s="17">
        <f>'РБ ББ10% (2024)| FIT18'!X32+25</f>
        <v>10987</v>
      </c>
      <c r="Y8" s="17">
        <f>'РБ ББ10% (2024)| FIT18'!Y32+25</f>
        <v>13963</v>
      </c>
      <c r="Z8" s="17">
        <f>'РБ ББ10% (2024)| FIT18'!Z32+25</f>
        <v>10987</v>
      </c>
      <c r="AA8" s="17">
        <f>'РБ ББ10% (2024)| FIT18'!AA32+25</f>
        <v>10987</v>
      </c>
      <c r="AB8" s="17">
        <f>'РБ ББ10% (2024)| FIT18'!AB32+25</f>
        <v>10987</v>
      </c>
      <c r="AC8" s="17">
        <f>'РБ ББ10% (2024)| FIT18'!AC32+25</f>
        <v>13023</v>
      </c>
      <c r="AD8" s="17">
        <f>'РБ ББ10% (2024)| FIT18'!AD32+25</f>
        <v>12084</v>
      </c>
      <c r="AE8" s="17">
        <f>'РБ ББ10% (2024)| FIT18'!AE32+25</f>
        <v>13023</v>
      </c>
      <c r="AF8" s="17">
        <f>'РБ ББ10% (2024)| FIT18'!AF32+25</f>
        <v>12084</v>
      </c>
      <c r="AG8" s="17">
        <f>'РБ ББ10% (2024)| FIT18'!AG32+25</f>
        <v>12084</v>
      </c>
      <c r="AH8" s="17">
        <f>'РБ ББ10% (2024)| FIT18'!AH32+25</f>
        <v>10987</v>
      </c>
      <c r="AI8" s="17">
        <f>'РБ ББ10% (2024)| FIT18'!AI32+25</f>
        <v>12084</v>
      </c>
      <c r="AJ8" s="17">
        <f>'РБ ББ10% (2024)| FIT18'!AJ32+25</f>
        <v>13023</v>
      </c>
      <c r="AK8" s="17">
        <f>'РБ ББ10% (2024)| FIT18'!AK32+25</f>
        <v>12084</v>
      </c>
      <c r="AL8" s="17">
        <f>'РБ ББ10% (2024)| FIT18'!AL32+25</f>
        <v>13023</v>
      </c>
      <c r="AM8" s="17">
        <f>'РБ ББ10% (2024)| FIT18'!AM32+25</f>
        <v>12084</v>
      </c>
      <c r="AN8" s="17">
        <f>'РБ ББ10% (2024)| FIT18'!AN32+25</f>
        <v>13023</v>
      </c>
      <c r="AO8" s="17">
        <f>'РБ ББ10% (2024)| FIT18'!AO32+25</f>
        <v>13023</v>
      </c>
      <c r="AP8" s="17">
        <f>'РБ ББ10% (2024)| FIT18'!AP32+25</f>
        <v>13023</v>
      </c>
      <c r="AQ8" s="17">
        <f>'РБ ББ10% (2024)| FIT18'!AQ32+25</f>
        <v>12084</v>
      </c>
      <c r="AR8" s="17">
        <f>'РБ ББ10% (2024)| FIT18'!AR32+25</f>
        <v>13023</v>
      </c>
      <c r="AS8" s="17">
        <f>'РБ ББ10% (2024)| FIT18'!AS32+25</f>
        <v>12084</v>
      </c>
      <c r="AT8" s="17">
        <f>'РБ ББ10% (2024)| FIT18'!AT32+25</f>
        <v>13023</v>
      </c>
      <c r="AU8" s="17">
        <f>'РБ ББ10% (2024)| FIT18'!AU32+25</f>
        <v>12084</v>
      </c>
      <c r="AV8" s="17">
        <f>'РБ ББ10% (2024)| FIT18'!AV32+25</f>
        <v>13023</v>
      </c>
      <c r="AW8" s="17">
        <f>'РБ ББ10% (2024)| FIT18'!AW32+25</f>
        <v>12084</v>
      </c>
      <c r="AX8" s="17">
        <f>'РБ ББ10% (2024)| FIT18'!AX32+25</f>
        <v>13023</v>
      </c>
      <c r="AY8" s="17">
        <f>'РБ ББ10% (2024)| FIT18'!AY32+25</f>
        <v>12084</v>
      </c>
      <c r="AZ8" s="17">
        <f>'РБ ББ10% (2024)| FIT18'!AZ32+25</f>
        <v>13023</v>
      </c>
      <c r="BA8" s="17">
        <f>'РБ ББ10% (2024)| FIT18'!BA32+25</f>
        <v>12084</v>
      </c>
    </row>
    <row r="9" spans="1:53" ht="10.5" customHeight="1" x14ac:dyDescent="0.2">
      <c r="A9" s="17" t="s">
        <v>150</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row>
    <row r="10" spans="1:53" ht="10.5" customHeight="1" x14ac:dyDescent="0.2">
      <c r="A10" s="19">
        <v>1</v>
      </c>
      <c r="B10" s="17">
        <f>'РБ ББ10% (2024)| FIT18'!B34+25</f>
        <v>10753</v>
      </c>
      <c r="C10" s="17">
        <f>'РБ ББ10% (2024)| FIT18'!C34+25</f>
        <v>14981</v>
      </c>
      <c r="D10" s="17">
        <f>'РБ ББ10% (2024)| FIT18'!D34+25</f>
        <v>10753</v>
      </c>
      <c r="E10" s="17">
        <f>'РБ ББ10% (2024)| FIT18'!E34+25</f>
        <v>14981</v>
      </c>
      <c r="F10" s="17">
        <f>'РБ ББ10% (2024)| FIT18'!F34+25</f>
        <v>14981</v>
      </c>
      <c r="G10" s="17">
        <f>'РБ ББ10% (2024)| FIT18'!G34+25</f>
        <v>11692</v>
      </c>
      <c r="H10" s="17">
        <f>'РБ ББ10% (2024)| FIT18'!H34+25</f>
        <v>11692</v>
      </c>
      <c r="I10" s="17">
        <f>'РБ ББ10% (2024)| FIT18'!I34+25</f>
        <v>9813</v>
      </c>
      <c r="J10" s="17">
        <f>'РБ ББ10% (2024)| FIT18'!J34+25</f>
        <v>9813</v>
      </c>
      <c r="K10" s="17">
        <f>'РБ ББ10% (2024)| FIT18'!K34+25</f>
        <v>10753</v>
      </c>
      <c r="L10" s="17">
        <f>'РБ ББ10% (2024)| FIT18'!L34+25</f>
        <v>12632</v>
      </c>
      <c r="M10" s="17">
        <f>'РБ ББ10% (2024)| FIT18'!M34+25</f>
        <v>11692</v>
      </c>
      <c r="N10" s="17">
        <f>'РБ ББ10% (2024)| FIT18'!N34+25</f>
        <v>8325</v>
      </c>
      <c r="O10" s="17">
        <f>'РБ ББ10% (2024)| FIT18'!O34+25</f>
        <v>9813</v>
      </c>
      <c r="P10" s="17">
        <f>'РБ ББ10% (2024)| FIT18'!P34+25</f>
        <v>9813</v>
      </c>
      <c r="Q10" s="17">
        <f>'РБ ББ10% (2024)| FIT18'!Q34+25</f>
        <v>10753</v>
      </c>
      <c r="R10" s="17">
        <f>'РБ ББ10% (2024)| FIT18'!R34+25</f>
        <v>11692</v>
      </c>
      <c r="S10" s="17">
        <f>'РБ ББ10% (2024)| FIT18'!S34+25</f>
        <v>8325</v>
      </c>
      <c r="T10" s="17">
        <f>'РБ ББ10% (2024)| FIT18'!T34+25</f>
        <v>8325</v>
      </c>
      <c r="U10" s="17">
        <f>'РБ ББ10% (2024)| FIT18'!U34+25</f>
        <v>8717</v>
      </c>
      <c r="V10" s="17">
        <f>'РБ ББ10% (2024)| FIT18'!V34+25</f>
        <v>11457</v>
      </c>
      <c r="W10" s="17">
        <f>'РБ ББ10% (2024)| FIT18'!W34+25</f>
        <v>9813</v>
      </c>
      <c r="X10" s="17">
        <f>'РБ ББ10% (2024)| FIT18'!X34+25</f>
        <v>10361</v>
      </c>
      <c r="Y10" s="17">
        <f>'РБ ББ10% (2024)| FIT18'!Y34+25</f>
        <v>13336</v>
      </c>
      <c r="Z10" s="17">
        <f>'РБ ББ10% (2024)| FIT18'!Z34+25</f>
        <v>10361</v>
      </c>
      <c r="AA10" s="17">
        <f>'РБ ББ10% (2024)| FIT18'!AA34+25</f>
        <v>10361</v>
      </c>
      <c r="AB10" s="17">
        <f>'РБ ББ10% (2024)| FIT18'!AB34+25</f>
        <v>10361</v>
      </c>
      <c r="AC10" s="17">
        <f>'РБ ББ10% (2024)| FIT18'!AC34+25</f>
        <v>12397</v>
      </c>
      <c r="AD10" s="17">
        <f>'РБ ББ10% (2024)| FIT18'!AD34+25</f>
        <v>11457</v>
      </c>
      <c r="AE10" s="17">
        <f>'РБ ББ10% (2024)| FIT18'!AE34+25</f>
        <v>12397</v>
      </c>
      <c r="AF10" s="17">
        <f>'РБ ББ10% (2024)| FIT18'!AF34+25</f>
        <v>11457</v>
      </c>
      <c r="AG10" s="17">
        <f>'РБ ББ10% (2024)| FIT18'!AG34+25</f>
        <v>11457</v>
      </c>
      <c r="AH10" s="17">
        <f>'РБ ББ10% (2024)| FIT18'!AH34+25</f>
        <v>10361</v>
      </c>
      <c r="AI10" s="17">
        <f>'РБ ББ10% (2024)| FIT18'!AI34+25</f>
        <v>11457</v>
      </c>
      <c r="AJ10" s="17">
        <f>'РБ ББ10% (2024)| FIT18'!AJ34+25</f>
        <v>12397</v>
      </c>
      <c r="AK10" s="17">
        <f>'РБ ББ10% (2024)| FIT18'!AK34+25</f>
        <v>11457</v>
      </c>
      <c r="AL10" s="17">
        <f>'РБ ББ10% (2024)| FIT18'!AL34+25</f>
        <v>12397</v>
      </c>
      <c r="AM10" s="17">
        <f>'РБ ББ10% (2024)| FIT18'!AM34+25</f>
        <v>11457</v>
      </c>
      <c r="AN10" s="17">
        <f>'РБ ББ10% (2024)| FIT18'!AN34+25</f>
        <v>12397</v>
      </c>
      <c r="AO10" s="17">
        <f>'РБ ББ10% (2024)| FIT18'!AO34+25</f>
        <v>12397</v>
      </c>
      <c r="AP10" s="17">
        <f>'РБ ББ10% (2024)| FIT18'!AP34+25</f>
        <v>12397</v>
      </c>
      <c r="AQ10" s="17">
        <f>'РБ ББ10% (2024)| FIT18'!AQ34+25</f>
        <v>11457</v>
      </c>
      <c r="AR10" s="17">
        <f>'РБ ББ10% (2024)| FIT18'!AR34+25</f>
        <v>12397</v>
      </c>
      <c r="AS10" s="17">
        <f>'РБ ББ10% (2024)| FIT18'!AS34+25</f>
        <v>11457</v>
      </c>
      <c r="AT10" s="17">
        <f>'РБ ББ10% (2024)| FIT18'!AT34+25</f>
        <v>12397</v>
      </c>
      <c r="AU10" s="17">
        <f>'РБ ББ10% (2024)| FIT18'!AU34+25</f>
        <v>11457</v>
      </c>
      <c r="AV10" s="17">
        <f>'РБ ББ10% (2024)| FIT18'!AV34+25</f>
        <v>12397</v>
      </c>
      <c r="AW10" s="17">
        <f>'РБ ББ10% (2024)| FIT18'!AW34+25</f>
        <v>11457</v>
      </c>
      <c r="AX10" s="17">
        <f>'РБ ББ10% (2024)| FIT18'!AX34+25</f>
        <v>12397</v>
      </c>
      <c r="AY10" s="17">
        <f>'РБ ББ10% (2024)| FIT18'!AY34+25</f>
        <v>11457</v>
      </c>
      <c r="AZ10" s="17">
        <f>'РБ ББ10% (2024)| FIT18'!AZ34+25</f>
        <v>12397</v>
      </c>
      <c r="BA10" s="17">
        <f>'РБ ББ10% (2024)| FIT18'!BA34+25</f>
        <v>11457</v>
      </c>
    </row>
    <row r="11" spans="1:53" ht="10.5" customHeight="1" x14ac:dyDescent="0.2">
      <c r="A11" s="19">
        <v>2</v>
      </c>
      <c r="B11" s="17">
        <f>'РБ ББ10% (2024)| FIT18'!B35+25</f>
        <v>12162</v>
      </c>
      <c r="C11" s="17">
        <f>'РБ ББ10% (2024)| FIT18'!C35+25</f>
        <v>16390</v>
      </c>
      <c r="D11" s="17">
        <f>'РБ ББ10% (2024)| FIT18'!D35+25</f>
        <v>12162</v>
      </c>
      <c r="E11" s="17">
        <f>'РБ ББ10% (2024)| FIT18'!E35+25</f>
        <v>16390</v>
      </c>
      <c r="F11" s="17">
        <f>'РБ ББ10% (2024)| FIT18'!F35+25</f>
        <v>16390</v>
      </c>
      <c r="G11" s="17">
        <f>'РБ ББ10% (2024)| FIT18'!G35+25</f>
        <v>13102</v>
      </c>
      <c r="H11" s="17">
        <f>'РБ ББ10% (2024)| FIT18'!H35+25</f>
        <v>13102</v>
      </c>
      <c r="I11" s="17">
        <f>'РБ ББ10% (2024)| FIT18'!I35+25</f>
        <v>11222</v>
      </c>
      <c r="J11" s="17">
        <f>'РБ ББ10% (2024)| FIT18'!J35+25</f>
        <v>11222</v>
      </c>
      <c r="K11" s="17">
        <f>'РБ ББ10% (2024)| FIT18'!K35+25</f>
        <v>12162</v>
      </c>
      <c r="L11" s="17">
        <f>'РБ ББ10% (2024)| FIT18'!L35+25</f>
        <v>14041</v>
      </c>
      <c r="M11" s="17">
        <f>'РБ ББ10% (2024)| FIT18'!M35+25</f>
        <v>13102</v>
      </c>
      <c r="N11" s="17">
        <f>'РБ ББ10% (2024)| FIT18'!N35+25</f>
        <v>9735</v>
      </c>
      <c r="O11" s="17">
        <f>'РБ ББ10% (2024)| FIT18'!O35+25</f>
        <v>11222</v>
      </c>
      <c r="P11" s="17">
        <f>'РБ ББ10% (2024)| FIT18'!P35+25</f>
        <v>11222</v>
      </c>
      <c r="Q11" s="17">
        <f>'РБ ББ10% (2024)| FIT18'!Q35+25</f>
        <v>12162</v>
      </c>
      <c r="R11" s="17">
        <f>'РБ ББ10% (2024)| FIT18'!R35+25</f>
        <v>13102</v>
      </c>
      <c r="S11" s="17">
        <f>'РБ ББ10% (2024)| FIT18'!S35+25</f>
        <v>9735</v>
      </c>
      <c r="T11" s="17">
        <f>'РБ ББ10% (2024)| FIT18'!T35+25</f>
        <v>9735</v>
      </c>
      <c r="U11" s="17">
        <f>'РБ ББ10% (2024)| FIT18'!U35+25</f>
        <v>10126</v>
      </c>
      <c r="V11" s="17">
        <f>'РБ ББ10% (2024)| FIT18'!V35+25</f>
        <v>12867</v>
      </c>
      <c r="W11" s="17">
        <f>'РБ ББ10% (2024)| FIT18'!W35+25</f>
        <v>11222</v>
      </c>
      <c r="X11" s="17">
        <f>'РБ ББ10% (2024)| FIT18'!X35+25</f>
        <v>11770</v>
      </c>
      <c r="Y11" s="17">
        <f>'РБ ББ10% (2024)| FIT18'!Y35+25</f>
        <v>14746</v>
      </c>
      <c r="Z11" s="17">
        <f>'РБ ББ10% (2024)| FIT18'!Z35+25</f>
        <v>11770</v>
      </c>
      <c r="AA11" s="17">
        <f>'РБ ББ10% (2024)| FIT18'!AA35+25</f>
        <v>11770</v>
      </c>
      <c r="AB11" s="17">
        <f>'РБ ББ10% (2024)| FIT18'!AB35+25</f>
        <v>11770</v>
      </c>
      <c r="AC11" s="17">
        <f>'РБ ББ10% (2024)| FIT18'!AC35+25</f>
        <v>13806</v>
      </c>
      <c r="AD11" s="17">
        <f>'РБ ББ10% (2024)| FIT18'!AD35+25</f>
        <v>12867</v>
      </c>
      <c r="AE11" s="17">
        <f>'РБ ББ10% (2024)| FIT18'!AE35+25</f>
        <v>13806</v>
      </c>
      <c r="AF11" s="17">
        <f>'РБ ББ10% (2024)| FIT18'!AF35+25</f>
        <v>12867</v>
      </c>
      <c r="AG11" s="17">
        <f>'РБ ББ10% (2024)| FIT18'!AG35+25</f>
        <v>12867</v>
      </c>
      <c r="AH11" s="17">
        <f>'РБ ББ10% (2024)| FIT18'!AH35+25</f>
        <v>11770</v>
      </c>
      <c r="AI11" s="17">
        <f>'РБ ББ10% (2024)| FIT18'!AI35+25</f>
        <v>12867</v>
      </c>
      <c r="AJ11" s="17">
        <f>'РБ ББ10% (2024)| FIT18'!AJ35+25</f>
        <v>13806</v>
      </c>
      <c r="AK11" s="17">
        <f>'РБ ББ10% (2024)| FIT18'!AK35+25</f>
        <v>12867</v>
      </c>
      <c r="AL11" s="17">
        <f>'РБ ББ10% (2024)| FIT18'!AL35+25</f>
        <v>13806</v>
      </c>
      <c r="AM11" s="17">
        <f>'РБ ББ10% (2024)| FIT18'!AM35+25</f>
        <v>12867</v>
      </c>
      <c r="AN11" s="17">
        <f>'РБ ББ10% (2024)| FIT18'!AN35+25</f>
        <v>13806</v>
      </c>
      <c r="AO11" s="17">
        <f>'РБ ББ10% (2024)| FIT18'!AO35+25</f>
        <v>13806</v>
      </c>
      <c r="AP11" s="17">
        <f>'РБ ББ10% (2024)| FIT18'!AP35+25</f>
        <v>13806</v>
      </c>
      <c r="AQ11" s="17">
        <f>'РБ ББ10% (2024)| FIT18'!AQ35+25</f>
        <v>12867</v>
      </c>
      <c r="AR11" s="17">
        <f>'РБ ББ10% (2024)| FIT18'!AR35+25</f>
        <v>13806</v>
      </c>
      <c r="AS11" s="17">
        <f>'РБ ББ10% (2024)| FIT18'!AS35+25</f>
        <v>12867</v>
      </c>
      <c r="AT11" s="17">
        <f>'РБ ББ10% (2024)| FIT18'!AT35+25</f>
        <v>13806</v>
      </c>
      <c r="AU11" s="17">
        <f>'РБ ББ10% (2024)| FIT18'!AU35+25</f>
        <v>12867</v>
      </c>
      <c r="AV11" s="17">
        <f>'РБ ББ10% (2024)| FIT18'!AV35+25</f>
        <v>13806</v>
      </c>
      <c r="AW11" s="17">
        <f>'РБ ББ10% (2024)| FIT18'!AW35+25</f>
        <v>12867</v>
      </c>
      <c r="AX11" s="17">
        <f>'РБ ББ10% (2024)| FIT18'!AX35+25</f>
        <v>13806</v>
      </c>
      <c r="AY11" s="17">
        <f>'РБ ББ10% (2024)| FIT18'!AY35+25</f>
        <v>12867</v>
      </c>
      <c r="AZ11" s="17">
        <f>'РБ ББ10% (2024)| FIT18'!AZ35+25</f>
        <v>13806</v>
      </c>
      <c r="BA11" s="17">
        <f>'РБ ББ10% (2024)| FIT18'!BA35+25</f>
        <v>12867</v>
      </c>
    </row>
    <row r="12" spans="1:53" ht="10.5" customHeight="1" x14ac:dyDescent="0.2">
      <c r="A12" s="17" t="s">
        <v>151</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row>
    <row r="13" spans="1:53" ht="10.5" customHeight="1" x14ac:dyDescent="0.2">
      <c r="A13" s="19">
        <v>1</v>
      </c>
      <c r="B13" s="17">
        <f>'РБ ББ10% (2024)| FIT18'!B37+25</f>
        <v>11536</v>
      </c>
      <c r="C13" s="17">
        <f>'РБ ББ10% (2024)| FIT18'!C37+25</f>
        <v>15764</v>
      </c>
      <c r="D13" s="17">
        <f>'РБ ББ10% (2024)| FIT18'!D37+25</f>
        <v>11536</v>
      </c>
      <c r="E13" s="17">
        <f>'РБ ББ10% (2024)| FIT18'!E37+25</f>
        <v>15764</v>
      </c>
      <c r="F13" s="17">
        <f>'РБ ББ10% (2024)| FIT18'!F37+25</f>
        <v>15764</v>
      </c>
      <c r="G13" s="17">
        <f>'РБ ББ10% (2024)| FIT18'!G37+25</f>
        <v>12475</v>
      </c>
      <c r="H13" s="17">
        <f>'РБ ББ10% (2024)| FIT18'!H37+25</f>
        <v>12475</v>
      </c>
      <c r="I13" s="17">
        <f>'РБ ББ10% (2024)| FIT18'!I37+25</f>
        <v>10596</v>
      </c>
      <c r="J13" s="17">
        <f>'РБ ББ10% (2024)| FIT18'!J37+25</f>
        <v>10596</v>
      </c>
      <c r="K13" s="17">
        <f>'РБ ББ10% (2024)| FIT18'!K37+25</f>
        <v>11536</v>
      </c>
      <c r="L13" s="17">
        <f>'РБ ББ10% (2024)| FIT18'!L37+25</f>
        <v>13415</v>
      </c>
      <c r="M13" s="17">
        <f>'РБ ББ10% (2024)| FIT18'!M37+25</f>
        <v>12475</v>
      </c>
      <c r="N13" s="17">
        <f>'РБ ББ10% (2024)| FIT18'!N37+25</f>
        <v>9108</v>
      </c>
      <c r="O13" s="17">
        <f>'РБ ББ10% (2024)| FIT18'!O37+25</f>
        <v>10596</v>
      </c>
      <c r="P13" s="17">
        <f>'РБ ББ10% (2024)| FIT18'!P37+25</f>
        <v>10596</v>
      </c>
      <c r="Q13" s="17">
        <f>'РБ ББ10% (2024)| FIT18'!Q37+25</f>
        <v>11536</v>
      </c>
      <c r="R13" s="17">
        <f>'РБ ББ10% (2024)| FIT18'!R37+25</f>
        <v>12475</v>
      </c>
      <c r="S13" s="17">
        <f>'РБ ББ10% (2024)| FIT18'!S37+25</f>
        <v>9108</v>
      </c>
      <c r="T13" s="17">
        <f>'РБ ББ10% (2024)| FIT18'!T37+25</f>
        <v>9108</v>
      </c>
      <c r="U13" s="17">
        <f>'РБ ББ10% (2024)| FIT18'!U37+25</f>
        <v>9500</v>
      </c>
      <c r="V13" s="17">
        <f>'РБ ББ10% (2024)| FIT18'!V37+25</f>
        <v>12240</v>
      </c>
      <c r="W13" s="17">
        <f>'РБ ББ10% (2024)| FIT18'!W37+25</f>
        <v>10596</v>
      </c>
      <c r="X13" s="17">
        <f>'РБ ББ10% (2024)| FIT18'!X37+25</f>
        <v>11144</v>
      </c>
      <c r="Y13" s="17">
        <f>'РБ ББ10% (2024)| FIT18'!Y37+25</f>
        <v>14119</v>
      </c>
      <c r="Z13" s="17">
        <f>'РБ ББ10% (2024)| FIT18'!Z37+25</f>
        <v>11144</v>
      </c>
      <c r="AA13" s="17">
        <f>'РБ ББ10% (2024)| FIT18'!AA37+25</f>
        <v>11144</v>
      </c>
      <c r="AB13" s="17">
        <f>'РБ ББ10% (2024)| FIT18'!AB37+25</f>
        <v>11144</v>
      </c>
      <c r="AC13" s="17">
        <f>'РБ ББ10% (2024)| FIT18'!AC37+25</f>
        <v>13180</v>
      </c>
      <c r="AD13" s="17">
        <f>'РБ ББ10% (2024)| FIT18'!AD37+25</f>
        <v>12240</v>
      </c>
      <c r="AE13" s="17">
        <f>'РБ ББ10% (2024)| FIT18'!AE37+25</f>
        <v>13180</v>
      </c>
      <c r="AF13" s="17">
        <f>'РБ ББ10% (2024)| FIT18'!AF37+25</f>
        <v>12240</v>
      </c>
      <c r="AG13" s="17">
        <f>'РБ ББ10% (2024)| FIT18'!AG37+25</f>
        <v>12240</v>
      </c>
      <c r="AH13" s="17">
        <f>'РБ ББ10% (2024)| FIT18'!AH37+25</f>
        <v>11144</v>
      </c>
      <c r="AI13" s="17">
        <f>'РБ ББ10% (2024)| FIT18'!AI37+25</f>
        <v>12240</v>
      </c>
      <c r="AJ13" s="17">
        <f>'РБ ББ10% (2024)| FIT18'!AJ37+25</f>
        <v>13180</v>
      </c>
      <c r="AK13" s="17">
        <f>'РБ ББ10% (2024)| FIT18'!AK37+25</f>
        <v>12240</v>
      </c>
      <c r="AL13" s="17">
        <f>'РБ ББ10% (2024)| FIT18'!AL37+25</f>
        <v>13180</v>
      </c>
      <c r="AM13" s="17">
        <f>'РБ ББ10% (2024)| FIT18'!AM37+25</f>
        <v>12240</v>
      </c>
      <c r="AN13" s="17">
        <f>'РБ ББ10% (2024)| FIT18'!AN37+25</f>
        <v>13180</v>
      </c>
      <c r="AO13" s="17">
        <f>'РБ ББ10% (2024)| FIT18'!AO37+25</f>
        <v>13180</v>
      </c>
      <c r="AP13" s="17">
        <f>'РБ ББ10% (2024)| FIT18'!AP37+25</f>
        <v>13180</v>
      </c>
      <c r="AQ13" s="17">
        <f>'РБ ББ10% (2024)| FIT18'!AQ37+25</f>
        <v>12240</v>
      </c>
      <c r="AR13" s="17">
        <f>'РБ ББ10% (2024)| FIT18'!AR37+25</f>
        <v>13180</v>
      </c>
      <c r="AS13" s="17">
        <f>'РБ ББ10% (2024)| FIT18'!AS37+25</f>
        <v>12240</v>
      </c>
      <c r="AT13" s="17">
        <f>'РБ ББ10% (2024)| FIT18'!AT37+25</f>
        <v>13180</v>
      </c>
      <c r="AU13" s="17">
        <f>'РБ ББ10% (2024)| FIT18'!AU37+25</f>
        <v>12240</v>
      </c>
      <c r="AV13" s="17">
        <f>'РБ ББ10% (2024)| FIT18'!AV37+25</f>
        <v>13180</v>
      </c>
      <c r="AW13" s="17">
        <f>'РБ ББ10% (2024)| FIT18'!AW37+25</f>
        <v>12240</v>
      </c>
      <c r="AX13" s="17">
        <f>'РБ ББ10% (2024)| FIT18'!AX37+25</f>
        <v>13180</v>
      </c>
      <c r="AY13" s="17">
        <f>'РБ ББ10% (2024)| FIT18'!AY37+25</f>
        <v>12240</v>
      </c>
      <c r="AZ13" s="17">
        <f>'РБ ББ10% (2024)| FIT18'!AZ37+25</f>
        <v>13180</v>
      </c>
      <c r="BA13" s="17">
        <f>'РБ ББ10% (2024)| FIT18'!BA37+25</f>
        <v>12240</v>
      </c>
    </row>
    <row r="14" spans="1:53" ht="10.5" customHeight="1" x14ac:dyDescent="0.2">
      <c r="A14" s="19">
        <v>2</v>
      </c>
      <c r="B14" s="17">
        <f>'РБ ББ10% (2024)| FIT18'!B38+25</f>
        <v>12945</v>
      </c>
      <c r="C14" s="17">
        <f>'РБ ББ10% (2024)| FIT18'!C38+25</f>
        <v>17173</v>
      </c>
      <c r="D14" s="17">
        <f>'РБ ББ10% (2024)| FIT18'!D38+25</f>
        <v>12945</v>
      </c>
      <c r="E14" s="17">
        <f>'РБ ББ10% (2024)| FIT18'!E38+25</f>
        <v>17173</v>
      </c>
      <c r="F14" s="17">
        <f>'РБ ББ10% (2024)| FIT18'!F38+25</f>
        <v>17173</v>
      </c>
      <c r="G14" s="17">
        <f>'РБ ББ10% (2024)| FIT18'!G38+25</f>
        <v>13885</v>
      </c>
      <c r="H14" s="17">
        <f>'РБ ББ10% (2024)| FIT18'!H38+25</f>
        <v>13885</v>
      </c>
      <c r="I14" s="17">
        <f>'РБ ББ10% (2024)| FIT18'!I38+25</f>
        <v>12005</v>
      </c>
      <c r="J14" s="17">
        <f>'РБ ББ10% (2024)| FIT18'!J38+25</f>
        <v>12005</v>
      </c>
      <c r="K14" s="17">
        <f>'РБ ББ10% (2024)| FIT18'!K38+25</f>
        <v>12945</v>
      </c>
      <c r="L14" s="17">
        <f>'РБ ББ10% (2024)| FIT18'!L38+25</f>
        <v>14824</v>
      </c>
      <c r="M14" s="17">
        <f>'РБ ББ10% (2024)| FIT18'!M38+25</f>
        <v>13885</v>
      </c>
      <c r="N14" s="17">
        <f>'РБ ББ10% (2024)| FIT18'!N38+25</f>
        <v>10518</v>
      </c>
      <c r="O14" s="17">
        <f>'РБ ББ10% (2024)| FIT18'!O38+25</f>
        <v>12005</v>
      </c>
      <c r="P14" s="17">
        <f>'РБ ББ10% (2024)| FIT18'!P38+25</f>
        <v>12005</v>
      </c>
      <c r="Q14" s="17">
        <f>'РБ ББ10% (2024)| FIT18'!Q38+25</f>
        <v>12945</v>
      </c>
      <c r="R14" s="17">
        <f>'РБ ББ10% (2024)| FIT18'!R38+25</f>
        <v>13885</v>
      </c>
      <c r="S14" s="17">
        <f>'РБ ББ10% (2024)| FIT18'!S38+25</f>
        <v>10518</v>
      </c>
      <c r="T14" s="17">
        <f>'РБ ББ10% (2024)| FIT18'!T38+25</f>
        <v>10518</v>
      </c>
      <c r="U14" s="17">
        <f>'РБ ББ10% (2024)| FIT18'!U38+25</f>
        <v>10909</v>
      </c>
      <c r="V14" s="17">
        <f>'РБ ББ10% (2024)| FIT18'!V38+25</f>
        <v>13650</v>
      </c>
      <c r="W14" s="17">
        <f>'РБ ББ10% (2024)| FIT18'!W38+25</f>
        <v>12005</v>
      </c>
      <c r="X14" s="17">
        <f>'РБ ББ10% (2024)| FIT18'!X38+25</f>
        <v>12553</v>
      </c>
      <c r="Y14" s="17">
        <f>'РБ ББ10% (2024)| FIT18'!Y38+25</f>
        <v>15529</v>
      </c>
      <c r="Z14" s="17">
        <f>'РБ ББ10% (2024)| FIT18'!Z38+25</f>
        <v>12553</v>
      </c>
      <c r="AA14" s="17">
        <f>'РБ ББ10% (2024)| FIT18'!AA38+25</f>
        <v>12553</v>
      </c>
      <c r="AB14" s="17">
        <f>'РБ ББ10% (2024)| FIT18'!AB38+25</f>
        <v>12553</v>
      </c>
      <c r="AC14" s="17">
        <f>'РБ ББ10% (2024)| FIT18'!AC38+25</f>
        <v>14589</v>
      </c>
      <c r="AD14" s="17">
        <f>'РБ ББ10% (2024)| FIT18'!AD38+25</f>
        <v>13650</v>
      </c>
      <c r="AE14" s="17">
        <f>'РБ ББ10% (2024)| FIT18'!AE38+25</f>
        <v>14589</v>
      </c>
      <c r="AF14" s="17">
        <f>'РБ ББ10% (2024)| FIT18'!AF38+25</f>
        <v>13650</v>
      </c>
      <c r="AG14" s="17">
        <f>'РБ ББ10% (2024)| FIT18'!AG38+25</f>
        <v>13650</v>
      </c>
      <c r="AH14" s="17">
        <f>'РБ ББ10% (2024)| FIT18'!AH38+25</f>
        <v>12553</v>
      </c>
      <c r="AI14" s="17">
        <f>'РБ ББ10% (2024)| FIT18'!AI38+25</f>
        <v>13650</v>
      </c>
      <c r="AJ14" s="17">
        <f>'РБ ББ10% (2024)| FIT18'!AJ38+25</f>
        <v>14589</v>
      </c>
      <c r="AK14" s="17">
        <f>'РБ ББ10% (2024)| FIT18'!AK38+25</f>
        <v>13650</v>
      </c>
      <c r="AL14" s="17">
        <f>'РБ ББ10% (2024)| FIT18'!AL38+25</f>
        <v>14589</v>
      </c>
      <c r="AM14" s="17">
        <f>'РБ ББ10% (2024)| FIT18'!AM38+25</f>
        <v>13650</v>
      </c>
      <c r="AN14" s="17">
        <f>'РБ ББ10% (2024)| FIT18'!AN38+25</f>
        <v>14589</v>
      </c>
      <c r="AO14" s="17">
        <f>'РБ ББ10% (2024)| FIT18'!AO38+25</f>
        <v>14589</v>
      </c>
      <c r="AP14" s="17">
        <f>'РБ ББ10% (2024)| FIT18'!AP38+25</f>
        <v>14589</v>
      </c>
      <c r="AQ14" s="17">
        <f>'РБ ББ10% (2024)| FIT18'!AQ38+25</f>
        <v>13650</v>
      </c>
      <c r="AR14" s="17">
        <f>'РБ ББ10% (2024)| FIT18'!AR38+25</f>
        <v>14589</v>
      </c>
      <c r="AS14" s="17">
        <f>'РБ ББ10% (2024)| FIT18'!AS38+25</f>
        <v>13650</v>
      </c>
      <c r="AT14" s="17">
        <f>'РБ ББ10% (2024)| FIT18'!AT38+25</f>
        <v>14589</v>
      </c>
      <c r="AU14" s="17">
        <f>'РБ ББ10% (2024)| FIT18'!AU38+25</f>
        <v>13650</v>
      </c>
      <c r="AV14" s="17">
        <f>'РБ ББ10% (2024)| FIT18'!AV38+25</f>
        <v>14589</v>
      </c>
      <c r="AW14" s="17">
        <f>'РБ ББ10% (2024)| FIT18'!AW38+25</f>
        <v>13650</v>
      </c>
      <c r="AX14" s="17">
        <f>'РБ ББ10% (2024)| FIT18'!AX38+25</f>
        <v>14589</v>
      </c>
      <c r="AY14" s="17">
        <f>'РБ ББ10% (2024)| FIT18'!AY38+25</f>
        <v>13650</v>
      </c>
      <c r="AZ14" s="17">
        <f>'РБ ББ10% (2024)| FIT18'!AZ38+25</f>
        <v>14589</v>
      </c>
      <c r="BA14" s="17">
        <f>'РБ ББ10% (2024)| FIT18'!BA38+25</f>
        <v>13650</v>
      </c>
    </row>
    <row r="15" spans="1:53" ht="10.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row>
    <row r="16" spans="1:53" ht="10.5" customHeight="1" x14ac:dyDescent="0.2">
      <c r="A16" s="19">
        <v>1</v>
      </c>
      <c r="B16" s="17">
        <f>'РБ ББ10% (2024)| FIT18'!B40+25</f>
        <v>12319</v>
      </c>
      <c r="C16" s="17">
        <f>'РБ ББ10% (2024)| FIT18'!C40+25</f>
        <v>16547</v>
      </c>
      <c r="D16" s="17">
        <f>'РБ ББ10% (2024)| FIT18'!D40+25</f>
        <v>12319</v>
      </c>
      <c r="E16" s="17">
        <f>'РБ ББ10% (2024)| FIT18'!E40+25</f>
        <v>16547</v>
      </c>
      <c r="F16" s="17">
        <f>'РБ ББ10% (2024)| FIT18'!F40+25</f>
        <v>16547</v>
      </c>
      <c r="G16" s="17">
        <f>'РБ ББ10% (2024)| FIT18'!G40+25</f>
        <v>13258</v>
      </c>
      <c r="H16" s="17">
        <f>'РБ ББ10% (2024)| FIT18'!H40+25</f>
        <v>13258</v>
      </c>
      <c r="I16" s="17">
        <f>'РБ ББ10% (2024)| FIT18'!I40+25</f>
        <v>11379</v>
      </c>
      <c r="J16" s="17">
        <f>'РБ ББ10% (2024)| FIT18'!J40+25</f>
        <v>11379</v>
      </c>
      <c r="K16" s="17">
        <f>'РБ ББ10% (2024)| FIT18'!K40+25</f>
        <v>12319</v>
      </c>
      <c r="L16" s="17">
        <f>'РБ ББ10% (2024)| FIT18'!L40+25</f>
        <v>14198</v>
      </c>
      <c r="M16" s="17">
        <f>'РБ ББ10% (2024)| FIT18'!M40+25</f>
        <v>13258</v>
      </c>
      <c r="N16" s="17">
        <f>'РБ ББ10% (2024)| FIT18'!N40+25</f>
        <v>9891</v>
      </c>
      <c r="O16" s="17">
        <f>'РБ ББ10% (2024)| FIT18'!O40+25</f>
        <v>11379</v>
      </c>
      <c r="P16" s="17">
        <f>'РБ ББ10% (2024)| FIT18'!P40+25</f>
        <v>11379</v>
      </c>
      <c r="Q16" s="17">
        <f>'РБ ББ10% (2024)| FIT18'!Q40+25</f>
        <v>12319</v>
      </c>
      <c r="R16" s="17">
        <f>'РБ ББ10% (2024)| FIT18'!R40+25</f>
        <v>13258</v>
      </c>
      <c r="S16" s="17">
        <f>'РБ ББ10% (2024)| FIT18'!S40+25</f>
        <v>9891</v>
      </c>
      <c r="T16" s="17">
        <f>'РБ ББ10% (2024)| FIT18'!T40+25</f>
        <v>9891</v>
      </c>
      <c r="U16" s="17">
        <f>'РБ ББ10% (2024)| FIT18'!U40+25</f>
        <v>10283</v>
      </c>
      <c r="V16" s="17">
        <f>'РБ ББ10% (2024)| FIT18'!V40+25</f>
        <v>13023</v>
      </c>
      <c r="W16" s="17">
        <f>'РБ ББ10% (2024)| FIT18'!W40+25</f>
        <v>11379</v>
      </c>
      <c r="X16" s="17">
        <f>'РБ ББ10% (2024)| FIT18'!X40+25</f>
        <v>11927</v>
      </c>
      <c r="Y16" s="17">
        <f>'РБ ББ10% (2024)| FIT18'!Y40+25</f>
        <v>14902</v>
      </c>
      <c r="Z16" s="17">
        <f>'РБ ББ10% (2024)| FIT18'!Z40+25</f>
        <v>11927</v>
      </c>
      <c r="AA16" s="17">
        <f>'РБ ББ10% (2024)| FIT18'!AA40+25</f>
        <v>11927</v>
      </c>
      <c r="AB16" s="17">
        <f>'РБ ББ10% (2024)| FIT18'!AB40+25</f>
        <v>11927</v>
      </c>
      <c r="AC16" s="17">
        <f>'РБ ББ10% (2024)| FIT18'!AC40+25</f>
        <v>13963</v>
      </c>
      <c r="AD16" s="17">
        <f>'РБ ББ10% (2024)| FIT18'!AD40+25</f>
        <v>13023</v>
      </c>
      <c r="AE16" s="17">
        <f>'РБ ББ10% (2024)| FIT18'!AE40+25</f>
        <v>13963</v>
      </c>
      <c r="AF16" s="17">
        <f>'РБ ББ10% (2024)| FIT18'!AF40+25</f>
        <v>13023</v>
      </c>
      <c r="AG16" s="17">
        <f>'РБ ББ10% (2024)| FIT18'!AG40+25</f>
        <v>13023</v>
      </c>
      <c r="AH16" s="17">
        <f>'РБ ББ10% (2024)| FIT18'!AH40+25</f>
        <v>11927</v>
      </c>
      <c r="AI16" s="17">
        <f>'РБ ББ10% (2024)| FIT18'!AI40+25</f>
        <v>13023</v>
      </c>
      <c r="AJ16" s="17">
        <f>'РБ ББ10% (2024)| FIT18'!AJ40+25</f>
        <v>13963</v>
      </c>
      <c r="AK16" s="17">
        <f>'РБ ББ10% (2024)| FIT18'!AK40+25</f>
        <v>13023</v>
      </c>
      <c r="AL16" s="17">
        <f>'РБ ББ10% (2024)| FIT18'!AL40+25</f>
        <v>13963</v>
      </c>
      <c r="AM16" s="17">
        <f>'РБ ББ10% (2024)| FIT18'!AM40+25</f>
        <v>13023</v>
      </c>
      <c r="AN16" s="17">
        <f>'РБ ББ10% (2024)| FIT18'!AN40+25</f>
        <v>13963</v>
      </c>
      <c r="AO16" s="17">
        <f>'РБ ББ10% (2024)| FIT18'!AO40+25</f>
        <v>13963</v>
      </c>
      <c r="AP16" s="17">
        <f>'РБ ББ10% (2024)| FIT18'!AP40+25</f>
        <v>13963</v>
      </c>
      <c r="AQ16" s="17">
        <f>'РБ ББ10% (2024)| FIT18'!AQ40+25</f>
        <v>13023</v>
      </c>
      <c r="AR16" s="17">
        <f>'РБ ББ10% (2024)| FIT18'!AR40+25</f>
        <v>13963</v>
      </c>
      <c r="AS16" s="17">
        <f>'РБ ББ10% (2024)| FIT18'!AS40+25</f>
        <v>13023</v>
      </c>
      <c r="AT16" s="17">
        <f>'РБ ББ10% (2024)| FIT18'!AT40+25</f>
        <v>13963</v>
      </c>
      <c r="AU16" s="17">
        <f>'РБ ББ10% (2024)| FIT18'!AU40+25</f>
        <v>13023</v>
      </c>
      <c r="AV16" s="17">
        <f>'РБ ББ10% (2024)| FIT18'!AV40+25</f>
        <v>13963</v>
      </c>
      <c r="AW16" s="17">
        <f>'РБ ББ10% (2024)| FIT18'!AW40+25</f>
        <v>13023</v>
      </c>
      <c r="AX16" s="17">
        <f>'РБ ББ10% (2024)| FIT18'!AX40+25</f>
        <v>13963</v>
      </c>
      <c r="AY16" s="17">
        <f>'РБ ББ10% (2024)| FIT18'!AY40+25</f>
        <v>13023</v>
      </c>
      <c r="AZ16" s="17">
        <f>'РБ ББ10% (2024)| FIT18'!AZ40+25</f>
        <v>13963</v>
      </c>
      <c r="BA16" s="17">
        <f>'РБ ББ10% (2024)| FIT18'!BA40+25</f>
        <v>13023</v>
      </c>
    </row>
    <row r="17" spans="1:53" ht="10.7" customHeight="1" x14ac:dyDescent="0.2">
      <c r="A17" s="19">
        <v>2</v>
      </c>
      <c r="B17" s="17">
        <f>'РБ ББ10% (2024)| FIT18'!B41+25</f>
        <v>13728</v>
      </c>
      <c r="C17" s="17">
        <f>'РБ ББ10% (2024)| FIT18'!C41+25</f>
        <v>17956</v>
      </c>
      <c r="D17" s="17">
        <f>'РБ ББ10% (2024)| FIT18'!D41+25</f>
        <v>13728</v>
      </c>
      <c r="E17" s="17">
        <f>'РБ ББ10% (2024)| FIT18'!E41+25</f>
        <v>17956</v>
      </c>
      <c r="F17" s="17">
        <f>'РБ ББ10% (2024)| FIT18'!F41+25</f>
        <v>17956</v>
      </c>
      <c r="G17" s="17">
        <f>'РБ ББ10% (2024)| FIT18'!G41+25</f>
        <v>14668</v>
      </c>
      <c r="H17" s="17">
        <f>'РБ ББ10% (2024)| FIT18'!H41+25</f>
        <v>14668</v>
      </c>
      <c r="I17" s="17">
        <f>'РБ ББ10% (2024)| FIT18'!I41+25</f>
        <v>12788</v>
      </c>
      <c r="J17" s="17">
        <f>'РБ ББ10% (2024)| FIT18'!J41+25</f>
        <v>12788</v>
      </c>
      <c r="K17" s="17">
        <f>'РБ ББ10% (2024)| FIT18'!K41+25</f>
        <v>13728</v>
      </c>
      <c r="L17" s="17">
        <f>'РБ ББ10% (2024)| FIT18'!L41+25</f>
        <v>15607</v>
      </c>
      <c r="M17" s="17">
        <f>'РБ ББ10% (2024)| FIT18'!M41+25</f>
        <v>14668</v>
      </c>
      <c r="N17" s="17">
        <f>'РБ ББ10% (2024)| FIT18'!N41+25</f>
        <v>11301</v>
      </c>
      <c r="O17" s="17">
        <f>'РБ ББ10% (2024)| FIT18'!O41+25</f>
        <v>12788</v>
      </c>
      <c r="P17" s="17">
        <f>'РБ ББ10% (2024)| FIT18'!P41+25</f>
        <v>12788</v>
      </c>
      <c r="Q17" s="17">
        <f>'РБ ББ10% (2024)| FIT18'!Q41+25</f>
        <v>13728</v>
      </c>
      <c r="R17" s="17">
        <f>'РБ ББ10% (2024)| FIT18'!R41+25</f>
        <v>14668</v>
      </c>
      <c r="S17" s="17">
        <f>'РБ ББ10% (2024)| FIT18'!S41+25</f>
        <v>11301</v>
      </c>
      <c r="T17" s="17">
        <f>'РБ ББ10% (2024)| FIT18'!T41+25</f>
        <v>11301</v>
      </c>
      <c r="U17" s="17">
        <f>'РБ ББ10% (2024)| FIT18'!U41+25</f>
        <v>11692</v>
      </c>
      <c r="V17" s="17">
        <f>'РБ ББ10% (2024)| FIT18'!V41+25</f>
        <v>14433</v>
      </c>
      <c r="W17" s="17">
        <f>'РБ ББ10% (2024)| FIT18'!W41+25</f>
        <v>12788</v>
      </c>
      <c r="X17" s="17">
        <f>'РБ ББ10% (2024)| FIT18'!X41+25</f>
        <v>13336</v>
      </c>
      <c r="Y17" s="17">
        <f>'РБ ББ10% (2024)| FIT18'!Y41+25</f>
        <v>16312</v>
      </c>
      <c r="Z17" s="17">
        <f>'РБ ББ10% (2024)| FIT18'!Z41+25</f>
        <v>13336</v>
      </c>
      <c r="AA17" s="17">
        <f>'РБ ББ10% (2024)| FIT18'!AA41+25</f>
        <v>13336</v>
      </c>
      <c r="AB17" s="17">
        <f>'РБ ББ10% (2024)| FIT18'!AB41+25</f>
        <v>13336</v>
      </c>
      <c r="AC17" s="17">
        <f>'РБ ББ10% (2024)| FIT18'!AC41+25</f>
        <v>15372</v>
      </c>
      <c r="AD17" s="17">
        <f>'РБ ББ10% (2024)| FIT18'!AD41+25</f>
        <v>14433</v>
      </c>
      <c r="AE17" s="17">
        <f>'РБ ББ10% (2024)| FIT18'!AE41+25</f>
        <v>15372</v>
      </c>
      <c r="AF17" s="17">
        <f>'РБ ББ10% (2024)| FIT18'!AF41+25</f>
        <v>14433</v>
      </c>
      <c r="AG17" s="17">
        <f>'РБ ББ10% (2024)| FIT18'!AG41+25</f>
        <v>14433</v>
      </c>
      <c r="AH17" s="17">
        <f>'РБ ББ10% (2024)| FIT18'!AH41+25</f>
        <v>13336</v>
      </c>
      <c r="AI17" s="17">
        <f>'РБ ББ10% (2024)| FIT18'!AI41+25</f>
        <v>14433</v>
      </c>
      <c r="AJ17" s="17">
        <f>'РБ ББ10% (2024)| FIT18'!AJ41+25</f>
        <v>15372</v>
      </c>
      <c r="AK17" s="17">
        <f>'РБ ББ10% (2024)| FIT18'!AK41+25</f>
        <v>14433</v>
      </c>
      <c r="AL17" s="17">
        <f>'РБ ББ10% (2024)| FIT18'!AL41+25</f>
        <v>15372</v>
      </c>
      <c r="AM17" s="17">
        <f>'РБ ББ10% (2024)| FIT18'!AM41+25</f>
        <v>14433</v>
      </c>
      <c r="AN17" s="17">
        <f>'РБ ББ10% (2024)| FIT18'!AN41+25</f>
        <v>15372</v>
      </c>
      <c r="AO17" s="17">
        <f>'РБ ББ10% (2024)| FIT18'!AO41+25</f>
        <v>15372</v>
      </c>
      <c r="AP17" s="17">
        <f>'РБ ББ10% (2024)| FIT18'!AP41+25</f>
        <v>15372</v>
      </c>
      <c r="AQ17" s="17">
        <f>'РБ ББ10% (2024)| FIT18'!AQ41+25</f>
        <v>14433</v>
      </c>
      <c r="AR17" s="17">
        <f>'РБ ББ10% (2024)| FIT18'!AR41+25</f>
        <v>15372</v>
      </c>
      <c r="AS17" s="17">
        <f>'РБ ББ10% (2024)| FIT18'!AS41+25</f>
        <v>14433</v>
      </c>
      <c r="AT17" s="17">
        <f>'РБ ББ10% (2024)| FIT18'!AT41+25</f>
        <v>15372</v>
      </c>
      <c r="AU17" s="17">
        <f>'РБ ББ10% (2024)| FIT18'!AU41+25</f>
        <v>14433</v>
      </c>
      <c r="AV17" s="17">
        <f>'РБ ББ10% (2024)| FIT18'!AV41+25</f>
        <v>15372</v>
      </c>
      <c r="AW17" s="17">
        <f>'РБ ББ10% (2024)| FIT18'!AW41+25</f>
        <v>14433</v>
      </c>
      <c r="AX17" s="17">
        <f>'РБ ББ10% (2024)| FIT18'!AX41+25</f>
        <v>15372</v>
      </c>
      <c r="AY17" s="17">
        <f>'РБ ББ10% (2024)| FIT18'!AY41+25</f>
        <v>14433</v>
      </c>
      <c r="AZ17" s="17">
        <f>'РБ ББ10% (2024)| FIT18'!AZ41+25</f>
        <v>15372</v>
      </c>
      <c r="BA17" s="17">
        <f>'РБ ББ10% (2024)| FIT18'!BA41+25</f>
        <v>14433</v>
      </c>
    </row>
    <row r="18" spans="1:53" ht="10.7" customHeight="1" x14ac:dyDescent="0.2">
      <c r="A18" s="17" t="s">
        <v>152</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row>
    <row r="19" spans="1:53" ht="10.7" customHeight="1" x14ac:dyDescent="0.2">
      <c r="A19" s="19">
        <v>1</v>
      </c>
      <c r="B19" s="17">
        <f>'РБ ББ10% (2024)| FIT18'!B43+25</f>
        <v>13102</v>
      </c>
      <c r="C19" s="17">
        <f>'РБ ББ10% (2024)| FIT18'!C43+25</f>
        <v>17330</v>
      </c>
      <c r="D19" s="17">
        <f>'РБ ББ10% (2024)| FIT18'!D43+25</f>
        <v>13102</v>
      </c>
      <c r="E19" s="17">
        <f>'РБ ББ10% (2024)| FIT18'!E43+25</f>
        <v>17330</v>
      </c>
      <c r="F19" s="17">
        <f>'РБ ББ10% (2024)| FIT18'!F43+25</f>
        <v>17330</v>
      </c>
      <c r="G19" s="17">
        <f>'РБ ББ10% (2024)| FIT18'!G43+25</f>
        <v>14041</v>
      </c>
      <c r="H19" s="17">
        <f>'РБ ББ10% (2024)| FIT18'!H43+25</f>
        <v>14041</v>
      </c>
      <c r="I19" s="17">
        <f>'РБ ББ10% (2024)| FIT18'!I43+25</f>
        <v>12162</v>
      </c>
      <c r="J19" s="17">
        <f>'РБ ББ10% (2024)| FIT18'!J43+25</f>
        <v>12162</v>
      </c>
      <c r="K19" s="17">
        <f>'РБ ББ10% (2024)| FIT18'!K43+25</f>
        <v>13102</v>
      </c>
      <c r="L19" s="17">
        <f>'РБ ББ10% (2024)| FIT18'!L43+25</f>
        <v>14981</v>
      </c>
      <c r="M19" s="17">
        <f>'РБ ББ10% (2024)| FIT18'!M43+25</f>
        <v>14041</v>
      </c>
      <c r="N19" s="17">
        <f>'РБ ББ10% (2024)| FIT18'!N43+25</f>
        <v>10674</v>
      </c>
      <c r="O19" s="17">
        <f>'РБ ББ10% (2024)| FIT18'!O43+25</f>
        <v>12162</v>
      </c>
      <c r="P19" s="17">
        <f>'РБ ББ10% (2024)| FIT18'!P43+25</f>
        <v>12162</v>
      </c>
      <c r="Q19" s="17">
        <f>'РБ ББ10% (2024)| FIT18'!Q43+25</f>
        <v>13102</v>
      </c>
      <c r="R19" s="17">
        <f>'РБ ББ10% (2024)| FIT18'!R43+25</f>
        <v>14041</v>
      </c>
      <c r="S19" s="17">
        <f>'РБ ББ10% (2024)| FIT18'!S43+25</f>
        <v>10674</v>
      </c>
      <c r="T19" s="17">
        <f>'РБ ББ10% (2024)| FIT18'!T43+25</f>
        <v>10674</v>
      </c>
      <c r="U19" s="17">
        <f>'РБ ББ10% (2024)| FIT18'!U43+25</f>
        <v>11066</v>
      </c>
      <c r="V19" s="17">
        <f>'РБ ББ10% (2024)| FIT18'!V43+25</f>
        <v>13806</v>
      </c>
      <c r="W19" s="17">
        <f>'РБ ББ10% (2024)| FIT18'!W43+25</f>
        <v>12162</v>
      </c>
      <c r="X19" s="17">
        <f>'РБ ББ10% (2024)| FIT18'!X43+25</f>
        <v>12710</v>
      </c>
      <c r="Y19" s="17">
        <f>'РБ ББ10% (2024)| FIT18'!Y43+25</f>
        <v>15685</v>
      </c>
      <c r="Z19" s="17">
        <f>'РБ ББ10% (2024)| FIT18'!Z43+25</f>
        <v>12710</v>
      </c>
      <c r="AA19" s="17">
        <f>'РБ ББ10% (2024)| FIT18'!AA43+25</f>
        <v>12710</v>
      </c>
      <c r="AB19" s="17">
        <f>'РБ ББ10% (2024)| FIT18'!AB43+25</f>
        <v>12710</v>
      </c>
      <c r="AC19" s="17">
        <f>'РБ ББ10% (2024)| FIT18'!AC43+25</f>
        <v>14746</v>
      </c>
      <c r="AD19" s="17">
        <f>'РБ ББ10% (2024)| FIT18'!AD43+25</f>
        <v>13806</v>
      </c>
      <c r="AE19" s="17">
        <f>'РБ ББ10% (2024)| FIT18'!AE43+25</f>
        <v>14746</v>
      </c>
      <c r="AF19" s="17">
        <f>'РБ ББ10% (2024)| FIT18'!AF43+25</f>
        <v>13806</v>
      </c>
      <c r="AG19" s="17">
        <f>'РБ ББ10% (2024)| FIT18'!AG43+25</f>
        <v>13806</v>
      </c>
      <c r="AH19" s="17">
        <f>'РБ ББ10% (2024)| FIT18'!AH43+25</f>
        <v>12710</v>
      </c>
      <c r="AI19" s="17">
        <f>'РБ ББ10% (2024)| FIT18'!AI43+25</f>
        <v>13806</v>
      </c>
      <c r="AJ19" s="17">
        <f>'РБ ББ10% (2024)| FIT18'!AJ43+25</f>
        <v>14746</v>
      </c>
      <c r="AK19" s="17">
        <f>'РБ ББ10% (2024)| FIT18'!AK43+25</f>
        <v>13806</v>
      </c>
      <c r="AL19" s="17">
        <f>'РБ ББ10% (2024)| FIT18'!AL43+25</f>
        <v>14746</v>
      </c>
      <c r="AM19" s="17">
        <f>'РБ ББ10% (2024)| FIT18'!AM43+25</f>
        <v>13806</v>
      </c>
      <c r="AN19" s="17">
        <f>'РБ ББ10% (2024)| FIT18'!AN43+25</f>
        <v>14746</v>
      </c>
      <c r="AO19" s="17">
        <f>'РБ ББ10% (2024)| FIT18'!AO43+25</f>
        <v>14746</v>
      </c>
      <c r="AP19" s="17">
        <f>'РБ ББ10% (2024)| FIT18'!AP43+25</f>
        <v>14746</v>
      </c>
      <c r="AQ19" s="17">
        <f>'РБ ББ10% (2024)| FIT18'!AQ43+25</f>
        <v>13806</v>
      </c>
      <c r="AR19" s="17">
        <f>'РБ ББ10% (2024)| FIT18'!AR43+25</f>
        <v>14746</v>
      </c>
      <c r="AS19" s="17">
        <f>'РБ ББ10% (2024)| FIT18'!AS43+25</f>
        <v>13806</v>
      </c>
      <c r="AT19" s="17">
        <f>'РБ ББ10% (2024)| FIT18'!AT43+25</f>
        <v>14746</v>
      </c>
      <c r="AU19" s="17">
        <f>'РБ ББ10% (2024)| FIT18'!AU43+25</f>
        <v>13806</v>
      </c>
      <c r="AV19" s="17">
        <f>'РБ ББ10% (2024)| FIT18'!AV43+25</f>
        <v>14746</v>
      </c>
      <c r="AW19" s="17">
        <f>'РБ ББ10% (2024)| FIT18'!AW43+25</f>
        <v>13806</v>
      </c>
      <c r="AX19" s="17">
        <f>'РБ ББ10% (2024)| FIT18'!AX43+25</f>
        <v>14746</v>
      </c>
      <c r="AY19" s="17">
        <f>'РБ ББ10% (2024)| FIT18'!AY43+25</f>
        <v>13806</v>
      </c>
      <c r="AZ19" s="17">
        <f>'РБ ББ10% (2024)| FIT18'!AZ43+25</f>
        <v>14746</v>
      </c>
      <c r="BA19" s="17">
        <f>'РБ ББ10% (2024)| FIT18'!BA43+25</f>
        <v>13806</v>
      </c>
    </row>
    <row r="20" spans="1:53" ht="10.7" customHeight="1" x14ac:dyDescent="0.2">
      <c r="A20" s="19">
        <v>2</v>
      </c>
      <c r="B20" s="17">
        <f>'РБ ББ10% (2024)| FIT18'!B44+25</f>
        <v>14511</v>
      </c>
      <c r="C20" s="17">
        <f>'РБ ББ10% (2024)| FIT18'!C44+25</f>
        <v>18739</v>
      </c>
      <c r="D20" s="17">
        <f>'РБ ББ10% (2024)| FIT18'!D44+25</f>
        <v>14511</v>
      </c>
      <c r="E20" s="17">
        <f>'РБ ББ10% (2024)| FIT18'!E44+25</f>
        <v>18739</v>
      </c>
      <c r="F20" s="17">
        <f>'РБ ББ10% (2024)| FIT18'!F44+25</f>
        <v>18739</v>
      </c>
      <c r="G20" s="17">
        <f>'РБ ББ10% (2024)| FIT18'!G44+25</f>
        <v>15451</v>
      </c>
      <c r="H20" s="17">
        <f>'РБ ББ10% (2024)| FIT18'!H44+25</f>
        <v>15451</v>
      </c>
      <c r="I20" s="17">
        <f>'РБ ББ10% (2024)| FIT18'!I44+25</f>
        <v>13571</v>
      </c>
      <c r="J20" s="17">
        <f>'РБ ББ10% (2024)| FIT18'!J44+25</f>
        <v>13571</v>
      </c>
      <c r="K20" s="17">
        <f>'РБ ББ10% (2024)| FIT18'!K44+25</f>
        <v>14511</v>
      </c>
      <c r="L20" s="17">
        <f>'РБ ББ10% (2024)| FIT18'!L44+25</f>
        <v>16390</v>
      </c>
      <c r="M20" s="17">
        <f>'РБ ББ10% (2024)| FIT18'!M44+25</f>
        <v>15451</v>
      </c>
      <c r="N20" s="17">
        <f>'РБ ББ10% (2024)| FIT18'!N44+25</f>
        <v>12084</v>
      </c>
      <c r="O20" s="17">
        <f>'РБ ББ10% (2024)| FIT18'!O44+25</f>
        <v>13571</v>
      </c>
      <c r="P20" s="17">
        <f>'РБ ББ10% (2024)| FIT18'!P44+25</f>
        <v>13571</v>
      </c>
      <c r="Q20" s="17">
        <f>'РБ ББ10% (2024)| FIT18'!Q44+25</f>
        <v>14511</v>
      </c>
      <c r="R20" s="17">
        <f>'РБ ББ10% (2024)| FIT18'!R44+25</f>
        <v>15451</v>
      </c>
      <c r="S20" s="17">
        <f>'РБ ББ10% (2024)| FIT18'!S44+25</f>
        <v>12084</v>
      </c>
      <c r="T20" s="17">
        <f>'РБ ББ10% (2024)| FIT18'!T44+25</f>
        <v>12084</v>
      </c>
      <c r="U20" s="17">
        <f>'РБ ББ10% (2024)| FIT18'!U44+25</f>
        <v>12475</v>
      </c>
      <c r="V20" s="17">
        <f>'РБ ББ10% (2024)| FIT18'!V44+25</f>
        <v>15216</v>
      </c>
      <c r="W20" s="17">
        <f>'РБ ББ10% (2024)| FIT18'!W44+25</f>
        <v>13571</v>
      </c>
      <c r="X20" s="17">
        <f>'РБ ББ10% (2024)| FIT18'!X44+25</f>
        <v>14119</v>
      </c>
      <c r="Y20" s="17">
        <f>'РБ ББ10% (2024)| FIT18'!Y44+25</f>
        <v>17095</v>
      </c>
      <c r="Z20" s="17">
        <f>'РБ ББ10% (2024)| FIT18'!Z44+25</f>
        <v>14119</v>
      </c>
      <c r="AA20" s="17">
        <f>'РБ ББ10% (2024)| FIT18'!AA44+25</f>
        <v>14119</v>
      </c>
      <c r="AB20" s="17">
        <f>'РБ ББ10% (2024)| FIT18'!AB44+25</f>
        <v>14119</v>
      </c>
      <c r="AC20" s="17">
        <f>'РБ ББ10% (2024)| FIT18'!AC44+25</f>
        <v>16155</v>
      </c>
      <c r="AD20" s="17">
        <f>'РБ ББ10% (2024)| FIT18'!AD44+25</f>
        <v>15216</v>
      </c>
      <c r="AE20" s="17">
        <f>'РБ ББ10% (2024)| FIT18'!AE44+25</f>
        <v>16155</v>
      </c>
      <c r="AF20" s="17">
        <f>'РБ ББ10% (2024)| FIT18'!AF44+25</f>
        <v>15216</v>
      </c>
      <c r="AG20" s="17">
        <f>'РБ ББ10% (2024)| FIT18'!AG44+25</f>
        <v>15216</v>
      </c>
      <c r="AH20" s="17">
        <f>'РБ ББ10% (2024)| FIT18'!AH44+25</f>
        <v>14119</v>
      </c>
      <c r="AI20" s="17">
        <f>'РБ ББ10% (2024)| FIT18'!AI44+25</f>
        <v>15216</v>
      </c>
      <c r="AJ20" s="17">
        <f>'РБ ББ10% (2024)| FIT18'!AJ44+25</f>
        <v>16155</v>
      </c>
      <c r="AK20" s="17">
        <f>'РБ ББ10% (2024)| FIT18'!AK44+25</f>
        <v>15216</v>
      </c>
      <c r="AL20" s="17">
        <f>'РБ ББ10% (2024)| FIT18'!AL44+25</f>
        <v>16155</v>
      </c>
      <c r="AM20" s="17">
        <f>'РБ ББ10% (2024)| FIT18'!AM44+25</f>
        <v>15216</v>
      </c>
      <c r="AN20" s="17">
        <f>'РБ ББ10% (2024)| FIT18'!AN44+25</f>
        <v>16155</v>
      </c>
      <c r="AO20" s="17">
        <f>'РБ ББ10% (2024)| FIT18'!AO44+25</f>
        <v>16155</v>
      </c>
      <c r="AP20" s="17">
        <f>'РБ ББ10% (2024)| FIT18'!AP44+25</f>
        <v>16155</v>
      </c>
      <c r="AQ20" s="17">
        <f>'РБ ББ10% (2024)| FIT18'!AQ44+25</f>
        <v>15216</v>
      </c>
      <c r="AR20" s="17">
        <f>'РБ ББ10% (2024)| FIT18'!AR44+25</f>
        <v>16155</v>
      </c>
      <c r="AS20" s="17">
        <f>'РБ ББ10% (2024)| FIT18'!AS44+25</f>
        <v>15216</v>
      </c>
      <c r="AT20" s="17">
        <f>'РБ ББ10% (2024)| FIT18'!AT44+25</f>
        <v>16155</v>
      </c>
      <c r="AU20" s="17">
        <f>'РБ ББ10% (2024)| FIT18'!AU44+25</f>
        <v>15216</v>
      </c>
      <c r="AV20" s="17">
        <f>'РБ ББ10% (2024)| FIT18'!AV44+25</f>
        <v>16155</v>
      </c>
      <c r="AW20" s="17">
        <f>'РБ ББ10% (2024)| FIT18'!AW44+25</f>
        <v>15216</v>
      </c>
      <c r="AX20" s="17">
        <f>'РБ ББ10% (2024)| FIT18'!AX44+25</f>
        <v>16155</v>
      </c>
      <c r="AY20" s="17">
        <f>'РБ ББ10% (2024)| FIT18'!AY44+25</f>
        <v>15216</v>
      </c>
      <c r="AZ20" s="17">
        <f>'РБ ББ10% (2024)| FIT18'!AZ44+25</f>
        <v>16155</v>
      </c>
      <c r="BA20" s="17">
        <f>'РБ ББ10% (2024)| FIT18'!BA44+25</f>
        <v>15216</v>
      </c>
    </row>
    <row r="21" spans="1:53" ht="10.7"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row>
    <row r="22" spans="1:53" ht="10.7" customHeight="1" x14ac:dyDescent="0.2">
      <c r="A22" s="19">
        <v>1</v>
      </c>
      <c r="B22" s="17">
        <f>'РБ ББ10% (2024)| FIT18'!B46+25</f>
        <v>16625</v>
      </c>
      <c r="C22" s="17">
        <f>'РБ ББ10% (2024)| FIT18'!C46+25</f>
        <v>20853</v>
      </c>
      <c r="D22" s="17">
        <f>'РБ ББ10% (2024)| FIT18'!D46+25</f>
        <v>16625</v>
      </c>
      <c r="E22" s="17">
        <f>'РБ ББ10% (2024)| FIT18'!E46+25</f>
        <v>20853</v>
      </c>
      <c r="F22" s="17">
        <f>'РБ ББ10% (2024)| FIT18'!F46+25</f>
        <v>20853</v>
      </c>
      <c r="G22" s="17">
        <f>'РБ ББ10% (2024)| FIT18'!G46+25</f>
        <v>17565</v>
      </c>
      <c r="H22" s="17">
        <f>'РБ ББ10% (2024)| FIT18'!H46+25</f>
        <v>17565</v>
      </c>
      <c r="I22" s="17">
        <f>'РБ ББ10% (2024)| FIT18'!I46+25</f>
        <v>15685</v>
      </c>
      <c r="J22" s="17">
        <f>'РБ ББ10% (2024)| FIT18'!J46+25</f>
        <v>15685</v>
      </c>
      <c r="K22" s="17">
        <f>'РБ ББ10% (2024)| FIT18'!K46+25</f>
        <v>16625</v>
      </c>
      <c r="L22" s="17">
        <f>'РБ ББ10% (2024)| FIT18'!L46+25</f>
        <v>18504</v>
      </c>
      <c r="M22" s="17">
        <f>'РБ ББ10% (2024)| FIT18'!M46+25</f>
        <v>17565</v>
      </c>
      <c r="N22" s="17">
        <f>'РБ ББ10% (2024)| FIT18'!N46+25</f>
        <v>14198</v>
      </c>
      <c r="O22" s="17">
        <f>'РБ ББ10% (2024)| FIT18'!O46+25</f>
        <v>15685</v>
      </c>
      <c r="P22" s="17">
        <f>'РБ ББ10% (2024)| FIT18'!P46+25</f>
        <v>15685</v>
      </c>
      <c r="Q22" s="17">
        <f>'РБ ББ10% (2024)| FIT18'!Q46+25</f>
        <v>16625</v>
      </c>
      <c r="R22" s="17">
        <f>'РБ ББ10% (2024)| FIT18'!R46+25</f>
        <v>17565</v>
      </c>
      <c r="S22" s="17">
        <f>'РБ ББ10% (2024)| FIT18'!S46+25</f>
        <v>14198</v>
      </c>
      <c r="T22" s="17">
        <f>'РБ ББ10% (2024)| FIT18'!T46+25</f>
        <v>14198</v>
      </c>
      <c r="U22" s="17">
        <f>'РБ ББ10% (2024)| FIT18'!U46+25</f>
        <v>15764</v>
      </c>
      <c r="V22" s="17">
        <f>'РБ ББ10% (2024)| FIT18'!V46+25</f>
        <v>18504</v>
      </c>
      <c r="W22" s="17">
        <f>'РБ ББ10% (2024)| FIT18'!W46+25</f>
        <v>16860</v>
      </c>
      <c r="X22" s="17">
        <f>'РБ ББ10% (2024)| FIT18'!X46+25</f>
        <v>17408</v>
      </c>
      <c r="Y22" s="17">
        <f>'РБ ББ10% (2024)| FIT18'!Y46+25</f>
        <v>20383</v>
      </c>
      <c r="Z22" s="17">
        <f>'РБ ББ10% (2024)| FIT18'!Z46+25</f>
        <v>17408</v>
      </c>
      <c r="AA22" s="17">
        <f>'РБ ББ10% (2024)| FIT18'!AA46+25</f>
        <v>17408</v>
      </c>
      <c r="AB22" s="17">
        <f>'РБ ББ10% (2024)| FIT18'!AB46+25</f>
        <v>17408</v>
      </c>
      <c r="AC22" s="17">
        <f>'РБ ББ10% (2024)| FIT18'!AC46+25</f>
        <v>19444</v>
      </c>
      <c r="AD22" s="17">
        <f>'РБ ББ10% (2024)| FIT18'!AD46+25</f>
        <v>18504</v>
      </c>
      <c r="AE22" s="17">
        <f>'РБ ББ10% (2024)| FIT18'!AE46+25</f>
        <v>19444</v>
      </c>
      <c r="AF22" s="17">
        <f>'РБ ББ10% (2024)| FIT18'!AF46+25</f>
        <v>18504</v>
      </c>
      <c r="AG22" s="17">
        <f>'РБ ББ10% (2024)| FIT18'!AG46+25</f>
        <v>18504</v>
      </c>
      <c r="AH22" s="17">
        <f>'РБ ББ10% (2024)| FIT18'!AH46+25</f>
        <v>17408</v>
      </c>
      <c r="AI22" s="17">
        <f>'РБ ББ10% (2024)| FIT18'!AI46+25</f>
        <v>18504</v>
      </c>
      <c r="AJ22" s="17">
        <f>'РБ ББ10% (2024)| FIT18'!AJ46+25</f>
        <v>19444</v>
      </c>
      <c r="AK22" s="17">
        <f>'РБ ББ10% (2024)| FIT18'!AK46+25</f>
        <v>18504</v>
      </c>
      <c r="AL22" s="17">
        <f>'РБ ББ10% (2024)| FIT18'!AL46+25</f>
        <v>19444</v>
      </c>
      <c r="AM22" s="17">
        <f>'РБ ББ10% (2024)| FIT18'!AM46+25</f>
        <v>18504</v>
      </c>
      <c r="AN22" s="17">
        <f>'РБ ББ10% (2024)| FIT18'!AN46+25</f>
        <v>19444</v>
      </c>
      <c r="AO22" s="17">
        <f>'РБ ББ10% (2024)| FIT18'!AO46+25</f>
        <v>19444</v>
      </c>
      <c r="AP22" s="17">
        <f>'РБ ББ10% (2024)| FIT18'!AP46+25</f>
        <v>19444</v>
      </c>
      <c r="AQ22" s="17">
        <f>'РБ ББ10% (2024)| FIT18'!AQ46+25</f>
        <v>18504</v>
      </c>
      <c r="AR22" s="17">
        <f>'РБ ББ10% (2024)| FIT18'!AR46+25</f>
        <v>19444</v>
      </c>
      <c r="AS22" s="17">
        <f>'РБ ББ10% (2024)| FIT18'!AS46+25</f>
        <v>18504</v>
      </c>
      <c r="AT22" s="17">
        <f>'РБ ББ10% (2024)| FIT18'!AT46+25</f>
        <v>19444</v>
      </c>
      <c r="AU22" s="17">
        <f>'РБ ББ10% (2024)| FIT18'!AU46+25</f>
        <v>18504</v>
      </c>
      <c r="AV22" s="17">
        <f>'РБ ББ10% (2024)| FIT18'!AV46+25</f>
        <v>19444</v>
      </c>
      <c r="AW22" s="17">
        <f>'РБ ББ10% (2024)| FIT18'!AW46+25</f>
        <v>18504</v>
      </c>
      <c r="AX22" s="17">
        <f>'РБ ББ10% (2024)| FIT18'!AX46+25</f>
        <v>19444</v>
      </c>
      <c r="AY22" s="17">
        <f>'РБ ББ10% (2024)| FIT18'!AY46+25</f>
        <v>18504</v>
      </c>
      <c r="AZ22" s="17">
        <f>'РБ ББ10% (2024)| FIT18'!AZ46+25</f>
        <v>19444</v>
      </c>
      <c r="BA22" s="17">
        <f>'РБ ББ10% (2024)| FIT18'!BA46+25</f>
        <v>18504</v>
      </c>
    </row>
    <row r="23" spans="1:53" ht="10.7" customHeight="1" x14ac:dyDescent="0.2">
      <c r="A23" s="19">
        <v>2</v>
      </c>
      <c r="B23" s="17">
        <f>'РБ ББ10% (2024)| FIT18'!B47+25</f>
        <v>18034</v>
      </c>
      <c r="C23" s="17">
        <f>'РБ ББ10% (2024)| FIT18'!C47+25</f>
        <v>22263</v>
      </c>
      <c r="D23" s="17">
        <f>'РБ ББ10% (2024)| FIT18'!D47+25</f>
        <v>18034</v>
      </c>
      <c r="E23" s="17">
        <f>'РБ ББ10% (2024)| FIT18'!E47+25</f>
        <v>22263</v>
      </c>
      <c r="F23" s="17">
        <f>'РБ ББ10% (2024)| FIT18'!F47+25</f>
        <v>22263</v>
      </c>
      <c r="G23" s="17">
        <f>'РБ ББ10% (2024)| FIT18'!G47+25</f>
        <v>18974</v>
      </c>
      <c r="H23" s="17">
        <f>'РБ ББ10% (2024)| FIT18'!H47+25</f>
        <v>18974</v>
      </c>
      <c r="I23" s="17">
        <f>'РБ ББ10% (2024)| FIT18'!I47+25</f>
        <v>17095</v>
      </c>
      <c r="J23" s="17">
        <f>'РБ ББ10% (2024)| FIT18'!J47+25</f>
        <v>17095</v>
      </c>
      <c r="K23" s="17">
        <f>'РБ ББ10% (2024)| FIT18'!K47+25</f>
        <v>18034</v>
      </c>
      <c r="L23" s="17">
        <f>'РБ ББ10% (2024)| FIT18'!L47+25</f>
        <v>19914</v>
      </c>
      <c r="M23" s="17">
        <f>'РБ ББ10% (2024)| FIT18'!M47+25</f>
        <v>18974</v>
      </c>
      <c r="N23" s="17">
        <f>'РБ ББ10% (2024)| FIT18'!N47+25</f>
        <v>15607</v>
      </c>
      <c r="O23" s="17">
        <f>'РБ ББ10% (2024)| FIT18'!O47+25</f>
        <v>17095</v>
      </c>
      <c r="P23" s="17">
        <f>'РБ ББ10% (2024)| FIT18'!P47+25</f>
        <v>17095</v>
      </c>
      <c r="Q23" s="17">
        <f>'РБ ББ10% (2024)| FIT18'!Q47+25</f>
        <v>18034</v>
      </c>
      <c r="R23" s="17">
        <f>'РБ ББ10% (2024)| FIT18'!R47+25</f>
        <v>18974</v>
      </c>
      <c r="S23" s="17">
        <f>'РБ ББ10% (2024)| FIT18'!S47+25</f>
        <v>15607</v>
      </c>
      <c r="T23" s="17">
        <f>'РБ ББ10% (2024)| FIT18'!T47+25</f>
        <v>15607</v>
      </c>
      <c r="U23" s="17">
        <f>'РБ ББ10% (2024)| FIT18'!U47+25</f>
        <v>17173</v>
      </c>
      <c r="V23" s="17">
        <f>'РБ ББ10% (2024)| FIT18'!V47+25</f>
        <v>19914</v>
      </c>
      <c r="W23" s="17">
        <f>'РБ ББ10% (2024)| FIT18'!W47+25</f>
        <v>18269</v>
      </c>
      <c r="X23" s="17">
        <f>'РБ ББ10% (2024)| FIT18'!X47+25</f>
        <v>18817</v>
      </c>
      <c r="Y23" s="17">
        <f>'РБ ББ10% (2024)| FIT18'!Y47+25</f>
        <v>21793</v>
      </c>
      <c r="Z23" s="17">
        <f>'РБ ББ10% (2024)| FIT18'!Z47+25</f>
        <v>18817</v>
      </c>
      <c r="AA23" s="17">
        <f>'РБ ББ10% (2024)| FIT18'!AA47+25</f>
        <v>18817</v>
      </c>
      <c r="AB23" s="17">
        <f>'РБ ББ10% (2024)| FIT18'!AB47+25</f>
        <v>18817</v>
      </c>
      <c r="AC23" s="17">
        <f>'РБ ББ10% (2024)| FIT18'!AC47+25</f>
        <v>20853</v>
      </c>
      <c r="AD23" s="17">
        <f>'РБ ББ10% (2024)| FIT18'!AD47+25</f>
        <v>19914</v>
      </c>
      <c r="AE23" s="17">
        <f>'РБ ББ10% (2024)| FIT18'!AE47+25</f>
        <v>20853</v>
      </c>
      <c r="AF23" s="17">
        <f>'РБ ББ10% (2024)| FIT18'!AF47+25</f>
        <v>19914</v>
      </c>
      <c r="AG23" s="17">
        <f>'РБ ББ10% (2024)| FIT18'!AG47+25</f>
        <v>19914</v>
      </c>
      <c r="AH23" s="17">
        <f>'РБ ББ10% (2024)| FIT18'!AH47+25</f>
        <v>18817</v>
      </c>
      <c r="AI23" s="17">
        <f>'РБ ББ10% (2024)| FIT18'!AI47+25</f>
        <v>19914</v>
      </c>
      <c r="AJ23" s="17">
        <f>'РБ ББ10% (2024)| FIT18'!AJ47+25</f>
        <v>20853</v>
      </c>
      <c r="AK23" s="17">
        <f>'РБ ББ10% (2024)| FIT18'!AK47+25</f>
        <v>19914</v>
      </c>
      <c r="AL23" s="17">
        <f>'РБ ББ10% (2024)| FIT18'!AL47+25</f>
        <v>20853</v>
      </c>
      <c r="AM23" s="17">
        <f>'РБ ББ10% (2024)| FIT18'!AM47+25</f>
        <v>19914</v>
      </c>
      <c r="AN23" s="17">
        <f>'РБ ББ10% (2024)| FIT18'!AN47+25</f>
        <v>20853</v>
      </c>
      <c r="AO23" s="17">
        <f>'РБ ББ10% (2024)| FIT18'!AO47+25</f>
        <v>20853</v>
      </c>
      <c r="AP23" s="17">
        <f>'РБ ББ10% (2024)| FIT18'!AP47+25</f>
        <v>20853</v>
      </c>
      <c r="AQ23" s="17">
        <f>'РБ ББ10% (2024)| FIT18'!AQ47+25</f>
        <v>19914</v>
      </c>
      <c r="AR23" s="17">
        <f>'РБ ББ10% (2024)| FIT18'!AR47+25</f>
        <v>20853</v>
      </c>
      <c r="AS23" s="17">
        <f>'РБ ББ10% (2024)| FIT18'!AS47+25</f>
        <v>19914</v>
      </c>
      <c r="AT23" s="17">
        <f>'РБ ББ10% (2024)| FIT18'!AT47+25</f>
        <v>20853</v>
      </c>
      <c r="AU23" s="17">
        <f>'РБ ББ10% (2024)| FIT18'!AU47+25</f>
        <v>19914</v>
      </c>
      <c r="AV23" s="17">
        <f>'РБ ББ10% (2024)| FIT18'!AV47+25</f>
        <v>20853</v>
      </c>
      <c r="AW23" s="17">
        <f>'РБ ББ10% (2024)| FIT18'!AW47+25</f>
        <v>19914</v>
      </c>
      <c r="AX23" s="17">
        <f>'РБ ББ10% (2024)| FIT18'!AX47+25</f>
        <v>20853</v>
      </c>
      <c r="AY23" s="17">
        <f>'РБ ББ10% (2024)| FIT18'!AY47+25</f>
        <v>19914</v>
      </c>
      <c r="AZ23" s="17">
        <f>'РБ ББ10% (2024)| FIT18'!AZ47+25</f>
        <v>20853</v>
      </c>
      <c r="BA23" s="17">
        <f>'РБ ББ10% (2024)| FIT18'!BA47+25</f>
        <v>19914</v>
      </c>
    </row>
    <row r="24" spans="1:53" ht="12.75"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row>
    <row r="25" spans="1:53" x14ac:dyDescent="0.2">
      <c r="A25" s="19" t="s">
        <v>1</v>
      </c>
      <c r="B25" s="17">
        <f>'РБ ББ10% (2024)| FIT18'!B49+25</f>
        <v>97900</v>
      </c>
      <c r="C25" s="17">
        <f>'РБ ББ10% (2024)| FIT18'!C49+25</f>
        <v>97900</v>
      </c>
      <c r="D25" s="17">
        <f>'РБ ББ10% (2024)| FIT18'!D49+25</f>
        <v>97900</v>
      </c>
      <c r="E25" s="17">
        <f>'РБ ББ10% (2024)| FIT18'!E49+25</f>
        <v>97900</v>
      </c>
      <c r="F25" s="17">
        <f>'РБ ББ10% (2024)| FIT18'!F49+25</f>
        <v>97900</v>
      </c>
      <c r="G25" s="17">
        <f>'РБ ББ10% (2024)| FIT18'!G49+25</f>
        <v>97900</v>
      </c>
      <c r="H25" s="17">
        <f>'РБ ББ10% (2024)| FIT18'!H49+25</f>
        <v>97900</v>
      </c>
      <c r="I25" s="17">
        <f>'РБ ББ10% (2024)| FIT18'!I49+25</f>
        <v>97900</v>
      </c>
      <c r="J25" s="17">
        <f>'РБ ББ10% (2024)| FIT18'!J49+25</f>
        <v>97900</v>
      </c>
      <c r="K25" s="17">
        <f>'РБ ББ10% (2024)| FIT18'!K49+25</f>
        <v>97900</v>
      </c>
      <c r="L25" s="17">
        <f>'РБ ББ10% (2024)| FIT18'!L49+25</f>
        <v>97901</v>
      </c>
      <c r="M25" s="17">
        <f>'РБ ББ10% (2024)| FIT18'!M49+25</f>
        <v>97902</v>
      </c>
      <c r="N25" s="17">
        <f>'РБ ББ10% (2024)| FIT18'!N49+25</f>
        <v>97900</v>
      </c>
      <c r="O25" s="17">
        <f>'РБ ББ10% (2024)| FIT18'!O49+25</f>
        <v>97900</v>
      </c>
      <c r="P25" s="17">
        <f>'РБ ББ10% (2024)| FIT18'!P49+25</f>
        <v>97900</v>
      </c>
      <c r="Q25" s="17">
        <f>'РБ ББ10% (2024)| FIT18'!Q49+25</f>
        <v>97900</v>
      </c>
      <c r="R25" s="17">
        <f>'РБ ББ10% (2024)| FIT18'!R49+25</f>
        <v>97900</v>
      </c>
      <c r="S25" s="17">
        <f>'РБ ББ10% (2024)| FIT18'!S49+25</f>
        <v>97900</v>
      </c>
      <c r="T25" s="17">
        <f>'РБ ББ10% (2024)| FIT18'!T49+25</f>
        <v>97900</v>
      </c>
      <c r="U25" s="17">
        <f>'РБ ББ10% (2024)| FIT18'!U49+25</f>
        <v>117475</v>
      </c>
      <c r="V25" s="17">
        <f>'РБ ББ10% (2024)| FIT18'!V49+25</f>
        <v>117475</v>
      </c>
      <c r="W25" s="17">
        <f>'РБ ББ10% (2024)| FIT18'!W49+25</f>
        <v>117475</v>
      </c>
      <c r="X25" s="17">
        <f>'РБ ББ10% (2024)| FIT18'!X49+25</f>
        <v>117475</v>
      </c>
      <c r="Y25" s="17">
        <f>'РБ ББ10% (2024)| FIT18'!Y49+25</f>
        <v>117475</v>
      </c>
      <c r="Z25" s="17">
        <f>'РБ ББ10% (2024)| FIT18'!Z49+25</f>
        <v>117475</v>
      </c>
      <c r="AA25" s="17">
        <f>'РБ ББ10% (2024)| FIT18'!AA49+25</f>
        <v>117475</v>
      </c>
      <c r="AB25" s="17">
        <f>'РБ ББ10% (2024)| FIT18'!AB49+25</f>
        <v>117475</v>
      </c>
      <c r="AC25" s="17">
        <f>'РБ ББ10% (2024)| FIT18'!AC49+25</f>
        <v>117475</v>
      </c>
      <c r="AD25" s="17">
        <f>'РБ ББ10% (2024)| FIT18'!AD49+25</f>
        <v>117475</v>
      </c>
      <c r="AE25" s="17">
        <f>'РБ ББ10% (2024)| FIT18'!AE49+25</f>
        <v>117475</v>
      </c>
      <c r="AF25" s="17">
        <f>'РБ ББ10% (2024)| FIT18'!AF49+25</f>
        <v>117475</v>
      </c>
      <c r="AG25" s="17">
        <f>'РБ ББ10% (2024)| FIT18'!AG49+25</f>
        <v>117475</v>
      </c>
      <c r="AH25" s="17">
        <f>'РБ ББ10% (2024)| FIT18'!AH49+25</f>
        <v>117475</v>
      </c>
      <c r="AI25" s="17">
        <f>'РБ ББ10% (2024)| FIT18'!AI49+25</f>
        <v>117475</v>
      </c>
      <c r="AJ25" s="17">
        <f>'РБ ББ10% (2024)| FIT18'!AJ49+25</f>
        <v>117475</v>
      </c>
      <c r="AK25" s="17">
        <f>'РБ ББ10% (2024)| FIT18'!AK49+25</f>
        <v>117475</v>
      </c>
      <c r="AL25" s="17">
        <f>'РБ ББ10% (2024)| FIT18'!AL49+25</f>
        <v>117475</v>
      </c>
      <c r="AM25" s="17">
        <f>'РБ ББ10% (2024)| FIT18'!AM49+25</f>
        <v>117475</v>
      </c>
      <c r="AN25" s="17">
        <f>'РБ ББ10% (2024)| FIT18'!AN49+25</f>
        <v>117475</v>
      </c>
      <c r="AO25" s="17">
        <f>'РБ ББ10% (2024)| FIT18'!AO49+25</f>
        <v>117475</v>
      </c>
      <c r="AP25" s="17">
        <f>'РБ ББ10% (2024)| FIT18'!AP49+25</f>
        <v>117475</v>
      </c>
      <c r="AQ25" s="17">
        <f>'РБ ББ10% (2024)| FIT18'!AQ49+25</f>
        <v>117475</v>
      </c>
      <c r="AR25" s="17">
        <f>'РБ ББ10% (2024)| FIT18'!AR49+25</f>
        <v>117475</v>
      </c>
      <c r="AS25" s="17">
        <f>'РБ ББ10% (2024)| FIT18'!AS49+25</f>
        <v>117475</v>
      </c>
      <c r="AT25" s="17">
        <f>'РБ ББ10% (2024)| FIT18'!AT49+25</f>
        <v>117475</v>
      </c>
      <c r="AU25" s="17">
        <f>'РБ ББ10% (2024)| FIT18'!AU49+25</f>
        <v>117475</v>
      </c>
      <c r="AV25" s="17">
        <f>'РБ ББ10% (2024)| FIT18'!AV49+25</f>
        <v>117475</v>
      </c>
      <c r="AW25" s="17">
        <f>'РБ ББ10% (2024)| FIT18'!AW49+25</f>
        <v>117475</v>
      </c>
      <c r="AX25" s="17">
        <f>'РБ ББ10% (2024)| FIT18'!AX49+25</f>
        <v>117475</v>
      </c>
      <c r="AY25" s="17">
        <f>'РБ ББ10% (2024)| FIT18'!AY49+25</f>
        <v>117475</v>
      </c>
      <c r="AZ25" s="17">
        <f>'РБ ББ10% (2024)| FIT18'!AZ49+25</f>
        <v>117475</v>
      </c>
      <c r="BA25" s="17">
        <f>'РБ ББ10% (2024)| FIT18'!BA49+25</f>
        <v>117475</v>
      </c>
    </row>
    <row r="26" spans="1:53" x14ac:dyDescent="0.2">
      <c r="A26" s="155"/>
    </row>
    <row r="27" spans="1:53" ht="12.75" hidden="1" thickBot="1" x14ac:dyDescent="0.25">
      <c r="A27" s="177" t="s">
        <v>154</v>
      </c>
    </row>
    <row r="28" spans="1:53" hidden="1" x14ac:dyDescent="0.2">
      <c r="A28" s="180" t="s">
        <v>156</v>
      </c>
    </row>
    <row r="29" spans="1:53" ht="25.5" hidden="1" x14ac:dyDescent="0.2">
      <c r="A29" s="175" t="s">
        <v>157</v>
      </c>
    </row>
    <row r="30" spans="1:53" hidden="1" x14ac:dyDescent="0.2">
      <c r="A30" s="180" t="s">
        <v>155</v>
      </c>
    </row>
    <row r="31" spans="1:53" ht="12.75" thickBot="1" x14ac:dyDescent="0.25">
      <c r="A31" s="155"/>
    </row>
    <row r="32" spans="1:53" ht="12.75" thickBot="1" x14ac:dyDescent="0.25">
      <c r="A32" s="163" t="s">
        <v>12</v>
      </c>
    </row>
    <row r="33" spans="1:1" x14ac:dyDescent="0.2">
      <c r="A33" s="156" t="s">
        <v>13</v>
      </c>
    </row>
    <row r="34" spans="1:1" x14ac:dyDescent="0.2">
      <c r="A34" s="156" t="s">
        <v>14</v>
      </c>
    </row>
    <row r="35" spans="1:1" ht="12" customHeight="1" x14ac:dyDescent="0.2">
      <c r="A35" s="158" t="s">
        <v>18</v>
      </c>
    </row>
    <row r="36" spans="1:1" x14ac:dyDescent="0.2">
      <c r="A36" s="156" t="s">
        <v>126</v>
      </c>
    </row>
    <row r="37" spans="1:1" ht="12.75" thickBot="1" x14ac:dyDescent="0.25">
      <c r="A37" s="155"/>
    </row>
    <row r="38" spans="1:1" ht="12.75" thickBot="1" x14ac:dyDescent="0.25">
      <c r="A38" s="163" t="s">
        <v>24</v>
      </c>
    </row>
    <row r="39" spans="1:1" x14ac:dyDescent="0.2">
      <c r="A39" s="102" t="s">
        <v>64</v>
      </c>
    </row>
    <row r="40" spans="1:1" ht="12.75" thickBot="1" x14ac:dyDescent="0.25">
      <c r="A40" s="151"/>
    </row>
    <row r="41" spans="1:1" ht="12.75" thickBot="1" x14ac:dyDescent="0.25">
      <c r="A41" s="164" t="s">
        <v>16</v>
      </c>
    </row>
    <row r="42" spans="1:1" ht="48" x14ac:dyDescent="0.2">
      <c r="A42" s="162" t="s">
        <v>65</v>
      </c>
    </row>
  </sheetData>
  <pageMargins left="0.25" right="0.25" top="0.75" bottom="0.75" header="0.3" footer="0.3"/>
  <pageSetup scale="5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69"/>
  <sheetViews>
    <sheetView topLeftCell="A24" zoomScaleNormal="100" workbookViewId="0">
      <pane xSplit="1" topLeftCell="B1" activePane="topRight" state="frozen"/>
      <selection pane="topRight" activeCell="A50" sqref="A50"/>
    </sheetView>
  </sheetViews>
  <sheetFormatPr defaultColWidth="9" defaultRowHeight="12" x14ac:dyDescent="0.2"/>
  <cols>
    <col min="1" max="1" width="84.140625" style="14" customWidth="1"/>
    <col min="2" max="6" width="9" style="14" customWidth="1"/>
    <col min="7" max="8" width="9" style="14" hidden="1" customWidth="1"/>
    <col min="9" max="10" width="0" style="14" hidden="1" customWidth="1"/>
    <col min="11" max="16384" width="9" style="14"/>
  </cols>
  <sheetData>
    <row r="1" spans="1:42" x14ac:dyDescent="0.2">
      <c r="A1" s="13" t="s">
        <v>163</v>
      </c>
    </row>
    <row r="2" spans="1:42" x14ac:dyDescent="0.2">
      <c r="A2" s="15" t="s">
        <v>8</v>
      </c>
    </row>
    <row r="3" spans="1:42" x14ac:dyDescent="0.2">
      <c r="A3" s="13"/>
    </row>
    <row r="4" spans="1:42" ht="26.1" customHeight="1" x14ac:dyDescent="0.2">
      <c r="A4" s="49"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c r="M4" s="24" t="e">
        <f>'C завтраками| Bed and breakfast'!#REF!</f>
        <v>#REF!</v>
      </c>
      <c r="N4" s="24" t="e">
        <f>'C завтраками| Bed and breakfast'!#REF!</f>
        <v>#REF!</v>
      </c>
      <c r="O4" s="24" t="e">
        <f>'C завтраками| Bed and breakfast'!#REF!</f>
        <v>#REF!</v>
      </c>
      <c r="P4" s="24" t="e">
        <f>'C завтраками| Bed and breakfast'!#REF!</f>
        <v>#REF!</v>
      </c>
      <c r="Q4" s="24" t="e">
        <f>'C завтраками| Bed and breakfast'!#REF!</f>
        <v>#REF!</v>
      </c>
      <c r="R4" s="24" t="e">
        <f>'C завтраками| Bed and breakfast'!#REF!</f>
        <v>#REF!</v>
      </c>
      <c r="S4" s="24" t="e">
        <f>'C завтраками| Bed and breakfast'!#REF!</f>
        <v>#REF!</v>
      </c>
      <c r="T4" s="24" t="e">
        <f>'C завтраками| Bed and breakfast'!#REF!</f>
        <v>#REF!</v>
      </c>
      <c r="U4" s="24" t="e">
        <f>'C завтраками| Bed and breakfast'!#REF!</f>
        <v>#REF!</v>
      </c>
      <c r="V4" s="24" t="e">
        <f>'C завтраками| Bed and breakfast'!#REF!</f>
        <v>#REF!</v>
      </c>
      <c r="W4" s="24" t="e">
        <f>'C завтраками| Bed and breakfast'!#REF!</f>
        <v>#REF!</v>
      </c>
      <c r="X4" s="24" t="e">
        <f>'C завтраками| Bed and breakfast'!#REF!</f>
        <v>#REF!</v>
      </c>
      <c r="Y4" s="24" t="e">
        <f>'C завтраками| Bed and breakfast'!#REF!</f>
        <v>#REF!</v>
      </c>
      <c r="Z4" s="24" t="e">
        <f>'C завтраками| Bed and breakfast'!#REF!</f>
        <v>#REF!</v>
      </c>
      <c r="AA4" s="24" t="e">
        <f>'C завтраками| Bed and breakfast'!#REF!</f>
        <v>#REF!</v>
      </c>
      <c r="AB4" s="24" t="e">
        <f>'C завтраками| Bed and breakfast'!#REF!</f>
        <v>#REF!</v>
      </c>
      <c r="AC4" s="24" t="e">
        <f>'C завтраками| Bed and breakfast'!#REF!</f>
        <v>#REF!</v>
      </c>
      <c r="AD4" s="24" t="e">
        <f>'C завтраками| Bed and breakfast'!#REF!</f>
        <v>#REF!</v>
      </c>
      <c r="AE4" s="24" t="e">
        <f>'C завтраками| Bed and breakfast'!#REF!</f>
        <v>#REF!</v>
      </c>
      <c r="AF4" s="24" t="e">
        <f>'C завтраками| Bed and breakfast'!#REF!</f>
        <v>#REF!</v>
      </c>
      <c r="AG4" s="24" t="e">
        <f>'C завтраками| Bed and breakfast'!#REF!</f>
        <v>#REF!</v>
      </c>
      <c r="AH4" s="24" t="e">
        <f>'C завтраками| Bed and breakfast'!#REF!</f>
        <v>#REF!</v>
      </c>
      <c r="AI4" s="24" t="e">
        <f>'C завтраками| Bed and breakfast'!#REF!</f>
        <v>#REF!</v>
      </c>
      <c r="AJ4" s="24" t="e">
        <f>'C завтраками| Bed and breakfast'!#REF!</f>
        <v>#REF!</v>
      </c>
      <c r="AK4" s="24" t="e">
        <f>'C завтраками| Bed and breakfast'!#REF!</f>
        <v>#REF!</v>
      </c>
      <c r="AL4" s="24" t="e">
        <f>'C завтраками| Bed and breakfast'!#REF!</f>
        <v>#REF!</v>
      </c>
      <c r="AM4" s="24" t="e">
        <f>'C завтраками| Bed and breakfast'!#REF!</f>
        <v>#REF!</v>
      </c>
      <c r="AN4" s="24" t="e">
        <f>'C завтраками| Bed and breakfast'!#REF!</f>
        <v>#REF!</v>
      </c>
      <c r="AO4" s="24" t="e">
        <f>'C завтраками| Bed and breakfast'!#REF!</f>
        <v>#REF!</v>
      </c>
      <c r="AP4" s="24" t="e">
        <f>'C завтраками| Bed and breakfast'!#REF!</f>
        <v>#REF!</v>
      </c>
    </row>
    <row r="5" spans="1:42" s="16" customFormat="1" ht="22.35" customHeight="1"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c r="M5" s="24" t="e">
        <f>'C завтраками| Bed and breakfast'!#REF!</f>
        <v>#REF!</v>
      </c>
      <c r="N5" s="24" t="e">
        <f>'C завтраками| Bed and breakfast'!#REF!</f>
        <v>#REF!</v>
      </c>
      <c r="O5" s="24" t="e">
        <f>'C завтраками| Bed and breakfast'!#REF!</f>
        <v>#REF!</v>
      </c>
      <c r="P5" s="24" t="e">
        <f>'C завтраками| Bed and breakfast'!#REF!</f>
        <v>#REF!</v>
      </c>
      <c r="Q5" s="24" t="e">
        <f>'C завтраками| Bed and breakfast'!#REF!</f>
        <v>#REF!</v>
      </c>
      <c r="R5" s="24" t="e">
        <f>'C завтраками| Bed and breakfast'!#REF!</f>
        <v>#REF!</v>
      </c>
      <c r="S5" s="24" t="e">
        <f>'C завтраками| Bed and breakfast'!#REF!</f>
        <v>#REF!</v>
      </c>
      <c r="T5" s="24" t="e">
        <f>'C завтраками| Bed and breakfast'!#REF!</f>
        <v>#REF!</v>
      </c>
      <c r="U5" s="24" t="e">
        <f>'C завтраками| Bed and breakfast'!#REF!</f>
        <v>#REF!</v>
      </c>
      <c r="V5" s="24" t="e">
        <f>'C завтраками| Bed and breakfast'!#REF!</f>
        <v>#REF!</v>
      </c>
      <c r="W5" s="24" t="e">
        <f>'C завтраками| Bed and breakfast'!#REF!</f>
        <v>#REF!</v>
      </c>
      <c r="X5" s="24" t="e">
        <f>'C завтраками| Bed and breakfast'!#REF!</f>
        <v>#REF!</v>
      </c>
      <c r="Y5" s="24" t="e">
        <f>'C завтраками| Bed and breakfast'!#REF!</f>
        <v>#REF!</v>
      </c>
      <c r="Z5" s="24" t="e">
        <f>'C завтраками| Bed and breakfast'!#REF!</f>
        <v>#REF!</v>
      </c>
      <c r="AA5" s="24" t="e">
        <f>'C завтраками| Bed and breakfast'!#REF!</f>
        <v>#REF!</v>
      </c>
      <c r="AB5" s="24" t="e">
        <f>'C завтраками| Bed and breakfast'!#REF!</f>
        <v>#REF!</v>
      </c>
      <c r="AC5" s="24" t="e">
        <f>'C завтраками| Bed and breakfast'!#REF!</f>
        <v>#REF!</v>
      </c>
      <c r="AD5" s="24" t="e">
        <f>'C завтраками| Bed and breakfast'!#REF!</f>
        <v>#REF!</v>
      </c>
      <c r="AE5" s="24" t="e">
        <f>'C завтраками| Bed and breakfast'!#REF!</f>
        <v>#REF!</v>
      </c>
      <c r="AF5" s="24" t="e">
        <f>'C завтраками| Bed and breakfast'!#REF!</f>
        <v>#REF!</v>
      </c>
      <c r="AG5" s="24" t="e">
        <f>'C завтраками| Bed and breakfast'!#REF!</f>
        <v>#REF!</v>
      </c>
      <c r="AH5" s="24" t="e">
        <f>'C завтраками| Bed and breakfast'!#REF!</f>
        <v>#REF!</v>
      </c>
      <c r="AI5" s="24" t="e">
        <f>'C завтраками| Bed and breakfast'!#REF!</f>
        <v>#REF!</v>
      </c>
      <c r="AJ5" s="24" t="e">
        <f>'C завтраками| Bed and breakfast'!#REF!</f>
        <v>#REF!</v>
      </c>
      <c r="AK5" s="24" t="e">
        <f>'C завтраками| Bed and breakfast'!#REF!</f>
        <v>#REF!</v>
      </c>
      <c r="AL5" s="24" t="e">
        <f>'C завтраками| Bed and breakfast'!#REF!</f>
        <v>#REF!</v>
      </c>
      <c r="AM5" s="24" t="e">
        <f>'C завтраками| Bed and breakfast'!#REF!</f>
        <v>#REF!</v>
      </c>
      <c r="AN5" s="24" t="e">
        <f>'C завтраками| Bed and breakfast'!#REF!</f>
        <v>#REF!</v>
      </c>
      <c r="AO5" s="24" t="e">
        <f>'C завтраками| Bed and breakfast'!#REF!</f>
        <v>#REF!</v>
      </c>
      <c r="AP5" s="24" t="e">
        <f>'C завтраками| Bed and breakfast'!#REF!</f>
        <v>#REF!</v>
      </c>
    </row>
    <row r="6" spans="1:42" s="18" customFormat="1" ht="10.35" customHeight="1" x14ac:dyDescent="0.2">
      <c r="A6" s="17" t="s">
        <v>149</v>
      </c>
    </row>
    <row r="7" spans="1:42" s="18" customFormat="1" ht="10.35" customHeight="1" x14ac:dyDescent="0.2">
      <c r="A7" s="19">
        <v>1</v>
      </c>
      <c r="B7" s="17" t="e">
        <f>'C завтраками| Bed and breakfast'!#REF!</f>
        <v>#REF!</v>
      </c>
      <c r="C7" s="17" t="e">
        <f>'C завтраками| Bed and breakfast'!#REF!</f>
        <v>#REF!</v>
      </c>
      <c r="D7" s="17" t="e">
        <f>'C завтраками| Bed and breakfast'!#REF!</f>
        <v>#REF!</v>
      </c>
      <c r="E7" s="17" t="e">
        <f>'C завтраками| Bed and breakfast'!#REF!</f>
        <v>#REF!</v>
      </c>
      <c r="F7" s="17" t="e">
        <f>'C завтраками| Bed and breakfast'!#REF!</f>
        <v>#REF!</v>
      </c>
      <c r="G7" s="17" t="e">
        <f>'C завтраками| Bed and breakfast'!#REF!</f>
        <v>#REF!</v>
      </c>
      <c r="H7" s="17" t="e">
        <f>'C завтраками| Bed and breakfast'!#REF!</f>
        <v>#REF!</v>
      </c>
      <c r="I7" s="17" t="e">
        <f>'C завтраками| Bed and breakfast'!#REF!</f>
        <v>#REF!</v>
      </c>
      <c r="J7" s="17" t="e">
        <f>'C завтраками| Bed and breakfast'!#REF!</f>
        <v>#REF!</v>
      </c>
      <c r="K7" s="17" t="e">
        <f>'C завтраками| Bed and breakfast'!#REF!</f>
        <v>#REF!</v>
      </c>
      <c r="L7" s="17" t="e">
        <f>'C завтраками| Bed and breakfast'!#REF!</f>
        <v>#REF!</v>
      </c>
      <c r="M7" s="17" t="e">
        <f>'C завтраками| Bed and breakfast'!#REF!</f>
        <v>#REF!</v>
      </c>
      <c r="N7" s="17" t="e">
        <f>'C завтраками| Bed and breakfast'!#REF!</f>
        <v>#REF!</v>
      </c>
      <c r="O7" s="17" t="e">
        <f>'C завтраками| Bed and breakfast'!#REF!</f>
        <v>#REF!</v>
      </c>
      <c r="P7" s="17" t="e">
        <f>'C завтраками| Bed and breakfast'!#REF!</f>
        <v>#REF!</v>
      </c>
      <c r="Q7" s="17" t="e">
        <f>'C завтраками| Bed and breakfast'!#REF!</f>
        <v>#REF!</v>
      </c>
      <c r="R7" s="17" t="e">
        <f>'C завтраками| Bed and breakfast'!#REF!</f>
        <v>#REF!</v>
      </c>
      <c r="S7" s="17" t="e">
        <f>'C завтраками| Bed and breakfast'!#REF!</f>
        <v>#REF!</v>
      </c>
      <c r="T7" s="17" t="e">
        <f>'C завтраками| Bed and breakfast'!#REF!</f>
        <v>#REF!</v>
      </c>
      <c r="U7" s="17" t="e">
        <f>'C завтраками| Bed and breakfast'!#REF!</f>
        <v>#REF!</v>
      </c>
      <c r="V7" s="17" t="e">
        <f>'C завтраками| Bed and breakfast'!#REF!</f>
        <v>#REF!</v>
      </c>
      <c r="W7" s="17" t="e">
        <f>'C завтраками| Bed and breakfast'!#REF!</f>
        <v>#REF!</v>
      </c>
      <c r="X7" s="17" t="e">
        <f>'C завтраками| Bed and breakfast'!#REF!</f>
        <v>#REF!</v>
      </c>
      <c r="Y7" s="17" t="e">
        <f>'C завтраками| Bed and breakfast'!#REF!</f>
        <v>#REF!</v>
      </c>
      <c r="Z7" s="17" t="e">
        <f>'C завтраками| Bed and breakfast'!#REF!</f>
        <v>#REF!</v>
      </c>
      <c r="AA7" s="17" t="e">
        <f>'C завтраками| Bed and breakfast'!#REF!</f>
        <v>#REF!</v>
      </c>
      <c r="AB7" s="17" t="e">
        <f>'C завтраками| Bed and breakfast'!#REF!</f>
        <v>#REF!</v>
      </c>
      <c r="AC7" s="17" t="e">
        <f>'C завтраками| Bed and breakfast'!#REF!</f>
        <v>#REF!</v>
      </c>
      <c r="AD7" s="17" t="e">
        <f>'C завтраками| Bed and breakfast'!#REF!</f>
        <v>#REF!</v>
      </c>
      <c r="AE7" s="17" t="e">
        <f>'C завтраками| Bed and breakfast'!#REF!</f>
        <v>#REF!</v>
      </c>
      <c r="AF7" s="17" t="e">
        <f>'C завтраками| Bed and breakfast'!#REF!</f>
        <v>#REF!</v>
      </c>
      <c r="AG7" s="17" t="e">
        <f>'C завтраками| Bed and breakfast'!#REF!</f>
        <v>#REF!</v>
      </c>
      <c r="AH7" s="17" t="e">
        <f>'C завтраками| Bed and breakfast'!#REF!</f>
        <v>#REF!</v>
      </c>
      <c r="AI7" s="17" t="e">
        <f>'C завтраками| Bed and breakfast'!#REF!</f>
        <v>#REF!</v>
      </c>
      <c r="AJ7" s="17" t="e">
        <f>'C завтраками| Bed and breakfast'!#REF!</f>
        <v>#REF!</v>
      </c>
      <c r="AK7" s="17" t="e">
        <f>'C завтраками| Bed and breakfast'!#REF!</f>
        <v>#REF!</v>
      </c>
      <c r="AL7" s="17" t="e">
        <f>'C завтраками| Bed and breakfast'!#REF!</f>
        <v>#REF!</v>
      </c>
      <c r="AM7" s="17" t="e">
        <f>'C завтраками| Bed and breakfast'!#REF!</f>
        <v>#REF!</v>
      </c>
      <c r="AN7" s="17" t="e">
        <f>'C завтраками| Bed and breakfast'!#REF!</f>
        <v>#REF!</v>
      </c>
      <c r="AO7" s="17" t="e">
        <f>'C завтраками| Bed and breakfast'!#REF!</f>
        <v>#REF!</v>
      </c>
      <c r="AP7" s="17" t="e">
        <f>'C завтраками| Bed and breakfast'!#REF!</f>
        <v>#REF!</v>
      </c>
    </row>
    <row r="8" spans="1:42" s="18" customFormat="1" ht="10.35" customHeight="1" x14ac:dyDescent="0.2">
      <c r="A8" s="19">
        <v>2</v>
      </c>
      <c r="B8" s="17" t="e">
        <f>'C завтраками| Bed and breakfast'!#REF!</f>
        <v>#REF!</v>
      </c>
      <c r="C8" s="17" t="e">
        <f>'C завтраками| Bed and breakfast'!#REF!</f>
        <v>#REF!</v>
      </c>
      <c r="D8" s="17" t="e">
        <f>'C завтраками| Bed and breakfast'!#REF!</f>
        <v>#REF!</v>
      </c>
      <c r="E8" s="17" t="e">
        <f>'C завтраками| Bed and breakfast'!#REF!</f>
        <v>#REF!</v>
      </c>
      <c r="F8" s="17" t="e">
        <f>'C завтраками| Bed and breakfast'!#REF!</f>
        <v>#REF!</v>
      </c>
      <c r="G8" s="17" t="e">
        <f>'C завтраками| Bed and breakfast'!#REF!</f>
        <v>#REF!</v>
      </c>
      <c r="H8" s="17" t="e">
        <f>'C завтраками| Bed and breakfast'!#REF!</f>
        <v>#REF!</v>
      </c>
      <c r="I8" s="17" t="e">
        <f>'C завтраками| Bed and breakfast'!#REF!</f>
        <v>#REF!</v>
      </c>
      <c r="J8" s="17" t="e">
        <f>'C завтраками| Bed and breakfast'!#REF!</f>
        <v>#REF!</v>
      </c>
      <c r="K8" s="17" t="e">
        <f>'C завтраками| Bed and breakfast'!#REF!</f>
        <v>#REF!</v>
      </c>
      <c r="L8" s="17" t="e">
        <f>'C завтраками| Bed and breakfast'!#REF!</f>
        <v>#REF!</v>
      </c>
      <c r="M8" s="17" t="e">
        <f>'C завтраками| Bed and breakfast'!#REF!</f>
        <v>#REF!</v>
      </c>
      <c r="N8" s="17" t="e">
        <f>'C завтраками| Bed and breakfast'!#REF!</f>
        <v>#REF!</v>
      </c>
      <c r="O8" s="17" t="e">
        <f>'C завтраками| Bed and breakfast'!#REF!</f>
        <v>#REF!</v>
      </c>
      <c r="P8" s="17" t="e">
        <f>'C завтраками| Bed and breakfast'!#REF!</f>
        <v>#REF!</v>
      </c>
      <c r="Q8" s="17" t="e">
        <f>'C завтраками| Bed and breakfast'!#REF!</f>
        <v>#REF!</v>
      </c>
      <c r="R8" s="17" t="e">
        <f>'C завтраками| Bed and breakfast'!#REF!</f>
        <v>#REF!</v>
      </c>
      <c r="S8" s="17" t="e">
        <f>'C завтраками| Bed and breakfast'!#REF!</f>
        <v>#REF!</v>
      </c>
      <c r="T8" s="17" t="e">
        <f>'C завтраками| Bed and breakfast'!#REF!</f>
        <v>#REF!</v>
      </c>
      <c r="U8" s="17" t="e">
        <f>'C завтраками| Bed and breakfast'!#REF!</f>
        <v>#REF!</v>
      </c>
      <c r="V8" s="17" t="e">
        <f>'C завтраками| Bed and breakfast'!#REF!</f>
        <v>#REF!</v>
      </c>
      <c r="W8" s="17" t="e">
        <f>'C завтраками| Bed and breakfast'!#REF!</f>
        <v>#REF!</v>
      </c>
      <c r="X8" s="17" t="e">
        <f>'C завтраками| Bed and breakfast'!#REF!</f>
        <v>#REF!</v>
      </c>
      <c r="Y8" s="17" t="e">
        <f>'C завтраками| Bed and breakfast'!#REF!</f>
        <v>#REF!</v>
      </c>
      <c r="Z8" s="17" t="e">
        <f>'C завтраками| Bed and breakfast'!#REF!</f>
        <v>#REF!</v>
      </c>
      <c r="AA8" s="17" t="e">
        <f>'C завтраками| Bed and breakfast'!#REF!</f>
        <v>#REF!</v>
      </c>
      <c r="AB8" s="17" t="e">
        <f>'C завтраками| Bed and breakfast'!#REF!</f>
        <v>#REF!</v>
      </c>
      <c r="AC8" s="17" t="e">
        <f>'C завтраками| Bed and breakfast'!#REF!</f>
        <v>#REF!</v>
      </c>
      <c r="AD8" s="17" t="e">
        <f>'C завтраками| Bed and breakfast'!#REF!</f>
        <v>#REF!</v>
      </c>
      <c r="AE8" s="17" t="e">
        <f>'C завтраками| Bed and breakfast'!#REF!</f>
        <v>#REF!</v>
      </c>
      <c r="AF8" s="17" t="e">
        <f>'C завтраками| Bed and breakfast'!#REF!</f>
        <v>#REF!</v>
      </c>
      <c r="AG8" s="17" t="e">
        <f>'C завтраками| Bed and breakfast'!#REF!</f>
        <v>#REF!</v>
      </c>
      <c r="AH8" s="17" t="e">
        <f>'C завтраками| Bed and breakfast'!#REF!</f>
        <v>#REF!</v>
      </c>
      <c r="AI8" s="17" t="e">
        <f>'C завтраками| Bed and breakfast'!#REF!</f>
        <v>#REF!</v>
      </c>
      <c r="AJ8" s="17" t="e">
        <f>'C завтраками| Bed and breakfast'!#REF!</f>
        <v>#REF!</v>
      </c>
      <c r="AK8" s="17" t="e">
        <f>'C завтраками| Bed and breakfast'!#REF!</f>
        <v>#REF!</v>
      </c>
      <c r="AL8" s="17" t="e">
        <f>'C завтраками| Bed and breakfast'!#REF!</f>
        <v>#REF!</v>
      </c>
      <c r="AM8" s="17" t="e">
        <f>'C завтраками| Bed and breakfast'!#REF!</f>
        <v>#REF!</v>
      </c>
      <c r="AN8" s="17" t="e">
        <f>'C завтраками| Bed and breakfast'!#REF!</f>
        <v>#REF!</v>
      </c>
      <c r="AO8" s="17" t="e">
        <f>'C завтраками| Bed and breakfast'!#REF!</f>
        <v>#REF!</v>
      </c>
      <c r="AP8" s="17" t="e">
        <f>'C завтраками| Bed and breakfast'!#REF!</f>
        <v>#REF!</v>
      </c>
    </row>
    <row r="9" spans="1:42" s="18" customFormat="1" ht="10.35" customHeight="1" x14ac:dyDescent="0.2">
      <c r="A9" s="17" t="s">
        <v>150</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row>
    <row r="10" spans="1:42" s="18" customFormat="1" ht="10.35" customHeight="1" x14ac:dyDescent="0.2">
      <c r="A10" s="19">
        <v>1</v>
      </c>
      <c r="B10" s="17" t="e">
        <f>'C завтраками| Bed and breakfast'!#REF!</f>
        <v>#REF!</v>
      </c>
      <c r="C10" s="17" t="e">
        <f>'C завтраками| Bed and breakfast'!#REF!</f>
        <v>#REF!</v>
      </c>
      <c r="D10" s="17" t="e">
        <f>'C завтраками| Bed and breakfast'!#REF!</f>
        <v>#REF!</v>
      </c>
      <c r="E10" s="17" t="e">
        <f>'C завтраками| Bed and breakfast'!#REF!</f>
        <v>#REF!</v>
      </c>
      <c r="F10" s="17" t="e">
        <f>'C завтраками| Bed and breakfast'!#REF!</f>
        <v>#REF!</v>
      </c>
      <c r="G10" s="17" t="e">
        <f>'C завтраками| Bed and breakfast'!#REF!</f>
        <v>#REF!</v>
      </c>
      <c r="H10" s="17" t="e">
        <f>'C завтраками| Bed and breakfast'!#REF!</f>
        <v>#REF!</v>
      </c>
      <c r="I10" s="17" t="e">
        <f>'C завтраками| Bed and breakfast'!#REF!</f>
        <v>#REF!</v>
      </c>
      <c r="J10" s="17" t="e">
        <f>'C завтраками| Bed and breakfast'!#REF!</f>
        <v>#REF!</v>
      </c>
      <c r="K10" s="17" t="e">
        <f>'C завтраками| Bed and breakfast'!#REF!</f>
        <v>#REF!</v>
      </c>
      <c r="L10" s="17" t="e">
        <f>'C завтраками| Bed and breakfast'!#REF!</f>
        <v>#REF!</v>
      </c>
      <c r="M10" s="17" t="e">
        <f>'C завтраками| Bed and breakfast'!#REF!</f>
        <v>#REF!</v>
      </c>
      <c r="N10" s="17" t="e">
        <f>'C завтраками| Bed and breakfast'!#REF!</f>
        <v>#REF!</v>
      </c>
      <c r="O10" s="17" t="e">
        <f>'C завтраками| Bed and breakfast'!#REF!</f>
        <v>#REF!</v>
      </c>
      <c r="P10" s="17" t="e">
        <f>'C завтраками| Bed and breakfast'!#REF!</f>
        <v>#REF!</v>
      </c>
      <c r="Q10" s="17" t="e">
        <f>'C завтраками| Bed and breakfast'!#REF!</f>
        <v>#REF!</v>
      </c>
      <c r="R10" s="17" t="e">
        <f>'C завтраками| Bed and breakfast'!#REF!</f>
        <v>#REF!</v>
      </c>
      <c r="S10" s="17" t="e">
        <f>'C завтраками| Bed and breakfast'!#REF!</f>
        <v>#REF!</v>
      </c>
      <c r="T10" s="17" t="e">
        <f>'C завтраками| Bed and breakfast'!#REF!</f>
        <v>#REF!</v>
      </c>
      <c r="U10" s="17" t="e">
        <f>'C завтраками| Bed and breakfast'!#REF!</f>
        <v>#REF!</v>
      </c>
      <c r="V10" s="17" t="e">
        <f>'C завтраками| Bed and breakfast'!#REF!</f>
        <v>#REF!</v>
      </c>
      <c r="W10" s="17" t="e">
        <f>'C завтраками| Bed and breakfast'!#REF!</f>
        <v>#REF!</v>
      </c>
      <c r="X10" s="17" t="e">
        <f>'C завтраками| Bed and breakfast'!#REF!</f>
        <v>#REF!</v>
      </c>
      <c r="Y10" s="17" t="e">
        <f>'C завтраками| Bed and breakfast'!#REF!</f>
        <v>#REF!</v>
      </c>
      <c r="Z10" s="17" t="e">
        <f>'C завтраками| Bed and breakfast'!#REF!</f>
        <v>#REF!</v>
      </c>
      <c r="AA10" s="17" t="e">
        <f>'C завтраками| Bed and breakfast'!#REF!</f>
        <v>#REF!</v>
      </c>
      <c r="AB10" s="17" t="e">
        <f>'C завтраками| Bed and breakfast'!#REF!</f>
        <v>#REF!</v>
      </c>
      <c r="AC10" s="17" t="e">
        <f>'C завтраками| Bed and breakfast'!#REF!</f>
        <v>#REF!</v>
      </c>
      <c r="AD10" s="17" t="e">
        <f>'C завтраками| Bed and breakfast'!#REF!</f>
        <v>#REF!</v>
      </c>
      <c r="AE10" s="17" t="e">
        <f>'C завтраками| Bed and breakfast'!#REF!</f>
        <v>#REF!</v>
      </c>
      <c r="AF10" s="17" t="e">
        <f>'C завтраками| Bed and breakfast'!#REF!</f>
        <v>#REF!</v>
      </c>
      <c r="AG10" s="17" t="e">
        <f>'C завтраками| Bed and breakfast'!#REF!</f>
        <v>#REF!</v>
      </c>
      <c r="AH10" s="17" t="e">
        <f>'C завтраками| Bed and breakfast'!#REF!</f>
        <v>#REF!</v>
      </c>
      <c r="AI10" s="17" t="e">
        <f>'C завтраками| Bed and breakfast'!#REF!</f>
        <v>#REF!</v>
      </c>
      <c r="AJ10" s="17" t="e">
        <f>'C завтраками| Bed and breakfast'!#REF!</f>
        <v>#REF!</v>
      </c>
      <c r="AK10" s="17" t="e">
        <f>'C завтраками| Bed and breakfast'!#REF!</f>
        <v>#REF!</v>
      </c>
      <c r="AL10" s="17" t="e">
        <f>'C завтраками| Bed and breakfast'!#REF!</f>
        <v>#REF!</v>
      </c>
      <c r="AM10" s="17" t="e">
        <f>'C завтраками| Bed and breakfast'!#REF!</f>
        <v>#REF!</v>
      </c>
      <c r="AN10" s="17" t="e">
        <f>'C завтраками| Bed and breakfast'!#REF!</f>
        <v>#REF!</v>
      </c>
      <c r="AO10" s="17" t="e">
        <f>'C завтраками| Bed and breakfast'!#REF!</f>
        <v>#REF!</v>
      </c>
      <c r="AP10" s="17" t="e">
        <f>'C завтраками| Bed and breakfast'!#REF!</f>
        <v>#REF!</v>
      </c>
    </row>
    <row r="11" spans="1:42" s="18" customFormat="1" ht="13.15" customHeight="1" x14ac:dyDescent="0.2">
      <c r="A11" s="19">
        <v>2</v>
      </c>
      <c r="B11" s="17" t="e">
        <f>'C завтраками| Bed and breakfast'!#REF!</f>
        <v>#REF!</v>
      </c>
      <c r="C11" s="17" t="e">
        <f>'C завтраками| Bed and breakfast'!#REF!</f>
        <v>#REF!</v>
      </c>
      <c r="D11" s="17" t="e">
        <f>'C завтраками| Bed and breakfast'!#REF!</f>
        <v>#REF!</v>
      </c>
      <c r="E11" s="17" t="e">
        <f>'C завтраками| Bed and breakfast'!#REF!</f>
        <v>#REF!</v>
      </c>
      <c r="F11" s="17" t="e">
        <f>'C завтраками| Bed and breakfast'!#REF!</f>
        <v>#REF!</v>
      </c>
      <c r="G11" s="17" t="e">
        <f>'C завтраками| Bed and breakfast'!#REF!</f>
        <v>#REF!</v>
      </c>
      <c r="H11" s="17" t="e">
        <f>'C завтраками| Bed and breakfast'!#REF!</f>
        <v>#REF!</v>
      </c>
      <c r="I11" s="17" t="e">
        <f>'C завтраками| Bed and breakfast'!#REF!</f>
        <v>#REF!</v>
      </c>
      <c r="J11" s="17" t="e">
        <f>'C завтраками| Bed and breakfast'!#REF!</f>
        <v>#REF!</v>
      </c>
      <c r="K11" s="17" t="e">
        <f>'C завтраками| Bed and breakfast'!#REF!</f>
        <v>#REF!</v>
      </c>
      <c r="L11" s="17" t="e">
        <f>'C завтраками| Bed and breakfast'!#REF!</f>
        <v>#REF!</v>
      </c>
      <c r="M11" s="17" t="e">
        <f>'C завтраками| Bed and breakfast'!#REF!</f>
        <v>#REF!</v>
      </c>
      <c r="N11" s="17" t="e">
        <f>'C завтраками| Bed and breakfast'!#REF!</f>
        <v>#REF!</v>
      </c>
      <c r="O11" s="17" t="e">
        <f>'C завтраками| Bed and breakfast'!#REF!</f>
        <v>#REF!</v>
      </c>
      <c r="P11" s="17" t="e">
        <f>'C завтраками| Bed and breakfast'!#REF!</f>
        <v>#REF!</v>
      </c>
      <c r="Q11" s="17" t="e">
        <f>'C завтраками| Bed and breakfast'!#REF!</f>
        <v>#REF!</v>
      </c>
      <c r="R11" s="17" t="e">
        <f>'C завтраками| Bed and breakfast'!#REF!</f>
        <v>#REF!</v>
      </c>
      <c r="S11" s="17" t="e">
        <f>'C завтраками| Bed and breakfast'!#REF!</f>
        <v>#REF!</v>
      </c>
      <c r="T11" s="17" t="e">
        <f>'C завтраками| Bed and breakfast'!#REF!</f>
        <v>#REF!</v>
      </c>
      <c r="U11" s="17" t="e">
        <f>'C завтраками| Bed and breakfast'!#REF!</f>
        <v>#REF!</v>
      </c>
      <c r="V11" s="17" t="e">
        <f>'C завтраками| Bed and breakfast'!#REF!</f>
        <v>#REF!</v>
      </c>
      <c r="W11" s="17" t="e">
        <f>'C завтраками| Bed and breakfast'!#REF!</f>
        <v>#REF!</v>
      </c>
      <c r="X11" s="17" t="e">
        <f>'C завтраками| Bed and breakfast'!#REF!</f>
        <v>#REF!</v>
      </c>
      <c r="Y11" s="17" t="e">
        <f>'C завтраками| Bed and breakfast'!#REF!</f>
        <v>#REF!</v>
      </c>
      <c r="Z11" s="17" t="e">
        <f>'C завтраками| Bed and breakfast'!#REF!</f>
        <v>#REF!</v>
      </c>
      <c r="AA11" s="17" t="e">
        <f>'C завтраками| Bed and breakfast'!#REF!</f>
        <v>#REF!</v>
      </c>
      <c r="AB11" s="17" t="e">
        <f>'C завтраками| Bed and breakfast'!#REF!</f>
        <v>#REF!</v>
      </c>
      <c r="AC11" s="17" t="e">
        <f>'C завтраками| Bed and breakfast'!#REF!</f>
        <v>#REF!</v>
      </c>
      <c r="AD11" s="17" t="e">
        <f>'C завтраками| Bed and breakfast'!#REF!</f>
        <v>#REF!</v>
      </c>
      <c r="AE11" s="17" t="e">
        <f>'C завтраками| Bed and breakfast'!#REF!</f>
        <v>#REF!</v>
      </c>
      <c r="AF11" s="17" t="e">
        <f>'C завтраками| Bed and breakfast'!#REF!</f>
        <v>#REF!</v>
      </c>
      <c r="AG11" s="17" t="e">
        <f>'C завтраками| Bed and breakfast'!#REF!</f>
        <v>#REF!</v>
      </c>
      <c r="AH11" s="17" t="e">
        <f>'C завтраками| Bed and breakfast'!#REF!</f>
        <v>#REF!</v>
      </c>
      <c r="AI11" s="17" t="e">
        <f>'C завтраками| Bed and breakfast'!#REF!</f>
        <v>#REF!</v>
      </c>
      <c r="AJ11" s="17" t="e">
        <f>'C завтраками| Bed and breakfast'!#REF!</f>
        <v>#REF!</v>
      </c>
      <c r="AK11" s="17" t="e">
        <f>'C завтраками| Bed and breakfast'!#REF!</f>
        <v>#REF!</v>
      </c>
      <c r="AL11" s="17" t="e">
        <f>'C завтраками| Bed and breakfast'!#REF!</f>
        <v>#REF!</v>
      </c>
      <c r="AM11" s="17" t="e">
        <f>'C завтраками| Bed and breakfast'!#REF!</f>
        <v>#REF!</v>
      </c>
      <c r="AN11" s="17" t="e">
        <f>'C завтраками| Bed and breakfast'!#REF!</f>
        <v>#REF!</v>
      </c>
      <c r="AO11" s="17" t="e">
        <f>'C завтраками| Bed and breakfast'!#REF!</f>
        <v>#REF!</v>
      </c>
      <c r="AP11" s="17" t="e">
        <f>'C завтраками| Bed and breakfast'!#REF!</f>
        <v>#REF!</v>
      </c>
    </row>
    <row r="12" spans="1:42" s="18" customFormat="1" ht="13.15" customHeight="1" x14ac:dyDescent="0.2">
      <c r="A12" s="17" t="s">
        <v>151</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row>
    <row r="13" spans="1:42" s="18" customFormat="1" ht="13.15" customHeight="1" x14ac:dyDescent="0.2">
      <c r="A13" s="19">
        <v>1</v>
      </c>
      <c r="B13" s="17" t="e">
        <f>'C завтраками| Bed and breakfast'!#REF!</f>
        <v>#REF!</v>
      </c>
      <c r="C13" s="17" t="e">
        <f>'C завтраками| Bed and breakfast'!#REF!</f>
        <v>#REF!</v>
      </c>
      <c r="D13" s="17" t="e">
        <f>'C завтраками| Bed and breakfast'!#REF!</f>
        <v>#REF!</v>
      </c>
      <c r="E13" s="17" t="e">
        <f>'C завтраками| Bed and breakfast'!#REF!</f>
        <v>#REF!</v>
      </c>
      <c r="F13" s="17" t="e">
        <f>'C завтраками| Bed and breakfast'!#REF!</f>
        <v>#REF!</v>
      </c>
      <c r="G13" s="17" t="e">
        <f>'C завтраками| Bed and breakfast'!#REF!</f>
        <v>#REF!</v>
      </c>
      <c r="H13" s="17" t="e">
        <f>'C завтраками| Bed and breakfast'!#REF!</f>
        <v>#REF!</v>
      </c>
      <c r="I13" s="17" t="e">
        <f>'C завтраками| Bed and breakfast'!#REF!</f>
        <v>#REF!</v>
      </c>
      <c r="J13" s="17" t="e">
        <f>'C завтраками| Bed and breakfast'!#REF!</f>
        <v>#REF!</v>
      </c>
      <c r="K13" s="17" t="e">
        <f>'C завтраками| Bed and breakfast'!#REF!</f>
        <v>#REF!</v>
      </c>
      <c r="L13" s="17" t="e">
        <f>'C завтраками| Bed and breakfast'!#REF!</f>
        <v>#REF!</v>
      </c>
      <c r="M13" s="17" t="e">
        <f>'C завтраками| Bed and breakfast'!#REF!</f>
        <v>#REF!</v>
      </c>
      <c r="N13" s="17" t="e">
        <f>'C завтраками| Bed and breakfast'!#REF!</f>
        <v>#REF!</v>
      </c>
      <c r="O13" s="17" t="e">
        <f>'C завтраками| Bed and breakfast'!#REF!</f>
        <v>#REF!</v>
      </c>
      <c r="P13" s="17" t="e">
        <f>'C завтраками| Bed and breakfast'!#REF!</f>
        <v>#REF!</v>
      </c>
      <c r="Q13" s="17" t="e">
        <f>'C завтраками| Bed and breakfast'!#REF!</f>
        <v>#REF!</v>
      </c>
      <c r="R13" s="17" t="e">
        <f>'C завтраками| Bed and breakfast'!#REF!</f>
        <v>#REF!</v>
      </c>
      <c r="S13" s="17" t="e">
        <f>'C завтраками| Bed and breakfast'!#REF!</f>
        <v>#REF!</v>
      </c>
      <c r="T13" s="17" t="e">
        <f>'C завтраками| Bed and breakfast'!#REF!</f>
        <v>#REF!</v>
      </c>
      <c r="U13" s="17" t="e">
        <f>'C завтраками| Bed and breakfast'!#REF!</f>
        <v>#REF!</v>
      </c>
      <c r="V13" s="17" t="e">
        <f>'C завтраками| Bed and breakfast'!#REF!</f>
        <v>#REF!</v>
      </c>
      <c r="W13" s="17" t="e">
        <f>'C завтраками| Bed and breakfast'!#REF!</f>
        <v>#REF!</v>
      </c>
      <c r="X13" s="17" t="e">
        <f>'C завтраками| Bed and breakfast'!#REF!</f>
        <v>#REF!</v>
      </c>
      <c r="Y13" s="17" t="e">
        <f>'C завтраками| Bed and breakfast'!#REF!</f>
        <v>#REF!</v>
      </c>
      <c r="Z13" s="17" t="e">
        <f>'C завтраками| Bed and breakfast'!#REF!</f>
        <v>#REF!</v>
      </c>
      <c r="AA13" s="17" t="e">
        <f>'C завтраками| Bed and breakfast'!#REF!</f>
        <v>#REF!</v>
      </c>
      <c r="AB13" s="17" t="e">
        <f>'C завтраками| Bed and breakfast'!#REF!</f>
        <v>#REF!</v>
      </c>
      <c r="AC13" s="17" t="e">
        <f>'C завтраками| Bed and breakfast'!#REF!</f>
        <v>#REF!</v>
      </c>
      <c r="AD13" s="17" t="e">
        <f>'C завтраками| Bed and breakfast'!#REF!</f>
        <v>#REF!</v>
      </c>
      <c r="AE13" s="17" t="e">
        <f>'C завтраками| Bed and breakfast'!#REF!</f>
        <v>#REF!</v>
      </c>
      <c r="AF13" s="17" t="e">
        <f>'C завтраками| Bed and breakfast'!#REF!</f>
        <v>#REF!</v>
      </c>
      <c r="AG13" s="17" t="e">
        <f>'C завтраками| Bed and breakfast'!#REF!</f>
        <v>#REF!</v>
      </c>
      <c r="AH13" s="17" t="e">
        <f>'C завтраками| Bed and breakfast'!#REF!</f>
        <v>#REF!</v>
      </c>
      <c r="AI13" s="17" t="e">
        <f>'C завтраками| Bed and breakfast'!#REF!</f>
        <v>#REF!</v>
      </c>
      <c r="AJ13" s="17" t="e">
        <f>'C завтраками| Bed and breakfast'!#REF!</f>
        <v>#REF!</v>
      </c>
      <c r="AK13" s="17" t="e">
        <f>'C завтраками| Bed and breakfast'!#REF!</f>
        <v>#REF!</v>
      </c>
      <c r="AL13" s="17" t="e">
        <f>'C завтраками| Bed and breakfast'!#REF!</f>
        <v>#REF!</v>
      </c>
      <c r="AM13" s="17" t="e">
        <f>'C завтраками| Bed and breakfast'!#REF!</f>
        <v>#REF!</v>
      </c>
      <c r="AN13" s="17" t="e">
        <f>'C завтраками| Bed and breakfast'!#REF!</f>
        <v>#REF!</v>
      </c>
      <c r="AO13" s="17" t="e">
        <f>'C завтраками| Bed and breakfast'!#REF!</f>
        <v>#REF!</v>
      </c>
      <c r="AP13" s="17" t="e">
        <f>'C завтраками| Bed and breakfast'!#REF!</f>
        <v>#REF!</v>
      </c>
    </row>
    <row r="14" spans="1:42" s="18" customFormat="1" ht="13.15" customHeight="1" x14ac:dyDescent="0.2">
      <c r="A14" s="19">
        <v>2</v>
      </c>
      <c r="B14" s="17" t="e">
        <f>'C завтраками| Bed and breakfast'!#REF!</f>
        <v>#REF!</v>
      </c>
      <c r="C14" s="17" t="e">
        <f>'C завтраками| Bed and breakfast'!#REF!</f>
        <v>#REF!</v>
      </c>
      <c r="D14" s="17" t="e">
        <f>'C завтраками| Bed and breakfast'!#REF!</f>
        <v>#REF!</v>
      </c>
      <c r="E14" s="17" t="e">
        <f>'C завтраками| Bed and breakfast'!#REF!</f>
        <v>#REF!</v>
      </c>
      <c r="F14" s="17" t="e">
        <f>'C завтраками| Bed and breakfast'!#REF!</f>
        <v>#REF!</v>
      </c>
      <c r="G14" s="17" t="e">
        <f>'C завтраками| Bed and breakfast'!#REF!</f>
        <v>#REF!</v>
      </c>
      <c r="H14" s="17" t="e">
        <f>'C завтраками| Bed and breakfast'!#REF!</f>
        <v>#REF!</v>
      </c>
      <c r="I14" s="17" t="e">
        <f>'C завтраками| Bed and breakfast'!#REF!</f>
        <v>#REF!</v>
      </c>
      <c r="J14" s="17" t="e">
        <f>'C завтраками| Bed and breakfast'!#REF!</f>
        <v>#REF!</v>
      </c>
      <c r="K14" s="17" t="e">
        <f>'C завтраками| Bed and breakfast'!#REF!</f>
        <v>#REF!</v>
      </c>
      <c r="L14" s="17" t="e">
        <f>'C завтраками| Bed and breakfast'!#REF!</f>
        <v>#REF!</v>
      </c>
      <c r="M14" s="17" t="e">
        <f>'C завтраками| Bed and breakfast'!#REF!</f>
        <v>#REF!</v>
      </c>
      <c r="N14" s="17" t="e">
        <f>'C завтраками| Bed and breakfast'!#REF!</f>
        <v>#REF!</v>
      </c>
      <c r="O14" s="17" t="e">
        <f>'C завтраками| Bed and breakfast'!#REF!</f>
        <v>#REF!</v>
      </c>
      <c r="P14" s="17" t="e">
        <f>'C завтраками| Bed and breakfast'!#REF!</f>
        <v>#REF!</v>
      </c>
      <c r="Q14" s="17" t="e">
        <f>'C завтраками| Bed and breakfast'!#REF!</f>
        <v>#REF!</v>
      </c>
      <c r="R14" s="17" t="e">
        <f>'C завтраками| Bed and breakfast'!#REF!</f>
        <v>#REF!</v>
      </c>
      <c r="S14" s="17" t="e">
        <f>'C завтраками| Bed and breakfast'!#REF!</f>
        <v>#REF!</v>
      </c>
      <c r="T14" s="17" t="e">
        <f>'C завтраками| Bed and breakfast'!#REF!</f>
        <v>#REF!</v>
      </c>
      <c r="U14" s="17" t="e">
        <f>'C завтраками| Bed and breakfast'!#REF!</f>
        <v>#REF!</v>
      </c>
      <c r="V14" s="17" t="e">
        <f>'C завтраками| Bed and breakfast'!#REF!</f>
        <v>#REF!</v>
      </c>
      <c r="W14" s="17" t="e">
        <f>'C завтраками| Bed and breakfast'!#REF!</f>
        <v>#REF!</v>
      </c>
      <c r="X14" s="17" t="e">
        <f>'C завтраками| Bed and breakfast'!#REF!</f>
        <v>#REF!</v>
      </c>
      <c r="Y14" s="17" t="e">
        <f>'C завтраками| Bed and breakfast'!#REF!</f>
        <v>#REF!</v>
      </c>
      <c r="Z14" s="17" t="e">
        <f>'C завтраками| Bed and breakfast'!#REF!</f>
        <v>#REF!</v>
      </c>
      <c r="AA14" s="17" t="e">
        <f>'C завтраками| Bed and breakfast'!#REF!</f>
        <v>#REF!</v>
      </c>
      <c r="AB14" s="17" t="e">
        <f>'C завтраками| Bed and breakfast'!#REF!</f>
        <v>#REF!</v>
      </c>
      <c r="AC14" s="17" t="e">
        <f>'C завтраками| Bed and breakfast'!#REF!</f>
        <v>#REF!</v>
      </c>
      <c r="AD14" s="17" t="e">
        <f>'C завтраками| Bed and breakfast'!#REF!</f>
        <v>#REF!</v>
      </c>
      <c r="AE14" s="17" t="e">
        <f>'C завтраками| Bed and breakfast'!#REF!</f>
        <v>#REF!</v>
      </c>
      <c r="AF14" s="17" t="e">
        <f>'C завтраками| Bed and breakfast'!#REF!</f>
        <v>#REF!</v>
      </c>
      <c r="AG14" s="17" t="e">
        <f>'C завтраками| Bed and breakfast'!#REF!</f>
        <v>#REF!</v>
      </c>
      <c r="AH14" s="17" t="e">
        <f>'C завтраками| Bed and breakfast'!#REF!</f>
        <v>#REF!</v>
      </c>
      <c r="AI14" s="17" t="e">
        <f>'C завтраками| Bed and breakfast'!#REF!</f>
        <v>#REF!</v>
      </c>
      <c r="AJ14" s="17" t="e">
        <f>'C завтраками| Bed and breakfast'!#REF!</f>
        <v>#REF!</v>
      </c>
      <c r="AK14" s="17" t="e">
        <f>'C завтраками| Bed and breakfast'!#REF!</f>
        <v>#REF!</v>
      </c>
      <c r="AL14" s="17" t="e">
        <f>'C завтраками| Bed and breakfast'!#REF!</f>
        <v>#REF!</v>
      </c>
      <c r="AM14" s="17" t="e">
        <f>'C завтраками| Bed and breakfast'!#REF!</f>
        <v>#REF!</v>
      </c>
      <c r="AN14" s="17" t="e">
        <f>'C завтраками| Bed and breakfast'!#REF!</f>
        <v>#REF!</v>
      </c>
      <c r="AO14" s="17" t="e">
        <f>'C завтраками| Bed and breakfast'!#REF!</f>
        <v>#REF!</v>
      </c>
      <c r="AP14" s="17" t="e">
        <f>'C завтраками| Bed and breakfast'!#REF!</f>
        <v>#REF!</v>
      </c>
    </row>
    <row r="15" spans="1:42" s="18" customFormat="1" ht="10.3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row>
    <row r="16" spans="1:42" s="18" customFormat="1" ht="10.35" customHeight="1" x14ac:dyDescent="0.2">
      <c r="A16" s="19">
        <v>1</v>
      </c>
      <c r="B16" s="17" t="e">
        <f>'C завтраками| Bed and breakfast'!#REF!</f>
        <v>#REF!</v>
      </c>
      <c r="C16" s="17" t="e">
        <f>'C завтраками| Bed and breakfast'!#REF!</f>
        <v>#REF!</v>
      </c>
      <c r="D16" s="17" t="e">
        <f>'C завтраками| Bed and breakfast'!#REF!</f>
        <v>#REF!</v>
      </c>
      <c r="E16" s="17" t="e">
        <f>'C завтраками| Bed and breakfast'!#REF!</f>
        <v>#REF!</v>
      </c>
      <c r="F16" s="17" t="e">
        <f>'C завтраками| Bed and breakfast'!#REF!</f>
        <v>#REF!</v>
      </c>
      <c r="G16" s="17" t="e">
        <f>'C завтраками| Bed and breakfast'!#REF!</f>
        <v>#REF!</v>
      </c>
      <c r="H16" s="17" t="e">
        <f>'C завтраками| Bed and breakfast'!#REF!</f>
        <v>#REF!</v>
      </c>
      <c r="I16" s="17" t="e">
        <f>'C завтраками| Bed and breakfast'!#REF!</f>
        <v>#REF!</v>
      </c>
      <c r="J16" s="17" t="e">
        <f>'C завтраками| Bed and breakfast'!#REF!</f>
        <v>#REF!</v>
      </c>
      <c r="K16" s="17" t="e">
        <f>'C завтраками| Bed and breakfast'!#REF!</f>
        <v>#REF!</v>
      </c>
      <c r="L16" s="17" t="e">
        <f>'C завтраками| Bed and breakfast'!#REF!</f>
        <v>#REF!</v>
      </c>
      <c r="M16" s="17" t="e">
        <f>'C завтраками| Bed and breakfast'!#REF!</f>
        <v>#REF!</v>
      </c>
      <c r="N16" s="17" t="e">
        <f>'C завтраками| Bed and breakfast'!#REF!</f>
        <v>#REF!</v>
      </c>
      <c r="O16" s="17" t="e">
        <f>'C завтраками| Bed and breakfast'!#REF!</f>
        <v>#REF!</v>
      </c>
      <c r="P16" s="17" t="e">
        <f>'C завтраками| Bed and breakfast'!#REF!</f>
        <v>#REF!</v>
      </c>
      <c r="Q16" s="17" t="e">
        <f>'C завтраками| Bed and breakfast'!#REF!</f>
        <v>#REF!</v>
      </c>
      <c r="R16" s="17" t="e">
        <f>'C завтраками| Bed and breakfast'!#REF!</f>
        <v>#REF!</v>
      </c>
      <c r="S16" s="17" t="e">
        <f>'C завтраками| Bed and breakfast'!#REF!</f>
        <v>#REF!</v>
      </c>
      <c r="T16" s="17" t="e">
        <f>'C завтраками| Bed and breakfast'!#REF!</f>
        <v>#REF!</v>
      </c>
      <c r="U16" s="17" t="e">
        <f>'C завтраками| Bed and breakfast'!#REF!</f>
        <v>#REF!</v>
      </c>
      <c r="V16" s="17" t="e">
        <f>'C завтраками| Bed and breakfast'!#REF!</f>
        <v>#REF!</v>
      </c>
      <c r="W16" s="17" t="e">
        <f>'C завтраками| Bed and breakfast'!#REF!</f>
        <v>#REF!</v>
      </c>
      <c r="X16" s="17" t="e">
        <f>'C завтраками| Bed and breakfast'!#REF!</f>
        <v>#REF!</v>
      </c>
      <c r="Y16" s="17" t="e">
        <f>'C завтраками| Bed and breakfast'!#REF!</f>
        <v>#REF!</v>
      </c>
      <c r="Z16" s="17" t="e">
        <f>'C завтраками| Bed and breakfast'!#REF!</f>
        <v>#REF!</v>
      </c>
      <c r="AA16" s="17" t="e">
        <f>'C завтраками| Bed and breakfast'!#REF!</f>
        <v>#REF!</v>
      </c>
      <c r="AB16" s="17" t="e">
        <f>'C завтраками| Bed and breakfast'!#REF!</f>
        <v>#REF!</v>
      </c>
      <c r="AC16" s="17" t="e">
        <f>'C завтраками| Bed and breakfast'!#REF!</f>
        <v>#REF!</v>
      </c>
      <c r="AD16" s="17" t="e">
        <f>'C завтраками| Bed and breakfast'!#REF!</f>
        <v>#REF!</v>
      </c>
      <c r="AE16" s="17" t="e">
        <f>'C завтраками| Bed and breakfast'!#REF!</f>
        <v>#REF!</v>
      </c>
      <c r="AF16" s="17" t="e">
        <f>'C завтраками| Bed and breakfast'!#REF!</f>
        <v>#REF!</v>
      </c>
      <c r="AG16" s="17" t="e">
        <f>'C завтраками| Bed and breakfast'!#REF!</f>
        <v>#REF!</v>
      </c>
      <c r="AH16" s="17" t="e">
        <f>'C завтраками| Bed and breakfast'!#REF!</f>
        <v>#REF!</v>
      </c>
      <c r="AI16" s="17" t="e">
        <f>'C завтраками| Bed and breakfast'!#REF!</f>
        <v>#REF!</v>
      </c>
      <c r="AJ16" s="17" t="e">
        <f>'C завтраками| Bed and breakfast'!#REF!</f>
        <v>#REF!</v>
      </c>
      <c r="AK16" s="17" t="e">
        <f>'C завтраками| Bed and breakfast'!#REF!</f>
        <v>#REF!</v>
      </c>
      <c r="AL16" s="17" t="e">
        <f>'C завтраками| Bed and breakfast'!#REF!</f>
        <v>#REF!</v>
      </c>
      <c r="AM16" s="17" t="e">
        <f>'C завтраками| Bed and breakfast'!#REF!</f>
        <v>#REF!</v>
      </c>
      <c r="AN16" s="17" t="e">
        <f>'C завтраками| Bed and breakfast'!#REF!</f>
        <v>#REF!</v>
      </c>
      <c r="AO16" s="17" t="e">
        <f>'C завтраками| Bed and breakfast'!#REF!</f>
        <v>#REF!</v>
      </c>
      <c r="AP16" s="17" t="e">
        <f>'C завтраками| Bed and breakfast'!#REF!</f>
        <v>#REF!</v>
      </c>
    </row>
    <row r="17" spans="1:42" s="18" customFormat="1" ht="10.35" customHeight="1" x14ac:dyDescent="0.2">
      <c r="A17" s="19">
        <v>2</v>
      </c>
      <c r="B17" s="17" t="e">
        <f>'C завтраками| Bed and breakfast'!#REF!</f>
        <v>#REF!</v>
      </c>
      <c r="C17" s="17" t="e">
        <f>'C завтраками| Bed and breakfast'!#REF!</f>
        <v>#REF!</v>
      </c>
      <c r="D17" s="17" t="e">
        <f>'C завтраками| Bed and breakfast'!#REF!</f>
        <v>#REF!</v>
      </c>
      <c r="E17" s="17" t="e">
        <f>'C завтраками| Bed and breakfast'!#REF!</f>
        <v>#REF!</v>
      </c>
      <c r="F17" s="17" t="e">
        <f>'C завтраками| Bed and breakfast'!#REF!</f>
        <v>#REF!</v>
      </c>
      <c r="G17" s="17" t="e">
        <f>'C завтраками| Bed and breakfast'!#REF!</f>
        <v>#REF!</v>
      </c>
      <c r="H17" s="17" t="e">
        <f>'C завтраками| Bed and breakfast'!#REF!</f>
        <v>#REF!</v>
      </c>
      <c r="I17" s="17" t="e">
        <f>'C завтраками| Bed and breakfast'!#REF!</f>
        <v>#REF!</v>
      </c>
      <c r="J17" s="17" t="e">
        <f>'C завтраками| Bed and breakfast'!#REF!</f>
        <v>#REF!</v>
      </c>
      <c r="K17" s="17" t="e">
        <f>'C завтраками| Bed and breakfast'!#REF!</f>
        <v>#REF!</v>
      </c>
      <c r="L17" s="17" t="e">
        <f>'C завтраками| Bed and breakfast'!#REF!</f>
        <v>#REF!</v>
      </c>
      <c r="M17" s="17" t="e">
        <f>'C завтраками| Bed and breakfast'!#REF!</f>
        <v>#REF!</v>
      </c>
      <c r="N17" s="17" t="e">
        <f>'C завтраками| Bed and breakfast'!#REF!</f>
        <v>#REF!</v>
      </c>
      <c r="O17" s="17" t="e">
        <f>'C завтраками| Bed and breakfast'!#REF!</f>
        <v>#REF!</v>
      </c>
      <c r="P17" s="17" t="e">
        <f>'C завтраками| Bed and breakfast'!#REF!</f>
        <v>#REF!</v>
      </c>
      <c r="Q17" s="17" t="e">
        <f>'C завтраками| Bed and breakfast'!#REF!</f>
        <v>#REF!</v>
      </c>
      <c r="R17" s="17" t="e">
        <f>'C завтраками| Bed and breakfast'!#REF!</f>
        <v>#REF!</v>
      </c>
      <c r="S17" s="17" t="e">
        <f>'C завтраками| Bed and breakfast'!#REF!</f>
        <v>#REF!</v>
      </c>
      <c r="T17" s="17" t="e">
        <f>'C завтраками| Bed and breakfast'!#REF!</f>
        <v>#REF!</v>
      </c>
      <c r="U17" s="17" t="e">
        <f>'C завтраками| Bed and breakfast'!#REF!</f>
        <v>#REF!</v>
      </c>
      <c r="V17" s="17" t="e">
        <f>'C завтраками| Bed and breakfast'!#REF!</f>
        <v>#REF!</v>
      </c>
      <c r="W17" s="17" t="e">
        <f>'C завтраками| Bed and breakfast'!#REF!</f>
        <v>#REF!</v>
      </c>
      <c r="X17" s="17" t="e">
        <f>'C завтраками| Bed and breakfast'!#REF!</f>
        <v>#REF!</v>
      </c>
      <c r="Y17" s="17" t="e">
        <f>'C завтраками| Bed and breakfast'!#REF!</f>
        <v>#REF!</v>
      </c>
      <c r="Z17" s="17" t="e">
        <f>'C завтраками| Bed and breakfast'!#REF!</f>
        <v>#REF!</v>
      </c>
      <c r="AA17" s="17" t="e">
        <f>'C завтраками| Bed and breakfast'!#REF!</f>
        <v>#REF!</v>
      </c>
      <c r="AB17" s="17" t="e">
        <f>'C завтраками| Bed and breakfast'!#REF!</f>
        <v>#REF!</v>
      </c>
      <c r="AC17" s="17" t="e">
        <f>'C завтраками| Bed and breakfast'!#REF!</f>
        <v>#REF!</v>
      </c>
      <c r="AD17" s="17" t="e">
        <f>'C завтраками| Bed and breakfast'!#REF!</f>
        <v>#REF!</v>
      </c>
      <c r="AE17" s="17" t="e">
        <f>'C завтраками| Bed and breakfast'!#REF!</f>
        <v>#REF!</v>
      </c>
      <c r="AF17" s="17" t="e">
        <f>'C завтраками| Bed and breakfast'!#REF!</f>
        <v>#REF!</v>
      </c>
      <c r="AG17" s="17" t="e">
        <f>'C завтраками| Bed and breakfast'!#REF!</f>
        <v>#REF!</v>
      </c>
      <c r="AH17" s="17" t="e">
        <f>'C завтраками| Bed and breakfast'!#REF!</f>
        <v>#REF!</v>
      </c>
      <c r="AI17" s="17" t="e">
        <f>'C завтраками| Bed and breakfast'!#REF!</f>
        <v>#REF!</v>
      </c>
      <c r="AJ17" s="17" t="e">
        <f>'C завтраками| Bed and breakfast'!#REF!</f>
        <v>#REF!</v>
      </c>
      <c r="AK17" s="17" t="e">
        <f>'C завтраками| Bed and breakfast'!#REF!</f>
        <v>#REF!</v>
      </c>
      <c r="AL17" s="17" t="e">
        <f>'C завтраками| Bed and breakfast'!#REF!</f>
        <v>#REF!</v>
      </c>
      <c r="AM17" s="17" t="e">
        <f>'C завтраками| Bed and breakfast'!#REF!</f>
        <v>#REF!</v>
      </c>
      <c r="AN17" s="17" t="e">
        <f>'C завтраками| Bed and breakfast'!#REF!</f>
        <v>#REF!</v>
      </c>
      <c r="AO17" s="17" t="e">
        <f>'C завтраками| Bed and breakfast'!#REF!</f>
        <v>#REF!</v>
      </c>
      <c r="AP17" s="17" t="e">
        <f>'C завтраками| Bed and breakfast'!#REF!</f>
        <v>#REF!</v>
      </c>
    </row>
    <row r="18" spans="1:42" s="18" customFormat="1" ht="10.35" customHeight="1" x14ac:dyDescent="0.2">
      <c r="A18" s="17" t="s">
        <v>152</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row>
    <row r="19" spans="1:42" s="18" customFormat="1" ht="10.35" customHeight="1" x14ac:dyDescent="0.2">
      <c r="A19" s="19">
        <v>1</v>
      </c>
      <c r="B19" s="17" t="e">
        <f>'C завтраками| Bed and breakfast'!#REF!</f>
        <v>#REF!</v>
      </c>
      <c r="C19" s="17" t="e">
        <f>'C завтраками| Bed and breakfast'!#REF!</f>
        <v>#REF!</v>
      </c>
      <c r="D19" s="17" t="e">
        <f>'C завтраками| Bed and breakfast'!#REF!</f>
        <v>#REF!</v>
      </c>
      <c r="E19" s="17" t="e">
        <f>'C завтраками| Bed and breakfast'!#REF!</f>
        <v>#REF!</v>
      </c>
      <c r="F19" s="17" t="e">
        <f>'C завтраками| Bed and breakfast'!#REF!</f>
        <v>#REF!</v>
      </c>
      <c r="G19" s="17" t="e">
        <f>'C завтраками| Bed and breakfast'!#REF!</f>
        <v>#REF!</v>
      </c>
      <c r="H19" s="17" t="e">
        <f>'C завтраками| Bed and breakfast'!#REF!</f>
        <v>#REF!</v>
      </c>
      <c r="I19" s="17" t="e">
        <f>'C завтраками| Bed and breakfast'!#REF!</f>
        <v>#REF!</v>
      </c>
      <c r="J19" s="17" t="e">
        <f>'C завтраками| Bed and breakfast'!#REF!</f>
        <v>#REF!</v>
      </c>
      <c r="K19" s="17" t="e">
        <f>'C завтраками| Bed and breakfast'!#REF!</f>
        <v>#REF!</v>
      </c>
      <c r="L19" s="17" t="e">
        <f>'C завтраками| Bed and breakfast'!#REF!</f>
        <v>#REF!</v>
      </c>
      <c r="M19" s="17" t="e">
        <f>'C завтраками| Bed and breakfast'!#REF!</f>
        <v>#REF!</v>
      </c>
      <c r="N19" s="17" t="e">
        <f>'C завтраками| Bed and breakfast'!#REF!</f>
        <v>#REF!</v>
      </c>
      <c r="O19" s="17" t="e">
        <f>'C завтраками| Bed and breakfast'!#REF!</f>
        <v>#REF!</v>
      </c>
      <c r="P19" s="17" t="e">
        <f>'C завтраками| Bed and breakfast'!#REF!</f>
        <v>#REF!</v>
      </c>
      <c r="Q19" s="17" t="e">
        <f>'C завтраками| Bed and breakfast'!#REF!</f>
        <v>#REF!</v>
      </c>
      <c r="R19" s="17" t="e">
        <f>'C завтраками| Bed and breakfast'!#REF!</f>
        <v>#REF!</v>
      </c>
      <c r="S19" s="17" t="e">
        <f>'C завтраками| Bed and breakfast'!#REF!</f>
        <v>#REF!</v>
      </c>
      <c r="T19" s="17" t="e">
        <f>'C завтраками| Bed and breakfast'!#REF!</f>
        <v>#REF!</v>
      </c>
      <c r="U19" s="17" t="e">
        <f>'C завтраками| Bed and breakfast'!#REF!</f>
        <v>#REF!</v>
      </c>
      <c r="V19" s="17" t="e">
        <f>'C завтраками| Bed and breakfast'!#REF!</f>
        <v>#REF!</v>
      </c>
      <c r="W19" s="17" t="e">
        <f>'C завтраками| Bed and breakfast'!#REF!</f>
        <v>#REF!</v>
      </c>
      <c r="X19" s="17" t="e">
        <f>'C завтраками| Bed and breakfast'!#REF!</f>
        <v>#REF!</v>
      </c>
      <c r="Y19" s="17" t="e">
        <f>'C завтраками| Bed and breakfast'!#REF!</f>
        <v>#REF!</v>
      </c>
      <c r="Z19" s="17" t="e">
        <f>'C завтраками| Bed and breakfast'!#REF!</f>
        <v>#REF!</v>
      </c>
      <c r="AA19" s="17" t="e">
        <f>'C завтраками| Bed and breakfast'!#REF!</f>
        <v>#REF!</v>
      </c>
      <c r="AB19" s="17" t="e">
        <f>'C завтраками| Bed and breakfast'!#REF!</f>
        <v>#REF!</v>
      </c>
      <c r="AC19" s="17" t="e">
        <f>'C завтраками| Bed and breakfast'!#REF!</f>
        <v>#REF!</v>
      </c>
      <c r="AD19" s="17" t="e">
        <f>'C завтраками| Bed and breakfast'!#REF!</f>
        <v>#REF!</v>
      </c>
      <c r="AE19" s="17" t="e">
        <f>'C завтраками| Bed and breakfast'!#REF!</f>
        <v>#REF!</v>
      </c>
      <c r="AF19" s="17" t="e">
        <f>'C завтраками| Bed and breakfast'!#REF!</f>
        <v>#REF!</v>
      </c>
      <c r="AG19" s="17" t="e">
        <f>'C завтраками| Bed and breakfast'!#REF!</f>
        <v>#REF!</v>
      </c>
      <c r="AH19" s="17" t="e">
        <f>'C завтраками| Bed and breakfast'!#REF!</f>
        <v>#REF!</v>
      </c>
      <c r="AI19" s="17" t="e">
        <f>'C завтраками| Bed and breakfast'!#REF!</f>
        <v>#REF!</v>
      </c>
      <c r="AJ19" s="17" t="e">
        <f>'C завтраками| Bed and breakfast'!#REF!</f>
        <v>#REF!</v>
      </c>
      <c r="AK19" s="17" t="e">
        <f>'C завтраками| Bed and breakfast'!#REF!</f>
        <v>#REF!</v>
      </c>
      <c r="AL19" s="17" t="e">
        <f>'C завтраками| Bed and breakfast'!#REF!</f>
        <v>#REF!</v>
      </c>
      <c r="AM19" s="17" t="e">
        <f>'C завтраками| Bed and breakfast'!#REF!</f>
        <v>#REF!</v>
      </c>
      <c r="AN19" s="17" t="e">
        <f>'C завтраками| Bed and breakfast'!#REF!</f>
        <v>#REF!</v>
      </c>
      <c r="AO19" s="17" t="e">
        <f>'C завтраками| Bed and breakfast'!#REF!</f>
        <v>#REF!</v>
      </c>
      <c r="AP19" s="17" t="e">
        <f>'C завтраками| Bed and breakfast'!#REF!</f>
        <v>#REF!</v>
      </c>
    </row>
    <row r="20" spans="1:42" s="18" customFormat="1" ht="10.35" customHeight="1" x14ac:dyDescent="0.2">
      <c r="A20" s="19">
        <v>2</v>
      </c>
      <c r="B20" s="17" t="e">
        <f>'C завтраками| Bed and breakfast'!#REF!</f>
        <v>#REF!</v>
      </c>
      <c r="C20" s="17" t="e">
        <f>'C завтраками| Bed and breakfast'!#REF!</f>
        <v>#REF!</v>
      </c>
      <c r="D20" s="17" t="e">
        <f>'C завтраками| Bed and breakfast'!#REF!</f>
        <v>#REF!</v>
      </c>
      <c r="E20" s="17" t="e">
        <f>'C завтраками| Bed and breakfast'!#REF!</f>
        <v>#REF!</v>
      </c>
      <c r="F20" s="17" t="e">
        <f>'C завтраками| Bed and breakfast'!#REF!</f>
        <v>#REF!</v>
      </c>
      <c r="G20" s="17" t="e">
        <f>'C завтраками| Bed and breakfast'!#REF!</f>
        <v>#REF!</v>
      </c>
      <c r="H20" s="17" t="e">
        <f>'C завтраками| Bed and breakfast'!#REF!</f>
        <v>#REF!</v>
      </c>
      <c r="I20" s="17" t="e">
        <f>'C завтраками| Bed and breakfast'!#REF!</f>
        <v>#REF!</v>
      </c>
      <c r="J20" s="17" t="e">
        <f>'C завтраками| Bed and breakfast'!#REF!</f>
        <v>#REF!</v>
      </c>
      <c r="K20" s="17" t="e">
        <f>'C завтраками| Bed and breakfast'!#REF!</f>
        <v>#REF!</v>
      </c>
      <c r="L20" s="17" t="e">
        <f>'C завтраками| Bed and breakfast'!#REF!</f>
        <v>#REF!</v>
      </c>
      <c r="M20" s="17" t="e">
        <f>'C завтраками| Bed and breakfast'!#REF!</f>
        <v>#REF!</v>
      </c>
      <c r="N20" s="17" t="e">
        <f>'C завтраками| Bed and breakfast'!#REF!</f>
        <v>#REF!</v>
      </c>
      <c r="O20" s="17" t="e">
        <f>'C завтраками| Bed and breakfast'!#REF!</f>
        <v>#REF!</v>
      </c>
      <c r="P20" s="17" t="e">
        <f>'C завтраками| Bed and breakfast'!#REF!</f>
        <v>#REF!</v>
      </c>
      <c r="Q20" s="17" t="e">
        <f>'C завтраками| Bed and breakfast'!#REF!</f>
        <v>#REF!</v>
      </c>
      <c r="R20" s="17" t="e">
        <f>'C завтраками| Bed and breakfast'!#REF!</f>
        <v>#REF!</v>
      </c>
      <c r="S20" s="17" t="e">
        <f>'C завтраками| Bed and breakfast'!#REF!</f>
        <v>#REF!</v>
      </c>
      <c r="T20" s="17" t="e">
        <f>'C завтраками| Bed and breakfast'!#REF!</f>
        <v>#REF!</v>
      </c>
      <c r="U20" s="17" t="e">
        <f>'C завтраками| Bed and breakfast'!#REF!</f>
        <v>#REF!</v>
      </c>
      <c r="V20" s="17" t="e">
        <f>'C завтраками| Bed and breakfast'!#REF!</f>
        <v>#REF!</v>
      </c>
      <c r="W20" s="17" t="e">
        <f>'C завтраками| Bed and breakfast'!#REF!</f>
        <v>#REF!</v>
      </c>
      <c r="X20" s="17" t="e">
        <f>'C завтраками| Bed and breakfast'!#REF!</f>
        <v>#REF!</v>
      </c>
      <c r="Y20" s="17" t="e">
        <f>'C завтраками| Bed and breakfast'!#REF!</f>
        <v>#REF!</v>
      </c>
      <c r="Z20" s="17" t="e">
        <f>'C завтраками| Bed and breakfast'!#REF!</f>
        <v>#REF!</v>
      </c>
      <c r="AA20" s="17" t="e">
        <f>'C завтраками| Bed and breakfast'!#REF!</f>
        <v>#REF!</v>
      </c>
      <c r="AB20" s="17" t="e">
        <f>'C завтраками| Bed and breakfast'!#REF!</f>
        <v>#REF!</v>
      </c>
      <c r="AC20" s="17" t="e">
        <f>'C завтраками| Bed and breakfast'!#REF!</f>
        <v>#REF!</v>
      </c>
      <c r="AD20" s="17" t="e">
        <f>'C завтраками| Bed and breakfast'!#REF!</f>
        <v>#REF!</v>
      </c>
      <c r="AE20" s="17" t="e">
        <f>'C завтраками| Bed and breakfast'!#REF!</f>
        <v>#REF!</v>
      </c>
      <c r="AF20" s="17" t="e">
        <f>'C завтраками| Bed and breakfast'!#REF!</f>
        <v>#REF!</v>
      </c>
      <c r="AG20" s="17" t="e">
        <f>'C завтраками| Bed and breakfast'!#REF!</f>
        <v>#REF!</v>
      </c>
      <c r="AH20" s="17" t="e">
        <f>'C завтраками| Bed and breakfast'!#REF!</f>
        <v>#REF!</v>
      </c>
      <c r="AI20" s="17" t="e">
        <f>'C завтраками| Bed and breakfast'!#REF!</f>
        <v>#REF!</v>
      </c>
      <c r="AJ20" s="17" t="e">
        <f>'C завтраками| Bed and breakfast'!#REF!</f>
        <v>#REF!</v>
      </c>
      <c r="AK20" s="17" t="e">
        <f>'C завтраками| Bed and breakfast'!#REF!</f>
        <v>#REF!</v>
      </c>
      <c r="AL20" s="17" t="e">
        <f>'C завтраками| Bed and breakfast'!#REF!</f>
        <v>#REF!</v>
      </c>
      <c r="AM20" s="17" t="e">
        <f>'C завтраками| Bed and breakfast'!#REF!</f>
        <v>#REF!</v>
      </c>
      <c r="AN20" s="17" t="e">
        <f>'C завтраками| Bed and breakfast'!#REF!</f>
        <v>#REF!</v>
      </c>
      <c r="AO20" s="17" t="e">
        <f>'C завтраками| Bed and breakfast'!#REF!</f>
        <v>#REF!</v>
      </c>
      <c r="AP20" s="17" t="e">
        <f>'C завтраками| Bed and breakfast'!#REF!</f>
        <v>#REF!</v>
      </c>
    </row>
    <row r="21" spans="1:42" s="18" customFormat="1" ht="10.35"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row>
    <row r="22" spans="1:42" s="18" customFormat="1" ht="10.35" customHeight="1" x14ac:dyDescent="0.2">
      <c r="A22" s="19">
        <v>1</v>
      </c>
      <c r="B22" s="17" t="e">
        <f>'C завтраками| Bed and breakfast'!#REF!</f>
        <v>#REF!</v>
      </c>
      <c r="C22" s="17" t="e">
        <f>'C завтраками| Bed and breakfast'!#REF!</f>
        <v>#REF!</v>
      </c>
      <c r="D22" s="17" t="e">
        <f>'C завтраками| Bed and breakfast'!#REF!</f>
        <v>#REF!</v>
      </c>
      <c r="E22" s="17" t="e">
        <f>'C завтраками| Bed and breakfast'!#REF!</f>
        <v>#REF!</v>
      </c>
      <c r="F22" s="17" t="e">
        <f>'C завтраками| Bed and breakfast'!#REF!</f>
        <v>#REF!</v>
      </c>
      <c r="G22" s="17" t="e">
        <f>'C завтраками| Bed and breakfast'!#REF!</f>
        <v>#REF!</v>
      </c>
      <c r="H22" s="17" t="e">
        <f>'C завтраками| Bed and breakfast'!#REF!</f>
        <v>#REF!</v>
      </c>
      <c r="I22" s="17" t="e">
        <f>'C завтраками| Bed and breakfast'!#REF!</f>
        <v>#REF!</v>
      </c>
      <c r="J22" s="17" t="e">
        <f>'C завтраками| Bed and breakfast'!#REF!</f>
        <v>#REF!</v>
      </c>
      <c r="K22" s="17" t="e">
        <f>'C завтраками| Bed and breakfast'!#REF!</f>
        <v>#REF!</v>
      </c>
      <c r="L22" s="17" t="e">
        <f>'C завтраками| Bed and breakfast'!#REF!</f>
        <v>#REF!</v>
      </c>
      <c r="M22" s="17" t="e">
        <f>'C завтраками| Bed and breakfast'!#REF!</f>
        <v>#REF!</v>
      </c>
      <c r="N22" s="17" t="e">
        <f>'C завтраками| Bed and breakfast'!#REF!</f>
        <v>#REF!</v>
      </c>
      <c r="O22" s="17" t="e">
        <f>'C завтраками| Bed and breakfast'!#REF!</f>
        <v>#REF!</v>
      </c>
      <c r="P22" s="17" t="e">
        <f>'C завтраками| Bed and breakfast'!#REF!</f>
        <v>#REF!</v>
      </c>
      <c r="Q22" s="17" t="e">
        <f>'C завтраками| Bed and breakfast'!#REF!</f>
        <v>#REF!</v>
      </c>
      <c r="R22" s="17" t="e">
        <f>'C завтраками| Bed and breakfast'!#REF!</f>
        <v>#REF!</v>
      </c>
      <c r="S22" s="17" t="e">
        <f>'C завтраками| Bed and breakfast'!#REF!</f>
        <v>#REF!</v>
      </c>
      <c r="T22" s="17" t="e">
        <f>'C завтраками| Bed and breakfast'!#REF!</f>
        <v>#REF!</v>
      </c>
      <c r="U22" s="17" t="e">
        <f>'C завтраками| Bed and breakfast'!#REF!</f>
        <v>#REF!</v>
      </c>
      <c r="V22" s="17" t="e">
        <f>'C завтраками| Bed and breakfast'!#REF!</f>
        <v>#REF!</v>
      </c>
      <c r="W22" s="17" t="e">
        <f>'C завтраками| Bed and breakfast'!#REF!</f>
        <v>#REF!</v>
      </c>
      <c r="X22" s="17" t="e">
        <f>'C завтраками| Bed and breakfast'!#REF!</f>
        <v>#REF!</v>
      </c>
      <c r="Y22" s="17" t="e">
        <f>'C завтраками| Bed and breakfast'!#REF!</f>
        <v>#REF!</v>
      </c>
      <c r="Z22" s="17" t="e">
        <f>'C завтраками| Bed and breakfast'!#REF!</f>
        <v>#REF!</v>
      </c>
      <c r="AA22" s="17" t="e">
        <f>'C завтраками| Bed and breakfast'!#REF!</f>
        <v>#REF!</v>
      </c>
      <c r="AB22" s="17" t="e">
        <f>'C завтраками| Bed and breakfast'!#REF!</f>
        <v>#REF!</v>
      </c>
      <c r="AC22" s="17" t="e">
        <f>'C завтраками| Bed and breakfast'!#REF!</f>
        <v>#REF!</v>
      </c>
      <c r="AD22" s="17" t="e">
        <f>'C завтраками| Bed and breakfast'!#REF!</f>
        <v>#REF!</v>
      </c>
      <c r="AE22" s="17" t="e">
        <f>'C завтраками| Bed and breakfast'!#REF!</f>
        <v>#REF!</v>
      </c>
      <c r="AF22" s="17" t="e">
        <f>'C завтраками| Bed and breakfast'!#REF!</f>
        <v>#REF!</v>
      </c>
      <c r="AG22" s="17" t="e">
        <f>'C завтраками| Bed and breakfast'!#REF!</f>
        <v>#REF!</v>
      </c>
      <c r="AH22" s="17" t="e">
        <f>'C завтраками| Bed and breakfast'!#REF!</f>
        <v>#REF!</v>
      </c>
      <c r="AI22" s="17" t="e">
        <f>'C завтраками| Bed and breakfast'!#REF!</f>
        <v>#REF!</v>
      </c>
      <c r="AJ22" s="17" t="e">
        <f>'C завтраками| Bed and breakfast'!#REF!</f>
        <v>#REF!</v>
      </c>
      <c r="AK22" s="17" t="e">
        <f>'C завтраками| Bed and breakfast'!#REF!</f>
        <v>#REF!</v>
      </c>
      <c r="AL22" s="17" t="e">
        <f>'C завтраками| Bed and breakfast'!#REF!</f>
        <v>#REF!</v>
      </c>
      <c r="AM22" s="17" t="e">
        <f>'C завтраками| Bed and breakfast'!#REF!</f>
        <v>#REF!</v>
      </c>
      <c r="AN22" s="17" t="e">
        <f>'C завтраками| Bed and breakfast'!#REF!</f>
        <v>#REF!</v>
      </c>
      <c r="AO22" s="17" t="e">
        <f>'C завтраками| Bed and breakfast'!#REF!</f>
        <v>#REF!</v>
      </c>
      <c r="AP22" s="17" t="e">
        <f>'C завтраками| Bed and breakfast'!#REF!</f>
        <v>#REF!</v>
      </c>
    </row>
    <row r="23" spans="1:42" s="18" customFormat="1" ht="10.35" customHeight="1" x14ac:dyDescent="0.2">
      <c r="A23" s="19">
        <v>2</v>
      </c>
      <c r="B23" s="17" t="e">
        <f>'C завтраками| Bed and breakfast'!#REF!</f>
        <v>#REF!</v>
      </c>
      <c r="C23" s="17" t="e">
        <f>'C завтраками| Bed and breakfast'!#REF!</f>
        <v>#REF!</v>
      </c>
      <c r="D23" s="17" t="e">
        <f>'C завтраками| Bed and breakfast'!#REF!</f>
        <v>#REF!</v>
      </c>
      <c r="E23" s="17" t="e">
        <f>'C завтраками| Bed and breakfast'!#REF!</f>
        <v>#REF!</v>
      </c>
      <c r="F23" s="17" t="e">
        <f>'C завтраками| Bed and breakfast'!#REF!</f>
        <v>#REF!</v>
      </c>
      <c r="G23" s="17" t="e">
        <f>'C завтраками| Bed and breakfast'!#REF!</f>
        <v>#REF!</v>
      </c>
      <c r="H23" s="17" t="e">
        <f>'C завтраками| Bed and breakfast'!#REF!</f>
        <v>#REF!</v>
      </c>
      <c r="I23" s="17" t="e">
        <f>'C завтраками| Bed and breakfast'!#REF!</f>
        <v>#REF!</v>
      </c>
      <c r="J23" s="17" t="e">
        <f>'C завтраками| Bed and breakfast'!#REF!</f>
        <v>#REF!</v>
      </c>
      <c r="K23" s="17" t="e">
        <f>'C завтраками| Bed and breakfast'!#REF!</f>
        <v>#REF!</v>
      </c>
      <c r="L23" s="17" t="e">
        <f>'C завтраками| Bed and breakfast'!#REF!</f>
        <v>#REF!</v>
      </c>
      <c r="M23" s="17" t="e">
        <f>'C завтраками| Bed and breakfast'!#REF!</f>
        <v>#REF!</v>
      </c>
      <c r="N23" s="17" t="e">
        <f>'C завтраками| Bed and breakfast'!#REF!</f>
        <v>#REF!</v>
      </c>
      <c r="O23" s="17" t="e">
        <f>'C завтраками| Bed and breakfast'!#REF!</f>
        <v>#REF!</v>
      </c>
      <c r="P23" s="17" t="e">
        <f>'C завтраками| Bed and breakfast'!#REF!</f>
        <v>#REF!</v>
      </c>
      <c r="Q23" s="17" t="e">
        <f>'C завтраками| Bed and breakfast'!#REF!</f>
        <v>#REF!</v>
      </c>
      <c r="R23" s="17" t="e">
        <f>'C завтраками| Bed and breakfast'!#REF!</f>
        <v>#REF!</v>
      </c>
      <c r="S23" s="17" t="e">
        <f>'C завтраками| Bed and breakfast'!#REF!</f>
        <v>#REF!</v>
      </c>
      <c r="T23" s="17" t="e">
        <f>'C завтраками| Bed and breakfast'!#REF!</f>
        <v>#REF!</v>
      </c>
      <c r="U23" s="17" t="e">
        <f>'C завтраками| Bed and breakfast'!#REF!</f>
        <v>#REF!</v>
      </c>
      <c r="V23" s="17" t="e">
        <f>'C завтраками| Bed and breakfast'!#REF!</f>
        <v>#REF!</v>
      </c>
      <c r="W23" s="17" t="e">
        <f>'C завтраками| Bed and breakfast'!#REF!</f>
        <v>#REF!</v>
      </c>
      <c r="X23" s="17" t="e">
        <f>'C завтраками| Bed and breakfast'!#REF!</f>
        <v>#REF!</v>
      </c>
      <c r="Y23" s="17" t="e">
        <f>'C завтраками| Bed and breakfast'!#REF!</f>
        <v>#REF!</v>
      </c>
      <c r="Z23" s="17" t="e">
        <f>'C завтраками| Bed and breakfast'!#REF!</f>
        <v>#REF!</v>
      </c>
      <c r="AA23" s="17" t="e">
        <f>'C завтраками| Bed and breakfast'!#REF!</f>
        <v>#REF!</v>
      </c>
      <c r="AB23" s="17" t="e">
        <f>'C завтраками| Bed and breakfast'!#REF!</f>
        <v>#REF!</v>
      </c>
      <c r="AC23" s="17" t="e">
        <f>'C завтраками| Bed and breakfast'!#REF!</f>
        <v>#REF!</v>
      </c>
      <c r="AD23" s="17" t="e">
        <f>'C завтраками| Bed and breakfast'!#REF!</f>
        <v>#REF!</v>
      </c>
      <c r="AE23" s="17" t="e">
        <f>'C завтраками| Bed and breakfast'!#REF!</f>
        <v>#REF!</v>
      </c>
      <c r="AF23" s="17" t="e">
        <f>'C завтраками| Bed and breakfast'!#REF!</f>
        <v>#REF!</v>
      </c>
      <c r="AG23" s="17" t="e">
        <f>'C завтраками| Bed and breakfast'!#REF!</f>
        <v>#REF!</v>
      </c>
      <c r="AH23" s="17" t="e">
        <f>'C завтраками| Bed and breakfast'!#REF!</f>
        <v>#REF!</v>
      </c>
      <c r="AI23" s="17" t="e">
        <f>'C завтраками| Bed and breakfast'!#REF!</f>
        <v>#REF!</v>
      </c>
      <c r="AJ23" s="17" t="e">
        <f>'C завтраками| Bed and breakfast'!#REF!</f>
        <v>#REF!</v>
      </c>
      <c r="AK23" s="17" t="e">
        <f>'C завтраками| Bed and breakfast'!#REF!</f>
        <v>#REF!</v>
      </c>
      <c r="AL23" s="17" t="e">
        <f>'C завтраками| Bed and breakfast'!#REF!</f>
        <v>#REF!</v>
      </c>
      <c r="AM23" s="17" t="e">
        <f>'C завтраками| Bed and breakfast'!#REF!</f>
        <v>#REF!</v>
      </c>
      <c r="AN23" s="17" t="e">
        <f>'C завтраками| Bed and breakfast'!#REF!</f>
        <v>#REF!</v>
      </c>
      <c r="AO23" s="17" t="e">
        <f>'C завтраками| Bed and breakfast'!#REF!</f>
        <v>#REF!</v>
      </c>
      <c r="AP23" s="17" t="e">
        <f>'C завтраками| Bed and breakfast'!#REF!</f>
        <v>#REF!</v>
      </c>
    </row>
    <row r="24" spans="1:42" s="18" customFormat="1" ht="10.35"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row>
    <row r="25" spans="1:42" s="18" customFormat="1" ht="10.35" customHeight="1" x14ac:dyDescent="0.2">
      <c r="A25" s="19" t="s">
        <v>1</v>
      </c>
      <c r="B25" s="17" t="e">
        <f>'C завтраками| Bed and breakfast'!#REF!</f>
        <v>#REF!</v>
      </c>
      <c r="C25" s="17" t="e">
        <f>'C завтраками| Bed and breakfast'!#REF!</f>
        <v>#REF!</v>
      </c>
      <c r="D25" s="17" t="e">
        <f>'C завтраками| Bed and breakfast'!#REF!</f>
        <v>#REF!</v>
      </c>
      <c r="E25" s="17" t="e">
        <f>'C завтраками| Bed and breakfast'!#REF!</f>
        <v>#REF!</v>
      </c>
      <c r="F25" s="17" t="e">
        <f>'C завтраками| Bed and breakfast'!#REF!</f>
        <v>#REF!</v>
      </c>
      <c r="G25" s="17" t="e">
        <f>'C завтраками| Bed and breakfast'!#REF!</f>
        <v>#REF!</v>
      </c>
      <c r="H25" s="17" t="e">
        <f>'C завтраками| Bed and breakfast'!#REF!</f>
        <v>#REF!</v>
      </c>
      <c r="I25" s="17" t="e">
        <f>'C завтраками| Bed and breakfast'!#REF!</f>
        <v>#REF!</v>
      </c>
      <c r="J25" s="17" t="e">
        <f>'C завтраками| Bed and breakfast'!#REF!</f>
        <v>#REF!</v>
      </c>
      <c r="K25" s="17" t="e">
        <f>'C завтраками| Bed and breakfast'!#REF!</f>
        <v>#REF!</v>
      </c>
      <c r="L25" s="17" t="e">
        <f>'C завтраками| Bed and breakfast'!#REF!</f>
        <v>#REF!</v>
      </c>
      <c r="M25" s="17" t="e">
        <f>'C завтраками| Bed and breakfast'!#REF!</f>
        <v>#REF!</v>
      </c>
      <c r="N25" s="17" t="e">
        <f>'C завтраками| Bed and breakfast'!#REF!</f>
        <v>#REF!</v>
      </c>
      <c r="O25" s="17" t="e">
        <f>'C завтраками| Bed and breakfast'!#REF!</f>
        <v>#REF!</v>
      </c>
      <c r="P25" s="17" t="e">
        <f>'C завтраками| Bed and breakfast'!#REF!</f>
        <v>#REF!</v>
      </c>
      <c r="Q25" s="17" t="e">
        <f>'C завтраками| Bed and breakfast'!#REF!</f>
        <v>#REF!</v>
      </c>
      <c r="R25" s="17" t="e">
        <f>'C завтраками| Bed and breakfast'!#REF!</f>
        <v>#REF!</v>
      </c>
      <c r="S25" s="17" t="e">
        <f>'C завтраками| Bed and breakfast'!#REF!</f>
        <v>#REF!</v>
      </c>
      <c r="T25" s="17" t="e">
        <f>'C завтраками| Bed and breakfast'!#REF!</f>
        <v>#REF!</v>
      </c>
      <c r="U25" s="17" t="e">
        <f>'C завтраками| Bed and breakfast'!#REF!</f>
        <v>#REF!</v>
      </c>
      <c r="V25" s="17" t="e">
        <f>'C завтраками| Bed and breakfast'!#REF!</f>
        <v>#REF!</v>
      </c>
      <c r="W25" s="17" t="e">
        <f>'C завтраками| Bed and breakfast'!#REF!</f>
        <v>#REF!</v>
      </c>
      <c r="X25" s="17" t="e">
        <f>'C завтраками| Bed and breakfast'!#REF!</f>
        <v>#REF!</v>
      </c>
      <c r="Y25" s="17" t="e">
        <f>'C завтраками| Bed and breakfast'!#REF!</f>
        <v>#REF!</v>
      </c>
      <c r="Z25" s="17" t="e">
        <f>'C завтраками| Bed and breakfast'!#REF!</f>
        <v>#REF!</v>
      </c>
      <c r="AA25" s="17" t="e">
        <f>'C завтраками| Bed and breakfast'!#REF!</f>
        <v>#REF!</v>
      </c>
      <c r="AB25" s="17" t="e">
        <f>'C завтраками| Bed and breakfast'!#REF!</f>
        <v>#REF!</v>
      </c>
      <c r="AC25" s="17" t="e">
        <f>'C завтраками| Bed and breakfast'!#REF!</f>
        <v>#REF!</v>
      </c>
      <c r="AD25" s="17" t="e">
        <f>'C завтраками| Bed and breakfast'!#REF!</f>
        <v>#REF!</v>
      </c>
      <c r="AE25" s="17" t="e">
        <f>'C завтраками| Bed and breakfast'!#REF!</f>
        <v>#REF!</v>
      </c>
      <c r="AF25" s="17" t="e">
        <f>'C завтраками| Bed and breakfast'!#REF!</f>
        <v>#REF!</v>
      </c>
      <c r="AG25" s="17" t="e">
        <f>'C завтраками| Bed and breakfast'!#REF!</f>
        <v>#REF!</v>
      </c>
      <c r="AH25" s="17" t="e">
        <f>'C завтраками| Bed and breakfast'!#REF!</f>
        <v>#REF!</v>
      </c>
      <c r="AI25" s="17" t="e">
        <f>'C завтраками| Bed and breakfast'!#REF!</f>
        <v>#REF!</v>
      </c>
      <c r="AJ25" s="17" t="e">
        <f>'C завтраками| Bed and breakfast'!#REF!</f>
        <v>#REF!</v>
      </c>
      <c r="AK25" s="17" t="e">
        <f>'C завтраками| Bed and breakfast'!#REF!</f>
        <v>#REF!</v>
      </c>
      <c r="AL25" s="17" t="e">
        <f>'C завтраками| Bed and breakfast'!#REF!</f>
        <v>#REF!</v>
      </c>
      <c r="AM25" s="17" t="e">
        <f>'C завтраками| Bed and breakfast'!#REF!</f>
        <v>#REF!</v>
      </c>
      <c r="AN25" s="17" t="e">
        <f>'C завтраками| Bed and breakfast'!#REF!</f>
        <v>#REF!</v>
      </c>
      <c r="AO25" s="17" t="e">
        <f>'C завтраками| Bed and breakfast'!#REF!</f>
        <v>#REF!</v>
      </c>
      <c r="AP25" s="17" t="e">
        <f>'C завтраками| Bed and breakfast'!#REF!</f>
        <v>#REF!</v>
      </c>
    </row>
    <row r="26" spans="1:42" ht="10.35" customHeight="1" x14ac:dyDescent="0.2"/>
    <row r="27" spans="1:42" x14ac:dyDescent="0.2">
      <c r="A27" s="27" t="s">
        <v>10</v>
      </c>
    </row>
    <row r="28" spans="1:42" s="16" customFormat="1" ht="23.45" customHeight="1" x14ac:dyDescent="0.2">
      <c r="A28" s="20" t="s">
        <v>11</v>
      </c>
      <c r="B28" s="24" t="e">
        <f t="shared" ref="B28" si="0">B4</f>
        <v>#REF!</v>
      </c>
      <c r="C28" s="24" t="e">
        <f t="shared" ref="C28:AP28" si="1">C4</f>
        <v>#REF!</v>
      </c>
      <c r="D28" s="24" t="e">
        <f t="shared" si="1"/>
        <v>#REF!</v>
      </c>
      <c r="E28" s="24" t="e">
        <f t="shared" si="1"/>
        <v>#REF!</v>
      </c>
      <c r="F28" s="24" t="e">
        <f t="shared" si="1"/>
        <v>#REF!</v>
      </c>
      <c r="G28" s="24" t="e">
        <f t="shared" si="1"/>
        <v>#REF!</v>
      </c>
      <c r="H28" s="24" t="e">
        <f t="shared" si="1"/>
        <v>#REF!</v>
      </c>
      <c r="I28" s="24" t="e">
        <f t="shared" si="1"/>
        <v>#REF!</v>
      </c>
      <c r="J28" s="24" t="e">
        <f t="shared" si="1"/>
        <v>#REF!</v>
      </c>
      <c r="K28" s="24" t="e">
        <f t="shared" si="1"/>
        <v>#REF!</v>
      </c>
      <c r="L28" s="24" t="e">
        <f t="shared" si="1"/>
        <v>#REF!</v>
      </c>
      <c r="M28" s="24" t="e">
        <f t="shared" si="1"/>
        <v>#REF!</v>
      </c>
      <c r="N28" s="24" t="e">
        <f t="shared" si="1"/>
        <v>#REF!</v>
      </c>
      <c r="O28" s="24" t="e">
        <f t="shared" si="1"/>
        <v>#REF!</v>
      </c>
      <c r="P28" s="24" t="e">
        <f t="shared" si="1"/>
        <v>#REF!</v>
      </c>
      <c r="Q28" s="24" t="e">
        <f t="shared" si="1"/>
        <v>#REF!</v>
      </c>
      <c r="R28" s="24" t="e">
        <f t="shared" si="1"/>
        <v>#REF!</v>
      </c>
      <c r="S28" s="24" t="e">
        <f t="shared" si="1"/>
        <v>#REF!</v>
      </c>
      <c r="T28" s="24" t="e">
        <f t="shared" si="1"/>
        <v>#REF!</v>
      </c>
      <c r="U28" s="24" t="e">
        <f t="shared" si="1"/>
        <v>#REF!</v>
      </c>
      <c r="V28" s="24" t="e">
        <f t="shared" si="1"/>
        <v>#REF!</v>
      </c>
      <c r="W28" s="24" t="e">
        <f t="shared" si="1"/>
        <v>#REF!</v>
      </c>
      <c r="X28" s="24" t="e">
        <f t="shared" si="1"/>
        <v>#REF!</v>
      </c>
      <c r="Y28" s="24" t="e">
        <f t="shared" si="1"/>
        <v>#REF!</v>
      </c>
      <c r="Z28" s="24" t="e">
        <f t="shared" si="1"/>
        <v>#REF!</v>
      </c>
      <c r="AA28" s="24" t="e">
        <f t="shared" si="1"/>
        <v>#REF!</v>
      </c>
      <c r="AB28" s="24" t="e">
        <f t="shared" si="1"/>
        <v>#REF!</v>
      </c>
      <c r="AC28" s="24" t="e">
        <f t="shared" si="1"/>
        <v>#REF!</v>
      </c>
      <c r="AD28" s="24" t="e">
        <f t="shared" si="1"/>
        <v>#REF!</v>
      </c>
      <c r="AE28" s="24" t="e">
        <f t="shared" si="1"/>
        <v>#REF!</v>
      </c>
      <c r="AF28" s="24" t="e">
        <f t="shared" si="1"/>
        <v>#REF!</v>
      </c>
      <c r="AG28" s="24" t="e">
        <f t="shared" si="1"/>
        <v>#REF!</v>
      </c>
      <c r="AH28" s="24" t="e">
        <f t="shared" si="1"/>
        <v>#REF!</v>
      </c>
      <c r="AI28" s="24" t="e">
        <f t="shared" si="1"/>
        <v>#REF!</v>
      </c>
      <c r="AJ28" s="24" t="e">
        <f t="shared" si="1"/>
        <v>#REF!</v>
      </c>
      <c r="AK28" s="24" t="e">
        <f t="shared" si="1"/>
        <v>#REF!</v>
      </c>
      <c r="AL28" s="24" t="e">
        <f t="shared" si="1"/>
        <v>#REF!</v>
      </c>
      <c r="AM28" s="24" t="e">
        <f t="shared" si="1"/>
        <v>#REF!</v>
      </c>
      <c r="AN28" s="24" t="e">
        <f t="shared" si="1"/>
        <v>#REF!</v>
      </c>
      <c r="AO28" s="24" t="e">
        <f t="shared" si="1"/>
        <v>#REF!</v>
      </c>
      <c r="AP28" s="24" t="e">
        <f t="shared" si="1"/>
        <v>#REF!</v>
      </c>
    </row>
    <row r="29" spans="1:42" s="16" customFormat="1" ht="23.45" customHeight="1" x14ac:dyDescent="0.2">
      <c r="A29" s="20"/>
      <c r="B29" s="24" t="e">
        <f t="shared" ref="B29" si="2">B5</f>
        <v>#REF!</v>
      </c>
      <c r="C29" s="24" t="e">
        <f t="shared" ref="C29:AP29" si="3">C5</f>
        <v>#REF!</v>
      </c>
      <c r="D29" s="24" t="e">
        <f t="shared" si="3"/>
        <v>#REF!</v>
      </c>
      <c r="E29" s="24" t="e">
        <f t="shared" si="3"/>
        <v>#REF!</v>
      </c>
      <c r="F29" s="24" t="e">
        <f t="shared" si="3"/>
        <v>#REF!</v>
      </c>
      <c r="G29" s="24" t="e">
        <f t="shared" si="3"/>
        <v>#REF!</v>
      </c>
      <c r="H29" s="24" t="e">
        <f t="shared" si="3"/>
        <v>#REF!</v>
      </c>
      <c r="I29" s="24" t="e">
        <f t="shared" si="3"/>
        <v>#REF!</v>
      </c>
      <c r="J29" s="24" t="e">
        <f t="shared" si="3"/>
        <v>#REF!</v>
      </c>
      <c r="K29" s="24" t="e">
        <f t="shared" si="3"/>
        <v>#REF!</v>
      </c>
      <c r="L29" s="24" t="e">
        <f t="shared" si="3"/>
        <v>#REF!</v>
      </c>
      <c r="M29" s="24" t="e">
        <f t="shared" si="3"/>
        <v>#REF!</v>
      </c>
      <c r="N29" s="24" t="e">
        <f t="shared" si="3"/>
        <v>#REF!</v>
      </c>
      <c r="O29" s="24" t="e">
        <f t="shared" si="3"/>
        <v>#REF!</v>
      </c>
      <c r="P29" s="24" t="e">
        <f t="shared" si="3"/>
        <v>#REF!</v>
      </c>
      <c r="Q29" s="24" t="e">
        <f t="shared" si="3"/>
        <v>#REF!</v>
      </c>
      <c r="R29" s="24" t="e">
        <f t="shared" si="3"/>
        <v>#REF!</v>
      </c>
      <c r="S29" s="24" t="e">
        <f t="shared" si="3"/>
        <v>#REF!</v>
      </c>
      <c r="T29" s="24" t="e">
        <f t="shared" si="3"/>
        <v>#REF!</v>
      </c>
      <c r="U29" s="24" t="e">
        <f t="shared" si="3"/>
        <v>#REF!</v>
      </c>
      <c r="V29" s="24" t="e">
        <f t="shared" si="3"/>
        <v>#REF!</v>
      </c>
      <c r="W29" s="24" t="e">
        <f t="shared" si="3"/>
        <v>#REF!</v>
      </c>
      <c r="X29" s="24" t="e">
        <f t="shared" si="3"/>
        <v>#REF!</v>
      </c>
      <c r="Y29" s="24" t="e">
        <f t="shared" si="3"/>
        <v>#REF!</v>
      </c>
      <c r="Z29" s="24" t="e">
        <f t="shared" si="3"/>
        <v>#REF!</v>
      </c>
      <c r="AA29" s="24" t="e">
        <f t="shared" si="3"/>
        <v>#REF!</v>
      </c>
      <c r="AB29" s="24" t="e">
        <f t="shared" si="3"/>
        <v>#REF!</v>
      </c>
      <c r="AC29" s="24" t="e">
        <f t="shared" si="3"/>
        <v>#REF!</v>
      </c>
      <c r="AD29" s="24" t="e">
        <f t="shared" si="3"/>
        <v>#REF!</v>
      </c>
      <c r="AE29" s="24" t="e">
        <f t="shared" si="3"/>
        <v>#REF!</v>
      </c>
      <c r="AF29" s="24" t="e">
        <f t="shared" si="3"/>
        <v>#REF!</v>
      </c>
      <c r="AG29" s="24" t="e">
        <f t="shared" si="3"/>
        <v>#REF!</v>
      </c>
      <c r="AH29" s="24" t="e">
        <f t="shared" si="3"/>
        <v>#REF!</v>
      </c>
      <c r="AI29" s="24" t="e">
        <f t="shared" si="3"/>
        <v>#REF!</v>
      </c>
      <c r="AJ29" s="24" t="e">
        <f t="shared" si="3"/>
        <v>#REF!</v>
      </c>
      <c r="AK29" s="24" t="e">
        <f t="shared" si="3"/>
        <v>#REF!</v>
      </c>
      <c r="AL29" s="24" t="e">
        <f t="shared" si="3"/>
        <v>#REF!</v>
      </c>
      <c r="AM29" s="24" t="e">
        <f t="shared" si="3"/>
        <v>#REF!</v>
      </c>
      <c r="AN29" s="24" t="e">
        <f t="shared" si="3"/>
        <v>#REF!</v>
      </c>
      <c r="AO29" s="24" t="e">
        <f t="shared" si="3"/>
        <v>#REF!</v>
      </c>
      <c r="AP29" s="24" t="e">
        <f t="shared" si="3"/>
        <v>#REF!</v>
      </c>
    </row>
    <row r="30" spans="1:42" s="18" customFormat="1" ht="11.1" customHeight="1" x14ac:dyDescent="0.2">
      <c r="A30" s="17" t="s">
        <v>149</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row>
    <row r="31" spans="1:42" s="18" customFormat="1" ht="11.1" customHeight="1" x14ac:dyDescent="0.2">
      <c r="A31" s="19">
        <v>1</v>
      </c>
      <c r="B31" s="17" t="e">
        <f t="shared" ref="B31" si="4">ROUNDUP(B7*0.8,)</f>
        <v>#REF!</v>
      </c>
      <c r="C31" s="17" t="e">
        <f t="shared" ref="C31:AP31" si="5">ROUNDUP(C7*0.8,)</f>
        <v>#REF!</v>
      </c>
      <c r="D31" s="17" t="e">
        <f t="shared" si="5"/>
        <v>#REF!</v>
      </c>
      <c r="E31" s="17" t="e">
        <f t="shared" si="5"/>
        <v>#REF!</v>
      </c>
      <c r="F31" s="17" t="e">
        <f t="shared" si="5"/>
        <v>#REF!</v>
      </c>
      <c r="G31" s="17" t="e">
        <f t="shared" si="5"/>
        <v>#REF!</v>
      </c>
      <c r="H31" s="17" t="e">
        <f t="shared" si="5"/>
        <v>#REF!</v>
      </c>
      <c r="I31" s="17" t="e">
        <f t="shared" si="5"/>
        <v>#REF!</v>
      </c>
      <c r="J31" s="17" t="e">
        <f t="shared" si="5"/>
        <v>#REF!</v>
      </c>
      <c r="K31" s="17" t="e">
        <f t="shared" si="5"/>
        <v>#REF!</v>
      </c>
      <c r="L31" s="17" t="e">
        <f t="shared" si="5"/>
        <v>#REF!</v>
      </c>
      <c r="M31" s="17" t="e">
        <f t="shared" si="5"/>
        <v>#REF!</v>
      </c>
      <c r="N31" s="17" t="e">
        <f t="shared" si="5"/>
        <v>#REF!</v>
      </c>
      <c r="O31" s="17" t="e">
        <f t="shared" si="5"/>
        <v>#REF!</v>
      </c>
      <c r="P31" s="17" t="e">
        <f t="shared" si="5"/>
        <v>#REF!</v>
      </c>
      <c r="Q31" s="17" t="e">
        <f t="shared" si="5"/>
        <v>#REF!</v>
      </c>
      <c r="R31" s="17" t="e">
        <f t="shared" si="5"/>
        <v>#REF!</v>
      </c>
      <c r="S31" s="17" t="e">
        <f t="shared" si="5"/>
        <v>#REF!</v>
      </c>
      <c r="T31" s="17" t="e">
        <f t="shared" si="5"/>
        <v>#REF!</v>
      </c>
      <c r="U31" s="17" t="e">
        <f t="shared" si="5"/>
        <v>#REF!</v>
      </c>
      <c r="V31" s="17" t="e">
        <f t="shared" si="5"/>
        <v>#REF!</v>
      </c>
      <c r="W31" s="17" t="e">
        <f t="shared" si="5"/>
        <v>#REF!</v>
      </c>
      <c r="X31" s="17" t="e">
        <f t="shared" si="5"/>
        <v>#REF!</v>
      </c>
      <c r="Y31" s="17" t="e">
        <f t="shared" si="5"/>
        <v>#REF!</v>
      </c>
      <c r="Z31" s="17" t="e">
        <f t="shared" si="5"/>
        <v>#REF!</v>
      </c>
      <c r="AA31" s="17" t="e">
        <f t="shared" si="5"/>
        <v>#REF!</v>
      </c>
      <c r="AB31" s="17" t="e">
        <f t="shared" si="5"/>
        <v>#REF!</v>
      </c>
      <c r="AC31" s="17" t="e">
        <f t="shared" si="5"/>
        <v>#REF!</v>
      </c>
      <c r="AD31" s="17" t="e">
        <f t="shared" si="5"/>
        <v>#REF!</v>
      </c>
      <c r="AE31" s="17" t="e">
        <f t="shared" si="5"/>
        <v>#REF!</v>
      </c>
      <c r="AF31" s="17" t="e">
        <f t="shared" si="5"/>
        <v>#REF!</v>
      </c>
      <c r="AG31" s="17" t="e">
        <f t="shared" si="5"/>
        <v>#REF!</v>
      </c>
      <c r="AH31" s="17" t="e">
        <f t="shared" si="5"/>
        <v>#REF!</v>
      </c>
      <c r="AI31" s="17" t="e">
        <f t="shared" si="5"/>
        <v>#REF!</v>
      </c>
      <c r="AJ31" s="17" t="e">
        <f t="shared" si="5"/>
        <v>#REF!</v>
      </c>
      <c r="AK31" s="17" t="e">
        <f t="shared" si="5"/>
        <v>#REF!</v>
      </c>
      <c r="AL31" s="17" t="e">
        <f t="shared" si="5"/>
        <v>#REF!</v>
      </c>
      <c r="AM31" s="17" t="e">
        <f t="shared" si="5"/>
        <v>#REF!</v>
      </c>
      <c r="AN31" s="17" t="e">
        <f t="shared" si="5"/>
        <v>#REF!</v>
      </c>
      <c r="AO31" s="17" t="e">
        <f t="shared" si="5"/>
        <v>#REF!</v>
      </c>
      <c r="AP31" s="17" t="e">
        <f t="shared" si="5"/>
        <v>#REF!</v>
      </c>
    </row>
    <row r="32" spans="1:42" s="18" customFormat="1" ht="11.1" customHeight="1" x14ac:dyDescent="0.2">
      <c r="A32" s="19">
        <v>2</v>
      </c>
      <c r="B32" s="17" t="e">
        <f t="shared" ref="B32" si="6">ROUNDUP(B8*0.8,)</f>
        <v>#REF!</v>
      </c>
      <c r="C32" s="17" t="e">
        <f t="shared" ref="C32:AP32" si="7">ROUNDUP(C8*0.8,)</f>
        <v>#REF!</v>
      </c>
      <c r="D32" s="17" t="e">
        <f t="shared" si="7"/>
        <v>#REF!</v>
      </c>
      <c r="E32" s="17" t="e">
        <f t="shared" si="7"/>
        <v>#REF!</v>
      </c>
      <c r="F32" s="17" t="e">
        <f t="shared" si="7"/>
        <v>#REF!</v>
      </c>
      <c r="G32" s="17" t="e">
        <f t="shared" si="7"/>
        <v>#REF!</v>
      </c>
      <c r="H32" s="17" t="e">
        <f t="shared" si="7"/>
        <v>#REF!</v>
      </c>
      <c r="I32" s="17" t="e">
        <f t="shared" si="7"/>
        <v>#REF!</v>
      </c>
      <c r="J32" s="17" t="e">
        <f t="shared" si="7"/>
        <v>#REF!</v>
      </c>
      <c r="K32" s="17" t="e">
        <f t="shared" si="7"/>
        <v>#REF!</v>
      </c>
      <c r="L32" s="17" t="e">
        <f t="shared" si="7"/>
        <v>#REF!</v>
      </c>
      <c r="M32" s="17" t="e">
        <f t="shared" si="7"/>
        <v>#REF!</v>
      </c>
      <c r="N32" s="17" t="e">
        <f t="shared" si="7"/>
        <v>#REF!</v>
      </c>
      <c r="O32" s="17" t="e">
        <f t="shared" si="7"/>
        <v>#REF!</v>
      </c>
      <c r="P32" s="17" t="e">
        <f t="shared" si="7"/>
        <v>#REF!</v>
      </c>
      <c r="Q32" s="17" t="e">
        <f t="shared" si="7"/>
        <v>#REF!</v>
      </c>
      <c r="R32" s="17" t="e">
        <f t="shared" si="7"/>
        <v>#REF!</v>
      </c>
      <c r="S32" s="17" t="e">
        <f t="shared" si="7"/>
        <v>#REF!</v>
      </c>
      <c r="T32" s="17" t="e">
        <f t="shared" si="7"/>
        <v>#REF!</v>
      </c>
      <c r="U32" s="17" t="e">
        <f t="shared" si="7"/>
        <v>#REF!</v>
      </c>
      <c r="V32" s="17" t="e">
        <f t="shared" si="7"/>
        <v>#REF!</v>
      </c>
      <c r="W32" s="17" t="e">
        <f t="shared" si="7"/>
        <v>#REF!</v>
      </c>
      <c r="X32" s="17" t="e">
        <f t="shared" si="7"/>
        <v>#REF!</v>
      </c>
      <c r="Y32" s="17" t="e">
        <f t="shared" si="7"/>
        <v>#REF!</v>
      </c>
      <c r="Z32" s="17" t="e">
        <f t="shared" si="7"/>
        <v>#REF!</v>
      </c>
      <c r="AA32" s="17" t="e">
        <f t="shared" si="7"/>
        <v>#REF!</v>
      </c>
      <c r="AB32" s="17" t="e">
        <f t="shared" si="7"/>
        <v>#REF!</v>
      </c>
      <c r="AC32" s="17" t="e">
        <f t="shared" si="7"/>
        <v>#REF!</v>
      </c>
      <c r="AD32" s="17" t="e">
        <f t="shared" si="7"/>
        <v>#REF!</v>
      </c>
      <c r="AE32" s="17" t="e">
        <f t="shared" si="7"/>
        <v>#REF!</v>
      </c>
      <c r="AF32" s="17" t="e">
        <f t="shared" si="7"/>
        <v>#REF!</v>
      </c>
      <c r="AG32" s="17" t="e">
        <f t="shared" si="7"/>
        <v>#REF!</v>
      </c>
      <c r="AH32" s="17" t="e">
        <f t="shared" si="7"/>
        <v>#REF!</v>
      </c>
      <c r="AI32" s="17" t="e">
        <f t="shared" si="7"/>
        <v>#REF!</v>
      </c>
      <c r="AJ32" s="17" t="e">
        <f t="shared" si="7"/>
        <v>#REF!</v>
      </c>
      <c r="AK32" s="17" t="e">
        <f t="shared" si="7"/>
        <v>#REF!</v>
      </c>
      <c r="AL32" s="17" t="e">
        <f t="shared" si="7"/>
        <v>#REF!</v>
      </c>
      <c r="AM32" s="17" t="e">
        <f t="shared" si="7"/>
        <v>#REF!</v>
      </c>
      <c r="AN32" s="17" t="e">
        <f t="shared" si="7"/>
        <v>#REF!</v>
      </c>
      <c r="AO32" s="17" t="e">
        <f t="shared" si="7"/>
        <v>#REF!</v>
      </c>
      <c r="AP32" s="17" t="e">
        <f t="shared" si="7"/>
        <v>#REF!</v>
      </c>
    </row>
    <row r="33" spans="1:42" s="18" customFormat="1" ht="11.1" customHeight="1" x14ac:dyDescent="0.2">
      <c r="A33" s="17" t="s">
        <v>150</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row>
    <row r="34" spans="1:42" s="18" customFormat="1" ht="11.1" customHeight="1" x14ac:dyDescent="0.2">
      <c r="A34" s="19">
        <v>1</v>
      </c>
      <c r="B34" s="17" t="e">
        <f t="shared" ref="B34" si="8">ROUNDUP(B10*0.8,)</f>
        <v>#REF!</v>
      </c>
      <c r="C34" s="17" t="e">
        <f t="shared" ref="C34:AP34" si="9">ROUNDUP(C10*0.8,)</f>
        <v>#REF!</v>
      </c>
      <c r="D34" s="17" t="e">
        <f t="shared" si="9"/>
        <v>#REF!</v>
      </c>
      <c r="E34" s="17" t="e">
        <f t="shared" si="9"/>
        <v>#REF!</v>
      </c>
      <c r="F34" s="17" t="e">
        <f t="shared" si="9"/>
        <v>#REF!</v>
      </c>
      <c r="G34" s="17" t="e">
        <f t="shared" si="9"/>
        <v>#REF!</v>
      </c>
      <c r="H34" s="17" t="e">
        <f t="shared" si="9"/>
        <v>#REF!</v>
      </c>
      <c r="I34" s="17" t="e">
        <f t="shared" si="9"/>
        <v>#REF!</v>
      </c>
      <c r="J34" s="17" t="e">
        <f t="shared" si="9"/>
        <v>#REF!</v>
      </c>
      <c r="K34" s="17" t="e">
        <f t="shared" si="9"/>
        <v>#REF!</v>
      </c>
      <c r="L34" s="17" t="e">
        <f t="shared" si="9"/>
        <v>#REF!</v>
      </c>
      <c r="M34" s="17" t="e">
        <f t="shared" si="9"/>
        <v>#REF!</v>
      </c>
      <c r="N34" s="17" t="e">
        <f t="shared" si="9"/>
        <v>#REF!</v>
      </c>
      <c r="O34" s="17" t="e">
        <f t="shared" si="9"/>
        <v>#REF!</v>
      </c>
      <c r="P34" s="17" t="e">
        <f t="shared" si="9"/>
        <v>#REF!</v>
      </c>
      <c r="Q34" s="17" t="e">
        <f t="shared" si="9"/>
        <v>#REF!</v>
      </c>
      <c r="R34" s="17" t="e">
        <f t="shared" si="9"/>
        <v>#REF!</v>
      </c>
      <c r="S34" s="17" t="e">
        <f t="shared" si="9"/>
        <v>#REF!</v>
      </c>
      <c r="T34" s="17" t="e">
        <f t="shared" si="9"/>
        <v>#REF!</v>
      </c>
      <c r="U34" s="17" t="e">
        <f t="shared" si="9"/>
        <v>#REF!</v>
      </c>
      <c r="V34" s="17" t="e">
        <f t="shared" si="9"/>
        <v>#REF!</v>
      </c>
      <c r="W34" s="17" t="e">
        <f t="shared" si="9"/>
        <v>#REF!</v>
      </c>
      <c r="X34" s="17" t="e">
        <f t="shared" si="9"/>
        <v>#REF!</v>
      </c>
      <c r="Y34" s="17" t="e">
        <f t="shared" si="9"/>
        <v>#REF!</v>
      </c>
      <c r="Z34" s="17" t="e">
        <f t="shared" si="9"/>
        <v>#REF!</v>
      </c>
      <c r="AA34" s="17" t="e">
        <f t="shared" si="9"/>
        <v>#REF!</v>
      </c>
      <c r="AB34" s="17" t="e">
        <f t="shared" si="9"/>
        <v>#REF!</v>
      </c>
      <c r="AC34" s="17" t="e">
        <f t="shared" si="9"/>
        <v>#REF!</v>
      </c>
      <c r="AD34" s="17" t="e">
        <f t="shared" si="9"/>
        <v>#REF!</v>
      </c>
      <c r="AE34" s="17" t="e">
        <f t="shared" si="9"/>
        <v>#REF!</v>
      </c>
      <c r="AF34" s="17" t="e">
        <f t="shared" si="9"/>
        <v>#REF!</v>
      </c>
      <c r="AG34" s="17" t="e">
        <f t="shared" si="9"/>
        <v>#REF!</v>
      </c>
      <c r="AH34" s="17" t="e">
        <f t="shared" si="9"/>
        <v>#REF!</v>
      </c>
      <c r="AI34" s="17" t="e">
        <f t="shared" si="9"/>
        <v>#REF!</v>
      </c>
      <c r="AJ34" s="17" t="e">
        <f t="shared" si="9"/>
        <v>#REF!</v>
      </c>
      <c r="AK34" s="17" t="e">
        <f t="shared" si="9"/>
        <v>#REF!</v>
      </c>
      <c r="AL34" s="17" t="e">
        <f t="shared" si="9"/>
        <v>#REF!</v>
      </c>
      <c r="AM34" s="17" t="e">
        <f t="shared" si="9"/>
        <v>#REF!</v>
      </c>
      <c r="AN34" s="17" t="e">
        <f t="shared" si="9"/>
        <v>#REF!</v>
      </c>
      <c r="AO34" s="17" t="e">
        <f t="shared" si="9"/>
        <v>#REF!</v>
      </c>
      <c r="AP34" s="17" t="e">
        <f t="shared" si="9"/>
        <v>#REF!</v>
      </c>
    </row>
    <row r="35" spans="1:42" s="18" customFormat="1" ht="11.1" customHeight="1" x14ac:dyDescent="0.2">
      <c r="A35" s="19">
        <v>2</v>
      </c>
      <c r="B35" s="17" t="e">
        <f t="shared" ref="B35" si="10">ROUNDUP(B11*0.8,)</f>
        <v>#REF!</v>
      </c>
      <c r="C35" s="17" t="e">
        <f t="shared" ref="C35:AP35" si="11">ROUNDUP(C11*0.8,)</f>
        <v>#REF!</v>
      </c>
      <c r="D35" s="17" t="e">
        <f t="shared" si="11"/>
        <v>#REF!</v>
      </c>
      <c r="E35" s="17" t="e">
        <f t="shared" si="11"/>
        <v>#REF!</v>
      </c>
      <c r="F35" s="17" t="e">
        <f t="shared" si="11"/>
        <v>#REF!</v>
      </c>
      <c r="G35" s="17" t="e">
        <f t="shared" si="11"/>
        <v>#REF!</v>
      </c>
      <c r="H35" s="17" t="e">
        <f t="shared" si="11"/>
        <v>#REF!</v>
      </c>
      <c r="I35" s="17" t="e">
        <f t="shared" si="11"/>
        <v>#REF!</v>
      </c>
      <c r="J35" s="17" t="e">
        <f t="shared" si="11"/>
        <v>#REF!</v>
      </c>
      <c r="K35" s="17" t="e">
        <f t="shared" si="11"/>
        <v>#REF!</v>
      </c>
      <c r="L35" s="17" t="e">
        <f t="shared" si="11"/>
        <v>#REF!</v>
      </c>
      <c r="M35" s="17" t="e">
        <f t="shared" si="11"/>
        <v>#REF!</v>
      </c>
      <c r="N35" s="17" t="e">
        <f t="shared" si="11"/>
        <v>#REF!</v>
      </c>
      <c r="O35" s="17" t="e">
        <f t="shared" si="11"/>
        <v>#REF!</v>
      </c>
      <c r="P35" s="17" t="e">
        <f t="shared" si="11"/>
        <v>#REF!</v>
      </c>
      <c r="Q35" s="17" t="e">
        <f t="shared" si="11"/>
        <v>#REF!</v>
      </c>
      <c r="R35" s="17" t="e">
        <f t="shared" si="11"/>
        <v>#REF!</v>
      </c>
      <c r="S35" s="17" t="e">
        <f t="shared" si="11"/>
        <v>#REF!</v>
      </c>
      <c r="T35" s="17" t="e">
        <f t="shared" si="11"/>
        <v>#REF!</v>
      </c>
      <c r="U35" s="17" t="e">
        <f t="shared" si="11"/>
        <v>#REF!</v>
      </c>
      <c r="V35" s="17" t="e">
        <f t="shared" si="11"/>
        <v>#REF!</v>
      </c>
      <c r="W35" s="17" t="e">
        <f t="shared" si="11"/>
        <v>#REF!</v>
      </c>
      <c r="X35" s="17" t="e">
        <f t="shared" si="11"/>
        <v>#REF!</v>
      </c>
      <c r="Y35" s="17" t="e">
        <f t="shared" si="11"/>
        <v>#REF!</v>
      </c>
      <c r="Z35" s="17" t="e">
        <f t="shared" si="11"/>
        <v>#REF!</v>
      </c>
      <c r="AA35" s="17" t="e">
        <f t="shared" si="11"/>
        <v>#REF!</v>
      </c>
      <c r="AB35" s="17" t="e">
        <f t="shared" si="11"/>
        <v>#REF!</v>
      </c>
      <c r="AC35" s="17" t="e">
        <f t="shared" si="11"/>
        <v>#REF!</v>
      </c>
      <c r="AD35" s="17" t="e">
        <f t="shared" si="11"/>
        <v>#REF!</v>
      </c>
      <c r="AE35" s="17" t="e">
        <f t="shared" si="11"/>
        <v>#REF!</v>
      </c>
      <c r="AF35" s="17" t="e">
        <f t="shared" si="11"/>
        <v>#REF!</v>
      </c>
      <c r="AG35" s="17" t="e">
        <f t="shared" si="11"/>
        <v>#REF!</v>
      </c>
      <c r="AH35" s="17" t="e">
        <f t="shared" si="11"/>
        <v>#REF!</v>
      </c>
      <c r="AI35" s="17" t="e">
        <f t="shared" si="11"/>
        <v>#REF!</v>
      </c>
      <c r="AJ35" s="17" t="e">
        <f t="shared" si="11"/>
        <v>#REF!</v>
      </c>
      <c r="AK35" s="17" t="e">
        <f t="shared" si="11"/>
        <v>#REF!</v>
      </c>
      <c r="AL35" s="17" t="e">
        <f t="shared" si="11"/>
        <v>#REF!</v>
      </c>
      <c r="AM35" s="17" t="e">
        <f t="shared" si="11"/>
        <v>#REF!</v>
      </c>
      <c r="AN35" s="17" t="e">
        <f t="shared" si="11"/>
        <v>#REF!</v>
      </c>
      <c r="AO35" s="17" t="e">
        <f t="shared" si="11"/>
        <v>#REF!</v>
      </c>
      <c r="AP35" s="17" t="e">
        <f t="shared" si="11"/>
        <v>#REF!</v>
      </c>
    </row>
    <row r="36" spans="1:42" s="18" customFormat="1" ht="11.1" customHeight="1" x14ac:dyDescent="0.2">
      <c r="A36" s="17" t="s">
        <v>151</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row>
    <row r="37" spans="1:42" s="18" customFormat="1" ht="11.1" customHeight="1" x14ac:dyDescent="0.2">
      <c r="A37" s="19">
        <v>1</v>
      </c>
      <c r="B37" s="17" t="e">
        <f t="shared" ref="B37" si="12">ROUNDUP(B13*0.8,)</f>
        <v>#REF!</v>
      </c>
      <c r="C37" s="17" t="e">
        <f t="shared" ref="C37:AP37" si="13">ROUNDUP(C13*0.8,)</f>
        <v>#REF!</v>
      </c>
      <c r="D37" s="17" t="e">
        <f t="shared" si="13"/>
        <v>#REF!</v>
      </c>
      <c r="E37" s="17" t="e">
        <f t="shared" si="13"/>
        <v>#REF!</v>
      </c>
      <c r="F37" s="17" t="e">
        <f t="shared" si="13"/>
        <v>#REF!</v>
      </c>
      <c r="G37" s="17" t="e">
        <f t="shared" si="13"/>
        <v>#REF!</v>
      </c>
      <c r="H37" s="17" t="e">
        <f t="shared" si="13"/>
        <v>#REF!</v>
      </c>
      <c r="I37" s="17" t="e">
        <f t="shared" si="13"/>
        <v>#REF!</v>
      </c>
      <c r="J37" s="17" t="e">
        <f t="shared" si="13"/>
        <v>#REF!</v>
      </c>
      <c r="K37" s="17" t="e">
        <f t="shared" si="13"/>
        <v>#REF!</v>
      </c>
      <c r="L37" s="17" t="e">
        <f t="shared" si="13"/>
        <v>#REF!</v>
      </c>
      <c r="M37" s="17" t="e">
        <f t="shared" si="13"/>
        <v>#REF!</v>
      </c>
      <c r="N37" s="17" t="e">
        <f t="shared" si="13"/>
        <v>#REF!</v>
      </c>
      <c r="O37" s="17" t="e">
        <f t="shared" si="13"/>
        <v>#REF!</v>
      </c>
      <c r="P37" s="17" t="e">
        <f t="shared" si="13"/>
        <v>#REF!</v>
      </c>
      <c r="Q37" s="17" t="e">
        <f t="shared" si="13"/>
        <v>#REF!</v>
      </c>
      <c r="R37" s="17" t="e">
        <f t="shared" si="13"/>
        <v>#REF!</v>
      </c>
      <c r="S37" s="17" t="e">
        <f t="shared" si="13"/>
        <v>#REF!</v>
      </c>
      <c r="T37" s="17" t="e">
        <f t="shared" si="13"/>
        <v>#REF!</v>
      </c>
      <c r="U37" s="17" t="e">
        <f t="shared" si="13"/>
        <v>#REF!</v>
      </c>
      <c r="V37" s="17" t="e">
        <f t="shared" si="13"/>
        <v>#REF!</v>
      </c>
      <c r="W37" s="17" t="e">
        <f t="shared" si="13"/>
        <v>#REF!</v>
      </c>
      <c r="X37" s="17" t="e">
        <f t="shared" si="13"/>
        <v>#REF!</v>
      </c>
      <c r="Y37" s="17" t="e">
        <f t="shared" si="13"/>
        <v>#REF!</v>
      </c>
      <c r="Z37" s="17" t="e">
        <f t="shared" si="13"/>
        <v>#REF!</v>
      </c>
      <c r="AA37" s="17" t="e">
        <f t="shared" si="13"/>
        <v>#REF!</v>
      </c>
      <c r="AB37" s="17" t="e">
        <f t="shared" si="13"/>
        <v>#REF!</v>
      </c>
      <c r="AC37" s="17" t="e">
        <f t="shared" si="13"/>
        <v>#REF!</v>
      </c>
      <c r="AD37" s="17" t="e">
        <f t="shared" si="13"/>
        <v>#REF!</v>
      </c>
      <c r="AE37" s="17" t="e">
        <f t="shared" si="13"/>
        <v>#REF!</v>
      </c>
      <c r="AF37" s="17" t="e">
        <f t="shared" si="13"/>
        <v>#REF!</v>
      </c>
      <c r="AG37" s="17" t="e">
        <f t="shared" si="13"/>
        <v>#REF!</v>
      </c>
      <c r="AH37" s="17" t="e">
        <f t="shared" si="13"/>
        <v>#REF!</v>
      </c>
      <c r="AI37" s="17" t="e">
        <f t="shared" si="13"/>
        <v>#REF!</v>
      </c>
      <c r="AJ37" s="17" t="e">
        <f t="shared" si="13"/>
        <v>#REF!</v>
      </c>
      <c r="AK37" s="17" t="e">
        <f t="shared" si="13"/>
        <v>#REF!</v>
      </c>
      <c r="AL37" s="17" t="e">
        <f t="shared" si="13"/>
        <v>#REF!</v>
      </c>
      <c r="AM37" s="17" t="e">
        <f t="shared" si="13"/>
        <v>#REF!</v>
      </c>
      <c r="AN37" s="17" t="e">
        <f t="shared" si="13"/>
        <v>#REF!</v>
      </c>
      <c r="AO37" s="17" t="e">
        <f t="shared" si="13"/>
        <v>#REF!</v>
      </c>
      <c r="AP37" s="17" t="e">
        <f t="shared" si="13"/>
        <v>#REF!</v>
      </c>
    </row>
    <row r="38" spans="1:42" s="18" customFormat="1" ht="11.1" customHeight="1" x14ac:dyDescent="0.2">
      <c r="A38" s="19">
        <v>2</v>
      </c>
      <c r="B38" s="17" t="e">
        <f t="shared" ref="B38" si="14">ROUNDUP(B14*0.8,)</f>
        <v>#REF!</v>
      </c>
      <c r="C38" s="17" t="e">
        <f t="shared" ref="C38:AP38" si="15">ROUNDUP(C14*0.8,)</f>
        <v>#REF!</v>
      </c>
      <c r="D38" s="17" t="e">
        <f t="shared" si="15"/>
        <v>#REF!</v>
      </c>
      <c r="E38" s="17" t="e">
        <f t="shared" si="15"/>
        <v>#REF!</v>
      </c>
      <c r="F38" s="17" t="e">
        <f t="shared" si="15"/>
        <v>#REF!</v>
      </c>
      <c r="G38" s="17" t="e">
        <f t="shared" si="15"/>
        <v>#REF!</v>
      </c>
      <c r="H38" s="17" t="e">
        <f t="shared" si="15"/>
        <v>#REF!</v>
      </c>
      <c r="I38" s="17" t="e">
        <f t="shared" si="15"/>
        <v>#REF!</v>
      </c>
      <c r="J38" s="17" t="e">
        <f t="shared" si="15"/>
        <v>#REF!</v>
      </c>
      <c r="K38" s="17" t="e">
        <f t="shared" si="15"/>
        <v>#REF!</v>
      </c>
      <c r="L38" s="17" t="e">
        <f t="shared" si="15"/>
        <v>#REF!</v>
      </c>
      <c r="M38" s="17" t="e">
        <f t="shared" si="15"/>
        <v>#REF!</v>
      </c>
      <c r="N38" s="17" t="e">
        <f t="shared" si="15"/>
        <v>#REF!</v>
      </c>
      <c r="O38" s="17" t="e">
        <f t="shared" si="15"/>
        <v>#REF!</v>
      </c>
      <c r="P38" s="17" t="e">
        <f t="shared" si="15"/>
        <v>#REF!</v>
      </c>
      <c r="Q38" s="17" t="e">
        <f t="shared" si="15"/>
        <v>#REF!</v>
      </c>
      <c r="R38" s="17" t="e">
        <f t="shared" si="15"/>
        <v>#REF!</v>
      </c>
      <c r="S38" s="17" t="e">
        <f t="shared" si="15"/>
        <v>#REF!</v>
      </c>
      <c r="T38" s="17" t="e">
        <f t="shared" si="15"/>
        <v>#REF!</v>
      </c>
      <c r="U38" s="17" t="e">
        <f t="shared" si="15"/>
        <v>#REF!</v>
      </c>
      <c r="V38" s="17" t="e">
        <f t="shared" si="15"/>
        <v>#REF!</v>
      </c>
      <c r="W38" s="17" t="e">
        <f t="shared" si="15"/>
        <v>#REF!</v>
      </c>
      <c r="X38" s="17" t="e">
        <f t="shared" si="15"/>
        <v>#REF!</v>
      </c>
      <c r="Y38" s="17" t="e">
        <f t="shared" si="15"/>
        <v>#REF!</v>
      </c>
      <c r="Z38" s="17" t="e">
        <f t="shared" si="15"/>
        <v>#REF!</v>
      </c>
      <c r="AA38" s="17" t="e">
        <f t="shared" si="15"/>
        <v>#REF!</v>
      </c>
      <c r="AB38" s="17" t="e">
        <f t="shared" si="15"/>
        <v>#REF!</v>
      </c>
      <c r="AC38" s="17" t="e">
        <f t="shared" si="15"/>
        <v>#REF!</v>
      </c>
      <c r="AD38" s="17" t="e">
        <f t="shared" si="15"/>
        <v>#REF!</v>
      </c>
      <c r="AE38" s="17" t="e">
        <f t="shared" si="15"/>
        <v>#REF!</v>
      </c>
      <c r="AF38" s="17" t="e">
        <f t="shared" si="15"/>
        <v>#REF!</v>
      </c>
      <c r="AG38" s="17" t="e">
        <f t="shared" si="15"/>
        <v>#REF!</v>
      </c>
      <c r="AH38" s="17" t="e">
        <f t="shared" si="15"/>
        <v>#REF!</v>
      </c>
      <c r="AI38" s="17" t="e">
        <f t="shared" si="15"/>
        <v>#REF!</v>
      </c>
      <c r="AJ38" s="17" t="e">
        <f t="shared" si="15"/>
        <v>#REF!</v>
      </c>
      <c r="AK38" s="17" t="e">
        <f t="shared" si="15"/>
        <v>#REF!</v>
      </c>
      <c r="AL38" s="17" t="e">
        <f t="shared" si="15"/>
        <v>#REF!</v>
      </c>
      <c r="AM38" s="17" t="e">
        <f t="shared" si="15"/>
        <v>#REF!</v>
      </c>
      <c r="AN38" s="17" t="e">
        <f t="shared" si="15"/>
        <v>#REF!</v>
      </c>
      <c r="AO38" s="17" t="e">
        <f t="shared" si="15"/>
        <v>#REF!</v>
      </c>
      <c r="AP38" s="17" t="e">
        <f t="shared" si="15"/>
        <v>#REF!</v>
      </c>
    </row>
    <row r="39" spans="1:42" s="18" customFormat="1" ht="11.1"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row>
    <row r="40" spans="1:42" s="18" customFormat="1" ht="11.1" customHeight="1" x14ac:dyDescent="0.2">
      <c r="A40" s="19">
        <v>1</v>
      </c>
      <c r="B40" s="17" t="e">
        <f t="shared" ref="B40" si="16">ROUNDUP(B16*0.8,)</f>
        <v>#REF!</v>
      </c>
      <c r="C40" s="17" t="e">
        <f t="shared" ref="C40:AP40" si="17">ROUNDUP(C16*0.8,)</f>
        <v>#REF!</v>
      </c>
      <c r="D40" s="17" t="e">
        <f t="shared" si="17"/>
        <v>#REF!</v>
      </c>
      <c r="E40" s="17" t="e">
        <f t="shared" si="17"/>
        <v>#REF!</v>
      </c>
      <c r="F40" s="17" t="e">
        <f t="shared" si="17"/>
        <v>#REF!</v>
      </c>
      <c r="G40" s="17" t="e">
        <f t="shared" si="17"/>
        <v>#REF!</v>
      </c>
      <c r="H40" s="17" t="e">
        <f t="shared" si="17"/>
        <v>#REF!</v>
      </c>
      <c r="I40" s="17" t="e">
        <f t="shared" si="17"/>
        <v>#REF!</v>
      </c>
      <c r="J40" s="17" t="e">
        <f t="shared" si="17"/>
        <v>#REF!</v>
      </c>
      <c r="K40" s="17" t="e">
        <f t="shared" si="17"/>
        <v>#REF!</v>
      </c>
      <c r="L40" s="17" t="e">
        <f t="shared" si="17"/>
        <v>#REF!</v>
      </c>
      <c r="M40" s="17" t="e">
        <f t="shared" si="17"/>
        <v>#REF!</v>
      </c>
      <c r="N40" s="17" t="e">
        <f t="shared" si="17"/>
        <v>#REF!</v>
      </c>
      <c r="O40" s="17" t="e">
        <f t="shared" si="17"/>
        <v>#REF!</v>
      </c>
      <c r="P40" s="17" t="e">
        <f t="shared" si="17"/>
        <v>#REF!</v>
      </c>
      <c r="Q40" s="17" t="e">
        <f t="shared" si="17"/>
        <v>#REF!</v>
      </c>
      <c r="R40" s="17" t="e">
        <f t="shared" si="17"/>
        <v>#REF!</v>
      </c>
      <c r="S40" s="17" t="e">
        <f t="shared" si="17"/>
        <v>#REF!</v>
      </c>
      <c r="T40" s="17" t="e">
        <f t="shared" si="17"/>
        <v>#REF!</v>
      </c>
      <c r="U40" s="17" t="e">
        <f t="shared" si="17"/>
        <v>#REF!</v>
      </c>
      <c r="V40" s="17" t="e">
        <f t="shared" si="17"/>
        <v>#REF!</v>
      </c>
      <c r="W40" s="17" t="e">
        <f t="shared" si="17"/>
        <v>#REF!</v>
      </c>
      <c r="X40" s="17" t="e">
        <f t="shared" si="17"/>
        <v>#REF!</v>
      </c>
      <c r="Y40" s="17" t="e">
        <f t="shared" si="17"/>
        <v>#REF!</v>
      </c>
      <c r="Z40" s="17" t="e">
        <f t="shared" si="17"/>
        <v>#REF!</v>
      </c>
      <c r="AA40" s="17" t="e">
        <f t="shared" si="17"/>
        <v>#REF!</v>
      </c>
      <c r="AB40" s="17" t="e">
        <f t="shared" si="17"/>
        <v>#REF!</v>
      </c>
      <c r="AC40" s="17" t="e">
        <f t="shared" si="17"/>
        <v>#REF!</v>
      </c>
      <c r="AD40" s="17" t="e">
        <f t="shared" si="17"/>
        <v>#REF!</v>
      </c>
      <c r="AE40" s="17" t="e">
        <f t="shared" si="17"/>
        <v>#REF!</v>
      </c>
      <c r="AF40" s="17" t="e">
        <f t="shared" si="17"/>
        <v>#REF!</v>
      </c>
      <c r="AG40" s="17" t="e">
        <f t="shared" si="17"/>
        <v>#REF!</v>
      </c>
      <c r="AH40" s="17" t="e">
        <f t="shared" si="17"/>
        <v>#REF!</v>
      </c>
      <c r="AI40" s="17" t="e">
        <f t="shared" si="17"/>
        <v>#REF!</v>
      </c>
      <c r="AJ40" s="17" t="e">
        <f t="shared" si="17"/>
        <v>#REF!</v>
      </c>
      <c r="AK40" s="17" t="e">
        <f t="shared" si="17"/>
        <v>#REF!</v>
      </c>
      <c r="AL40" s="17" t="e">
        <f t="shared" si="17"/>
        <v>#REF!</v>
      </c>
      <c r="AM40" s="17" t="e">
        <f t="shared" si="17"/>
        <v>#REF!</v>
      </c>
      <c r="AN40" s="17" t="e">
        <f t="shared" si="17"/>
        <v>#REF!</v>
      </c>
      <c r="AO40" s="17" t="e">
        <f t="shared" si="17"/>
        <v>#REF!</v>
      </c>
      <c r="AP40" s="17" t="e">
        <f t="shared" si="17"/>
        <v>#REF!</v>
      </c>
    </row>
    <row r="41" spans="1:42" s="18" customFormat="1" ht="11.1" customHeight="1" x14ac:dyDescent="0.2">
      <c r="A41" s="19">
        <v>2</v>
      </c>
      <c r="B41" s="17" t="e">
        <f t="shared" ref="B41" si="18">ROUNDUP(B17*0.8,)</f>
        <v>#REF!</v>
      </c>
      <c r="C41" s="17" t="e">
        <f t="shared" ref="C41:AP41" si="19">ROUNDUP(C17*0.8,)</f>
        <v>#REF!</v>
      </c>
      <c r="D41" s="17" t="e">
        <f t="shared" si="19"/>
        <v>#REF!</v>
      </c>
      <c r="E41" s="17" t="e">
        <f t="shared" si="19"/>
        <v>#REF!</v>
      </c>
      <c r="F41" s="17" t="e">
        <f t="shared" si="19"/>
        <v>#REF!</v>
      </c>
      <c r="G41" s="17" t="e">
        <f t="shared" si="19"/>
        <v>#REF!</v>
      </c>
      <c r="H41" s="17" t="e">
        <f t="shared" si="19"/>
        <v>#REF!</v>
      </c>
      <c r="I41" s="17" t="e">
        <f t="shared" si="19"/>
        <v>#REF!</v>
      </c>
      <c r="J41" s="17" t="e">
        <f t="shared" si="19"/>
        <v>#REF!</v>
      </c>
      <c r="K41" s="17" t="e">
        <f t="shared" si="19"/>
        <v>#REF!</v>
      </c>
      <c r="L41" s="17" t="e">
        <f t="shared" si="19"/>
        <v>#REF!</v>
      </c>
      <c r="M41" s="17" t="e">
        <f t="shared" si="19"/>
        <v>#REF!</v>
      </c>
      <c r="N41" s="17" t="e">
        <f t="shared" si="19"/>
        <v>#REF!</v>
      </c>
      <c r="O41" s="17" t="e">
        <f t="shared" si="19"/>
        <v>#REF!</v>
      </c>
      <c r="P41" s="17" t="e">
        <f t="shared" si="19"/>
        <v>#REF!</v>
      </c>
      <c r="Q41" s="17" t="e">
        <f t="shared" si="19"/>
        <v>#REF!</v>
      </c>
      <c r="R41" s="17" t="e">
        <f t="shared" si="19"/>
        <v>#REF!</v>
      </c>
      <c r="S41" s="17" t="e">
        <f t="shared" si="19"/>
        <v>#REF!</v>
      </c>
      <c r="T41" s="17" t="e">
        <f t="shared" si="19"/>
        <v>#REF!</v>
      </c>
      <c r="U41" s="17" t="e">
        <f t="shared" si="19"/>
        <v>#REF!</v>
      </c>
      <c r="V41" s="17" t="e">
        <f t="shared" si="19"/>
        <v>#REF!</v>
      </c>
      <c r="W41" s="17" t="e">
        <f t="shared" si="19"/>
        <v>#REF!</v>
      </c>
      <c r="X41" s="17" t="e">
        <f t="shared" si="19"/>
        <v>#REF!</v>
      </c>
      <c r="Y41" s="17" t="e">
        <f t="shared" si="19"/>
        <v>#REF!</v>
      </c>
      <c r="Z41" s="17" t="e">
        <f t="shared" si="19"/>
        <v>#REF!</v>
      </c>
      <c r="AA41" s="17" t="e">
        <f t="shared" si="19"/>
        <v>#REF!</v>
      </c>
      <c r="AB41" s="17" t="e">
        <f t="shared" si="19"/>
        <v>#REF!</v>
      </c>
      <c r="AC41" s="17" t="e">
        <f t="shared" si="19"/>
        <v>#REF!</v>
      </c>
      <c r="AD41" s="17" t="e">
        <f t="shared" si="19"/>
        <v>#REF!</v>
      </c>
      <c r="AE41" s="17" t="e">
        <f t="shared" si="19"/>
        <v>#REF!</v>
      </c>
      <c r="AF41" s="17" t="e">
        <f t="shared" si="19"/>
        <v>#REF!</v>
      </c>
      <c r="AG41" s="17" t="e">
        <f t="shared" si="19"/>
        <v>#REF!</v>
      </c>
      <c r="AH41" s="17" t="e">
        <f t="shared" si="19"/>
        <v>#REF!</v>
      </c>
      <c r="AI41" s="17" t="e">
        <f t="shared" si="19"/>
        <v>#REF!</v>
      </c>
      <c r="AJ41" s="17" t="e">
        <f t="shared" si="19"/>
        <v>#REF!</v>
      </c>
      <c r="AK41" s="17" t="e">
        <f t="shared" si="19"/>
        <v>#REF!</v>
      </c>
      <c r="AL41" s="17" t="e">
        <f t="shared" si="19"/>
        <v>#REF!</v>
      </c>
      <c r="AM41" s="17" t="e">
        <f t="shared" si="19"/>
        <v>#REF!</v>
      </c>
      <c r="AN41" s="17" t="e">
        <f t="shared" si="19"/>
        <v>#REF!</v>
      </c>
      <c r="AO41" s="17" t="e">
        <f t="shared" si="19"/>
        <v>#REF!</v>
      </c>
      <c r="AP41" s="17" t="e">
        <f t="shared" si="19"/>
        <v>#REF!</v>
      </c>
    </row>
    <row r="42" spans="1:42" s="18" customFormat="1" ht="11.1" customHeight="1" x14ac:dyDescent="0.2">
      <c r="A42" s="17" t="s">
        <v>152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row>
    <row r="43" spans="1:42" s="18" customFormat="1" ht="11.1" customHeight="1" x14ac:dyDescent="0.2">
      <c r="A43" s="19">
        <v>1</v>
      </c>
      <c r="B43" s="17" t="e">
        <f t="shared" ref="B43" si="20">ROUNDUP(B19*0.8,)</f>
        <v>#REF!</v>
      </c>
      <c r="C43" s="17" t="e">
        <f t="shared" ref="C43:AP43" si="21">ROUNDUP(C19*0.8,)</f>
        <v>#REF!</v>
      </c>
      <c r="D43" s="17" t="e">
        <f t="shared" si="21"/>
        <v>#REF!</v>
      </c>
      <c r="E43" s="17" t="e">
        <f t="shared" si="21"/>
        <v>#REF!</v>
      </c>
      <c r="F43" s="17" t="e">
        <f t="shared" si="21"/>
        <v>#REF!</v>
      </c>
      <c r="G43" s="17" t="e">
        <f t="shared" si="21"/>
        <v>#REF!</v>
      </c>
      <c r="H43" s="17" t="e">
        <f t="shared" si="21"/>
        <v>#REF!</v>
      </c>
      <c r="I43" s="17" t="e">
        <f t="shared" si="21"/>
        <v>#REF!</v>
      </c>
      <c r="J43" s="17" t="e">
        <f t="shared" si="21"/>
        <v>#REF!</v>
      </c>
      <c r="K43" s="17" t="e">
        <f t="shared" si="21"/>
        <v>#REF!</v>
      </c>
      <c r="L43" s="17" t="e">
        <f t="shared" si="21"/>
        <v>#REF!</v>
      </c>
      <c r="M43" s="17" t="e">
        <f t="shared" si="21"/>
        <v>#REF!</v>
      </c>
      <c r="N43" s="17" t="e">
        <f t="shared" si="21"/>
        <v>#REF!</v>
      </c>
      <c r="O43" s="17" t="e">
        <f t="shared" si="21"/>
        <v>#REF!</v>
      </c>
      <c r="P43" s="17" t="e">
        <f t="shared" si="21"/>
        <v>#REF!</v>
      </c>
      <c r="Q43" s="17" t="e">
        <f t="shared" si="21"/>
        <v>#REF!</v>
      </c>
      <c r="R43" s="17" t="e">
        <f t="shared" si="21"/>
        <v>#REF!</v>
      </c>
      <c r="S43" s="17" t="e">
        <f t="shared" si="21"/>
        <v>#REF!</v>
      </c>
      <c r="T43" s="17" t="e">
        <f t="shared" si="21"/>
        <v>#REF!</v>
      </c>
      <c r="U43" s="17" t="e">
        <f t="shared" si="21"/>
        <v>#REF!</v>
      </c>
      <c r="V43" s="17" t="e">
        <f t="shared" si="21"/>
        <v>#REF!</v>
      </c>
      <c r="W43" s="17" t="e">
        <f t="shared" si="21"/>
        <v>#REF!</v>
      </c>
      <c r="X43" s="17" t="e">
        <f t="shared" si="21"/>
        <v>#REF!</v>
      </c>
      <c r="Y43" s="17" t="e">
        <f t="shared" si="21"/>
        <v>#REF!</v>
      </c>
      <c r="Z43" s="17" t="e">
        <f t="shared" si="21"/>
        <v>#REF!</v>
      </c>
      <c r="AA43" s="17" t="e">
        <f t="shared" si="21"/>
        <v>#REF!</v>
      </c>
      <c r="AB43" s="17" t="e">
        <f t="shared" si="21"/>
        <v>#REF!</v>
      </c>
      <c r="AC43" s="17" t="e">
        <f t="shared" si="21"/>
        <v>#REF!</v>
      </c>
      <c r="AD43" s="17" t="e">
        <f t="shared" si="21"/>
        <v>#REF!</v>
      </c>
      <c r="AE43" s="17" t="e">
        <f t="shared" si="21"/>
        <v>#REF!</v>
      </c>
      <c r="AF43" s="17" t="e">
        <f t="shared" si="21"/>
        <v>#REF!</v>
      </c>
      <c r="AG43" s="17" t="e">
        <f t="shared" si="21"/>
        <v>#REF!</v>
      </c>
      <c r="AH43" s="17" t="e">
        <f t="shared" si="21"/>
        <v>#REF!</v>
      </c>
      <c r="AI43" s="17" t="e">
        <f t="shared" si="21"/>
        <v>#REF!</v>
      </c>
      <c r="AJ43" s="17" t="e">
        <f t="shared" si="21"/>
        <v>#REF!</v>
      </c>
      <c r="AK43" s="17" t="e">
        <f t="shared" si="21"/>
        <v>#REF!</v>
      </c>
      <c r="AL43" s="17" t="e">
        <f t="shared" si="21"/>
        <v>#REF!</v>
      </c>
      <c r="AM43" s="17" t="e">
        <f t="shared" si="21"/>
        <v>#REF!</v>
      </c>
      <c r="AN43" s="17" t="e">
        <f t="shared" si="21"/>
        <v>#REF!</v>
      </c>
      <c r="AO43" s="17" t="e">
        <f t="shared" si="21"/>
        <v>#REF!</v>
      </c>
      <c r="AP43" s="17" t="e">
        <f t="shared" si="21"/>
        <v>#REF!</v>
      </c>
    </row>
    <row r="44" spans="1:42" s="18" customFormat="1" ht="11.1" customHeight="1" x14ac:dyDescent="0.2">
      <c r="A44" s="19">
        <v>2</v>
      </c>
      <c r="B44" s="17" t="e">
        <f t="shared" ref="B44" si="22">ROUNDUP(B20*0.8,)</f>
        <v>#REF!</v>
      </c>
      <c r="C44" s="17" t="e">
        <f t="shared" ref="C44:AP44" si="23">ROUNDUP(C20*0.8,)</f>
        <v>#REF!</v>
      </c>
      <c r="D44" s="17" t="e">
        <f t="shared" si="23"/>
        <v>#REF!</v>
      </c>
      <c r="E44" s="17" t="e">
        <f t="shared" si="23"/>
        <v>#REF!</v>
      </c>
      <c r="F44" s="17" t="e">
        <f t="shared" si="23"/>
        <v>#REF!</v>
      </c>
      <c r="G44" s="17" t="e">
        <f t="shared" si="23"/>
        <v>#REF!</v>
      </c>
      <c r="H44" s="17" t="e">
        <f t="shared" si="23"/>
        <v>#REF!</v>
      </c>
      <c r="I44" s="17" t="e">
        <f t="shared" si="23"/>
        <v>#REF!</v>
      </c>
      <c r="J44" s="17" t="e">
        <f t="shared" si="23"/>
        <v>#REF!</v>
      </c>
      <c r="K44" s="17" t="e">
        <f t="shared" si="23"/>
        <v>#REF!</v>
      </c>
      <c r="L44" s="17" t="e">
        <f t="shared" si="23"/>
        <v>#REF!</v>
      </c>
      <c r="M44" s="17" t="e">
        <f t="shared" si="23"/>
        <v>#REF!</v>
      </c>
      <c r="N44" s="17" t="e">
        <f t="shared" si="23"/>
        <v>#REF!</v>
      </c>
      <c r="O44" s="17" t="e">
        <f t="shared" si="23"/>
        <v>#REF!</v>
      </c>
      <c r="P44" s="17" t="e">
        <f t="shared" si="23"/>
        <v>#REF!</v>
      </c>
      <c r="Q44" s="17" t="e">
        <f t="shared" si="23"/>
        <v>#REF!</v>
      </c>
      <c r="R44" s="17" t="e">
        <f t="shared" si="23"/>
        <v>#REF!</v>
      </c>
      <c r="S44" s="17" t="e">
        <f t="shared" si="23"/>
        <v>#REF!</v>
      </c>
      <c r="T44" s="17" t="e">
        <f t="shared" si="23"/>
        <v>#REF!</v>
      </c>
      <c r="U44" s="17" t="e">
        <f t="shared" si="23"/>
        <v>#REF!</v>
      </c>
      <c r="V44" s="17" t="e">
        <f t="shared" si="23"/>
        <v>#REF!</v>
      </c>
      <c r="W44" s="17" t="e">
        <f t="shared" si="23"/>
        <v>#REF!</v>
      </c>
      <c r="X44" s="17" t="e">
        <f t="shared" si="23"/>
        <v>#REF!</v>
      </c>
      <c r="Y44" s="17" t="e">
        <f t="shared" si="23"/>
        <v>#REF!</v>
      </c>
      <c r="Z44" s="17" t="e">
        <f t="shared" si="23"/>
        <v>#REF!</v>
      </c>
      <c r="AA44" s="17" t="e">
        <f t="shared" si="23"/>
        <v>#REF!</v>
      </c>
      <c r="AB44" s="17" t="e">
        <f t="shared" si="23"/>
        <v>#REF!</v>
      </c>
      <c r="AC44" s="17" t="e">
        <f t="shared" si="23"/>
        <v>#REF!</v>
      </c>
      <c r="AD44" s="17" t="e">
        <f t="shared" si="23"/>
        <v>#REF!</v>
      </c>
      <c r="AE44" s="17" t="e">
        <f t="shared" si="23"/>
        <v>#REF!</v>
      </c>
      <c r="AF44" s="17" t="e">
        <f t="shared" si="23"/>
        <v>#REF!</v>
      </c>
      <c r="AG44" s="17" t="e">
        <f t="shared" si="23"/>
        <v>#REF!</v>
      </c>
      <c r="AH44" s="17" t="e">
        <f t="shared" si="23"/>
        <v>#REF!</v>
      </c>
      <c r="AI44" s="17" t="e">
        <f t="shared" si="23"/>
        <v>#REF!</v>
      </c>
      <c r="AJ44" s="17" t="e">
        <f t="shared" si="23"/>
        <v>#REF!</v>
      </c>
      <c r="AK44" s="17" t="e">
        <f t="shared" si="23"/>
        <v>#REF!</v>
      </c>
      <c r="AL44" s="17" t="e">
        <f t="shared" si="23"/>
        <v>#REF!</v>
      </c>
      <c r="AM44" s="17" t="e">
        <f t="shared" si="23"/>
        <v>#REF!</v>
      </c>
      <c r="AN44" s="17" t="e">
        <f t="shared" si="23"/>
        <v>#REF!</v>
      </c>
      <c r="AO44" s="17" t="e">
        <f t="shared" si="23"/>
        <v>#REF!</v>
      </c>
      <c r="AP44" s="17" t="e">
        <f t="shared" si="23"/>
        <v>#REF!</v>
      </c>
    </row>
    <row r="45" spans="1:42" s="18" customFormat="1" ht="11.1"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row>
    <row r="46" spans="1:42" s="18" customFormat="1" ht="11.1" customHeight="1" x14ac:dyDescent="0.2">
      <c r="A46" s="19">
        <v>1</v>
      </c>
      <c r="B46" s="17" t="e">
        <f t="shared" ref="B46" si="24">ROUNDUP(B22*0.8,)</f>
        <v>#REF!</v>
      </c>
      <c r="C46" s="17" t="e">
        <f t="shared" ref="C46:AP46" si="25">ROUNDUP(C22*0.8,)</f>
        <v>#REF!</v>
      </c>
      <c r="D46" s="17" t="e">
        <f t="shared" si="25"/>
        <v>#REF!</v>
      </c>
      <c r="E46" s="17" t="e">
        <f t="shared" si="25"/>
        <v>#REF!</v>
      </c>
      <c r="F46" s="17" t="e">
        <f t="shared" si="25"/>
        <v>#REF!</v>
      </c>
      <c r="G46" s="17" t="e">
        <f t="shared" si="25"/>
        <v>#REF!</v>
      </c>
      <c r="H46" s="17" t="e">
        <f t="shared" si="25"/>
        <v>#REF!</v>
      </c>
      <c r="I46" s="17" t="e">
        <f t="shared" si="25"/>
        <v>#REF!</v>
      </c>
      <c r="J46" s="17" t="e">
        <f t="shared" si="25"/>
        <v>#REF!</v>
      </c>
      <c r="K46" s="17" t="e">
        <f t="shared" si="25"/>
        <v>#REF!</v>
      </c>
      <c r="L46" s="17" t="e">
        <f t="shared" si="25"/>
        <v>#REF!</v>
      </c>
      <c r="M46" s="17" t="e">
        <f t="shared" si="25"/>
        <v>#REF!</v>
      </c>
      <c r="N46" s="17" t="e">
        <f t="shared" si="25"/>
        <v>#REF!</v>
      </c>
      <c r="O46" s="17" t="e">
        <f t="shared" si="25"/>
        <v>#REF!</v>
      </c>
      <c r="P46" s="17" t="e">
        <f t="shared" si="25"/>
        <v>#REF!</v>
      </c>
      <c r="Q46" s="17" t="e">
        <f t="shared" si="25"/>
        <v>#REF!</v>
      </c>
      <c r="R46" s="17" t="e">
        <f t="shared" si="25"/>
        <v>#REF!</v>
      </c>
      <c r="S46" s="17" t="e">
        <f t="shared" si="25"/>
        <v>#REF!</v>
      </c>
      <c r="T46" s="17" t="e">
        <f t="shared" si="25"/>
        <v>#REF!</v>
      </c>
      <c r="U46" s="17" t="e">
        <f t="shared" si="25"/>
        <v>#REF!</v>
      </c>
      <c r="V46" s="17" t="e">
        <f t="shared" si="25"/>
        <v>#REF!</v>
      </c>
      <c r="W46" s="17" t="e">
        <f t="shared" si="25"/>
        <v>#REF!</v>
      </c>
      <c r="X46" s="17" t="e">
        <f t="shared" si="25"/>
        <v>#REF!</v>
      </c>
      <c r="Y46" s="17" t="e">
        <f t="shared" si="25"/>
        <v>#REF!</v>
      </c>
      <c r="Z46" s="17" t="e">
        <f t="shared" si="25"/>
        <v>#REF!</v>
      </c>
      <c r="AA46" s="17" t="e">
        <f t="shared" si="25"/>
        <v>#REF!</v>
      </c>
      <c r="AB46" s="17" t="e">
        <f t="shared" si="25"/>
        <v>#REF!</v>
      </c>
      <c r="AC46" s="17" t="e">
        <f t="shared" si="25"/>
        <v>#REF!</v>
      </c>
      <c r="AD46" s="17" t="e">
        <f t="shared" si="25"/>
        <v>#REF!</v>
      </c>
      <c r="AE46" s="17" t="e">
        <f t="shared" si="25"/>
        <v>#REF!</v>
      </c>
      <c r="AF46" s="17" t="e">
        <f t="shared" si="25"/>
        <v>#REF!</v>
      </c>
      <c r="AG46" s="17" t="e">
        <f t="shared" si="25"/>
        <v>#REF!</v>
      </c>
      <c r="AH46" s="17" t="e">
        <f t="shared" si="25"/>
        <v>#REF!</v>
      </c>
      <c r="AI46" s="17" t="e">
        <f t="shared" si="25"/>
        <v>#REF!</v>
      </c>
      <c r="AJ46" s="17" t="e">
        <f t="shared" si="25"/>
        <v>#REF!</v>
      </c>
      <c r="AK46" s="17" t="e">
        <f t="shared" si="25"/>
        <v>#REF!</v>
      </c>
      <c r="AL46" s="17" t="e">
        <f t="shared" si="25"/>
        <v>#REF!</v>
      </c>
      <c r="AM46" s="17" t="e">
        <f t="shared" si="25"/>
        <v>#REF!</v>
      </c>
      <c r="AN46" s="17" t="e">
        <f t="shared" si="25"/>
        <v>#REF!</v>
      </c>
      <c r="AO46" s="17" t="e">
        <f t="shared" si="25"/>
        <v>#REF!</v>
      </c>
      <c r="AP46" s="17" t="e">
        <f t="shared" si="25"/>
        <v>#REF!</v>
      </c>
    </row>
    <row r="47" spans="1:42" s="18" customFormat="1" ht="11.1" customHeight="1" x14ac:dyDescent="0.2">
      <c r="A47" s="19">
        <v>2</v>
      </c>
      <c r="B47" s="17" t="e">
        <f t="shared" ref="B47" si="26">ROUNDUP(B23*0.8,)</f>
        <v>#REF!</v>
      </c>
      <c r="C47" s="17" t="e">
        <f t="shared" ref="C47:AP47" si="27">ROUNDUP(C23*0.8,)</f>
        <v>#REF!</v>
      </c>
      <c r="D47" s="17" t="e">
        <f t="shared" si="27"/>
        <v>#REF!</v>
      </c>
      <c r="E47" s="17" t="e">
        <f t="shared" si="27"/>
        <v>#REF!</v>
      </c>
      <c r="F47" s="17" t="e">
        <f t="shared" si="27"/>
        <v>#REF!</v>
      </c>
      <c r="G47" s="17" t="e">
        <f t="shared" si="27"/>
        <v>#REF!</v>
      </c>
      <c r="H47" s="17" t="e">
        <f t="shared" si="27"/>
        <v>#REF!</v>
      </c>
      <c r="I47" s="17" t="e">
        <f t="shared" si="27"/>
        <v>#REF!</v>
      </c>
      <c r="J47" s="17" t="e">
        <f t="shared" si="27"/>
        <v>#REF!</v>
      </c>
      <c r="K47" s="17" t="e">
        <f t="shared" si="27"/>
        <v>#REF!</v>
      </c>
      <c r="L47" s="17" t="e">
        <f t="shared" si="27"/>
        <v>#REF!</v>
      </c>
      <c r="M47" s="17" t="e">
        <f t="shared" si="27"/>
        <v>#REF!</v>
      </c>
      <c r="N47" s="17" t="e">
        <f t="shared" si="27"/>
        <v>#REF!</v>
      </c>
      <c r="O47" s="17" t="e">
        <f t="shared" si="27"/>
        <v>#REF!</v>
      </c>
      <c r="P47" s="17" t="e">
        <f t="shared" si="27"/>
        <v>#REF!</v>
      </c>
      <c r="Q47" s="17" t="e">
        <f t="shared" si="27"/>
        <v>#REF!</v>
      </c>
      <c r="R47" s="17" t="e">
        <f t="shared" si="27"/>
        <v>#REF!</v>
      </c>
      <c r="S47" s="17" t="e">
        <f t="shared" si="27"/>
        <v>#REF!</v>
      </c>
      <c r="T47" s="17" t="e">
        <f t="shared" si="27"/>
        <v>#REF!</v>
      </c>
      <c r="U47" s="17" t="e">
        <f t="shared" si="27"/>
        <v>#REF!</v>
      </c>
      <c r="V47" s="17" t="e">
        <f t="shared" si="27"/>
        <v>#REF!</v>
      </c>
      <c r="W47" s="17" t="e">
        <f t="shared" si="27"/>
        <v>#REF!</v>
      </c>
      <c r="X47" s="17" t="e">
        <f t="shared" si="27"/>
        <v>#REF!</v>
      </c>
      <c r="Y47" s="17" t="e">
        <f t="shared" si="27"/>
        <v>#REF!</v>
      </c>
      <c r="Z47" s="17" t="e">
        <f t="shared" si="27"/>
        <v>#REF!</v>
      </c>
      <c r="AA47" s="17" t="e">
        <f t="shared" si="27"/>
        <v>#REF!</v>
      </c>
      <c r="AB47" s="17" t="e">
        <f t="shared" si="27"/>
        <v>#REF!</v>
      </c>
      <c r="AC47" s="17" t="e">
        <f t="shared" si="27"/>
        <v>#REF!</v>
      </c>
      <c r="AD47" s="17" t="e">
        <f t="shared" si="27"/>
        <v>#REF!</v>
      </c>
      <c r="AE47" s="17" t="e">
        <f t="shared" si="27"/>
        <v>#REF!</v>
      </c>
      <c r="AF47" s="17" t="e">
        <f t="shared" si="27"/>
        <v>#REF!</v>
      </c>
      <c r="AG47" s="17" t="e">
        <f t="shared" si="27"/>
        <v>#REF!</v>
      </c>
      <c r="AH47" s="17" t="e">
        <f t="shared" si="27"/>
        <v>#REF!</v>
      </c>
      <c r="AI47" s="17" t="e">
        <f t="shared" si="27"/>
        <v>#REF!</v>
      </c>
      <c r="AJ47" s="17" t="e">
        <f t="shared" si="27"/>
        <v>#REF!</v>
      </c>
      <c r="AK47" s="17" t="e">
        <f t="shared" si="27"/>
        <v>#REF!</v>
      </c>
      <c r="AL47" s="17" t="e">
        <f t="shared" si="27"/>
        <v>#REF!</v>
      </c>
      <c r="AM47" s="17" t="e">
        <f t="shared" si="27"/>
        <v>#REF!</v>
      </c>
      <c r="AN47" s="17" t="e">
        <f t="shared" si="27"/>
        <v>#REF!</v>
      </c>
      <c r="AO47" s="17" t="e">
        <f t="shared" si="27"/>
        <v>#REF!</v>
      </c>
      <c r="AP47" s="17" t="e">
        <f t="shared" si="27"/>
        <v>#REF!</v>
      </c>
    </row>
    <row r="48" spans="1:42" s="18" customFormat="1" ht="11.1"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row>
    <row r="49" spans="1:42" s="18" customFormat="1" ht="11.1" customHeight="1" x14ac:dyDescent="0.2">
      <c r="A49" s="19" t="s">
        <v>1</v>
      </c>
      <c r="B49" s="17" t="e">
        <f t="shared" ref="B49" si="28">ROUNDUP(B25*0.8,)</f>
        <v>#REF!</v>
      </c>
      <c r="C49" s="17" t="e">
        <f t="shared" ref="C49:AP49" si="29">ROUNDUP(C25*0.8,)</f>
        <v>#REF!</v>
      </c>
      <c r="D49" s="17" t="e">
        <f t="shared" si="29"/>
        <v>#REF!</v>
      </c>
      <c r="E49" s="17" t="e">
        <f t="shared" si="29"/>
        <v>#REF!</v>
      </c>
      <c r="F49" s="17" t="e">
        <f t="shared" si="29"/>
        <v>#REF!</v>
      </c>
      <c r="G49" s="17" t="e">
        <f t="shared" si="29"/>
        <v>#REF!</v>
      </c>
      <c r="H49" s="17" t="e">
        <f t="shared" si="29"/>
        <v>#REF!</v>
      </c>
      <c r="I49" s="17" t="e">
        <f t="shared" si="29"/>
        <v>#REF!</v>
      </c>
      <c r="J49" s="17" t="e">
        <f t="shared" si="29"/>
        <v>#REF!</v>
      </c>
      <c r="K49" s="17" t="e">
        <f t="shared" si="29"/>
        <v>#REF!</v>
      </c>
      <c r="L49" s="17" t="e">
        <f t="shared" si="29"/>
        <v>#REF!</v>
      </c>
      <c r="M49" s="17" t="e">
        <f t="shared" si="29"/>
        <v>#REF!</v>
      </c>
      <c r="N49" s="17" t="e">
        <f t="shared" si="29"/>
        <v>#REF!</v>
      </c>
      <c r="O49" s="17" t="e">
        <f t="shared" si="29"/>
        <v>#REF!</v>
      </c>
      <c r="P49" s="17" t="e">
        <f t="shared" si="29"/>
        <v>#REF!</v>
      </c>
      <c r="Q49" s="17" t="e">
        <f t="shared" si="29"/>
        <v>#REF!</v>
      </c>
      <c r="R49" s="17" t="e">
        <f t="shared" si="29"/>
        <v>#REF!</v>
      </c>
      <c r="S49" s="17" t="e">
        <f t="shared" si="29"/>
        <v>#REF!</v>
      </c>
      <c r="T49" s="17" t="e">
        <f t="shared" si="29"/>
        <v>#REF!</v>
      </c>
      <c r="U49" s="17" t="e">
        <f t="shared" si="29"/>
        <v>#REF!</v>
      </c>
      <c r="V49" s="17" t="e">
        <f t="shared" si="29"/>
        <v>#REF!</v>
      </c>
      <c r="W49" s="17" t="e">
        <f t="shared" si="29"/>
        <v>#REF!</v>
      </c>
      <c r="X49" s="17" t="e">
        <f t="shared" si="29"/>
        <v>#REF!</v>
      </c>
      <c r="Y49" s="17" t="e">
        <f t="shared" si="29"/>
        <v>#REF!</v>
      </c>
      <c r="Z49" s="17" t="e">
        <f t="shared" si="29"/>
        <v>#REF!</v>
      </c>
      <c r="AA49" s="17" t="e">
        <f t="shared" si="29"/>
        <v>#REF!</v>
      </c>
      <c r="AB49" s="17" t="e">
        <f t="shared" si="29"/>
        <v>#REF!</v>
      </c>
      <c r="AC49" s="17" t="e">
        <f t="shared" si="29"/>
        <v>#REF!</v>
      </c>
      <c r="AD49" s="17" t="e">
        <f t="shared" si="29"/>
        <v>#REF!</v>
      </c>
      <c r="AE49" s="17" t="e">
        <f t="shared" si="29"/>
        <v>#REF!</v>
      </c>
      <c r="AF49" s="17" t="e">
        <f t="shared" si="29"/>
        <v>#REF!</v>
      </c>
      <c r="AG49" s="17" t="e">
        <f t="shared" si="29"/>
        <v>#REF!</v>
      </c>
      <c r="AH49" s="17" t="e">
        <f t="shared" si="29"/>
        <v>#REF!</v>
      </c>
      <c r="AI49" s="17" t="e">
        <f t="shared" si="29"/>
        <v>#REF!</v>
      </c>
      <c r="AJ49" s="17" t="e">
        <f t="shared" si="29"/>
        <v>#REF!</v>
      </c>
      <c r="AK49" s="17" t="e">
        <f t="shared" si="29"/>
        <v>#REF!</v>
      </c>
      <c r="AL49" s="17" t="e">
        <f t="shared" si="29"/>
        <v>#REF!</v>
      </c>
      <c r="AM49" s="17" t="e">
        <f t="shared" si="29"/>
        <v>#REF!</v>
      </c>
      <c r="AN49" s="17" t="e">
        <f t="shared" si="29"/>
        <v>#REF!</v>
      </c>
      <c r="AO49" s="17" t="e">
        <f t="shared" si="29"/>
        <v>#REF!</v>
      </c>
      <c r="AP49" s="17" t="e">
        <f t="shared" si="29"/>
        <v>#REF!</v>
      </c>
    </row>
    <row r="50" spans="1:42" ht="12.75" thickBot="1" x14ac:dyDescent="0.25">
      <c r="A50" s="136" t="s">
        <v>125</v>
      </c>
    </row>
    <row r="51" spans="1:42" ht="12.75" thickBot="1" x14ac:dyDescent="0.25">
      <c r="A51" s="177" t="s">
        <v>154</v>
      </c>
    </row>
    <row r="52" spans="1:42" ht="12.75" hidden="1" x14ac:dyDescent="0.2">
      <c r="A52" s="174" t="s">
        <v>153</v>
      </c>
    </row>
    <row r="53" spans="1:42" hidden="1" x14ac:dyDescent="0.2">
      <c r="A53" s="180" t="s">
        <v>156</v>
      </c>
    </row>
    <row r="54" spans="1:42" ht="25.5" hidden="1" x14ac:dyDescent="0.2">
      <c r="A54" s="175" t="s">
        <v>157</v>
      </c>
    </row>
    <row r="55" spans="1:42" hidden="1" x14ac:dyDescent="0.2">
      <c r="A55" s="180" t="s">
        <v>155</v>
      </c>
    </row>
    <row r="56" spans="1:42" x14ac:dyDescent="0.2">
      <c r="A56" s="183" t="s">
        <v>159</v>
      </c>
    </row>
    <row r="57" spans="1:42" x14ac:dyDescent="0.2">
      <c r="A57" s="96" t="s">
        <v>12</v>
      </c>
    </row>
    <row r="58" spans="1:42" x14ac:dyDescent="0.2">
      <c r="A58" s="22" t="s">
        <v>13</v>
      </c>
    </row>
    <row r="59" spans="1:42" x14ac:dyDescent="0.2">
      <c r="A59" s="22" t="s">
        <v>14</v>
      </c>
    </row>
    <row r="60" spans="1:42" ht="24" x14ac:dyDescent="0.2">
      <c r="A60" s="23" t="s">
        <v>18</v>
      </c>
    </row>
    <row r="61" spans="1:42" x14ac:dyDescent="0.2">
      <c r="A61" s="156" t="s">
        <v>126</v>
      </c>
    </row>
    <row r="62" spans="1:42" x14ac:dyDescent="0.2">
      <c r="A62" s="22"/>
    </row>
    <row r="63" spans="1:42" ht="12.75" thickBot="1" x14ac:dyDescent="0.25">
      <c r="A63" s="95" t="s">
        <v>16</v>
      </c>
    </row>
    <row r="64" spans="1:42" ht="169.9" customHeight="1" thickBot="1" x14ac:dyDescent="0.25">
      <c r="A64" s="132" t="s">
        <v>158</v>
      </c>
    </row>
    <row r="69" ht="21.75" customHeight="1" x14ac:dyDescent="0.2"/>
  </sheetData>
  <pageMargins left="0.25" right="0.25" top="0.75" bottom="0.75" header="0.3" footer="0.3"/>
  <pageSetup scale="51"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A66"/>
  <sheetViews>
    <sheetView topLeftCell="A15" zoomScaleNormal="100" workbookViewId="0">
      <pane xSplit="1" topLeftCell="B1" activePane="topRight" state="frozen"/>
      <selection pane="topRight" activeCell="B4" sqref="B4:BA49"/>
    </sheetView>
  </sheetViews>
  <sheetFormatPr defaultColWidth="9" defaultRowHeight="12" x14ac:dyDescent="0.2"/>
  <cols>
    <col min="1" max="1" width="81.5703125" style="152" customWidth="1"/>
    <col min="2" max="16384" width="9" style="152"/>
  </cols>
  <sheetData>
    <row r="1" spans="1:53" ht="11.45" customHeight="1" x14ac:dyDescent="0.2">
      <c r="A1" s="13" t="s">
        <v>199</v>
      </c>
    </row>
    <row r="2" spans="1:53" ht="11.45" customHeight="1" x14ac:dyDescent="0.2">
      <c r="A2" s="29" t="s">
        <v>63</v>
      </c>
    </row>
    <row r="3" spans="1:53" ht="11.45" customHeight="1" x14ac:dyDescent="0.2">
      <c r="A3" s="3"/>
    </row>
    <row r="4" spans="1:53" ht="11.45" customHeight="1" x14ac:dyDescent="0.2">
      <c r="A4" s="49" t="s">
        <v>9</v>
      </c>
      <c r="B4" s="165">
        <f>'C завтраками| Bed and breakfast'!B4</f>
        <v>45401</v>
      </c>
      <c r="C4" s="165">
        <f>'C завтраками| Bed and breakfast'!C4</f>
        <v>45402</v>
      </c>
      <c r="D4" s="165">
        <f>'C завтраками| Bed and breakfast'!D4</f>
        <v>45403</v>
      </c>
      <c r="E4" s="165">
        <f>'C завтраками| Bed and breakfast'!E4</f>
        <v>45407</v>
      </c>
      <c r="F4" s="165">
        <f>'C завтраками| Bed and breakfast'!F4</f>
        <v>45409</v>
      </c>
      <c r="G4" s="165">
        <f>'C завтраками| Bed and breakfast'!G4</f>
        <v>45411</v>
      </c>
      <c r="H4" s="165">
        <f>'C завтраками| Bed and breakfast'!H4</f>
        <v>45413</v>
      </c>
      <c r="I4" s="165">
        <f>'C завтраками| Bed and breakfast'!I4</f>
        <v>45417</v>
      </c>
      <c r="J4" s="165">
        <f>'C завтраками| Bed and breakfast'!J4</f>
        <v>45419</v>
      </c>
      <c r="K4" s="165">
        <f>'C завтраками| Bed and breakfast'!K4</f>
        <v>45420</v>
      </c>
      <c r="L4" s="165">
        <f>'C завтраками| Bed and breakfast'!L4</f>
        <v>45421</v>
      </c>
      <c r="M4" s="165">
        <f>'C завтраками| Bed and breakfast'!M4</f>
        <v>45423</v>
      </c>
      <c r="N4" s="165">
        <f>'C завтраками| Bed and breakfast'!N4</f>
        <v>45424</v>
      </c>
      <c r="O4" s="165">
        <f>'C завтраками| Bed and breakfast'!O4</f>
        <v>45427</v>
      </c>
      <c r="P4" s="165">
        <f>'C завтраками| Bed and breakfast'!P4</f>
        <v>45429</v>
      </c>
      <c r="Q4" s="165">
        <f>'C завтраками| Bed and breakfast'!Q4</f>
        <v>45434</v>
      </c>
      <c r="R4" s="165">
        <f>'C завтраками| Bed and breakfast'!R4</f>
        <v>45435</v>
      </c>
      <c r="S4" s="165">
        <f>'C завтраками| Bed and breakfast'!S4</f>
        <v>45437</v>
      </c>
      <c r="T4" s="165">
        <f>'C завтраками| Bed and breakfast'!T4</f>
        <v>45443</v>
      </c>
      <c r="U4" s="165">
        <f>'C завтраками| Bed and breakfast'!U4</f>
        <v>45444</v>
      </c>
      <c r="V4" s="165">
        <f>'C завтраками| Bed and breakfast'!V4</f>
        <v>45445</v>
      </c>
      <c r="W4" s="165">
        <f>'C завтраками| Bed and breakfast'!W4</f>
        <v>45453</v>
      </c>
      <c r="X4" s="165">
        <f>'C завтраками| Bed and breakfast'!X4</f>
        <v>45457</v>
      </c>
      <c r="Y4" s="165">
        <f>'C завтраками| Bed and breakfast'!Y4</f>
        <v>45460</v>
      </c>
      <c r="Z4" s="165">
        <f>'C завтраками| Bed and breakfast'!Z4</f>
        <v>45465</v>
      </c>
      <c r="AA4" s="165">
        <f>'C завтраками| Bed and breakfast'!AA4</f>
        <v>45466</v>
      </c>
      <c r="AB4" s="165">
        <f>'C завтраками| Bed and breakfast'!AB4</f>
        <v>45471</v>
      </c>
      <c r="AC4" s="165">
        <f>'C завтраками| Bed and breakfast'!AC4</f>
        <v>45474</v>
      </c>
      <c r="AD4" s="165">
        <f>'C завтраками| Bed and breakfast'!AD4</f>
        <v>45484</v>
      </c>
      <c r="AE4" s="165">
        <f>'C завтраками| Bed and breakfast'!AE4</f>
        <v>45489</v>
      </c>
      <c r="AF4" s="165">
        <f>'C завтраками| Bed and breakfast'!AF4</f>
        <v>45494</v>
      </c>
      <c r="AG4" s="165">
        <f>'C завтраками| Bed and breakfast'!AG4</f>
        <v>45499</v>
      </c>
      <c r="AH4" s="165">
        <f>'C завтраками| Bed and breakfast'!AH4</f>
        <v>45501</v>
      </c>
      <c r="AI4" s="165">
        <f>'C завтраками| Bed and breakfast'!AI4</f>
        <v>45505</v>
      </c>
      <c r="AJ4" s="165">
        <f>'C завтраками| Bed and breakfast'!AJ4</f>
        <v>45506</v>
      </c>
      <c r="AK4" s="165">
        <f>'C завтраками| Bed and breakfast'!AK4</f>
        <v>45508</v>
      </c>
      <c r="AL4" s="165">
        <f>'C завтраками| Bed and breakfast'!AL4</f>
        <v>45513</v>
      </c>
      <c r="AM4" s="165">
        <f>'C завтраками| Bed and breakfast'!AM4</f>
        <v>45515</v>
      </c>
      <c r="AN4" s="165">
        <f>'C завтраками| Bed and breakfast'!AN4</f>
        <v>45520</v>
      </c>
      <c r="AO4" s="165">
        <f>'C завтраками| Bed and breakfast'!AO4</f>
        <v>45522</v>
      </c>
      <c r="AP4" s="165">
        <f>'C завтраками| Bed and breakfast'!AP4</f>
        <v>45527</v>
      </c>
      <c r="AQ4" s="165">
        <f>'C завтраками| Bed and breakfast'!AQ4</f>
        <v>45529</v>
      </c>
      <c r="AR4" s="165">
        <f>'C завтраками| Bed and breakfast'!AR4</f>
        <v>45534</v>
      </c>
      <c r="AS4" s="165">
        <f>'C завтраками| Bed and breakfast'!AS4</f>
        <v>45536</v>
      </c>
      <c r="AT4" s="165">
        <f>'C завтраками| Bed and breakfast'!AT4</f>
        <v>45541</v>
      </c>
      <c r="AU4" s="165">
        <f>'C завтраками| Bed and breakfast'!AU4</f>
        <v>45543</v>
      </c>
      <c r="AV4" s="165">
        <f>'C завтраками| Bed and breakfast'!AV4</f>
        <v>45548</v>
      </c>
      <c r="AW4" s="165">
        <f>'C завтраками| Bed and breakfast'!AW4</f>
        <v>45550</v>
      </c>
      <c r="AX4" s="165">
        <f>'C завтраками| Bed and breakfast'!AX4</f>
        <v>45555</v>
      </c>
      <c r="AY4" s="165">
        <f>'C завтраками| Bed and breakfast'!AY4</f>
        <v>45557</v>
      </c>
      <c r="AZ4" s="165">
        <f>'C завтраками| Bed and breakfast'!AZ4</f>
        <v>45562</v>
      </c>
      <c r="BA4" s="165">
        <f>'C завтраками| Bed and breakfast'!BA4</f>
        <v>45564</v>
      </c>
    </row>
    <row r="5" spans="1:53" s="8" customFormat="1" ht="22.35" customHeight="1" x14ac:dyDescent="0.2">
      <c r="A5" s="153" t="s">
        <v>11</v>
      </c>
      <c r="B5" s="165">
        <f>'C завтраками| Bed and breakfast'!B5</f>
        <v>45401</v>
      </c>
      <c r="C5" s="165">
        <f>'C завтраками| Bed and breakfast'!C5</f>
        <v>45402</v>
      </c>
      <c r="D5" s="165">
        <f>'C завтраками| Bed and breakfast'!D5</f>
        <v>45406</v>
      </c>
      <c r="E5" s="165">
        <f>'C завтраками| Bed and breakfast'!E5</f>
        <v>45408</v>
      </c>
      <c r="F5" s="165">
        <f>'C завтраками| Bed and breakfast'!F5</f>
        <v>45410</v>
      </c>
      <c r="G5" s="165">
        <f>'C завтраками| Bed and breakfast'!G5</f>
        <v>45412</v>
      </c>
      <c r="H5" s="165">
        <f>'C завтраками| Bed and breakfast'!H5</f>
        <v>45416</v>
      </c>
      <c r="I5" s="165">
        <f>'C завтраками| Bed and breakfast'!I5</f>
        <v>45418</v>
      </c>
      <c r="J5" s="165">
        <f>'C завтраками| Bed and breakfast'!J5</f>
        <v>45419</v>
      </c>
      <c r="K5" s="165">
        <f>'C завтраками| Bed and breakfast'!K5</f>
        <v>45420</v>
      </c>
      <c r="L5" s="165">
        <f>'C завтраками| Bed and breakfast'!L5</f>
        <v>45422</v>
      </c>
      <c r="M5" s="165">
        <f>'C завтраками| Bed and breakfast'!M5</f>
        <v>45423</v>
      </c>
      <c r="N5" s="165">
        <f>'C завтраками| Bed and breakfast'!N5</f>
        <v>45426</v>
      </c>
      <c r="O5" s="165">
        <f>'C завтраками| Bed and breakfast'!O5</f>
        <v>45428</v>
      </c>
      <c r="P5" s="165">
        <f>'C завтраками| Bed and breakfast'!P5</f>
        <v>45433</v>
      </c>
      <c r="Q5" s="165">
        <f>'C завтраками| Bed and breakfast'!Q5</f>
        <v>45434</v>
      </c>
      <c r="R5" s="165">
        <f>'C завтраками| Bed and breakfast'!R5</f>
        <v>45436</v>
      </c>
      <c r="S5" s="165">
        <f>'C завтраками| Bed and breakfast'!S5</f>
        <v>45442</v>
      </c>
      <c r="T5" s="165">
        <f>'C завтраками| Bed and breakfast'!T5</f>
        <v>45443</v>
      </c>
      <c r="U5" s="165">
        <f>'C завтраками| Bed and breakfast'!U5</f>
        <v>45444</v>
      </c>
      <c r="V5" s="165">
        <f>'C завтраками| Bed and breakfast'!V5</f>
        <v>45452</v>
      </c>
      <c r="W5" s="165">
        <f>'C завтраками| Bed and breakfast'!W5</f>
        <v>45456</v>
      </c>
      <c r="X5" s="165">
        <f>'C завтраками| Bed and breakfast'!X5</f>
        <v>45459</v>
      </c>
      <c r="Y5" s="165">
        <f>'C завтраками| Bed and breakfast'!Y5</f>
        <v>45464</v>
      </c>
      <c r="Z5" s="165">
        <f>'C завтраками| Bed and breakfast'!Z5</f>
        <v>45465</v>
      </c>
      <c r="AA5" s="165">
        <f>'C завтраками| Bed and breakfast'!AA5</f>
        <v>45470</v>
      </c>
      <c r="AB5" s="165">
        <f>'C завтраками| Bed and breakfast'!AB5</f>
        <v>45473</v>
      </c>
      <c r="AC5" s="165">
        <f>'C завтраками| Bed and breakfast'!AC5</f>
        <v>45483</v>
      </c>
      <c r="AD5" s="165">
        <f>'C завтраками| Bed and breakfast'!AD5</f>
        <v>45488</v>
      </c>
      <c r="AE5" s="165">
        <f>'C завтраками| Bed and breakfast'!AE5</f>
        <v>45493</v>
      </c>
      <c r="AF5" s="165">
        <f>'C завтраками| Bed and breakfast'!AF5</f>
        <v>45498</v>
      </c>
      <c r="AG5" s="165">
        <f>'C завтраками| Bed and breakfast'!AG5</f>
        <v>45500</v>
      </c>
      <c r="AH5" s="165">
        <f>'C завтраками| Bed and breakfast'!AH5</f>
        <v>45504</v>
      </c>
      <c r="AI5" s="165">
        <f>'C завтраками| Bed and breakfast'!AI5</f>
        <v>45505</v>
      </c>
      <c r="AJ5" s="165">
        <f>'C завтраками| Bed and breakfast'!AJ5</f>
        <v>45507</v>
      </c>
      <c r="AK5" s="165">
        <f>'C завтраками| Bed and breakfast'!AK5</f>
        <v>45512</v>
      </c>
      <c r="AL5" s="165">
        <f>'C завтраками| Bed and breakfast'!AL5</f>
        <v>45514</v>
      </c>
      <c r="AM5" s="165">
        <f>'C завтраками| Bed and breakfast'!AM5</f>
        <v>45519</v>
      </c>
      <c r="AN5" s="165">
        <f>'C завтраками| Bed and breakfast'!AN5</f>
        <v>45521</v>
      </c>
      <c r="AO5" s="165">
        <f>'C завтраками| Bed and breakfast'!AO5</f>
        <v>45526</v>
      </c>
      <c r="AP5" s="165">
        <f>'C завтраками| Bed and breakfast'!AP5</f>
        <v>45528</v>
      </c>
      <c r="AQ5" s="165">
        <f>'C завтраками| Bed and breakfast'!AQ5</f>
        <v>45533</v>
      </c>
      <c r="AR5" s="165">
        <f>'C завтраками| Bed and breakfast'!AR5</f>
        <v>45535</v>
      </c>
      <c r="AS5" s="165">
        <f>'C завтраками| Bed and breakfast'!AS5</f>
        <v>45540</v>
      </c>
      <c r="AT5" s="165">
        <f>'C завтраками| Bed and breakfast'!AT5</f>
        <v>45542</v>
      </c>
      <c r="AU5" s="165">
        <f>'C завтраками| Bed and breakfast'!AU5</f>
        <v>45547</v>
      </c>
      <c r="AV5" s="165">
        <f>'C завтраками| Bed and breakfast'!AV5</f>
        <v>45549</v>
      </c>
      <c r="AW5" s="165">
        <f>'C завтраками| Bed and breakfast'!AW5</f>
        <v>45554</v>
      </c>
      <c r="AX5" s="165">
        <f>'C завтраками| Bed and breakfast'!AX5</f>
        <v>45556</v>
      </c>
      <c r="AY5" s="165">
        <f>'C завтраками| Bed and breakfast'!AY5</f>
        <v>45561</v>
      </c>
      <c r="AZ5" s="165">
        <f>'C завтраками| Bed and breakfast'!AZ5</f>
        <v>45563</v>
      </c>
      <c r="BA5" s="165">
        <f>'C завтраками| Bed and breakfast'!BA5</f>
        <v>45565</v>
      </c>
    </row>
    <row r="6" spans="1:53" ht="10.7" customHeight="1" x14ac:dyDescent="0.2">
      <c r="A6" s="17" t="s">
        <v>149</v>
      </c>
    </row>
    <row r="7" spans="1:53" ht="10.7" customHeight="1" x14ac:dyDescent="0.2">
      <c r="A7" s="19">
        <v>1</v>
      </c>
      <c r="B7" s="160">
        <f>'C завтраками| Bed and breakfast'!B7*0.9</f>
        <v>11430</v>
      </c>
      <c r="C7" s="160">
        <f>'C завтраками| Bed and breakfast'!C7*0.9</f>
        <v>16290</v>
      </c>
      <c r="D7" s="160">
        <f>'C завтраками| Bed and breakfast'!D7*0.9</f>
        <v>11430</v>
      </c>
      <c r="E7" s="160">
        <f>'C завтраками| Bed and breakfast'!E7*0.9</f>
        <v>16290</v>
      </c>
      <c r="F7" s="160">
        <f>'C завтраками| Bed and breakfast'!F7*0.9</f>
        <v>16290</v>
      </c>
      <c r="G7" s="160">
        <f>'C завтраками| Bed and breakfast'!G7*0.9</f>
        <v>12510</v>
      </c>
      <c r="H7" s="160">
        <f>'C завтраками| Bed and breakfast'!H7*0.9</f>
        <v>12510</v>
      </c>
      <c r="I7" s="160">
        <f>'C завтраками| Bed and breakfast'!I7*0.9</f>
        <v>10350</v>
      </c>
      <c r="J7" s="160">
        <f>'C завтраками| Bed and breakfast'!J7*0.9</f>
        <v>10350</v>
      </c>
      <c r="K7" s="160">
        <f>'C завтраками| Bed and breakfast'!K7*0.9</f>
        <v>11430</v>
      </c>
      <c r="L7" s="160">
        <f>'C завтраками| Bed and breakfast'!L7*0.9</f>
        <v>13590</v>
      </c>
      <c r="M7" s="160">
        <f>'C завтраками| Bed and breakfast'!M7*0.9</f>
        <v>12510</v>
      </c>
      <c r="N7" s="160">
        <f>'C завтраками| Bed and breakfast'!N7*0.9</f>
        <v>8640</v>
      </c>
      <c r="O7" s="160">
        <f>'C завтраками| Bed and breakfast'!O7*0.9</f>
        <v>10350</v>
      </c>
      <c r="P7" s="160">
        <f>'C завтраками| Bed and breakfast'!P7*0.9</f>
        <v>10350</v>
      </c>
      <c r="Q7" s="160">
        <f>'C завтраками| Bed and breakfast'!Q7*0.9</f>
        <v>11430</v>
      </c>
      <c r="R7" s="160">
        <f>'C завтраками| Bed and breakfast'!R7*0.9</f>
        <v>12510</v>
      </c>
      <c r="S7" s="160">
        <f>'C завтраками| Bed and breakfast'!S7*0.9</f>
        <v>8640</v>
      </c>
      <c r="T7" s="160">
        <f>'C завтраками| Bed and breakfast'!T7*0.9</f>
        <v>8640</v>
      </c>
      <c r="U7" s="160">
        <f>'C завтраками| Bed and breakfast'!U7*0.9</f>
        <v>9090</v>
      </c>
      <c r="V7" s="160">
        <f>'C завтраками| Bed and breakfast'!V7*0.9</f>
        <v>12240</v>
      </c>
      <c r="W7" s="160">
        <f>'C завтраками| Bed and breakfast'!W7*0.9</f>
        <v>10350</v>
      </c>
      <c r="X7" s="160">
        <f>'C завтраками| Bed and breakfast'!X7*0.9</f>
        <v>10980</v>
      </c>
      <c r="Y7" s="160">
        <f>'C завтраками| Bed and breakfast'!Y7*0.9</f>
        <v>14400</v>
      </c>
      <c r="Z7" s="160">
        <f>'C завтраками| Bed and breakfast'!Z7*0.9</f>
        <v>10980</v>
      </c>
      <c r="AA7" s="160">
        <f>'C завтраками| Bed and breakfast'!AA7*0.9</f>
        <v>10980</v>
      </c>
      <c r="AB7" s="160">
        <f>'C завтраками| Bed and breakfast'!AB7*0.9</f>
        <v>10980</v>
      </c>
      <c r="AC7" s="160">
        <f>'C завтраками| Bed and breakfast'!AC7*0.9</f>
        <v>13320</v>
      </c>
      <c r="AD7" s="160">
        <f>'C завтраками| Bed and breakfast'!AD7*0.9</f>
        <v>12240</v>
      </c>
      <c r="AE7" s="160">
        <f>'C завтраками| Bed and breakfast'!AE7*0.9</f>
        <v>13320</v>
      </c>
      <c r="AF7" s="160">
        <f>'C завтраками| Bed and breakfast'!AF7*0.9</f>
        <v>12240</v>
      </c>
      <c r="AG7" s="160">
        <f>'C завтраками| Bed and breakfast'!AG7*0.9</f>
        <v>12240</v>
      </c>
      <c r="AH7" s="160">
        <f>'C завтраками| Bed and breakfast'!AH7*0.9</f>
        <v>10980</v>
      </c>
      <c r="AI7" s="160">
        <f>'C завтраками| Bed and breakfast'!AI7*0.9</f>
        <v>12240</v>
      </c>
      <c r="AJ7" s="160">
        <f>'C завтраками| Bed and breakfast'!AJ7*0.9</f>
        <v>13320</v>
      </c>
      <c r="AK7" s="160">
        <f>'C завтраками| Bed and breakfast'!AK7*0.9</f>
        <v>12240</v>
      </c>
      <c r="AL7" s="160">
        <f>'C завтраками| Bed and breakfast'!AL7*0.9</f>
        <v>13320</v>
      </c>
      <c r="AM7" s="160">
        <f>'C завтраками| Bed and breakfast'!AM7*0.9</f>
        <v>12240</v>
      </c>
      <c r="AN7" s="160">
        <f>'C завтраками| Bed and breakfast'!AN7*0.9</f>
        <v>13320</v>
      </c>
      <c r="AO7" s="160">
        <f>'C завтраками| Bed and breakfast'!AO7*0.9</f>
        <v>13320</v>
      </c>
      <c r="AP7" s="160">
        <f>'C завтраками| Bed and breakfast'!AP7*0.9</f>
        <v>13320</v>
      </c>
      <c r="AQ7" s="160">
        <f>'C завтраками| Bed and breakfast'!AQ7*0.9</f>
        <v>12240</v>
      </c>
      <c r="AR7" s="160">
        <f>'C завтраками| Bed and breakfast'!AR7*0.9</f>
        <v>13320</v>
      </c>
      <c r="AS7" s="160">
        <f>'C завтраками| Bed and breakfast'!AS7*0.9</f>
        <v>12240</v>
      </c>
      <c r="AT7" s="160">
        <f>'C завтраками| Bed and breakfast'!AT7*0.9</f>
        <v>13320</v>
      </c>
      <c r="AU7" s="160">
        <f>'C завтраками| Bed and breakfast'!AU7*0.9</f>
        <v>12240</v>
      </c>
      <c r="AV7" s="160">
        <f>'C завтраками| Bed and breakfast'!AV7*0.9</f>
        <v>13320</v>
      </c>
      <c r="AW7" s="160">
        <f>'C завтраками| Bed and breakfast'!AW7*0.9</f>
        <v>12240</v>
      </c>
      <c r="AX7" s="160">
        <f>'C завтраками| Bed and breakfast'!AX7*0.9</f>
        <v>13320</v>
      </c>
      <c r="AY7" s="160">
        <f>'C завтраками| Bed and breakfast'!AY7*0.9</f>
        <v>12240</v>
      </c>
      <c r="AZ7" s="160">
        <f>'C завтраками| Bed and breakfast'!AZ7*0.9</f>
        <v>13320</v>
      </c>
      <c r="BA7" s="160">
        <f>'C завтраками| Bed and breakfast'!BA7*0.9</f>
        <v>12240</v>
      </c>
    </row>
    <row r="8" spans="1:53" ht="10.7" customHeight="1" x14ac:dyDescent="0.2">
      <c r="A8" s="19">
        <v>2</v>
      </c>
      <c r="B8" s="160">
        <f>'C завтраками| Bed and breakfast'!B8*0.9</f>
        <v>13050</v>
      </c>
      <c r="C8" s="160">
        <f>'C завтраками| Bed and breakfast'!C8*0.9</f>
        <v>17910</v>
      </c>
      <c r="D8" s="160">
        <f>'C завтраками| Bed and breakfast'!D8*0.9</f>
        <v>13050</v>
      </c>
      <c r="E8" s="160">
        <f>'C завтраками| Bed and breakfast'!E8*0.9</f>
        <v>17910</v>
      </c>
      <c r="F8" s="160">
        <f>'C завтраками| Bed and breakfast'!F8*0.9</f>
        <v>17910</v>
      </c>
      <c r="G8" s="160">
        <f>'C завтраками| Bed and breakfast'!G8*0.9</f>
        <v>14130</v>
      </c>
      <c r="H8" s="160">
        <f>'C завтраками| Bed and breakfast'!H8*0.9</f>
        <v>14130</v>
      </c>
      <c r="I8" s="160">
        <f>'C завтраками| Bed and breakfast'!I8*0.9</f>
        <v>11970</v>
      </c>
      <c r="J8" s="160">
        <f>'C завтраками| Bed and breakfast'!J8*0.9</f>
        <v>11970</v>
      </c>
      <c r="K8" s="160">
        <f>'C завтраками| Bed and breakfast'!K8*0.9</f>
        <v>13050</v>
      </c>
      <c r="L8" s="160">
        <f>'C завтраками| Bed and breakfast'!L8*0.9</f>
        <v>15210</v>
      </c>
      <c r="M8" s="160">
        <f>'C завтраками| Bed and breakfast'!M8*0.9</f>
        <v>14130</v>
      </c>
      <c r="N8" s="160">
        <f>'C завтраками| Bed and breakfast'!N8*0.9</f>
        <v>10260</v>
      </c>
      <c r="O8" s="160">
        <f>'C завтраками| Bed and breakfast'!O8*0.9</f>
        <v>11970</v>
      </c>
      <c r="P8" s="160">
        <f>'C завтраками| Bed and breakfast'!P8*0.9</f>
        <v>11970</v>
      </c>
      <c r="Q8" s="160">
        <f>'C завтраками| Bed and breakfast'!Q8*0.9</f>
        <v>13050</v>
      </c>
      <c r="R8" s="160">
        <f>'C завтраками| Bed and breakfast'!R8*0.9</f>
        <v>14130</v>
      </c>
      <c r="S8" s="160">
        <f>'C завтраками| Bed and breakfast'!S8*0.9</f>
        <v>10260</v>
      </c>
      <c r="T8" s="160">
        <f>'C завтраками| Bed and breakfast'!T8*0.9</f>
        <v>10260</v>
      </c>
      <c r="U8" s="160">
        <f>'C завтраками| Bed and breakfast'!U8*0.9</f>
        <v>10710</v>
      </c>
      <c r="V8" s="160">
        <f>'C завтраками| Bed and breakfast'!V8*0.9</f>
        <v>13860</v>
      </c>
      <c r="W8" s="160">
        <f>'C завтраками| Bed and breakfast'!W8*0.9</f>
        <v>11970</v>
      </c>
      <c r="X8" s="160">
        <f>'C завтраками| Bed and breakfast'!X8*0.9</f>
        <v>12600</v>
      </c>
      <c r="Y8" s="160">
        <f>'C завтраками| Bed and breakfast'!Y8*0.9</f>
        <v>16020</v>
      </c>
      <c r="Z8" s="160">
        <f>'C завтраками| Bed and breakfast'!Z8*0.9</f>
        <v>12600</v>
      </c>
      <c r="AA8" s="160">
        <f>'C завтраками| Bed and breakfast'!AA8*0.9</f>
        <v>12600</v>
      </c>
      <c r="AB8" s="160">
        <f>'C завтраками| Bed and breakfast'!AB8*0.9</f>
        <v>12600</v>
      </c>
      <c r="AC8" s="160">
        <f>'C завтраками| Bed and breakfast'!AC8*0.9</f>
        <v>14940</v>
      </c>
      <c r="AD8" s="160">
        <f>'C завтраками| Bed and breakfast'!AD8*0.9</f>
        <v>13860</v>
      </c>
      <c r="AE8" s="160">
        <f>'C завтраками| Bed and breakfast'!AE8*0.9</f>
        <v>14940</v>
      </c>
      <c r="AF8" s="160">
        <f>'C завтраками| Bed and breakfast'!AF8*0.9</f>
        <v>13860</v>
      </c>
      <c r="AG8" s="160">
        <f>'C завтраками| Bed and breakfast'!AG8*0.9</f>
        <v>13860</v>
      </c>
      <c r="AH8" s="160">
        <f>'C завтраками| Bed and breakfast'!AH8*0.9</f>
        <v>12600</v>
      </c>
      <c r="AI8" s="160">
        <f>'C завтраками| Bed and breakfast'!AI8*0.9</f>
        <v>13860</v>
      </c>
      <c r="AJ8" s="160">
        <f>'C завтраками| Bed and breakfast'!AJ8*0.9</f>
        <v>14940</v>
      </c>
      <c r="AK8" s="160">
        <f>'C завтраками| Bed and breakfast'!AK8*0.9</f>
        <v>13860</v>
      </c>
      <c r="AL8" s="160">
        <f>'C завтраками| Bed and breakfast'!AL8*0.9</f>
        <v>14940</v>
      </c>
      <c r="AM8" s="160">
        <f>'C завтраками| Bed and breakfast'!AM8*0.9</f>
        <v>13860</v>
      </c>
      <c r="AN8" s="160">
        <f>'C завтраками| Bed and breakfast'!AN8*0.9</f>
        <v>14940</v>
      </c>
      <c r="AO8" s="160">
        <f>'C завтраками| Bed and breakfast'!AO8*0.9</f>
        <v>14940</v>
      </c>
      <c r="AP8" s="160">
        <f>'C завтраками| Bed and breakfast'!AP8*0.9</f>
        <v>14940</v>
      </c>
      <c r="AQ8" s="160">
        <f>'C завтраками| Bed and breakfast'!AQ8*0.9</f>
        <v>13860</v>
      </c>
      <c r="AR8" s="160">
        <f>'C завтраками| Bed and breakfast'!AR8*0.9</f>
        <v>14940</v>
      </c>
      <c r="AS8" s="160">
        <f>'C завтраками| Bed and breakfast'!AS8*0.9</f>
        <v>13860</v>
      </c>
      <c r="AT8" s="160">
        <f>'C завтраками| Bed and breakfast'!AT8*0.9</f>
        <v>14940</v>
      </c>
      <c r="AU8" s="160">
        <f>'C завтраками| Bed and breakfast'!AU8*0.9</f>
        <v>13860</v>
      </c>
      <c r="AV8" s="160">
        <f>'C завтраками| Bed and breakfast'!AV8*0.9</f>
        <v>14940</v>
      </c>
      <c r="AW8" s="160">
        <f>'C завтраками| Bed and breakfast'!AW8*0.9</f>
        <v>13860</v>
      </c>
      <c r="AX8" s="160">
        <f>'C завтраками| Bed and breakfast'!AX8*0.9</f>
        <v>14940</v>
      </c>
      <c r="AY8" s="160">
        <f>'C завтраками| Bed and breakfast'!AY8*0.9</f>
        <v>13860</v>
      </c>
      <c r="AZ8" s="160">
        <f>'C завтраками| Bed and breakfast'!AZ8*0.9</f>
        <v>14940</v>
      </c>
      <c r="BA8" s="160">
        <f>'C завтраками| Bed and breakfast'!BA8*0.9</f>
        <v>13860</v>
      </c>
    </row>
    <row r="9" spans="1:53" ht="10.7" customHeight="1" x14ac:dyDescent="0.2">
      <c r="A9" s="17" t="s">
        <v>150</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row>
    <row r="10" spans="1:53" s="155" customFormat="1" ht="10.7" customHeight="1" x14ac:dyDescent="0.2">
      <c r="A10" s="19">
        <v>1</v>
      </c>
      <c r="B10" s="160">
        <f>'C завтраками| Bed and breakfast'!B10*0.9</f>
        <v>12330</v>
      </c>
      <c r="C10" s="160">
        <f>'C завтраками| Bed and breakfast'!C10*0.9</f>
        <v>17190</v>
      </c>
      <c r="D10" s="160">
        <f>'C завтраками| Bed and breakfast'!D10*0.9</f>
        <v>12330</v>
      </c>
      <c r="E10" s="160">
        <f>'C завтраками| Bed and breakfast'!E10*0.9</f>
        <v>17190</v>
      </c>
      <c r="F10" s="160">
        <f>'C завтраками| Bed and breakfast'!F10*0.9</f>
        <v>17190</v>
      </c>
      <c r="G10" s="160">
        <f>'C завтраками| Bed and breakfast'!G10*0.9</f>
        <v>13410</v>
      </c>
      <c r="H10" s="160">
        <f>'C завтраками| Bed and breakfast'!H10*0.9</f>
        <v>13410</v>
      </c>
      <c r="I10" s="160">
        <f>'C завтраками| Bed and breakfast'!I10*0.9</f>
        <v>11250</v>
      </c>
      <c r="J10" s="160">
        <f>'C завтраками| Bed and breakfast'!J10*0.9</f>
        <v>11250</v>
      </c>
      <c r="K10" s="160">
        <f>'C завтраками| Bed and breakfast'!K10*0.9</f>
        <v>12330</v>
      </c>
      <c r="L10" s="160">
        <f>'C завтраками| Bed and breakfast'!L10*0.9</f>
        <v>14490</v>
      </c>
      <c r="M10" s="160">
        <f>'C завтраками| Bed and breakfast'!M10*0.9</f>
        <v>13410</v>
      </c>
      <c r="N10" s="160">
        <f>'C завтраками| Bed and breakfast'!N10*0.9</f>
        <v>9540</v>
      </c>
      <c r="O10" s="160">
        <f>'C завтраками| Bed and breakfast'!O10*0.9</f>
        <v>11250</v>
      </c>
      <c r="P10" s="160">
        <f>'C завтраками| Bed and breakfast'!P10*0.9</f>
        <v>11250</v>
      </c>
      <c r="Q10" s="160">
        <f>'C завтраками| Bed and breakfast'!Q10*0.9</f>
        <v>12330</v>
      </c>
      <c r="R10" s="160">
        <f>'C завтраками| Bed and breakfast'!R10*0.9</f>
        <v>13410</v>
      </c>
      <c r="S10" s="160">
        <f>'C завтраками| Bed and breakfast'!S10*0.9</f>
        <v>9540</v>
      </c>
      <c r="T10" s="160">
        <f>'C завтраками| Bed and breakfast'!T10*0.9</f>
        <v>9540</v>
      </c>
      <c r="U10" s="160">
        <f>'C завтраками| Bed and breakfast'!U10*0.9</f>
        <v>9990</v>
      </c>
      <c r="V10" s="160">
        <f>'C завтраками| Bed and breakfast'!V10*0.9</f>
        <v>13140</v>
      </c>
      <c r="W10" s="160">
        <f>'C завтраками| Bed and breakfast'!W10*0.9</f>
        <v>11250</v>
      </c>
      <c r="X10" s="160">
        <f>'C завтраками| Bed and breakfast'!X10*0.9</f>
        <v>11880</v>
      </c>
      <c r="Y10" s="160">
        <f>'C завтраками| Bed and breakfast'!Y10*0.9</f>
        <v>15300</v>
      </c>
      <c r="Z10" s="160">
        <f>'C завтраками| Bed and breakfast'!Z10*0.9</f>
        <v>11880</v>
      </c>
      <c r="AA10" s="160">
        <f>'C завтраками| Bed and breakfast'!AA10*0.9</f>
        <v>11880</v>
      </c>
      <c r="AB10" s="160">
        <f>'C завтраками| Bed and breakfast'!AB10*0.9</f>
        <v>11880</v>
      </c>
      <c r="AC10" s="160">
        <f>'C завтраками| Bed and breakfast'!AC10*0.9</f>
        <v>14220</v>
      </c>
      <c r="AD10" s="160">
        <f>'C завтраками| Bed and breakfast'!AD10*0.9</f>
        <v>13140</v>
      </c>
      <c r="AE10" s="160">
        <f>'C завтраками| Bed and breakfast'!AE10*0.9</f>
        <v>14220</v>
      </c>
      <c r="AF10" s="160">
        <f>'C завтраками| Bed and breakfast'!AF10*0.9</f>
        <v>13140</v>
      </c>
      <c r="AG10" s="160">
        <f>'C завтраками| Bed and breakfast'!AG10*0.9</f>
        <v>13140</v>
      </c>
      <c r="AH10" s="160">
        <f>'C завтраками| Bed and breakfast'!AH10*0.9</f>
        <v>11880</v>
      </c>
      <c r="AI10" s="160">
        <f>'C завтраками| Bed and breakfast'!AI10*0.9</f>
        <v>13140</v>
      </c>
      <c r="AJ10" s="160">
        <f>'C завтраками| Bed and breakfast'!AJ10*0.9</f>
        <v>14220</v>
      </c>
      <c r="AK10" s="160">
        <f>'C завтраками| Bed and breakfast'!AK10*0.9</f>
        <v>13140</v>
      </c>
      <c r="AL10" s="160">
        <f>'C завтраками| Bed and breakfast'!AL10*0.9</f>
        <v>14220</v>
      </c>
      <c r="AM10" s="160">
        <f>'C завтраками| Bed and breakfast'!AM10*0.9</f>
        <v>13140</v>
      </c>
      <c r="AN10" s="160">
        <f>'C завтраками| Bed and breakfast'!AN10*0.9</f>
        <v>14220</v>
      </c>
      <c r="AO10" s="160">
        <f>'C завтраками| Bed and breakfast'!AO10*0.9</f>
        <v>14220</v>
      </c>
      <c r="AP10" s="160">
        <f>'C завтраками| Bed and breakfast'!AP10*0.9</f>
        <v>14220</v>
      </c>
      <c r="AQ10" s="160">
        <f>'C завтраками| Bed and breakfast'!AQ10*0.9</f>
        <v>13140</v>
      </c>
      <c r="AR10" s="160">
        <f>'C завтраками| Bed and breakfast'!AR10*0.9</f>
        <v>14220</v>
      </c>
      <c r="AS10" s="160">
        <f>'C завтраками| Bed and breakfast'!AS10*0.9</f>
        <v>13140</v>
      </c>
      <c r="AT10" s="160">
        <f>'C завтраками| Bed and breakfast'!AT10*0.9</f>
        <v>14220</v>
      </c>
      <c r="AU10" s="160">
        <f>'C завтраками| Bed and breakfast'!AU10*0.9</f>
        <v>13140</v>
      </c>
      <c r="AV10" s="160">
        <f>'C завтраками| Bed and breakfast'!AV10*0.9</f>
        <v>14220</v>
      </c>
      <c r="AW10" s="160">
        <f>'C завтраками| Bed and breakfast'!AW10*0.9</f>
        <v>13140</v>
      </c>
      <c r="AX10" s="160">
        <f>'C завтраками| Bed and breakfast'!AX10*0.9</f>
        <v>14220</v>
      </c>
      <c r="AY10" s="160">
        <f>'C завтраками| Bed and breakfast'!AY10*0.9</f>
        <v>13140</v>
      </c>
      <c r="AZ10" s="160">
        <f>'C завтраками| Bed and breakfast'!AZ10*0.9</f>
        <v>14220</v>
      </c>
      <c r="BA10" s="160">
        <f>'C завтраками| Bed and breakfast'!BA10*0.9</f>
        <v>13140</v>
      </c>
    </row>
    <row r="11" spans="1:53" ht="10.7" customHeight="1" x14ac:dyDescent="0.2">
      <c r="A11" s="19">
        <v>2</v>
      </c>
      <c r="B11" s="160">
        <f>'C завтраками| Bed and breakfast'!B11*0.9</f>
        <v>13950</v>
      </c>
      <c r="C11" s="160">
        <f>'C завтраками| Bed and breakfast'!C11*0.9</f>
        <v>18810</v>
      </c>
      <c r="D11" s="160">
        <f>'C завтраками| Bed and breakfast'!D11*0.9</f>
        <v>13950</v>
      </c>
      <c r="E11" s="160">
        <f>'C завтраками| Bed and breakfast'!E11*0.9</f>
        <v>18810</v>
      </c>
      <c r="F11" s="160">
        <f>'C завтраками| Bed and breakfast'!F11*0.9</f>
        <v>18810</v>
      </c>
      <c r="G11" s="160">
        <f>'C завтраками| Bed and breakfast'!G11*0.9</f>
        <v>15030</v>
      </c>
      <c r="H11" s="160">
        <f>'C завтраками| Bed and breakfast'!H11*0.9</f>
        <v>15030</v>
      </c>
      <c r="I11" s="160">
        <f>'C завтраками| Bed and breakfast'!I11*0.9</f>
        <v>12870</v>
      </c>
      <c r="J11" s="160">
        <f>'C завтраками| Bed and breakfast'!J11*0.9</f>
        <v>12870</v>
      </c>
      <c r="K11" s="160">
        <f>'C завтраками| Bed and breakfast'!K11*0.9</f>
        <v>13950</v>
      </c>
      <c r="L11" s="160">
        <f>'C завтраками| Bed and breakfast'!L11*0.9</f>
        <v>16110</v>
      </c>
      <c r="M11" s="160">
        <f>'C завтраками| Bed and breakfast'!M11*0.9</f>
        <v>15030</v>
      </c>
      <c r="N11" s="160">
        <f>'C завтраками| Bed and breakfast'!N11*0.9</f>
        <v>11160</v>
      </c>
      <c r="O11" s="160">
        <f>'C завтраками| Bed and breakfast'!O11*0.9</f>
        <v>12870</v>
      </c>
      <c r="P11" s="160">
        <f>'C завтраками| Bed and breakfast'!P11*0.9</f>
        <v>12870</v>
      </c>
      <c r="Q11" s="160">
        <f>'C завтраками| Bed and breakfast'!Q11*0.9</f>
        <v>13950</v>
      </c>
      <c r="R11" s="160">
        <f>'C завтраками| Bed and breakfast'!R11*0.9</f>
        <v>15030</v>
      </c>
      <c r="S11" s="160">
        <f>'C завтраками| Bed and breakfast'!S11*0.9</f>
        <v>11160</v>
      </c>
      <c r="T11" s="160">
        <f>'C завтраками| Bed and breakfast'!T11*0.9</f>
        <v>11160</v>
      </c>
      <c r="U11" s="160">
        <f>'C завтраками| Bed and breakfast'!U11*0.9</f>
        <v>11610</v>
      </c>
      <c r="V11" s="160">
        <f>'C завтраками| Bed and breakfast'!V11*0.9</f>
        <v>14760</v>
      </c>
      <c r="W11" s="160">
        <f>'C завтраками| Bed and breakfast'!W11*0.9</f>
        <v>12870</v>
      </c>
      <c r="X11" s="160">
        <f>'C завтраками| Bed and breakfast'!X11*0.9</f>
        <v>13500</v>
      </c>
      <c r="Y11" s="160">
        <f>'C завтраками| Bed and breakfast'!Y11*0.9</f>
        <v>16920</v>
      </c>
      <c r="Z11" s="160">
        <f>'C завтраками| Bed and breakfast'!Z11*0.9</f>
        <v>13500</v>
      </c>
      <c r="AA11" s="160">
        <f>'C завтраками| Bed and breakfast'!AA11*0.9</f>
        <v>13500</v>
      </c>
      <c r="AB11" s="160">
        <f>'C завтраками| Bed and breakfast'!AB11*0.9</f>
        <v>13500</v>
      </c>
      <c r="AC11" s="160">
        <f>'C завтраками| Bed and breakfast'!AC11*0.9</f>
        <v>15840</v>
      </c>
      <c r="AD11" s="160">
        <f>'C завтраками| Bed and breakfast'!AD11*0.9</f>
        <v>14760</v>
      </c>
      <c r="AE11" s="160">
        <f>'C завтраками| Bed and breakfast'!AE11*0.9</f>
        <v>15840</v>
      </c>
      <c r="AF11" s="160">
        <f>'C завтраками| Bed and breakfast'!AF11*0.9</f>
        <v>14760</v>
      </c>
      <c r="AG11" s="160">
        <f>'C завтраками| Bed and breakfast'!AG11*0.9</f>
        <v>14760</v>
      </c>
      <c r="AH11" s="160">
        <f>'C завтраками| Bed and breakfast'!AH11*0.9</f>
        <v>13500</v>
      </c>
      <c r="AI11" s="160">
        <f>'C завтраками| Bed and breakfast'!AI11*0.9</f>
        <v>14760</v>
      </c>
      <c r="AJ11" s="160">
        <f>'C завтраками| Bed and breakfast'!AJ11*0.9</f>
        <v>15840</v>
      </c>
      <c r="AK11" s="160">
        <f>'C завтраками| Bed and breakfast'!AK11*0.9</f>
        <v>14760</v>
      </c>
      <c r="AL11" s="160">
        <f>'C завтраками| Bed and breakfast'!AL11*0.9</f>
        <v>15840</v>
      </c>
      <c r="AM11" s="160">
        <f>'C завтраками| Bed and breakfast'!AM11*0.9</f>
        <v>14760</v>
      </c>
      <c r="AN11" s="160">
        <f>'C завтраками| Bed and breakfast'!AN11*0.9</f>
        <v>15840</v>
      </c>
      <c r="AO11" s="160">
        <f>'C завтраками| Bed and breakfast'!AO11*0.9</f>
        <v>15840</v>
      </c>
      <c r="AP11" s="160">
        <f>'C завтраками| Bed and breakfast'!AP11*0.9</f>
        <v>15840</v>
      </c>
      <c r="AQ11" s="160">
        <f>'C завтраками| Bed and breakfast'!AQ11*0.9</f>
        <v>14760</v>
      </c>
      <c r="AR11" s="160">
        <f>'C завтраками| Bed and breakfast'!AR11*0.9</f>
        <v>15840</v>
      </c>
      <c r="AS11" s="160">
        <f>'C завтраками| Bed and breakfast'!AS11*0.9</f>
        <v>14760</v>
      </c>
      <c r="AT11" s="160">
        <f>'C завтраками| Bed and breakfast'!AT11*0.9</f>
        <v>15840</v>
      </c>
      <c r="AU11" s="160">
        <f>'C завтраками| Bed and breakfast'!AU11*0.9</f>
        <v>14760</v>
      </c>
      <c r="AV11" s="160">
        <f>'C завтраками| Bed and breakfast'!AV11*0.9</f>
        <v>15840</v>
      </c>
      <c r="AW11" s="160">
        <f>'C завтраками| Bed and breakfast'!AW11*0.9</f>
        <v>14760</v>
      </c>
      <c r="AX11" s="160">
        <f>'C завтраками| Bed and breakfast'!AX11*0.9</f>
        <v>15840</v>
      </c>
      <c r="AY11" s="160">
        <f>'C завтраками| Bed and breakfast'!AY11*0.9</f>
        <v>14760</v>
      </c>
      <c r="AZ11" s="160">
        <f>'C завтраками| Bed and breakfast'!AZ11*0.9</f>
        <v>15840</v>
      </c>
      <c r="BA11" s="160">
        <f>'C завтраками| Bed and breakfast'!BA11*0.9</f>
        <v>14760</v>
      </c>
    </row>
    <row r="12" spans="1:53" ht="10.7" customHeight="1" x14ac:dyDescent="0.2">
      <c r="A12" s="17"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row>
    <row r="13" spans="1:53" ht="10.7" customHeight="1" x14ac:dyDescent="0.2">
      <c r="A13" s="19">
        <v>1</v>
      </c>
      <c r="B13" s="160">
        <f>'C завтраками| Bed and breakfast'!B13*0.9</f>
        <v>13230</v>
      </c>
      <c r="C13" s="160">
        <f>'C завтраками| Bed and breakfast'!C13*0.9</f>
        <v>18090</v>
      </c>
      <c r="D13" s="160">
        <f>'C завтраками| Bed and breakfast'!D13*0.9</f>
        <v>13230</v>
      </c>
      <c r="E13" s="160">
        <f>'C завтраками| Bed and breakfast'!E13*0.9</f>
        <v>18090</v>
      </c>
      <c r="F13" s="160">
        <f>'C завтраками| Bed and breakfast'!F13*0.9</f>
        <v>18090</v>
      </c>
      <c r="G13" s="160">
        <f>'C завтраками| Bed and breakfast'!G13*0.9</f>
        <v>14310</v>
      </c>
      <c r="H13" s="160">
        <f>'C завтраками| Bed and breakfast'!H13*0.9</f>
        <v>14310</v>
      </c>
      <c r="I13" s="160">
        <f>'C завтраками| Bed and breakfast'!I13*0.9</f>
        <v>12150</v>
      </c>
      <c r="J13" s="160">
        <f>'C завтраками| Bed and breakfast'!J13*0.9</f>
        <v>12150</v>
      </c>
      <c r="K13" s="160">
        <f>'C завтраками| Bed and breakfast'!K13*0.9</f>
        <v>13230</v>
      </c>
      <c r="L13" s="160">
        <f>'C завтраками| Bed and breakfast'!L13*0.9</f>
        <v>15390</v>
      </c>
      <c r="M13" s="160">
        <f>'C завтраками| Bed and breakfast'!M13*0.9</f>
        <v>14310</v>
      </c>
      <c r="N13" s="160">
        <f>'C завтраками| Bed and breakfast'!N13*0.9</f>
        <v>10440</v>
      </c>
      <c r="O13" s="160">
        <f>'C завтраками| Bed and breakfast'!O13*0.9</f>
        <v>12150</v>
      </c>
      <c r="P13" s="160">
        <f>'C завтраками| Bed and breakfast'!P13*0.9</f>
        <v>12150</v>
      </c>
      <c r="Q13" s="160">
        <f>'C завтраками| Bed and breakfast'!Q13*0.9</f>
        <v>13230</v>
      </c>
      <c r="R13" s="160">
        <f>'C завтраками| Bed and breakfast'!R13*0.9</f>
        <v>14310</v>
      </c>
      <c r="S13" s="160">
        <f>'C завтраками| Bed and breakfast'!S13*0.9</f>
        <v>10440</v>
      </c>
      <c r="T13" s="160">
        <f>'C завтраками| Bed and breakfast'!T13*0.9</f>
        <v>10440</v>
      </c>
      <c r="U13" s="160">
        <f>'C завтраками| Bed and breakfast'!U13*0.9</f>
        <v>10890</v>
      </c>
      <c r="V13" s="160">
        <f>'C завтраками| Bed and breakfast'!V13*0.9</f>
        <v>14040</v>
      </c>
      <c r="W13" s="160">
        <f>'C завтраками| Bed and breakfast'!W13*0.9</f>
        <v>12150</v>
      </c>
      <c r="X13" s="160">
        <f>'C завтраками| Bed and breakfast'!X13*0.9</f>
        <v>12780</v>
      </c>
      <c r="Y13" s="160">
        <f>'C завтраками| Bed and breakfast'!Y13*0.9</f>
        <v>16200</v>
      </c>
      <c r="Z13" s="160">
        <f>'C завтраками| Bed and breakfast'!Z13*0.9</f>
        <v>12780</v>
      </c>
      <c r="AA13" s="160">
        <f>'C завтраками| Bed and breakfast'!AA13*0.9</f>
        <v>12780</v>
      </c>
      <c r="AB13" s="160">
        <f>'C завтраками| Bed and breakfast'!AB13*0.9</f>
        <v>12780</v>
      </c>
      <c r="AC13" s="160">
        <f>'C завтраками| Bed and breakfast'!AC13*0.9</f>
        <v>15120</v>
      </c>
      <c r="AD13" s="160">
        <f>'C завтраками| Bed and breakfast'!AD13*0.9</f>
        <v>14040</v>
      </c>
      <c r="AE13" s="160">
        <f>'C завтраками| Bed and breakfast'!AE13*0.9</f>
        <v>15120</v>
      </c>
      <c r="AF13" s="160">
        <f>'C завтраками| Bed and breakfast'!AF13*0.9</f>
        <v>14040</v>
      </c>
      <c r="AG13" s="160">
        <f>'C завтраками| Bed and breakfast'!AG13*0.9</f>
        <v>14040</v>
      </c>
      <c r="AH13" s="160">
        <f>'C завтраками| Bed and breakfast'!AH13*0.9</f>
        <v>12780</v>
      </c>
      <c r="AI13" s="160">
        <f>'C завтраками| Bed and breakfast'!AI13*0.9</f>
        <v>14040</v>
      </c>
      <c r="AJ13" s="160">
        <f>'C завтраками| Bed and breakfast'!AJ13*0.9</f>
        <v>15120</v>
      </c>
      <c r="AK13" s="160">
        <f>'C завтраками| Bed and breakfast'!AK13*0.9</f>
        <v>14040</v>
      </c>
      <c r="AL13" s="160">
        <f>'C завтраками| Bed and breakfast'!AL13*0.9</f>
        <v>15120</v>
      </c>
      <c r="AM13" s="160">
        <f>'C завтраками| Bed and breakfast'!AM13*0.9</f>
        <v>14040</v>
      </c>
      <c r="AN13" s="160">
        <f>'C завтраками| Bed and breakfast'!AN13*0.9</f>
        <v>15120</v>
      </c>
      <c r="AO13" s="160">
        <f>'C завтраками| Bed and breakfast'!AO13*0.9</f>
        <v>15120</v>
      </c>
      <c r="AP13" s="160">
        <f>'C завтраками| Bed and breakfast'!AP13*0.9</f>
        <v>15120</v>
      </c>
      <c r="AQ13" s="160">
        <f>'C завтраками| Bed and breakfast'!AQ13*0.9</f>
        <v>14040</v>
      </c>
      <c r="AR13" s="160">
        <f>'C завтраками| Bed and breakfast'!AR13*0.9</f>
        <v>15120</v>
      </c>
      <c r="AS13" s="160">
        <f>'C завтраками| Bed and breakfast'!AS13*0.9</f>
        <v>14040</v>
      </c>
      <c r="AT13" s="160">
        <f>'C завтраками| Bed and breakfast'!AT13*0.9</f>
        <v>15120</v>
      </c>
      <c r="AU13" s="160">
        <f>'C завтраками| Bed and breakfast'!AU13*0.9</f>
        <v>14040</v>
      </c>
      <c r="AV13" s="160">
        <f>'C завтраками| Bed and breakfast'!AV13*0.9</f>
        <v>15120</v>
      </c>
      <c r="AW13" s="160">
        <f>'C завтраками| Bed and breakfast'!AW13*0.9</f>
        <v>14040</v>
      </c>
      <c r="AX13" s="160">
        <f>'C завтраками| Bed and breakfast'!AX13*0.9</f>
        <v>15120</v>
      </c>
      <c r="AY13" s="160">
        <f>'C завтраками| Bed and breakfast'!AY13*0.9</f>
        <v>14040</v>
      </c>
      <c r="AZ13" s="160">
        <f>'C завтраками| Bed and breakfast'!AZ13*0.9</f>
        <v>15120</v>
      </c>
      <c r="BA13" s="160">
        <f>'C завтраками| Bed and breakfast'!BA13*0.9</f>
        <v>14040</v>
      </c>
    </row>
    <row r="14" spans="1:53" ht="10.7" customHeight="1" x14ac:dyDescent="0.2">
      <c r="A14" s="19">
        <v>2</v>
      </c>
      <c r="B14" s="160">
        <f>'C завтраками| Bed and breakfast'!B14*0.9</f>
        <v>14850</v>
      </c>
      <c r="C14" s="160">
        <f>'C завтраками| Bed and breakfast'!C14*0.9</f>
        <v>19710</v>
      </c>
      <c r="D14" s="160">
        <f>'C завтраками| Bed and breakfast'!D14*0.9</f>
        <v>14850</v>
      </c>
      <c r="E14" s="160">
        <f>'C завтраками| Bed and breakfast'!E14*0.9</f>
        <v>19710</v>
      </c>
      <c r="F14" s="160">
        <f>'C завтраками| Bed and breakfast'!F14*0.9</f>
        <v>19710</v>
      </c>
      <c r="G14" s="160">
        <f>'C завтраками| Bed and breakfast'!G14*0.9</f>
        <v>15930</v>
      </c>
      <c r="H14" s="160">
        <f>'C завтраками| Bed and breakfast'!H14*0.9</f>
        <v>15930</v>
      </c>
      <c r="I14" s="160">
        <f>'C завтраками| Bed and breakfast'!I14*0.9</f>
        <v>13770</v>
      </c>
      <c r="J14" s="160">
        <f>'C завтраками| Bed and breakfast'!J14*0.9</f>
        <v>13770</v>
      </c>
      <c r="K14" s="160">
        <f>'C завтраками| Bed and breakfast'!K14*0.9</f>
        <v>14850</v>
      </c>
      <c r="L14" s="160">
        <f>'C завтраками| Bed and breakfast'!L14*0.9</f>
        <v>17010</v>
      </c>
      <c r="M14" s="160">
        <f>'C завтраками| Bed and breakfast'!M14*0.9</f>
        <v>15930</v>
      </c>
      <c r="N14" s="160">
        <f>'C завтраками| Bed and breakfast'!N14*0.9</f>
        <v>12060</v>
      </c>
      <c r="O14" s="160">
        <f>'C завтраками| Bed and breakfast'!O14*0.9</f>
        <v>13770</v>
      </c>
      <c r="P14" s="160">
        <f>'C завтраками| Bed and breakfast'!P14*0.9</f>
        <v>13770</v>
      </c>
      <c r="Q14" s="160">
        <f>'C завтраками| Bed and breakfast'!Q14*0.9</f>
        <v>14850</v>
      </c>
      <c r="R14" s="160">
        <f>'C завтраками| Bed and breakfast'!R14*0.9</f>
        <v>15930</v>
      </c>
      <c r="S14" s="160">
        <f>'C завтраками| Bed and breakfast'!S14*0.9</f>
        <v>12060</v>
      </c>
      <c r="T14" s="160">
        <f>'C завтраками| Bed and breakfast'!T14*0.9</f>
        <v>12060</v>
      </c>
      <c r="U14" s="160">
        <f>'C завтраками| Bed and breakfast'!U14*0.9</f>
        <v>12510</v>
      </c>
      <c r="V14" s="160">
        <f>'C завтраками| Bed and breakfast'!V14*0.9</f>
        <v>15660</v>
      </c>
      <c r="W14" s="160">
        <f>'C завтраками| Bed and breakfast'!W14*0.9</f>
        <v>13770</v>
      </c>
      <c r="X14" s="160">
        <f>'C завтраками| Bed and breakfast'!X14*0.9</f>
        <v>14400</v>
      </c>
      <c r="Y14" s="160">
        <f>'C завтраками| Bed and breakfast'!Y14*0.9</f>
        <v>17820</v>
      </c>
      <c r="Z14" s="160">
        <f>'C завтраками| Bed and breakfast'!Z14*0.9</f>
        <v>14400</v>
      </c>
      <c r="AA14" s="160">
        <f>'C завтраками| Bed and breakfast'!AA14*0.9</f>
        <v>14400</v>
      </c>
      <c r="AB14" s="160">
        <f>'C завтраками| Bed and breakfast'!AB14*0.9</f>
        <v>14400</v>
      </c>
      <c r="AC14" s="160">
        <f>'C завтраками| Bed and breakfast'!AC14*0.9</f>
        <v>16740</v>
      </c>
      <c r="AD14" s="160">
        <f>'C завтраками| Bed and breakfast'!AD14*0.9</f>
        <v>15660</v>
      </c>
      <c r="AE14" s="160">
        <f>'C завтраками| Bed and breakfast'!AE14*0.9</f>
        <v>16740</v>
      </c>
      <c r="AF14" s="160">
        <f>'C завтраками| Bed and breakfast'!AF14*0.9</f>
        <v>15660</v>
      </c>
      <c r="AG14" s="160">
        <f>'C завтраками| Bed and breakfast'!AG14*0.9</f>
        <v>15660</v>
      </c>
      <c r="AH14" s="160">
        <f>'C завтраками| Bed and breakfast'!AH14*0.9</f>
        <v>14400</v>
      </c>
      <c r="AI14" s="160">
        <f>'C завтраками| Bed and breakfast'!AI14*0.9</f>
        <v>15660</v>
      </c>
      <c r="AJ14" s="160">
        <f>'C завтраками| Bed and breakfast'!AJ14*0.9</f>
        <v>16740</v>
      </c>
      <c r="AK14" s="160">
        <f>'C завтраками| Bed and breakfast'!AK14*0.9</f>
        <v>15660</v>
      </c>
      <c r="AL14" s="160">
        <f>'C завтраками| Bed and breakfast'!AL14*0.9</f>
        <v>16740</v>
      </c>
      <c r="AM14" s="160">
        <f>'C завтраками| Bed and breakfast'!AM14*0.9</f>
        <v>15660</v>
      </c>
      <c r="AN14" s="160">
        <f>'C завтраками| Bed and breakfast'!AN14*0.9</f>
        <v>16740</v>
      </c>
      <c r="AO14" s="160">
        <f>'C завтраками| Bed and breakfast'!AO14*0.9</f>
        <v>16740</v>
      </c>
      <c r="AP14" s="160">
        <f>'C завтраками| Bed and breakfast'!AP14*0.9</f>
        <v>16740</v>
      </c>
      <c r="AQ14" s="160">
        <f>'C завтраками| Bed and breakfast'!AQ14*0.9</f>
        <v>15660</v>
      </c>
      <c r="AR14" s="160">
        <f>'C завтраками| Bed and breakfast'!AR14*0.9</f>
        <v>16740</v>
      </c>
      <c r="AS14" s="160">
        <f>'C завтраками| Bed and breakfast'!AS14*0.9</f>
        <v>15660</v>
      </c>
      <c r="AT14" s="160">
        <f>'C завтраками| Bed and breakfast'!AT14*0.9</f>
        <v>16740</v>
      </c>
      <c r="AU14" s="160">
        <f>'C завтраками| Bed and breakfast'!AU14*0.9</f>
        <v>15660</v>
      </c>
      <c r="AV14" s="160">
        <f>'C завтраками| Bed and breakfast'!AV14*0.9</f>
        <v>16740</v>
      </c>
      <c r="AW14" s="160">
        <f>'C завтраками| Bed and breakfast'!AW14*0.9</f>
        <v>15660</v>
      </c>
      <c r="AX14" s="160">
        <f>'C завтраками| Bed and breakfast'!AX14*0.9</f>
        <v>16740</v>
      </c>
      <c r="AY14" s="160">
        <f>'C завтраками| Bed and breakfast'!AY14*0.9</f>
        <v>15660</v>
      </c>
      <c r="AZ14" s="160">
        <f>'C завтраками| Bed and breakfast'!AZ14*0.9</f>
        <v>16740</v>
      </c>
      <c r="BA14" s="160">
        <f>'C завтраками| Bed and breakfast'!BA14*0.9</f>
        <v>15660</v>
      </c>
    </row>
    <row r="15" spans="1:53" ht="10.7" customHeight="1" x14ac:dyDescent="0.2">
      <c r="A15" s="17" t="s">
        <v>4</v>
      </c>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row>
    <row r="16" spans="1:53" ht="10.7" customHeight="1" x14ac:dyDescent="0.2">
      <c r="A16" s="19">
        <v>1</v>
      </c>
      <c r="B16" s="160">
        <f>'C завтраками| Bed and breakfast'!B16*0.9</f>
        <v>14130</v>
      </c>
      <c r="C16" s="160">
        <f>'C завтраками| Bed and breakfast'!C16*0.9</f>
        <v>18990</v>
      </c>
      <c r="D16" s="160">
        <f>'C завтраками| Bed and breakfast'!D16*0.9</f>
        <v>14130</v>
      </c>
      <c r="E16" s="160">
        <f>'C завтраками| Bed and breakfast'!E16*0.9</f>
        <v>18990</v>
      </c>
      <c r="F16" s="160">
        <f>'C завтраками| Bed and breakfast'!F16*0.9</f>
        <v>18990</v>
      </c>
      <c r="G16" s="160">
        <f>'C завтраками| Bed and breakfast'!G16*0.9</f>
        <v>15210</v>
      </c>
      <c r="H16" s="160">
        <f>'C завтраками| Bed and breakfast'!H16*0.9</f>
        <v>15210</v>
      </c>
      <c r="I16" s="160">
        <f>'C завтраками| Bed and breakfast'!I16*0.9</f>
        <v>13050</v>
      </c>
      <c r="J16" s="160">
        <f>'C завтраками| Bed and breakfast'!J16*0.9</f>
        <v>13050</v>
      </c>
      <c r="K16" s="160">
        <f>'C завтраками| Bed and breakfast'!K16*0.9</f>
        <v>14130</v>
      </c>
      <c r="L16" s="160">
        <f>'C завтраками| Bed and breakfast'!L16*0.9</f>
        <v>16290</v>
      </c>
      <c r="M16" s="160">
        <f>'C завтраками| Bed and breakfast'!M16*0.9</f>
        <v>15210</v>
      </c>
      <c r="N16" s="160">
        <f>'C завтраками| Bed and breakfast'!N16*0.9</f>
        <v>11340</v>
      </c>
      <c r="O16" s="160">
        <f>'C завтраками| Bed and breakfast'!O16*0.9</f>
        <v>13050</v>
      </c>
      <c r="P16" s="160">
        <f>'C завтраками| Bed and breakfast'!P16*0.9</f>
        <v>13050</v>
      </c>
      <c r="Q16" s="160">
        <f>'C завтраками| Bed and breakfast'!Q16*0.9</f>
        <v>14130</v>
      </c>
      <c r="R16" s="160">
        <f>'C завтраками| Bed and breakfast'!R16*0.9</f>
        <v>15210</v>
      </c>
      <c r="S16" s="160">
        <f>'C завтраками| Bed and breakfast'!S16*0.9</f>
        <v>11340</v>
      </c>
      <c r="T16" s="160">
        <f>'C завтраками| Bed and breakfast'!T16*0.9</f>
        <v>11340</v>
      </c>
      <c r="U16" s="160">
        <f>'C завтраками| Bed and breakfast'!U16*0.9</f>
        <v>11790</v>
      </c>
      <c r="V16" s="160">
        <f>'C завтраками| Bed and breakfast'!V16*0.9</f>
        <v>14940</v>
      </c>
      <c r="W16" s="160">
        <f>'C завтраками| Bed and breakfast'!W16*0.9</f>
        <v>13050</v>
      </c>
      <c r="X16" s="160">
        <f>'C завтраками| Bed and breakfast'!X16*0.9</f>
        <v>13680</v>
      </c>
      <c r="Y16" s="160">
        <f>'C завтраками| Bed and breakfast'!Y16*0.9</f>
        <v>17100</v>
      </c>
      <c r="Z16" s="160">
        <f>'C завтраками| Bed and breakfast'!Z16*0.9</f>
        <v>13680</v>
      </c>
      <c r="AA16" s="160">
        <f>'C завтраками| Bed and breakfast'!AA16*0.9</f>
        <v>13680</v>
      </c>
      <c r="AB16" s="160">
        <f>'C завтраками| Bed and breakfast'!AB16*0.9</f>
        <v>13680</v>
      </c>
      <c r="AC16" s="160">
        <f>'C завтраками| Bed and breakfast'!AC16*0.9</f>
        <v>16020</v>
      </c>
      <c r="AD16" s="160">
        <f>'C завтраками| Bed and breakfast'!AD16*0.9</f>
        <v>14940</v>
      </c>
      <c r="AE16" s="160">
        <f>'C завтраками| Bed and breakfast'!AE16*0.9</f>
        <v>16020</v>
      </c>
      <c r="AF16" s="160">
        <f>'C завтраками| Bed and breakfast'!AF16*0.9</f>
        <v>14940</v>
      </c>
      <c r="AG16" s="160">
        <f>'C завтраками| Bed and breakfast'!AG16*0.9</f>
        <v>14940</v>
      </c>
      <c r="AH16" s="160">
        <f>'C завтраками| Bed and breakfast'!AH16*0.9</f>
        <v>13680</v>
      </c>
      <c r="AI16" s="160">
        <f>'C завтраками| Bed and breakfast'!AI16*0.9</f>
        <v>14940</v>
      </c>
      <c r="AJ16" s="160">
        <f>'C завтраками| Bed and breakfast'!AJ16*0.9</f>
        <v>16020</v>
      </c>
      <c r="AK16" s="160">
        <f>'C завтраками| Bed and breakfast'!AK16*0.9</f>
        <v>14940</v>
      </c>
      <c r="AL16" s="160">
        <f>'C завтраками| Bed and breakfast'!AL16*0.9</f>
        <v>16020</v>
      </c>
      <c r="AM16" s="160">
        <f>'C завтраками| Bed and breakfast'!AM16*0.9</f>
        <v>14940</v>
      </c>
      <c r="AN16" s="160">
        <f>'C завтраками| Bed and breakfast'!AN16*0.9</f>
        <v>16020</v>
      </c>
      <c r="AO16" s="160">
        <f>'C завтраками| Bed and breakfast'!AO16*0.9</f>
        <v>16020</v>
      </c>
      <c r="AP16" s="160">
        <f>'C завтраками| Bed and breakfast'!AP16*0.9</f>
        <v>16020</v>
      </c>
      <c r="AQ16" s="160">
        <f>'C завтраками| Bed and breakfast'!AQ16*0.9</f>
        <v>14940</v>
      </c>
      <c r="AR16" s="160">
        <f>'C завтраками| Bed and breakfast'!AR16*0.9</f>
        <v>16020</v>
      </c>
      <c r="AS16" s="160">
        <f>'C завтраками| Bed and breakfast'!AS16*0.9</f>
        <v>14940</v>
      </c>
      <c r="AT16" s="160">
        <f>'C завтраками| Bed and breakfast'!AT16*0.9</f>
        <v>16020</v>
      </c>
      <c r="AU16" s="160">
        <f>'C завтраками| Bed and breakfast'!AU16*0.9</f>
        <v>14940</v>
      </c>
      <c r="AV16" s="160">
        <f>'C завтраками| Bed and breakfast'!AV16*0.9</f>
        <v>16020</v>
      </c>
      <c r="AW16" s="160">
        <f>'C завтраками| Bed and breakfast'!AW16*0.9</f>
        <v>14940</v>
      </c>
      <c r="AX16" s="160">
        <f>'C завтраками| Bed and breakfast'!AX16*0.9</f>
        <v>16020</v>
      </c>
      <c r="AY16" s="160">
        <f>'C завтраками| Bed and breakfast'!AY16*0.9</f>
        <v>14940</v>
      </c>
      <c r="AZ16" s="160">
        <f>'C завтраками| Bed and breakfast'!AZ16*0.9</f>
        <v>16020</v>
      </c>
      <c r="BA16" s="160">
        <f>'C завтраками| Bed and breakfast'!BA16*0.9</f>
        <v>14940</v>
      </c>
    </row>
    <row r="17" spans="1:53" ht="10.7" customHeight="1" x14ac:dyDescent="0.2">
      <c r="A17" s="19">
        <v>2</v>
      </c>
      <c r="B17" s="160">
        <f>'C завтраками| Bed and breakfast'!B17*0.9</f>
        <v>15750</v>
      </c>
      <c r="C17" s="160">
        <f>'C завтраками| Bed and breakfast'!C17*0.9</f>
        <v>20610</v>
      </c>
      <c r="D17" s="160">
        <f>'C завтраками| Bed and breakfast'!D17*0.9</f>
        <v>15750</v>
      </c>
      <c r="E17" s="160">
        <f>'C завтраками| Bed and breakfast'!E17*0.9</f>
        <v>20610</v>
      </c>
      <c r="F17" s="160">
        <f>'C завтраками| Bed and breakfast'!F17*0.9</f>
        <v>20610</v>
      </c>
      <c r="G17" s="160">
        <f>'C завтраками| Bed and breakfast'!G17*0.9</f>
        <v>16830</v>
      </c>
      <c r="H17" s="160">
        <f>'C завтраками| Bed and breakfast'!H17*0.9</f>
        <v>16830</v>
      </c>
      <c r="I17" s="160">
        <f>'C завтраками| Bed and breakfast'!I17*0.9</f>
        <v>14670</v>
      </c>
      <c r="J17" s="160">
        <f>'C завтраками| Bed and breakfast'!J17*0.9</f>
        <v>14670</v>
      </c>
      <c r="K17" s="160">
        <f>'C завтраками| Bed and breakfast'!K17*0.9</f>
        <v>15750</v>
      </c>
      <c r="L17" s="160">
        <f>'C завтраками| Bed and breakfast'!L17*0.9</f>
        <v>17910</v>
      </c>
      <c r="M17" s="160">
        <f>'C завтраками| Bed and breakfast'!M17*0.9</f>
        <v>16830</v>
      </c>
      <c r="N17" s="160">
        <f>'C завтраками| Bed and breakfast'!N17*0.9</f>
        <v>12960</v>
      </c>
      <c r="O17" s="160">
        <f>'C завтраками| Bed and breakfast'!O17*0.9</f>
        <v>14670</v>
      </c>
      <c r="P17" s="160">
        <f>'C завтраками| Bed and breakfast'!P17*0.9</f>
        <v>14670</v>
      </c>
      <c r="Q17" s="160">
        <f>'C завтраками| Bed and breakfast'!Q17*0.9</f>
        <v>15750</v>
      </c>
      <c r="R17" s="160">
        <f>'C завтраками| Bed and breakfast'!R17*0.9</f>
        <v>16830</v>
      </c>
      <c r="S17" s="160">
        <f>'C завтраками| Bed and breakfast'!S17*0.9</f>
        <v>12960</v>
      </c>
      <c r="T17" s="160">
        <f>'C завтраками| Bed and breakfast'!T17*0.9</f>
        <v>12960</v>
      </c>
      <c r="U17" s="160">
        <f>'C завтраками| Bed and breakfast'!U17*0.9</f>
        <v>13410</v>
      </c>
      <c r="V17" s="160">
        <f>'C завтраками| Bed and breakfast'!V17*0.9</f>
        <v>16560</v>
      </c>
      <c r="W17" s="160">
        <f>'C завтраками| Bed and breakfast'!W17*0.9</f>
        <v>14670</v>
      </c>
      <c r="X17" s="160">
        <f>'C завтраками| Bed and breakfast'!X17*0.9</f>
        <v>15300</v>
      </c>
      <c r="Y17" s="160">
        <f>'C завтраками| Bed and breakfast'!Y17*0.9</f>
        <v>18720</v>
      </c>
      <c r="Z17" s="160">
        <f>'C завтраками| Bed and breakfast'!Z17*0.9</f>
        <v>15300</v>
      </c>
      <c r="AA17" s="160">
        <f>'C завтраками| Bed and breakfast'!AA17*0.9</f>
        <v>15300</v>
      </c>
      <c r="AB17" s="160">
        <f>'C завтраками| Bed and breakfast'!AB17*0.9</f>
        <v>15300</v>
      </c>
      <c r="AC17" s="160">
        <f>'C завтраками| Bed and breakfast'!AC17*0.9</f>
        <v>17640</v>
      </c>
      <c r="AD17" s="160">
        <f>'C завтраками| Bed and breakfast'!AD17*0.9</f>
        <v>16560</v>
      </c>
      <c r="AE17" s="160">
        <f>'C завтраками| Bed and breakfast'!AE17*0.9</f>
        <v>17640</v>
      </c>
      <c r="AF17" s="160">
        <f>'C завтраками| Bed and breakfast'!AF17*0.9</f>
        <v>16560</v>
      </c>
      <c r="AG17" s="160">
        <f>'C завтраками| Bed and breakfast'!AG17*0.9</f>
        <v>16560</v>
      </c>
      <c r="AH17" s="160">
        <f>'C завтраками| Bed and breakfast'!AH17*0.9</f>
        <v>15300</v>
      </c>
      <c r="AI17" s="160">
        <f>'C завтраками| Bed and breakfast'!AI17*0.9</f>
        <v>16560</v>
      </c>
      <c r="AJ17" s="160">
        <f>'C завтраками| Bed and breakfast'!AJ17*0.9</f>
        <v>17640</v>
      </c>
      <c r="AK17" s="160">
        <f>'C завтраками| Bed and breakfast'!AK17*0.9</f>
        <v>16560</v>
      </c>
      <c r="AL17" s="160">
        <f>'C завтраками| Bed and breakfast'!AL17*0.9</f>
        <v>17640</v>
      </c>
      <c r="AM17" s="160">
        <f>'C завтраками| Bed and breakfast'!AM17*0.9</f>
        <v>16560</v>
      </c>
      <c r="AN17" s="160">
        <f>'C завтраками| Bed and breakfast'!AN17*0.9</f>
        <v>17640</v>
      </c>
      <c r="AO17" s="160">
        <f>'C завтраками| Bed and breakfast'!AO17*0.9</f>
        <v>17640</v>
      </c>
      <c r="AP17" s="160">
        <f>'C завтраками| Bed and breakfast'!AP17*0.9</f>
        <v>17640</v>
      </c>
      <c r="AQ17" s="160">
        <f>'C завтраками| Bed and breakfast'!AQ17*0.9</f>
        <v>16560</v>
      </c>
      <c r="AR17" s="160">
        <f>'C завтраками| Bed and breakfast'!AR17*0.9</f>
        <v>17640</v>
      </c>
      <c r="AS17" s="160">
        <f>'C завтраками| Bed and breakfast'!AS17*0.9</f>
        <v>16560</v>
      </c>
      <c r="AT17" s="160">
        <f>'C завтраками| Bed and breakfast'!AT17*0.9</f>
        <v>17640</v>
      </c>
      <c r="AU17" s="160">
        <f>'C завтраками| Bed and breakfast'!AU17*0.9</f>
        <v>16560</v>
      </c>
      <c r="AV17" s="160">
        <f>'C завтраками| Bed and breakfast'!AV17*0.9</f>
        <v>17640</v>
      </c>
      <c r="AW17" s="160">
        <f>'C завтраками| Bed and breakfast'!AW17*0.9</f>
        <v>16560</v>
      </c>
      <c r="AX17" s="160">
        <f>'C завтраками| Bed and breakfast'!AX17*0.9</f>
        <v>17640</v>
      </c>
      <c r="AY17" s="160">
        <f>'C завтраками| Bed and breakfast'!AY17*0.9</f>
        <v>16560</v>
      </c>
      <c r="AZ17" s="160">
        <f>'C завтраками| Bed and breakfast'!AZ17*0.9</f>
        <v>17640</v>
      </c>
      <c r="BA17" s="160">
        <f>'C завтраками| Bed and breakfast'!BA17*0.9</f>
        <v>16560</v>
      </c>
    </row>
    <row r="18" spans="1:53" ht="10.7" customHeight="1" x14ac:dyDescent="0.2">
      <c r="A18" s="17" t="s">
        <v>152</v>
      </c>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row>
    <row r="19" spans="1:53" ht="10.7" customHeight="1" x14ac:dyDescent="0.2">
      <c r="A19" s="19">
        <v>1</v>
      </c>
      <c r="B19" s="160">
        <f>'C завтраками| Bed and breakfast'!B19*0.9</f>
        <v>15030</v>
      </c>
      <c r="C19" s="160">
        <f>'C завтраками| Bed and breakfast'!C19*0.9</f>
        <v>19890</v>
      </c>
      <c r="D19" s="160">
        <f>'C завтраками| Bed and breakfast'!D19*0.9</f>
        <v>15030</v>
      </c>
      <c r="E19" s="160">
        <f>'C завтраками| Bed and breakfast'!E19*0.9</f>
        <v>19890</v>
      </c>
      <c r="F19" s="160">
        <f>'C завтраками| Bed and breakfast'!F19*0.9</f>
        <v>19890</v>
      </c>
      <c r="G19" s="160">
        <f>'C завтраками| Bed and breakfast'!G19*0.9</f>
        <v>16110</v>
      </c>
      <c r="H19" s="160">
        <f>'C завтраками| Bed and breakfast'!H19*0.9</f>
        <v>16110</v>
      </c>
      <c r="I19" s="160">
        <f>'C завтраками| Bed and breakfast'!I19*0.9</f>
        <v>13950</v>
      </c>
      <c r="J19" s="160">
        <f>'C завтраками| Bed and breakfast'!J19*0.9</f>
        <v>13950</v>
      </c>
      <c r="K19" s="160">
        <f>'C завтраками| Bed and breakfast'!K19*0.9</f>
        <v>15030</v>
      </c>
      <c r="L19" s="160">
        <f>'C завтраками| Bed and breakfast'!L19*0.9</f>
        <v>17190</v>
      </c>
      <c r="M19" s="160">
        <f>'C завтраками| Bed and breakfast'!M19*0.9</f>
        <v>16110</v>
      </c>
      <c r="N19" s="160">
        <f>'C завтраками| Bed and breakfast'!N19*0.9</f>
        <v>12240</v>
      </c>
      <c r="O19" s="160">
        <f>'C завтраками| Bed and breakfast'!O19*0.9</f>
        <v>13950</v>
      </c>
      <c r="P19" s="160">
        <f>'C завтраками| Bed and breakfast'!P19*0.9</f>
        <v>13950</v>
      </c>
      <c r="Q19" s="160">
        <f>'C завтраками| Bed and breakfast'!Q19*0.9</f>
        <v>15030</v>
      </c>
      <c r="R19" s="160">
        <f>'C завтраками| Bed and breakfast'!R19*0.9</f>
        <v>16110</v>
      </c>
      <c r="S19" s="160">
        <f>'C завтраками| Bed and breakfast'!S19*0.9</f>
        <v>12240</v>
      </c>
      <c r="T19" s="160">
        <f>'C завтраками| Bed and breakfast'!T19*0.9</f>
        <v>12240</v>
      </c>
      <c r="U19" s="160">
        <f>'C завтраками| Bed and breakfast'!U19*0.9</f>
        <v>12690</v>
      </c>
      <c r="V19" s="160">
        <f>'C завтраками| Bed and breakfast'!V19*0.9</f>
        <v>15840</v>
      </c>
      <c r="W19" s="160">
        <f>'C завтраками| Bed and breakfast'!W19*0.9</f>
        <v>13950</v>
      </c>
      <c r="X19" s="160">
        <f>'C завтраками| Bed and breakfast'!X19*0.9</f>
        <v>14580</v>
      </c>
      <c r="Y19" s="160">
        <f>'C завтраками| Bed and breakfast'!Y19*0.9</f>
        <v>18000</v>
      </c>
      <c r="Z19" s="160">
        <f>'C завтраками| Bed and breakfast'!Z19*0.9</f>
        <v>14580</v>
      </c>
      <c r="AA19" s="160">
        <f>'C завтраками| Bed and breakfast'!AA19*0.9</f>
        <v>14580</v>
      </c>
      <c r="AB19" s="160">
        <f>'C завтраками| Bed and breakfast'!AB19*0.9</f>
        <v>14580</v>
      </c>
      <c r="AC19" s="160">
        <f>'C завтраками| Bed and breakfast'!AC19*0.9</f>
        <v>16920</v>
      </c>
      <c r="AD19" s="160">
        <f>'C завтраками| Bed and breakfast'!AD19*0.9</f>
        <v>15840</v>
      </c>
      <c r="AE19" s="160">
        <f>'C завтраками| Bed and breakfast'!AE19*0.9</f>
        <v>16920</v>
      </c>
      <c r="AF19" s="160">
        <f>'C завтраками| Bed and breakfast'!AF19*0.9</f>
        <v>15840</v>
      </c>
      <c r="AG19" s="160">
        <f>'C завтраками| Bed and breakfast'!AG19*0.9</f>
        <v>15840</v>
      </c>
      <c r="AH19" s="160">
        <f>'C завтраками| Bed and breakfast'!AH19*0.9</f>
        <v>14580</v>
      </c>
      <c r="AI19" s="160">
        <f>'C завтраками| Bed and breakfast'!AI19*0.9</f>
        <v>15840</v>
      </c>
      <c r="AJ19" s="160">
        <f>'C завтраками| Bed and breakfast'!AJ19*0.9</f>
        <v>16920</v>
      </c>
      <c r="AK19" s="160">
        <f>'C завтраками| Bed and breakfast'!AK19*0.9</f>
        <v>15840</v>
      </c>
      <c r="AL19" s="160">
        <f>'C завтраками| Bed and breakfast'!AL19*0.9</f>
        <v>16920</v>
      </c>
      <c r="AM19" s="160">
        <f>'C завтраками| Bed and breakfast'!AM19*0.9</f>
        <v>15840</v>
      </c>
      <c r="AN19" s="160">
        <f>'C завтраками| Bed and breakfast'!AN19*0.9</f>
        <v>16920</v>
      </c>
      <c r="AO19" s="160">
        <f>'C завтраками| Bed and breakfast'!AO19*0.9</f>
        <v>16920</v>
      </c>
      <c r="AP19" s="160">
        <f>'C завтраками| Bed and breakfast'!AP19*0.9</f>
        <v>16920</v>
      </c>
      <c r="AQ19" s="160">
        <f>'C завтраками| Bed and breakfast'!AQ19*0.9</f>
        <v>15840</v>
      </c>
      <c r="AR19" s="160">
        <f>'C завтраками| Bed and breakfast'!AR19*0.9</f>
        <v>16920</v>
      </c>
      <c r="AS19" s="160">
        <f>'C завтраками| Bed and breakfast'!AS19*0.9</f>
        <v>15840</v>
      </c>
      <c r="AT19" s="160">
        <f>'C завтраками| Bed and breakfast'!AT19*0.9</f>
        <v>16920</v>
      </c>
      <c r="AU19" s="160">
        <f>'C завтраками| Bed and breakfast'!AU19*0.9</f>
        <v>15840</v>
      </c>
      <c r="AV19" s="160">
        <f>'C завтраками| Bed and breakfast'!AV19*0.9</f>
        <v>16920</v>
      </c>
      <c r="AW19" s="160">
        <f>'C завтраками| Bed and breakfast'!AW19*0.9</f>
        <v>15840</v>
      </c>
      <c r="AX19" s="160">
        <f>'C завтраками| Bed and breakfast'!AX19*0.9</f>
        <v>16920</v>
      </c>
      <c r="AY19" s="160">
        <f>'C завтраками| Bed and breakfast'!AY19*0.9</f>
        <v>15840</v>
      </c>
      <c r="AZ19" s="160">
        <f>'C завтраками| Bed and breakfast'!AZ19*0.9</f>
        <v>16920</v>
      </c>
      <c r="BA19" s="160">
        <f>'C завтраками| Bed and breakfast'!BA19*0.9</f>
        <v>15840</v>
      </c>
    </row>
    <row r="20" spans="1:53" ht="10.7" customHeight="1" x14ac:dyDescent="0.2">
      <c r="A20" s="19">
        <v>2</v>
      </c>
      <c r="B20" s="160">
        <f>'C завтраками| Bed and breakfast'!B20*0.9</f>
        <v>16650</v>
      </c>
      <c r="C20" s="160">
        <f>'C завтраками| Bed and breakfast'!C20*0.9</f>
        <v>21510</v>
      </c>
      <c r="D20" s="160">
        <f>'C завтраками| Bed and breakfast'!D20*0.9</f>
        <v>16650</v>
      </c>
      <c r="E20" s="160">
        <f>'C завтраками| Bed and breakfast'!E20*0.9</f>
        <v>21510</v>
      </c>
      <c r="F20" s="160">
        <f>'C завтраками| Bed and breakfast'!F20*0.9</f>
        <v>21510</v>
      </c>
      <c r="G20" s="160">
        <f>'C завтраками| Bed and breakfast'!G20*0.9</f>
        <v>17730</v>
      </c>
      <c r="H20" s="160">
        <f>'C завтраками| Bed and breakfast'!H20*0.9</f>
        <v>17730</v>
      </c>
      <c r="I20" s="160">
        <f>'C завтраками| Bed and breakfast'!I20*0.9</f>
        <v>15570</v>
      </c>
      <c r="J20" s="160">
        <f>'C завтраками| Bed and breakfast'!J20*0.9</f>
        <v>15570</v>
      </c>
      <c r="K20" s="160">
        <f>'C завтраками| Bed and breakfast'!K20*0.9</f>
        <v>16650</v>
      </c>
      <c r="L20" s="160">
        <f>'C завтраками| Bed and breakfast'!L20*0.9</f>
        <v>18810</v>
      </c>
      <c r="M20" s="160">
        <f>'C завтраками| Bed and breakfast'!M20*0.9</f>
        <v>17730</v>
      </c>
      <c r="N20" s="160">
        <f>'C завтраками| Bed and breakfast'!N20*0.9</f>
        <v>13860</v>
      </c>
      <c r="O20" s="160">
        <f>'C завтраками| Bed and breakfast'!O20*0.9</f>
        <v>15570</v>
      </c>
      <c r="P20" s="160">
        <f>'C завтраками| Bed and breakfast'!P20*0.9</f>
        <v>15570</v>
      </c>
      <c r="Q20" s="160">
        <f>'C завтраками| Bed and breakfast'!Q20*0.9</f>
        <v>16650</v>
      </c>
      <c r="R20" s="160">
        <f>'C завтраками| Bed and breakfast'!R20*0.9</f>
        <v>17730</v>
      </c>
      <c r="S20" s="160">
        <f>'C завтраками| Bed and breakfast'!S20*0.9</f>
        <v>13860</v>
      </c>
      <c r="T20" s="160">
        <f>'C завтраками| Bed and breakfast'!T20*0.9</f>
        <v>13860</v>
      </c>
      <c r="U20" s="160">
        <f>'C завтраками| Bed and breakfast'!U20*0.9</f>
        <v>14310</v>
      </c>
      <c r="V20" s="160">
        <f>'C завтраками| Bed and breakfast'!V20*0.9</f>
        <v>17460</v>
      </c>
      <c r="W20" s="160">
        <f>'C завтраками| Bed and breakfast'!W20*0.9</f>
        <v>15570</v>
      </c>
      <c r="X20" s="160">
        <f>'C завтраками| Bed and breakfast'!X20*0.9</f>
        <v>16200</v>
      </c>
      <c r="Y20" s="160">
        <f>'C завтраками| Bed and breakfast'!Y20*0.9</f>
        <v>19620</v>
      </c>
      <c r="Z20" s="160">
        <f>'C завтраками| Bed and breakfast'!Z20*0.9</f>
        <v>16200</v>
      </c>
      <c r="AA20" s="160">
        <f>'C завтраками| Bed and breakfast'!AA20*0.9</f>
        <v>16200</v>
      </c>
      <c r="AB20" s="160">
        <f>'C завтраками| Bed and breakfast'!AB20*0.9</f>
        <v>16200</v>
      </c>
      <c r="AC20" s="160">
        <f>'C завтраками| Bed and breakfast'!AC20*0.9</f>
        <v>18540</v>
      </c>
      <c r="AD20" s="160">
        <f>'C завтраками| Bed and breakfast'!AD20*0.9</f>
        <v>17460</v>
      </c>
      <c r="AE20" s="160">
        <f>'C завтраками| Bed and breakfast'!AE20*0.9</f>
        <v>18540</v>
      </c>
      <c r="AF20" s="160">
        <f>'C завтраками| Bed and breakfast'!AF20*0.9</f>
        <v>17460</v>
      </c>
      <c r="AG20" s="160">
        <f>'C завтраками| Bed and breakfast'!AG20*0.9</f>
        <v>17460</v>
      </c>
      <c r="AH20" s="160">
        <f>'C завтраками| Bed and breakfast'!AH20*0.9</f>
        <v>16200</v>
      </c>
      <c r="AI20" s="160">
        <f>'C завтраками| Bed and breakfast'!AI20*0.9</f>
        <v>17460</v>
      </c>
      <c r="AJ20" s="160">
        <f>'C завтраками| Bed and breakfast'!AJ20*0.9</f>
        <v>18540</v>
      </c>
      <c r="AK20" s="160">
        <f>'C завтраками| Bed and breakfast'!AK20*0.9</f>
        <v>17460</v>
      </c>
      <c r="AL20" s="160">
        <f>'C завтраками| Bed and breakfast'!AL20*0.9</f>
        <v>18540</v>
      </c>
      <c r="AM20" s="160">
        <f>'C завтраками| Bed and breakfast'!AM20*0.9</f>
        <v>17460</v>
      </c>
      <c r="AN20" s="160">
        <f>'C завтраками| Bed and breakfast'!AN20*0.9</f>
        <v>18540</v>
      </c>
      <c r="AO20" s="160">
        <f>'C завтраками| Bed and breakfast'!AO20*0.9</f>
        <v>18540</v>
      </c>
      <c r="AP20" s="160">
        <f>'C завтраками| Bed and breakfast'!AP20*0.9</f>
        <v>18540</v>
      </c>
      <c r="AQ20" s="160">
        <f>'C завтраками| Bed and breakfast'!AQ20*0.9</f>
        <v>17460</v>
      </c>
      <c r="AR20" s="160">
        <f>'C завтраками| Bed and breakfast'!AR20*0.9</f>
        <v>18540</v>
      </c>
      <c r="AS20" s="160">
        <f>'C завтраками| Bed and breakfast'!AS20*0.9</f>
        <v>17460</v>
      </c>
      <c r="AT20" s="160">
        <f>'C завтраками| Bed and breakfast'!AT20*0.9</f>
        <v>18540</v>
      </c>
      <c r="AU20" s="160">
        <f>'C завтраками| Bed and breakfast'!AU20*0.9</f>
        <v>17460</v>
      </c>
      <c r="AV20" s="160">
        <f>'C завтраками| Bed and breakfast'!AV20*0.9</f>
        <v>18540</v>
      </c>
      <c r="AW20" s="160">
        <f>'C завтраками| Bed and breakfast'!AW20*0.9</f>
        <v>17460</v>
      </c>
      <c r="AX20" s="160">
        <f>'C завтраками| Bed and breakfast'!AX20*0.9</f>
        <v>18540</v>
      </c>
      <c r="AY20" s="160">
        <f>'C завтраками| Bed and breakfast'!AY20*0.9</f>
        <v>17460</v>
      </c>
      <c r="AZ20" s="160">
        <f>'C завтраками| Bed and breakfast'!AZ20*0.9</f>
        <v>18540</v>
      </c>
      <c r="BA20" s="160">
        <f>'C завтраками| Bed and breakfast'!BA20*0.9</f>
        <v>17460</v>
      </c>
    </row>
    <row r="21" spans="1:53" ht="10.7" customHeight="1" x14ac:dyDescent="0.2">
      <c r="A21" s="17" t="s">
        <v>5</v>
      </c>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row>
    <row r="22" spans="1:53" ht="10.7" customHeight="1" x14ac:dyDescent="0.2">
      <c r="A22" s="19">
        <v>1</v>
      </c>
      <c r="B22" s="160">
        <f>'C завтраками| Bed and breakfast'!B22*0.9</f>
        <v>19080</v>
      </c>
      <c r="C22" s="160">
        <f>'C завтраками| Bed and breakfast'!C22*0.9</f>
        <v>23940</v>
      </c>
      <c r="D22" s="160">
        <f>'C завтраками| Bed and breakfast'!D22*0.9</f>
        <v>19080</v>
      </c>
      <c r="E22" s="160">
        <f>'C завтраками| Bed and breakfast'!E22*0.9</f>
        <v>23940</v>
      </c>
      <c r="F22" s="160">
        <f>'C завтраками| Bed and breakfast'!F22*0.9</f>
        <v>23940</v>
      </c>
      <c r="G22" s="160">
        <f>'C завтраками| Bed and breakfast'!G22*0.9</f>
        <v>20160</v>
      </c>
      <c r="H22" s="160">
        <f>'C завтраками| Bed and breakfast'!H22*0.9</f>
        <v>20160</v>
      </c>
      <c r="I22" s="160">
        <f>'C завтраками| Bed and breakfast'!I22*0.9</f>
        <v>18000</v>
      </c>
      <c r="J22" s="160">
        <f>'C завтраками| Bed and breakfast'!J22*0.9</f>
        <v>18000</v>
      </c>
      <c r="K22" s="160">
        <f>'C завтраками| Bed and breakfast'!K22*0.9</f>
        <v>19080</v>
      </c>
      <c r="L22" s="160">
        <f>'C завтраками| Bed and breakfast'!L22*0.9</f>
        <v>21240</v>
      </c>
      <c r="M22" s="160">
        <f>'C завтраками| Bed and breakfast'!M22*0.9</f>
        <v>20160</v>
      </c>
      <c r="N22" s="160">
        <f>'C завтраками| Bed and breakfast'!N22*0.9</f>
        <v>16290</v>
      </c>
      <c r="O22" s="160">
        <f>'C завтраками| Bed and breakfast'!O22*0.9</f>
        <v>18000</v>
      </c>
      <c r="P22" s="160">
        <f>'C завтраками| Bed and breakfast'!P22*0.9</f>
        <v>18000</v>
      </c>
      <c r="Q22" s="160">
        <f>'C завтраками| Bed and breakfast'!Q22*0.9</f>
        <v>19080</v>
      </c>
      <c r="R22" s="160">
        <f>'C завтраками| Bed and breakfast'!R22*0.9</f>
        <v>20160</v>
      </c>
      <c r="S22" s="160">
        <f>'C завтраками| Bed and breakfast'!S22*0.9</f>
        <v>16290</v>
      </c>
      <c r="T22" s="160">
        <f>'C завтраками| Bed and breakfast'!T22*0.9</f>
        <v>16290</v>
      </c>
      <c r="U22" s="160">
        <f>'C завтраками| Bed and breakfast'!U22*0.9</f>
        <v>18090</v>
      </c>
      <c r="V22" s="160">
        <f>'C завтраками| Bed and breakfast'!V22*0.9</f>
        <v>21240</v>
      </c>
      <c r="W22" s="160">
        <f>'C завтраками| Bed and breakfast'!W22*0.9</f>
        <v>19350</v>
      </c>
      <c r="X22" s="160">
        <f>'C завтраками| Bed and breakfast'!X22*0.9</f>
        <v>19980</v>
      </c>
      <c r="Y22" s="160">
        <f>'C завтраками| Bed and breakfast'!Y22*0.9</f>
        <v>23400</v>
      </c>
      <c r="Z22" s="160">
        <f>'C завтраками| Bed and breakfast'!Z22*0.9</f>
        <v>19980</v>
      </c>
      <c r="AA22" s="160">
        <f>'C завтраками| Bed and breakfast'!AA22*0.9</f>
        <v>19980</v>
      </c>
      <c r="AB22" s="160">
        <f>'C завтраками| Bed and breakfast'!AB22*0.9</f>
        <v>19980</v>
      </c>
      <c r="AC22" s="160">
        <f>'C завтраками| Bed and breakfast'!AC22*0.9</f>
        <v>22320</v>
      </c>
      <c r="AD22" s="160">
        <f>'C завтраками| Bed and breakfast'!AD22*0.9</f>
        <v>21240</v>
      </c>
      <c r="AE22" s="160">
        <f>'C завтраками| Bed and breakfast'!AE22*0.9</f>
        <v>22320</v>
      </c>
      <c r="AF22" s="160">
        <f>'C завтраками| Bed and breakfast'!AF22*0.9</f>
        <v>21240</v>
      </c>
      <c r="AG22" s="160">
        <f>'C завтраками| Bed and breakfast'!AG22*0.9</f>
        <v>21240</v>
      </c>
      <c r="AH22" s="160">
        <f>'C завтраками| Bed and breakfast'!AH22*0.9</f>
        <v>19980</v>
      </c>
      <c r="AI22" s="160">
        <f>'C завтраками| Bed and breakfast'!AI22*0.9</f>
        <v>21240</v>
      </c>
      <c r="AJ22" s="160">
        <f>'C завтраками| Bed and breakfast'!AJ22*0.9</f>
        <v>22320</v>
      </c>
      <c r="AK22" s="160">
        <f>'C завтраками| Bed and breakfast'!AK22*0.9</f>
        <v>21240</v>
      </c>
      <c r="AL22" s="160">
        <f>'C завтраками| Bed and breakfast'!AL22*0.9</f>
        <v>22320</v>
      </c>
      <c r="AM22" s="160">
        <f>'C завтраками| Bed and breakfast'!AM22*0.9</f>
        <v>21240</v>
      </c>
      <c r="AN22" s="160">
        <f>'C завтраками| Bed and breakfast'!AN22*0.9</f>
        <v>22320</v>
      </c>
      <c r="AO22" s="160">
        <f>'C завтраками| Bed and breakfast'!AO22*0.9</f>
        <v>22320</v>
      </c>
      <c r="AP22" s="160">
        <f>'C завтраками| Bed and breakfast'!AP22*0.9</f>
        <v>22320</v>
      </c>
      <c r="AQ22" s="160">
        <f>'C завтраками| Bed and breakfast'!AQ22*0.9</f>
        <v>21240</v>
      </c>
      <c r="AR22" s="160">
        <f>'C завтраками| Bed and breakfast'!AR22*0.9</f>
        <v>22320</v>
      </c>
      <c r="AS22" s="160">
        <f>'C завтраками| Bed and breakfast'!AS22*0.9</f>
        <v>21240</v>
      </c>
      <c r="AT22" s="160">
        <f>'C завтраками| Bed and breakfast'!AT22*0.9</f>
        <v>22320</v>
      </c>
      <c r="AU22" s="160">
        <f>'C завтраками| Bed and breakfast'!AU22*0.9</f>
        <v>21240</v>
      </c>
      <c r="AV22" s="160">
        <f>'C завтраками| Bed and breakfast'!AV22*0.9</f>
        <v>22320</v>
      </c>
      <c r="AW22" s="160">
        <f>'C завтраками| Bed and breakfast'!AW22*0.9</f>
        <v>21240</v>
      </c>
      <c r="AX22" s="160">
        <f>'C завтраками| Bed and breakfast'!AX22*0.9</f>
        <v>22320</v>
      </c>
      <c r="AY22" s="160">
        <f>'C завтраками| Bed and breakfast'!AY22*0.9</f>
        <v>21240</v>
      </c>
      <c r="AZ22" s="160">
        <f>'C завтраками| Bed and breakfast'!AZ22*0.9</f>
        <v>22320</v>
      </c>
      <c r="BA22" s="160">
        <f>'C завтраками| Bed and breakfast'!BA22*0.9</f>
        <v>21240</v>
      </c>
    </row>
    <row r="23" spans="1:53" ht="10.5" customHeight="1" x14ac:dyDescent="0.2">
      <c r="A23" s="19">
        <v>2</v>
      </c>
      <c r="B23" s="160">
        <f>'C завтраками| Bed and breakfast'!B23*0.9</f>
        <v>20700</v>
      </c>
      <c r="C23" s="160">
        <f>'C завтраками| Bed and breakfast'!C23*0.9</f>
        <v>25560</v>
      </c>
      <c r="D23" s="160">
        <f>'C завтраками| Bed and breakfast'!D23*0.9</f>
        <v>20700</v>
      </c>
      <c r="E23" s="160">
        <f>'C завтраками| Bed and breakfast'!E23*0.9</f>
        <v>25560</v>
      </c>
      <c r="F23" s="160">
        <f>'C завтраками| Bed and breakfast'!F23*0.9</f>
        <v>25560</v>
      </c>
      <c r="G23" s="160">
        <f>'C завтраками| Bed and breakfast'!G23*0.9</f>
        <v>21780</v>
      </c>
      <c r="H23" s="160">
        <f>'C завтраками| Bed and breakfast'!H23*0.9</f>
        <v>21780</v>
      </c>
      <c r="I23" s="160">
        <f>'C завтраками| Bed and breakfast'!I23*0.9</f>
        <v>19620</v>
      </c>
      <c r="J23" s="160">
        <f>'C завтраками| Bed and breakfast'!J23*0.9</f>
        <v>19620</v>
      </c>
      <c r="K23" s="160">
        <f>'C завтраками| Bed and breakfast'!K23*0.9</f>
        <v>20700</v>
      </c>
      <c r="L23" s="160">
        <f>'C завтраками| Bed and breakfast'!L23*0.9</f>
        <v>22860</v>
      </c>
      <c r="M23" s="160">
        <f>'C завтраками| Bed and breakfast'!M23*0.9</f>
        <v>21780</v>
      </c>
      <c r="N23" s="160">
        <f>'C завтраками| Bed and breakfast'!N23*0.9</f>
        <v>17910</v>
      </c>
      <c r="O23" s="160">
        <f>'C завтраками| Bed and breakfast'!O23*0.9</f>
        <v>19620</v>
      </c>
      <c r="P23" s="160">
        <f>'C завтраками| Bed and breakfast'!P23*0.9</f>
        <v>19620</v>
      </c>
      <c r="Q23" s="160">
        <f>'C завтраками| Bed and breakfast'!Q23*0.9</f>
        <v>20700</v>
      </c>
      <c r="R23" s="160">
        <f>'C завтраками| Bed and breakfast'!R23*0.9</f>
        <v>21780</v>
      </c>
      <c r="S23" s="160">
        <f>'C завтраками| Bed and breakfast'!S23*0.9</f>
        <v>17910</v>
      </c>
      <c r="T23" s="160">
        <f>'C завтраками| Bed and breakfast'!T23*0.9</f>
        <v>17910</v>
      </c>
      <c r="U23" s="160">
        <f>'C завтраками| Bed and breakfast'!U23*0.9</f>
        <v>19710</v>
      </c>
      <c r="V23" s="160">
        <f>'C завтраками| Bed and breakfast'!V23*0.9</f>
        <v>22860</v>
      </c>
      <c r="W23" s="160">
        <f>'C завтраками| Bed and breakfast'!W23*0.9</f>
        <v>20970</v>
      </c>
      <c r="X23" s="160">
        <f>'C завтраками| Bed and breakfast'!X23*0.9</f>
        <v>21600</v>
      </c>
      <c r="Y23" s="160">
        <f>'C завтраками| Bed and breakfast'!Y23*0.9</f>
        <v>25020</v>
      </c>
      <c r="Z23" s="160">
        <f>'C завтраками| Bed and breakfast'!Z23*0.9</f>
        <v>21600</v>
      </c>
      <c r="AA23" s="160">
        <f>'C завтраками| Bed and breakfast'!AA23*0.9</f>
        <v>21600</v>
      </c>
      <c r="AB23" s="160">
        <f>'C завтраками| Bed and breakfast'!AB23*0.9</f>
        <v>21600</v>
      </c>
      <c r="AC23" s="160">
        <f>'C завтраками| Bed and breakfast'!AC23*0.9</f>
        <v>23940</v>
      </c>
      <c r="AD23" s="160">
        <f>'C завтраками| Bed and breakfast'!AD23*0.9</f>
        <v>22860</v>
      </c>
      <c r="AE23" s="160">
        <f>'C завтраками| Bed and breakfast'!AE23*0.9</f>
        <v>23940</v>
      </c>
      <c r="AF23" s="160">
        <f>'C завтраками| Bed and breakfast'!AF23*0.9</f>
        <v>22860</v>
      </c>
      <c r="AG23" s="160">
        <f>'C завтраками| Bed and breakfast'!AG23*0.9</f>
        <v>22860</v>
      </c>
      <c r="AH23" s="160">
        <f>'C завтраками| Bed and breakfast'!AH23*0.9</f>
        <v>21600</v>
      </c>
      <c r="AI23" s="160">
        <f>'C завтраками| Bed and breakfast'!AI23*0.9</f>
        <v>22860</v>
      </c>
      <c r="AJ23" s="160">
        <f>'C завтраками| Bed and breakfast'!AJ23*0.9</f>
        <v>23940</v>
      </c>
      <c r="AK23" s="160">
        <f>'C завтраками| Bed and breakfast'!AK23*0.9</f>
        <v>22860</v>
      </c>
      <c r="AL23" s="160">
        <f>'C завтраками| Bed and breakfast'!AL23*0.9</f>
        <v>23940</v>
      </c>
      <c r="AM23" s="160">
        <f>'C завтраками| Bed and breakfast'!AM23*0.9</f>
        <v>22860</v>
      </c>
      <c r="AN23" s="160">
        <f>'C завтраками| Bed and breakfast'!AN23*0.9</f>
        <v>23940</v>
      </c>
      <c r="AO23" s="160">
        <f>'C завтраками| Bed and breakfast'!AO23*0.9</f>
        <v>23940</v>
      </c>
      <c r="AP23" s="160">
        <f>'C завтраками| Bed and breakfast'!AP23*0.9</f>
        <v>23940</v>
      </c>
      <c r="AQ23" s="160">
        <f>'C завтраками| Bed and breakfast'!AQ23*0.9</f>
        <v>22860</v>
      </c>
      <c r="AR23" s="160">
        <f>'C завтраками| Bed and breakfast'!AR23*0.9</f>
        <v>23940</v>
      </c>
      <c r="AS23" s="160">
        <f>'C завтраками| Bed and breakfast'!AS23*0.9</f>
        <v>22860</v>
      </c>
      <c r="AT23" s="160">
        <f>'C завтраками| Bed and breakfast'!AT23*0.9</f>
        <v>23940</v>
      </c>
      <c r="AU23" s="160">
        <f>'C завтраками| Bed and breakfast'!AU23*0.9</f>
        <v>22860</v>
      </c>
      <c r="AV23" s="160">
        <f>'C завтраками| Bed and breakfast'!AV23*0.9</f>
        <v>23940</v>
      </c>
      <c r="AW23" s="160">
        <f>'C завтраками| Bed and breakfast'!AW23*0.9</f>
        <v>22860</v>
      </c>
      <c r="AX23" s="160">
        <f>'C завтраками| Bed and breakfast'!AX23*0.9</f>
        <v>23940</v>
      </c>
      <c r="AY23" s="160">
        <f>'C завтраками| Bed and breakfast'!AY23*0.9</f>
        <v>22860</v>
      </c>
      <c r="AZ23" s="160">
        <f>'C завтраками| Bed and breakfast'!AZ23*0.9</f>
        <v>23940</v>
      </c>
      <c r="BA23" s="160">
        <f>'C завтраками| Bed and breakfast'!BA23*0.9</f>
        <v>22860</v>
      </c>
    </row>
    <row r="24" spans="1:53" ht="10.5" customHeight="1" x14ac:dyDescent="0.2">
      <c r="A24" s="17" t="s">
        <v>6</v>
      </c>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row>
    <row r="25" spans="1:53" ht="10.5" customHeight="1" x14ac:dyDescent="0.2">
      <c r="A25" s="19" t="s">
        <v>1</v>
      </c>
      <c r="B25" s="160">
        <f>'C завтраками| Bed and breakfast'!B25*0.9</f>
        <v>112500</v>
      </c>
      <c r="C25" s="160">
        <f>'C завтраками| Bed and breakfast'!C25*0.9</f>
        <v>112500</v>
      </c>
      <c r="D25" s="160">
        <f>'C завтраками| Bed and breakfast'!D25*0.9</f>
        <v>112500</v>
      </c>
      <c r="E25" s="160">
        <f>'C завтраками| Bed and breakfast'!E25*0.9</f>
        <v>112500</v>
      </c>
      <c r="F25" s="160">
        <f>'C завтраками| Bed and breakfast'!F25*0.9</f>
        <v>112500</v>
      </c>
      <c r="G25" s="160">
        <f>'C завтраками| Bed and breakfast'!G25*0.9</f>
        <v>112500</v>
      </c>
      <c r="H25" s="160">
        <f>'C завтраками| Bed and breakfast'!H25*0.9</f>
        <v>112500</v>
      </c>
      <c r="I25" s="160">
        <f>'C завтраками| Bed and breakfast'!I25*0.9</f>
        <v>112500</v>
      </c>
      <c r="J25" s="160">
        <f>'C завтраками| Bed and breakfast'!J25*0.9</f>
        <v>112500</v>
      </c>
      <c r="K25" s="160">
        <f>'C завтраками| Bed and breakfast'!K25*0.9</f>
        <v>112500</v>
      </c>
      <c r="L25" s="160">
        <f>'C завтраками| Bed and breakfast'!L25*0.9</f>
        <v>112500.90000000001</v>
      </c>
      <c r="M25" s="160">
        <f>'C завтраками| Bed and breakfast'!M25*0.9</f>
        <v>112501.8</v>
      </c>
      <c r="N25" s="160">
        <f>'C завтраками| Bed and breakfast'!N25*0.9</f>
        <v>112500</v>
      </c>
      <c r="O25" s="160">
        <f>'C завтраками| Bed and breakfast'!O25*0.9</f>
        <v>112500</v>
      </c>
      <c r="P25" s="160">
        <f>'C завтраками| Bed and breakfast'!P25*0.9</f>
        <v>112500</v>
      </c>
      <c r="Q25" s="160">
        <f>'C завтраками| Bed and breakfast'!Q25*0.9</f>
        <v>112500</v>
      </c>
      <c r="R25" s="160">
        <f>'C завтраками| Bed and breakfast'!R25*0.9</f>
        <v>112500</v>
      </c>
      <c r="S25" s="160">
        <f>'C завтраками| Bed and breakfast'!S25*0.9</f>
        <v>112500</v>
      </c>
      <c r="T25" s="160">
        <f>'C завтраками| Bed and breakfast'!T25*0.9</f>
        <v>112500</v>
      </c>
      <c r="U25" s="160">
        <f>'C завтраками| Bed and breakfast'!U25*0.9</f>
        <v>135000</v>
      </c>
      <c r="V25" s="160">
        <f>'C завтраками| Bed and breakfast'!V25*0.9</f>
        <v>135000</v>
      </c>
      <c r="W25" s="160">
        <f>'C завтраками| Bed and breakfast'!W25*0.9</f>
        <v>135000</v>
      </c>
      <c r="X25" s="160">
        <f>'C завтраками| Bed and breakfast'!X25*0.9</f>
        <v>135000</v>
      </c>
      <c r="Y25" s="160">
        <f>'C завтраками| Bed and breakfast'!Y25*0.9</f>
        <v>135000</v>
      </c>
      <c r="Z25" s="160">
        <f>'C завтраками| Bed and breakfast'!Z25*0.9</f>
        <v>135000</v>
      </c>
      <c r="AA25" s="160">
        <f>'C завтраками| Bed and breakfast'!AA25*0.9</f>
        <v>135000</v>
      </c>
      <c r="AB25" s="160">
        <f>'C завтраками| Bed and breakfast'!AB25*0.9</f>
        <v>135000</v>
      </c>
      <c r="AC25" s="160">
        <f>'C завтраками| Bed and breakfast'!AC25*0.9</f>
        <v>135000</v>
      </c>
      <c r="AD25" s="160">
        <f>'C завтраками| Bed and breakfast'!AD25*0.9</f>
        <v>135000</v>
      </c>
      <c r="AE25" s="160">
        <f>'C завтраками| Bed and breakfast'!AE25*0.9</f>
        <v>135000</v>
      </c>
      <c r="AF25" s="160">
        <f>'C завтраками| Bed and breakfast'!AF25*0.9</f>
        <v>135000</v>
      </c>
      <c r="AG25" s="160">
        <f>'C завтраками| Bed and breakfast'!AG25*0.9</f>
        <v>135000</v>
      </c>
      <c r="AH25" s="160">
        <f>'C завтраками| Bed and breakfast'!AH25*0.9</f>
        <v>135000</v>
      </c>
      <c r="AI25" s="160">
        <f>'C завтраками| Bed and breakfast'!AI25*0.9</f>
        <v>135000</v>
      </c>
      <c r="AJ25" s="160">
        <f>'C завтраками| Bed and breakfast'!AJ25*0.9</f>
        <v>135000</v>
      </c>
      <c r="AK25" s="160">
        <f>'C завтраками| Bed and breakfast'!AK25*0.9</f>
        <v>135000</v>
      </c>
      <c r="AL25" s="160">
        <f>'C завтраками| Bed and breakfast'!AL25*0.9</f>
        <v>135000</v>
      </c>
      <c r="AM25" s="160">
        <f>'C завтраками| Bed and breakfast'!AM25*0.9</f>
        <v>135000</v>
      </c>
      <c r="AN25" s="160">
        <f>'C завтраками| Bed and breakfast'!AN25*0.9</f>
        <v>135000</v>
      </c>
      <c r="AO25" s="160">
        <f>'C завтраками| Bed and breakfast'!AO25*0.9</f>
        <v>135000</v>
      </c>
      <c r="AP25" s="160">
        <f>'C завтраками| Bed and breakfast'!AP25*0.9</f>
        <v>135000</v>
      </c>
      <c r="AQ25" s="160">
        <f>'C завтраками| Bed and breakfast'!AQ25*0.9</f>
        <v>135000</v>
      </c>
      <c r="AR25" s="160">
        <f>'C завтраками| Bed and breakfast'!AR25*0.9</f>
        <v>135000</v>
      </c>
      <c r="AS25" s="160">
        <f>'C завтраками| Bed and breakfast'!AS25*0.9</f>
        <v>135000</v>
      </c>
      <c r="AT25" s="160">
        <f>'C завтраками| Bed and breakfast'!AT25*0.9</f>
        <v>135000</v>
      </c>
      <c r="AU25" s="160">
        <f>'C завтраками| Bed and breakfast'!AU25*0.9</f>
        <v>135000</v>
      </c>
      <c r="AV25" s="160">
        <f>'C завтраками| Bed and breakfast'!AV25*0.9</f>
        <v>135000</v>
      </c>
      <c r="AW25" s="160">
        <f>'C завтраками| Bed and breakfast'!AW25*0.9</f>
        <v>135000</v>
      </c>
      <c r="AX25" s="160">
        <f>'C завтраками| Bed and breakfast'!AX25*0.9</f>
        <v>135000</v>
      </c>
      <c r="AY25" s="160">
        <f>'C завтраками| Bed and breakfast'!AY25*0.9</f>
        <v>135000</v>
      </c>
      <c r="AZ25" s="160">
        <f>'C завтраками| Bed and breakfast'!AZ25*0.9</f>
        <v>135000</v>
      </c>
      <c r="BA25" s="160">
        <f>'C завтраками| Bed and breakfast'!BA25*0.9</f>
        <v>135000</v>
      </c>
    </row>
    <row r="26" spans="1:53" ht="10.5" customHeight="1" x14ac:dyDescent="0.2">
      <c r="A26" s="170"/>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row>
    <row r="27" spans="1:53" ht="10.5" customHeight="1" x14ac:dyDescent="0.2">
      <c r="A27" s="100" t="s">
        <v>60</v>
      </c>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row>
    <row r="28" spans="1:53" ht="10.5" customHeight="1" x14ac:dyDescent="0.2">
      <c r="A28" s="170"/>
      <c r="B28" s="24">
        <f t="shared" ref="B28" si="0">B4</f>
        <v>45401</v>
      </c>
      <c r="C28" s="24">
        <f t="shared" ref="C28:BA28" si="1">C4</f>
        <v>45402</v>
      </c>
      <c r="D28" s="24">
        <f t="shared" si="1"/>
        <v>45403</v>
      </c>
      <c r="E28" s="24">
        <f t="shared" si="1"/>
        <v>45407</v>
      </c>
      <c r="F28" s="24">
        <f t="shared" si="1"/>
        <v>45409</v>
      </c>
      <c r="G28" s="24">
        <f t="shared" si="1"/>
        <v>45411</v>
      </c>
      <c r="H28" s="24">
        <f t="shared" si="1"/>
        <v>45413</v>
      </c>
      <c r="I28" s="24">
        <f t="shared" si="1"/>
        <v>45417</v>
      </c>
      <c r="J28" s="24">
        <f t="shared" si="1"/>
        <v>45419</v>
      </c>
      <c r="K28" s="24">
        <f t="shared" si="1"/>
        <v>45420</v>
      </c>
      <c r="L28" s="24">
        <f t="shared" si="1"/>
        <v>45421</v>
      </c>
      <c r="M28" s="24">
        <f t="shared" si="1"/>
        <v>45423</v>
      </c>
      <c r="N28" s="24">
        <f t="shared" si="1"/>
        <v>45424</v>
      </c>
      <c r="O28" s="24">
        <f t="shared" si="1"/>
        <v>45427</v>
      </c>
      <c r="P28" s="24">
        <f t="shared" si="1"/>
        <v>45429</v>
      </c>
      <c r="Q28" s="24">
        <f t="shared" si="1"/>
        <v>45434</v>
      </c>
      <c r="R28" s="24">
        <f t="shared" si="1"/>
        <v>45435</v>
      </c>
      <c r="S28" s="24">
        <f t="shared" si="1"/>
        <v>45437</v>
      </c>
      <c r="T28" s="24">
        <f t="shared" si="1"/>
        <v>45443</v>
      </c>
      <c r="U28" s="24">
        <f t="shared" si="1"/>
        <v>45444</v>
      </c>
      <c r="V28" s="24">
        <f t="shared" si="1"/>
        <v>45445</v>
      </c>
      <c r="W28" s="24">
        <f t="shared" si="1"/>
        <v>45453</v>
      </c>
      <c r="X28" s="24">
        <f t="shared" si="1"/>
        <v>45457</v>
      </c>
      <c r="Y28" s="24">
        <f t="shared" si="1"/>
        <v>45460</v>
      </c>
      <c r="Z28" s="24">
        <f t="shared" si="1"/>
        <v>45465</v>
      </c>
      <c r="AA28" s="24">
        <f t="shared" si="1"/>
        <v>45466</v>
      </c>
      <c r="AB28" s="24">
        <f t="shared" si="1"/>
        <v>45471</v>
      </c>
      <c r="AC28" s="24">
        <f t="shared" si="1"/>
        <v>45474</v>
      </c>
      <c r="AD28" s="24">
        <f t="shared" si="1"/>
        <v>45484</v>
      </c>
      <c r="AE28" s="24">
        <f t="shared" si="1"/>
        <v>45489</v>
      </c>
      <c r="AF28" s="24">
        <f t="shared" si="1"/>
        <v>45494</v>
      </c>
      <c r="AG28" s="24">
        <f t="shared" si="1"/>
        <v>45499</v>
      </c>
      <c r="AH28" s="24">
        <f t="shared" si="1"/>
        <v>45501</v>
      </c>
      <c r="AI28" s="24">
        <f t="shared" si="1"/>
        <v>45505</v>
      </c>
      <c r="AJ28" s="24">
        <f t="shared" si="1"/>
        <v>45506</v>
      </c>
      <c r="AK28" s="24">
        <f t="shared" si="1"/>
        <v>45508</v>
      </c>
      <c r="AL28" s="24">
        <f t="shared" si="1"/>
        <v>45513</v>
      </c>
      <c r="AM28" s="24">
        <f t="shared" si="1"/>
        <v>45515</v>
      </c>
      <c r="AN28" s="24">
        <f t="shared" si="1"/>
        <v>45520</v>
      </c>
      <c r="AO28" s="24">
        <f t="shared" si="1"/>
        <v>45522</v>
      </c>
      <c r="AP28" s="24">
        <f t="shared" si="1"/>
        <v>45527</v>
      </c>
      <c r="AQ28" s="24">
        <f t="shared" si="1"/>
        <v>45529</v>
      </c>
      <c r="AR28" s="24">
        <f t="shared" si="1"/>
        <v>45534</v>
      </c>
      <c r="AS28" s="24">
        <f t="shared" si="1"/>
        <v>45536</v>
      </c>
      <c r="AT28" s="24">
        <f t="shared" si="1"/>
        <v>45541</v>
      </c>
      <c r="AU28" s="24">
        <f t="shared" si="1"/>
        <v>45543</v>
      </c>
      <c r="AV28" s="24">
        <f t="shared" si="1"/>
        <v>45548</v>
      </c>
      <c r="AW28" s="24">
        <f t="shared" si="1"/>
        <v>45550</v>
      </c>
      <c r="AX28" s="24">
        <f t="shared" si="1"/>
        <v>45555</v>
      </c>
      <c r="AY28" s="24">
        <f t="shared" si="1"/>
        <v>45557</v>
      </c>
      <c r="AZ28" s="24">
        <f t="shared" si="1"/>
        <v>45562</v>
      </c>
      <c r="BA28" s="24">
        <f t="shared" si="1"/>
        <v>45564</v>
      </c>
    </row>
    <row r="29" spans="1:53" ht="24.6" customHeight="1" x14ac:dyDescent="0.2">
      <c r="A29" s="153" t="s">
        <v>11</v>
      </c>
      <c r="B29" s="24">
        <f t="shared" ref="B29" si="2">B5</f>
        <v>45401</v>
      </c>
      <c r="C29" s="24">
        <f t="shared" ref="C29:BA29" si="3">C5</f>
        <v>45402</v>
      </c>
      <c r="D29" s="24">
        <f t="shared" si="3"/>
        <v>45406</v>
      </c>
      <c r="E29" s="24">
        <f t="shared" si="3"/>
        <v>45408</v>
      </c>
      <c r="F29" s="24">
        <f t="shared" si="3"/>
        <v>45410</v>
      </c>
      <c r="G29" s="24">
        <f t="shared" si="3"/>
        <v>45412</v>
      </c>
      <c r="H29" s="24">
        <f t="shared" si="3"/>
        <v>45416</v>
      </c>
      <c r="I29" s="24">
        <f t="shared" si="3"/>
        <v>45418</v>
      </c>
      <c r="J29" s="24">
        <f t="shared" si="3"/>
        <v>45419</v>
      </c>
      <c r="K29" s="24">
        <f t="shared" si="3"/>
        <v>45420</v>
      </c>
      <c r="L29" s="24">
        <f t="shared" si="3"/>
        <v>45422</v>
      </c>
      <c r="M29" s="24">
        <f t="shared" si="3"/>
        <v>45423</v>
      </c>
      <c r="N29" s="24">
        <f t="shared" si="3"/>
        <v>45426</v>
      </c>
      <c r="O29" s="24">
        <f t="shared" si="3"/>
        <v>45428</v>
      </c>
      <c r="P29" s="24">
        <f t="shared" si="3"/>
        <v>45433</v>
      </c>
      <c r="Q29" s="24">
        <f t="shared" si="3"/>
        <v>45434</v>
      </c>
      <c r="R29" s="24">
        <f t="shared" si="3"/>
        <v>45436</v>
      </c>
      <c r="S29" s="24">
        <f t="shared" si="3"/>
        <v>45442</v>
      </c>
      <c r="T29" s="24">
        <f t="shared" si="3"/>
        <v>45443</v>
      </c>
      <c r="U29" s="24">
        <f t="shared" si="3"/>
        <v>45444</v>
      </c>
      <c r="V29" s="24">
        <f t="shared" si="3"/>
        <v>45452</v>
      </c>
      <c r="W29" s="24">
        <f t="shared" si="3"/>
        <v>45456</v>
      </c>
      <c r="X29" s="24">
        <f t="shared" si="3"/>
        <v>45459</v>
      </c>
      <c r="Y29" s="24">
        <f t="shared" si="3"/>
        <v>45464</v>
      </c>
      <c r="Z29" s="24">
        <f t="shared" si="3"/>
        <v>45465</v>
      </c>
      <c r="AA29" s="24">
        <f t="shared" si="3"/>
        <v>45470</v>
      </c>
      <c r="AB29" s="24">
        <f t="shared" si="3"/>
        <v>45473</v>
      </c>
      <c r="AC29" s="24">
        <f t="shared" si="3"/>
        <v>45483</v>
      </c>
      <c r="AD29" s="24">
        <f t="shared" si="3"/>
        <v>45488</v>
      </c>
      <c r="AE29" s="24">
        <f t="shared" si="3"/>
        <v>45493</v>
      </c>
      <c r="AF29" s="24">
        <f t="shared" si="3"/>
        <v>45498</v>
      </c>
      <c r="AG29" s="24">
        <f t="shared" si="3"/>
        <v>45500</v>
      </c>
      <c r="AH29" s="24">
        <f t="shared" si="3"/>
        <v>45504</v>
      </c>
      <c r="AI29" s="24">
        <f t="shared" si="3"/>
        <v>45505</v>
      </c>
      <c r="AJ29" s="24">
        <f t="shared" si="3"/>
        <v>45507</v>
      </c>
      <c r="AK29" s="24">
        <f t="shared" si="3"/>
        <v>45512</v>
      </c>
      <c r="AL29" s="24">
        <f t="shared" si="3"/>
        <v>45514</v>
      </c>
      <c r="AM29" s="24">
        <f t="shared" si="3"/>
        <v>45519</v>
      </c>
      <c r="AN29" s="24">
        <f t="shared" si="3"/>
        <v>45521</v>
      </c>
      <c r="AO29" s="24">
        <f t="shared" si="3"/>
        <v>45526</v>
      </c>
      <c r="AP29" s="24">
        <f t="shared" si="3"/>
        <v>45528</v>
      </c>
      <c r="AQ29" s="24">
        <f t="shared" si="3"/>
        <v>45533</v>
      </c>
      <c r="AR29" s="24">
        <f t="shared" si="3"/>
        <v>45535</v>
      </c>
      <c r="AS29" s="24">
        <f t="shared" si="3"/>
        <v>45540</v>
      </c>
      <c r="AT29" s="24">
        <f t="shared" si="3"/>
        <v>45542</v>
      </c>
      <c r="AU29" s="24">
        <f t="shared" si="3"/>
        <v>45547</v>
      </c>
      <c r="AV29" s="24">
        <f t="shared" si="3"/>
        <v>45549</v>
      </c>
      <c r="AW29" s="24">
        <f t="shared" si="3"/>
        <v>45554</v>
      </c>
      <c r="AX29" s="24">
        <f t="shared" si="3"/>
        <v>45556</v>
      </c>
      <c r="AY29" s="24">
        <f t="shared" si="3"/>
        <v>45561</v>
      </c>
      <c r="AZ29" s="24">
        <f t="shared" si="3"/>
        <v>45563</v>
      </c>
      <c r="BA29" s="24">
        <f t="shared" si="3"/>
        <v>45565</v>
      </c>
    </row>
    <row r="30" spans="1:53" ht="10.5" customHeight="1" x14ac:dyDescent="0.2">
      <c r="A30" s="17" t="s">
        <v>149</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row>
    <row r="31" spans="1:53" ht="10.5" customHeight="1" x14ac:dyDescent="0.2">
      <c r="A31" s="19">
        <v>1</v>
      </c>
      <c r="B31" s="17">
        <f t="shared" ref="B31" si="4">ROUNDUP(B7*0.85,)+35</f>
        <v>9751</v>
      </c>
      <c r="C31" s="17">
        <f t="shared" ref="C31:BA31" si="5">ROUNDUP(C7*0.85,)+35</f>
        <v>13882</v>
      </c>
      <c r="D31" s="17">
        <f t="shared" si="5"/>
        <v>9751</v>
      </c>
      <c r="E31" s="17">
        <f t="shared" si="5"/>
        <v>13882</v>
      </c>
      <c r="F31" s="17">
        <f t="shared" si="5"/>
        <v>13882</v>
      </c>
      <c r="G31" s="17">
        <f t="shared" si="5"/>
        <v>10669</v>
      </c>
      <c r="H31" s="17">
        <f t="shared" si="5"/>
        <v>10669</v>
      </c>
      <c r="I31" s="17">
        <f t="shared" si="5"/>
        <v>8833</v>
      </c>
      <c r="J31" s="17">
        <f t="shared" si="5"/>
        <v>8833</v>
      </c>
      <c r="K31" s="17">
        <f t="shared" si="5"/>
        <v>9751</v>
      </c>
      <c r="L31" s="17">
        <f t="shared" si="5"/>
        <v>11587</v>
      </c>
      <c r="M31" s="17">
        <f t="shared" si="5"/>
        <v>10669</v>
      </c>
      <c r="N31" s="17">
        <f t="shared" si="5"/>
        <v>7379</v>
      </c>
      <c r="O31" s="17">
        <f t="shared" si="5"/>
        <v>8833</v>
      </c>
      <c r="P31" s="17">
        <f t="shared" si="5"/>
        <v>8833</v>
      </c>
      <c r="Q31" s="17">
        <f t="shared" si="5"/>
        <v>9751</v>
      </c>
      <c r="R31" s="17">
        <f t="shared" si="5"/>
        <v>10669</v>
      </c>
      <c r="S31" s="17">
        <f t="shared" si="5"/>
        <v>7379</v>
      </c>
      <c r="T31" s="17">
        <f t="shared" si="5"/>
        <v>7379</v>
      </c>
      <c r="U31" s="17">
        <f t="shared" si="5"/>
        <v>7762</v>
      </c>
      <c r="V31" s="17">
        <f t="shared" si="5"/>
        <v>10439</v>
      </c>
      <c r="W31" s="17">
        <f t="shared" si="5"/>
        <v>8833</v>
      </c>
      <c r="X31" s="17">
        <f t="shared" si="5"/>
        <v>9368</v>
      </c>
      <c r="Y31" s="17">
        <f t="shared" si="5"/>
        <v>12275</v>
      </c>
      <c r="Z31" s="17">
        <f t="shared" si="5"/>
        <v>9368</v>
      </c>
      <c r="AA31" s="17">
        <f t="shared" si="5"/>
        <v>9368</v>
      </c>
      <c r="AB31" s="17">
        <f t="shared" si="5"/>
        <v>9368</v>
      </c>
      <c r="AC31" s="17">
        <f t="shared" si="5"/>
        <v>11357</v>
      </c>
      <c r="AD31" s="17">
        <f t="shared" si="5"/>
        <v>10439</v>
      </c>
      <c r="AE31" s="17">
        <f t="shared" si="5"/>
        <v>11357</v>
      </c>
      <c r="AF31" s="17">
        <f t="shared" si="5"/>
        <v>10439</v>
      </c>
      <c r="AG31" s="17">
        <f t="shared" si="5"/>
        <v>10439</v>
      </c>
      <c r="AH31" s="17">
        <f t="shared" si="5"/>
        <v>9368</v>
      </c>
      <c r="AI31" s="17">
        <f t="shared" si="5"/>
        <v>10439</v>
      </c>
      <c r="AJ31" s="17">
        <f t="shared" si="5"/>
        <v>11357</v>
      </c>
      <c r="AK31" s="17">
        <f t="shared" si="5"/>
        <v>10439</v>
      </c>
      <c r="AL31" s="17">
        <f t="shared" si="5"/>
        <v>11357</v>
      </c>
      <c r="AM31" s="17">
        <f t="shared" si="5"/>
        <v>10439</v>
      </c>
      <c r="AN31" s="17">
        <f t="shared" si="5"/>
        <v>11357</v>
      </c>
      <c r="AO31" s="17">
        <f t="shared" si="5"/>
        <v>11357</v>
      </c>
      <c r="AP31" s="17">
        <f t="shared" si="5"/>
        <v>11357</v>
      </c>
      <c r="AQ31" s="17">
        <f t="shared" si="5"/>
        <v>10439</v>
      </c>
      <c r="AR31" s="17">
        <f t="shared" si="5"/>
        <v>11357</v>
      </c>
      <c r="AS31" s="17">
        <f t="shared" si="5"/>
        <v>10439</v>
      </c>
      <c r="AT31" s="17">
        <f t="shared" si="5"/>
        <v>11357</v>
      </c>
      <c r="AU31" s="17">
        <f t="shared" si="5"/>
        <v>10439</v>
      </c>
      <c r="AV31" s="17">
        <f t="shared" si="5"/>
        <v>11357</v>
      </c>
      <c r="AW31" s="17">
        <f t="shared" si="5"/>
        <v>10439</v>
      </c>
      <c r="AX31" s="17">
        <f t="shared" si="5"/>
        <v>11357</v>
      </c>
      <c r="AY31" s="17">
        <f t="shared" si="5"/>
        <v>10439</v>
      </c>
      <c r="AZ31" s="17">
        <f t="shared" si="5"/>
        <v>11357</v>
      </c>
      <c r="BA31" s="17">
        <f t="shared" si="5"/>
        <v>10439</v>
      </c>
    </row>
    <row r="32" spans="1:53" ht="10.5" customHeight="1" x14ac:dyDescent="0.2">
      <c r="A32" s="19">
        <v>2</v>
      </c>
      <c r="B32" s="17">
        <f t="shared" ref="B32" si="6">ROUNDUP(B8*0.85,)+35</f>
        <v>11128</v>
      </c>
      <c r="C32" s="17">
        <f t="shared" ref="C32:BA32" si="7">ROUNDUP(C8*0.85,)+35</f>
        <v>15259</v>
      </c>
      <c r="D32" s="17">
        <f t="shared" si="7"/>
        <v>11128</v>
      </c>
      <c r="E32" s="17">
        <f t="shared" si="7"/>
        <v>15259</v>
      </c>
      <c r="F32" s="17">
        <f t="shared" si="7"/>
        <v>15259</v>
      </c>
      <c r="G32" s="17">
        <f t="shared" si="7"/>
        <v>12046</v>
      </c>
      <c r="H32" s="17">
        <f t="shared" si="7"/>
        <v>12046</v>
      </c>
      <c r="I32" s="17">
        <f t="shared" si="7"/>
        <v>10210</v>
      </c>
      <c r="J32" s="17">
        <f t="shared" si="7"/>
        <v>10210</v>
      </c>
      <c r="K32" s="17">
        <f t="shared" si="7"/>
        <v>11128</v>
      </c>
      <c r="L32" s="17">
        <f t="shared" si="7"/>
        <v>12964</v>
      </c>
      <c r="M32" s="17">
        <f t="shared" si="7"/>
        <v>12046</v>
      </c>
      <c r="N32" s="17">
        <f t="shared" si="7"/>
        <v>8756</v>
      </c>
      <c r="O32" s="17">
        <f t="shared" si="7"/>
        <v>10210</v>
      </c>
      <c r="P32" s="17">
        <f t="shared" si="7"/>
        <v>10210</v>
      </c>
      <c r="Q32" s="17">
        <f t="shared" si="7"/>
        <v>11128</v>
      </c>
      <c r="R32" s="17">
        <f t="shared" si="7"/>
        <v>12046</v>
      </c>
      <c r="S32" s="17">
        <f t="shared" si="7"/>
        <v>8756</v>
      </c>
      <c r="T32" s="17">
        <f t="shared" si="7"/>
        <v>8756</v>
      </c>
      <c r="U32" s="17">
        <f t="shared" si="7"/>
        <v>9139</v>
      </c>
      <c r="V32" s="17">
        <f t="shared" si="7"/>
        <v>11816</v>
      </c>
      <c r="W32" s="17">
        <f t="shared" si="7"/>
        <v>10210</v>
      </c>
      <c r="X32" s="17">
        <f t="shared" si="7"/>
        <v>10745</v>
      </c>
      <c r="Y32" s="17">
        <f t="shared" si="7"/>
        <v>13652</v>
      </c>
      <c r="Z32" s="17">
        <f t="shared" si="7"/>
        <v>10745</v>
      </c>
      <c r="AA32" s="17">
        <f t="shared" si="7"/>
        <v>10745</v>
      </c>
      <c r="AB32" s="17">
        <f t="shared" si="7"/>
        <v>10745</v>
      </c>
      <c r="AC32" s="17">
        <f t="shared" si="7"/>
        <v>12734</v>
      </c>
      <c r="AD32" s="17">
        <f t="shared" si="7"/>
        <v>11816</v>
      </c>
      <c r="AE32" s="17">
        <f t="shared" si="7"/>
        <v>12734</v>
      </c>
      <c r="AF32" s="17">
        <f t="shared" si="7"/>
        <v>11816</v>
      </c>
      <c r="AG32" s="17">
        <f t="shared" si="7"/>
        <v>11816</v>
      </c>
      <c r="AH32" s="17">
        <f t="shared" si="7"/>
        <v>10745</v>
      </c>
      <c r="AI32" s="17">
        <f t="shared" si="7"/>
        <v>11816</v>
      </c>
      <c r="AJ32" s="17">
        <f t="shared" si="7"/>
        <v>12734</v>
      </c>
      <c r="AK32" s="17">
        <f t="shared" si="7"/>
        <v>11816</v>
      </c>
      <c r="AL32" s="17">
        <f t="shared" si="7"/>
        <v>12734</v>
      </c>
      <c r="AM32" s="17">
        <f t="shared" si="7"/>
        <v>11816</v>
      </c>
      <c r="AN32" s="17">
        <f t="shared" si="7"/>
        <v>12734</v>
      </c>
      <c r="AO32" s="17">
        <f t="shared" si="7"/>
        <v>12734</v>
      </c>
      <c r="AP32" s="17">
        <f t="shared" si="7"/>
        <v>12734</v>
      </c>
      <c r="AQ32" s="17">
        <f t="shared" si="7"/>
        <v>11816</v>
      </c>
      <c r="AR32" s="17">
        <f t="shared" si="7"/>
        <v>12734</v>
      </c>
      <c r="AS32" s="17">
        <f t="shared" si="7"/>
        <v>11816</v>
      </c>
      <c r="AT32" s="17">
        <f t="shared" si="7"/>
        <v>12734</v>
      </c>
      <c r="AU32" s="17">
        <f t="shared" si="7"/>
        <v>11816</v>
      </c>
      <c r="AV32" s="17">
        <f t="shared" si="7"/>
        <v>12734</v>
      </c>
      <c r="AW32" s="17">
        <f t="shared" si="7"/>
        <v>11816</v>
      </c>
      <c r="AX32" s="17">
        <f t="shared" si="7"/>
        <v>12734</v>
      </c>
      <c r="AY32" s="17">
        <f t="shared" si="7"/>
        <v>11816</v>
      </c>
      <c r="AZ32" s="17">
        <f t="shared" si="7"/>
        <v>12734</v>
      </c>
      <c r="BA32" s="17">
        <f t="shared" si="7"/>
        <v>11816</v>
      </c>
    </row>
    <row r="33" spans="1:53" ht="10.5" customHeight="1" x14ac:dyDescent="0.2">
      <c r="A33" s="17" t="s">
        <v>150</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row>
    <row r="34" spans="1:53" ht="10.5" customHeight="1" x14ac:dyDescent="0.2">
      <c r="A34" s="19">
        <v>1</v>
      </c>
      <c r="B34" s="17">
        <f t="shared" ref="B34" si="8">ROUNDUP(B10*0.85,)+35</f>
        <v>10516</v>
      </c>
      <c r="C34" s="17">
        <f t="shared" ref="C34:BA34" si="9">ROUNDUP(C10*0.85,)+35</f>
        <v>14647</v>
      </c>
      <c r="D34" s="17">
        <f t="shared" si="9"/>
        <v>10516</v>
      </c>
      <c r="E34" s="17">
        <f t="shared" si="9"/>
        <v>14647</v>
      </c>
      <c r="F34" s="17">
        <f t="shared" si="9"/>
        <v>14647</v>
      </c>
      <c r="G34" s="17">
        <f t="shared" si="9"/>
        <v>11434</v>
      </c>
      <c r="H34" s="17">
        <f t="shared" si="9"/>
        <v>11434</v>
      </c>
      <c r="I34" s="17">
        <f t="shared" si="9"/>
        <v>9598</v>
      </c>
      <c r="J34" s="17">
        <f t="shared" si="9"/>
        <v>9598</v>
      </c>
      <c r="K34" s="17">
        <f t="shared" si="9"/>
        <v>10516</v>
      </c>
      <c r="L34" s="17">
        <f t="shared" si="9"/>
        <v>12352</v>
      </c>
      <c r="M34" s="17">
        <f t="shared" si="9"/>
        <v>11434</v>
      </c>
      <c r="N34" s="17">
        <f t="shared" si="9"/>
        <v>8144</v>
      </c>
      <c r="O34" s="17">
        <f t="shared" si="9"/>
        <v>9598</v>
      </c>
      <c r="P34" s="17">
        <f t="shared" si="9"/>
        <v>9598</v>
      </c>
      <c r="Q34" s="17">
        <f t="shared" si="9"/>
        <v>10516</v>
      </c>
      <c r="R34" s="17">
        <f t="shared" si="9"/>
        <v>11434</v>
      </c>
      <c r="S34" s="17">
        <f t="shared" si="9"/>
        <v>8144</v>
      </c>
      <c r="T34" s="17">
        <f t="shared" si="9"/>
        <v>8144</v>
      </c>
      <c r="U34" s="17">
        <f t="shared" si="9"/>
        <v>8527</v>
      </c>
      <c r="V34" s="17">
        <f t="shared" si="9"/>
        <v>11204</v>
      </c>
      <c r="W34" s="17">
        <f t="shared" si="9"/>
        <v>9598</v>
      </c>
      <c r="X34" s="17">
        <f t="shared" si="9"/>
        <v>10133</v>
      </c>
      <c r="Y34" s="17">
        <f t="shared" si="9"/>
        <v>13040</v>
      </c>
      <c r="Z34" s="17">
        <f t="shared" si="9"/>
        <v>10133</v>
      </c>
      <c r="AA34" s="17">
        <f t="shared" si="9"/>
        <v>10133</v>
      </c>
      <c r="AB34" s="17">
        <f t="shared" si="9"/>
        <v>10133</v>
      </c>
      <c r="AC34" s="17">
        <f t="shared" si="9"/>
        <v>12122</v>
      </c>
      <c r="AD34" s="17">
        <f t="shared" si="9"/>
        <v>11204</v>
      </c>
      <c r="AE34" s="17">
        <f t="shared" si="9"/>
        <v>12122</v>
      </c>
      <c r="AF34" s="17">
        <f t="shared" si="9"/>
        <v>11204</v>
      </c>
      <c r="AG34" s="17">
        <f t="shared" si="9"/>
        <v>11204</v>
      </c>
      <c r="AH34" s="17">
        <f t="shared" si="9"/>
        <v>10133</v>
      </c>
      <c r="AI34" s="17">
        <f t="shared" si="9"/>
        <v>11204</v>
      </c>
      <c r="AJ34" s="17">
        <f t="shared" si="9"/>
        <v>12122</v>
      </c>
      <c r="AK34" s="17">
        <f t="shared" si="9"/>
        <v>11204</v>
      </c>
      <c r="AL34" s="17">
        <f t="shared" si="9"/>
        <v>12122</v>
      </c>
      <c r="AM34" s="17">
        <f t="shared" si="9"/>
        <v>11204</v>
      </c>
      <c r="AN34" s="17">
        <f t="shared" si="9"/>
        <v>12122</v>
      </c>
      <c r="AO34" s="17">
        <f t="shared" si="9"/>
        <v>12122</v>
      </c>
      <c r="AP34" s="17">
        <f t="shared" si="9"/>
        <v>12122</v>
      </c>
      <c r="AQ34" s="17">
        <f t="shared" si="9"/>
        <v>11204</v>
      </c>
      <c r="AR34" s="17">
        <f t="shared" si="9"/>
        <v>12122</v>
      </c>
      <c r="AS34" s="17">
        <f t="shared" si="9"/>
        <v>11204</v>
      </c>
      <c r="AT34" s="17">
        <f t="shared" si="9"/>
        <v>12122</v>
      </c>
      <c r="AU34" s="17">
        <f t="shared" si="9"/>
        <v>11204</v>
      </c>
      <c r="AV34" s="17">
        <f t="shared" si="9"/>
        <v>12122</v>
      </c>
      <c r="AW34" s="17">
        <f t="shared" si="9"/>
        <v>11204</v>
      </c>
      <c r="AX34" s="17">
        <f t="shared" si="9"/>
        <v>12122</v>
      </c>
      <c r="AY34" s="17">
        <f t="shared" si="9"/>
        <v>11204</v>
      </c>
      <c r="AZ34" s="17">
        <f t="shared" si="9"/>
        <v>12122</v>
      </c>
      <c r="BA34" s="17">
        <f t="shared" si="9"/>
        <v>11204</v>
      </c>
    </row>
    <row r="35" spans="1:53" ht="10.5" customHeight="1" x14ac:dyDescent="0.2">
      <c r="A35" s="19">
        <v>2</v>
      </c>
      <c r="B35" s="17">
        <f t="shared" ref="B35" si="10">ROUNDUP(B11*0.85,)+35</f>
        <v>11893</v>
      </c>
      <c r="C35" s="17">
        <f t="shared" ref="C35:BA35" si="11">ROUNDUP(C11*0.85,)+35</f>
        <v>16024</v>
      </c>
      <c r="D35" s="17">
        <f t="shared" si="11"/>
        <v>11893</v>
      </c>
      <c r="E35" s="17">
        <f t="shared" si="11"/>
        <v>16024</v>
      </c>
      <c r="F35" s="17">
        <f t="shared" si="11"/>
        <v>16024</v>
      </c>
      <c r="G35" s="17">
        <f t="shared" si="11"/>
        <v>12811</v>
      </c>
      <c r="H35" s="17">
        <f t="shared" si="11"/>
        <v>12811</v>
      </c>
      <c r="I35" s="17">
        <f t="shared" si="11"/>
        <v>10975</v>
      </c>
      <c r="J35" s="17">
        <f t="shared" si="11"/>
        <v>10975</v>
      </c>
      <c r="K35" s="17">
        <f t="shared" si="11"/>
        <v>11893</v>
      </c>
      <c r="L35" s="17">
        <f t="shared" si="11"/>
        <v>13729</v>
      </c>
      <c r="M35" s="17">
        <f t="shared" si="11"/>
        <v>12811</v>
      </c>
      <c r="N35" s="17">
        <f t="shared" si="11"/>
        <v>9521</v>
      </c>
      <c r="O35" s="17">
        <f t="shared" si="11"/>
        <v>10975</v>
      </c>
      <c r="P35" s="17">
        <f t="shared" si="11"/>
        <v>10975</v>
      </c>
      <c r="Q35" s="17">
        <f t="shared" si="11"/>
        <v>11893</v>
      </c>
      <c r="R35" s="17">
        <f t="shared" si="11"/>
        <v>12811</v>
      </c>
      <c r="S35" s="17">
        <f t="shared" si="11"/>
        <v>9521</v>
      </c>
      <c r="T35" s="17">
        <f t="shared" si="11"/>
        <v>9521</v>
      </c>
      <c r="U35" s="17">
        <f t="shared" si="11"/>
        <v>9904</v>
      </c>
      <c r="V35" s="17">
        <f t="shared" si="11"/>
        <v>12581</v>
      </c>
      <c r="W35" s="17">
        <f t="shared" si="11"/>
        <v>10975</v>
      </c>
      <c r="X35" s="17">
        <f t="shared" si="11"/>
        <v>11510</v>
      </c>
      <c r="Y35" s="17">
        <f t="shared" si="11"/>
        <v>14417</v>
      </c>
      <c r="Z35" s="17">
        <f t="shared" si="11"/>
        <v>11510</v>
      </c>
      <c r="AA35" s="17">
        <f t="shared" si="11"/>
        <v>11510</v>
      </c>
      <c r="AB35" s="17">
        <f t="shared" si="11"/>
        <v>11510</v>
      </c>
      <c r="AC35" s="17">
        <f t="shared" si="11"/>
        <v>13499</v>
      </c>
      <c r="AD35" s="17">
        <f t="shared" si="11"/>
        <v>12581</v>
      </c>
      <c r="AE35" s="17">
        <f t="shared" si="11"/>
        <v>13499</v>
      </c>
      <c r="AF35" s="17">
        <f t="shared" si="11"/>
        <v>12581</v>
      </c>
      <c r="AG35" s="17">
        <f t="shared" si="11"/>
        <v>12581</v>
      </c>
      <c r="AH35" s="17">
        <f t="shared" si="11"/>
        <v>11510</v>
      </c>
      <c r="AI35" s="17">
        <f t="shared" si="11"/>
        <v>12581</v>
      </c>
      <c r="AJ35" s="17">
        <f t="shared" si="11"/>
        <v>13499</v>
      </c>
      <c r="AK35" s="17">
        <f t="shared" si="11"/>
        <v>12581</v>
      </c>
      <c r="AL35" s="17">
        <f t="shared" si="11"/>
        <v>13499</v>
      </c>
      <c r="AM35" s="17">
        <f t="shared" si="11"/>
        <v>12581</v>
      </c>
      <c r="AN35" s="17">
        <f t="shared" si="11"/>
        <v>13499</v>
      </c>
      <c r="AO35" s="17">
        <f t="shared" si="11"/>
        <v>13499</v>
      </c>
      <c r="AP35" s="17">
        <f t="shared" si="11"/>
        <v>13499</v>
      </c>
      <c r="AQ35" s="17">
        <f t="shared" si="11"/>
        <v>12581</v>
      </c>
      <c r="AR35" s="17">
        <f t="shared" si="11"/>
        <v>13499</v>
      </c>
      <c r="AS35" s="17">
        <f t="shared" si="11"/>
        <v>12581</v>
      </c>
      <c r="AT35" s="17">
        <f t="shared" si="11"/>
        <v>13499</v>
      </c>
      <c r="AU35" s="17">
        <f t="shared" si="11"/>
        <v>12581</v>
      </c>
      <c r="AV35" s="17">
        <f t="shared" si="11"/>
        <v>13499</v>
      </c>
      <c r="AW35" s="17">
        <f t="shared" si="11"/>
        <v>12581</v>
      </c>
      <c r="AX35" s="17">
        <f t="shared" si="11"/>
        <v>13499</v>
      </c>
      <c r="AY35" s="17">
        <f t="shared" si="11"/>
        <v>12581</v>
      </c>
      <c r="AZ35" s="17">
        <f t="shared" si="11"/>
        <v>13499</v>
      </c>
      <c r="BA35" s="17">
        <f t="shared" si="11"/>
        <v>12581</v>
      </c>
    </row>
    <row r="36" spans="1:53" ht="10.5" customHeight="1" x14ac:dyDescent="0.2">
      <c r="A36" s="17" t="s">
        <v>151</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row>
    <row r="37" spans="1:53" ht="10.5" customHeight="1" x14ac:dyDescent="0.2">
      <c r="A37" s="19">
        <v>1</v>
      </c>
      <c r="B37" s="17">
        <f t="shared" ref="B37" si="12">ROUNDUP(B13*0.85,)+35</f>
        <v>11281</v>
      </c>
      <c r="C37" s="17">
        <f t="shared" ref="C37:BA37" si="13">ROUNDUP(C13*0.85,)+35</f>
        <v>15412</v>
      </c>
      <c r="D37" s="17">
        <f t="shared" si="13"/>
        <v>11281</v>
      </c>
      <c r="E37" s="17">
        <f t="shared" si="13"/>
        <v>15412</v>
      </c>
      <c r="F37" s="17">
        <f t="shared" si="13"/>
        <v>15412</v>
      </c>
      <c r="G37" s="17">
        <f t="shared" si="13"/>
        <v>12199</v>
      </c>
      <c r="H37" s="17">
        <f t="shared" si="13"/>
        <v>12199</v>
      </c>
      <c r="I37" s="17">
        <f t="shared" si="13"/>
        <v>10363</v>
      </c>
      <c r="J37" s="17">
        <f t="shared" si="13"/>
        <v>10363</v>
      </c>
      <c r="K37" s="17">
        <f t="shared" si="13"/>
        <v>11281</v>
      </c>
      <c r="L37" s="17">
        <f t="shared" si="13"/>
        <v>13117</v>
      </c>
      <c r="M37" s="17">
        <f t="shared" si="13"/>
        <v>12199</v>
      </c>
      <c r="N37" s="17">
        <f t="shared" si="13"/>
        <v>8909</v>
      </c>
      <c r="O37" s="17">
        <f t="shared" si="13"/>
        <v>10363</v>
      </c>
      <c r="P37" s="17">
        <f t="shared" si="13"/>
        <v>10363</v>
      </c>
      <c r="Q37" s="17">
        <f t="shared" si="13"/>
        <v>11281</v>
      </c>
      <c r="R37" s="17">
        <f t="shared" si="13"/>
        <v>12199</v>
      </c>
      <c r="S37" s="17">
        <f t="shared" si="13"/>
        <v>8909</v>
      </c>
      <c r="T37" s="17">
        <f t="shared" si="13"/>
        <v>8909</v>
      </c>
      <c r="U37" s="17">
        <f t="shared" si="13"/>
        <v>9292</v>
      </c>
      <c r="V37" s="17">
        <f t="shared" si="13"/>
        <v>11969</v>
      </c>
      <c r="W37" s="17">
        <f t="shared" si="13"/>
        <v>10363</v>
      </c>
      <c r="X37" s="17">
        <f t="shared" si="13"/>
        <v>10898</v>
      </c>
      <c r="Y37" s="17">
        <f t="shared" si="13"/>
        <v>13805</v>
      </c>
      <c r="Z37" s="17">
        <f t="shared" si="13"/>
        <v>10898</v>
      </c>
      <c r="AA37" s="17">
        <f t="shared" si="13"/>
        <v>10898</v>
      </c>
      <c r="AB37" s="17">
        <f t="shared" si="13"/>
        <v>10898</v>
      </c>
      <c r="AC37" s="17">
        <f t="shared" si="13"/>
        <v>12887</v>
      </c>
      <c r="AD37" s="17">
        <f t="shared" si="13"/>
        <v>11969</v>
      </c>
      <c r="AE37" s="17">
        <f t="shared" si="13"/>
        <v>12887</v>
      </c>
      <c r="AF37" s="17">
        <f t="shared" si="13"/>
        <v>11969</v>
      </c>
      <c r="AG37" s="17">
        <f t="shared" si="13"/>
        <v>11969</v>
      </c>
      <c r="AH37" s="17">
        <f t="shared" si="13"/>
        <v>10898</v>
      </c>
      <c r="AI37" s="17">
        <f t="shared" si="13"/>
        <v>11969</v>
      </c>
      <c r="AJ37" s="17">
        <f t="shared" si="13"/>
        <v>12887</v>
      </c>
      <c r="AK37" s="17">
        <f t="shared" si="13"/>
        <v>11969</v>
      </c>
      <c r="AL37" s="17">
        <f t="shared" si="13"/>
        <v>12887</v>
      </c>
      <c r="AM37" s="17">
        <f t="shared" si="13"/>
        <v>11969</v>
      </c>
      <c r="AN37" s="17">
        <f t="shared" si="13"/>
        <v>12887</v>
      </c>
      <c r="AO37" s="17">
        <f t="shared" si="13"/>
        <v>12887</v>
      </c>
      <c r="AP37" s="17">
        <f t="shared" si="13"/>
        <v>12887</v>
      </c>
      <c r="AQ37" s="17">
        <f t="shared" si="13"/>
        <v>11969</v>
      </c>
      <c r="AR37" s="17">
        <f t="shared" si="13"/>
        <v>12887</v>
      </c>
      <c r="AS37" s="17">
        <f t="shared" si="13"/>
        <v>11969</v>
      </c>
      <c r="AT37" s="17">
        <f t="shared" si="13"/>
        <v>12887</v>
      </c>
      <c r="AU37" s="17">
        <f t="shared" si="13"/>
        <v>11969</v>
      </c>
      <c r="AV37" s="17">
        <f t="shared" si="13"/>
        <v>12887</v>
      </c>
      <c r="AW37" s="17">
        <f t="shared" si="13"/>
        <v>11969</v>
      </c>
      <c r="AX37" s="17">
        <f t="shared" si="13"/>
        <v>12887</v>
      </c>
      <c r="AY37" s="17">
        <f t="shared" si="13"/>
        <v>11969</v>
      </c>
      <c r="AZ37" s="17">
        <f t="shared" si="13"/>
        <v>12887</v>
      </c>
      <c r="BA37" s="17">
        <f t="shared" si="13"/>
        <v>11969</v>
      </c>
    </row>
    <row r="38" spans="1:53" ht="10.5" customHeight="1" x14ac:dyDescent="0.2">
      <c r="A38" s="19">
        <v>2</v>
      </c>
      <c r="B38" s="17">
        <f t="shared" ref="B38" si="14">ROUNDUP(B14*0.85,)+35</f>
        <v>12658</v>
      </c>
      <c r="C38" s="17">
        <f t="shared" ref="C38:BA38" si="15">ROUNDUP(C14*0.85,)+35</f>
        <v>16789</v>
      </c>
      <c r="D38" s="17">
        <f t="shared" si="15"/>
        <v>12658</v>
      </c>
      <c r="E38" s="17">
        <f t="shared" si="15"/>
        <v>16789</v>
      </c>
      <c r="F38" s="17">
        <f t="shared" si="15"/>
        <v>16789</v>
      </c>
      <c r="G38" s="17">
        <f t="shared" si="15"/>
        <v>13576</v>
      </c>
      <c r="H38" s="17">
        <f t="shared" si="15"/>
        <v>13576</v>
      </c>
      <c r="I38" s="17">
        <f t="shared" si="15"/>
        <v>11740</v>
      </c>
      <c r="J38" s="17">
        <f t="shared" si="15"/>
        <v>11740</v>
      </c>
      <c r="K38" s="17">
        <f t="shared" si="15"/>
        <v>12658</v>
      </c>
      <c r="L38" s="17">
        <f t="shared" si="15"/>
        <v>14494</v>
      </c>
      <c r="M38" s="17">
        <f t="shared" si="15"/>
        <v>13576</v>
      </c>
      <c r="N38" s="17">
        <f t="shared" si="15"/>
        <v>10286</v>
      </c>
      <c r="O38" s="17">
        <f t="shared" si="15"/>
        <v>11740</v>
      </c>
      <c r="P38" s="17">
        <f t="shared" si="15"/>
        <v>11740</v>
      </c>
      <c r="Q38" s="17">
        <f t="shared" si="15"/>
        <v>12658</v>
      </c>
      <c r="R38" s="17">
        <f t="shared" si="15"/>
        <v>13576</v>
      </c>
      <c r="S38" s="17">
        <f t="shared" si="15"/>
        <v>10286</v>
      </c>
      <c r="T38" s="17">
        <f t="shared" si="15"/>
        <v>10286</v>
      </c>
      <c r="U38" s="17">
        <f t="shared" si="15"/>
        <v>10669</v>
      </c>
      <c r="V38" s="17">
        <f t="shared" si="15"/>
        <v>13346</v>
      </c>
      <c r="W38" s="17">
        <f t="shared" si="15"/>
        <v>11740</v>
      </c>
      <c r="X38" s="17">
        <f t="shared" si="15"/>
        <v>12275</v>
      </c>
      <c r="Y38" s="17">
        <f t="shared" si="15"/>
        <v>15182</v>
      </c>
      <c r="Z38" s="17">
        <f t="shared" si="15"/>
        <v>12275</v>
      </c>
      <c r="AA38" s="17">
        <f t="shared" si="15"/>
        <v>12275</v>
      </c>
      <c r="AB38" s="17">
        <f t="shared" si="15"/>
        <v>12275</v>
      </c>
      <c r="AC38" s="17">
        <f t="shared" si="15"/>
        <v>14264</v>
      </c>
      <c r="AD38" s="17">
        <f t="shared" si="15"/>
        <v>13346</v>
      </c>
      <c r="AE38" s="17">
        <f t="shared" si="15"/>
        <v>14264</v>
      </c>
      <c r="AF38" s="17">
        <f t="shared" si="15"/>
        <v>13346</v>
      </c>
      <c r="AG38" s="17">
        <f t="shared" si="15"/>
        <v>13346</v>
      </c>
      <c r="AH38" s="17">
        <f t="shared" si="15"/>
        <v>12275</v>
      </c>
      <c r="AI38" s="17">
        <f t="shared" si="15"/>
        <v>13346</v>
      </c>
      <c r="AJ38" s="17">
        <f t="shared" si="15"/>
        <v>14264</v>
      </c>
      <c r="AK38" s="17">
        <f t="shared" si="15"/>
        <v>13346</v>
      </c>
      <c r="AL38" s="17">
        <f t="shared" si="15"/>
        <v>14264</v>
      </c>
      <c r="AM38" s="17">
        <f t="shared" si="15"/>
        <v>13346</v>
      </c>
      <c r="AN38" s="17">
        <f t="shared" si="15"/>
        <v>14264</v>
      </c>
      <c r="AO38" s="17">
        <f t="shared" si="15"/>
        <v>14264</v>
      </c>
      <c r="AP38" s="17">
        <f t="shared" si="15"/>
        <v>14264</v>
      </c>
      <c r="AQ38" s="17">
        <f t="shared" si="15"/>
        <v>13346</v>
      </c>
      <c r="AR38" s="17">
        <f t="shared" si="15"/>
        <v>14264</v>
      </c>
      <c r="AS38" s="17">
        <f t="shared" si="15"/>
        <v>13346</v>
      </c>
      <c r="AT38" s="17">
        <f t="shared" si="15"/>
        <v>14264</v>
      </c>
      <c r="AU38" s="17">
        <f t="shared" si="15"/>
        <v>13346</v>
      </c>
      <c r="AV38" s="17">
        <f t="shared" si="15"/>
        <v>14264</v>
      </c>
      <c r="AW38" s="17">
        <f t="shared" si="15"/>
        <v>13346</v>
      </c>
      <c r="AX38" s="17">
        <f t="shared" si="15"/>
        <v>14264</v>
      </c>
      <c r="AY38" s="17">
        <f t="shared" si="15"/>
        <v>13346</v>
      </c>
      <c r="AZ38" s="17">
        <f t="shared" si="15"/>
        <v>14264</v>
      </c>
      <c r="BA38" s="17">
        <f t="shared" si="15"/>
        <v>13346</v>
      </c>
    </row>
    <row r="39" spans="1:53"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row>
    <row r="40" spans="1:53" ht="10.5" customHeight="1" x14ac:dyDescent="0.2">
      <c r="A40" s="19">
        <v>1</v>
      </c>
      <c r="B40" s="17">
        <f t="shared" ref="B40" si="16">ROUNDUP(B16*0.85,)+35</f>
        <v>12046</v>
      </c>
      <c r="C40" s="17">
        <f t="shared" ref="C40:BA40" si="17">ROUNDUP(C16*0.85,)+35</f>
        <v>16177</v>
      </c>
      <c r="D40" s="17">
        <f t="shared" si="17"/>
        <v>12046</v>
      </c>
      <c r="E40" s="17">
        <f t="shared" si="17"/>
        <v>16177</v>
      </c>
      <c r="F40" s="17">
        <f t="shared" si="17"/>
        <v>16177</v>
      </c>
      <c r="G40" s="17">
        <f t="shared" si="17"/>
        <v>12964</v>
      </c>
      <c r="H40" s="17">
        <f t="shared" si="17"/>
        <v>12964</v>
      </c>
      <c r="I40" s="17">
        <f t="shared" si="17"/>
        <v>11128</v>
      </c>
      <c r="J40" s="17">
        <f t="shared" si="17"/>
        <v>11128</v>
      </c>
      <c r="K40" s="17">
        <f t="shared" si="17"/>
        <v>12046</v>
      </c>
      <c r="L40" s="17">
        <f t="shared" si="17"/>
        <v>13882</v>
      </c>
      <c r="M40" s="17">
        <f t="shared" si="17"/>
        <v>12964</v>
      </c>
      <c r="N40" s="17">
        <f t="shared" si="17"/>
        <v>9674</v>
      </c>
      <c r="O40" s="17">
        <f t="shared" si="17"/>
        <v>11128</v>
      </c>
      <c r="P40" s="17">
        <f t="shared" si="17"/>
        <v>11128</v>
      </c>
      <c r="Q40" s="17">
        <f t="shared" si="17"/>
        <v>12046</v>
      </c>
      <c r="R40" s="17">
        <f t="shared" si="17"/>
        <v>12964</v>
      </c>
      <c r="S40" s="17">
        <f t="shared" si="17"/>
        <v>9674</v>
      </c>
      <c r="T40" s="17">
        <f t="shared" si="17"/>
        <v>9674</v>
      </c>
      <c r="U40" s="17">
        <f t="shared" si="17"/>
        <v>10057</v>
      </c>
      <c r="V40" s="17">
        <f t="shared" si="17"/>
        <v>12734</v>
      </c>
      <c r="W40" s="17">
        <f t="shared" si="17"/>
        <v>11128</v>
      </c>
      <c r="X40" s="17">
        <f t="shared" si="17"/>
        <v>11663</v>
      </c>
      <c r="Y40" s="17">
        <f t="shared" si="17"/>
        <v>14570</v>
      </c>
      <c r="Z40" s="17">
        <f t="shared" si="17"/>
        <v>11663</v>
      </c>
      <c r="AA40" s="17">
        <f t="shared" si="17"/>
        <v>11663</v>
      </c>
      <c r="AB40" s="17">
        <f t="shared" si="17"/>
        <v>11663</v>
      </c>
      <c r="AC40" s="17">
        <f t="shared" si="17"/>
        <v>13652</v>
      </c>
      <c r="AD40" s="17">
        <f t="shared" si="17"/>
        <v>12734</v>
      </c>
      <c r="AE40" s="17">
        <f t="shared" si="17"/>
        <v>13652</v>
      </c>
      <c r="AF40" s="17">
        <f t="shared" si="17"/>
        <v>12734</v>
      </c>
      <c r="AG40" s="17">
        <f t="shared" si="17"/>
        <v>12734</v>
      </c>
      <c r="AH40" s="17">
        <f t="shared" si="17"/>
        <v>11663</v>
      </c>
      <c r="AI40" s="17">
        <f t="shared" si="17"/>
        <v>12734</v>
      </c>
      <c r="AJ40" s="17">
        <f t="shared" si="17"/>
        <v>13652</v>
      </c>
      <c r="AK40" s="17">
        <f t="shared" si="17"/>
        <v>12734</v>
      </c>
      <c r="AL40" s="17">
        <f t="shared" si="17"/>
        <v>13652</v>
      </c>
      <c r="AM40" s="17">
        <f t="shared" si="17"/>
        <v>12734</v>
      </c>
      <c r="AN40" s="17">
        <f t="shared" si="17"/>
        <v>13652</v>
      </c>
      <c r="AO40" s="17">
        <f t="shared" si="17"/>
        <v>13652</v>
      </c>
      <c r="AP40" s="17">
        <f t="shared" si="17"/>
        <v>13652</v>
      </c>
      <c r="AQ40" s="17">
        <f t="shared" si="17"/>
        <v>12734</v>
      </c>
      <c r="AR40" s="17">
        <f t="shared" si="17"/>
        <v>13652</v>
      </c>
      <c r="AS40" s="17">
        <f t="shared" si="17"/>
        <v>12734</v>
      </c>
      <c r="AT40" s="17">
        <f t="shared" si="17"/>
        <v>13652</v>
      </c>
      <c r="AU40" s="17">
        <f t="shared" si="17"/>
        <v>12734</v>
      </c>
      <c r="AV40" s="17">
        <f t="shared" si="17"/>
        <v>13652</v>
      </c>
      <c r="AW40" s="17">
        <f t="shared" si="17"/>
        <v>12734</v>
      </c>
      <c r="AX40" s="17">
        <f t="shared" si="17"/>
        <v>13652</v>
      </c>
      <c r="AY40" s="17">
        <f t="shared" si="17"/>
        <v>12734</v>
      </c>
      <c r="AZ40" s="17">
        <f t="shared" si="17"/>
        <v>13652</v>
      </c>
      <c r="BA40" s="17">
        <f t="shared" si="17"/>
        <v>12734</v>
      </c>
    </row>
    <row r="41" spans="1:53" ht="10.7" customHeight="1" x14ac:dyDescent="0.2">
      <c r="A41" s="19">
        <v>2</v>
      </c>
      <c r="B41" s="17">
        <f t="shared" ref="B41" si="18">ROUNDUP(B17*0.85,)+35</f>
        <v>13423</v>
      </c>
      <c r="C41" s="17">
        <f t="shared" ref="C41:BA41" si="19">ROUNDUP(C17*0.85,)+35</f>
        <v>17554</v>
      </c>
      <c r="D41" s="17">
        <f t="shared" si="19"/>
        <v>13423</v>
      </c>
      <c r="E41" s="17">
        <f t="shared" si="19"/>
        <v>17554</v>
      </c>
      <c r="F41" s="17">
        <f t="shared" si="19"/>
        <v>17554</v>
      </c>
      <c r="G41" s="17">
        <f t="shared" si="19"/>
        <v>14341</v>
      </c>
      <c r="H41" s="17">
        <f t="shared" si="19"/>
        <v>14341</v>
      </c>
      <c r="I41" s="17">
        <f t="shared" si="19"/>
        <v>12505</v>
      </c>
      <c r="J41" s="17">
        <f t="shared" si="19"/>
        <v>12505</v>
      </c>
      <c r="K41" s="17">
        <f t="shared" si="19"/>
        <v>13423</v>
      </c>
      <c r="L41" s="17">
        <f t="shared" si="19"/>
        <v>15259</v>
      </c>
      <c r="M41" s="17">
        <f t="shared" si="19"/>
        <v>14341</v>
      </c>
      <c r="N41" s="17">
        <f t="shared" si="19"/>
        <v>11051</v>
      </c>
      <c r="O41" s="17">
        <f t="shared" si="19"/>
        <v>12505</v>
      </c>
      <c r="P41" s="17">
        <f t="shared" si="19"/>
        <v>12505</v>
      </c>
      <c r="Q41" s="17">
        <f t="shared" si="19"/>
        <v>13423</v>
      </c>
      <c r="R41" s="17">
        <f t="shared" si="19"/>
        <v>14341</v>
      </c>
      <c r="S41" s="17">
        <f t="shared" si="19"/>
        <v>11051</v>
      </c>
      <c r="T41" s="17">
        <f t="shared" si="19"/>
        <v>11051</v>
      </c>
      <c r="U41" s="17">
        <f t="shared" si="19"/>
        <v>11434</v>
      </c>
      <c r="V41" s="17">
        <f t="shared" si="19"/>
        <v>14111</v>
      </c>
      <c r="W41" s="17">
        <f t="shared" si="19"/>
        <v>12505</v>
      </c>
      <c r="X41" s="17">
        <f t="shared" si="19"/>
        <v>13040</v>
      </c>
      <c r="Y41" s="17">
        <f t="shared" si="19"/>
        <v>15947</v>
      </c>
      <c r="Z41" s="17">
        <f t="shared" si="19"/>
        <v>13040</v>
      </c>
      <c r="AA41" s="17">
        <f t="shared" si="19"/>
        <v>13040</v>
      </c>
      <c r="AB41" s="17">
        <f t="shared" si="19"/>
        <v>13040</v>
      </c>
      <c r="AC41" s="17">
        <f t="shared" si="19"/>
        <v>15029</v>
      </c>
      <c r="AD41" s="17">
        <f t="shared" si="19"/>
        <v>14111</v>
      </c>
      <c r="AE41" s="17">
        <f t="shared" si="19"/>
        <v>15029</v>
      </c>
      <c r="AF41" s="17">
        <f t="shared" si="19"/>
        <v>14111</v>
      </c>
      <c r="AG41" s="17">
        <f t="shared" si="19"/>
        <v>14111</v>
      </c>
      <c r="AH41" s="17">
        <f t="shared" si="19"/>
        <v>13040</v>
      </c>
      <c r="AI41" s="17">
        <f t="shared" si="19"/>
        <v>14111</v>
      </c>
      <c r="AJ41" s="17">
        <f t="shared" si="19"/>
        <v>15029</v>
      </c>
      <c r="AK41" s="17">
        <f t="shared" si="19"/>
        <v>14111</v>
      </c>
      <c r="AL41" s="17">
        <f t="shared" si="19"/>
        <v>15029</v>
      </c>
      <c r="AM41" s="17">
        <f t="shared" si="19"/>
        <v>14111</v>
      </c>
      <c r="AN41" s="17">
        <f t="shared" si="19"/>
        <v>15029</v>
      </c>
      <c r="AO41" s="17">
        <f t="shared" si="19"/>
        <v>15029</v>
      </c>
      <c r="AP41" s="17">
        <f t="shared" si="19"/>
        <v>15029</v>
      </c>
      <c r="AQ41" s="17">
        <f t="shared" si="19"/>
        <v>14111</v>
      </c>
      <c r="AR41" s="17">
        <f t="shared" si="19"/>
        <v>15029</v>
      </c>
      <c r="AS41" s="17">
        <f t="shared" si="19"/>
        <v>14111</v>
      </c>
      <c r="AT41" s="17">
        <f t="shared" si="19"/>
        <v>15029</v>
      </c>
      <c r="AU41" s="17">
        <f t="shared" si="19"/>
        <v>14111</v>
      </c>
      <c r="AV41" s="17">
        <f t="shared" si="19"/>
        <v>15029</v>
      </c>
      <c r="AW41" s="17">
        <f t="shared" si="19"/>
        <v>14111</v>
      </c>
      <c r="AX41" s="17">
        <f t="shared" si="19"/>
        <v>15029</v>
      </c>
      <c r="AY41" s="17">
        <f t="shared" si="19"/>
        <v>14111</v>
      </c>
      <c r="AZ41" s="17">
        <f t="shared" si="19"/>
        <v>15029</v>
      </c>
      <c r="BA41" s="17">
        <f t="shared" si="19"/>
        <v>14111</v>
      </c>
    </row>
    <row r="42" spans="1:53" ht="10.7" customHeight="1" x14ac:dyDescent="0.2">
      <c r="A42" s="17" t="s">
        <v>152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row>
    <row r="43" spans="1:53" ht="10.7" customHeight="1" x14ac:dyDescent="0.2">
      <c r="A43" s="19">
        <v>1</v>
      </c>
      <c r="B43" s="17">
        <f t="shared" ref="B43" si="20">ROUNDUP(B19*0.85,)+35</f>
        <v>12811</v>
      </c>
      <c r="C43" s="17">
        <f t="shared" ref="C43:BA43" si="21">ROUNDUP(C19*0.85,)+35</f>
        <v>16942</v>
      </c>
      <c r="D43" s="17">
        <f t="shared" si="21"/>
        <v>12811</v>
      </c>
      <c r="E43" s="17">
        <f t="shared" si="21"/>
        <v>16942</v>
      </c>
      <c r="F43" s="17">
        <f t="shared" si="21"/>
        <v>16942</v>
      </c>
      <c r="G43" s="17">
        <f t="shared" si="21"/>
        <v>13729</v>
      </c>
      <c r="H43" s="17">
        <f t="shared" si="21"/>
        <v>13729</v>
      </c>
      <c r="I43" s="17">
        <f t="shared" si="21"/>
        <v>11893</v>
      </c>
      <c r="J43" s="17">
        <f t="shared" si="21"/>
        <v>11893</v>
      </c>
      <c r="K43" s="17">
        <f t="shared" si="21"/>
        <v>12811</v>
      </c>
      <c r="L43" s="17">
        <f t="shared" si="21"/>
        <v>14647</v>
      </c>
      <c r="M43" s="17">
        <f t="shared" si="21"/>
        <v>13729</v>
      </c>
      <c r="N43" s="17">
        <f t="shared" si="21"/>
        <v>10439</v>
      </c>
      <c r="O43" s="17">
        <f t="shared" si="21"/>
        <v>11893</v>
      </c>
      <c r="P43" s="17">
        <f t="shared" si="21"/>
        <v>11893</v>
      </c>
      <c r="Q43" s="17">
        <f t="shared" si="21"/>
        <v>12811</v>
      </c>
      <c r="R43" s="17">
        <f t="shared" si="21"/>
        <v>13729</v>
      </c>
      <c r="S43" s="17">
        <f t="shared" si="21"/>
        <v>10439</v>
      </c>
      <c r="T43" s="17">
        <f t="shared" si="21"/>
        <v>10439</v>
      </c>
      <c r="U43" s="17">
        <f t="shared" si="21"/>
        <v>10822</v>
      </c>
      <c r="V43" s="17">
        <f t="shared" si="21"/>
        <v>13499</v>
      </c>
      <c r="W43" s="17">
        <f t="shared" si="21"/>
        <v>11893</v>
      </c>
      <c r="X43" s="17">
        <f t="shared" si="21"/>
        <v>12428</v>
      </c>
      <c r="Y43" s="17">
        <f t="shared" si="21"/>
        <v>15335</v>
      </c>
      <c r="Z43" s="17">
        <f t="shared" si="21"/>
        <v>12428</v>
      </c>
      <c r="AA43" s="17">
        <f t="shared" si="21"/>
        <v>12428</v>
      </c>
      <c r="AB43" s="17">
        <f t="shared" si="21"/>
        <v>12428</v>
      </c>
      <c r="AC43" s="17">
        <f t="shared" si="21"/>
        <v>14417</v>
      </c>
      <c r="AD43" s="17">
        <f t="shared" si="21"/>
        <v>13499</v>
      </c>
      <c r="AE43" s="17">
        <f t="shared" si="21"/>
        <v>14417</v>
      </c>
      <c r="AF43" s="17">
        <f t="shared" si="21"/>
        <v>13499</v>
      </c>
      <c r="AG43" s="17">
        <f t="shared" si="21"/>
        <v>13499</v>
      </c>
      <c r="AH43" s="17">
        <f t="shared" si="21"/>
        <v>12428</v>
      </c>
      <c r="AI43" s="17">
        <f t="shared" si="21"/>
        <v>13499</v>
      </c>
      <c r="AJ43" s="17">
        <f t="shared" si="21"/>
        <v>14417</v>
      </c>
      <c r="AK43" s="17">
        <f t="shared" si="21"/>
        <v>13499</v>
      </c>
      <c r="AL43" s="17">
        <f t="shared" si="21"/>
        <v>14417</v>
      </c>
      <c r="AM43" s="17">
        <f t="shared" si="21"/>
        <v>13499</v>
      </c>
      <c r="AN43" s="17">
        <f t="shared" si="21"/>
        <v>14417</v>
      </c>
      <c r="AO43" s="17">
        <f t="shared" si="21"/>
        <v>14417</v>
      </c>
      <c r="AP43" s="17">
        <f t="shared" si="21"/>
        <v>14417</v>
      </c>
      <c r="AQ43" s="17">
        <f t="shared" si="21"/>
        <v>13499</v>
      </c>
      <c r="AR43" s="17">
        <f t="shared" si="21"/>
        <v>14417</v>
      </c>
      <c r="AS43" s="17">
        <f t="shared" si="21"/>
        <v>13499</v>
      </c>
      <c r="AT43" s="17">
        <f t="shared" si="21"/>
        <v>14417</v>
      </c>
      <c r="AU43" s="17">
        <f t="shared" si="21"/>
        <v>13499</v>
      </c>
      <c r="AV43" s="17">
        <f t="shared" si="21"/>
        <v>14417</v>
      </c>
      <c r="AW43" s="17">
        <f t="shared" si="21"/>
        <v>13499</v>
      </c>
      <c r="AX43" s="17">
        <f t="shared" si="21"/>
        <v>14417</v>
      </c>
      <c r="AY43" s="17">
        <f t="shared" si="21"/>
        <v>13499</v>
      </c>
      <c r="AZ43" s="17">
        <f t="shared" si="21"/>
        <v>14417</v>
      </c>
      <c r="BA43" s="17">
        <f t="shared" si="21"/>
        <v>13499</v>
      </c>
    </row>
    <row r="44" spans="1:53" ht="10.7" customHeight="1" x14ac:dyDescent="0.2">
      <c r="A44" s="19">
        <v>2</v>
      </c>
      <c r="B44" s="17">
        <f t="shared" ref="B44" si="22">ROUNDUP(B20*0.85,)+35</f>
        <v>14188</v>
      </c>
      <c r="C44" s="17">
        <f t="shared" ref="C44:BA44" si="23">ROUNDUP(C20*0.85,)+35</f>
        <v>18319</v>
      </c>
      <c r="D44" s="17">
        <f t="shared" si="23"/>
        <v>14188</v>
      </c>
      <c r="E44" s="17">
        <f t="shared" si="23"/>
        <v>18319</v>
      </c>
      <c r="F44" s="17">
        <f t="shared" si="23"/>
        <v>18319</v>
      </c>
      <c r="G44" s="17">
        <f t="shared" si="23"/>
        <v>15106</v>
      </c>
      <c r="H44" s="17">
        <f t="shared" si="23"/>
        <v>15106</v>
      </c>
      <c r="I44" s="17">
        <f t="shared" si="23"/>
        <v>13270</v>
      </c>
      <c r="J44" s="17">
        <f t="shared" si="23"/>
        <v>13270</v>
      </c>
      <c r="K44" s="17">
        <f t="shared" si="23"/>
        <v>14188</v>
      </c>
      <c r="L44" s="17">
        <f t="shared" si="23"/>
        <v>16024</v>
      </c>
      <c r="M44" s="17">
        <f t="shared" si="23"/>
        <v>15106</v>
      </c>
      <c r="N44" s="17">
        <f t="shared" si="23"/>
        <v>11816</v>
      </c>
      <c r="O44" s="17">
        <f t="shared" si="23"/>
        <v>13270</v>
      </c>
      <c r="P44" s="17">
        <f t="shared" si="23"/>
        <v>13270</v>
      </c>
      <c r="Q44" s="17">
        <f t="shared" si="23"/>
        <v>14188</v>
      </c>
      <c r="R44" s="17">
        <f t="shared" si="23"/>
        <v>15106</v>
      </c>
      <c r="S44" s="17">
        <f t="shared" si="23"/>
        <v>11816</v>
      </c>
      <c r="T44" s="17">
        <f t="shared" si="23"/>
        <v>11816</v>
      </c>
      <c r="U44" s="17">
        <f t="shared" si="23"/>
        <v>12199</v>
      </c>
      <c r="V44" s="17">
        <f t="shared" si="23"/>
        <v>14876</v>
      </c>
      <c r="W44" s="17">
        <f t="shared" si="23"/>
        <v>13270</v>
      </c>
      <c r="X44" s="17">
        <f t="shared" si="23"/>
        <v>13805</v>
      </c>
      <c r="Y44" s="17">
        <f t="shared" si="23"/>
        <v>16712</v>
      </c>
      <c r="Z44" s="17">
        <f t="shared" si="23"/>
        <v>13805</v>
      </c>
      <c r="AA44" s="17">
        <f t="shared" si="23"/>
        <v>13805</v>
      </c>
      <c r="AB44" s="17">
        <f t="shared" si="23"/>
        <v>13805</v>
      </c>
      <c r="AC44" s="17">
        <f t="shared" si="23"/>
        <v>15794</v>
      </c>
      <c r="AD44" s="17">
        <f t="shared" si="23"/>
        <v>14876</v>
      </c>
      <c r="AE44" s="17">
        <f t="shared" si="23"/>
        <v>15794</v>
      </c>
      <c r="AF44" s="17">
        <f t="shared" si="23"/>
        <v>14876</v>
      </c>
      <c r="AG44" s="17">
        <f t="shared" si="23"/>
        <v>14876</v>
      </c>
      <c r="AH44" s="17">
        <f t="shared" si="23"/>
        <v>13805</v>
      </c>
      <c r="AI44" s="17">
        <f t="shared" si="23"/>
        <v>14876</v>
      </c>
      <c r="AJ44" s="17">
        <f t="shared" si="23"/>
        <v>15794</v>
      </c>
      <c r="AK44" s="17">
        <f t="shared" si="23"/>
        <v>14876</v>
      </c>
      <c r="AL44" s="17">
        <f t="shared" si="23"/>
        <v>15794</v>
      </c>
      <c r="AM44" s="17">
        <f t="shared" si="23"/>
        <v>14876</v>
      </c>
      <c r="AN44" s="17">
        <f t="shared" si="23"/>
        <v>15794</v>
      </c>
      <c r="AO44" s="17">
        <f t="shared" si="23"/>
        <v>15794</v>
      </c>
      <c r="AP44" s="17">
        <f t="shared" si="23"/>
        <v>15794</v>
      </c>
      <c r="AQ44" s="17">
        <f t="shared" si="23"/>
        <v>14876</v>
      </c>
      <c r="AR44" s="17">
        <f t="shared" si="23"/>
        <v>15794</v>
      </c>
      <c r="AS44" s="17">
        <f t="shared" si="23"/>
        <v>14876</v>
      </c>
      <c r="AT44" s="17">
        <f t="shared" si="23"/>
        <v>15794</v>
      </c>
      <c r="AU44" s="17">
        <f t="shared" si="23"/>
        <v>14876</v>
      </c>
      <c r="AV44" s="17">
        <f t="shared" si="23"/>
        <v>15794</v>
      </c>
      <c r="AW44" s="17">
        <f t="shared" si="23"/>
        <v>14876</v>
      </c>
      <c r="AX44" s="17">
        <f t="shared" si="23"/>
        <v>15794</v>
      </c>
      <c r="AY44" s="17">
        <f t="shared" si="23"/>
        <v>14876</v>
      </c>
      <c r="AZ44" s="17">
        <f t="shared" si="23"/>
        <v>15794</v>
      </c>
      <c r="BA44" s="17">
        <f t="shared" si="23"/>
        <v>14876</v>
      </c>
    </row>
    <row r="45" spans="1:53"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row>
    <row r="46" spans="1:53" ht="10.7" customHeight="1" x14ac:dyDescent="0.2">
      <c r="A46" s="19">
        <v>1</v>
      </c>
      <c r="B46" s="17">
        <f t="shared" ref="B46" si="24">ROUNDUP(B22*0.85,)+35</f>
        <v>16253</v>
      </c>
      <c r="C46" s="17">
        <f t="shared" ref="C46:BA46" si="25">ROUNDUP(C22*0.85,)+35</f>
        <v>20384</v>
      </c>
      <c r="D46" s="17">
        <f t="shared" si="25"/>
        <v>16253</v>
      </c>
      <c r="E46" s="17">
        <f t="shared" si="25"/>
        <v>20384</v>
      </c>
      <c r="F46" s="17">
        <f t="shared" si="25"/>
        <v>20384</v>
      </c>
      <c r="G46" s="17">
        <f t="shared" si="25"/>
        <v>17171</v>
      </c>
      <c r="H46" s="17">
        <f t="shared" si="25"/>
        <v>17171</v>
      </c>
      <c r="I46" s="17">
        <f t="shared" si="25"/>
        <v>15335</v>
      </c>
      <c r="J46" s="17">
        <f t="shared" si="25"/>
        <v>15335</v>
      </c>
      <c r="K46" s="17">
        <f t="shared" si="25"/>
        <v>16253</v>
      </c>
      <c r="L46" s="17">
        <f t="shared" si="25"/>
        <v>18089</v>
      </c>
      <c r="M46" s="17">
        <f t="shared" si="25"/>
        <v>17171</v>
      </c>
      <c r="N46" s="17">
        <f t="shared" si="25"/>
        <v>13882</v>
      </c>
      <c r="O46" s="17">
        <f t="shared" si="25"/>
        <v>15335</v>
      </c>
      <c r="P46" s="17">
        <f t="shared" si="25"/>
        <v>15335</v>
      </c>
      <c r="Q46" s="17">
        <f t="shared" si="25"/>
        <v>16253</v>
      </c>
      <c r="R46" s="17">
        <f t="shared" si="25"/>
        <v>17171</v>
      </c>
      <c r="S46" s="17">
        <f t="shared" si="25"/>
        <v>13882</v>
      </c>
      <c r="T46" s="17">
        <f t="shared" si="25"/>
        <v>13882</v>
      </c>
      <c r="U46" s="17">
        <f t="shared" si="25"/>
        <v>15412</v>
      </c>
      <c r="V46" s="17">
        <f t="shared" si="25"/>
        <v>18089</v>
      </c>
      <c r="W46" s="17">
        <f t="shared" si="25"/>
        <v>16483</v>
      </c>
      <c r="X46" s="17">
        <f t="shared" si="25"/>
        <v>17018</v>
      </c>
      <c r="Y46" s="17">
        <f t="shared" si="25"/>
        <v>19925</v>
      </c>
      <c r="Z46" s="17">
        <f t="shared" si="25"/>
        <v>17018</v>
      </c>
      <c r="AA46" s="17">
        <f t="shared" si="25"/>
        <v>17018</v>
      </c>
      <c r="AB46" s="17">
        <f t="shared" si="25"/>
        <v>17018</v>
      </c>
      <c r="AC46" s="17">
        <f t="shared" si="25"/>
        <v>19007</v>
      </c>
      <c r="AD46" s="17">
        <f t="shared" si="25"/>
        <v>18089</v>
      </c>
      <c r="AE46" s="17">
        <f t="shared" si="25"/>
        <v>19007</v>
      </c>
      <c r="AF46" s="17">
        <f t="shared" si="25"/>
        <v>18089</v>
      </c>
      <c r="AG46" s="17">
        <f t="shared" si="25"/>
        <v>18089</v>
      </c>
      <c r="AH46" s="17">
        <f t="shared" si="25"/>
        <v>17018</v>
      </c>
      <c r="AI46" s="17">
        <f t="shared" si="25"/>
        <v>18089</v>
      </c>
      <c r="AJ46" s="17">
        <f t="shared" si="25"/>
        <v>19007</v>
      </c>
      <c r="AK46" s="17">
        <f t="shared" si="25"/>
        <v>18089</v>
      </c>
      <c r="AL46" s="17">
        <f t="shared" si="25"/>
        <v>19007</v>
      </c>
      <c r="AM46" s="17">
        <f t="shared" si="25"/>
        <v>18089</v>
      </c>
      <c r="AN46" s="17">
        <f t="shared" si="25"/>
        <v>19007</v>
      </c>
      <c r="AO46" s="17">
        <f t="shared" si="25"/>
        <v>19007</v>
      </c>
      <c r="AP46" s="17">
        <f t="shared" si="25"/>
        <v>19007</v>
      </c>
      <c r="AQ46" s="17">
        <f t="shared" si="25"/>
        <v>18089</v>
      </c>
      <c r="AR46" s="17">
        <f t="shared" si="25"/>
        <v>19007</v>
      </c>
      <c r="AS46" s="17">
        <f t="shared" si="25"/>
        <v>18089</v>
      </c>
      <c r="AT46" s="17">
        <f t="shared" si="25"/>
        <v>19007</v>
      </c>
      <c r="AU46" s="17">
        <f t="shared" si="25"/>
        <v>18089</v>
      </c>
      <c r="AV46" s="17">
        <f t="shared" si="25"/>
        <v>19007</v>
      </c>
      <c r="AW46" s="17">
        <f t="shared" si="25"/>
        <v>18089</v>
      </c>
      <c r="AX46" s="17">
        <f t="shared" si="25"/>
        <v>19007</v>
      </c>
      <c r="AY46" s="17">
        <f t="shared" si="25"/>
        <v>18089</v>
      </c>
      <c r="AZ46" s="17">
        <f t="shared" si="25"/>
        <v>19007</v>
      </c>
      <c r="BA46" s="17">
        <f t="shared" si="25"/>
        <v>18089</v>
      </c>
    </row>
    <row r="47" spans="1:53" ht="10.7" customHeight="1" x14ac:dyDescent="0.2">
      <c r="A47" s="19">
        <v>2</v>
      </c>
      <c r="B47" s="17">
        <f t="shared" ref="B47" si="26">ROUNDUP(B23*0.85,)+35</f>
        <v>17630</v>
      </c>
      <c r="C47" s="17">
        <f t="shared" ref="C47:BA47" si="27">ROUNDUP(C23*0.85,)+35</f>
        <v>21761</v>
      </c>
      <c r="D47" s="17">
        <f t="shared" si="27"/>
        <v>17630</v>
      </c>
      <c r="E47" s="17">
        <f t="shared" si="27"/>
        <v>21761</v>
      </c>
      <c r="F47" s="17">
        <f t="shared" si="27"/>
        <v>21761</v>
      </c>
      <c r="G47" s="17">
        <f t="shared" si="27"/>
        <v>18548</v>
      </c>
      <c r="H47" s="17">
        <f t="shared" si="27"/>
        <v>18548</v>
      </c>
      <c r="I47" s="17">
        <f t="shared" si="27"/>
        <v>16712</v>
      </c>
      <c r="J47" s="17">
        <f t="shared" si="27"/>
        <v>16712</v>
      </c>
      <c r="K47" s="17">
        <f t="shared" si="27"/>
        <v>17630</v>
      </c>
      <c r="L47" s="17">
        <f t="shared" si="27"/>
        <v>19466</v>
      </c>
      <c r="M47" s="17">
        <f t="shared" si="27"/>
        <v>18548</v>
      </c>
      <c r="N47" s="17">
        <f t="shared" si="27"/>
        <v>15259</v>
      </c>
      <c r="O47" s="17">
        <f t="shared" si="27"/>
        <v>16712</v>
      </c>
      <c r="P47" s="17">
        <f t="shared" si="27"/>
        <v>16712</v>
      </c>
      <c r="Q47" s="17">
        <f t="shared" si="27"/>
        <v>17630</v>
      </c>
      <c r="R47" s="17">
        <f t="shared" si="27"/>
        <v>18548</v>
      </c>
      <c r="S47" s="17">
        <f t="shared" si="27"/>
        <v>15259</v>
      </c>
      <c r="T47" s="17">
        <f t="shared" si="27"/>
        <v>15259</v>
      </c>
      <c r="U47" s="17">
        <f t="shared" si="27"/>
        <v>16789</v>
      </c>
      <c r="V47" s="17">
        <f t="shared" si="27"/>
        <v>19466</v>
      </c>
      <c r="W47" s="17">
        <f t="shared" si="27"/>
        <v>17860</v>
      </c>
      <c r="X47" s="17">
        <f t="shared" si="27"/>
        <v>18395</v>
      </c>
      <c r="Y47" s="17">
        <f t="shared" si="27"/>
        <v>21302</v>
      </c>
      <c r="Z47" s="17">
        <f t="shared" si="27"/>
        <v>18395</v>
      </c>
      <c r="AA47" s="17">
        <f t="shared" si="27"/>
        <v>18395</v>
      </c>
      <c r="AB47" s="17">
        <f t="shared" si="27"/>
        <v>18395</v>
      </c>
      <c r="AC47" s="17">
        <f t="shared" si="27"/>
        <v>20384</v>
      </c>
      <c r="AD47" s="17">
        <f t="shared" si="27"/>
        <v>19466</v>
      </c>
      <c r="AE47" s="17">
        <f t="shared" si="27"/>
        <v>20384</v>
      </c>
      <c r="AF47" s="17">
        <f t="shared" si="27"/>
        <v>19466</v>
      </c>
      <c r="AG47" s="17">
        <f t="shared" si="27"/>
        <v>19466</v>
      </c>
      <c r="AH47" s="17">
        <f t="shared" si="27"/>
        <v>18395</v>
      </c>
      <c r="AI47" s="17">
        <f t="shared" si="27"/>
        <v>19466</v>
      </c>
      <c r="AJ47" s="17">
        <f t="shared" si="27"/>
        <v>20384</v>
      </c>
      <c r="AK47" s="17">
        <f t="shared" si="27"/>
        <v>19466</v>
      </c>
      <c r="AL47" s="17">
        <f t="shared" si="27"/>
        <v>20384</v>
      </c>
      <c r="AM47" s="17">
        <f t="shared" si="27"/>
        <v>19466</v>
      </c>
      <c r="AN47" s="17">
        <f t="shared" si="27"/>
        <v>20384</v>
      </c>
      <c r="AO47" s="17">
        <f t="shared" si="27"/>
        <v>20384</v>
      </c>
      <c r="AP47" s="17">
        <f t="shared" si="27"/>
        <v>20384</v>
      </c>
      <c r="AQ47" s="17">
        <f t="shared" si="27"/>
        <v>19466</v>
      </c>
      <c r="AR47" s="17">
        <f t="shared" si="27"/>
        <v>20384</v>
      </c>
      <c r="AS47" s="17">
        <f t="shared" si="27"/>
        <v>19466</v>
      </c>
      <c r="AT47" s="17">
        <f t="shared" si="27"/>
        <v>20384</v>
      </c>
      <c r="AU47" s="17">
        <f t="shared" si="27"/>
        <v>19466</v>
      </c>
      <c r="AV47" s="17">
        <f t="shared" si="27"/>
        <v>20384</v>
      </c>
      <c r="AW47" s="17">
        <f t="shared" si="27"/>
        <v>19466</v>
      </c>
      <c r="AX47" s="17">
        <f t="shared" si="27"/>
        <v>20384</v>
      </c>
      <c r="AY47" s="17">
        <f t="shared" si="27"/>
        <v>19466</v>
      </c>
      <c r="AZ47" s="17">
        <f t="shared" si="27"/>
        <v>20384</v>
      </c>
      <c r="BA47" s="17">
        <f t="shared" si="27"/>
        <v>19466</v>
      </c>
    </row>
    <row r="48" spans="1:53"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row>
    <row r="49" spans="1:53" x14ac:dyDescent="0.2">
      <c r="A49" s="19" t="s">
        <v>1</v>
      </c>
      <c r="B49" s="17">
        <f t="shared" ref="B49" si="28">ROUNDUP(B25*0.85,)+35</f>
        <v>95660</v>
      </c>
      <c r="C49" s="17">
        <f t="shared" ref="C49:BA49" si="29">ROUNDUP(C25*0.85,)+35</f>
        <v>95660</v>
      </c>
      <c r="D49" s="17">
        <f t="shared" si="29"/>
        <v>95660</v>
      </c>
      <c r="E49" s="17">
        <f t="shared" si="29"/>
        <v>95660</v>
      </c>
      <c r="F49" s="17">
        <f t="shared" si="29"/>
        <v>95660</v>
      </c>
      <c r="G49" s="17">
        <f t="shared" si="29"/>
        <v>95660</v>
      </c>
      <c r="H49" s="17">
        <f t="shared" si="29"/>
        <v>95660</v>
      </c>
      <c r="I49" s="17">
        <f t="shared" si="29"/>
        <v>95660</v>
      </c>
      <c r="J49" s="17">
        <f t="shared" si="29"/>
        <v>95660</v>
      </c>
      <c r="K49" s="17">
        <f t="shared" si="29"/>
        <v>95660</v>
      </c>
      <c r="L49" s="17">
        <f t="shared" si="29"/>
        <v>95661</v>
      </c>
      <c r="M49" s="17">
        <f t="shared" si="29"/>
        <v>95662</v>
      </c>
      <c r="N49" s="17">
        <f t="shared" si="29"/>
        <v>95660</v>
      </c>
      <c r="O49" s="17">
        <f t="shared" si="29"/>
        <v>95660</v>
      </c>
      <c r="P49" s="17">
        <f t="shared" si="29"/>
        <v>95660</v>
      </c>
      <c r="Q49" s="17">
        <f t="shared" si="29"/>
        <v>95660</v>
      </c>
      <c r="R49" s="17">
        <f t="shared" si="29"/>
        <v>95660</v>
      </c>
      <c r="S49" s="17">
        <f t="shared" si="29"/>
        <v>95660</v>
      </c>
      <c r="T49" s="17">
        <f t="shared" si="29"/>
        <v>95660</v>
      </c>
      <c r="U49" s="17">
        <f t="shared" si="29"/>
        <v>114785</v>
      </c>
      <c r="V49" s="17">
        <f t="shared" si="29"/>
        <v>114785</v>
      </c>
      <c r="W49" s="17">
        <f t="shared" si="29"/>
        <v>114785</v>
      </c>
      <c r="X49" s="17">
        <f t="shared" si="29"/>
        <v>114785</v>
      </c>
      <c r="Y49" s="17">
        <f t="shared" si="29"/>
        <v>114785</v>
      </c>
      <c r="Z49" s="17">
        <f t="shared" si="29"/>
        <v>114785</v>
      </c>
      <c r="AA49" s="17">
        <f t="shared" si="29"/>
        <v>114785</v>
      </c>
      <c r="AB49" s="17">
        <f t="shared" si="29"/>
        <v>114785</v>
      </c>
      <c r="AC49" s="17">
        <f t="shared" si="29"/>
        <v>114785</v>
      </c>
      <c r="AD49" s="17">
        <f t="shared" si="29"/>
        <v>114785</v>
      </c>
      <c r="AE49" s="17">
        <f t="shared" si="29"/>
        <v>114785</v>
      </c>
      <c r="AF49" s="17">
        <f t="shared" si="29"/>
        <v>114785</v>
      </c>
      <c r="AG49" s="17">
        <f t="shared" si="29"/>
        <v>114785</v>
      </c>
      <c r="AH49" s="17">
        <f t="shared" si="29"/>
        <v>114785</v>
      </c>
      <c r="AI49" s="17">
        <f t="shared" si="29"/>
        <v>114785</v>
      </c>
      <c r="AJ49" s="17">
        <f t="shared" si="29"/>
        <v>114785</v>
      </c>
      <c r="AK49" s="17">
        <f t="shared" si="29"/>
        <v>114785</v>
      </c>
      <c r="AL49" s="17">
        <f t="shared" si="29"/>
        <v>114785</v>
      </c>
      <c r="AM49" s="17">
        <f t="shared" si="29"/>
        <v>114785</v>
      </c>
      <c r="AN49" s="17">
        <f t="shared" si="29"/>
        <v>114785</v>
      </c>
      <c r="AO49" s="17">
        <f t="shared" si="29"/>
        <v>114785</v>
      </c>
      <c r="AP49" s="17">
        <f t="shared" si="29"/>
        <v>114785</v>
      </c>
      <c r="AQ49" s="17">
        <f t="shared" si="29"/>
        <v>114785</v>
      </c>
      <c r="AR49" s="17">
        <f t="shared" si="29"/>
        <v>114785</v>
      </c>
      <c r="AS49" s="17">
        <f t="shared" si="29"/>
        <v>114785</v>
      </c>
      <c r="AT49" s="17">
        <f t="shared" si="29"/>
        <v>114785</v>
      </c>
      <c r="AU49" s="17">
        <f t="shared" si="29"/>
        <v>114785</v>
      </c>
      <c r="AV49" s="17">
        <f t="shared" si="29"/>
        <v>114785</v>
      </c>
      <c r="AW49" s="17">
        <f t="shared" si="29"/>
        <v>114785</v>
      </c>
      <c r="AX49" s="17">
        <f t="shared" si="29"/>
        <v>114785</v>
      </c>
      <c r="AY49" s="17">
        <f t="shared" si="29"/>
        <v>114785</v>
      </c>
      <c r="AZ49" s="17">
        <f t="shared" si="29"/>
        <v>114785</v>
      </c>
      <c r="BA49" s="17">
        <f t="shared" si="29"/>
        <v>114785</v>
      </c>
    </row>
    <row r="50" spans="1:53" x14ac:dyDescent="0.2">
      <c r="A50" s="155"/>
    </row>
    <row r="51" spans="1:53" ht="12.75" hidden="1" thickBot="1" x14ac:dyDescent="0.25">
      <c r="A51" s="177" t="s">
        <v>154</v>
      </c>
    </row>
    <row r="52" spans="1:53" hidden="1" x14ac:dyDescent="0.2">
      <c r="A52" s="180" t="s">
        <v>156</v>
      </c>
    </row>
    <row r="53" spans="1:53" ht="25.5" hidden="1" x14ac:dyDescent="0.2">
      <c r="A53" s="175" t="s">
        <v>157</v>
      </c>
    </row>
    <row r="54" spans="1:53" hidden="1" x14ac:dyDescent="0.2">
      <c r="A54" s="180" t="s">
        <v>155</v>
      </c>
    </row>
    <row r="55" spans="1:53" ht="12.75" thickBot="1" x14ac:dyDescent="0.25">
      <c r="A55" s="155"/>
    </row>
    <row r="56" spans="1:53" ht="12.75" thickBot="1" x14ac:dyDescent="0.25">
      <c r="A56" s="163" t="s">
        <v>12</v>
      </c>
    </row>
    <row r="57" spans="1:53" x14ac:dyDescent="0.2">
      <c r="A57" s="156" t="s">
        <v>13</v>
      </c>
    </row>
    <row r="58" spans="1:53" x14ac:dyDescent="0.2">
      <c r="A58" s="156" t="s">
        <v>14</v>
      </c>
    </row>
    <row r="59" spans="1:53" ht="12" customHeight="1" x14ac:dyDescent="0.2">
      <c r="A59" s="158" t="s">
        <v>18</v>
      </c>
    </row>
    <row r="60" spans="1:53" x14ac:dyDescent="0.2">
      <c r="A60" s="156" t="s">
        <v>126</v>
      </c>
    </row>
    <row r="61" spans="1:53" ht="12.75" thickBot="1" x14ac:dyDescent="0.25">
      <c r="A61" s="155"/>
    </row>
    <row r="62" spans="1:53" ht="12.75" thickBot="1" x14ac:dyDescent="0.25">
      <c r="A62" s="163" t="s">
        <v>24</v>
      </c>
    </row>
    <row r="63" spans="1:53" x14ac:dyDescent="0.2">
      <c r="A63" s="102" t="s">
        <v>64</v>
      </c>
    </row>
    <row r="64" spans="1:53" ht="12.75" thickBot="1" x14ac:dyDescent="0.25">
      <c r="A64" s="151"/>
    </row>
    <row r="65" spans="1:1" ht="12.75" thickBot="1" x14ac:dyDescent="0.25">
      <c r="A65" s="164" t="s">
        <v>16</v>
      </c>
    </row>
    <row r="66" spans="1:1" ht="48" x14ac:dyDescent="0.2">
      <c r="A66" s="162" t="s">
        <v>65</v>
      </c>
    </row>
  </sheetData>
  <pageMargins left="0.25" right="0.25" top="0.75" bottom="0.75" header="0.3" footer="0.3"/>
  <pageSetup scale="51"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0"/>
  <sheetViews>
    <sheetView zoomScaleNormal="100" workbookViewId="0">
      <pane xSplit="1" topLeftCell="B1" activePane="topRight" state="frozen"/>
      <selection pane="topRight" activeCell="B3" sqref="B3:S48"/>
    </sheetView>
  </sheetViews>
  <sheetFormatPr defaultColWidth="9" defaultRowHeight="12" x14ac:dyDescent="0.2"/>
  <cols>
    <col min="1" max="1" width="73.7109375" style="152" customWidth="1"/>
    <col min="2" max="16384" width="9" style="152"/>
  </cols>
  <sheetData>
    <row r="1" spans="1:19" ht="11.45" customHeight="1" x14ac:dyDescent="0.2">
      <c r="A1" s="13" t="s">
        <v>199</v>
      </c>
    </row>
    <row r="2" spans="1:19" ht="11.45" customHeight="1" x14ac:dyDescent="0.2">
      <c r="A2" s="111" t="s">
        <v>252</v>
      </c>
    </row>
    <row r="3" spans="1:19" ht="11.45" customHeight="1" x14ac:dyDescent="0.2">
      <c r="A3" s="100" t="s">
        <v>9</v>
      </c>
      <c r="B3" s="165">
        <f>'C завтраками| Bed and breakfast'!B4</f>
        <v>45401</v>
      </c>
      <c r="C3" s="165">
        <f>'C завтраками| Bed and breakfast'!C4</f>
        <v>45402</v>
      </c>
      <c r="D3" s="165">
        <f>'C завтраками| Bed and breakfast'!D4</f>
        <v>45403</v>
      </c>
      <c r="E3" s="165">
        <f>'C завтраками| Bed and breakfast'!E4</f>
        <v>45407</v>
      </c>
      <c r="F3" s="165">
        <f>'C завтраками| Bed and breakfast'!F4</f>
        <v>45409</v>
      </c>
      <c r="G3" s="165">
        <f>'C завтраками| Bed and breakfast'!G4</f>
        <v>45411</v>
      </c>
      <c r="H3" s="165">
        <f>'C завтраками| Bed and breakfast'!H4</f>
        <v>45413</v>
      </c>
      <c r="I3" s="165">
        <f>'C завтраками| Bed and breakfast'!I4</f>
        <v>45417</v>
      </c>
      <c r="J3" s="165">
        <f>'C завтраками| Bed and breakfast'!J4</f>
        <v>45419</v>
      </c>
      <c r="K3" s="165">
        <f>'C завтраками| Bed and breakfast'!K4</f>
        <v>45420</v>
      </c>
      <c r="L3" s="165">
        <f>'C завтраками| Bed and breakfast'!L4</f>
        <v>45421</v>
      </c>
      <c r="M3" s="165">
        <f>'C завтраками| Bed and breakfast'!M4</f>
        <v>45423</v>
      </c>
      <c r="N3" s="165">
        <f>'C завтраками| Bed and breakfast'!N4</f>
        <v>45424</v>
      </c>
      <c r="O3" s="165">
        <f>'C завтраками| Bed and breakfast'!O4</f>
        <v>45427</v>
      </c>
      <c r="P3" s="165">
        <f>'C завтраками| Bed and breakfast'!P4</f>
        <v>45429</v>
      </c>
      <c r="Q3" s="165">
        <f>'C завтраками| Bed and breakfast'!Q4</f>
        <v>45434</v>
      </c>
      <c r="R3" s="165">
        <f>'C завтраками| Bed and breakfast'!R4</f>
        <v>45435</v>
      </c>
      <c r="S3" s="165">
        <f>'C завтраками| Bed and breakfast'!S4</f>
        <v>45437</v>
      </c>
    </row>
    <row r="4" spans="1:19" s="8" customFormat="1" ht="22.35" customHeight="1" x14ac:dyDescent="0.2">
      <c r="A4" s="153" t="s">
        <v>11</v>
      </c>
      <c r="B4" s="165">
        <f>'C завтраками| Bed and breakfast'!B5</f>
        <v>45401</v>
      </c>
      <c r="C4" s="165">
        <f>'C завтраками| Bed and breakfast'!C5</f>
        <v>45402</v>
      </c>
      <c r="D4" s="165">
        <f>'C завтраками| Bed and breakfast'!D5</f>
        <v>45406</v>
      </c>
      <c r="E4" s="165">
        <f>'C завтраками| Bed and breakfast'!E5</f>
        <v>45408</v>
      </c>
      <c r="F4" s="165">
        <f>'C завтраками| Bed and breakfast'!F5</f>
        <v>45410</v>
      </c>
      <c r="G4" s="165">
        <f>'C завтраками| Bed and breakfast'!G5</f>
        <v>45412</v>
      </c>
      <c r="H4" s="165">
        <f>'C завтраками| Bed and breakfast'!H5</f>
        <v>45416</v>
      </c>
      <c r="I4" s="165">
        <f>'C завтраками| Bed and breakfast'!I5</f>
        <v>45418</v>
      </c>
      <c r="J4" s="165">
        <f>'C завтраками| Bed and breakfast'!J5</f>
        <v>45419</v>
      </c>
      <c r="K4" s="165">
        <f>'C завтраками| Bed and breakfast'!K5</f>
        <v>45420</v>
      </c>
      <c r="L4" s="165">
        <f>'C завтраками| Bed and breakfast'!L5</f>
        <v>45422</v>
      </c>
      <c r="M4" s="165">
        <f>'C завтраками| Bed and breakfast'!M5</f>
        <v>45423</v>
      </c>
      <c r="N4" s="165">
        <f>'C завтраками| Bed and breakfast'!N5</f>
        <v>45426</v>
      </c>
      <c r="O4" s="165">
        <f>'C завтраками| Bed and breakfast'!O5</f>
        <v>45428</v>
      </c>
      <c r="P4" s="165">
        <f>'C завтраками| Bed and breakfast'!P5</f>
        <v>45433</v>
      </c>
      <c r="Q4" s="165">
        <f>'C завтраками| Bed and breakfast'!Q5</f>
        <v>45434</v>
      </c>
      <c r="R4" s="165">
        <f>'C завтраками| Bed and breakfast'!R5</f>
        <v>45436</v>
      </c>
      <c r="S4" s="165">
        <f>'C завтраками| Bed and breakfast'!S5</f>
        <v>45442</v>
      </c>
    </row>
    <row r="5" spans="1:19" ht="10.7" customHeight="1" x14ac:dyDescent="0.2">
      <c r="A5" s="17" t="s">
        <v>149</v>
      </c>
    </row>
    <row r="6" spans="1:19" ht="10.7" customHeight="1" x14ac:dyDescent="0.2">
      <c r="A6" s="19">
        <v>1</v>
      </c>
      <c r="B6" s="160">
        <f>'C завтраками| Bed and breakfast'!B7*0.9</f>
        <v>11430</v>
      </c>
      <c r="C6" s="160">
        <f>'C завтраками| Bed and breakfast'!C7*0.9</f>
        <v>16290</v>
      </c>
      <c r="D6" s="160">
        <f>'C завтраками| Bed and breakfast'!D7*0.9</f>
        <v>11430</v>
      </c>
      <c r="E6" s="160">
        <f>'C завтраками| Bed and breakfast'!E7*0.9</f>
        <v>16290</v>
      </c>
      <c r="F6" s="160">
        <f>'C завтраками| Bed and breakfast'!F7*0.9</f>
        <v>16290</v>
      </c>
      <c r="G6" s="160">
        <f>'C завтраками| Bed and breakfast'!G7*0.9</f>
        <v>12510</v>
      </c>
      <c r="H6" s="160">
        <f>'C завтраками| Bed and breakfast'!H7*0.9</f>
        <v>12510</v>
      </c>
      <c r="I6" s="160">
        <f>'C завтраками| Bed and breakfast'!I7*0.9</f>
        <v>10350</v>
      </c>
      <c r="J6" s="160">
        <f>'C завтраками| Bed and breakfast'!J7*0.9</f>
        <v>10350</v>
      </c>
      <c r="K6" s="160">
        <f>'C завтраками| Bed and breakfast'!K7*0.9</f>
        <v>11430</v>
      </c>
      <c r="L6" s="160">
        <f>'C завтраками| Bed and breakfast'!L7*0.9</f>
        <v>13590</v>
      </c>
      <c r="M6" s="160">
        <f>'C завтраками| Bed and breakfast'!M7*0.9</f>
        <v>12510</v>
      </c>
      <c r="N6" s="160">
        <f>'C завтраками| Bed and breakfast'!N7*0.9</f>
        <v>8640</v>
      </c>
      <c r="O6" s="160">
        <f>'C завтраками| Bed and breakfast'!O7*0.9</f>
        <v>10350</v>
      </c>
      <c r="P6" s="160">
        <f>'C завтраками| Bed and breakfast'!P7*0.9</f>
        <v>10350</v>
      </c>
      <c r="Q6" s="160">
        <f>'C завтраками| Bed and breakfast'!Q7*0.9</f>
        <v>11430</v>
      </c>
      <c r="R6" s="160">
        <f>'C завтраками| Bed and breakfast'!R7*0.9</f>
        <v>12510</v>
      </c>
      <c r="S6" s="160">
        <f>'C завтраками| Bed and breakfast'!S7*0.9</f>
        <v>8640</v>
      </c>
    </row>
    <row r="7" spans="1:19" ht="10.7" customHeight="1" x14ac:dyDescent="0.2">
      <c r="A7" s="19">
        <v>2</v>
      </c>
      <c r="B7" s="160">
        <f>'C завтраками| Bed and breakfast'!B8*0.9</f>
        <v>13050</v>
      </c>
      <c r="C7" s="160">
        <f>'C завтраками| Bed and breakfast'!C8*0.9</f>
        <v>17910</v>
      </c>
      <c r="D7" s="160">
        <f>'C завтраками| Bed and breakfast'!D8*0.9</f>
        <v>13050</v>
      </c>
      <c r="E7" s="160">
        <f>'C завтраками| Bed and breakfast'!E8*0.9</f>
        <v>17910</v>
      </c>
      <c r="F7" s="160">
        <f>'C завтраками| Bed and breakfast'!F8*0.9</f>
        <v>17910</v>
      </c>
      <c r="G7" s="160">
        <f>'C завтраками| Bed and breakfast'!G8*0.9</f>
        <v>14130</v>
      </c>
      <c r="H7" s="160">
        <f>'C завтраками| Bed and breakfast'!H8*0.9</f>
        <v>14130</v>
      </c>
      <c r="I7" s="160">
        <f>'C завтраками| Bed and breakfast'!I8*0.9</f>
        <v>11970</v>
      </c>
      <c r="J7" s="160">
        <f>'C завтраками| Bed and breakfast'!J8*0.9</f>
        <v>11970</v>
      </c>
      <c r="K7" s="160">
        <f>'C завтраками| Bed and breakfast'!K8*0.9</f>
        <v>13050</v>
      </c>
      <c r="L7" s="160">
        <f>'C завтраками| Bed and breakfast'!L8*0.9</f>
        <v>15210</v>
      </c>
      <c r="M7" s="160">
        <f>'C завтраками| Bed and breakfast'!M8*0.9</f>
        <v>14130</v>
      </c>
      <c r="N7" s="160">
        <f>'C завтраками| Bed and breakfast'!N8*0.9</f>
        <v>10260</v>
      </c>
      <c r="O7" s="160">
        <f>'C завтраками| Bed and breakfast'!O8*0.9</f>
        <v>11970</v>
      </c>
      <c r="P7" s="160">
        <f>'C завтраками| Bed and breakfast'!P8*0.9</f>
        <v>11970</v>
      </c>
      <c r="Q7" s="160">
        <f>'C завтраками| Bed and breakfast'!Q8*0.9</f>
        <v>13050</v>
      </c>
      <c r="R7" s="160">
        <f>'C завтраками| Bed and breakfast'!R8*0.9</f>
        <v>14130</v>
      </c>
      <c r="S7" s="160">
        <f>'C завтраками| Bed and breakfast'!S8*0.9</f>
        <v>10260</v>
      </c>
    </row>
    <row r="8" spans="1:19" ht="10.7" customHeight="1" x14ac:dyDescent="0.2">
      <c r="A8" s="17" t="s">
        <v>150</v>
      </c>
      <c r="B8" s="160"/>
      <c r="C8" s="160"/>
      <c r="D8" s="160"/>
      <c r="E8" s="160"/>
      <c r="F8" s="160"/>
      <c r="G8" s="160"/>
      <c r="H8" s="160"/>
      <c r="I8" s="160"/>
      <c r="J8" s="160"/>
      <c r="K8" s="160"/>
      <c r="L8" s="160"/>
      <c r="M8" s="160"/>
      <c r="N8" s="160"/>
      <c r="O8" s="160"/>
      <c r="P8" s="160"/>
      <c r="Q8" s="160"/>
      <c r="R8" s="160"/>
      <c r="S8" s="160"/>
    </row>
    <row r="9" spans="1:19" s="155" customFormat="1" ht="10.7" customHeight="1" x14ac:dyDescent="0.2">
      <c r="A9" s="19">
        <v>1</v>
      </c>
      <c r="B9" s="160">
        <f>'C завтраками| Bed and breakfast'!B10*0.9</f>
        <v>12330</v>
      </c>
      <c r="C9" s="160">
        <f>'C завтраками| Bed and breakfast'!C10*0.9</f>
        <v>17190</v>
      </c>
      <c r="D9" s="160">
        <f>'C завтраками| Bed and breakfast'!D10*0.9</f>
        <v>12330</v>
      </c>
      <c r="E9" s="160">
        <f>'C завтраками| Bed and breakfast'!E10*0.9</f>
        <v>17190</v>
      </c>
      <c r="F9" s="160">
        <f>'C завтраками| Bed and breakfast'!F10*0.9</f>
        <v>17190</v>
      </c>
      <c r="G9" s="160">
        <f>'C завтраками| Bed and breakfast'!G10*0.9</f>
        <v>13410</v>
      </c>
      <c r="H9" s="160">
        <f>'C завтраками| Bed and breakfast'!H10*0.9</f>
        <v>13410</v>
      </c>
      <c r="I9" s="160">
        <f>'C завтраками| Bed and breakfast'!I10*0.9</f>
        <v>11250</v>
      </c>
      <c r="J9" s="160">
        <f>'C завтраками| Bed and breakfast'!J10*0.9</f>
        <v>11250</v>
      </c>
      <c r="K9" s="160">
        <f>'C завтраками| Bed and breakfast'!K10*0.9</f>
        <v>12330</v>
      </c>
      <c r="L9" s="160">
        <f>'C завтраками| Bed and breakfast'!L10*0.9</f>
        <v>14490</v>
      </c>
      <c r="M9" s="160">
        <f>'C завтраками| Bed and breakfast'!M10*0.9</f>
        <v>13410</v>
      </c>
      <c r="N9" s="160">
        <f>'C завтраками| Bed and breakfast'!N10*0.9</f>
        <v>9540</v>
      </c>
      <c r="O9" s="160">
        <f>'C завтраками| Bed and breakfast'!O10*0.9</f>
        <v>11250</v>
      </c>
      <c r="P9" s="160">
        <f>'C завтраками| Bed and breakfast'!P10*0.9</f>
        <v>11250</v>
      </c>
      <c r="Q9" s="160">
        <f>'C завтраками| Bed and breakfast'!Q10*0.9</f>
        <v>12330</v>
      </c>
      <c r="R9" s="160">
        <f>'C завтраками| Bed and breakfast'!R10*0.9</f>
        <v>13410</v>
      </c>
      <c r="S9" s="160">
        <f>'C завтраками| Bed and breakfast'!S10*0.9</f>
        <v>9540</v>
      </c>
    </row>
    <row r="10" spans="1:19" ht="10.7" customHeight="1" x14ac:dyDescent="0.2">
      <c r="A10" s="19">
        <v>2</v>
      </c>
      <c r="B10" s="160">
        <f>'C завтраками| Bed and breakfast'!B11*0.9</f>
        <v>13950</v>
      </c>
      <c r="C10" s="160">
        <f>'C завтраками| Bed and breakfast'!C11*0.9</f>
        <v>18810</v>
      </c>
      <c r="D10" s="160">
        <f>'C завтраками| Bed and breakfast'!D11*0.9</f>
        <v>13950</v>
      </c>
      <c r="E10" s="160">
        <f>'C завтраками| Bed and breakfast'!E11*0.9</f>
        <v>18810</v>
      </c>
      <c r="F10" s="160">
        <f>'C завтраками| Bed and breakfast'!F11*0.9</f>
        <v>18810</v>
      </c>
      <c r="G10" s="160">
        <f>'C завтраками| Bed and breakfast'!G11*0.9</f>
        <v>15030</v>
      </c>
      <c r="H10" s="160">
        <f>'C завтраками| Bed and breakfast'!H11*0.9</f>
        <v>15030</v>
      </c>
      <c r="I10" s="160">
        <f>'C завтраками| Bed and breakfast'!I11*0.9</f>
        <v>12870</v>
      </c>
      <c r="J10" s="160">
        <f>'C завтраками| Bed and breakfast'!J11*0.9</f>
        <v>12870</v>
      </c>
      <c r="K10" s="160">
        <f>'C завтраками| Bed and breakfast'!K11*0.9</f>
        <v>13950</v>
      </c>
      <c r="L10" s="160">
        <f>'C завтраками| Bed and breakfast'!L11*0.9</f>
        <v>16110</v>
      </c>
      <c r="M10" s="160">
        <f>'C завтраками| Bed and breakfast'!M11*0.9</f>
        <v>15030</v>
      </c>
      <c r="N10" s="160">
        <f>'C завтраками| Bed and breakfast'!N11*0.9</f>
        <v>11160</v>
      </c>
      <c r="O10" s="160">
        <f>'C завтраками| Bed and breakfast'!O11*0.9</f>
        <v>12870</v>
      </c>
      <c r="P10" s="160">
        <f>'C завтраками| Bed and breakfast'!P11*0.9</f>
        <v>12870</v>
      </c>
      <c r="Q10" s="160">
        <f>'C завтраками| Bed and breakfast'!Q11*0.9</f>
        <v>13950</v>
      </c>
      <c r="R10" s="160">
        <f>'C завтраками| Bed and breakfast'!R11*0.9</f>
        <v>15030</v>
      </c>
      <c r="S10" s="160">
        <f>'C завтраками| Bed and breakfast'!S11*0.9</f>
        <v>11160</v>
      </c>
    </row>
    <row r="11" spans="1:19" ht="10.7" customHeight="1" x14ac:dyDescent="0.2">
      <c r="A11" s="17" t="s">
        <v>151</v>
      </c>
      <c r="B11" s="160"/>
      <c r="C11" s="160"/>
      <c r="D11" s="160"/>
      <c r="E11" s="160"/>
      <c r="F11" s="160"/>
      <c r="G11" s="160"/>
      <c r="H11" s="160"/>
      <c r="I11" s="160"/>
      <c r="J11" s="160"/>
      <c r="K11" s="160"/>
      <c r="L11" s="160"/>
      <c r="M11" s="160"/>
      <c r="N11" s="160"/>
      <c r="O11" s="160"/>
      <c r="P11" s="160"/>
      <c r="Q11" s="160"/>
      <c r="R11" s="160"/>
      <c r="S11" s="160"/>
    </row>
    <row r="12" spans="1:19" ht="10.7" customHeight="1" x14ac:dyDescent="0.2">
      <c r="A12" s="19">
        <v>1</v>
      </c>
      <c r="B12" s="160">
        <f>'C завтраками| Bed and breakfast'!B13*0.9</f>
        <v>13230</v>
      </c>
      <c r="C12" s="160">
        <f>'C завтраками| Bed and breakfast'!C13*0.9</f>
        <v>18090</v>
      </c>
      <c r="D12" s="160">
        <f>'C завтраками| Bed and breakfast'!D13*0.9</f>
        <v>13230</v>
      </c>
      <c r="E12" s="160">
        <f>'C завтраками| Bed and breakfast'!E13*0.9</f>
        <v>18090</v>
      </c>
      <c r="F12" s="160">
        <f>'C завтраками| Bed and breakfast'!F13*0.9</f>
        <v>18090</v>
      </c>
      <c r="G12" s="160">
        <f>'C завтраками| Bed and breakfast'!G13*0.9</f>
        <v>14310</v>
      </c>
      <c r="H12" s="160">
        <f>'C завтраками| Bed and breakfast'!H13*0.9</f>
        <v>14310</v>
      </c>
      <c r="I12" s="160">
        <f>'C завтраками| Bed and breakfast'!I13*0.9</f>
        <v>12150</v>
      </c>
      <c r="J12" s="160">
        <f>'C завтраками| Bed and breakfast'!J13*0.9</f>
        <v>12150</v>
      </c>
      <c r="K12" s="160">
        <f>'C завтраками| Bed and breakfast'!K13*0.9</f>
        <v>13230</v>
      </c>
      <c r="L12" s="160">
        <f>'C завтраками| Bed and breakfast'!L13*0.9</f>
        <v>15390</v>
      </c>
      <c r="M12" s="160">
        <f>'C завтраками| Bed and breakfast'!M13*0.9</f>
        <v>14310</v>
      </c>
      <c r="N12" s="160">
        <f>'C завтраками| Bed and breakfast'!N13*0.9</f>
        <v>10440</v>
      </c>
      <c r="O12" s="160">
        <f>'C завтраками| Bed and breakfast'!O13*0.9</f>
        <v>12150</v>
      </c>
      <c r="P12" s="160">
        <f>'C завтраками| Bed and breakfast'!P13*0.9</f>
        <v>12150</v>
      </c>
      <c r="Q12" s="160">
        <f>'C завтраками| Bed and breakfast'!Q13*0.9</f>
        <v>13230</v>
      </c>
      <c r="R12" s="160">
        <f>'C завтраками| Bed and breakfast'!R13*0.9</f>
        <v>14310</v>
      </c>
      <c r="S12" s="160">
        <f>'C завтраками| Bed and breakfast'!S13*0.9</f>
        <v>10440</v>
      </c>
    </row>
    <row r="13" spans="1:19" ht="10.7" customHeight="1" x14ac:dyDescent="0.2">
      <c r="A13" s="19">
        <v>2</v>
      </c>
      <c r="B13" s="160">
        <f>'C завтраками| Bed and breakfast'!B14*0.9</f>
        <v>14850</v>
      </c>
      <c r="C13" s="160">
        <f>'C завтраками| Bed and breakfast'!C14*0.9</f>
        <v>19710</v>
      </c>
      <c r="D13" s="160">
        <f>'C завтраками| Bed and breakfast'!D14*0.9</f>
        <v>14850</v>
      </c>
      <c r="E13" s="160">
        <f>'C завтраками| Bed and breakfast'!E14*0.9</f>
        <v>19710</v>
      </c>
      <c r="F13" s="160">
        <f>'C завтраками| Bed and breakfast'!F14*0.9</f>
        <v>19710</v>
      </c>
      <c r="G13" s="160">
        <f>'C завтраками| Bed and breakfast'!G14*0.9</f>
        <v>15930</v>
      </c>
      <c r="H13" s="160">
        <f>'C завтраками| Bed and breakfast'!H14*0.9</f>
        <v>15930</v>
      </c>
      <c r="I13" s="160">
        <f>'C завтраками| Bed and breakfast'!I14*0.9</f>
        <v>13770</v>
      </c>
      <c r="J13" s="160">
        <f>'C завтраками| Bed and breakfast'!J14*0.9</f>
        <v>13770</v>
      </c>
      <c r="K13" s="160">
        <f>'C завтраками| Bed and breakfast'!K14*0.9</f>
        <v>14850</v>
      </c>
      <c r="L13" s="160">
        <f>'C завтраками| Bed and breakfast'!L14*0.9</f>
        <v>17010</v>
      </c>
      <c r="M13" s="160">
        <f>'C завтраками| Bed and breakfast'!M14*0.9</f>
        <v>15930</v>
      </c>
      <c r="N13" s="160">
        <f>'C завтраками| Bed and breakfast'!N14*0.9</f>
        <v>12060</v>
      </c>
      <c r="O13" s="160">
        <f>'C завтраками| Bed and breakfast'!O14*0.9</f>
        <v>13770</v>
      </c>
      <c r="P13" s="160">
        <f>'C завтраками| Bed and breakfast'!P14*0.9</f>
        <v>13770</v>
      </c>
      <c r="Q13" s="160">
        <f>'C завтраками| Bed and breakfast'!Q14*0.9</f>
        <v>14850</v>
      </c>
      <c r="R13" s="160">
        <f>'C завтраками| Bed and breakfast'!R14*0.9</f>
        <v>15930</v>
      </c>
      <c r="S13" s="160">
        <f>'C завтраками| Bed and breakfast'!S14*0.9</f>
        <v>12060</v>
      </c>
    </row>
    <row r="14" spans="1:19" ht="10.7" customHeight="1" x14ac:dyDescent="0.2">
      <c r="A14" s="17" t="s">
        <v>4</v>
      </c>
      <c r="B14" s="160"/>
      <c r="C14" s="160"/>
      <c r="D14" s="160"/>
      <c r="E14" s="160"/>
      <c r="F14" s="160"/>
      <c r="G14" s="160"/>
      <c r="H14" s="160"/>
      <c r="I14" s="160"/>
      <c r="J14" s="160"/>
      <c r="K14" s="160"/>
      <c r="L14" s="160"/>
      <c r="M14" s="160"/>
      <c r="N14" s="160"/>
      <c r="O14" s="160"/>
      <c r="P14" s="160"/>
      <c r="Q14" s="160"/>
      <c r="R14" s="160"/>
      <c r="S14" s="160"/>
    </row>
    <row r="15" spans="1:19" ht="10.7" customHeight="1" x14ac:dyDescent="0.2">
      <c r="A15" s="19">
        <v>1</v>
      </c>
      <c r="B15" s="160">
        <f>'C завтраками| Bed and breakfast'!B16*0.9</f>
        <v>14130</v>
      </c>
      <c r="C15" s="160">
        <f>'C завтраками| Bed and breakfast'!C16*0.9</f>
        <v>18990</v>
      </c>
      <c r="D15" s="160">
        <f>'C завтраками| Bed and breakfast'!D16*0.9</f>
        <v>14130</v>
      </c>
      <c r="E15" s="160">
        <f>'C завтраками| Bed and breakfast'!E16*0.9</f>
        <v>18990</v>
      </c>
      <c r="F15" s="160">
        <f>'C завтраками| Bed and breakfast'!F16*0.9</f>
        <v>18990</v>
      </c>
      <c r="G15" s="160">
        <f>'C завтраками| Bed and breakfast'!G16*0.9</f>
        <v>15210</v>
      </c>
      <c r="H15" s="160">
        <f>'C завтраками| Bed and breakfast'!H16*0.9</f>
        <v>15210</v>
      </c>
      <c r="I15" s="160">
        <f>'C завтраками| Bed and breakfast'!I16*0.9</f>
        <v>13050</v>
      </c>
      <c r="J15" s="160">
        <f>'C завтраками| Bed and breakfast'!J16*0.9</f>
        <v>13050</v>
      </c>
      <c r="K15" s="160">
        <f>'C завтраками| Bed and breakfast'!K16*0.9</f>
        <v>14130</v>
      </c>
      <c r="L15" s="160">
        <f>'C завтраками| Bed and breakfast'!L16*0.9</f>
        <v>16290</v>
      </c>
      <c r="M15" s="160">
        <f>'C завтраками| Bed and breakfast'!M16*0.9</f>
        <v>15210</v>
      </c>
      <c r="N15" s="160">
        <f>'C завтраками| Bed and breakfast'!N16*0.9</f>
        <v>11340</v>
      </c>
      <c r="O15" s="160">
        <f>'C завтраками| Bed and breakfast'!O16*0.9</f>
        <v>13050</v>
      </c>
      <c r="P15" s="160">
        <f>'C завтраками| Bed and breakfast'!P16*0.9</f>
        <v>13050</v>
      </c>
      <c r="Q15" s="160">
        <f>'C завтраками| Bed and breakfast'!Q16*0.9</f>
        <v>14130</v>
      </c>
      <c r="R15" s="160">
        <f>'C завтраками| Bed and breakfast'!R16*0.9</f>
        <v>15210</v>
      </c>
      <c r="S15" s="160">
        <f>'C завтраками| Bed and breakfast'!S16*0.9</f>
        <v>11340</v>
      </c>
    </row>
    <row r="16" spans="1:19" ht="10.7" customHeight="1" x14ac:dyDescent="0.2">
      <c r="A16" s="19">
        <v>2</v>
      </c>
      <c r="B16" s="160">
        <f>'C завтраками| Bed and breakfast'!B17*0.9</f>
        <v>15750</v>
      </c>
      <c r="C16" s="160">
        <f>'C завтраками| Bed and breakfast'!C17*0.9</f>
        <v>20610</v>
      </c>
      <c r="D16" s="160">
        <f>'C завтраками| Bed and breakfast'!D17*0.9</f>
        <v>15750</v>
      </c>
      <c r="E16" s="160">
        <f>'C завтраками| Bed and breakfast'!E17*0.9</f>
        <v>20610</v>
      </c>
      <c r="F16" s="160">
        <f>'C завтраками| Bed and breakfast'!F17*0.9</f>
        <v>20610</v>
      </c>
      <c r="G16" s="160">
        <f>'C завтраками| Bed and breakfast'!G17*0.9</f>
        <v>16830</v>
      </c>
      <c r="H16" s="160">
        <f>'C завтраками| Bed and breakfast'!H17*0.9</f>
        <v>16830</v>
      </c>
      <c r="I16" s="160">
        <f>'C завтраками| Bed and breakfast'!I17*0.9</f>
        <v>14670</v>
      </c>
      <c r="J16" s="160">
        <f>'C завтраками| Bed and breakfast'!J17*0.9</f>
        <v>14670</v>
      </c>
      <c r="K16" s="160">
        <f>'C завтраками| Bed and breakfast'!K17*0.9</f>
        <v>15750</v>
      </c>
      <c r="L16" s="160">
        <f>'C завтраками| Bed and breakfast'!L17*0.9</f>
        <v>17910</v>
      </c>
      <c r="M16" s="160">
        <f>'C завтраками| Bed and breakfast'!M17*0.9</f>
        <v>16830</v>
      </c>
      <c r="N16" s="160">
        <f>'C завтраками| Bed and breakfast'!N17*0.9</f>
        <v>12960</v>
      </c>
      <c r="O16" s="160">
        <f>'C завтраками| Bed and breakfast'!O17*0.9</f>
        <v>14670</v>
      </c>
      <c r="P16" s="160">
        <f>'C завтраками| Bed and breakfast'!P17*0.9</f>
        <v>14670</v>
      </c>
      <c r="Q16" s="160">
        <f>'C завтраками| Bed and breakfast'!Q17*0.9</f>
        <v>15750</v>
      </c>
      <c r="R16" s="160">
        <f>'C завтраками| Bed and breakfast'!R17*0.9</f>
        <v>16830</v>
      </c>
      <c r="S16" s="160">
        <f>'C завтраками| Bed and breakfast'!S17*0.9</f>
        <v>12960</v>
      </c>
    </row>
    <row r="17" spans="1:19" ht="10.7" customHeight="1" x14ac:dyDescent="0.2">
      <c r="A17" s="17" t="s">
        <v>152</v>
      </c>
      <c r="B17" s="160"/>
      <c r="C17" s="160"/>
      <c r="D17" s="160"/>
      <c r="E17" s="160"/>
      <c r="F17" s="160"/>
      <c r="G17" s="160"/>
      <c r="H17" s="160"/>
      <c r="I17" s="160"/>
      <c r="J17" s="160"/>
      <c r="K17" s="160"/>
      <c r="L17" s="160"/>
      <c r="M17" s="160"/>
      <c r="N17" s="160"/>
      <c r="O17" s="160"/>
      <c r="P17" s="160"/>
      <c r="Q17" s="160"/>
      <c r="R17" s="160"/>
      <c r="S17" s="160"/>
    </row>
    <row r="18" spans="1:19" ht="10.7" customHeight="1" x14ac:dyDescent="0.2">
      <c r="A18" s="19">
        <v>1</v>
      </c>
      <c r="B18" s="160">
        <f>'C завтраками| Bed and breakfast'!B19*0.9</f>
        <v>15030</v>
      </c>
      <c r="C18" s="160">
        <f>'C завтраками| Bed and breakfast'!C19*0.9</f>
        <v>19890</v>
      </c>
      <c r="D18" s="160">
        <f>'C завтраками| Bed and breakfast'!D19*0.9</f>
        <v>15030</v>
      </c>
      <c r="E18" s="160">
        <f>'C завтраками| Bed and breakfast'!E19*0.9</f>
        <v>19890</v>
      </c>
      <c r="F18" s="160">
        <f>'C завтраками| Bed and breakfast'!F19*0.9</f>
        <v>19890</v>
      </c>
      <c r="G18" s="160">
        <f>'C завтраками| Bed and breakfast'!G19*0.9</f>
        <v>16110</v>
      </c>
      <c r="H18" s="160">
        <f>'C завтраками| Bed and breakfast'!H19*0.9</f>
        <v>16110</v>
      </c>
      <c r="I18" s="160">
        <f>'C завтраками| Bed and breakfast'!I19*0.9</f>
        <v>13950</v>
      </c>
      <c r="J18" s="160">
        <f>'C завтраками| Bed and breakfast'!J19*0.9</f>
        <v>13950</v>
      </c>
      <c r="K18" s="160">
        <f>'C завтраками| Bed and breakfast'!K19*0.9</f>
        <v>15030</v>
      </c>
      <c r="L18" s="160">
        <f>'C завтраками| Bed and breakfast'!L19*0.9</f>
        <v>17190</v>
      </c>
      <c r="M18" s="160">
        <f>'C завтраками| Bed and breakfast'!M19*0.9</f>
        <v>16110</v>
      </c>
      <c r="N18" s="160">
        <f>'C завтраками| Bed and breakfast'!N19*0.9</f>
        <v>12240</v>
      </c>
      <c r="O18" s="160">
        <f>'C завтраками| Bed and breakfast'!O19*0.9</f>
        <v>13950</v>
      </c>
      <c r="P18" s="160">
        <f>'C завтраками| Bed and breakfast'!P19*0.9</f>
        <v>13950</v>
      </c>
      <c r="Q18" s="160">
        <f>'C завтраками| Bed and breakfast'!Q19*0.9</f>
        <v>15030</v>
      </c>
      <c r="R18" s="160">
        <f>'C завтраками| Bed and breakfast'!R19*0.9</f>
        <v>16110</v>
      </c>
      <c r="S18" s="160">
        <f>'C завтраками| Bed and breakfast'!S19*0.9</f>
        <v>12240</v>
      </c>
    </row>
    <row r="19" spans="1:19" ht="10.7" customHeight="1" x14ac:dyDescent="0.2">
      <c r="A19" s="19">
        <v>2</v>
      </c>
      <c r="B19" s="160">
        <f>'C завтраками| Bed and breakfast'!B20*0.9</f>
        <v>16650</v>
      </c>
      <c r="C19" s="160">
        <f>'C завтраками| Bed and breakfast'!C20*0.9</f>
        <v>21510</v>
      </c>
      <c r="D19" s="160">
        <f>'C завтраками| Bed and breakfast'!D20*0.9</f>
        <v>16650</v>
      </c>
      <c r="E19" s="160">
        <f>'C завтраками| Bed and breakfast'!E20*0.9</f>
        <v>21510</v>
      </c>
      <c r="F19" s="160">
        <f>'C завтраками| Bed and breakfast'!F20*0.9</f>
        <v>21510</v>
      </c>
      <c r="G19" s="160">
        <f>'C завтраками| Bed and breakfast'!G20*0.9</f>
        <v>17730</v>
      </c>
      <c r="H19" s="160">
        <f>'C завтраками| Bed and breakfast'!H20*0.9</f>
        <v>17730</v>
      </c>
      <c r="I19" s="160">
        <f>'C завтраками| Bed and breakfast'!I20*0.9</f>
        <v>15570</v>
      </c>
      <c r="J19" s="160">
        <f>'C завтраками| Bed and breakfast'!J20*0.9</f>
        <v>15570</v>
      </c>
      <c r="K19" s="160">
        <f>'C завтраками| Bed and breakfast'!K20*0.9</f>
        <v>16650</v>
      </c>
      <c r="L19" s="160">
        <f>'C завтраками| Bed and breakfast'!L20*0.9</f>
        <v>18810</v>
      </c>
      <c r="M19" s="160">
        <f>'C завтраками| Bed and breakfast'!M20*0.9</f>
        <v>17730</v>
      </c>
      <c r="N19" s="160">
        <f>'C завтраками| Bed and breakfast'!N20*0.9</f>
        <v>13860</v>
      </c>
      <c r="O19" s="160">
        <f>'C завтраками| Bed and breakfast'!O20*0.9</f>
        <v>15570</v>
      </c>
      <c r="P19" s="160">
        <f>'C завтраками| Bed and breakfast'!P20*0.9</f>
        <v>15570</v>
      </c>
      <c r="Q19" s="160">
        <f>'C завтраками| Bed and breakfast'!Q20*0.9</f>
        <v>16650</v>
      </c>
      <c r="R19" s="160">
        <f>'C завтраками| Bed and breakfast'!R20*0.9</f>
        <v>17730</v>
      </c>
      <c r="S19" s="160">
        <f>'C завтраками| Bed and breakfast'!S20*0.9</f>
        <v>13860</v>
      </c>
    </row>
    <row r="20" spans="1:19" ht="10.7" customHeight="1" x14ac:dyDescent="0.2">
      <c r="A20" s="17" t="s">
        <v>5</v>
      </c>
      <c r="B20" s="160"/>
      <c r="C20" s="160"/>
      <c r="D20" s="160"/>
      <c r="E20" s="160"/>
      <c r="F20" s="160"/>
      <c r="G20" s="160"/>
      <c r="H20" s="160"/>
      <c r="I20" s="160"/>
      <c r="J20" s="160"/>
      <c r="K20" s="160"/>
      <c r="L20" s="160"/>
      <c r="M20" s="160"/>
      <c r="N20" s="160"/>
      <c r="O20" s="160"/>
      <c r="P20" s="160"/>
      <c r="Q20" s="160"/>
      <c r="R20" s="160"/>
      <c r="S20" s="160"/>
    </row>
    <row r="21" spans="1:19" ht="10.7" customHeight="1" x14ac:dyDescent="0.2">
      <c r="A21" s="19">
        <v>1</v>
      </c>
      <c r="B21" s="160">
        <f>'C завтраками| Bed and breakfast'!B22*0.9</f>
        <v>19080</v>
      </c>
      <c r="C21" s="160">
        <f>'C завтраками| Bed and breakfast'!C22*0.9</f>
        <v>23940</v>
      </c>
      <c r="D21" s="160">
        <f>'C завтраками| Bed and breakfast'!D22*0.9</f>
        <v>19080</v>
      </c>
      <c r="E21" s="160">
        <f>'C завтраками| Bed and breakfast'!E22*0.9</f>
        <v>23940</v>
      </c>
      <c r="F21" s="160">
        <f>'C завтраками| Bed and breakfast'!F22*0.9</f>
        <v>23940</v>
      </c>
      <c r="G21" s="160">
        <f>'C завтраками| Bed and breakfast'!G22*0.9</f>
        <v>20160</v>
      </c>
      <c r="H21" s="160">
        <f>'C завтраками| Bed and breakfast'!H22*0.9</f>
        <v>20160</v>
      </c>
      <c r="I21" s="160">
        <f>'C завтраками| Bed and breakfast'!I22*0.9</f>
        <v>18000</v>
      </c>
      <c r="J21" s="160">
        <f>'C завтраками| Bed and breakfast'!J22*0.9</f>
        <v>18000</v>
      </c>
      <c r="K21" s="160">
        <f>'C завтраками| Bed and breakfast'!K22*0.9</f>
        <v>19080</v>
      </c>
      <c r="L21" s="160">
        <f>'C завтраками| Bed and breakfast'!L22*0.9</f>
        <v>21240</v>
      </c>
      <c r="M21" s="160">
        <f>'C завтраками| Bed and breakfast'!M22*0.9</f>
        <v>20160</v>
      </c>
      <c r="N21" s="160">
        <f>'C завтраками| Bed and breakfast'!N22*0.9</f>
        <v>16290</v>
      </c>
      <c r="O21" s="160">
        <f>'C завтраками| Bed and breakfast'!O22*0.9</f>
        <v>18000</v>
      </c>
      <c r="P21" s="160">
        <f>'C завтраками| Bed and breakfast'!P22*0.9</f>
        <v>18000</v>
      </c>
      <c r="Q21" s="160">
        <f>'C завтраками| Bed and breakfast'!Q22*0.9</f>
        <v>19080</v>
      </c>
      <c r="R21" s="160">
        <f>'C завтраками| Bed and breakfast'!R22*0.9</f>
        <v>20160</v>
      </c>
      <c r="S21" s="160">
        <f>'C завтраками| Bed and breakfast'!S22*0.9</f>
        <v>16290</v>
      </c>
    </row>
    <row r="22" spans="1:19" ht="10.5" customHeight="1" x14ac:dyDescent="0.2">
      <c r="A22" s="19">
        <v>2</v>
      </c>
      <c r="B22" s="160">
        <f>'C завтраками| Bed and breakfast'!B23*0.9</f>
        <v>20700</v>
      </c>
      <c r="C22" s="160">
        <f>'C завтраками| Bed and breakfast'!C23*0.9</f>
        <v>25560</v>
      </c>
      <c r="D22" s="160">
        <f>'C завтраками| Bed and breakfast'!D23*0.9</f>
        <v>20700</v>
      </c>
      <c r="E22" s="160">
        <f>'C завтраками| Bed and breakfast'!E23*0.9</f>
        <v>25560</v>
      </c>
      <c r="F22" s="160">
        <f>'C завтраками| Bed and breakfast'!F23*0.9</f>
        <v>25560</v>
      </c>
      <c r="G22" s="160">
        <f>'C завтраками| Bed and breakfast'!G23*0.9</f>
        <v>21780</v>
      </c>
      <c r="H22" s="160">
        <f>'C завтраками| Bed and breakfast'!H23*0.9</f>
        <v>21780</v>
      </c>
      <c r="I22" s="160">
        <f>'C завтраками| Bed and breakfast'!I23*0.9</f>
        <v>19620</v>
      </c>
      <c r="J22" s="160">
        <f>'C завтраками| Bed and breakfast'!J23*0.9</f>
        <v>19620</v>
      </c>
      <c r="K22" s="160">
        <f>'C завтраками| Bed and breakfast'!K23*0.9</f>
        <v>20700</v>
      </c>
      <c r="L22" s="160">
        <f>'C завтраками| Bed and breakfast'!L23*0.9</f>
        <v>22860</v>
      </c>
      <c r="M22" s="160">
        <f>'C завтраками| Bed and breakfast'!M23*0.9</f>
        <v>21780</v>
      </c>
      <c r="N22" s="160">
        <f>'C завтраками| Bed and breakfast'!N23*0.9</f>
        <v>17910</v>
      </c>
      <c r="O22" s="160">
        <f>'C завтраками| Bed and breakfast'!O23*0.9</f>
        <v>19620</v>
      </c>
      <c r="P22" s="160">
        <f>'C завтраками| Bed and breakfast'!P23*0.9</f>
        <v>19620</v>
      </c>
      <c r="Q22" s="160">
        <f>'C завтраками| Bed and breakfast'!Q23*0.9</f>
        <v>20700</v>
      </c>
      <c r="R22" s="160">
        <f>'C завтраками| Bed and breakfast'!R23*0.9</f>
        <v>21780</v>
      </c>
      <c r="S22" s="160">
        <f>'C завтраками| Bed and breakfast'!S23*0.9</f>
        <v>17910</v>
      </c>
    </row>
    <row r="23" spans="1:19" ht="10.5" customHeight="1" x14ac:dyDescent="0.2">
      <c r="A23" s="17" t="s">
        <v>6</v>
      </c>
      <c r="B23" s="160"/>
      <c r="C23" s="160"/>
      <c r="D23" s="160"/>
      <c r="E23" s="160"/>
      <c r="F23" s="160"/>
      <c r="G23" s="160"/>
      <c r="H23" s="160"/>
      <c r="I23" s="160"/>
      <c r="J23" s="160"/>
      <c r="K23" s="160"/>
      <c r="L23" s="160"/>
      <c r="M23" s="160"/>
      <c r="N23" s="160"/>
      <c r="O23" s="160"/>
      <c r="P23" s="160"/>
      <c r="Q23" s="160"/>
      <c r="R23" s="160"/>
      <c r="S23" s="160"/>
    </row>
    <row r="24" spans="1:19" ht="10.5" customHeight="1" x14ac:dyDescent="0.2">
      <c r="A24" s="19" t="s">
        <v>1</v>
      </c>
      <c r="B24" s="160">
        <f>'C завтраками| Bed and breakfast'!B25*0.9</f>
        <v>112500</v>
      </c>
      <c r="C24" s="160">
        <f>'C завтраками| Bed and breakfast'!C25*0.9</f>
        <v>112500</v>
      </c>
      <c r="D24" s="160">
        <f>'C завтраками| Bed and breakfast'!D25*0.9</f>
        <v>112500</v>
      </c>
      <c r="E24" s="160">
        <f>'C завтраками| Bed and breakfast'!E25*0.9</f>
        <v>112500</v>
      </c>
      <c r="F24" s="160">
        <f>'C завтраками| Bed and breakfast'!F25*0.9</f>
        <v>112500</v>
      </c>
      <c r="G24" s="160">
        <f>'C завтраками| Bed and breakfast'!G25*0.9</f>
        <v>112500</v>
      </c>
      <c r="H24" s="160">
        <f>'C завтраками| Bed and breakfast'!H25*0.9</f>
        <v>112500</v>
      </c>
      <c r="I24" s="160">
        <f>'C завтраками| Bed and breakfast'!I25*0.9</f>
        <v>112500</v>
      </c>
      <c r="J24" s="160">
        <f>'C завтраками| Bed and breakfast'!J25*0.9</f>
        <v>112500</v>
      </c>
      <c r="K24" s="160">
        <f>'C завтраками| Bed and breakfast'!K25*0.9</f>
        <v>112500</v>
      </c>
      <c r="L24" s="160">
        <f>'C завтраками| Bed and breakfast'!L25*0.9</f>
        <v>112500.90000000001</v>
      </c>
      <c r="M24" s="160">
        <f>'C завтраками| Bed and breakfast'!M25*0.9</f>
        <v>112501.8</v>
      </c>
      <c r="N24" s="160">
        <f>'C завтраками| Bed and breakfast'!N25*0.9</f>
        <v>112500</v>
      </c>
      <c r="O24" s="160">
        <f>'C завтраками| Bed and breakfast'!O25*0.9</f>
        <v>112500</v>
      </c>
      <c r="P24" s="160">
        <f>'C завтраками| Bed and breakfast'!P25*0.9</f>
        <v>112500</v>
      </c>
      <c r="Q24" s="160">
        <f>'C завтраками| Bed and breakfast'!Q25*0.9</f>
        <v>112500</v>
      </c>
      <c r="R24" s="160">
        <f>'C завтраками| Bed and breakfast'!R25*0.9</f>
        <v>112500</v>
      </c>
      <c r="S24" s="160">
        <f>'C завтраками| Bed and breakfast'!S25*0.9</f>
        <v>112500</v>
      </c>
    </row>
    <row r="25" spans="1:19" ht="10.5" customHeight="1" x14ac:dyDescent="0.2">
      <c r="A25" s="170"/>
      <c r="B25" s="166"/>
      <c r="C25" s="166"/>
      <c r="D25" s="166"/>
      <c r="E25" s="166"/>
      <c r="F25" s="166"/>
      <c r="G25" s="166"/>
      <c r="H25" s="166"/>
      <c r="I25" s="166"/>
      <c r="J25" s="166"/>
      <c r="K25" s="166"/>
      <c r="L25" s="166"/>
      <c r="M25" s="166"/>
      <c r="N25" s="166"/>
      <c r="O25" s="166"/>
      <c r="P25" s="166"/>
      <c r="Q25" s="166"/>
      <c r="R25" s="166"/>
      <c r="S25" s="166"/>
    </row>
    <row r="26" spans="1:19" ht="10.5" customHeight="1" x14ac:dyDescent="0.2">
      <c r="A26" s="100" t="s">
        <v>60</v>
      </c>
      <c r="B26" s="166"/>
      <c r="C26" s="166"/>
      <c r="D26" s="166"/>
      <c r="E26" s="166"/>
      <c r="F26" s="166"/>
      <c r="G26" s="166"/>
      <c r="H26" s="166"/>
      <c r="I26" s="166"/>
      <c r="J26" s="166"/>
      <c r="K26" s="166"/>
      <c r="L26" s="166"/>
      <c r="M26" s="166"/>
      <c r="N26" s="166"/>
      <c r="O26" s="166"/>
      <c r="P26" s="166"/>
      <c r="Q26" s="166"/>
      <c r="R26" s="166"/>
      <c r="S26" s="166"/>
    </row>
    <row r="27" spans="1:19" ht="10.5" customHeight="1" x14ac:dyDescent="0.2">
      <c r="A27" s="170"/>
      <c r="B27" s="24">
        <f t="shared" ref="B27" si="0">B3</f>
        <v>45401</v>
      </c>
      <c r="C27" s="24">
        <f t="shared" ref="C27:S27" si="1">C3</f>
        <v>45402</v>
      </c>
      <c r="D27" s="24">
        <f t="shared" si="1"/>
        <v>45403</v>
      </c>
      <c r="E27" s="24">
        <f t="shared" si="1"/>
        <v>45407</v>
      </c>
      <c r="F27" s="24">
        <f t="shared" si="1"/>
        <v>45409</v>
      </c>
      <c r="G27" s="24">
        <f t="shared" si="1"/>
        <v>45411</v>
      </c>
      <c r="H27" s="24">
        <f t="shared" si="1"/>
        <v>45413</v>
      </c>
      <c r="I27" s="24">
        <f t="shared" si="1"/>
        <v>45417</v>
      </c>
      <c r="J27" s="24">
        <f t="shared" si="1"/>
        <v>45419</v>
      </c>
      <c r="K27" s="24">
        <f t="shared" si="1"/>
        <v>45420</v>
      </c>
      <c r="L27" s="24">
        <f t="shared" si="1"/>
        <v>45421</v>
      </c>
      <c r="M27" s="24">
        <f t="shared" si="1"/>
        <v>45423</v>
      </c>
      <c r="N27" s="24">
        <f t="shared" si="1"/>
        <v>45424</v>
      </c>
      <c r="O27" s="24">
        <f t="shared" si="1"/>
        <v>45427</v>
      </c>
      <c r="P27" s="24">
        <f t="shared" si="1"/>
        <v>45429</v>
      </c>
      <c r="Q27" s="24">
        <f t="shared" si="1"/>
        <v>45434</v>
      </c>
      <c r="R27" s="24">
        <f t="shared" si="1"/>
        <v>45435</v>
      </c>
      <c r="S27" s="24">
        <f t="shared" si="1"/>
        <v>45437</v>
      </c>
    </row>
    <row r="28" spans="1:19" ht="24.6" customHeight="1" x14ac:dyDescent="0.2">
      <c r="A28" s="153" t="s">
        <v>11</v>
      </c>
      <c r="B28" s="24">
        <f t="shared" ref="B28" si="2">B4</f>
        <v>45401</v>
      </c>
      <c r="C28" s="24">
        <f t="shared" ref="C28:S28" si="3">C4</f>
        <v>45402</v>
      </c>
      <c r="D28" s="24">
        <f t="shared" si="3"/>
        <v>45406</v>
      </c>
      <c r="E28" s="24">
        <f t="shared" si="3"/>
        <v>45408</v>
      </c>
      <c r="F28" s="24">
        <f t="shared" si="3"/>
        <v>45410</v>
      </c>
      <c r="G28" s="24">
        <f t="shared" si="3"/>
        <v>45412</v>
      </c>
      <c r="H28" s="24">
        <f t="shared" si="3"/>
        <v>45416</v>
      </c>
      <c r="I28" s="24">
        <f t="shared" si="3"/>
        <v>45418</v>
      </c>
      <c r="J28" s="24">
        <f t="shared" si="3"/>
        <v>45419</v>
      </c>
      <c r="K28" s="24">
        <f t="shared" si="3"/>
        <v>45420</v>
      </c>
      <c r="L28" s="24">
        <f t="shared" si="3"/>
        <v>45422</v>
      </c>
      <c r="M28" s="24">
        <f t="shared" si="3"/>
        <v>45423</v>
      </c>
      <c r="N28" s="24">
        <f t="shared" si="3"/>
        <v>45426</v>
      </c>
      <c r="O28" s="24">
        <f t="shared" si="3"/>
        <v>45428</v>
      </c>
      <c r="P28" s="24">
        <f t="shared" si="3"/>
        <v>45433</v>
      </c>
      <c r="Q28" s="24">
        <f t="shared" si="3"/>
        <v>45434</v>
      </c>
      <c r="R28" s="24">
        <f t="shared" si="3"/>
        <v>45436</v>
      </c>
      <c r="S28" s="24">
        <f t="shared" si="3"/>
        <v>45442</v>
      </c>
    </row>
    <row r="29" spans="1:19" ht="10.5" customHeight="1" x14ac:dyDescent="0.2">
      <c r="A29" s="17" t="s">
        <v>149</v>
      </c>
      <c r="B29" s="21"/>
      <c r="C29" s="21"/>
      <c r="D29" s="21"/>
      <c r="E29" s="21"/>
      <c r="F29" s="21"/>
      <c r="G29" s="21"/>
      <c r="H29" s="21"/>
      <c r="I29" s="21"/>
      <c r="J29" s="21"/>
      <c r="K29" s="21"/>
      <c r="L29" s="21"/>
      <c r="M29" s="21"/>
      <c r="N29" s="21"/>
      <c r="O29" s="21"/>
      <c r="P29" s="21"/>
      <c r="Q29" s="21"/>
      <c r="R29" s="21"/>
      <c r="S29" s="21"/>
    </row>
    <row r="30" spans="1:19" ht="10.5" customHeight="1" x14ac:dyDescent="0.2">
      <c r="A30" s="19">
        <v>1</v>
      </c>
      <c r="B30" s="17">
        <f t="shared" ref="B30" si="4">ROUNDUP(B6*0.9,)</f>
        <v>10287</v>
      </c>
      <c r="C30" s="17">
        <f t="shared" ref="C30:S30" si="5">ROUNDUP(C6*0.9,)</f>
        <v>14661</v>
      </c>
      <c r="D30" s="17">
        <f t="shared" si="5"/>
        <v>10287</v>
      </c>
      <c r="E30" s="17">
        <f t="shared" si="5"/>
        <v>14661</v>
      </c>
      <c r="F30" s="17">
        <f t="shared" si="5"/>
        <v>14661</v>
      </c>
      <c r="G30" s="17">
        <f t="shared" si="5"/>
        <v>11259</v>
      </c>
      <c r="H30" s="17">
        <f t="shared" si="5"/>
        <v>11259</v>
      </c>
      <c r="I30" s="17">
        <f t="shared" si="5"/>
        <v>9315</v>
      </c>
      <c r="J30" s="17">
        <f t="shared" si="5"/>
        <v>9315</v>
      </c>
      <c r="K30" s="17">
        <f t="shared" si="5"/>
        <v>10287</v>
      </c>
      <c r="L30" s="17">
        <f t="shared" si="5"/>
        <v>12231</v>
      </c>
      <c r="M30" s="17">
        <f t="shared" si="5"/>
        <v>11259</v>
      </c>
      <c r="N30" s="17">
        <f t="shared" si="5"/>
        <v>7776</v>
      </c>
      <c r="O30" s="17">
        <f t="shared" si="5"/>
        <v>9315</v>
      </c>
      <c r="P30" s="17">
        <f t="shared" si="5"/>
        <v>9315</v>
      </c>
      <c r="Q30" s="17">
        <f t="shared" si="5"/>
        <v>10287</v>
      </c>
      <c r="R30" s="17">
        <f t="shared" si="5"/>
        <v>11259</v>
      </c>
      <c r="S30" s="17">
        <f t="shared" si="5"/>
        <v>7776</v>
      </c>
    </row>
    <row r="31" spans="1:19" ht="10.5" customHeight="1" x14ac:dyDescent="0.2">
      <c r="A31" s="19">
        <v>2</v>
      </c>
      <c r="B31" s="17">
        <f t="shared" ref="B31" si="6">ROUNDUP(B7*0.9,)</f>
        <v>11745</v>
      </c>
      <c r="C31" s="17">
        <f t="shared" ref="C31:S31" si="7">ROUNDUP(C7*0.9,)</f>
        <v>16119</v>
      </c>
      <c r="D31" s="17">
        <f t="shared" si="7"/>
        <v>11745</v>
      </c>
      <c r="E31" s="17">
        <f t="shared" si="7"/>
        <v>16119</v>
      </c>
      <c r="F31" s="17">
        <f t="shared" si="7"/>
        <v>16119</v>
      </c>
      <c r="G31" s="17">
        <f t="shared" si="7"/>
        <v>12717</v>
      </c>
      <c r="H31" s="17">
        <f t="shared" si="7"/>
        <v>12717</v>
      </c>
      <c r="I31" s="17">
        <f t="shared" si="7"/>
        <v>10773</v>
      </c>
      <c r="J31" s="17">
        <f t="shared" si="7"/>
        <v>10773</v>
      </c>
      <c r="K31" s="17">
        <f t="shared" si="7"/>
        <v>11745</v>
      </c>
      <c r="L31" s="17">
        <f t="shared" si="7"/>
        <v>13689</v>
      </c>
      <c r="M31" s="17">
        <f t="shared" si="7"/>
        <v>12717</v>
      </c>
      <c r="N31" s="17">
        <f t="shared" si="7"/>
        <v>9234</v>
      </c>
      <c r="O31" s="17">
        <f t="shared" si="7"/>
        <v>10773</v>
      </c>
      <c r="P31" s="17">
        <f t="shared" si="7"/>
        <v>10773</v>
      </c>
      <c r="Q31" s="17">
        <f t="shared" si="7"/>
        <v>11745</v>
      </c>
      <c r="R31" s="17">
        <f t="shared" si="7"/>
        <v>12717</v>
      </c>
      <c r="S31" s="17">
        <f t="shared" si="7"/>
        <v>9234</v>
      </c>
    </row>
    <row r="32" spans="1:19" ht="10.5" customHeight="1" x14ac:dyDescent="0.2">
      <c r="A32" s="17" t="s">
        <v>150</v>
      </c>
      <c r="B32" s="17"/>
      <c r="C32" s="17"/>
      <c r="D32" s="17"/>
      <c r="E32" s="17"/>
      <c r="F32" s="17"/>
      <c r="G32" s="17"/>
      <c r="H32" s="17"/>
      <c r="I32" s="17"/>
      <c r="J32" s="17"/>
      <c r="K32" s="17"/>
      <c r="L32" s="17"/>
      <c r="M32" s="17"/>
      <c r="N32" s="17"/>
      <c r="O32" s="17"/>
      <c r="P32" s="17"/>
      <c r="Q32" s="17"/>
      <c r="R32" s="17"/>
      <c r="S32" s="17"/>
    </row>
    <row r="33" spans="1:19" ht="10.5" customHeight="1" x14ac:dyDescent="0.2">
      <c r="A33" s="19">
        <v>1</v>
      </c>
      <c r="B33" s="17">
        <f t="shared" ref="B33" si="8">ROUNDUP(B9*0.9,)</f>
        <v>11097</v>
      </c>
      <c r="C33" s="17">
        <f t="shared" ref="C33:S33" si="9">ROUNDUP(C9*0.9,)</f>
        <v>15471</v>
      </c>
      <c r="D33" s="17">
        <f t="shared" si="9"/>
        <v>11097</v>
      </c>
      <c r="E33" s="17">
        <f t="shared" si="9"/>
        <v>15471</v>
      </c>
      <c r="F33" s="17">
        <f t="shared" si="9"/>
        <v>15471</v>
      </c>
      <c r="G33" s="17">
        <f t="shared" si="9"/>
        <v>12069</v>
      </c>
      <c r="H33" s="17">
        <f t="shared" si="9"/>
        <v>12069</v>
      </c>
      <c r="I33" s="17">
        <f t="shared" si="9"/>
        <v>10125</v>
      </c>
      <c r="J33" s="17">
        <f t="shared" si="9"/>
        <v>10125</v>
      </c>
      <c r="K33" s="17">
        <f t="shared" si="9"/>
        <v>11097</v>
      </c>
      <c r="L33" s="17">
        <f t="shared" si="9"/>
        <v>13041</v>
      </c>
      <c r="M33" s="17">
        <f t="shared" si="9"/>
        <v>12069</v>
      </c>
      <c r="N33" s="17">
        <f t="shared" si="9"/>
        <v>8586</v>
      </c>
      <c r="O33" s="17">
        <f t="shared" si="9"/>
        <v>10125</v>
      </c>
      <c r="P33" s="17">
        <f t="shared" si="9"/>
        <v>10125</v>
      </c>
      <c r="Q33" s="17">
        <f t="shared" si="9"/>
        <v>11097</v>
      </c>
      <c r="R33" s="17">
        <f t="shared" si="9"/>
        <v>12069</v>
      </c>
      <c r="S33" s="17">
        <f t="shared" si="9"/>
        <v>8586</v>
      </c>
    </row>
    <row r="34" spans="1:19" ht="10.5" customHeight="1" x14ac:dyDescent="0.2">
      <c r="A34" s="19">
        <v>2</v>
      </c>
      <c r="B34" s="17">
        <f t="shared" ref="B34" si="10">ROUNDUP(B10*0.9,)</f>
        <v>12555</v>
      </c>
      <c r="C34" s="17">
        <f t="shared" ref="C34:S34" si="11">ROUNDUP(C10*0.9,)</f>
        <v>16929</v>
      </c>
      <c r="D34" s="17">
        <f t="shared" si="11"/>
        <v>12555</v>
      </c>
      <c r="E34" s="17">
        <f t="shared" si="11"/>
        <v>16929</v>
      </c>
      <c r="F34" s="17">
        <f t="shared" si="11"/>
        <v>16929</v>
      </c>
      <c r="G34" s="17">
        <f t="shared" si="11"/>
        <v>13527</v>
      </c>
      <c r="H34" s="17">
        <f t="shared" si="11"/>
        <v>13527</v>
      </c>
      <c r="I34" s="17">
        <f t="shared" si="11"/>
        <v>11583</v>
      </c>
      <c r="J34" s="17">
        <f t="shared" si="11"/>
        <v>11583</v>
      </c>
      <c r="K34" s="17">
        <f t="shared" si="11"/>
        <v>12555</v>
      </c>
      <c r="L34" s="17">
        <f t="shared" si="11"/>
        <v>14499</v>
      </c>
      <c r="M34" s="17">
        <f t="shared" si="11"/>
        <v>13527</v>
      </c>
      <c r="N34" s="17">
        <f t="shared" si="11"/>
        <v>10044</v>
      </c>
      <c r="O34" s="17">
        <f t="shared" si="11"/>
        <v>11583</v>
      </c>
      <c r="P34" s="17">
        <f t="shared" si="11"/>
        <v>11583</v>
      </c>
      <c r="Q34" s="17">
        <f t="shared" si="11"/>
        <v>12555</v>
      </c>
      <c r="R34" s="17">
        <f t="shared" si="11"/>
        <v>13527</v>
      </c>
      <c r="S34" s="17">
        <f t="shared" si="11"/>
        <v>10044</v>
      </c>
    </row>
    <row r="35" spans="1:19" ht="10.5" customHeight="1" x14ac:dyDescent="0.2">
      <c r="A35" s="17" t="s">
        <v>151</v>
      </c>
      <c r="B35" s="17"/>
      <c r="C35" s="17"/>
      <c r="D35" s="17"/>
      <c r="E35" s="17"/>
      <c r="F35" s="17"/>
      <c r="G35" s="17"/>
      <c r="H35" s="17"/>
      <c r="I35" s="17"/>
      <c r="J35" s="17"/>
      <c r="K35" s="17"/>
      <c r="L35" s="17"/>
      <c r="M35" s="17"/>
      <c r="N35" s="17"/>
      <c r="O35" s="17"/>
      <c r="P35" s="17"/>
      <c r="Q35" s="17"/>
      <c r="R35" s="17"/>
      <c r="S35" s="17"/>
    </row>
    <row r="36" spans="1:19" ht="10.5" customHeight="1" x14ac:dyDescent="0.2">
      <c r="A36" s="19">
        <v>1</v>
      </c>
      <c r="B36" s="17">
        <f t="shared" ref="B36" si="12">ROUNDUP(B12*0.9,)</f>
        <v>11907</v>
      </c>
      <c r="C36" s="17">
        <f t="shared" ref="C36:S36" si="13">ROUNDUP(C12*0.9,)</f>
        <v>16281</v>
      </c>
      <c r="D36" s="17">
        <f t="shared" si="13"/>
        <v>11907</v>
      </c>
      <c r="E36" s="17">
        <f t="shared" si="13"/>
        <v>16281</v>
      </c>
      <c r="F36" s="17">
        <f t="shared" si="13"/>
        <v>16281</v>
      </c>
      <c r="G36" s="17">
        <f t="shared" si="13"/>
        <v>12879</v>
      </c>
      <c r="H36" s="17">
        <f t="shared" si="13"/>
        <v>12879</v>
      </c>
      <c r="I36" s="17">
        <f t="shared" si="13"/>
        <v>10935</v>
      </c>
      <c r="J36" s="17">
        <f t="shared" si="13"/>
        <v>10935</v>
      </c>
      <c r="K36" s="17">
        <f t="shared" si="13"/>
        <v>11907</v>
      </c>
      <c r="L36" s="17">
        <f t="shared" si="13"/>
        <v>13851</v>
      </c>
      <c r="M36" s="17">
        <f t="shared" si="13"/>
        <v>12879</v>
      </c>
      <c r="N36" s="17">
        <f t="shared" si="13"/>
        <v>9396</v>
      </c>
      <c r="O36" s="17">
        <f t="shared" si="13"/>
        <v>10935</v>
      </c>
      <c r="P36" s="17">
        <f t="shared" si="13"/>
        <v>10935</v>
      </c>
      <c r="Q36" s="17">
        <f t="shared" si="13"/>
        <v>11907</v>
      </c>
      <c r="R36" s="17">
        <f t="shared" si="13"/>
        <v>12879</v>
      </c>
      <c r="S36" s="17">
        <f t="shared" si="13"/>
        <v>9396</v>
      </c>
    </row>
    <row r="37" spans="1:19" ht="10.5" customHeight="1" x14ac:dyDescent="0.2">
      <c r="A37" s="19">
        <v>2</v>
      </c>
      <c r="B37" s="17">
        <f t="shared" ref="B37" si="14">ROUNDUP(B13*0.9,)</f>
        <v>13365</v>
      </c>
      <c r="C37" s="17">
        <f t="shared" ref="C37:S37" si="15">ROUNDUP(C13*0.9,)</f>
        <v>17739</v>
      </c>
      <c r="D37" s="17">
        <f t="shared" si="15"/>
        <v>13365</v>
      </c>
      <c r="E37" s="17">
        <f t="shared" si="15"/>
        <v>17739</v>
      </c>
      <c r="F37" s="17">
        <f t="shared" si="15"/>
        <v>17739</v>
      </c>
      <c r="G37" s="17">
        <f t="shared" si="15"/>
        <v>14337</v>
      </c>
      <c r="H37" s="17">
        <f t="shared" si="15"/>
        <v>14337</v>
      </c>
      <c r="I37" s="17">
        <f t="shared" si="15"/>
        <v>12393</v>
      </c>
      <c r="J37" s="17">
        <f t="shared" si="15"/>
        <v>12393</v>
      </c>
      <c r="K37" s="17">
        <f t="shared" si="15"/>
        <v>13365</v>
      </c>
      <c r="L37" s="17">
        <f t="shared" si="15"/>
        <v>15309</v>
      </c>
      <c r="M37" s="17">
        <f t="shared" si="15"/>
        <v>14337</v>
      </c>
      <c r="N37" s="17">
        <f t="shared" si="15"/>
        <v>10854</v>
      </c>
      <c r="O37" s="17">
        <f t="shared" si="15"/>
        <v>12393</v>
      </c>
      <c r="P37" s="17">
        <f t="shared" si="15"/>
        <v>12393</v>
      </c>
      <c r="Q37" s="17">
        <f t="shared" si="15"/>
        <v>13365</v>
      </c>
      <c r="R37" s="17">
        <f t="shared" si="15"/>
        <v>14337</v>
      </c>
      <c r="S37" s="17">
        <f t="shared" si="15"/>
        <v>10854</v>
      </c>
    </row>
    <row r="38" spans="1:19" ht="10.5" customHeight="1" x14ac:dyDescent="0.2">
      <c r="A38" s="17" t="s">
        <v>4</v>
      </c>
      <c r="B38" s="17"/>
      <c r="C38" s="17"/>
      <c r="D38" s="17"/>
      <c r="E38" s="17"/>
      <c r="F38" s="17"/>
      <c r="G38" s="17"/>
      <c r="H38" s="17"/>
      <c r="I38" s="17"/>
      <c r="J38" s="17"/>
      <c r="K38" s="17"/>
      <c r="L38" s="17"/>
      <c r="M38" s="17"/>
      <c r="N38" s="17"/>
      <c r="O38" s="17"/>
      <c r="P38" s="17"/>
      <c r="Q38" s="17"/>
      <c r="R38" s="17"/>
      <c r="S38" s="17"/>
    </row>
    <row r="39" spans="1:19" ht="10.5" customHeight="1" x14ac:dyDescent="0.2">
      <c r="A39" s="19">
        <v>1</v>
      </c>
      <c r="B39" s="17">
        <f t="shared" ref="B39" si="16">ROUNDUP(B15*0.9,)</f>
        <v>12717</v>
      </c>
      <c r="C39" s="17">
        <f t="shared" ref="C39:S39" si="17">ROUNDUP(C15*0.9,)</f>
        <v>17091</v>
      </c>
      <c r="D39" s="17">
        <f t="shared" si="17"/>
        <v>12717</v>
      </c>
      <c r="E39" s="17">
        <f t="shared" si="17"/>
        <v>17091</v>
      </c>
      <c r="F39" s="17">
        <f t="shared" si="17"/>
        <v>17091</v>
      </c>
      <c r="G39" s="17">
        <f t="shared" si="17"/>
        <v>13689</v>
      </c>
      <c r="H39" s="17">
        <f t="shared" si="17"/>
        <v>13689</v>
      </c>
      <c r="I39" s="17">
        <f t="shared" si="17"/>
        <v>11745</v>
      </c>
      <c r="J39" s="17">
        <f t="shared" si="17"/>
        <v>11745</v>
      </c>
      <c r="K39" s="17">
        <f t="shared" si="17"/>
        <v>12717</v>
      </c>
      <c r="L39" s="17">
        <f t="shared" si="17"/>
        <v>14661</v>
      </c>
      <c r="M39" s="17">
        <f t="shared" si="17"/>
        <v>13689</v>
      </c>
      <c r="N39" s="17">
        <f t="shared" si="17"/>
        <v>10206</v>
      </c>
      <c r="O39" s="17">
        <f t="shared" si="17"/>
        <v>11745</v>
      </c>
      <c r="P39" s="17">
        <f t="shared" si="17"/>
        <v>11745</v>
      </c>
      <c r="Q39" s="17">
        <f t="shared" si="17"/>
        <v>12717</v>
      </c>
      <c r="R39" s="17">
        <f t="shared" si="17"/>
        <v>13689</v>
      </c>
      <c r="S39" s="17">
        <f t="shared" si="17"/>
        <v>10206</v>
      </c>
    </row>
    <row r="40" spans="1:19" ht="10.7" customHeight="1" x14ac:dyDescent="0.2">
      <c r="A40" s="19">
        <v>2</v>
      </c>
      <c r="B40" s="17">
        <f t="shared" ref="B40" si="18">ROUNDUP(B16*0.9,)</f>
        <v>14175</v>
      </c>
      <c r="C40" s="17">
        <f t="shared" ref="C40:S40" si="19">ROUNDUP(C16*0.9,)</f>
        <v>18549</v>
      </c>
      <c r="D40" s="17">
        <f t="shared" si="19"/>
        <v>14175</v>
      </c>
      <c r="E40" s="17">
        <f t="shared" si="19"/>
        <v>18549</v>
      </c>
      <c r="F40" s="17">
        <f t="shared" si="19"/>
        <v>18549</v>
      </c>
      <c r="G40" s="17">
        <f t="shared" si="19"/>
        <v>15147</v>
      </c>
      <c r="H40" s="17">
        <f t="shared" si="19"/>
        <v>15147</v>
      </c>
      <c r="I40" s="17">
        <f t="shared" si="19"/>
        <v>13203</v>
      </c>
      <c r="J40" s="17">
        <f t="shared" si="19"/>
        <v>13203</v>
      </c>
      <c r="K40" s="17">
        <f t="shared" si="19"/>
        <v>14175</v>
      </c>
      <c r="L40" s="17">
        <f t="shared" si="19"/>
        <v>16119</v>
      </c>
      <c r="M40" s="17">
        <f t="shared" si="19"/>
        <v>15147</v>
      </c>
      <c r="N40" s="17">
        <f t="shared" si="19"/>
        <v>11664</v>
      </c>
      <c r="O40" s="17">
        <f t="shared" si="19"/>
        <v>13203</v>
      </c>
      <c r="P40" s="17">
        <f t="shared" si="19"/>
        <v>13203</v>
      </c>
      <c r="Q40" s="17">
        <f t="shared" si="19"/>
        <v>14175</v>
      </c>
      <c r="R40" s="17">
        <f t="shared" si="19"/>
        <v>15147</v>
      </c>
      <c r="S40" s="17">
        <f t="shared" si="19"/>
        <v>11664</v>
      </c>
    </row>
    <row r="41" spans="1:19" ht="10.7" customHeight="1" x14ac:dyDescent="0.2">
      <c r="A41" s="17" t="s">
        <v>152</v>
      </c>
      <c r="B41" s="17"/>
      <c r="C41" s="17"/>
      <c r="D41" s="17"/>
      <c r="E41" s="17"/>
      <c r="F41" s="17"/>
      <c r="G41" s="17"/>
      <c r="H41" s="17"/>
      <c r="I41" s="17"/>
      <c r="J41" s="17"/>
      <c r="K41" s="17"/>
      <c r="L41" s="17"/>
      <c r="M41" s="17"/>
      <c r="N41" s="17"/>
      <c r="O41" s="17"/>
      <c r="P41" s="17"/>
      <c r="Q41" s="17"/>
      <c r="R41" s="17"/>
      <c r="S41" s="17"/>
    </row>
    <row r="42" spans="1:19" ht="10.7" customHeight="1" x14ac:dyDescent="0.2">
      <c r="A42" s="19">
        <v>1</v>
      </c>
      <c r="B42" s="17">
        <f t="shared" ref="B42" si="20">ROUNDUP(B18*0.9,)</f>
        <v>13527</v>
      </c>
      <c r="C42" s="17">
        <f t="shared" ref="C42:S42" si="21">ROUNDUP(C18*0.9,)</f>
        <v>17901</v>
      </c>
      <c r="D42" s="17">
        <f t="shared" si="21"/>
        <v>13527</v>
      </c>
      <c r="E42" s="17">
        <f t="shared" si="21"/>
        <v>17901</v>
      </c>
      <c r="F42" s="17">
        <f t="shared" si="21"/>
        <v>17901</v>
      </c>
      <c r="G42" s="17">
        <f t="shared" si="21"/>
        <v>14499</v>
      </c>
      <c r="H42" s="17">
        <f t="shared" si="21"/>
        <v>14499</v>
      </c>
      <c r="I42" s="17">
        <f t="shared" si="21"/>
        <v>12555</v>
      </c>
      <c r="J42" s="17">
        <f t="shared" si="21"/>
        <v>12555</v>
      </c>
      <c r="K42" s="17">
        <f t="shared" si="21"/>
        <v>13527</v>
      </c>
      <c r="L42" s="17">
        <f t="shared" si="21"/>
        <v>15471</v>
      </c>
      <c r="M42" s="17">
        <f t="shared" si="21"/>
        <v>14499</v>
      </c>
      <c r="N42" s="17">
        <f t="shared" si="21"/>
        <v>11016</v>
      </c>
      <c r="O42" s="17">
        <f t="shared" si="21"/>
        <v>12555</v>
      </c>
      <c r="P42" s="17">
        <f t="shared" si="21"/>
        <v>12555</v>
      </c>
      <c r="Q42" s="17">
        <f t="shared" si="21"/>
        <v>13527</v>
      </c>
      <c r="R42" s="17">
        <f t="shared" si="21"/>
        <v>14499</v>
      </c>
      <c r="S42" s="17">
        <f t="shared" si="21"/>
        <v>11016</v>
      </c>
    </row>
    <row r="43" spans="1:19" ht="10.7" customHeight="1" x14ac:dyDescent="0.2">
      <c r="A43" s="19">
        <v>2</v>
      </c>
      <c r="B43" s="17">
        <f t="shared" ref="B43" si="22">ROUNDUP(B19*0.9,)</f>
        <v>14985</v>
      </c>
      <c r="C43" s="17">
        <f t="shared" ref="C43:S43" si="23">ROUNDUP(C19*0.9,)</f>
        <v>19359</v>
      </c>
      <c r="D43" s="17">
        <f t="shared" si="23"/>
        <v>14985</v>
      </c>
      <c r="E43" s="17">
        <f t="shared" si="23"/>
        <v>19359</v>
      </c>
      <c r="F43" s="17">
        <f t="shared" si="23"/>
        <v>19359</v>
      </c>
      <c r="G43" s="17">
        <f t="shared" si="23"/>
        <v>15957</v>
      </c>
      <c r="H43" s="17">
        <f t="shared" si="23"/>
        <v>15957</v>
      </c>
      <c r="I43" s="17">
        <f t="shared" si="23"/>
        <v>14013</v>
      </c>
      <c r="J43" s="17">
        <f t="shared" si="23"/>
        <v>14013</v>
      </c>
      <c r="K43" s="17">
        <f t="shared" si="23"/>
        <v>14985</v>
      </c>
      <c r="L43" s="17">
        <f t="shared" si="23"/>
        <v>16929</v>
      </c>
      <c r="M43" s="17">
        <f t="shared" si="23"/>
        <v>15957</v>
      </c>
      <c r="N43" s="17">
        <f t="shared" si="23"/>
        <v>12474</v>
      </c>
      <c r="O43" s="17">
        <f t="shared" si="23"/>
        <v>14013</v>
      </c>
      <c r="P43" s="17">
        <f t="shared" si="23"/>
        <v>14013</v>
      </c>
      <c r="Q43" s="17">
        <f t="shared" si="23"/>
        <v>14985</v>
      </c>
      <c r="R43" s="17">
        <f t="shared" si="23"/>
        <v>15957</v>
      </c>
      <c r="S43" s="17">
        <f t="shared" si="23"/>
        <v>12474</v>
      </c>
    </row>
    <row r="44" spans="1:19" ht="10.7" customHeight="1" x14ac:dyDescent="0.2">
      <c r="A44" s="17" t="s">
        <v>5</v>
      </c>
      <c r="B44" s="17"/>
      <c r="C44" s="17"/>
      <c r="D44" s="17"/>
      <c r="E44" s="17"/>
      <c r="F44" s="17"/>
      <c r="G44" s="17"/>
      <c r="H44" s="17"/>
      <c r="I44" s="17"/>
      <c r="J44" s="17"/>
      <c r="K44" s="17"/>
      <c r="L44" s="17"/>
      <c r="M44" s="17"/>
      <c r="N44" s="17"/>
      <c r="O44" s="17"/>
      <c r="P44" s="17"/>
      <c r="Q44" s="17"/>
      <c r="R44" s="17"/>
      <c r="S44" s="17"/>
    </row>
    <row r="45" spans="1:19" ht="10.7" customHeight="1" x14ac:dyDescent="0.2">
      <c r="A45" s="19">
        <v>1</v>
      </c>
      <c r="B45" s="17">
        <f t="shared" ref="B45" si="24">ROUNDUP(B21*0.9,)</f>
        <v>17172</v>
      </c>
      <c r="C45" s="17">
        <f t="shared" ref="C45:S45" si="25">ROUNDUP(C21*0.9,)</f>
        <v>21546</v>
      </c>
      <c r="D45" s="17">
        <f t="shared" si="25"/>
        <v>17172</v>
      </c>
      <c r="E45" s="17">
        <f t="shared" si="25"/>
        <v>21546</v>
      </c>
      <c r="F45" s="17">
        <f t="shared" si="25"/>
        <v>21546</v>
      </c>
      <c r="G45" s="17">
        <f t="shared" si="25"/>
        <v>18144</v>
      </c>
      <c r="H45" s="17">
        <f t="shared" si="25"/>
        <v>18144</v>
      </c>
      <c r="I45" s="17">
        <f t="shared" si="25"/>
        <v>16200</v>
      </c>
      <c r="J45" s="17">
        <f t="shared" si="25"/>
        <v>16200</v>
      </c>
      <c r="K45" s="17">
        <f t="shared" si="25"/>
        <v>17172</v>
      </c>
      <c r="L45" s="17">
        <f t="shared" si="25"/>
        <v>19116</v>
      </c>
      <c r="M45" s="17">
        <f t="shared" si="25"/>
        <v>18144</v>
      </c>
      <c r="N45" s="17">
        <f t="shared" si="25"/>
        <v>14661</v>
      </c>
      <c r="O45" s="17">
        <f t="shared" si="25"/>
        <v>16200</v>
      </c>
      <c r="P45" s="17">
        <f t="shared" si="25"/>
        <v>16200</v>
      </c>
      <c r="Q45" s="17">
        <f t="shared" si="25"/>
        <v>17172</v>
      </c>
      <c r="R45" s="17">
        <f t="shared" si="25"/>
        <v>18144</v>
      </c>
      <c r="S45" s="17">
        <f t="shared" si="25"/>
        <v>14661</v>
      </c>
    </row>
    <row r="46" spans="1:19" ht="10.7" customHeight="1" x14ac:dyDescent="0.2">
      <c r="A46" s="19">
        <v>2</v>
      </c>
      <c r="B46" s="17">
        <f t="shared" ref="B46" si="26">ROUNDUP(B22*0.9,)</f>
        <v>18630</v>
      </c>
      <c r="C46" s="17">
        <f t="shared" ref="C46:S46" si="27">ROUNDUP(C22*0.9,)</f>
        <v>23004</v>
      </c>
      <c r="D46" s="17">
        <f t="shared" si="27"/>
        <v>18630</v>
      </c>
      <c r="E46" s="17">
        <f t="shared" si="27"/>
        <v>23004</v>
      </c>
      <c r="F46" s="17">
        <f t="shared" si="27"/>
        <v>23004</v>
      </c>
      <c r="G46" s="17">
        <f t="shared" si="27"/>
        <v>19602</v>
      </c>
      <c r="H46" s="17">
        <f t="shared" si="27"/>
        <v>19602</v>
      </c>
      <c r="I46" s="17">
        <f t="shared" si="27"/>
        <v>17658</v>
      </c>
      <c r="J46" s="17">
        <f t="shared" si="27"/>
        <v>17658</v>
      </c>
      <c r="K46" s="17">
        <f t="shared" si="27"/>
        <v>18630</v>
      </c>
      <c r="L46" s="17">
        <f t="shared" si="27"/>
        <v>20574</v>
      </c>
      <c r="M46" s="17">
        <f t="shared" si="27"/>
        <v>19602</v>
      </c>
      <c r="N46" s="17">
        <f t="shared" si="27"/>
        <v>16119</v>
      </c>
      <c r="O46" s="17">
        <f t="shared" si="27"/>
        <v>17658</v>
      </c>
      <c r="P46" s="17">
        <f t="shared" si="27"/>
        <v>17658</v>
      </c>
      <c r="Q46" s="17">
        <f t="shared" si="27"/>
        <v>18630</v>
      </c>
      <c r="R46" s="17">
        <f t="shared" si="27"/>
        <v>19602</v>
      </c>
      <c r="S46" s="17">
        <f t="shared" si="27"/>
        <v>16119</v>
      </c>
    </row>
    <row r="47" spans="1:19" ht="12.75" customHeight="1" x14ac:dyDescent="0.2">
      <c r="A47" s="17" t="s">
        <v>6</v>
      </c>
      <c r="B47" s="17"/>
      <c r="C47" s="17"/>
      <c r="D47" s="17"/>
      <c r="E47" s="17"/>
      <c r="F47" s="17"/>
      <c r="G47" s="17"/>
      <c r="H47" s="17"/>
      <c r="I47" s="17"/>
      <c r="J47" s="17"/>
      <c r="K47" s="17"/>
      <c r="L47" s="17"/>
      <c r="M47" s="17"/>
      <c r="N47" s="17"/>
      <c r="O47" s="17"/>
      <c r="P47" s="17"/>
      <c r="Q47" s="17"/>
      <c r="R47" s="17"/>
      <c r="S47" s="17"/>
    </row>
    <row r="48" spans="1:19" x14ac:dyDescent="0.2">
      <c r="A48" s="19" t="s">
        <v>1</v>
      </c>
      <c r="B48" s="17">
        <f t="shared" ref="B48" si="28">ROUNDUP(B24*0.9,)</f>
        <v>101250</v>
      </c>
      <c r="C48" s="17">
        <f t="shared" ref="C48:S48" si="29">ROUNDUP(C24*0.9,)</f>
        <v>101250</v>
      </c>
      <c r="D48" s="17">
        <f t="shared" si="29"/>
        <v>101250</v>
      </c>
      <c r="E48" s="17">
        <f t="shared" si="29"/>
        <v>101250</v>
      </c>
      <c r="F48" s="17">
        <f t="shared" si="29"/>
        <v>101250</v>
      </c>
      <c r="G48" s="17">
        <f t="shared" si="29"/>
        <v>101250</v>
      </c>
      <c r="H48" s="17">
        <f t="shared" si="29"/>
        <v>101250</v>
      </c>
      <c r="I48" s="17">
        <f t="shared" si="29"/>
        <v>101250</v>
      </c>
      <c r="J48" s="17">
        <f t="shared" si="29"/>
        <v>101250</v>
      </c>
      <c r="K48" s="17">
        <f t="shared" si="29"/>
        <v>101250</v>
      </c>
      <c r="L48" s="17">
        <f t="shared" si="29"/>
        <v>101251</v>
      </c>
      <c r="M48" s="17">
        <f t="shared" si="29"/>
        <v>101252</v>
      </c>
      <c r="N48" s="17">
        <f t="shared" si="29"/>
        <v>101250</v>
      </c>
      <c r="O48" s="17">
        <f t="shared" si="29"/>
        <v>101250</v>
      </c>
      <c r="P48" s="17">
        <f t="shared" si="29"/>
        <v>101250</v>
      </c>
      <c r="Q48" s="17">
        <f t="shared" si="29"/>
        <v>101250</v>
      </c>
      <c r="R48" s="17">
        <f t="shared" si="29"/>
        <v>101250</v>
      </c>
      <c r="S48" s="17">
        <f t="shared" si="29"/>
        <v>101250</v>
      </c>
    </row>
    <row r="49" spans="1:1" ht="150" x14ac:dyDescent="0.2">
      <c r="A49" s="219" t="s">
        <v>245</v>
      </c>
    </row>
    <row r="50" spans="1:1" ht="12.75" thickBot="1" x14ac:dyDescent="0.25">
      <c r="A50" s="112" t="s">
        <v>24</v>
      </c>
    </row>
    <row r="51" spans="1:1" ht="12.75" thickBot="1" x14ac:dyDescent="0.25">
      <c r="A51" s="221" t="s">
        <v>254</v>
      </c>
    </row>
    <row r="52" spans="1:1" x14ac:dyDescent="0.2">
      <c r="A52" s="114" t="s">
        <v>255</v>
      </c>
    </row>
    <row r="53" spans="1:1" x14ac:dyDescent="0.2">
      <c r="A53" s="63"/>
    </row>
    <row r="54" spans="1:1" x14ac:dyDescent="0.2">
      <c r="A54" s="112" t="s">
        <v>12</v>
      </c>
    </row>
    <row r="55" spans="1:1" x14ac:dyDescent="0.2">
      <c r="A55" s="22" t="s">
        <v>13</v>
      </c>
    </row>
    <row r="56" spans="1:1" x14ac:dyDescent="0.2">
      <c r="A56" s="22" t="s">
        <v>14</v>
      </c>
    </row>
    <row r="57" spans="1:1" ht="24" x14ac:dyDescent="0.2">
      <c r="A57" s="66" t="s">
        <v>18</v>
      </c>
    </row>
    <row r="58" spans="1:1" ht="12" customHeight="1" x14ac:dyDescent="0.2">
      <c r="A58" s="156" t="s">
        <v>126</v>
      </c>
    </row>
    <row r="59" spans="1:1" ht="24" x14ac:dyDescent="0.2">
      <c r="A59" s="158" t="s">
        <v>215</v>
      </c>
    </row>
    <row r="60" spans="1:1" x14ac:dyDescent="0.2">
      <c r="A60" s="53"/>
    </row>
    <row r="61" spans="1:1" ht="25.5" x14ac:dyDescent="0.2">
      <c r="A61" s="115" t="s">
        <v>253</v>
      </c>
    </row>
    <row r="62" spans="1:1" ht="51" x14ac:dyDescent="0.2">
      <c r="A62" s="220" t="s">
        <v>246</v>
      </c>
    </row>
    <row r="63" spans="1:1" ht="51" x14ac:dyDescent="0.2">
      <c r="A63" s="220" t="s">
        <v>247</v>
      </c>
    </row>
    <row r="64" spans="1:1" ht="25.5" x14ac:dyDescent="0.2">
      <c r="A64" s="220" t="s">
        <v>248</v>
      </c>
    </row>
    <row r="65" spans="1:1" ht="51" x14ac:dyDescent="0.2">
      <c r="A65" s="220" t="s">
        <v>249</v>
      </c>
    </row>
    <row r="66" spans="1:1" ht="25.5" x14ac:dyDescent="0.2">
      <c r="A66" s="220" t="s">
        <v>250</v>
      </c>
    </row>
    <row r="67" spans="1:1" ht="12.75" x14ac:dyDescent="0.2">
      <c r="A67" s="220" t="s">
        <v>251</v>
      </c>
    </row>
    <row r="68" spans="1:1" x14ac:dyDescent="0.2">
      <c r="A68" s="83"/>
    </row>
    <row r="69" spans="1:1" ht="42" x14ac:dyDescent="0.2">
      <c r="A69" s="89" t="s">
        <v>47</v>
      </c>
    </row>
    <row r="70" spans="1:1" ht="21" x14ac:dyDescent="0.2">
      <c r="A70" s="116" t="s">
        <v>48</v>
      </c>
    </row>
    <row r="71" spans="1:1" ht="53.25" x14ac:dyDescent="0.2">
      <c r="A71" s="86" t="s">
        <v>49</v>
      </c>
    </row>
    <row r="72" spans="1:1" ht="31.5" x14ac:dyDescent="0.2">
      <c r="A72" s="69" t="s">
        <v>50</v>
      </c>
    </row>
    <row r="73" spans="1:1" x14ac:dyDescent="0.2">
      <c r="A73" s="71"/>
    </row>
    <row r="74" spans="1:1" x14ac:dyDescent="0.2">
      <c r="A74" s="72" t="s">
        <v>16</v>
      </c>
    </row>
    <row r="75" spans="1:1" ht="24" x14ac:dyDescent="0.2">
      <c r="A75" s="162" t="s">
        <v>32</v>
      </c>
    </row>
    <row r="76" spans="1:1" ht="24" x14ac:dyDescent="0.2">
      <c r="A76" s="162" t="s">
        <v>33</v>
      </c>
    </row>
    <row r="77" spans="1:1" x14ac:dyDescent="0.2">
      <c r="A77" s="71"/>
    </row>
    <row r="78" spans="1:1" x14ac:dyDescent="0.2">
      <c r="A78" s="54"/>
    </row>
    <row r="79" spans="1:1" x14ac:dyDescent="0.2">
      <c r="A79" s="55"/>
    </row>
    <row r="80" spans="1:1" x14ac:dyDescent="0.2">
      <c r="A80" s="55"/>
    </row>
  </sheetData>
  <pageMargins left="0.25" right="0.25" top="0.75" bottom="0.75" header="0.3" footer="0.3"/>
  <pageSetup scale="51"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0"/>
  <sheetViews>
    <sheetView zoomScaleNormal="100" workbookViewId="0">
      <pane xSplit="1" topLeftCell="B1" activePane="topRight" state="frozen"/>
      <selection pane="topRight" activeCell="B3" sqref="B3:S48"/>
    </sheetView>
  </sheetViews>
  <sheetFormatPr defaultColWidth="9" defaultRowHeight="12" x14ac:dyDescent="0.2"/>
  <cols>
    <col min="1" max="1" width="73.7109375" style="152" customWidth="1"/>
    <col min="2" max="16384" width="9" style="152"/>
  </cols>
  <sheetData>
    <row r="1" spans="1:19" ht="11.45" customHeight="1" x14ac:dyDescent="0.2">
      <c r="A1" s="13" t="s">
        <v>199</v>
      </c>
    </row>
    <row r="2" spans="1:19" ht="11.45" customHeight="1" x14ac:dyDescent="0.2">
      <c r="A2" s="111" t="s">
        <v>252</v>
      </c>
    </row>
    <row r="3" spans="1:19" ht="11.45" customHeight="1" x14ac:dyDescent="0.2">
      <c r="A3" s="100" t="s">
        <v>9</v>
      </c>
      <c r="B3" s="165">
        <f>'C завтраками| Bed and breakfast'!B4</f>
        <v>45401</v>
      </c>
      <c r="C3" s="165">
        <f>'C завтраками| Bed and breakfast'!C4</f>
        <v>45402</v>
      </c>
      <c r="D3" s="165">
        <f>'C завтраками| Bed and breakfast'!D4</f>
        <v>45403</v>
      </c>
      <c r="E3" s="165">
        <f>'C завтраками| Bed and breakfast'!E4</f>
        <v>45407</v>
      </c>
      <c r="F3" s="165">
        <f>'C завтраками| Bed and breakfast'!F4</f>
        <v>45409</v>
      </c>
      <c r="G3" s="165">
        <f>'C завтраками| Bed and breakfast'!G4</f>
        <v>45411</v>
      </c>
      <c r="H3" s="165">
        <f>'C завтраками| Bed and breakfast'!H4</f>
        <v>45413</v>
      </c>
      <c r="I3" s="165">
        <f>'C завтраками| Bed and breakfast'!I4</f>
        <v>45417</v>
      </c>
      <c r="J3" s="165">
        <f>'C завтраками| Bed and breakfast'!J4</f>
        <v>45419</v>
      </c>
      <c r="K3" s="165">
        <f>'C завтраками| Bed and breakfast'!K4</f>
        <v>45420</v>
      </c>
      <c r="L3" s="165">
        <f>'C завтраками| Bed and breakfast'!L4</f>
        <v>45421</v>
      </c>
      <c r="M3" s="165">
        <f>'C завтраками| Bed and breakfast'!M4</f>
        <v>45423</v>
      </c>
      <c r="N3" s="165">
        <f>'C завтраками| Bed and breakfast'!N4</f>
        <v>45424</v>
      </c>
      <c r="O3" s="165">
        <f>'C завтраками| Bed and breakfast'!O4</f>
        <v>45427</v>
      </c>
      <c r="P3" s="165">
        <f>'C завтраками| Bed and breakfast'!P4</f>
        <v>45429</v>
      </c>
      <c r="Q3" s="165">
        <f>'C завтраками| Bed and breakfast'!Q4</f>
        <v>45434</v>
      </c>
      <c r="R3" s="165">
        <f>'C завтраками| Bed and breakfast'!R4</f>
        <v>45435</v>
      </c>
      <c r="S3" s="165">
        <f>'C завтраками| Bed and breakfast'!S4</f>
        <v>45437</v>
      </c>
    </row>
    <row r="4" spans="1:19" s="8" customFormat="1" ht="22.35" customHeight="1" x14ac:dyDescent="0.2">
      <c r="A4" s="153" t="s">
        <v>11</v>
      </c>
      <c r="B4" s="165">
        <f>'C завтраками| Bed and breakfast'!B5</f>
        <v>45401</v>
      </c>
      <c r="C4" s="165">
        <f>'C завтраками| Bed and breakfast'!C5</f>
        <v>45402</v>
      </c>
      <c r="D4" s="165">
        <f>'C завтраками| Bed and breakfast'!D5</f>
        <v>45406</v>
      </c>
      <c r="E4" s="165">
        <f>'C завтраками| Bed and breakfast'!E5</f>
        <v>45408</v>
      </c>
      <c r="F4" s="165">
        <f>'C завтраками| Bed and breakfast'!F5</f>
        <v>45410</v>
      </c>
      <c r="G4" s="165">
        <f>'C завтраками| Bed and breakfast'!G5</f>
        <v>45412</v>
      </c>
      <c r="H4" s="165">
        <f>'C завтраками| Bed and breakfast'!H5</f>
        <v>45416</v>
      </c>
      <c r="I4" s="165">
        <f>'C завтраками| Bed and breakfast'!I5</f>
        <v>45418</v>
      </c>
      <c r="J4" s="165">
        <f>'C завтраками| Bed and breakfast'!J5</f>
        <v>45419</v>
      </c>
      <c r="K4" s="165">
        <f>'C завтраками| Bed and breakfast'!K5</f>
        <v>45420</v>
      </c>
      <c r="L4" s="165">
        <f>'C завтраками| Bed and breakfast'!L5</f>
        <v>45422</v>
      </c>
      <c r="M4" s="165">
        <f>'C завтраками| Bed and breakfast'!M5</f>
        <v>45423</v>
      </c>
      <c r="N4" s="165">
        <f>'C завтраками| Bed and breakfast'!N5</f>
        <v>45426</v>
      </c>
      <c r="O4" s="165">
        <f>'C завтраками| Bed and breakfast'!O5</f>
        <v>45428</v>
      </c>
      <c r="P4" s="165">
        <f>'C завтраками| Bed and breakfast'!P5</f>
        <v>45433</v>
      </c>
      <c r="Q4" s="165">
        <f>'C завтраками| Bed and breakfast'!Q5</f>
        <v>45434</v>
      </c>
      <c r="R4" s="165">
        <f>'C завтраками| Bed and breakfast'!R5</f>
        <v>45436</v>
      </c>
      <c r="S4" s="165">
        <f>'C завтраками| Bed and breakfast'!S5</f>
        <v>45442</v>
      </c>
    </row>
    <row r="5" spans="1:19" ht="10.7" customHeight="1" x14ac:dyDescent="0.2">
      <c r="A5" s="17" t="s">
        <v>149</v>
      </c>
    </row>
    <row r="6" spans="1:19" ht="10.7" customHeight="1" x14ac:dyDescent="0.2">
      <c r="A6" s="19">
        <v>1</v>
      </c>
      <c r="B6" s="160">
        <f>'C завтраками| Bed and breakfast'!B7*0.9</f>
        <v>11430</v>
      </c>
      <c r="C6" s="160">
        <f>'C завтраками| Bed and breakfast'!C7*0.9</f>
        <v>16290</v>
      </c>
      <c r="D6" s="160">
        <f>'C завтраками| Bed and breakfast'!D7*0.9</f>
        <v>11430</v>
      </c>
      <c r="E6" s="160">
        <f>'C завтраками| Bed and breakfast'!E7*0.9</f>
        <v>16290</v>
      </c>
      <c r="F6" s="160">
        <f>'C завтраками| Bed and breakfast'!F7*0.9</f>
        <v>16290</v>
      </c>
      <c r="G6" s="160">
        <f>'C завтраками| Bed and breakfast'!G7*0.9</f>
        <v>12510</v>
      </c>
      <c r="H6" s="160">
        <f>'C завтраками| Bed and breakfast'!H7*0.9</f>
        <v>12510</v>
      </c>
      <c r="I6" s="160">
        <f>'C завтраками| Bed and breakfast'!I7*0.9</f>
        <v>10350</v>
      </c>
      <c r="J6" s="160">
        <f>'C завтраками| Bed and breakfast'!J7*0.9</f>
        <v>10350</v>
      </c>
      <c r="K6" s="160">
        <f>'C завтраками| Bed and breakfast'!K7*0.9</f>
        <v>11430</v>
      </c>
      <c r="L6" s="160">
        <f>'C завтраками| Bed and breakfast'!L7*0.9</f>
        <v>13590</v>
      </c>
      <c r="M6" s="160">
        <f>'C завтраками| Bed and breakfast'!M7*0.9</f>
        <v>12510</v>
      </c>
      <c r="N6" s="160">
        <f>'C завтраками| Bed and breakfast'!N7*0.9</f>
        <v>8640</v>
      </c>
      <c r="O6" s="160">
        <f>'C завтраками| Bed and breakfast'!O7*0.9</f>
        <v>10350</v>
      </c>
      <c r="P6" s="160">
        <f>'C завтраками| Bed and breakfast'!P7*0.9</f>
        <v>10350</v>
      </c>
      <c r="Q6" s="160">
        <f>'C завтраками| Bed and breakfast'!Q7*0.9</f>
        <v>11430</v>
      </c>
      <c r="R6" s="160">
        <f>'C завтраками| Bed and breakfast'!R7*0.9</f>
        <v>12510</v>
      </c>
      <c r="S6" s="160">
        <f>'C завтраками| Bed and breakfast'!S7*0.9</f>
        <v>8640</v>
      </c>
    </row>
    <row r="7" spans="1:19" ht="10.7" customHeight="1" x14ac:dyDescent="0.2">
      <c r="A7" s="19">
        <v>2</v>
      </c>
      <c r="B7" s="160">
        <f>'C завтраками| Bed and breakfast'!B8*0.9</f>
        <v>13050</v>
      </c>
      <c r="C7" s="160">
        <f>'C завтраками| Bed and breakfast'!C8*0.9</f>
        <v>17910</v>
      </c>
      <c r="D7" s="160">
        <f>'C завтраками| Bed and breakfast'!D8*0.9</f>
        <v>13050</v>
      </c>
      <c r="E7" s="160">
        <f>'C завтраками| Bed and breakfast'!E8*0.9</f>
        <v>17910</v>
      </c>
      <c r="F7" s="160">
        <f>'C завтраками| Bed and breakfast'!F8*0.9</f>
        <v>17910</v>
      </c>
      <c r="G7" s="160">
        <f>'C завтраками| Bed and breakfast'!G8*0.9</f>
        <v>14130</v>
      </c>
      <c r="H7" s="160">
        <f>'C завтраками| Bed and breakfast'!H8*0.9</f>
        <v>14130</v>
      </c>
      <c r="I7" s="160">
        <f>'C завтраками| Bed and breakfast'!I8*0.9</f>
        <v>11970</v>
      </c>
      <c r="J7" s="160">
        <f>'C завтраками| Bed and breakfast'!J8*0.9</f>
        <v>11970</v>
      </c>
      <c r="K7" s="160">
        <f>'C завтраками| Bed and breakfast'!K8*0.9</f>
        <v>13050</v>
      </c>
      <c r="L7" s="160">
        <f>'C завтраками| Bed and breakfast'!L8*0.9</f>
        <v>15210</v>
      </c>
      <c r="M7" s="160">
        <f>'C завтраками| Bed and breakfast'!M8*0.9</f>
        <v>14130</v>
      </c>
      <c r="N7" s="160">
        <f>'C завтраками| Bed and breakfast'!N8*0.9</f>
        <v>10260</v>
      </c>
      <c r="O7" s="160">
        <f>'C завтраками| Bed and breakfast'!O8*0.9</f>
        <v>11970</v>
      </c>
      <c r="P7" s="160">
        <f>'C завтраками| Bed and breakfast'!P8*0.9</f>
        <v>11970</v>
      </c>
      <c r="Q7" s="160">
        <f>'C завтраками| Bed and breakfast'!Q8*0.9</f>
        <v>13050</v>
      </c>
      <c r="R7" s="160">
        <f>'C завтраками| Bed and breakfast'!R8*0.9</f>
        <v>14130</v>
      </c>
      <c r="S7" s="160">
        <f>'C завтраками| Bed and breakfast'!S8*0.9</f>
        <v>10260</v>
      </c>
    </row>
    <row r="8" spans="1:19" ht="10.7" customHeight="1" x14ac:dyDescent="0.2">
      <c r="A8" s="17" t="s">
        <v>150</v>
      </c>
      <c r="B8" s="160"/>
      <c r="C8" s="160"/>
      <c r="D8" s="160"/>
      <c r="E8" s="160"/>
      <c r="F8" s="160"/>
      <c r="G8" s="160"/>
      <c r="H8" s="160"/>
      <c r="I8" s="160"/>
      <c r="J8" s="160"/>
      <c r="K8" s="160"/>
      <c r="L8" s="160"/>
      <c r="M8" s="160"/>
      <c r="N8" s="160"/>
      <c r="O8" s="160"/>
      <c r="P8" s="160"/>
      <c r="Q8" s="160"/>
      <c r="R8" s="160"/>
      <c r="S8" s="160"/>
    </row>
    <row r="9" spans="1:19" s="155" customFormat="1" ht="10.7" customHeight="1" x14ac:dyDescent="0.2">
      <c r="A9" s="19">
        <v>1</v>
      </c>
      <c r="B9" s="160">
        <f>'C завтраками| Bed and breakfast'!B10*0.9</f>
        <v>12330</v>
      </c>
      <c r="C9" s="160">
        <f>'C завтраками| Bed and breakfast'!C10*0.9</f>
        <v>17190</v>
      </c>
      <c r="D9" s="160">
        <f>'C завтраками| Bed and breakfast'!D10*0.9</f>
        <v>12330</v>
      </c>
      <c r="E9" s="160">
        <f>'C завтраками| Bed and breakfast'!E10*0.9</f>
        <v>17190</v>
      </c>
      <c r="F9" s="160">
        <f>'C завтраками| Bed and breakfast'!F10*0.9</f>
        <v>17190</v>
      </c>
      <c r="G9" s="160">
        <f>'C завтраками| Bed and breakfast'!G10*0.9</f>
        <v>13410</v>
      </c>
      <c r="H9" s="160">
        <f>'C завтраками| Bed and breakfast'!H10*0.9</f>
        <v>13410</v>
      </c>
      <c r="I9" s="160">
        <f>'C завтраками| Bed and breakfast'!I10*0.9</f>
        <v>11250</v>
      </c>
      <c r="J9" s="160">
        <f>'C завтраками| Bed and breakfast'!J10*0.9</f>
        <v>11250</v>
      </c>
      <c r="K9" s="160">
        <f>'C завтраками| Bed and breakfast'!K10*0.9</f>
        <v>12330</v>
      </c>
      <c r="L9" s="160">
        <f>'C завтраками| Bed and breakfast'!L10*0.9</f>
        <v>14490</v>
      </c>
      <c r="M9" s="160">
        <f>'C завтраками| Bed and breakfast'!M10*0.9</f>
        <v>13410</v>
      </c>
      <c r="N9" s="160">
        <f>'C завтраками| Bed and breakfast'!N10*0.9</f>
        <v>9540</v>
      </c>
      <c r="O9" s="160">
        <f>'C завтраками| Bed and breakfast'!O10*0.9</f>
        <v>11250</v>
      </c>
      <c r="P9" s="160">
        <f>'C завтраками| Bed and breakfast'!P10*0.9</f>
        <v>11250</v>
      </c>
      <c r="Q9" s="160">
        <f>'C завтраками| Bed and breakfast'!Q10*0.9</f>
        <v>12330</v>
      </c>
      <c r="R9" s="160">
        <f>'C завтраками| Bed and breakfast'!R10*0.9</f>
        <v>13410</v>
      </c>
      <c r="S9" s="160">
        <f>'C завтраками| Bed and breakfast'!S10*0.9</f>
        <v>9540</v>
      </c>
    </row>
    <row r="10" spans="1:19" ht="10.7" customHeight="1" x14ac:dyDescent="0.2">
      <c r="A10" s="19">
        <v>2</v>
      </c>
      <c r="B10" s="160">
        <f>'C завтраками| Bed and breakfast'!B11*0.9</f>
        <v>13950</v>
      </c>
      <c r="C10" s="160">
        <f>'C завтраками| Bed and breakfast'!C11*0.9</f>
        <v>18810</v>
      </c>
      <c r="D10" s="160">
        <f>'C завтраками| Bed and breakfast'!D11*0.9</f>
        <v>13950</v>
      </c>
      <c r="E10" s="160">
        <f>'C завтраками| Bed and breakfast'!E11*0.9</f>
        <v>18810</v>
      </c>
      <c r="F10" s="160">
        <f>'C завтраками| Bed and breakfast'!F11*0.9</f>
        <v>18810</v>
      </c>
      <c r="G10" s="160">
        <f>'C завтраками| Bed and breakfast'!G11*0.9</f>
        <v>15030</v>
      </c>
      <c r="H10" s="160">
        <f>'C завтраками| Bed and breakfast'!H11*0.9</f>
        <v>15030</v>
      </c>
      <c r="I10" s="160">
        <f>'C завтраками| Bed and breakfast'!I11*0.9</f>
        <v>12870</v>
      </c>
      <c r="J10" s="160">
        <f>'C завтраками| Bed and breakfast'!J11*0.9</f>
        <v>12870</v>
      </c>
      <c r="K10" s="160">
        <f>'C завтраками| Bed and breakfast'!K11*0.9</f>
        <v>13950</v>
      </c>
      <c r="L10" s="160">
        <f>'C завтраками| Bed and breakfast'!L11*0.9</f>
        <v>16110</v>
      </c>
      <c r="M10" s="160">
        <f>'C завтраками| Bed and breakfast'!M11*0.9</f>
        <v>15030</v>
      </c>
      <c r="N10" s="160">
        <f>'C завтраками| Bed and breakfast'!N11*0.9</f>
        <v>11160</v>
      </c>
      <c r="O10" s="160">
        <f>'C завтраками| Bed and breakfast'!O11*0.9</f>
        <v>12870</v>
      </c>
      <c r="P10" s="160">
        <f>'C завтраками| Bed and breakfast'!P11*0.9</f>
        <v>12870</v>
      </c>
      <c r="Q10" s="160">
        <f>'C завтраками| Bed and breakfast'!Q11*0.9</f>
        <v>13950</v>
      </c>
      <c r="R10" s="160">
        <f>'C завтраками| Bed and breakfast'!R11*0.9</f>
        <v>15030</v>
      </c>
      <c r="S10" s="160">
        <f>'C завтраками| Bed and breakfast'!S11*0.9</f>
        <v>11160</v>
      </c>
    </row>
    <row r="11" spans="1:19" ht="10.7" customHeight="1" x14ac:dyDescent="0.2">
      <c r="A11" s="17" t="s">
        <v>151</v>
      </c>
      <c r="B11" s="160"/>
      <c r="C11" s="160"/>
      <c r="D11" s="160"/>
      <c r="E11" s="160"/>
      <c r="F11" s="160"/>
      <c r="G11" s="160"/>
      <c r="H11" s="160"/>
      <c r="I11" s="160"/>
      <c r="J11" s="160"/>
      <c r="K11" s="160"/>
      <c r="L11" s="160"/>
      <c r="M11" s="160"/>
      <c r="N11" s="160"/>
      <c r="O11" s="160"/>
      <c r="P11" s="160"/>
      <c r="Q11" s="160"/>
      <c r="R11" s="160"/>
      <c r="S11" s="160"/>
    </row>
    <row r="12" spans="1:19" ht="10.7" customHeight="1" x14ac:dyDescent="0.2">
      <c r="A12" s="19">
        <v>1</v>
      </c>
      <c r="B12" s="160">
        <f>'C завтраками| Bed and breakfast'!B13*0.9</f>
        <v>13230</v>
      </c>
      <c r="C12" s="160">
        <f>'C завтраками| Bed and breakfast'!C13*0.9</f>
        <v>18090</v>
      </c>
      <c r="D12" s="160">
        <f>'C завтраками| Bed and breakfast'!D13*0.9</f>
        <v>13230</v>
      </c>
      <c r="E12" s="160">
        <f>'C завтраками| Bed and breakfast'!E13*0.9</f>
        <v>18090</v>
      </c>
      <c r="F12" s="160">
        <f>'C завтраками| Bed and breakfast'!F13*0.9</f>
        <v>18090</v>
      </c>
      <c r="G12" s="160">
        <f>'C завтраками| Bed and breakfast'!G13*0.9</f>
        <v>14310</v>
      </c>
      <c r="H12" s="160">
        <f>'C завтраками| Bed and breakfast'!H13*0.9</f>
        <v>14310</v>
      </c>
      <c r="I12" s="160">
        <f>'C завтраками| Bed and breakfast'!I13*0.9</f>
        <v>12150</v>
      </c>
      <c r="J12" s="160">
        <f>'C завтраками| Bed and breakfast'!J13*0.9</f>
        <v>12150</v>
      </c>
      <c r="K12" s="160">
        <f>'C завтраками| Bed and breakfast'!K13*0.9</f>
        <v>13230</v>
      </c>
      <c r="L12" s="160">
        <f>'C завтраками| Bed and breakfast'!L13*0.9</f>
        <v>15390</v>
      </c>
      <c r="M12" s="160">
        <f>'C завтраками| Bed and breakfast'!M13*0.9</f>
        <v>14310</v>
      </c>
      <c r="N12" s="160">
        <f>'C завтраками| Bed and breakfast'!N13*0.9</f>
        <v>10440</v>
      </c>
      <c r="O12" s="160">
        <f>'C завтраками| Bed and breakfast'!O13*0.9</f>
        <v>12150</v>
      </c>
      <c r="P12" s="160">
        <f>'C завтраками| Bed and breakfast'!P13*0.9</f>
        <v>12150</v>
      </c>
      <c r="Q12" s="160">
        <f>'C завтраками| Bed and breakfast'!Q13*0.9</f>
        <v>13230</v>
      </c>
      <c r="R12" s="160">
        <f>'C завтраками| Bed and breakfast'!R13*0.9</f>
        <v>14310</v>
      </c>
      <c r="S12" s="160">
        <f>'C завтраками| Bed and breakfast'!S13*0.9</f>
        <v>10440</v>
      </c>
    </row>
    <row r="13" spans="1:19" ht="10.7" customHeight="1" x14ac:dyDescent="0.2">
      <c r="A13" s="19">
        <v>2</v>
      </c>
      <c r="B13" s="160">
        <f>'C завтраками| Bed and breakfast'!B14*0.9</f>
        <v>14850</v>
      </c>
      <c r="C13" s="160">
        <f>'C завтраками| Bed and breakfast'!C14*0.9</f>
        <v>19710</v>
      </c>
      <c r="D13" s="160">
        <f>'C завтраками| Bed and breakfast'!D14*0.9</f>
        <v>14850</v>
      </c>
      <c r="E13" s="160">
        <f>'C завтраками| Bed and breakfast'!E14*0.9</f>
        <v>19710</v>
      </c>
      <c r="F13" s="160">
        <f>'C завтраками| Bed and breakfast'!F14*0.9</f>
        <v>19710</v>
      </c>
      <c r="G13" s="160">
        <f>'C завтраками| Bed and breakfast'!G14*0.9</f>
        <v>15930</v>
      </c>
      <c r="H13" s="160">
        <f>'C завтраками| Bed and breakfast'!H14*0.9</f>
        <v>15930</v>
      </c>
      <c r="I13" s="160">
        <f>'C завтраками| Bed and breakfast'!I14*0.9</f>
        <v>13770</v>
      </c>
      <c r="J13" s="160">
        <f>'C завтраками| Bed and breakfast'!J14*0.9</f>
        <v>13770</v>
      </c>
      <c r="K13" s="160">
        <f>'C завтраками| Bed and breakfast'!K14*0.9</f>
        <v>14850</v>
      </c>
      <c r="L13" s="160">
        <f>'C завтраками| Bed and breakfast'!L14*0.9</f>
        <v>17010</v>
      </c>
      <c r="M13" s="160">
        <f>'C завтраками| Bed and breakfast'!M14*0.9</f>
        <v>15930</v>
      </c>
      <c r="N13" s="160">
        <f>'C завтраками| Bed and breakfast'!N14*0.9</f>
        <v>12060</v>
      </c>
      <c r="O13" s="160">
        <f>'C завтраками| Bed and breakfast'!O14*0.9</f>
        <v>13770</v>
      </c>
      <c r="P13" s="160">
        <f>'C завтраками| Bed and breakfast'!P14*0.9</f>
        <v>13770</v>
      </c>
      <c r="Q13" s="160">
        <f>'C завтраками| Bed and breakfast'!Q14*0.9</f>
        <v>14850</v>
      </c>
      <c r="R13" s="160">
        <f>'C завтраками| Bed and breakfast'!R14*0.9</f>
        <v>15930</v>
      </c>
      <c r="S13" s="160">
        <f>'C завтраками| Bed and breakfast'!S14*0.9</f>
        <v>12060</v>
      </c>
    </row>
    <row r="14" spans="1:19" ht="10.7" customHeight="1" x14ac:dyDescent="0.2">
      <c r="A14" s="17" t="s">
        <v>4</v>
      </c>
      <c r="B14" s="160"/>
      <c r="C14" s="160"/>
      <c r="D14" s="160"/>
      <c r="E14" s="160"/>
      <c r="F14" s="160"/>
      <c r="G14" s="160"/>
      <c r="H14" s="160"/>
      <c r="I14" s="160"/>
      <c r="J14" s="160"/>
      <c r="K14" s="160"/>
      <c r="L14" s="160"/>
      <c r="M14" s="160"/>
      <c r="N14" s="160"/>
      <c r="O14" s="160"/>
      <c r="P14" s="160"/>
      <c r="Q14" s="160"/>
      <c r="R14" s="160"/>
      <c r="S14" s="160"/>
    </row>
    <row r="15" spans="1:19" ht="10.7" customHeight="1" x14ac:dyDescent="0.2">
      <c r="A15" s="19">
        <v>1</v>
      </c>
      <c r="B15" s="160">
        <f>'C завтраками| Bed and breakfast'!B16*0.9</f>
        <v>14130</v>
      </c>
      <c r="C15" s="160">
        <f>'C завтраками| Bed and breakfast'!C16*0.9</f>
        <v>18990</v>
      </c>
      <c r="D15" s="160">
        <f>'C завтраками| Bed and breakfast'!D16*0.9</f>
        <v>14130</v>
      </c>
      <c r="E15" s="160">
        <f>'C завтраками| Bed and breakfast'!E16*0.9</f>
        <v>18990</v>
      </c>
      <c r="F15" s="160">
        <f>'C завтраками| Bed and breakfast'!F16*0.9</f>
        <v>18990</v>
      </c>
      <c r="G15" s="160">
        <f>'C завтраками| Bed and breakfast'!G16*0.9</f>
        <v>15210</v>
      </c>
      <c r="H15" s="160">
        <f>'C завтраками| Bed and breakfast'!H16*0.9</f>
        <v>15210</v>
      </c>
      <c r="I15" s="160">
        <f>'C завтраками| Bed and breakfast'!I16*0.9</f>
        <v>13050</v>
      </c>
      <c r="J15" s="160">
        <f>'C завтраками| Bed and breakfast'!J16*0.9</f>
        <v>13050</v>
      </c>
      <c r="K15" s="160">
        <f>'C завтраками| Bed and breakfast'!K16*0.9</f>
        <v>14130</v>
      </c>
      <c r="L15" s="160">
        <f>'C завтраками| Bed and breakfast'!L16*0.9</f>
        <v>16290</v>
      </c>
      <c r="M15" s="160">
        <f>'C завтраками| Bed and breakfast'!M16*0.9</f>
        <v>15210</v>
      </c>
      <c r="N15" s="160">
        <f>'C завтраками| Bed and breakfast'!N16*0.9</f>
        <v>11340</v>
      </c>
      <c r="O15" s="160">
        <f>'C завтраками| Bed and breakfast'!O16*0.9</f>
        <v>13050</v>
      </c>
      <c r="P15" s="160">
        <f>'C завтраками| Bed and breakfast'!P16*0.9</f>
        <v>13050</v>
      </c>
      <c r="Q15" s="160">
        <f>'C завтраками| Bed and breakfast'!Q16*0.9</f>
        <v>14130</v>
      </c>
      <c r="R15" s="160">
        <f>'C завтраками| Bed and breakfast'!R16*0.9</f>
        <v>15210</v>
      </c>
      <c r="S15" s="160">
        <f>'C завтраками| Bed and breakfast'!S16*0.9</f>
        <v>11340</v>
      </c>
    </row>
    <row r="16" spans="1:19" ht="10.7" customHeight="1" x14ac:dyDescent="0.2">
      <c r="A16" s="19">
        <v>2</v>
      </c>
      <c r="B16" s="160">
        <f>'C завтраками| Bed and breakfast'!B17*0.9</f>
        <v>15750</v>
      </c>
      <c r="C16" s="160">
        <f>'C завтраками| Bed and breakfast'!C17*0.9</f>
        <v>20610</v>
      </c>
      <c r="D16" s="160">
        <f>'C завтраками| Bed and breakfast'!D17*0.9</f>
        <v>15750</v>
      </c>
      <c r="E16" s="160">
        <f>'C завтраками| Bed and breakfast'!E17*0.9</f>
        <v>20610</v>
      </c>
      <c r="F16" s="160">
        <f>'C завтраками| Bed and breakfast'!F17*0.9</f>
        <v>20610</v>
      </c>
      <c r="G16" s="160">
        <f>'C завтраками| Bed and breakfast'!G17*0.9</f>
        <v>16830</v>
      </c>
      <c r="H16" s="160">
        <f>'C завтраками| Bed and breakfast'!H17*0.9</f>
        <v>16830</v>
      </c>
      <c r="I16" s="160">
        <f>'C завтраками| Bed and breakfast'!I17*0.9</f>
        <v>14670</v>
      </c>
      <c r="J16" s="160">
        <f>'C завтраками| Bed and breakfast'!J17*0.9</f>
        <v>14670</v>
      </c>
      <c r="K16" s="160">
        <f>'C завтраками| Bed and breakfast'!K17*0.9</f>
        <v>15750</v>
      </c>
      <c r="L16" s="160">
        <f>'C завтраками| Bed and breakfast'!L17*0.9</f>
        <v>17910</v>
      </c>
      <c r="M16" s="160">
        <f>'C завтраками| Bed and breakfast'!M17*0.9</f>
        <v>16830</v>
      </c>
      <c r="N16" s="160">
        <f>'C завтраками| Bed and breakfast'!N17*0.9</f>
        <v>12960</v>
      </c>
      <c r="O16" s="160">
        <f>'C завтраками| Bed and breakfast'!O17*0.9</f>
        <v>14670</v>
      </c>
      <c r="P16" s="160">
        <f>'C завтраками| Bed and breakfast'!P17*0.9</f>
        <v>14670</v>
      </c>
      <c r="Q16" s="160">
        <f>'C завтраками| Bed and breakfast'!Q17*0.9</f>
        <v>15750</v>
      </c>
      <c r="R16" s="160">
        <f>'C завтраками| Bed and breakfast'!R17*0.9</f>
        <v>16830</v>
      </c>
      <c r="S16" s="160">
        <f>'C завтраками| Bed and breakfast'!S17*0.9</f>
        <v>12960</v>
      </c>
    </row>
    <row r="17" spans="1:19" ht="10.7" customHeight="1" x14ac:dyDescent="0.2">
      <c r="A17" s="17" t="s">
        <v>152</v>
      </c>
      <c r="B17" s="160"/>
      <c r="C17" s="160"/>
      <c r="D17" s="160"/>
      <c r="E17" s="160"/>
      <c r="F17" s="160"/>
      <c r="G17" s="160"/>
      <c r="H17" s="160"/>
      <c r="I17" s="160"/>
      <c r="J17" s="160"/>
      <c r="K17" s="160"/>
      <c r="L17" s="160"/>
      <c r="M17" s="160"/>
      <c r="N17" s="160"/>
      <c r="O17" s="160"/>
      <c r="P17" s="160"/>
      <c r="Q17" s="160"/>
      <c r="R17" s="160"/>
      <c r="S17" s="160"/>
    </row>
    <row r="18" spans="1:19" ht="10.7" customHeight="1" x14ac:dyDescent="0.2">
      <c r="A18" s="19">
        <v>1</v>
      </c>
      <c r="B18" s="160">
        <f>'C завтраками| Bed and breakfast'!B19*0.9</f>
        <v>15030</v>
      </c>
      <c r="C18" s="160">
        <f>'C завтраками| Bed and breakfast'!C19*0.9</f>
        <v>19890</v>
      </c>
      <c r="D18" s="160">
        <f>'C завтраками| Bed and breakfast'!D19*0.9</f>
        <v>15030</v>
      </c>
      <c r="E18" s="160">
        <f>'C завтраками| Bed and breakfast'!E19*0.9</f>
        <v>19890</v>
      </c>
      <c r="F18" s="160">
        <f>'C завтраками| Bed and breakfast'!F19*0.9</f>
        <v>19890</v>
      </c>
      <c r="G18" s="160">
        <f>'C завтраками| Bed and breakfast'!G19*0.9</f>
        <v>16110</v>
      </c>
      <c r="H18" s="160">
        <f>'C завтраками| Bed and breakfast'!H19*0.9</f>
        <v>16110</v>
      </c>
      <c r="I18" s="160">
        <f>'C завтраками| Bed and breakfast'!I19*0.9</f>
        <v>13950</v>
      </c>
      <c r="J18" s="160">
        <f>'C завтраками| Bed and breakfast'!J19*0.9</f>
        <v>13950</v>
      </c>
      <c r="K18" s="160">
        <f>'C завтраками| Bed and breakfast'!K19*0.9</f>
        <v>15030</v>
      </c>
      <c r="L18" s="160">
        <f>'C завтраками| Bed and breakfast'!L19*0.9</f>
        <v>17190</v>
      </c>
      <c r="M18" s="160">
        <f>'C завтраками| Bed and breakfast'!M19*0.9</f>
        <v>16110</v>
      </c>
      <c r="N18" s="160">
        <f>'C завтраками| Bed and breakfast'!N19*0.9</f>
        <v>12240</v>
      </c>
      <c r="O18" s="160">
        <f>'C завтраками| Bed and breakfast'!O19*0.9</f>
        <v>13950</v>
      </c>
      <c r="P18" s="160">
        <f>'C завтраками| Bed and breakfast'!P19*0.9</f>
        <v>13950</v>
      </c>
      <c r="Q18" s="160">
        <f>'C завтраками| Bed and breakfast'!Q19*0.9</f>
        <v>15030</v>
      </c>
      <c r="R18" s="160">
        <f>'C завтраками| Bed and breakfast'!R19*0.9</f>
        <v>16110</v>
      </c>
      <c r="S18" s="160">
        <f>'C завтраками| Bed and breakfast'!S19*0.9</f>
        <v>12240</v>
      </c>
    </row>
    <row r="19" spans="1:19" ht="10.7" customHeight="1" x14ac:dyDescent="0.2">
      <c r="A19" s="19">
        <v>2</v>
      </c>
      <c r="B19" s="160">
        <f>'C завтраками| Bed and breakfast'!B20*0.9</f>
        <v>16650</v>
      </c>
      <c r="C19" s="160">
        <f>'C завтраками| Bed and breakfast'!C20*0.9</f>
        <v>21510</v>
      </c>
      <c r="D19" s="160">
        <f>'C завтраками| Bed and breakfast'!D20*0.9</f>
        <v>16650</v>
      </c>
      <c r="E19" s="160">
        <f>'C завтраками| Bed and breakfast'!E20*0.9</f>
        <v>21510</v>
      </c>
      <c r="F19" s="160">
        <f>'C завтраками| Bed and breakfast'!F20*0.9</f>
        <v>21510</v>
      </c>
      <c r="G19" s="160">
        <f>'C завтраками| Bed and breakfast'!G20*0.9</f>
        <v>17730</v>
      </c>
      <c r="H19" s="160">
        <f>'C завтраками| Bed and breakfast'!H20*0.9</f>
        <v>17730</v>
      </c>
      <c r="I19" s="160">
        <f>'C завтраками| Bed and breakfast'!I20*0.9</f>
        <v>15570</v>
      </c>
      <c r="J19" s="160">
        <f>'C завтраками| Bed and breakfast'!J20*0.9</f>
        <v>15570</v>
      </c>
      <c r="K19" s="160">
        <f>'C завтраками| Bed and breakfast'!K20*0.9</f>
        <v>16650</v>
      </c>
      <c r="L19" s="160">
        <f>'C завтраками| Bed and breakfast'!L20*0.9</f>
        <v>18810</v>
      </c>
      <c r="M19" s="160">
        <f>'C завтраками| Bed and breakfast'!M20*0.9</f>
        <v>17730</v>
      </c>
      <c r="N19" s="160">
        <f>'C завтраками| Bed and breakfast'!N20*0.9</f>
        <v>13860</v>
      </c>
      <c r="O19" s="160">
        <f>'C завтраками| Bed and breakfast'!O20*0.9</f>
        <v>15570</v>
      </c>
      <c r="P19" s="160">
        <f>'C завтраками| Bed and breakfast'!P20*0.9</f>
        <v>15570</v>
      </c>
      <c r="Q19" s="160">
        <f>'C завтраками| Bed and breakfast'!Q20*0.9</f>
        <v>16650</v>
      </c>
      <c r="R19" s="160">
        <f>'C завтраками| Bed and breakfast'!R20*0.9</f>
        <v>17730</v>
      </c>
      <c r="S19" s="160">
        <f>'C завтраками| Bed and breakfast'!S20*0.9</f>
        <v>13860</v>
      </c>
    </row>
    <row r="20" spans="1:19" ht="10.7" customHeight="1" x14ac:dyDescent="0.2">
      <c r="A20" s="17" t="s">
        <v>5</v>
      </c>
      <c r="B20" s="160"/>
      <c r="C20" s="160"/>
      <c r="D20" s="160"/>
      <c r="E20" s="160"/>
      <c r="F20" s="160"/>
      <c r="G20" s="160"/>
      <c r="H20" s="160"/>
      <c r="I20" s="160"/>
      <c r="J20" s="160"/>
      <c r="K20" s="160"/>
      <c r="L20" s="160"/>
      <c r="M20" s="160"/>
      <c r="N20" s="160"/>
      <c r="O20" s="160"/>
      <c r="P20" s="160"/>
      <c r="Q20" s="160"/>
      <c r="R20" s="160"/>
      <c r="S20" s="160"/>
    </row>
    <row r="21" spans="1:19" ht="10.7" customHeight="1" x14ac:dyDescent="0.2">
      <c r="A21" s="19">
        <v>1</v>
      </c>
      <c r="B21" s="160">
        <f>'C завтраками| Bed and breakfast'!B22*0.9</f>
        <v>19080</v>
      </c>
      <c r="C21" s="160">
        <f>'C завтраками| Bed and breakfast'!C22*0.9</f>
        <v>23940</v>
      </c>
      <c r="D21" s="160">
        <f>'C завтраками| Bed and breakfast'!D22*0.9</f>
        <v>19080</v>
      </c>
      <c r="E21" s="160">
        <f>'C завтраками| Bed and breakfast'!E22*0.9</f>
        <v>23940</v>
      </c>
      <c r="F21" s="160">
        <f>'C завтраками| Bed and breakfast'!F22*0.9</f>
        <v>23940</v>
      </c>
      <c r="G21" s="160">
        <f>'C завтраками| Bed and breakfast'!G22*0.9</f>
        <v>20160</v>
      </c>
      <c r="H21" s="160">
        <f>'C завтраками| Bed and breakfast'!H22*0.9</f>
        <v>20160</v>
      </c>
      <c r="I21" s="160">
        <f>'C завтраками| Bed and breakfast'!I22*0.9</f>
        <v>18000</v>
      </c>
      <c r="J21" s="160">
        <f>'C завтраками| Bed and breakfast'!J22*0.9</f>
        <v>18000</v>
      </c>
      <c r="K21" s="160">
        <f>'C завтраками| Bed and breakfast'!K22*0.9</f>
        <v>19080</v>
      </c>
      <c r="L21" s="160">
        <f>'C завтраками| Bed and breakfast'!L22*0.9</f>
        <v>21240</v>
      </c>
      <c r="M21" s="160">
        <f>'C завтраками| Bed and breakfast'!M22*0.9</f>
        <v>20160</v>
      </c>
      <c r="N21" s="160">
        <f>'C завтраками| Bed and breakfast'!N22*0.9</f>
        <v>16290</v>
      </c>
      <c r="O21" s="160">
        <f>'C завтраками| Bed and breakfast'!O22*0.9</f>
        <v>18000</v>
      </c>
      <c r="P21" s="160">
        <f>'C завтраками| Bed and breakfast'!P22*0.9</f>
        <v>18000</v>
      </c>
      <c r="Q21" s="160">
        <f>'C завтраками| Bed and breakfast'!Q22*0.9</f>
        <v>19080</v>
      </c>
      <c r="R21" s="160">
        <f>'C завтраками| Bed and breakfast'!R22*0.9</f>
        <v>20160</v>
      </c>
      <c r="S21" s="160">
        <f>'C завтраками| Bed and breakfast'!S22*0.9</f>
        <v>16290</v>
      </c>
    </row>
    <row r="22" spans="1:19" ht="10.5" customHeight="1" x14ac:dyDescent="0.2">
      <c r="A22" s="19">
        <v>2</v>
      </c>
      <c r="B22" s="160">
        <f>'C завтраками| Bed and breakfast'!B23*0.9</f>
        <v>20700</v>
      </c>
      <c r="C22" s="160">
        <f>'C завтраками| Bed and breakfast'!C23*0.9</f>
        <v>25560</v>
      </c>
      <c r="D22" s="160">
        <f>'C завтраками| Bed and breakfast'!D23*0.9</f>
        <v>20700</v>
      </c>
      <c r="E22" s="160">
        <f>'C завтраками| Bed and breakfast'!E23*0.9</f>
        <v>25560</v>
      </c>
      <c r="F22" s="160">
        <f>'C завтраками| Bed and breakfast'!F23*0.9</f>
        <v>25560</v>
      </c>
      <c r="G22" s="160">
        <f>'C завтраками| Bed and breakfast'!G23*0.9</f>
        <v>21780</v>
      </c>
      <c r="H22" s="160">
        <f>'C завтраками| Bed and breakfast'!H23*0.9</f>
        <v>21780</v>
      </c>
      <c r="I22" s="160">
        <f>'C завтраками| Bed and breakfast'!I23*0.9</f>
        <v>19620</v>
      </c>
      <c r="J22" s="160">
        <f>'C завтраками| Bed and breakfast'!J23*0.9</f>
        <v>19620</v>
      </c>
      <c r="K22" s="160">
        <f>'C завтраками| Bed and breakfast'!K23*0.9</f>
        <v>20700</v>
      </c>
      <c r="L22" s="160">
        <f>'C завтраками| Bed and breakfast'!L23*0.9</f>
        <v>22860</v>
      </c>
      <c r="M22" s="160">
        <f>'C завтраками| Bed and breakfast'!M23*0.9</f>
        <v>21780</v>
      </c>
      <c r="N22" s="160">
        <f>'C завтраками| Bed and breakfast'!N23*0.9</f>
        <v>17910</v>
      </c>
      <c r="O22" s="160">
        <f>'C завтраками| Bed and breakfast'!O23*0.9</f>
        <v>19620</v>
      </c>
      <c r="P22" s="160">
        <f>'C завтраками| Bed and breakfast'!P23*0.9</f>
        <v>19620</v>
      </c>
      <c r="Q22" s="160">
        <f>'C завтраками| Bed and breakfast'!Q23*0.9</f>
        <v>20700</v>
      </c>
      <c r="R22" s="160">
        <f>'C завтраками| Bed and breakfast'!R23*0.9</f>
        <v>21780</v>
      </c>
      <c r="S22" s="160">
        <f>'C завтраками| Bed and breakfast'!S23*0.9</f>
        <v>17910</v>
      </c>
    </row>
    <row r="23" spans="1:19" ht="10.5" customHeight="1" x14ac:dyDescent="0.2">
      <c r="A23" s="17" t="s">
        <v>6</v>
      </c>
      <c r="B23" s="160"/>
      <c r="C23" s="160"/>
      <c r="D23" s="160"/>
      <c r="E23" s="160"/>
      <c r="F23" s="160"/>
      <c r="G23" s="160"/>
      <c r="H23" s="160"/>
      <c r="I23" s="160"/>
      <c r="J23" s="160"/>
      <c r="K23" s="160"/>
      <c r="L23" s="160"/>
      <c r="M23" s="160"/>
      <c r="N23" s="160"/>
      <c r="O23" s="160"/>
      <c r="P23" s="160"/>
      <c r="Q23" s="160"/>
      <c r="R23" s="160"/>
      <c r="S23" s="160"/>
    </row>
    <row r="24" spans="1:19" ht="10.5" customHeight="1" x14ac:dyDescent="0.2">
      <c r="A24" s="19" t="s">
        <v>1</v>
      </c>
      <c r="B24" s="160">
        <f>'C завтраками| Bed and breakfast'!B25*0.9</f>
        <v>112500</v>
      </c>
      <c r="C24" s="160">
        <f>'C завтраками| Bed and breakfast'!C25*0.9</f>
        <v>112500</v>
      </c>
      <c r="D24" s="160">
        <f>'C завтраками| Bed and breakfast'!D25*0.9</f>
        <v>112500</v>
      </c>
      <c r="E24" s="160">
        <f>'C завтраками| Bed and breakfast'!E25*0.9</f>
        <v>112500</v>
      </c>
      <c r="F24" s="160">
        <f>'C завтраками| Bed and breakfast'!F25*0.9</f>
        <v>112500</v>
      </c>
      <c r="G24" s="160">
        <f>'C завтраками| Bed and breakfast'!G25*0.9</f>
        <v>112500</v>
      </c>
      <c r="H24" s="160">
        <f>'C завтраками| Bed and breakfast'!H25*0.9</f>
        <v>112500</v>
      </c>
      <c r="I24" s="160">
        <f>'C завтраками| Bed and breakfast'!I25*0.9</f>
        <v>112500</v>
      </c>
      <c r="J24" s="160">
        <f>'C завтраками| Bed and breakfast'!J25*0.9</f>
        <v>112500</v>
      </c>
      <c r="K24" s="160">
        <f>'C завтраками| Bed and breakfast'!K25*0.9</f>
        <v>112500</v>
      </c>
      <c r="L24" s="160">
        <f>'C завтраками| Bed and breakfast'!L25*0.9</f>
        <v>112500.90000000001</v>
      </c>
      <c r="M24" s="160">
        <f>'C завтраками| Bed and breakfast'!M25*0.9</f>
        <v>112501.8</v>
      </c>
      <c r="N24" s="160">
        <f>'C завтраками| Bed and breakfast'!N25*0.9</f>
        <v>112500</v>
      </c>
      <c r="O24" s="160">
        <f>'C завтраками| Bed and breakfast'!O25*0.9</f>
        <v>112500</v>
      </c>
      <c r="P24" s="160">
        <f>'C завтраками| Bed and breakfast'!P25*0.9</f>
        <v>112500</v>
      </c>
      <c r="Q24" s="160">
        <f>'C завтраками| Bed and breakfast'!Q25*0.9</f>
        <v>112500</v>
      </c>
      <c r="R24" s="160">
        <f>'C завтраками| Bed and breakfast'!R25*0.9</f>
        <v>112500</v>
      </c>
      <c r="S24" s="160">
        <f>'C завтраками| Bed and breakfast'!S25*0.9</f>
        <v>112500</v>
      </c>
    </row>
    <row r="25" spans="1:19" ht="10.5" customHeight="1" x14ac:dyDescent="0.2">
      <c r="A25" s="170"/>
      <c r="B25" s="166"/>
      <c r="C25" s="166"/>
      <c r="D25" s="166"/>
      <c r="E25" s="166"/>
      <c r="F25" s="166"/>
      <c r="G25" s="166"/>
      <c r="H25" s="166"/>
      <c r="I25" s="166"/>
      <c r="J25" s="166"/>
      <c r="K25" s="166"/>
      <c r="L25" s="166"/>
      <c r="M25" s="166"/>
      <c r="N25" s="166"/>
      <c r="O25" s="166"/>
      <c r="P25" s="166"/>
      <c r="Q25" s="166"/>
      <c r="R25" s="166"/>
      <c r="S25" s="166"/>
    </row>
    <row r="26" spans="1:19" ht="10.5" customHeight="1" x14ac:dyDescent="0.2">
      <c r="A26" s="100" t="s">
        <v>60</v>
      </c>
      <c r="B26" s="166"/>
      <c r="C26" s="166"/>
      <c r="D26" s="166"/>
      <c r="E26" s="166"/>
      <c r="F26" s="166"/>
      <c r="G26" s="166"/>
      <c r="H26" s="166"/>
      <c r="I26" s="166"/>
      <c r="J26" s="166"/>
      <c r="K26" s="166"/>
      <c r="L26" s="166"/>
      <c r="M26" s="166"/>
      <c r="N26" s="166"/>
      <c r="O26" s="166"/>
      <c r="P26" s="166"/>
      <c r="Q26" s="166"/>
      <c r="R26" s="166"/>
      <c r="S26" s="166"/>
    </row>
    <row r="27" spans="1:19" ht="10.5" customHeight="1" x14ac:dyDescent="0.2">
      <c r="A27" s="170"/>
      <c r="B27" s="24">
        <f t="shared" ref="B27" si="0">B3</f>
        <v>45401</v>
      </c>
      <c r="C27" s="24">
        <f t="shared" ref="C27:S27" si="1">C3</f>
        <v>45402</v>
      </c>
      <c r="D27" s="24">
        <f t="shared" si="1"/>
        <v>45403</v>
      </c>
      <c r="E27" s="24">
        <f t="shared" si="1"/>
        <v>45407</v>
      </c>
      <c r="F27" s="24">
        <f t="shared" si="1"/>
        <v>45409</v>
      </c>
      <c r="G27" s="24">
        <f t="shared" si="1"/>
        <v>45411</v>
      </c>
      <c r="H27" s="24">
        <f t="shared" si="1"/>
        <v>45413</v>
      </c>
      <c r="I27" s="24">
        <f t="shared" si="1"/>
        <v>45417</v>
      </c>
      <c r="J27" s="24">
        <f t="shared" si="1"/>
        <v>45419</v>
      </c>
      <c r="K27" s="24">
        <f t="shared" si="1"/>
        <v>45420</v>
      </c>
      <c r="L27" s="24">
        <f t="shared" si="1"/>
        <v>45421</v>
      </c>
      <c r="M27" s="24">
        <f t="shared" si="1"/>
        <v>45423</v>
      </c>
      <c r="N27" s="24">
        <f t="shared" si="1"/>
        <v>45424</v>
      </c>
      <c r="O27" s="24">
        <f t="shared" si="1"/>
        <v>45427</v>
      </c>
      <c r="P27" s="24">
        <f t="shared" si="1"/>
        <v>45429</v>
      </c>
      <c r="Q27" s="24">
        <f t="shared" si="1"/>
        <v>45434</v>
      </c>
      <c r="R27" s="24">
        <f t="shared" si="1"/>
        <v>45435</v>
      </c>
      <c r="S27" s="24">
        <f t="shared" si="1"/>
        <v>45437</v>
      </c>
    </row>
    <row r="28" spans="1:19" ht="24.6" customHeight="1" x14ac:dyDescent="0.2">
      <c r="A28" s="153" t="s">
        <v>11</v>
      </c>
      <c r="B28" s="24">
        <f t="shared" ref="B28" si="2">B4</f>
        <v>45401</v>
      </c>
      <c r="C28" s="24">
        <f t="shared" ref="C28:S28" si="3">C4</f>
        <v>45402</v>
      </c>
      <c r="D28" s="24">
        <f t="shared" si="3"/>
        <v>45406</v>
      </c>
      <c r="E28" s="24">
        <f t="shared" si="3"/>
        <v>45408</v>
      </c>
      <c r="F28" s="24">
        <f t="shared" si="3"/>
        <v>45410</v>
      </c>
      <c r="G28" s="24">
        <f t="shared" si="3"/>
        <v>45412</v>
      </c>
      <c r="H28" s="24">
        <f t="shared" si="3"/>
        <v>45416</v>
      </c>
      <c r="I28" s="24">
        <f t="shared" si="3"/>
        <v>45418</v>
      </c>
      <c r="J28" s="24">
        <f t="shared" si="3"/>
        <v>45419</v>
      </c>
      <c r="K28" s="24">
        <f t="shared" si="3"/>
        <v>45420</v>
      </c>
      <c r="L28" s="24">
        <f t="shared" si="3"/>
        <v>45422</v>
      </c>
      <c r="M28" s="24">
        <f t="shared" si="3"/>
        <v>45423</v>
      </c>
      <c r="N28" s="24">
        <f t="shared" si="3"/>
        <v>45426</v>
      </c>
      <c r="O28" s="24">
        <f t="shared" si="3"/>
        <v>45428</v>
      </c>
      <c r="P28" s="24">
        <f t="shared" si="3"/>
        <v>45433</v>
      </c>
      <c r="Q28" s="24">
        <f t="shared" si="3"/>
        <v>45434</v>
      </c>
      <c r="R28" s="24">
        <f t="shared" si="3"/>
        <v>45436</v>
      </c>
      <c r="S28" s="24">
        <f t="shared" si="3"/>
        <v>45442</v>
      </c>
    </row>
    <row r="29" spans="1:19" ht="10.5" customHeight="1" x14ac:dyDescent="0.2">
      <c r="A29" s="17" t="s">
        <v>149</v>
      </c>
      <c r="B29" s="21"/>
      <c r="C29" s="21"/>
      <c r="D29" s="21"/>
      <c r="E29" s="21"/>
      <c r="F29" s="21"/>
      <c r="G29" s="21"/>
      <c r="H29" s="21"/>
      <c r="I29" s="21"/>
      <c r="J29" s="21"/>
      <c r="K29" s="21"/>
      <c r="L29" s="21"/>
      <c r="M29" s="21"/>
      <c r="N29" s="21"/>
      <c r="O29" s="21"/>
      <c r="P29" s="21"/>
      <c r="Q29" s="21"/>
      <c r="R29" s="21"/>
      <c r="S29" s="21"/>
    </row>
    <row r="30" spans="1:19" ht="10.5" customHeight="1" x14ac:dyDescent="0.2">
      <c r="A30" s="19">
        <v>1</v>
      </c>
      <c r="B30" s="17">
        <f t="shared" ref="B30" si="4">ROUNDUP(B6*0.87,)</f>
        <v>9945</v>
      </c>
      <c r="C30" s="17">
        <f t="shared" ref="C30:S30" si="5">ROUNDUP(C6*0.87,)</f>
        <v>14173</v>
      </c>
      <c r="D30" s="17">
        <f t="shared" si="5"/>
        <v>9945</v>
      </c>
      <c r="E30" s="17">
        <f t="shared" si="5"/>
        <v>14173</v>
      </c>
      <c r="F30" s="17">
        <f t="shared" si="5"/>
        <v>14173</v>
      </c>
      <c r="G30" s="17">
        <f t="shared" si="5"/>
        <v>10884</v>
      </c>
      <c r="H30" s="17">
        <f t="shared" si="5"/>
        <v>10884</v>
      </c>
      <c r="I30" s="17">
        <f t="shared" si="5"/>
        <v>9005</v>
      </c>
      <c r="J30" s="17">
        <f t="shared" si="5"/>
        <v>9005</v>
      </c>
      <c r="K30" s="17">
        <f t="shared" si="5"/>
        <v>9945</v>
      </c>
      <c r="L30" s="17">
        <f t="shared" si="5"/>
        <v>11824</v>
      </c>
      <c r="M30" s="17">
        <f t="shared" si="5"/>
        <v>10884</v>
      </c>
      <c r="N30" s="17">
        <f t="shared" si="5"/>
        <v>7517</v>
      </c>
      <c r="O30" s="17">
        <f t="shared" si="5"/>
        <v>9005</v>
      </c>
      <c r="P30" s="17">
        <f t="shared" si="5"/>
        <v>9005</v>
      </c>
      <c r="Q30" s="17">
        <f t="shared" si="5"/>
        <v>9945</v>
      </c>
      <c r="R30" s="17">
        <f t="shared" si="5"/>
        <v>10884</v>
      </c>
      <c r="S30" s="17">
        <f t="shared" si="5"/>
        <v>7517</v>
      </c>
    </row>
    <row r="31" spans="1:19" ht="10.5" customHeight="1" x14ac:dyDescent="0.2">
      <c r="A31" s="19">
        <v>2</v>
      </c>
      <c r="B31" s="17">
        <f t="shared" ref="B31" si="6">ROUNDUP(B7*0.87,)</f>
        <v>11354</v>
      </c>
      <c r="C31" s="17">
        <f t="shared" ref="C31:S31" si="7">ROUNDUP(C7*0.87,)</f>
        <v>15582</v>
      </c>
      <c r="D31" s="17">
        <f t="shared" si="7"/>
        <v>11354</v>
      </c>
      <c r="E31" s="17">
        <f t="shared" si="7"/>
        <v>15582</v>
      </c>
      <c r="F31" s="17">
        <f t="shared" si="7"/>
        <v>15582</v>
      </c>
      <c r="G31" s="17">
        <f t="shared" si="7"/>
        <v>12294</v>
      </c>
      <c r="H31" s="17">
        <f t="shared" si="7"/>
        <v>12294</v>
      </c>
      <c r="I31" s="17">
        <f t="shared" si="7"/>
        <v>10414</v>
      </c>
      <c r="J31" s="17">
        <f t="shared" si="7"/>
        <v>10414</v>
      </c>
      <c r="K31" s="17">
        <f t="shared" si="7"/>
        <v>11354</v>
      </c>
      <c r="L31" s="17">
        <f t="shared" si="7"/>
        <v>13233</v>
      </c>
      <c r="M31" s="17">
        <f t="shared" si="7"/>
        <v>12294</v>
      </c>
      <c r="N31" s="17">
        <f t="shared" si="7"/>
        <v>8927</v>
      </c>
      <c r="O31" s="17">
        <f t="shared" si="7"/>
        <v>10414</v>
      </c>
      <c r="P31" s="17">
        <f t="shared" si="7"/>
        <v>10414</v>
      </c>
      <c r="Q31" s="17">
        <f t="shared" si="7"/>
        <v>11354</v>
      </c>
      <c r="R31" s="17">
        <f t="shared" si="7"/>
        <v>12294</v>
      </c>
      <c r="S31" s="17">
        <f t="shared" si="7"/>
        <v>8927</v>
      </c>
    </row>
    <row r="32" spans="1:19" ht="10.5" customHeight="1" x14ac:dyDescent="0.2">
      <c r="A32" s="17" t="s">
        <v>150</v>
      </c>
      <c r="B32" s="17"/>
      <c r="C32" s="17"/>
      <c r="D32" s="17"/>
      <c r="E32" s="17"/>
      <c r="F32" s="17"/>
      <c r="G32" s="17"/>
      <c r="H32" s="17"/>
      <c r="I32" s="17"/>
      <c r="J32" s="17"/>
      <c r="K32" s="17"/>
      <c r="L32" s="17"/>
      <c r="M32" s="17"/>
      <c r="N32" s="17"/>
      <c r="O32" s="17"/>
      <c r="P32" s="17"/>
      <c r="Q32" s="17"/>
      <c r="R32" s="17"/>
      <c r="S32" s="17"/>
    </row>
    <row r="33" spans="1:19" ht="10.5" customHeight="1" x14ac:dyDescent="0.2">
      <c r="A33" s="19">
        <v>1</v>
      </c>
      <c r="B33" s="17">
        <f t="shared" ref="B33" si="8">ROUNDUP(B9*0.87,)</f>
        <v>10728</v>
      </c>
      <c r="C33" s="17">
        <f t="shared" ref="C33:S33" si="9">ROUNDUP(C9*0.87,)</f>
        <v>14956</v>
      </c>
      <c r="D33" s="17">
        <f t="shared" si="9"/>
        <v>10728</v>
      </c>
      <c r="E33" s="17">
        <f t="shared" si="9"/>
        <v>14956</v>
      </c>
      <c r="F33" s="17">
        <f t="shared" si="9"/>
        <v>14956</v>
      </c>
      <c r="G33" s="17">
        <f t="shared" si="9"/>
        <v>11667</v>
      </c>
      <c r="H33" s="17">
        <f t="shared" si="9"/>
        <v>11667</v>
      </c>
      <c r="I33" s="17">
        <f t="shared" si="9"/>
        <v>9788</v>
      </c>
      <c r="J33" s="17">
        <f t="shared" si="9"/>
        <v>9788</v>
      </c>
      <c r="K33" s="17">
        <f t="shared" si="9"/>
        <v>10728</v>
      </c>
      <c r="L33" s="17">
        <f t="shared" si="9"/>
        <v>12607</v>
      </c>
      <c r="M33" s="17">
        <f t="shared" si="9"/>
        <v>11667</v>
      </c>
      <c r="N33" s="17">
        <f t="shared" si="9"/>
        <v>8300</v>
      </c>
      <c r="O33" s="17">
        <f t="shared" si="9"/>
        <v>9788</v>
      </c>
      <c r="P33" s="17">
        <f t="shared" si="9"/>
        <v>9788</v>
      </c>
      <c r="Q33" s="17">
        <f t="shared" si="9"/>
        <v>10728</v>
      </c>
      <c r="R33" s="17">
        <f t="shared" si="9"/>
        <v>11667</v>
      </c>
      <c r="S33" s="17">
        <f t="shared" si="9"/>
        <v>8300</v>
      </c>
    </row>
    <row r="34" spans="1:19" ht="10.5" customHeight="1" x14ac:dyDescent="0.2">
      <c r="A34" s="19">
        <v>2</v>
      </c>
      <c r="B34" s="17">
        <f t="shared" ref="B34" si="10">ROUNDUP(B10*0.87,)</f>
        <v>12137</v>
      </c>
      <c r="C34" s="17">
        <f t="shared" ref="C34:S34" si="11">ROUNDUP(C10*0.87,)</f>
        <v>16365</v>
      </c>
      <c r="D34" s="17">
        <f t="shared" si="11"/>
        <v>12137</v>
      </c>
      <c r="E34" s="17">
        <f t="shared" si="11"/>
        <v>16365</v>
      </c>
      <c r="F34" s="17">
        <f t="shared" si="11"/>
        <v>16365</v>
      </c>
      <c r="G34" s="17">
        <f t="shared" si="11"/>
        <v>13077</v>
      </c>
      <c r="H34" s="17">
        <f t="shared" si="11"/>
        <v>13077</v>
      </c>
      <c r="I34" s="17">
        <f t="shared" si="11"/>
        <v>11197</v>
      </c>
      <c r="J34" s="17">
        <f t="shared" si="11"/>
        <v>11197</v>
      </c>
      <c r="K34" s="17">
        <f t="shared" si="11"/>
        <v>12137</v>
      </c>
      <c r="L34" s="17">
        <f t="shared" si="11"/>
        <v>14016</v>
      </c>
      <c r="M34" s="17">
        <f t="shared" si="11"/>
        <v>13077</v>
      </c>
      <c r="N34" s="17">
        <f t="shared" si="11"/>
        <v>9710</v>
      </c>
      <c r="O34" s="17">
        <f t="shared" si="11"/>
        <v>11197</v>
      </c>
      <c r="P34" s="17">
        <f t="shared" si="11"/>
        <v>11197</v>
      </c>
      <c r="Q34" s="17">
        <f t="shared" si="11"/>
        <v>12137</v>
      </c>
      <c r="R34" s="17">
        <f t="shared" si="11"/>
        <v>13077</v>
      </c>
      <c r="S34" s="17">
        <f t="shared" si="11"/>
        <v>9710</v>
      </c>
    </row>
    <row r="35" spans="1:19" ht="10.5" customHeight="1" x14ac:dyDescent="0.2">
      <c r="A35" s="17" t="s">
        <v>151</v>
      </c>
      <c r="B35" s="17"/>
      <c r="C35" s="17"/>
      <c r="D35" s="17"/>
      <c r="E35" s="17"/>
      <c r="F35" s="17"/>
      <c r="G35" s="17"/>
      <c r="H35" s="17"/>
      <c r="I35" s="17"/>
      <c r="J35" s="17"/>
      <c r="K35" s="17"/>
      <c r="L35" s="17"/>
      <c r="M35" s="17"/>
      <c r="N35" s="17"/>
      <c r="O35" s="17"/>
      <c r="P35" s="17"/>
      <c r="Q35" s="17"/>
      <c r="R35" s="17"/>
      <c r="S35" s="17"/>
    </row>
    <row r="36" spans="1:19" ht="10.5" customHeight="1" x14ac:dyDescent="0.2">
      <c r="A36" s="19">
        <v>1</v>
      </c>
      <c r="B36" s="17">
        <f t="shared" ref="B36" si="12">ROUNDUP(B12*0.87,)</f>
        <v>11511</v>
      </c>
      <c r="C36" s="17">
        <f t="shared" ref="C36:S36" si="13">ROUNDUP(C12*0.87,)</f>
        <v>15739</v>
      </c>
      <c r="D36" s="17">
        <f t="shared" si="13"/>
        <v>11511</v>
      </c>
      <c r="E36" s="17">
        <f t="shared" si="13"/>
        <v>15739</v>
      </c>
      <c r="F36" s="17">
        <f t="shared" si="13"/>
        <v>15739</v>
      </c>
      <c r="G36" s="17">
        <f t="shared" si="13"/>
        <v>12450</v>
      </c>
      <c r="H36" s="17">
        <f t="shared" si="13"/>
        <v>12450</v>
      </c>
      <c r="I36" s="17">
        <f t="shared" si="13"/>
        <v>10571</v>
      </c>
      <c r="J36" s="17">
        <f t="shared" si="13"/>
        <v>10571</v>
      </c>
      <c r="K36" s="17">
        <f t="shared" si="13"/>
        <v>11511</v>
      </c>
      <c r="L36" s="17">
        <f t="shared" si="13"/>
        <v>13390</v>
      </c>
      <c r="M36" s="17">
        <f t="shared" si="13"/>
        <v>12450</v>
      </c>
      <c r="N36" s="17">
        <f t="shared" si="13"/>
        <v>9083</v>
      </c>
      <c r="O36" s="17">
        <f t="shared" si="13"/>
        <v>10571</v>
      </c>
      <c r="P36" s="17">
        <f t="shared" si="13"/>
        <v>10571</v>
      </c>
      <c r="Q36" s="17">
        <f t="shared" si="13"/>
        <v>11511</v>
      </c>
      <c r="R36" s="17">
        <f t="shared" si="13"/>
        <v>12450</v>
      </c>
      <c r="S36" s="17">
        <f t="shared" si="13"/>
        <v>9083</v>
      </c>
    </row>
    <row r="37" spans="1:19" ht="10.5" customHeight="1" x14ac:dyDescent="0.2">
      <c r="A37" s="19">
        <v>2</v>
      </c>
      <c r="B37" s="17">
        <f t="shared" ref="B37" si="14">ROUNDUP(B13*0.87,)</f>
        <v>12920</v>
      </c>
      <c r="C37" s="17">
        <f t="shared" ref="C37:S37" si="15">ROUNDUP(C13*0.87,)</f>
        <v>17148</v>
      </c>
      <c r="D37" s="17">
        <f t="shared" si="15"/>
        <v>12920</v>
      </c>
      <c r="E37" s="17">
        <f t="shared" si="15"/>
        <v>17148</v>
      </c>
      <c r="F37" s="17">
        <f t="shared" si="15"/>
        <v>17148</v>
      </c>
      <c r="G37" s="17">
        <f t="shared" si="15"/>
        <v>13860</v>
      </c>
      <c r="H37" s="17">
        <f t="shared" si="15"/>
        <v>13860</v>
      </c>
      <c r="I37" s="17">
        <f t="shared" si="15"/>
        <v>11980</v>
      </c>
      <c r="J37" s="17">
        <f t="shared" si="15"/>
        <v>11980</v>
      </c>
      <c r="K37" s="17">
        <f t="shared" si="15"/>
        <v>12920</v>
      </c>
      <c r="L37" s="17">
        <f t="shared" si="15"/>
        <v>14799</v>
      </c>
      <c r="M37" s="17">
        <f t="shared" si="15"/>
        <v>13860</v>
      </c>
      <c r="N37" s="17">
        <f t="shared" si="15"/>
        <v>10493</v>
      </c>
      <c r="O37" s="17">
        <f t="shared" si="15"/>
        <v>11980</v>
      </c>
      <c r="P37" s="17">
        <f t="shared" si="15"/>
        <v>11980</v>
      </c>
      <c r="Q37" s="17">
        <f t="shared" si="15"/>
        <v>12920</v>
      </c>
      <c r="R37" s="17">
        <f t="shared" si="15"/>
        <v>13860</v>
      </c>
      <c r="S37" s="17">
        <f t="shared" si="15"/>
        <v>10493</v>
      </c>
    </row>
    <row r="38" spans="1:19" ht="10.5" customHeight="1" x14ac:dyDescent="0.2">
      <c r="A38" s="17" t="s">
        <v>4</v>
      </c>
      <c r="B38" s="17"/>
      <c r="C38" s="17"/>
      <c r="D38" s="17"/>
      <c r="E38" s="17"/>
      <c r="F38" s="17"/>
      <c r="G38" s="17"/>
      <c r="H38" s="17"/>
      <c r="I38" s="17"/>
      <c r="J38" s="17"/>
      <c r="K38" s="17"/>
      <c r="L38" s="17"/>
      <c r="M38" s="17"/>
      <c r="N38" s="17"/>
      <c r="O38" s="17"/>
      <c r="P38" s="17"/>
      <c r="Q38" s="17"/>
      <c r="R38" s="17"/>
      <c r="S38" s="17"/>
    </row>
    <row r="39" spans="1:19" ht="10.5" customHeight="1" x14ac:dyDescent="0.2">
      <c r="A39" s="19">
        <v>1</v>
      </c>
      <c r="B39" s="17">
        <f t="shared" ref="B39" si="16">ROUNDUP(B15*0.87,)</f>
        <v>12294</v>
      </c>
      <c r="C39" s="17">
        <f t="shared" ref="C39:S39" si="17">ROUNDUP(C15*0.87,)</f>
        <v>16522</v>
      </c>
      <c r="D39" s="17">
        <f t="shared" si="17"/>
        <v>12294</v>
      </c>
      <c r="E39" s="17">
        <f t="shared" si="17"/>
        <v>16522</v>
      </c>
      <c r="F39" s="17">
        <f t="shared" si="17"/>
        <v>16522</v>
      </c>
      <c r="G39" s="17">
        <f t="shared" si="17"/>
        <v>13233</v>
      </c>
      <c r="H39" s="17">
        <f t="shared" si="17"/>
        <v>13233</v>
      </c>
      <c r="I39" s="17">
        <f t="shared" si="17"/>
        <v>11354</v>
      </c>
      <c r="J39" s="17">
        <f t="shared" si="17"/>
        <v>11354</v>
      </c>
      <c r="K39" s="17">
        <f t="shared" si="17"/>
        <v>12294</v>
      </c>
      <c r="L39" s="17">
        <f t="shared" si="17"/>
        <v>14173</v>
      </c>
      <c r="M39" s="17">
        <f t="shared" si="17"/>
        <v>13233</v>
      </c>
      <c r="N39" s="17">
        <f t="shared" si="17"/>
        <v>9866</v>
      </c>
      <c r="O39" s="17">
        <f t="shared" si="17"/>
        <v>11354</v>
      </c>
      <c r="P39" s="17">
        <f t="shared" si="17"/>
        <v>11354</v>
      </c>
      <c r="Q39" s="17">
        <f t="shared" si="17"/>
        <v>12294</v>
      </c>
      <c r="R39" s="17">
        <f t="shared" si="17"/>
        <v>13233</v>
      </c>
      <c r="S39" s="17">
        <f t="shared" si="17"/>
        <v>9866</v>
      </c>
    </row>
    <row r="40" spans="1:19" ht="10.7" customHeight="1" x14ac:dyDescent="0.2">
      <c r="A40" s="19">
        <v>2</v>
      </c>
      <c r="B40" s="17">
        <f t="shared" ref="B40" si="18">ROUNDUP(B16*0.87,)</f>
        <v>13703</v>
      </c>
      <c r="C40" s="17">
        <f t="shared" ref="C40:S40" si="19">ROUNDUP(C16*0.87,)</f>
        <v>17931</v>
      </c>
      <c r="D40" s="17">
        <f t="shared" si="19"/>
        <v>13703</v>
      </c>
      <c r="E40" s="17">
        <f t="shared" si="19"/>
        <v>17931</v>
      </c>
      <c r="F40" s="17">
        <f t="shared" si="19"/>
        <v>17931</v>
      </c>
      <c r="G40" s="17">
        <f t="shared" si="19"/>
        <v>14643</v>
      </c>
      <c r="H40" s="17">
        <f t="shared" si="19"/>
        <v>14643</v>
      </c>
      <c r="I40" s="17">
        <f t="shared" si="19"/>
        <v>12763</v>
      </c>
      <c r="J40" s="17">
        <f t="shared" si="19"/>
        <v>12763</v>
      </c>
      <c r="K40" s="17">
        <f t="shared" si="19"/>
        <v>13703</v>
      </c>
      <c r="L40" s="17">
        <f t="shared" si="19"/>
        <v>15582</v>
      </c>
      <c r="M40" s="17">
        <f t="shared" si="19"/>
        <v>14643</v>
      </c>
      <c r="N40" s="17">
        <f t="shared" si="19"/>
        <v>11276</v>
      </c>
      <c r="O40" s="17">
        <f t="shared" si="19"/>
        <v>12763</v>
      </c>
      <c r="P40" s="17">
        <f t="shared" si="19"/>
        <v>12763</v>
      </c>
      <c r="Q40" s="17">
        <f t="shared" si="19"/>
        <v>13703</v>
      </c>
      <c r="R40" s="17">
        <f t="shared" si="19"/>
        <v>14643</v>
      </c>
      <c r="S40" s="17">
        <f t="shared" si="19"/>
        <v>11276</v>
      </c>
    </row>
    <row r="41" spans="1:19" ht="10.7" customHeight="1" x14ac:dyDescent="0.2">
      <c r="A41" s="17" t="s">
        <v>152</v>
      </c>
      <c r="B41" s="17"/>
      <c r="C41" s="17"/>
      <c r="D41" s="17"/>
      <c r="E41" s="17"/>
      <c r="F41" s="17"/>
      <c r="G41" s="17"/>
      <c r="H41" s="17"/>
      <c r="I41" s="17"/>
      <c r="J41" s="17"/>
      <c r="K41" s="17"/>
      <c r="L41" s="17"/>
      <c r="M41" s="17"/>
      <c r="N41" s="17"/>
      <c r="O41" s="17"/>
      <c r="P41" s="17"/>
      <c r="Q41" s="17"/>
      <c r="R41" s="17"/>
      <c r="S41" s="17"/>
    </row>
    <row r="42" spans="1:19" ht="10.7" customHeight="1" x14ac:dyDescent="0.2">
      <c r="A42" s="19">
        <v>1</v>
      </c>
      <c r="B42" s="17">
        <f t="shared" ref="B42" si="20">ROUNDUP(B18*0.87,)</f>
        <v>13077</v>
      </c>
      <c r="C42" s="17">
        <f t="shared" ref="C42:S42" si="21">ROUNDUP(C18*0.87,)</f>
        <v>17305</v>
      </c>
      <c r="D42" s="17">
        <f t="shared" si="21"/>
        <v>13077</v>
      </c>
      <c r="E42" s="17">
        <f t="shared" si="21"/>
        <v>17305</v>
      </c>
      <c r="F42" s="17">
        <f t="shared" si="21"/>
        <v>17305</v>
      </c>
      <c r="G42" s="17">
        <f t="shared" si="21"/>
        <v>14016</v>
      </c>
      <c r="H42" s="17">
        <f t="shared" si="21"/>
        <v>14016</v>
      </c>
      <c r="I42" s="17">
        <f t="shared" si="21"/>
        <v>12137</v>
      </c>
      <c r="J42" s="17">
        <f t="shared" si="21"/>
        <v>12137</v>
      </c>
      <c r="K42" s="17">
        <f t="shared" si="21"/>
        <v>13077</v>
      </c>
      <c r="L42" s="17">
        <f t="shared" si="21"/>
        <v>14956</v>
      </c>
      <c r="M42" s="17">
        <f t="shared" si="21"/>
        <v>14016</v>
      </c>
      <c r="N42" s="17">
        <f t="shared" si="21"/>
        <v>10649</v>
      </c>
      <c r="O42" s="17">
        <f t="shared" si="21"/>
        <v>12137</v>
      </c>
      <c r="P42" s="17">
        <f t="shared" si="21"/>
        <v>12137</v>
      </c>
      <c r="Q42" s="17">
        <f t="shared" si="21"/>
        <v>13077</v>
      </c>
      <c r="R42" s="17">
        <f t="shared" si="21"/>
        <v>14016</v>
      </c>
      <c r="S42" s="17">
        <f t="shared" si="21"/>
        <v>10649</v>
      </c>
    </row>
    <row r="43" spans="1:19" ht="10.7" customHeight="1" x14ac:dyDescent="0.2">
      <c r="A43" s="19">
        <v>2</v>
      </c>
      <c r="B43" s="17">
        <f t="shared" ref="B43" si="22">ROUNDUP(B19*0.87,)</f>
        <v>14486</v>
      </c>
      <c r="C43" s="17">
        <f t="shared" ref="C43:S43" si="23">ROUNDUP(C19*0.87,)</f>
        <v>18714</v>
      </c>
      <c r="D43" s="17">
        <f t="shared" si="23"/>
        <v>14486</v>
      </c>
      <c r="E43" s="17">
        <f t="shared" si="23"/>
        <v>18714</v>
      </c>
      <c r="F43" s="17">
        <f t="shared" si="23"/>
        <v>18714</v>
      </c>
      <c r="G43" s="17">
        <f t="shared" si="23"/>
        <v>15426</v>
      </c>
      <c r="H43" s="17">
        <f t="shared" si="23"/>
        <v>15426</v>
      </c>
      <c r="I43" s="17">
        <f t="shared" si="23"/>
        <v>13546</v>
      </c>
      <c r="J43" s="17">
        <f t="shared" si="23"/>
        <v>13546</v>
      </c>
      <c r="K43" s="17">
        <f t="shared" si="23"/>
        <v>14486</v>
      </c>
      <c r="L43" s="17">
        <f t="shared" si="23"/>
        <v>16365</v>
      </c>
      <c r="M43" s="17">
        <f t="shared" si="23"/>
        <v>15426</v>
      </c>
      <c r="N43" s="17">
        <f t="shared" si="23"/>
        <v>12059</v>
      </c>
      <c r="O43" s="17">
        <f t="shared" si="23"/>
        <v>13546</v>
      </c>
      <c r="P43" s="17">
        <f t="shared" si="23"/>
        <v>13546</v>
      </c>
      <c r="Q43" s="17">
        <f t="shared" si="23"/>
        <v>14486</v>
      </c>
      <c r="R43" s="17">
        <f t="shared" si="23"/>
        <v>15426</v>
      </c>
      <c r="S43" s="17">
        <f t="shared" si="23"/>
        <v>12059</v>
      </c>
    </row>
    <row r="44" spans="1:19" ht="10.7" customHeight="1" x14ac:dyDescent="0.2">
      <c r="A44" s="17" t="s">
        <v>5</v>
      </c>
      <c r="B44" s="17"/>
      <c r="C44" s="17"/>
      <c r="D44" s="17"/>
      <c r="E44" s="17"/>
      <c r="F44" s="17"/>
      <c r="G44" s="17"/>
      <c r="H44" s="17"/>
      <c r="I44" s="17"/>
      <c r="J44" s="17"/>
      <c r="K44" s="17"/>
      <c r="L44" s="17"/>
      <c r="M44" s="17"/>
      <c r="N44" s="17"/>
      <c r="O44" s="17"/>
      <c r="P44" s="17"/>
      <c r="Q44" s="17"/>
      <c r="R44" s="17"/>
      <c r="S44" s="17"/>
    </row>
    <row r="45" spans="1:19" ht="10.7" customHeight="1" x14ac:dyDescent="0.2">
      <c r="A45" s="19">
        <v>1</v>
      </c>
      <c r="B45" s="17">
        <f t="shared" ref="B45" si="24">ROUNDUP(B21*0.87,)</f>
        <v>16600</v>
      </c>
      <c r="C45" s="17">
        <f t="shared" ref="C45:S45" si="25">ROUNDUP(C21*0.87,)</f>
        <v>20828</v>
      </c>
      <c r="D45" s="17">
        <f t="shared" si="25"/>
        <v>16600</v>
      </c>
      <c r="E45" s="17">
        <f t="shared" si="25"/>
        <v>20828</v>
      </c>
      <c r="F45" s="17">
        <f t="shared" si="25"/>
        <v>20828</v>
      </c>
      <c r="G45" s="17">
        <f t="shared" si="25"/>
        <v>17540</v>
      </c>
      <c r="H45" s="17">
        <f t="shared" si="25"/>
        <v>17540</v>
      </c>
      <c r="I45" s="17">
        <f t="shared" si="25"/>
        <v>15660</v>
      </c>
      <c r="J45" s="17">
        <f t="shared" si="25"/>
        <v>15660</v>
      </c>
      <c r="K45" s="17">
        <f t="shared" si="25"/>
        <v>16600</v>
      </c>
      <c r="L45" s="17">
        <f t="shared" si="25"/>
        <v>18479</v>
      </c>
      <c r="M45" s="17">
        <f t="shared" si="25"/>
        <v>17540</v>
      </c>
      <c r="N45" s="17">
        <f t="shared" si="25"/>
        <v>14173</v>
      </c>
      <c r="O45" s="17">
        <f t="shared" si="25"/>
        <v>15660</v>
      </c>
      <c r="P45" s="17">
        <f t="shared" si="25"/>
        <v>15660</v>
      </c>
      <c r="Q45" s="17">
        <f t="shared" si="25"/>
        <v>16600</v>
      </c>
      <c r="R45" s="17">
        <f t="shared" si="25"/>
        <v>17540</v>
      </c>
      <c r="S45" s="17">
        <f t="shared" si="25"/>
        <v>14173</v>
      </c>
    </row>
    <row r="46" spans="1:19" ht="10.7" customHeight="1" x14ac:dyDescent="0.2">
      <c r="A46" s="19">
        <v>2</v>
      </c>
      <c r="B46" s="17">
        <f t="shared" ref="B46" si="26">ROUNDUP(B22*0.87,)</f>
        <v>18009</v>
      </c>
      <c r="C46" s="17">
        <f t="shared" ref="C46:S46" si="27">ROUNDUP(C22*0.87,)</f>
        <v>22238</v>
      </c>
      <c r="D46" s="17">
        <f t="shared" si="27"/>
        <v>18009</v>
      </c>
      <c r="E46" s="17">
        <f t="shared" si="27"/>
        <v>22238</v>
      </c>
      <c r="F46" s="17">
        <f t="shared" si="27"/>
        <v>22238</v>
      </c>
      <c r="G46" s="17">
        <f t="shared" si="27"/>
        <v>18949</v>
      </c>
      <c r="H46" s="17">
        <f t="shared" si="27"/>
        <v>18949</v>
      </c>
      <c r="I46" s="17">
        <f t="shared" si="27"/>
        <v>17070</v>
      </c>
      <c r="J46" s="17">
        <f t="shared" si="27"/>
        <v>17070</v>
      </c>
      <c r="K46" s="17">
        <f t="shared" si="27"/>
        <v>18009</v>
      </c>
      <c r="L46" s="17">
        <f t="shared" si="27"/>
        <v>19889</v>
      </c>
      <c r="M46" s="17">
        <f t="shared" si="27"/>
        <v>18949</v>
      </c>
      <c r="N46" s="17">
        <f t="shared" si="27"/>
        <v>15582</v>
      </c>
      <c r="O46" s="17">
        <f t="shared" si="27"/>
        <v>17070</v>
      </c>
      <c r="P46" s="17">
        <f t="shared" si="27"/>
        <v>17070</v>
      </c>
      <c r="Q46" s="17">
        <f t="shared" si="27"/>
        <v>18009</v>
      </c>
      <c r="R46" s="17">
        <f t="shared" si="27"/>
        <v>18949</v>
      </c>
      <c r="S46" s="17">
        <f t="shared" si="27"/>
        <v>15582</v>
      </c>
    </row>
    <row r="47" spans="1:19" ht="12.75" customHeight="1" x14ac:dyDescent="0.2">
      <c r="A47" s="17" t="s">
        <v>6</v>
      </c>
      <c r="B47" s="17"/>
      <c r="C47" s="17"/>
      <c r="D47" s="17"/>
      <c r="E47" s="17"/>
      <c r="F47" s="17"/>
      <c r="G47" s="17"/>
      <c r="H47" s="17"/>
      <c r="I47" s="17"/>
      <c r="J47" s="17"/>
      <c r="K47" s="17"/>
      <c r="L47" s="17"/>
      <c r="M47" s="17"/>
      <c r="N47" s="17"/>
      <c r="O47" s="17"/>
      <c r="P47" s="17"/>
      <c r="Q47" s="17"/>
      <c r="R47" s="17"/>
      <c r="S47" s="17"/>
    </row>
    <row r="48" spans="1:19" x14ac:dyDescent="0.2">
      <c r="A48" s="19" t="s">
        <v>1</v>
      </c>
      <c r="B48" s="17">
        <f t="shared" ref="B48" si="28">ROUNDUP(B24*0.87,)</f>
        <v>97875</v>
      </c>
      <c r="C48" s="17">
        <f t="shared" ref="C48:S48" si="29">ROUNDUP(C24*0.87,)</f>
        <v>97875</v>
      </c>
      <c r="D48" s="17">
        <f t="shared" si="29"/>
        <v>97875</v>
      </c>
      <c r="E48" s="17">
        <f t="shared" si="29"/>
        <v>97875</v>
      </c>
      <c r="F48" s="17">
        <f t="shared" si="29"/>
        <v>97875</v>
      </c>
      <c r="G48" s="17">
        <f t="shared" si="29"/>
        <v>97875</v>
      </c>
      <c r="H48" s="17">
        <f t="shared" si="29"/>
        <v>97875</v>
      </c>
      <c r="I48" s="17">
        <f t="shared" si="29"/>
        <v>97875</v>
      </c>
      <c r="J48" s="17">
        <f t="shared" si="29"/>
        <v>97875</v>
      </c>
      <c r="K48" s="17">
        <f t="shared" si="29"/>
        <v>97875</v>
      </c>
      <c r="L48" s="17">
        <f t="shared" si="29"/>
        <v>97876</v>
      </c>
      <c r="M48" s="17">
        <f t="shared" si="29"/>
        <v>97877</v>
      </c>
      <c r="N48" s="17">
        <f t="shared" si="29"/>
        <v>97875</v>
      </c>
      <c r="O48" s="17">
        <f t="shared" si="29"/>
        <v>97875</v>
      </c>
      <c r="P48" s="17">
        <f t="shared" si="29"/>
        <v>97875</v>
      </c>
      <c r="Q48" s="17">
        <f t="shared" si="29"/>
        <v>97875</v>
      </c>
      <c r="R48" s="17">
        <f t="shared" si="29"/>
        <v>97875</v>
      </c>
      <c r="S48" s="17">
        <f t="shared" si="29"/>
        <v>97875</v>
      </c>
    </row>
    <row r="49" spans="1:1" ht="150" x14ac:dyDescent="0.2">
      <c r="A49" s="219" t="s">
        <v>245</v>
      </c>
    </row>
    <row r="50" spans="1:1" ht="12.75" thickBot="1" x14ac:dyDescent="0.25">
      <c r="A50" s="112" t="s">
        <v>24</v>
      </c>
    </row>
    <row r="51" spans="1:1" ht="12.75" thickBot="1" x14ac:dyDescent="0.25">
      <c r="A51" s="221" t="s">
        <v>254</v>
      </c>
    </row>
    <row r="52" spans="1:1" x14ac:dyDescent="0.2">
      <c r="A52" s="114" t="s">
        <v>255</v>
      </c>
    </row>
    <row r="53" spans="1:1" x14ac:dyDescent="0.2">
      <c r="A53" s="63"/>
    </row>
    <row r="54" spans="1:1" x14ac:dyDescent="0.2">
      <c r="A54" s="112" t="s">
        <v>12</v>
      </c>
    </row>
    <row r="55" spans="1:1" x14ac:dyDescent="0.2">
      <c r="A55" s="22" t="s">
        <v>13</v>
      </c>
    </row>
    <row r="56" spans="1:1" x14ac:dyDescent="0.2">
      <c r="A56" s="22" t="s">
        <v>14</v>
      </c>
    </row>
    <row r="57" spans="1:1" ht="24" x14ac:dyDescent="0.2">
      <c r="A57" s="66" t="s">
        <v>18</v>
      </c>
    </row>
    <row r="58" spans="1:1" ht="12" customHeight="1" x14ac:dyDescent="0.2">
      <c r="A58" s="156" t="s">
        <v>126</v>
      </c>
    </row>
    <row r="59" spans="1:1" ht="24" x14ac:dyDescent="0.2">
      <c r="A59" s="158" t="s">
        <v>215</v>
      </c>
    </row>
    <row r="60" spans="1:1" x14ac:dyDescent="0.2">
      <c r="A60" s="53"/>
    </row>
    <row r="61" spans="1:1" ht="25.5" x14ac:dyDescent="0.2">
      <c r="A61" s="115" t="s">
        <v>253</v>
      </c>
    </row>
    <row r="62" spans="1:1" ht="51" x14ac:dyDescent="0.2">
      <c r="A62" s="220" t="s">
        <v>246</v>
      </c>
    </row>
    <row r="63" spans="1:1" ht="51" x14ac:dyDescent="0.2">
      <c r="A63" s="220" t="s">
        <v>247</v>
      </c>
    </row>
    <row r="64" spans="1:1" ht="25.5" x14ac:dyDescent="0.2">
      <c r="A64" s="220" t="s">
        <v>248</v>
      </c>
    </row>
    <row r="65" spans="1:1" ht="51" x14ac:dyDescent="0.2">
      <c r="A65" s="220" t="s">
        <v>249</v>
      </c>
    </row>
    <row r="66" spans="1:1" ht="25.5" x14ac:dyDescent="0.2">
      <c r="A66" s="220" t="s">
        <v>250</v>
      </c>
    </row>
    <row r="67" spans="1:1" ht="12.75" x14ac:dyDescent="0.2">
      <c r="A67" s="220" t="s">
        <v>251</v>
      </c>
    </row>
    <row r="68" spans="1:1" x14ac:dyDescent="0.2">
      <c r="A68" s="83"/>
    </row>
    <row r="69" spans="1:1" ht="42" x14ac:dyDescent="0.2">
      <c r="A69" s="89" t="s">
        <v>47</v>
      </c>
    </row>
    <row r="70" spans="1:1" ht="21" x14ac:dyDescent="0.2">
      <c r="A70" s="116" t="s">
        <v>48</v>
      </c>
    </row>
    <row r="71" spans="1:1" ht="53.25" x14ac:dyDescent="0.2">
      <c r="A71" s="86" t="s">
        <v>49</v>
      </c>
    </row>
    <row r="72" spans="1:1" ht="31.5" x14ac:dyDescent="0.2">
      <c r="A72" s="69" t="s">
        <v>50</v>
      </c>
    </row>
    <row r="73" spans="1:1" x14ac:dyDescent="0.2">
      <c r="A73" s="71"/>
    </row>
    <row r="74" spans="1:1" x14ac:dyDescent="0.2">
      <c r="A74" s="72" t="s">
        <v>16</v>
      </c>
    </row>
    <row r="75" spans="1:1" ht="24" x14ac:dyDescent="0.2">
      <c r="A75" s="162" t="s">
        <v>32</v>
      </c>
    </row>
    <row r="76" spans="1:1" ht="24" x14ac:dyDescent="0.2">
      <c r="A76" s="162" t="s">
        <v>33</v>
      </c>
    </row>
    <row r="77" spans="1:1" x14ac:dyDescent="0.2">
      <c r="A77" s="71"/>
    </row>
    <row r="78" spans="1:1" x14ac:dyDescent="0.2">
      <c r="A78" s="54"/>
    </row>
    <row r="79" spans="1:1" x14ac:dyDescent="0.2">
      <c r="A79" s="55"/>
    </row>
    <row r="80" spans="1:1" x14ac:dyDescent="0.2">
      <c r="A80" s="55"/>
    </row>
  </sheetData>
  <pageMargins left="0.25" right="0.25" top="0.75" bottom="0.75" header="0.3" footer="0.3"/>
  <pageSetup scale="51"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6"/>
  <sheetViews>
    <sheetView topLeftCell="A34" zoomScaleNormal="100" workbookViewId="0">
      <pane xSplit="1" topLeftCell="B1" activePane="topRight" state="frozen"/>
      <selection pane="topRight" activeCell="A52" sqref="A52"/>
    </sheetView>
  </sheetViews>
  <sheetFormatPr defaultColWidth="9" defaultRowHeight="12" x14ac:dyDescent="0.2"/>
  <cols>
    <col min="1" max="1" width="73.7109375" style="152" customWidth="1"/>
    <col min="2" max="16384" width="9" style="152"/>
  </cols>
  <sheetData>
    <row r="1" spans="1:19" ht="11.45" customHeight="1" x14ac:dyDescent="0.2">
      <c r="A1" s="13" t="s">
        <v>199</v>
      </c>
    </row>
    <row r="2" spans="1:19" ht="11.45" customHeight="1" x14ac:dyDescent="0.2">
      <c r="A2" s="111" t="s">
        <v>252</v>
      </c>
    </row>
    <row r="3" spans="1:19" ht="11.45" customHeight="1" x14ac:dyDescent="0.2">
      <c r="A3" s="100" t="s">
        <v>9</v>
      </c>
      <c r="B3" s="97">
        <f>'C завтраками| Bed and breakfast'!B4</f>
        <v>45401</v>
      </c>
      <c r="C3" s="97">
        <f>'C завтраками| Bed and breakfast'!C4</f>
        <v>45402</v>
      </c>
      <c r="D3" s="97">
        <f>'C завтраками| Bed and breakfast'!D4</f>
        <v>45403</v>
      </c>
      <c r="E3" s="24">
        <f>'C завтраками| Bed and breakfast'!E4</f>
        <v>45407</v>
      </c>
      <c r="F3" s="24">
        <f>'C завтраками| Bed and breakfast'!F4</f>
        <v>45409</v>
      </c>
      <c r="G3" s="97">
        <f>'C завтраками| Bed and breakfast'!G4</f>
        <v>45411</v>
      </c>
      <c r="H3" s="97">
        <f>'C завтраками| Bed and breakfast'!H4</f>
        <v>45413</v>
      </c>
      <c r="I3" s="97">
        <f>'C завтраками| Bed and breakfast'!I4</f>
        <v>45417</v>
      </c>
      <c r="J3" s="97">
        <f>'C завтраками| Bed and breakfast'!J4</f>
        <v>45419</v>
      </c>
      <c r="K3" s="24">
        <f>'C завтраками| Bed and breakfast'!K4</f>
        <v>45420</v>
      </c>
      <c r="L3" s="24">
        <f>'C завтраками| Bed and breakfast'!L4</f>
        <v>45421</v>
      </c>
      <c r="M3" s="24">
        <f>'C завтраками| Bed and breakfast'!M4</f>
        <v>45423</v>
      </c>
      <c r="N3" s="24">
        <f>'C завтраками| Bed and breakfast'!N4</f>
        <v>45424</v>
      </c>
      <c r="O3" s="24">
        <f>'C завтраками| Bed and breakfast'!O4</f>
        <v>45427</v>
      </c>
      <c r="P3" s="97">
        <f>'C завтраками| Bed and breakfast'!P4</f>
        <v>45429</v>
      </c>
      <c r="Q3" s="24">
        <f>'C завтраками| Bed and breakfast'!Q4</f>
        <v>45434</v>
      </c>
      <c r="R3" s="97">
        <f>'C завтраками| Bed and breakfast'!R4</f>
        <v>45435</v>
      </c>
      <c r="S3" s="24">
        <f>'C завтраками| Bed and breakfast'!S4</f>
        <v>45437</v>
      </c>
    </row>
    <row r="4" spans="1:19" s="8" customFormat="1" ht="22.35" customHeight="1" x14ac:dyDescent="0.2">
      <c r="A4" s="153" t="s">
        <v>11</v>
      </c>
      <c r="B4" s="97">
        <f>'C завтраками| Bed and breakfast'!B5</f>
        <v>45401</v>
      </c>
      <c r="C4" s="97">
        <f>'C завтраками| Bed and breakfast'!C5</f>
        <v>45402</v>
      </c>
      <c r="D4" s="97">
        <f>'C завтраками| Bed and breakfast'!D5</f>
        <v>45406</v>
      </c>
      <c r="E4" s="24">
        <f>'C завтраками| Bed and breakfast'!E5</f>
        <v>45408</v>
      </c>
      <c r="F4" s="24">
        <f>'C завтраками| Bed and breakfast'!F5</f>
        <v>45410</v>
      </c>
      <c r="G4" s="97">
        <f>'C завтраками| Bed and breakfast'!G5</f>
        <v>45412</v>
      </c>
      <c r="H4" s="97">
        <f>'C завтраками| Bed and breakfast'!H5</f>
        <v>45416</v>
      </c>
      <c r="I4" s="97">
        <f>'C завтраками| Bed and breakfast'!I5</f>
        <v>45418</v>
      </c>
      <c r="J4" s="97">
        <f>'C завтраками| Bed and breakfast'!J5</f>
        <v>45419</v>
      </c>
      <c r="K4" s="24">
        <f>'C завтраками| Bed and breakfast'!K5</f>
        <v>45420</v>
      </c>
      <c r="L4" s="24">
        <f>'C завтраками| Bed and breakfast'!L5</f>
        <v>45422</v>
      </c>
      <c r="M4" s="24">
        <f>'C завтраками| Bed and breakfast'!M5</f>
        <v>45423</v>
      </c>
      <c r="N4" s="24">
        <f>'C завтраками| Bed and breakfast'!N5</f>
        <v>45426</v>
      </c>
      <c r="O4" s="24">
        <f>'C завтраками| Bed and breakfast'!O5</f>
        <v>45428</v>
      </c>
      <c r="P4" s="97">
        <f>'C завтраками| Bed and breakfast'!P5</f>
        <v>45433</v>
      </c>
      <c r="Q4" s="24">
        <f>'C завтраками| Bed and breakfast'!Q5</f>
        <v>45434</v>
      </c>
      <c r="R4" s="97">
        <f>'C завтраками| Bed and breakfast'!R5</f>
        <v>45436</v>
      </c>
      <c r="S4" s="24">
        <f>'C завтраками| Bed and breakfast'!S5</f>
        <v>45442</v>
      </c>
    </row>
    <row r="5" spans="1:19" ht="10.7" customHeight="1" x14ac:dyDescent="0.2">
      <c r="A5" s="17" t="s">
        <v>149</v>
      </c>
    </row>
    <row r="6" spans="1:19" ht="10.7" customHeight="1" x14ac:dyDescent="0.2">
      <c r="A6" s="19">
        <v>1</v>
      </c>
      <c r="B6" s="160">
        <f>'C завтраками| Bed and breakfast'!B7*0.9</f>
        <v>11430</v>
      </c>
      <c r="C6" s="160">
        <f>'C завтраками| Bed and breakfast'!C7*0.9</f>
        <v>16290</v>
      </c>
      <c r="D6" s="160">
        <f>'C завтраками| Bed and breakfast'!D7*0.9</f>
        <v>11430</v>
      </c>
      <c r="E6" s="160">
        <f>'C завтраками| Bed and breakfast'!E7*0.9</f>
        <v>16290</v>
      </c>
      <c r="F6" s="160">
        <f>'C завтраками| Bed and breakfast'!F7*0.9</f>
        <v>16290</v>
      </c>
      <c r="G6" s="160">
        <f>'C завтраками| Bed and breakfast'!G7*0.9</f>
        <v>12510</v>
      </c>
      <c r="H6" s="160">
        <f>'C завтраками| Bed and breakfast'!H7*0.9</f>
        <v>12510</v>
      </c>
      <c r="I6" s="160">
        <f>'C завтраками| Bed and breakfast'!I7*0.9</f>
        <v>10350</v>
      </c>
      <c r="J6" s="160">
        <f>'C завтраками| Bed and breakfast'!J7*0.9</f>
        <v>10350</v>
      </c>
      <c r="K6" s="160">
        <f>'C завтраками| Bed and breakfast'!K7*0.9</f>
        <v>11430</v>
      </c>
      <c r="L6" s="160">
        <f>'C завтраками| Bed and breakfast'!L7*0.9</f>
        <v>13590</v>
      </c>
      <c r="M6" s="160">
        <f>'C завтраками| Bed and breakfast'!M7*0.9</f>
        <v>12510</v>
      </c>
      <c r="N6" s="160">
        <f>'C завтраками| Bed and breakfast'!N7*0.9</f>
        <v>8640</v>
      </c>
      <c r="O6" s="160">
        <f>'C завтраками| Bed and breakfast'!O7*0.9</f>
        <v>10350</v>
      </c>
      <c r="P6" s="160">
        <f>'C завтраками| Bed and breakfast'!P7*0.9</f>
        <v>10350</v>
      </c>
      <c r="Q6" s="160">
        <f>'C завтраками| Bed and breakfast'!Q7*0.9</f>
        <v>11430</v>
      </c>
      <c r="R6" s="160">
        <f>'C завтраками| Bed and breakfast'!R7*0.9</f>
        <v>12510</v>
      </c>
      <c r="S6" s="160">
        <f>'C завтраками| Bed and breakfast'!S7*0.9</f>
        <v>8640</v>
      </c>
    </row>
    <row r="7" spans="1:19" ht="10.7" customHeight="1" x14ac:dyDescent="0.2">
      <c r="A7" s="19">
        <v>2</v>
      </c>
      <c r="B7" s="160">
        <f>'C завтраками| Bed and breakfast'!B8*0.9</f>
        <v>13050</v>
      </c>
      <c r="C7" s="160">
        <f>'C завтраками| Bed and breakfast'!C8*0.9</f>
        <v>17910</v>
      </c>
      <c r="D7" s="160">
        <f>'C завтраками| Bed and breakfast'!D8*0.9</f>
        <v>13050</v>
      </c>
      <c r="E7" s="160">
        <f>'C завтраками| Bed and breakfast'!E8*0.9</f>
        <v>17910</v>
      </c>
      <c r="F7" s="160">
        <f>'C завтраками| Bed and breakfast'!F8*0.9</f>
        <v>17910</v>
      </c>
      <c r="G7" s="160">
        <f>'C завтраками| Bed and breakfast'!G8*0.9</f>
        <v>14130</v>
      </c>
      <c r="H7" s="160">
        <f>'C завтраками| Bed and breakfast'!H8*0.9</f>
        <v>14130</v>
      </c>
      <c r="I7" s="160">
        <f>'C завтраками| Bed and breakfast'!I8*0.9</f>
        <v>11970</v>
      </c>
      <c r="J7" s="160">
        <f>'C завтраками| Bed and breakfast'!J8*0.9</f>
        <v>11970</v>
      </c>
      <c r="K7" s="160">
        <f>'C завтраками| Bed and breakfast'!K8*0.9</f>
        <v>13050</v>
      </c>
      <c r="L7" s="160">
        <f>'C завтраками| Bed and breakfast'!L8*0.9</f>
        <v>15210</v>
      </c>
      <c r="M7" s="160">
        <f>'C завтраками| Bed and breakfast'!M8*0.9</f>
        <v>14130</v>
      </c>
      <c r="N7" s="160">
        <f>'C завтраками| Bed and breakfast'!N8*0.9</f>
        <v>10260</v>
      </c>
      <c r="O7" s="160">
        <f>'C завтраками| Bed and breakfast'!O8*0.9</f>
        <v>11970</v>
      </c>
      <c r="P7" s="160">
        <f>'C завтраками| Bed and breakfast'!P8*0.9</f>
        <v>11970</v>
      </c>
      <c r="Q7" s="160">
        <f>'C завтраками| Bed and breakfast'!Q8*0.9</f>
        <v>13050</v>
      </c>
      <c r="R7" s="160">
        <f>'C завтраками| Bed and breakfast'!R8*0.9</f>
        <v>14130</v>
      </c>
      <c r="S7" s="160">
        <f>'C завтраками| Bed and breakfast'!S8*0.9</f>
        <v>10260</v>
      </c>
    </row>
    <row r="8" spans="1:19" ht="10.7" customHeight="1" x14ac:dyDescent="0.2">
      <c r="A8" s="17" t="s">
        <v>150</v>
      </c>
      <c r="B8" s="160"/>
      <c r="C8" s="160"/>
      <c r="D8" s="160"/>
      <c r="E8" s="160"/>
      <c r="F8" s="160"/>
      <c r="G8" s="160"/>
      <c r="H8" s="160"/>
      <c r="I8" s="160"/>
      <c r="J8" s="160"/>
      <c r="K8" s="160"/>
      <c r="L8" s="160"/>
      <c r="M8" s="160"/>
      <c r="N8" s="160"/>
      <c r="O8" s="160"/>
      <c r="P8" s="160"/>
      <c r="Q8" s="160"/>
      <c r="R8" s="160"/>
      <c r="S8" s="160"/>
    </row>
    <row r="9" spans="1:19" s="155" customFormat="1" ht="10.7" customHeight="1" x14ac:dyDescent="0.2">
      <c r="A9" s="19">
        <v>1</v>
      </c>
      <c r="B9" s="160">
        <f>'C завтраками| Bed and breakfast'!B10*0.9</f>
        <v>12330</v>
      </c>
      <c r="C9" s="160">
        <f>'C завтраками| Bed and breakfast'!C10*0.9</f>
        <v>17190</v>
      </c>
      <c r="D9" s="160">
        <f>'C завтраками| Bed and breakfast'!D10*0.9</f>
        <v>12330</v>
      </c>
      <c r="E9" s="160">
        <f>'C завтраками| Bed and breakfast'!E10*0.9</f>
        <v>17190</v>
      </c>
      <c r="F9" s="160">
        <f>'C завтраками| Bed and breakfast'!F10*0.9</f>
        <v>17190</v>
      </c>
      <c r="G9" s="160">
        <f>'C завтраками| Bed and breakfast'!G10*0.9</f>
        <v>13410</v>
      </c>
      <c r="H9" s="160">
        <f>'C завтраками| Bed and breakfast'!H10*0.9</f>
        <v>13410</v>
      </c>
      <c r="I9" s="160">
        <f>'C завтраками| Bed and breakfast'!I10*0.9</f>
        <v>11250</v>
      </c>
      <c r="J9" s="160">
        <f>'C завтраками| Bed and breakfast'!J10*0.9</f>
        <v>11250</v>
      </c>
      <c r="K9" s="160">
        <f>'C завтраками| Bed and breakfast'!K10*0.9</f>
        <v>12330</v>
      </c>
      <c r="L9" s="160">
        <f>'C завтраками| Bed and breakfast'!L10*0.9</f>
        <v>14490</v>
      </c>
      <c r="M9" s="160">
        <f>'C завтраками| Bed and breakfast'!M10*0.9</f>
        <v>13410</v>
      </c>
      <c r="N9" s="160">
        <f>'C завтраками| Bed and breakfast'!N10*0.9</f>
        <v>9540</v>
      </c>
      <c r="O9" s="160">
        <f>'C завтраками| Bed and breakfast'!O10*0.9</f>
        <v>11250</v>
      </c>
      <c r="P9" s="160">
        <f>'C завтраками| Bed and breakfast'!P10*0.9</f>
        <v>11250</v>
      </c>
      <c r="Q9" s="160">
        <f>'C завтраками| Bed and breakfast'!Q10*0.9</f>
        <v>12330</v>
      </c>
      <c r="R9" s="160">
        <f>'C завтраками| Bed and breakfast'!R10*0.9</f>
        <v>13410</v>
      </c>
      <c r="S9" s="160">
        <f>'C завтраками| Bed and breakfast'!S10*0.9</f>
        <v>9540</v>
      </c>
    </row>
    <row r="10" spans="1:19" ht="10.7" customHeight="1" x14ac:dyDescent="0.2">
      <c r="A10" s="19">
        <v>2</v>
      </c>
      <c r="B10" s="160">
        <f>'C завтраками| Bed and breakfast'!B11*0.9</f>
        <v>13950</v>
      </c>
      <c r="C10" s="160">
        <f>'C завтраками| Bed and breakfast'!C11*0.9</f>
        <v>18810</v>
      </c>
      <c r="D10" s="160">
        <f>'C завтраками| Bed and breakfast'!D11*0.9</f>
        <v>13950</v>
      </c>
      <c r="E10" s="160">
        <f>'C завтраками| Bed and breakfast'!E11*0.9</f>
        <v>18810</v>
      </c>
      <c r="F10" s="160">
        <f>'C завтраками| Bed and breakfast'!F11*0.9</f>
        <v>18810</v>
      </c>
      <c r="G10" s="160">
        <f>'C завтраками| Bed and breakfast'!G11*0.9</f>
        <v>15030</v>
      </c>
      <c r="H10" s="160">
        <f>'C завтраками| Bed and breakfast'!H11*0.9</f>
        <v>15030</v>
      </c>
      <c r="I10" s="160">
        <f>'C завтраками| Bed and breakfast'!I11*0.9</f>
        <v>12870</v>
      </c>
      <c r="J10" s="160">
        <f>'C завтраками| Bed and breakfast'!J11*0.9</f>
        <v>12870</v>
      </c>
      <c r="K10" s="160">
        <f>'C завтраками| Bed and breakfast'!K11*0.9</f>
        <v>13950</v>
      </c>
      <c r="L10" s="160">
        <f>'C завтраками| Bed and breakfast'!L11*0.9</f>
        <v>16110</v>
      </c>
      <c r="M10" s="160">
        <f>'C завтраками| Bed and breakfast'!M11*0.9</f>
        <v>15030</v>
      </c>
      <c r="N10" s="160">
        <f>'C завтраками| Bed and breakfast'!N11*0.9</f>
        <v>11160</v>
      </c>
      <c r="O10" s="160">
        <f>'C завтраками| Bed and breakfast'!O11*0.9</f>
        <v>12870</v>
      </c>
      <c r="P10" s="160">
        <f>'C завтраками| Bed and breakfast'!P11*0.9</f>
        <v>12870</v>
      </c>
      <c r="Q10" s="160">
        <f>'C завтраками| Bed and breakfast'!Q11*0.9</f>
        <v>13950</v>
      </c>
      <c r="R10" s="160">
        <f>'C завтраками| Bed and breakfast'!R11*0.9</f>
        <v>15030</v>
      </c>
      <c r="S10" s="160">
        <f>'C завтраками| Bed and breakfast'!S11*0.9</f>
        <v>11160</v>
      </c>
    </row>
    <row r="11" spans="1:19" ht="10.7" customHeight="1" x14ac:dyDescent="0.2">
      <c r="A11" s="17" t="s">
        <v>151</v>
      </c>
      <c r="B11" s="160"/>
      <c r="C11" s="160"/>
      <c r="D11" s="160"/>
      <c r="E11" s="160"/>
      <c r="F11" s="160"/>
      <c r="G11" s="160"/>
      <c r="H11" s="160"/>
      <c r="I11" s="160"/>
      <c r="J11" s="160"/>
      <c r="K11" s="160"/>
      <c r="L11" s="160"/>
      <c r="M11" s="160"/>
      <c r="N11" s="160"/>
      <c r="O11" s="160"/>
      <c r="P11" s="160"/>
      <c r="Q11" s="160"/>
      <c r="R11" s="160"/>
      <c r="S11" s="160"/>
    </row>
    <row r="12" spans="1:19" ht="10.7" customHeight="1" x14ac:dyDescent="0.2">
      <c r="A12" s="19">
        <v>1</v>
      </c>
      <c r="B12" s="160">
        <f>'C завтраками| Bed and breakfast'!B13*0.9</f>
        <v>13230</v>
      </c>
      <c r="C12" s="160">
        <f>'C завтраками| Bed and breakfast'!C13*0.9</f>
        <v>18090</v>
      </c>
      <c r="D12" s="160">
        <f>'C завтраками| Bed and breakfast'!D13*0.9</f>
        <v>13230</v>
      </c>
      <c r="E12" s="160">
        <f>'C завтраками| Bed and breakfast'!E13*0.9</f>
        <v>18090</v>
      </c>
      <c r="F12" s="160">
        <f>'C завтраками| Bed and breakfast'!F13*0.9</f>
        <v>18090</v>
      </c>
      <c r="G12" s="160">
        <f>'C завтраками| Bed and breakfast'!G13*0.9</f>
        <v>14310</v>
      </c>
      <c r="H12" s="160">
        <f>'C завтраками| Bed and breakfast'!H13*0.9</f>
        <v>14310</v>
      </c>
      <c r="I12" s="160">
        <f>'C завтраками| Bed and breakfast'!I13*0.9</f>
        <v>12150</v>
      </c>
      <c r="J12" s="160">
        <f>'C завтраками| Bed and breakfast'!J13*0.9</f>
        <v>12150</v>
      </c>
      <c r="K12" s="160">
        <f>'C завтраками| Bed and breakfast'!K13*0.9</f>
        <v>13230</v>
      </c>
      <c r="L12" s="160">
        <f>'C завтраками| Bed and breakfast'!L13*0.9</f>
        <v>15390</v>
      </c>
      <c r="M12" s="160">
        <f>'C завтраками| Bed and breakfast'!M13*0.9</f>
        <v>14310</v>
      </c>
      <c r="N12" s="160">
        <f>'C завтраками| Bed and breakfast'!N13*0.9</f>
        <v>10440</v>
      </c>
      <c r="O12" s="160">
        <f>'C завтраками| Bed and breakfast'!O13*0.9</f>
        <v>12150</v>
      </c>
      <c r="P12" s="160">
        <f>'C завтраками| Bed and breakfast'!P13*0.9</f>
        <v>12150</v>
      </c>
      <c r="Q12" s="160">
        <f>'C завтраками| Bed and breakfast'!Q13*0.9</f>
        <v>13230</v>
      </c>
      <c r="R12" s="160">
        <f>'C завтраками| Bed and breakfast'!R13*0.9</f>
        <v>14310</v>
      </c>
      <c r="S12" s="160">
        <f>'C завтраками| Bed and breakfast'!S13*0.9</f>
        <v>10440</v>
      </c>
    </row>
    <row r="13" spans="1:19" ht="10.7" customHeight="1" x14ac:dyDescent="0.2">
      <c r="A13" s="19">
        <v>2</v>
      </c>
      <c r="B13" s="160">
        <f>'C завтраками| Bed and breakfast'!B14*0.9</f>
        <v>14850</v>
      </c>
      <c r="C13" s="160">
        <f>'C завтраками| Bed and breakfast'!C14*0.9</f>
        <v>19710</v>
      </c>
      <c r="D13" s="160">
        <f>'C завтраками| Bed and breakfast'!D14*0.9</f>
        <v>14850</v>
      </c>
      <c r="E13" s="160">
        <f>'C завтраками| Bed and breakfast'!E14*0.9</f>
        <v>19710</v>
      </c>
      <c r="F13" s="160">
        <f>'C завтраками| Bed and breakfast'!F14*0.9</f>
        <v>19710</v>
      </c>
      <c r="G13" s="160">
        <f>'C завтраками| Bed and breakfast'!G14*0.9</f>
        <v>15930</v>
      </c>
      <c r="H13" s="160">
        <f>'C завтраками| Bed and breakfast'!H14*0.9</f>
        <v>15930</v>
      </c>
      <c r="I13" s="160">
        <f>'C завтраками| Bed and breakfast'!I14*0.9</f>
        <v>13770</v>
      </c>
      <c r="J13" s="160">
        <f>'C завтраками| Bed and breakfast'!J14*0.9</f>
        <v>13770</v>
      </c>
      <c r="K13" s="160">
        <f>'C завтраками| Bed and breakfast'!K14*0.9</f>
        <v>14850</v>
      </c>
      <c r="L13" s="160">
        <f>'C завтраками| Bed and breakfast'!L14*0.9</f>
        <v>17010</v>
      </c>
      <c r="M13" s="160">
        <f>'C завтраками| Bed and breakfast'!M14*0.9</f>
        <v>15930</v>
      </c>
      <c r="N13" s="160">
        <f>'C завтраками| Bed and breakfast'!N14*0.9</f>
        <v>12060</v>
      </c>
      <c r="O13" s="160">
        <f>'C завтраками| Bed and breakfast'!O14*0.9</f>
        <v>13770</v>
      </c>
      <c r="P13" s="160">
        <f>'C завтраками| Bed and breakfast'!P14*0.9</f>
        <v>13770</v>
      </c>
      <c r="Q13" s="160">
        <f>'C завтраками| Bed and breakfast'!Q14*0.9</f>
        <v>14850</v>
      </c>
      <c r="R13" s="160">
        <f>'C завтраками| Bed and breakfast'!R14*0.9</f>
        <v>15930</v>
      </c>
      <c r="S13" s="160">
        <f>'C завтраками| Bed and breakfast'!S14*0.9</f>
        <v>12060</v>
      </c>
    </row>
    <row r="14" spans="1:19" ht="10.7" customHeight="1" x14ac:dyDescent="0.2">
      <c r="A14" s="17" t="s">
        <v>4</v>
      </c>
      <c r="B14" s="160"/>
      <c r="C14" s="160"/>
      <c r="D14" s="160"/>
      <c r="E14" s="160"/>
      <c r="F14" s="160"/>
      <c r="G14" s="160"/>
      <c r="H14" s="160"/>
      <c r="I14" s="160"/>
      <c r="J14" s="160"/>
      <c r="K14" s="160"/>
      <c r="L14" s="160"/>
      <c r="M14" s="160"/>
      <c r="N14" s="160"/>
      <c r="O14" s="160"/>
      <c r="P14" s="160"/>
      <c r="Q14" s="160"/>
      <c r="R14" s="160"/>
      <c r="S14" s="160"/>
    </row>
    <row r="15" spans="1:19" ht="10.7" customHeight="1" x14ac:dyDescent="0.2">
      <c r="A15" s="19">
        <v>1</v>
      </c>
      <c r="B15" s="160">
        <f>'C завтраками| Bed and breakfast'!B16*0.9</f>
        <v>14130</v>
      </c>
      <c r="C15" s="160">
        <f>'C завтраками| Bed and breakfast'!C16*0.9</f>
        <v>18990</v>
      </c>
      <c r="D15" s="160">
        <f>'C завтраками| Bed and breakfast'!D16*0.9</f>
        <v>14130</v>
      </c>
      <c r="E15" s="160">
        <f>'C завтраками| Bed and breakfast'!E16*0.9</f>
        <v>18990</v>
      </c>
      <c r="F15" s="160">
        <f>'C завтраками| Bed and breakfast'!F16*0.9</f>
        <v>18990</v>
      </c>
      <c r="G15" s="160">
        <f>'C завтраками| Bed and breakfast'!G16*0.9</f>
        <v>15210</v>
      </c>
      <c r="H15" s="160">
        <f>'C завтраками| Bed and breakfast'!H16*0.9</f>
        <v>15210</v>
      </c>
      <c r="I15" s="160">
        <f>'C завтраками| Bed and breakfast'!I16*0.9</f>
        <v>13050</v>
      </c>
      <c r="J15" s="160">
        <f>'C завтраками| Bed and breakfast'!J16*0.9</f>
        <v>13050</v>
      </c>
      <c r="K15" s="160">
        <f>'C завтраками| Bed and breakfast'!K16*0.9</f>
        <v>14130</v>
      </c>
      <c r="L15" s="160">
        <f>'C завтраками| Bed and breakfast'!L16*0.9</f>
        <v>16290</v>
      </c>
      <c r="M15" s="160">
        <f>'C завтраками| Bed and breakfast'!M16*0.9</f>
        <v>15210</v>
      </c>
      <c r="N15" s="160">
        <f>'C завтраками| Bed and breakfast'!N16*0.9</f>
        <v>11340</v>
      </c>
      <c r="O15" s="160">
        <f>'C завтраками| Bed and breakfast'!O16*0.9</f>
        <v>13050</v>
      </c>
      <c r="P15" s="160">
        <f>'C завтраками| Bed and breakfast'!P16*0.9</f>
        <v>13050</v>
      </c>
      <c r="Q15" s="160">
        <f>'C завтраками| Bed and breakfast'!Q16*0.9</f>
        <v>14130</v>
      </c>
      <c r="R15" s="160">
        <f>'C завтраками| Bed and breakfast'!R16*0.9</f>
        <v>15210</v>
      </c>
      <c r="S15" s="160">
        <f>'C завтраками| Bed and breakfast'!S16*0.9</f>
        <v>11340</v>
      </c>
    </row>
    <row r="16" spans="1:19" ht="10.7" customHeight="1" x14ac:dyDescent="0.2">
      <c r="A16" s="19">
        <v>2</v>
      </c>
      <c r="B16" s="160">
        <f>'C завтраками| Bed and breakfast'!B17*0.9</f>
        <v>15750</v>
      </c>
      <c r="C16" s="160">
        <f>'C завтраками| Bed and breakfast'!C17*0.9</f>
        <v>20610</v>
      </c>
      <c r="D16" s="160">
        <f>'C завтраками| Bed and breakfast'!D17*0.9</f>
        <v>15750</v>
      </c>
      <c r="E16" s="160">
        <f>'C завтраками| Bed and breakfast'!E17*0.9</f>
        <v>20610</v>
      </c>
      <c r="F16" s="160">
        <f>'C завтраками| Bed and breakfast'!F17*0.9</f>
        <v>20610</v>
      </c>
      <c r="G16" s="160">
        <f>'C завтраками| Bed and breakfast'!G17*0.9</f>
        <v>16830</v>
      </c>
      <c r="H16" s="160">
        <f>'C завтраками| Bed and breakfast'!H17*0.9</f>
        <v>16830</v>
      </c>
      <c r="I16" s="160">
        <f>'C завтраками| Bed and breakfast'!I17*0.9</f>
        <v>14670</v>
      </c>
      <c r="J16" s="160">
        <f>'C завтраками| Bed and breakfast'!J17*0.9</f>
        <v>14670</v>
      </c>
      <c r="K16" s="160">
        <f>'C завтраками| Bed and breakfast'!K17*0.9</f>
        <v>15750</v>
      </c>
      <c r="L16" s="160">
        <f>'C завтраками| Bed and breakfast'!L17*0.9</f>
        <v>17910</v>
      </c>
      <c r="M16" s="160">
        <f>'C завтраками| Bed and breakfast'!M17*0.9</f>
        <v>16830</v>
      </c>
      <c r="N16" s="160">
        <f>'C завтраками| Bed and breakfast'!N17*0.9</f>
        <v>12960</v>
      </c>
      <c r="O16" s="160">
        <f>'C завтраками| Bed and breakfast'!O17*0.9</f>
        <v>14670</v>
      </c>
      <c r="P16" s="160">
        <f>'C завтраками| Bed and breakfast'!P17*0.9</f>
        <v>14670</v>
      </c>
      <c r="Q16" s="160">
        <f>'C завтраками| Bed and breakfast'!Q17*0.9</f>
        <v>15750</v>
      </c>
      <c r="R16" s="160">
        <f>'C завтраками| Bed and breakfast'!R17*0.9</f>
        <v>16830</v>
      </c>
      <c r="S16" s="160">
        <f>'C завтраками| Bed and breakfast'!S17*0.9</f>
        <v>12960</v>
      </c>
    </row>
    <row r="17" spans="1:19" ht="10.7" customHeight="1" x14ac:dyDescent="0.2">
      <c r="A17" s="17" t="s">
        <v>152</v>
      </c>
      <c r="B17" s="160"/>
      <c r="C17" s="160"/>
      <c r="D17" s="160"/>
      <c r="E17" s="160"/>
      <c r="F17" s="160"/>
      <c r="G17" s="160"/>
      <c r="H17" s="160"/>
      <c r="I17" s="160"/>
      <c r="J17" s="160"/>
      <c r="K17" s="160"/>
      <c r="L17" s="160"/>
      <c r="M17" s="160"/>
      <c r="N17" s="160"/>
      <c r="O17" s="160"/>
      <c r="P17" s="160"/>
      <c r="Q17" s="160"/>
      <c r="R17" s="160"/>
      <c r="S17" s="160"/>
    </row>
    <row r="18" spans="1:19" ht="10.7" customHeight="1" x14ac:dyDescent="0.2">
      <c r="A18" s="19">
        <v>1</v>
      </c>
      <c r="B18" s="160">
        <f>'C завтраками| Bed and breakfast'!B19*0.9</f>
        <v>15030</v>
      </c>
      <c r="C18" s="160">
        <f>'C завтраками| Bed and breakfast'!C19*0.9</f>
        <v>19890</v>
      </c>
      <c r="D18" s="160">
        <f>'C завтраками| Bed and breakfast'!D19*0.9</f>
        <v>15030</v>
      </c>
      <c r="E18" s="160">
        <f>'C завтраками| Bed and breakfast'!E19*0.9</f>
        <v>19890</v>
      </c>
      <c r="F18" s="160">
        <f>'C завтраками| Bed and breakfast'!F19*0.9</f>
        <v>19890</v>
      </c>
      <c r="G18" s="160">
        <f>'C завтраками| Bed and breakfast'!G19*0.9</f>
        <v>16110</v>
      </c>
      <c r="H18" s="160">
        <f>'C завтраками| Bed and breakfast'!H19*0.9</f>
        <v>16110</v>
      </c>
      <c r="I18" s="160">
        <f>'C завтраками| Bed and breakfast'!I19*0.9</f>
        <v>13950</v>
      </c>
      <c r="J18" s="160">
        <f>'C завтраками| Bed and breakfast'!J19*0.9</f>
        <v>13950</v>
      </c>
      <c r="K18" s="160">
        <f>'C завтраками| Bed and breakfast'!K19*0.9</f>
        <v>15030</v>
      </c>
      <c r="L18" s="160">
        <f>'C завтраками| Bed and breakfast'!L19*0.9</f>
        <v>17190</v>
      </c>
      <c r="M18" s="160">
        <f>'C завтраками| Bed and breakfast'!M19*0.9</f>
        <v>16110</v>
      </c>
      <c r="N18" s="160">
        <f>'C завтраками| Bed and breakfast'!N19*0.9</f>
        <v>12240</v>
      </c>
      <c r="O18" s="160">
        <f>'C завтраками| Bed and breakfast'!O19*0.9</f>
        <v>13950</v>
      </c>
      <c r="P18" s="160">
        <f>'C завтраками| Bed and breakfast'!P19*0.9</f>
        <v>13950</v>
      </c>
      <c r="Q18" s="160">
        <f>'C завтраками| Bed and breakfast'!Q19*0.9</f>
        <v>15030</v>
      </c>
      <c r="R18" s="160">
        <f>'C завтраками| Bed and breakfast'!R19*0.9</f>
        <v>16110</v>
      </c>
      <c r="S18" s="160">
        <f>'C завтраками| Bed and breakfast'!S19*0.9</f>
        <v>12240</v>
      </c>
    </row>
    <row r="19" spans="1:19" ht="10.7" customHeight="1" x14ac:dyDescent="0.2">
      <c r="A19" s="19">
        <v>2</v>
      </c>
      <c r="B19" s="160">
        <f>'C завтраками| Bed and breakfast'!B20*0.9</f>
        <v>16650</v>
      </c>
      <c r="C19" s="160">
        <f>'C завтраками| Bed and breakfast'!C20*0.9</f>
        <v>21510</v>
      </c>
      <c r="D19" s="160">
        <f>'C завтраками| Bed and breakfast'!D20*0.9</f>
        <v>16650</v>
      </c>
      <c r="E19" s="160">
        <f>'C завтраками| Bed and breakfast'!E20*0.9</f>
        <v>21510</v>
      </c>
      <c r="F19" s="160">
        <f>'C завтраками| Bed and breakfast'!F20*0.9</f>
        <v>21510</v>
      </c>
      <c r="G19" s="160">
        <f>'C завтраками| Bed and breakfast'!G20*0.9</f>
        <v>17730</v>
      </c>
      <c r="H19" s="160">
        <f>'C завтраками| Bed and breakfast'!H20*0.9</f>
        <v>17730</v>
      </c>
      <c r="I19" s="160">
        <f>'C завтраками| Bed and breakfast'!I20*0.9</f>
        <v>15570</v>
      </c>
      <c r="J19" s="160">
        <f>'C завтраками| Bed and breakfast'!J20*0.9</f>
        <v>15570</v>
      </c>
      <c r="K19" s="160">
        <f>'C завтраками| Bed and breakfast'!K20*0.9</f>
        <v>16650</v>
      </c>
      <c r="L19" s="160">
        <f>'C завтраками| Bed and breakfast'!L20*0.9</f>
        <v>18810</v>
      </c>
      <c r="M19" s="160">
        <f>'C завтраками| Bed and breakfast'!M20*0.9</f>
        <v>17730</v>
      </c>
      <c r="N19" s="160">
        <f>'C завтраками| Bed and breakfast'!N20*0.9</f>
        <v>13860</v>
      </c>
      <c r="O19" s="160">
        <f>'C завтраками| Bed and breakfast'!O20*0.9</f>
        <v>15570</v>
      </c>
      <c r="P19" s="160">
        <f>'C завтраками| Bed and breakfast'!P20*0.9</f>
        <v>15570</v>
      </c>
      <c r="Q19" s="160">
        <f>'C завтраками| Bed and breakfast'!Q20*0.9</f>
        <v>16650</v>
      </c>
      <c r="R19" s="160">
        <f>'C завтраками| Bed and breakfast'!R20*0.9</f>
        <v>17730</v>
      </c>
      <c r="S19" s="160">
        <f>'C завтраками| Bed and breakfast'!S20*0.9</f>
        <v>13860</v>
      </c>
    </row>
    <row r="20" spans="1:19" ht="10.7" customHeight="1" x14ac:dyDescent="0.2">
      <c r="A20" s="17" t="s">
        <v>5</v>
      </c>
      <c r="B20" s="160"/>
      <c r="C20" s="160"/>
      <c r="D20" s="160"/>
      <c r="E20" s="160"/>
      <c r="F20" s="160"/>
      <c r="G20" s="160"/>
      <c r="H20" s="160"/>
      <c r="I20" s="160"/>
      <c r="J20" s="160"/>
      <c r="K20" s="160"/>
      <c r="L20" s="160"/>
      <c r="M20" s="160"/>
      <c r="N20" s="160"/>
      <c r="O20" s="160"/>
      <c r="P20" s="160"/>
      <c r="Q20" s="160"/>
      <c r="R20" s="160"/>
      <c r="S20" s="160"/>
    </row>
    <row r="21" spans="1:19" ht="10.7" customHeight="1" x14ac:dyDescent="0.2">
      <c r="A21" s="19">
        <v>1</v>
      </c>
      <c r="B21" s="160">
        <f>'C завтраками| Bed and breakfast'!B22*0.9</f>
        <v>19080</v>
      </c>
      <c r="C21" s="160">
        <f>'C завтраками| Bed and breakfast'!C22*0.9</f>
        <v>23940</v>
      </c>
      <c r="D21" s="160">
        <f>'C завтраками| Bed and breakfast'!D22*0.9</f>
        <v>19080</v>
      </c>
      <c r="E21" s="160">
        <f>'C завтраками| Bed and breakfast'!E22*0.9</f>
        <v>23940</v>
      </c>
      <c r="F21" s="160">
        <f>'C завтраками| Bed and breakfast'!F22*0.9</f>
        <v>23940</v>
      </c>
      <c r="G21" s="160">
        <f>'C завтраками| Bed and breakfast'!G22*0.9</f>
        <v>20160</v>
      </c>
      <c r="H21" s="160">
        <f>'C завтраками| Bed and breakfast'!H22*0.9</f>
        <v>20160</v>
      </c>
      <c r="I21" s="160">
        <f>'C завтраками| Bed and breakfast'!I22*0.9</f>
        <v>18000</v>
      </c>
      <c r="J21" s="160">
        <f>'C завтраками| Bed and breakfast'!J22*0.9</f>
        <v>18000</v>
      </c>
      <c r="K21" s="160">
        <f>'C завтраками| Bed and breakfast'!K22*0.9</f>
        <v>19080</v>
      </c>
      <c r="L21" s="160">
        <f>'C завтраками| Bed and breakfast'!L22*0.9</f>
        <v>21240</v>
      </c>
      <c r="M21" s="160">
        <f>'C завтраками| Bed and breakfast'!M22*0.9</f>
        <v>20160</v>
      </c>
      <c r="N21" s="160">
        <f>'C завтраками| Bed and breakfast'!N22*0.9</f>
        <v>16290</v>
      </c>
      <c r="O21" s="160">
        <f>'C завтраками| Bed and breakfast'!O22*0.9</f>
        <v>18000</v>
      </c>
      <c r="P21" s="160">
        <f>'C завтраками| Bed and breakfast'!P22*0.9</f>
        <v>18000</v>
      </c>
      <c r="Q21" s="160">
        <f>'C завтраками| Bed and breakfast'!Q22*0.9</f>
        <v>19080</v>
      </c>
      <c r="R21" s="160">
        <f>'C завтраками| Bed and breakfast'!R22*0.9</f>
        <v>20160</v>
      </c>
      <c r="S21" s="160">
        <f>'C завтраками| Bed and breakfast'!S22*0.9</f>
        <v>16290</v>
      </c>
    </row>
    <row r="22" spans="1:19" ht="10.5" customHeight="1" x14ac:dyDescent="0.2">
      <c r="A22" s="19">
        <v>2</v>
      </c>
      <c r="B22" s="160">
        <f>'C завтраками| Bed and breakfast'!B23*0.9</f>
        <v>20700</v>
      </c>
      <c r="C22" s="160">
        <f>'C завтраками| Bed and breakfast'!C23*0.9</f>
        <v>25560</v>
      </c>
      <c r="D22" s="160">
        <f>'C завтраками| Bed and breakfast'!D23*0.9</f>
        <v>20700</v>
      </c>
      <c r="E22" s="160">
        <f>'C завтраками| Bed and breakfast'!E23*0.9</f>
        <v>25560</v>
      </c>
      <c r="F22" s="160">
        <f>'C завтраками| Bed and breakfast'!F23*0.9</f>
        <v>25560</v>
      </c>
      <c r="G22" s="160">
        <f>'C завтраками| Bed and breakfast'!G23*0.9</f>
        <v>21780</v>
      </c>
      <c r="H22" s="160">
        <f>'C завтраками| Bed and breakfast'!H23*0.9</f>
        <v>21780</v>
      </c>
      <c r="I22" s="160">
        <f>'C завтраками| Bed and breakfast'!I23*0.9</f>
        <v>19620</v>
      </c>
      <c r="J22" s="160">
        <f>'C завтраками| Bed and breakfast'!J23*0.9</f>
        <v>19620</v>
      </c>
      <c r="K22" s="160">
        <f>'C завтраками| Bed and breakfast'!K23*0.9</f>
        <v>20700</v>
      </c>
      <c r="L22" s="160">
        <f>'C завтраками| Bed and breakfast'!L23*0.9</f>
        <v>22860</v>
      </c>
      <c r="M22" s="160">
        <f>'C завтраками| Bed and breakfast'!M23*0.9</f>
        <v>21780</v>
      </c>
      <c r="N22" s="160">
        <f>'C завтраками| Bed and breakfast'!N23*0.9</f>
        <v>17910</v>
      </c>
      <c r="O22" s="160">
        <f>'C завтраками| Bed and breakfast'!O23*0.9</f>
        <v>19620</v>
      </c>
      <c r="P22" s="160">
        <f>'C завтраками| Bed and breakfast'!P23*0.9</f>
        <v>19620</v>
      </c>
      <c r="Q22" s="160">
        <f>'C завтраками| Bed and breakfast'!Q23*0.9</f>
        <v>20700</v>
      </c>
      <c r="R22" s="160">
        <f>'C завтраками| Bed and breakfast'!R23*0.9</f>
        <v>21780</v>
      </c>
      <c r="S22" s="160">
        <f>'C завтраками| Bed and breakfast'!S23*0.9</f>
        <v>17910</v>
      </c>
    </row>
    <row r="23" spans="1:19" ht="10.5" customHeight="1" x14ac:dyDescent="0.2">
      <c r="A23" s="17" t="s">
        <v>6</v>
      </c>
      <c r="B23" s="160"/>
      <c r="C23" s="160"/>
      <c r="D23" s="160"/>
      <c r="E23" s="160"/>
      <c r="F23" s="160"/>
      <c r="G23" s="160"/>
      <c r="H23" s="160"/>
      <c r="I23" s="160"/>
      <c r="J23" s="160"/>
      <c r="K23" s="160"/>
      <c r="L23" s="160"/>
      <c r="M23" s="160"/>
      <c r="N23" s="160"/>
      <c r="O23" s="160"/>
      <c r="P23" s="160"/>
      <c r="Q23" s="160"/>
      <c r="R23" s="160"/>
      <c r="S23" s="160"/>
    </row>
    <row r="24" spans="1:19" ht="10.5" customHeight="1" x14ac:dyDescent="0.2">
      <c r="A24" s="19" t="s">
        <v>1</v>
      </c>
      <c r="B24" s="160">
        <f>'C завтраками| Bed and breakfast'!B25*0.9</f>
        <v>112500</v>
      </c>
      <c r="C24" s="160">
        <f>'C завтраками| Bed and breakfast'!C25*0.9</f>
        <v>112500</v>
      </c>
      <c r="D24" s="160">
        <f>'C завтраками| Bed and breakfast'!D25*0.9</f>
        <v>112500</v>
      </c>
      <c r="E24" s="160">
        <f>'C завтраками| Bed and breakfast'!E25*0.9</f>
        <v>112500</v>
      </c>
      <c r="F24" s="160">
        <f>'C завтраками| Bed and breakfast'!F25*0.9</f>
        <v>112500</v>
      </c>
      <c r="G24" s="160">
        <f>'C завтраками| Bed and breakfast'!G25*0.9</f>
        <v>112500</v>
      </c>
      <c r="H24" s="160">
        <f>'C завтраками| Bed and breakfast'!H25*0.9</f>
        <v>112500</v>
      </c>
      <c r="I24" s="160">
        <f>'C завтраками| Bed and breakfast'!I25*0.9</f>
        <v>112500</v>
      </c>
      <c r="J24" s="160">
        <f>'C завтраками| Bed and breakfast'!J25*0.9</f>
        <v>112500</v>
      </c>
      <c r="K24" s="160">
        <f>'C завтраками| Bed and breakfast'!K25*0.9</f>
        <v>112500</v>
      </c>
      <c r="L24" s="160">
        <f>'C завтраками| Bed and breakfast'!L25*0.9</f>
        <v>112500.90000000001</v>
      </c>
      <c r="M24" s="160">
        <f>'C завтраками| Bed and breakfast'!M25*0.9</f>
        <v>112501.8</v>
      </c>
      <c r="N24" s="160">
        <f>'C завтраками| Bed and breakfast'!N25*0.9</f>
        <v>112500</v>
      </c>
      <c r="O24" s="160">
        <f>'C завтраками| Bed and breakfast'!O25*0.9</f>
        <v>112500</v>
      </c>
      <c r="P24" s="160">
        <f>'C завтраками| Bed and breakfast'!P25*0.9</f>
        <v>112500</v>
      </c>
      <c r="Q24" s="160">
        <f>'C завтраками| Bed and breakfast'!Q25*0.9</f>
        <v>112500</v>
      </c>
      <c r="R24" s="160">
        <f>'C завтраками| Bed and breakfast'!R25*0.9</f>
        <v>112500</v>
      </c>
      <c r="S24" s="160">
        <f>'C завтраками| Bed and breakfast'!S25*0.9</f>
        <v>112500</v>
      </c>
    </row>
    <row r="25" spans="1:19" ht="150" x14ac:dyDescent="0.2">
      <c r="A25" s="219" t="s">
        <v>245</v>
      </c>
    </row>
    <row r="26" spans="1:19" ht="12.75" thickBot="1" x14ac:dyDescent="0.25">
      <c r="A26" s="112" t="s">
        <v>24</v>
      </c>
    </row>
    <row r="27" spans="1:19" ht="12.75" thickBot="1" x14ac:dyDescent="0.25">
      <c r="A27" s="221" t="s">
        <v>254</v>
      </c>
    </row>
    <row r="28" spans="1:19" x14ac:dyDescent="0.2">
      <c r="A28" s="114" t="s">
        <v>255</v>
      </c>
    </row>
    <row r="29" spans="1:19" x14ac:dyDescent="0.2">
      <c r="A29" s="63"/>
    </row>
    <row r="30" spans="1:19" x14ac:dyDescent="0.2">
      <c r="A30" s="112" t="s">
        <v>12</v>
      </c>
    </row>
    <row r="31" spans="1:19" x14ac:dyDescent="0.2">
      <c r="A31" s="22" t="s">
        <v>13</v>
      </c>
    </row>
    <row r="32" spans="1:19" x14ac:dyDescent="0.2">
      <c r="A32" s="22" t="s">
        <v>14</v>
      </c>
    </row>
    <row r="33" spans="1:1" ht="24" x14ac:dyDescent="0.2">
      <c r="A33" s="66" t="s">
        <v>18</v>
      </c>
    </row>
    <row r="34" spans="1:1" ht="12" customHeight="1" x14ac:dyDescent="0.2">
      <c r="A34" s="156" t="s">
        <v>126</v>
      </c>
    </row>
    <row r="35" spans="1:1" ht="24" x14ac:dyDescent="0.2">
      <c r="A35" s="158" t="s">
        <v>215</v>
      </c>
    </row>
    <row r="36" spans="1:1" x14ac:dyDescent="0.2">
      <c r="A36" s="53"/>
    </row>
    <row r="37" spans="1:1" ht="25.5" x14ac:dyDescent="0.2">
      <c r="A37" s="115" t="s">
        <v>253</v>
      </c>
    </row>
    <row r="38" spans="1:1" ht="51" x14ac:dyDescent="0.2">
      <c r="A38" s="220" t="s">
        <v>246</v>
      </c>
    </row>
    <row r="39" spans="1:1" ht="51" x14ac:dyDescent="0.2">
      <c r="A39" s="220" t="s">
        <v>247</v>
      </c>
    </row>
    <row r="40" spans="1:1" ht="25.5" x14ac:dyDescent="0.2">
      <c r="A40" s="220" t="s">
        <v>248</v>
      </c>
    </row>
    <row r="41" spans="1:1" ht="51" x14ac:dyDescent="0.2">
      <c r="A41" s="220" t="s">
        <v>249</v>
      </c>
    </row>
    <row r="42" spans="1:1" ht="25.5" x14ac:dyDescent="0.2">
      <c r="A42" s="220" t="s">
        <v>250</v>
      </c>
    </row>
    <row r="43" spans="1:1" ht="12.75" x14ac:dyDescent="0.2">
      <c r="A43" s="220" t="s">
        <v>251</v>
      </c>
    </row>
    <row r="44" spans="1:1" x14ac:dyDescent="0.2">
      <c r="A44" s="83"/>
    </row>
    <row r="45" spans="1:1" ht="42" x14ac:dyDescent="0.2">
      <c r="A45" s="89" t="s">
        <v>47</v>
      </c>
    </row>
    <row r="46" spans="1:1" ht="21" x14ac:dyDescent="0.2">
      <c r="A46" s="116" t="s">
        <v>48</v>
      </c>
    </row>
    <row r="47" spans="1:1" ht="53.25" x14ac:dyDescent="0.2">
      <c r="A47" s="86" t="s">
        <v>49</v>
      </c>
    </row>
    <row r="48" spans="1:1" ht="31.5" x14ac:dyDescent="0.2">
      <c r="A48" s="69" t="s">
        <v>50</v>
      </c>
    </row>
    <row r="49" spans="1:1" x14ac:dyDescent="0.2">
      <c r="A49" s="71"/>
    </row>
    <row r="50" spans="1:1" x14ac:dyDescent="0.2">
      <c r="A50" s="72" t="s">
        <v>16</v>
      </c>
    </row>
    <row r="51" spans="1:1" ht="24" x14ac:dyDescent="0.2">
      <c r="A51" s="162" t="s">
        <v>273</v>
      </c>
    </row>
    <row r="52" spans="1:1" x14ac:dyDescent="0.2">
      <c r="A52" s="162"/>
    </row>
    <row r="53" spans="1:1" x14ac:dyDescent="0.2">
      <c r="A53" s="71"/>
    </row>
    <row r="54" spans="1:1" x14ac:dyDescent="0.2">
      <c r="A54" s="54"/>
    </row>
    <row r="55" spans="1:1" x14ac:dyDescent="0.2">
      <c r="A55" s="55"/>
    </row>
    <row r="56" spans="1:1" x14ac:dyDescent="0.2">
      <c r="A56" s="55"/>
    </row>
  </sheetData>
  <pageMargins left="0.25" right="0.25" top="0.75" bottom="0.75" header="0.3" footer="0.3"/>
  <pageSetup scale="51"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S57"/>
  <sheetViews>
    <sheetView zoomScaleNormal="100" workbookViewId="0">
      <pane xSplit="1" topLeftCell="B1" activePane="topRight" state="frozen"/>
      <selection pane="topRight" activeCell="B4" sqref="B4:S25"/>
    </sheetView>
  </sheetViews>
  <sheetFormatPr defaultColWidth="9" defaultRowHeight="12" x14ac:dyDescent="0.2"/>
  <cols>
    <col min="1" max="1" width="73.7109375" style="152" customWidth="1"/>
    <col min="2" max="16384" width="9" style="152"/>
  </cols>
  <sheetData>
    <row r="1" spans="1:19" ht="11.45" customHeight="1" x14ac:dyDescent="0.2">
      <c r="A1" s="13" t="s">
        <v>199</v>
      </c>
    </row>
    <row r="2" spans="1:19" ht="11.45" customHeight="1" x14ac:dyDescent="0.2">
      <c r="A2" s="111" t="s">
        <v>252</v>
      </c>
    </row>
    <row r="3" spans="1:19" ht="10.5" customHeight="1" x14ac:dyDescent="0.2">
      <c r="A3" s="100" t="s">
        <v>60</v>
      </c>
      <c r="B3" s="166"/>
      <c r="C3" s="166"/>
      <c r="D3" s="166"/>
      <c r="E3" s="166"/>
      <c r="F3" s="166"/>
      <c r="G3" s="166"/>
      <c r="H3" s="166"/>
      <c r="I3" s="166"/>
      <c r="J3" s="166"/>
      <c r="K3" s="166"/>
      <c r="L3" s="166"/>
    </row>
    <row r="4" spans="1:19" ht="10.5" customHeight="1" x14ac:dyDescent="0.2">
      <c r="A4" s="170"/>
      <c r="B4" s="24">
        <f>'Каникулы в горах | FIT18'!B27</f>
        <v>45401</v>
      </c>
      <c r="C4" s="24">
        <f>'Каникулы в горах | FIT18'!C27</f>
        <v>45402</v>
      </c>
      <c r="D4" s="24">
        <f>'Каникулы в горах | FIT18'!D27</f>
        <v>45403</v>
      </c>
      <c r="E4" s="24">
        <f>'Каникулы в горах | FIT18'!E27</f>
        <v>45407</v>
      </c>
      <c r="F4" s="24">
        <f>'Каникулы в горах | FIT18'!F27</f>
        <v>45409</v>
      </c>
      <c r="G4" s="24">
        <f>'Каникулы в горах | FIT18'!G27</f>
        <v>45411</v>
      </c>
      <c r="H4" s="24">
        <f>'Каникулы в горах | FIT18'!H27</f>
        <v>45413</v>
      </c>
      <c r="I4" s="24">
        <f>'Каникулы в горах | FIT18'!I27</f>
        <v>45417</v>
      </c>
      <c r="J4" s="24">
        <f>'Каникулы в горах | FIT18'!J27</f>
        <v>45419</v>
      </c>
      <c r="K4" s="24">
        <f>'Каникулы в горах | FIT18'!K27</f>
        <v>45420</v>
      </c>
      <c r="L4" s="24">
        <f>'Каникулы в горах | FIT18'!L27</f>
        <v>45421</v>
      </c>
      <c r="M4" s="24">
        <f>'Каникулы в горах | FIT18'!M27</f>
        <v>45423</v>
      </c>
      <c r="N4" s="24">
        <f>'Каникулы в горах | FIT18'!N27</f>
        <v>45424</v>
      </c>
      <c r="O4" s="24">
        <f>'Каникулы в горах | FIT18'!O27</f>
        <v>45427</v>
      </c>
      <c r="P4" s="24">
        <f>'Каникулы в горах | FIT18'!P27</f>
        <v>45429</v>
      </c>
      <c r="Q4" s="24">
        <f>'Каникулы в горах | FIT18'!Q27</f>
        <v>45434</v>
      </c>
      <c r="R4" s="24">
        <f>'Каникулы в горах | FIT18'!R27</f>
        <v>45435</v>
      </c>
      <c r="S4" s="24">
        <f>'Каникулы в горах | FIT18'!S27</f>
        <v>45437</v>
      </c>
    </row>
    <row r="5" spans="1:19" ht="24.6" customHeight="1" x14ac:dyDescent="0.2">
      <c r="A5" s="153" t="s">
        <v>11</v>
      </c>
      <c r="B5" s="24">
        <f>'Каникулы в горах | FIT18'!B28</f>
        <v>45401</v>
      </c>
      <c r="C5" s="24">
        <f>'Каникулы в горах | FIT18'!C28</f>
        <v>45402</v>
      </c>
      <c r="D5" s="24">
        <f>'Каникулы в горах | FIT18'!D28</f>
        <v>45406</v>
      </c>
      <c r="E5" s="24">
        <f>'Каникулы в горах | FIT18'!E28</f>
        <v>45408</v>
      </c>
      <c r="F5" s="24">
        <f>'Каникулы в горах | FIT18'!F28</f>
        <v>45410</v>
      </c>
      <c r="G5" s="24">
        <f>'Каникулы в горах | FIT18'!G28</f>
        <v>45412</v>
      </c>
      <c r="H5" s="24">
        <f>'Каникулы в горах | FIT18'!H28</f>
        <v>45416</v>
      </c>
      <c r="I5" s="24">
        <f>'Каникулы в горах | FIT18'!I28</f>
        <v>45418</v>
      </c>
      <c r="J5" s="24">
        <f>'Каникулы в горах | FIT18'!J28</f>
        <v>45419</v>
      </c>
      <c r="K5" s="24">
        <f>'Каникулы в горах | FIT18'!K28</f>
        <v>45420</v>
      </c>
      <c r="L5" s="24">
        <f>'Каникулы в горах | FIT18'!L28</f>
        <v>45422</v>
      </c>
      <c r="M5" s="24">
        <f>'Каникулы в горах | FIT18'!M28</f>
        <v>45423</v>
      </c>
      <c r="N5" s="24">
        <f>'Каникулы в горах | FIT18'!N28</f>
        <v>45426</v>
      </c>
      <c r="O5" s="24">
        <f>'Каникулы в горах | FIT18'!O28</f>
        <v>45428</v>
      </c>
      <c r="P5" s="24">
        <f>'Каникулы в горах | FIT18'!P28</f>
        <v>45433</v>
      </c>
      <c r="Q5" s="24">
        <f>'Каникулы в горах | FIT18'!Q28</f>
        <v>45434</v>
      </c>
      <c r="R5" s="24">
        <f>'Каникулы в горах | FIT18'!R28</f>
        <v>45436</v>
      </c>
      <c r="S5" s="24">
        <f>'Каникулы в горах | FIT18'!S28</f>
        <v>45442</v>
      </c>
    </row>
    <row r="6" spans="1:19" ht="10.5" customHeight="1" x14ac:dyDescent="0.2">
      <c r="A6" s="17" t="s">
        <v>149</v>
      </c>
      <c r="B6" s="21"/>
      <c r="C6" s="21"/>
      <c r="D6" s="21"/>
      <c r="E6" s="21"/>
      <c r="F6" s="21"/>
      <c r="G6" s="21"/>
      <c r="H6" s="21"/>
      <c r="I6" s="21"/>
      <c r="J6" s="21"/>
      <c r="K6" s="21"/>
      <c r="L6" s="21"/>
      <c r="M6" s="21"/>
      <c r="N6" s="21"/>
      <c r="O6" s="21"/>
      <c r="P6" s="21"/>
      <c r="Q6" s="21"/>
      <c r="R6" s="21"/>
      <c r="S6" s="21"/>
    </row>
    <row r="7" spans="1:19" ht="10.5" customHeight="1" x14ac:dyDescent="0.2">
      <c r="A7" s="19">
        <v>1</v>
      </c>
      <c r="B7" s="17">
        <f>'Каникулы в горах | FIT18'!B30+25</f>
        <v>9970</v>
      </c>
      <c r="C7" s="17">
        <f>'Каникулы в горах | FIT18'!C30+25</f>
        <v>14198</v>
      </c>
      <c r="D7" s="17">
        <f>'Каникулы в горах | FIT18'!D30+25</f>
        <v>9970</v>
      </c>
      <c r="E7" s="17">
        <f>'Каникулы в горах | FIT18'!E30+25</f>
        <v>14198</v>
      </c>
      <c r="F7" s="17">
        <f>'Каникулы в горах | FIT18'!F30+25</f>
        <v>14198</v>
      </c>
      <c r="G7" s="17">
        <f>'Каникулы в горах | FIT18'!G30+25</f>
        <v>10909</v>
      </c>
      <c r="H7" s="17">
        <f>'Каникулы в горах | FIT18'!H30+25</f>
        <v>10909</v>
      </c>
      <c r="I7" s="17">
        <f>'Каникулы в горах | FIT18'!I30+25</f>
        <v>9030</v>
      </c>
      <c r="J7" s="17">
        <f>'Каникулы в горах | FIT18'!J30+25</f>
        <v>9030</v>
      </c>
      <c r="K7" s="17">
        <f>'Каникулы в горах | FIT18'!K30+25</f>
        <v>9970</v>
      </c>
      <c r="L7" s="17">
        <f>'Каникулы в горах | FIT18'!L30+25</f>
        <v>11849</v>
      </c>
      <c r="M7" s="17">
        <f>'Каникулы в горах | FIT18'!M30+25</f>
        <v>10909</v>
      </c>
      <c r="N7" s="17">
        <f>'Каникулы в горах | FIT18'!N30+25</f>
        <v>7542</v>
      </c>
      <c r="O7" s="17">
        <f>'Каникулы в горах | FIT18'!O30+25</f>
        <v>9030</v>
      </c>
      <c r="P7" s="17">
        <f>'Каникулы в горах | FIT18'!P30+25</f>
        <v>9030</v>
      </c>
      <c r="Q7" s="17">
        <f>'Каникулы в горах | FIT18'!Q30+25</f>
        <v>9970</v>
      </c>
      <c r="R7" s="17">
        <f>'Каникулы в горах | FIT18'!R30+25</f>
        <v>10909</v>
      </c>
      <c r="S7" s="17">
        <f>'Каникулы в горах | FIT18'!S30+25</f>
        <v>7542</v>
      </c>
    </row>
    <row r="8" spans="1:19" ht="10.5" customHeight="1" x14ac:dyDescent="0.2">
      <c r="A8" s="19">
        <v>2</v>
      </c>
      <c r="B8" s="17">
        <f>'Каникулы в горах | FIT18'!B31+25</f>
        <v>11379</v>
      </c>
      <c r="C8" s="17">
        <f>'Каникулы в горах | FIT18'!C31+25</f>
        <v>15607</v>
      </c>
      <c r="D8" s="17">
        <f>'Каникулы в горах | FIT18'!D31+25</f>
        <v>11379</v>
      </c>
      <c r="E8" s="17">
        <f>'Каникулы в горах | FIT18'!E31+25</f>
        <v>15607</v>
      </c>
      <c r="F8" s="17">
        <f>'Каникулы в горах | FIT18'!F31+25</f>
        <v>15607</v>
      </c>
      <c r="G8" s="17">
        <f>'Каникулы в горах | FIT18'!G31+25</f>
        <v>12319</v>
      </c>
      <c r="H8" s="17">
        <f>'Каникулы в горах | FIT18'!H31+25</f>
        <v>12319</v>
      </c>
      <c r="I8" s="17">
        <f>'Каникулы в горах | FIT18'!I31+25</f>
        <v>10439</v>
      </c>
      <c r="J8" s="17">
        <f>'Каникулы в горах | FIT18'!J31+25</f>
        <v>10439</v>
      </c>
      <c r="K8" s="17">
        <f>'Каникулы в горах | FIT18'!K31+25</f>
        <v>11379</v>
      </c>
      <c r="L8" s="17">
        <f>'Каникулы в горах | FIT18'!L31+25</f>
        <v>13258</v>
      </c>
      <c r="M8" s="17">
        <f>'Каникулы в горах | FIT18'!M31+25</f>
        <v>12319</v>
      </c>
      <c r="N8" s="17">
        <f>'Каникулы в горах | FIT18'!N31+25</f>
        <v>8952</v>
      </c>
      <c r="O8" s="17">
        <f>'Каникулы в горах | FIT18'!O31+25</f>
        <v>10439</v>
      </c>
      <c r="P8" s="17">
        <f>'Каникулы в горах | FIT18'!P31+25</f>
        <v>10439</v>
      </c>
      <c r="Q8" s="17">
        <f>'Каникулы в горах | FIT18'!Q31+25</f>
        <v>11379</v>
      </c>
      <c r="R8" s="17">
        <f>'Каникулы в горах | FIT18'!R31+25</f>
        <v>12319</v>
      </c>
      <c r="S8" s="17">
        <f>'Каникулы в горах | FIT18'!S31+25</f>
        <v>8952</v>
      </c>
    </row>
    <row r="9" spans="1:19" ht="10.5" customHeight="1" x14ac:dyDescent="0.2">
      <c r="A9" s="17" t="s">
        <v>150</v>
      </c>
      <c r="B9" s="17"/>
      <c r="C9" s="17"/>
      <c r="D9" s="17"/>
      <c r="E9" s="17"/>
      <c r="F9" s="17"/>
      <c r="G9" s="17"/>
      <c r="H9" s="17"/>
      <c r="I9" s="17"/>
      <c r="J9" s="17"/>
      <c r="K9" s="17"/>
      <c r="L9" s="17"/>
      <c r="M9" s="17"/>
      <c r="N9" s="17"/>
      <c r="O9" s="17"/>
      <c r="P9" s="17"/>
      <c r="Q9" s="17"/>
      <c r="R9" s="17"/>
      <c r="S9" s="17"/>
    </row>
    <row r="10" spans="1:19" ht="10.5" customHeight="1" x14ac:dyDescent="0.2">
      <c r="A10" s="19">
        <v>1</v>
      </c>
      <c r="B10" s="17">
        <f>'Каникулы в горах | FIT18'!B33+25</f>
        <v>10753</v>
      </c>
      <c r="C10" s="17">
        <f>'Каникулы в горах | FIT18'!C33+25</f>
        <v>14981</v>
      </c>
      <c r="D10" s="17">
        <f>'Каникулы в горах | FIT18'!D33+25</f>
        <v>10753</v>
      </c>
      <c r="E10" s="17">
        <f>'Каникулы в горах | FIT18'!E33+25</f>
        <v>14981</v>
      </c>
      <c r="F10" s="17">
        <f>'Каникулы в горах | FIT18'!F33+25</f>
        <v>14981</v>
      </c>
      <c r="G10" s="17">
        <f>'Каникулы в горах | FIT18'!G33+25</f>
        <v>11692</v>
      </c>
      <c r="H10" s="17">
        <f>'Каникулы в горах | FIT18'!H33+25</f>
        <v>11692</v>
      </c>
      <c r="I10" s="17">
        <f>'Каникулы в горах | FIT18'!I33+25</f>
        <v>9813</v>
      </c>
      <c r="J10" s="17">
        <f>'Каникулы в горах | FIT18'!J33+25</f>
        <v>9813</v>
      </c>
      <c r="K10" s="17">
        <f>'Каникулы в горах | FIT18'!K33+25</f>
        <v>10753</v>
      </c>
      <c r="L10" s="17">
        <f>'Каникулы в горах | FIT18'!L33+25</f>
        <v>12632</v>
      </c>
      <c r="M10" s="17">
        <f>'Каникулы в горах | FIT18'!M33+25</f>
        <v>11692</v>
      </c>
      <c r="N10" s="17">
        <f>'Каникулы в горах | FIT18'!N33+25</f>
        <v>8325</v>
      </c>
      <c r="O10" s="17">
        <f>'Каникулы в горах | FIT18'!O33+25</f>
        <v>9813</v>
      </c>
      <c r="P10" s="17">
        <f>'Каникулы в горах | FIT18'!P33+25</f>
        <v>9813</v>
      </c>
      <c r="Q10" s="17">
        <f>'Каникулы в горах | FIT18'!Q33+25</f>
        <v>10753</v>
      </c>
      <c r="R10" s="17">
        <f>'Каникулы в горах | FIT18'!R33+25</f>
        <v>11692</v>
      </c>
      <c r="S10" s="17">
        <f>'Каникулы в горах | FIT18'!S33+25</f>
        <v>8325</v>
      </c>
    </row>
    <row r="11" spans="1:19" ht="10.5" customHeight="1" x14ac:dyDescent="0.2">
      <c r="A11" s="19">
        <v>2</v>
      </c>
      <c r="B11" s="17">
        <f>'Каникулы в горах | FIT18'!B34+25</f>
        <v>12162</v>
      </c>
      <c r="C11" s="17">
        <f>'Каникулы в горах | FIT18'!C34+25</f>
        <v>16390</v>
      </c>
      <c r="D11" s="17">
        <f>'Каникулы в горах | FIT18'!D34+25</f>
        <v>12162</v>
      </c>
      <c r="E11" s="17">
        <f>'Каникулы в горах | FIT18'!E34+25</f>
        <v>16390</v>
      </c>
      <c r="F11" s="17">
        <f>'Каникулы в горах | FIT18'!F34+25</f>
        <v>16390</v>
      </c>
      <c r="G11" s="17">
        <f>'Каникулы в горах | FIT18'!G34+25</f>
        <v>13102</v>
      </c>
      <c r="H11" s="17">
        <f>'Каникулы в горах | FIT18'!H34+25</f>
        <v>13102</v>
      </c>
      <c r="I11" s="17">
        <f>'Каникулы в горах | FIT18'!I34+25</f>
        <v>11222</v>
      </c>
      <c r="J11" s="17">
        <f>'Каникулы в горах | FIT18'!J34+25</f>
        <v>11222</v>
      </c>
      <c r="K11" s="17">
        <f>'Каникулы в горах | FIT18'!K34+25</f>
        <v>12162</v>
      </c>
      <c r="L11" s="17">
        <f>'Каникулы в горах | FIT18'!L34+25</f>
        <v>14041</v>
      </c>
      <c r="M11" s="17">
        <f>'Каникулы в горах | FIT18'!M34+25</f>
        <v>13102</v>
      </c>
      <c r="N11" s="17">
        <f>'Каникулы в горах | FIT18'!N34+25</f>
        <v>9735</v>
      </c>
      <c r="O11" s="17">
        <f>'Каникулы в горах | FIT18'!O34+25</f>
        <v>11222</v>
      </c>
      <c r="P11" s="17">
        <f>'Каникулы в горах | FIT18'!P34+25</f>
        <v>11222</v>
      </c>
      <c r="Q11" s="17">
        <f>'Каникулы в горах | FIT18'!Q34+25</f>
        <v>12162</v>
      </c>
      <c r="R11" s="17">
        <f>'Каникулы в горах | FIT18'!R34+25</f>
        <v>13102</v>
      </c>
      <c r="S11" s="17">
        <f>'Каникулы в горах | FIT18'!S34+25</f>
        <v>9735</v>
      </c>
    </row>
    <row r="12" spans="1:19" ht="10.5" customHeight="1" x14ac:dyDescent="0.2">
      <c r="A12" s="17" t="s">
        <v>151</v>
      </c>
      <c r="B12" s="17"/>
      <c r="C12" s="17"/>
      <c r="D12" s="17"/>
      <c r="E12" s="17"/>
      <c r="F12" s="17"/>
      <c r="G12" s="17"/>
      <c r="H12" s="17"/>
      <c r="I12" s="17"/>
      <c r="J12" s="17"/>
      <c r="K12" s="17"/>
      <c r="L12" s="17"/>
      <c r="M12" s="17"/>
      <c r="N12" s="17"/>
      <c r="O12" s="17"/>
      <c r="P12" s="17"/>
      <c r="Q12" s="17"/>
      <c r="R12" s="17"/>
      <c r="S12" s="17"/>
    </row>
    <row r="13" spans="1:19" ht="10.5" customHeight="1" x14ac:dyDescent="0.2">
      <c r="A13" s="19">
        <v>1</v>
      </c>
      <c r="B13" s="17">
        <f>'Каникулы в горах | FIT18'!B36+25</f>
        <v>11536</v>
      </c>
      <c r="C13" s="17">
        <f>'Каникулы в горах | FIT18'!C36+25</f>
        <v>15764</v>
      </c>
      <c r="D13" s="17">
        <f>'Каникулы в горах | FIT18'!D36+25</f>
        <v>11536</v>
      </c>
      <c r="E13" s="17">
        <f>'Каникулы в горах | FIT18'!E36+25</f>
        <v>15764</v>
      </c>
      <c r="F13" s="17">
        <f>'Каникулы в горах | FIT18'!F36+25</f>
        <v>15764</v>
      </c>
      <c r="G13" s="17">
        <f>'Каникулы в горах | FIT18'!G36+25</f>
        <v>12475</v>
      </c>
      <c r="H13" s="17">
        <f>'Каникулы в горах | FIT18'!H36+25</f>
        <v>12475</v>
      </c>
      <c r="I13" s="17">
        <f>'Каникулы в горах | FIT18'!I36+25</f>
        <v>10596</v>
      </c>
      <c r="J13" s="17">
        <f>'Каникулы в горах | FIT18'!J36+25</f>
        <v>10596</v>
      </c>
      <c r="K13" s="17">
        <f>'Каникулы в горах | FIT18'!K36+25</f>
        <v>11536</v>
      </c>
      <c r="L13" s="17">
        <f>'Каникулы в горах | FIT18'!L36+25</f>
        <v>13415</v>
      </c>
      <c r="M13" s="17">
        <f>'Каникулы в горах | FIT18'!M36+25</f>
        <v>12475</v>
      </c>
      <c r="N13" s="17">
        <f>'Каникулы в горах | FIT18'!N36+25</f>
        <v>9108</v>
      </c>
      <c r="O13" s="17">
        <f>'Каникулы в горах | FIT18'!O36+25</f>
        <v>10596</v>
      </c>
      <c r="P13" s="17">
        <f>'Каникулы в горах | FIT18'!P36+25</f>
        <v>10596</v>
      </c>
      <c r="Q13" s="17">
        <f>'Каникулы в горах | FIT18'!Q36+25</f>
        <v>11536</v>
      </c>
      <c r="R13" s="17">
        <f>'Каникулы в горах | FIT18'!R36+25</f>
        <v>12475</v>
      </c>
      <c r="S13" s="17">
        <f>'Каникулы в горах | FIT18'!S36+25</f>
        <v>9108</v>
      </c>
    </row>
    <row r="14" spans="1:19" ht="10.5" customHeight="1" x14ac:dyDescent="0.2">
      <c r="A14" s="19">
        <v>2</v>
      </c>
      <c r="B14" s="17">
        <f>'Каникулы в горах | FIT18'!B37+25</f>
        <v>12945</v>
      </c>
      <c r="C14" s="17">
        <f>'Каникулы в горах | FIT18'!C37+25</f>
        <v>17173</v>
      </c>
      <c r="D14" s="17">
        <f>'Каникулы в горах | FIT18'!D37+25</f>
        <v>12945</v>
      </c>
      <c r="E14" s="17">
        <f>'Каникулы в горах | FIT18'!E37+25</f>
        <v>17173</v>
      </c>
      <c r="F14" s="17">
        <f>'Каникулы в горах | FIT18'!F37+25</f>
        <v>17173</v>
      </c>
      <c r="G14" s="17">
        <f>'Каникулы в горах | FIT18'!G37+25</f>
        <v>13885</v>
      </c>
      <c r="H14" s="17">
        <f>'Каникулы в горах | FIT18'!H37+25</f>
        <v>13885</v>
      </c>
      <c r="I14" s="17">
        <f>'Каникулы в горах | FIT18'!I37+25</f>
        <v>12005</v>
      </c>
      <c r="J14" s="17">
        <f>'Каникулы в горах | FIT18'!J37+25</f>
        <v>12005</v>
      </c>
      <c r="K14" s="17">
        <f>'Каникулы в горах | FIT18'!K37+25</f>
        <v>12945</v>
      </c>
      <c r="L14" s="17">
        <f>'Каникулы в горах | FIT18'!L37+25</f>
        <v>14824</v>
      </c>
      <c r="M14" s="17">
        <f>'Каникулы в горах | FIT18'!M37+25</f>
        <v>13885</v>
      </c>
      <c r="N14" s="17">
        <f>'Каникулы в горах | FIT18'!N37+25</f>
        <v>10518</v>
      </c>
      <c r="O14" s="17">
        <f>'Каникулы в горах | FIT18'!O37+25</f>
        <v>12005</v>
      </c>
      <c r="P14" s="17">
        <f>'Каникулы в горах | FIT18'!P37+25</f>
        <v>12005</v>
      </c>
      <c r="Q14" s="17">
        <f>'Каникулы в горах | FIT18'!Q37+25</f>
        <v>12945</v>
      </c>
      <c r="R14" s="17">
        <f>'Каникулы в горах | FIT18'!R37+25</f>
        <v>13885</v>
      </c>
      <c r="S14" s="17">
        <f>'Каникулы в горах | FIT18'!S37+25</f>
        <v>10518</v>
      </c>
    </row>
    <row r="15" spans="1:19" ht="10.5" customHeight="1" x14ac:dyDescent="0.2">
      <c r="A15" s="17" t="s">
        <v>4</v>
      </c>
      <c r="B15" s="17"/>
      <c r="C15" s="17"/>
      <c r="D15" s="17"/>
      <c r="E15" s="17"/>
      <c r="F15" s="17"/>
      <c r="G15" s="17"/>
      <c r="H15" s="17"/>
      <c r="I15" s="17"/>
      <c r="J15" s="17"/>
      <c r="K15" s="17"/>
      <c r="L15" s="17"/>
      <c r="M15" s="17"/>
      <c r="N15" s="17"/>
      <c r="O15" s="17"/>
      <c r="P15" s="17"/>
      <c r="Q15" s="17"/>
      <c r="R15" s="17"/>
      <c r="S15" s="17"/>
    </row>
    <row r="16" spans="1:19" ht="10.5" customHeight="1" x14ac:dyDescent="0.2">
      <c r="A16" s="19">
        <v>1</v>
      </c>
      <c r="B16" s="17">
        <f>'Каникулы в горах | FIT18'!B39+25</f>
        <v>12319</v>
      </c>
      <c r="C16" s="17">
        <f>'Каникулы в горах | FIT18'!C39+25</f>
        <v>16547</v>
      </c>
      <c r="D16" s="17">
        <f>'Каникулы в горах | FIT18'!D39+25</f>
        <v>12319</v>
      </c>
      <c r="E16" s="17">
        <f>'Каникулы в горах | FIT18'!E39+25</f>
        <v>16547</v>
      </c>
      <c r="F16" s="17">
        <f>'Каникулы в горах | FIT18'!F39+25</f>
        <v>16547</v>
      </c>
      <c r="G16" s="17">
        <f>'Каникулы в горах | FIT18'!G39+25</f>
        <v>13258</v>
      </c>
      <c r="H16" s="17">
        <f>'Каникулы в горах | FIT18'!H39+25</f>
        <v>13258</v>
      </c>
      <c r="I16" s="17">
        <f>'Каникулы в горах | FIT18'!I39+25</f>
        <v>11379</v>
      </c>
      <c r="J16" s="17">
        <f>'Каникулы в горах | FIT18'!J39+25</f>
        <v>11379</v>
      </c>
      <c r="K16" s="17">
        <f>'Каникулы в горах | FIT18'!K39+25</f>
        <v>12319</v>
      </c>
      <c r="L16" s="17">
        <f>'Каникулы в горах | FIT18'!L39+25</f>
        <v>14198</v>
      </c>
      <c r="M16" s="17">
        <f>'Каникулы в горах | FIT18'!M39+25</f>
        <v>13258</v>
      </c>
      <c r="N16" s="17">
        <f>'Каникулы в горах | FIT18'!N39+25</f>
        <v>9891</v>
      </c>
      <c r="O16" s="17">
        <f>'Каникулы в горах | FIT18'!O39+25</f>
        <v>11379</v>
      </c>
      <c r="P16" s="17">
        <f>'Каникулы в горах | FIT18'!P39+25</f>
        <v>11379</v>
      </c>
      <c r="Q16" s="17">
        <f>'Каникулы в горах | FIT18'!Q39+25</f>
        <v>12319</v>
      </c>
      <c r="R16" s="17">
        <f>'Каникулы в горах | FIT18'!R39+25</f>
        <v>13258</v>
      </c>
      <c r="S16" s="17">
        <f>'Каникулы в горах | FIT18'!S39+25</f>
        <v>9891</v>
      </c>
    </row>
    <row r="17" spans="1:19" ht="10.7" customHeight="1" x14ac:dyDescent="0.2">
      <c r="A17" s="19">
        <v>2</v>
      </c>
      <c r="B17" s="17">
        <f>'Каникулы в горах | FIT18'!B40+25</f>
        <v>13728</v>
      </c>
      <c r="C17" s="17">
        <f>'Каникулы в горах | FIT18'!C40+25</f>
        <v>17956</v>
      </c>
      <c r="D17" s="17">
        <f>'Каникулы в горах | FIT18'!D40+25</f>
        <v>13728</v>
      </c>
      <c r="E17" s="17">
        <f>'Каникулы в горах | FIT18'!E40+25</f>
        <v>17956</v>
      </c>
      <c r="F17" s="17">
        <f>'Каникулы в горах | FIT18'!F40+25</f>
        <v>17956</v>
      </c>
      <c r="G17" s="17">
        <f>'Каникулы в горах | FIT18'!G40+25</f>
        <v>14668</v>
      </c>
      <c r="H17" s="17">
        <f>'Каникулы в горах | FIT18'!H40+25</f>
        <v>14668</v>
      </c>
      <c r="I17" s="17">
        <f>'Каникулы в горах | FIT18'!I40+25</f>
        <v>12788</v>
      </c>
      <c r="J17" s="17">
        <f>'Каникулы в горах | FIT18'!J40+25</f>
        <v>12788</v>
      </c>
      <c r="K17" s="17">
        <f>'Каникулы в горах | FIT18'!K40+25</f>
        <v>13728</v>
      </c>
      <c r="L17" s="17">
        <f>'Каникулы в горах | FIT18'!L40+25</f>
        <v>15607</v>
      </c>
      <c r="M17" s="17">
        <f>'Каникулы в горах | FIT18'!M40+25</f>
        <v>14668</v>
      </c>
      <c r="N17" s="17">
        <f>'Каникулы в горах | FIT18'!N40+25</f>
        <v>11301</v>
      </c>
      <c r="O17" s="17">
        <f>'Каникулы в горах | FIT18'!O40+25</f>
        <v>12788</v>
      </c>
      <c r="P17" s="17">
        <f>'Каникулы в горах | FIT18'!P40+25</f>
        <v>12788</v>
      </c>
      <c r="Q17" s="17">
        <f>'Каникулы в горах | FIT18'!Q40+25</f>
        <v>13728</v>
      </c>
      <c r="R17" s="17">
        <f>'Каникулы в горах | FIT18'!R40+25</f>
        <v>14668</v>
      </c>
      <c r="S17" s="17">
        <f>'Каникулы в горах | FIT18'!S40+25</f>
        <v>11301</v>
      </c>
    </row>
    <row r="18" spans="1:19" ht="10.7" customHeight="1" x14ac:dyDescent="0.2">
      <c r="A18" s="17" t="s">
        <v>152</v>
      </c>
      <c r="B18" s="17"/>
      <c r="C18" s="17"/>
      <c r="D18" s="17"/>
      <c r="E18" s="17"/>
      <c r="F18" s="17"/>
      <c r="G18" s="17"/>
      <c r="H18" s="17"/>
      <c r="I18" s="17"/>
      <c r="J18" s="17"/>
      <c r="K18" s="17"/>
      <c r="L18" s="17"/>
      <c r="M18" s="17"/>
      <c r="N18" s="17"/>
      <c r="O18" s="17"/>
      <c r="P18" s="17"/>
      <c r="Q18" s="17"/>
      <c r="R18" s="17"/>
      <c r="S18" s="17"/>
    </row>
    <row r="19" spans="1:19" ht="10.7" customHeight="1" x14ac:dyDescent="0.2">
      <c r="A19" s="19">
        <v>1</v>
      </c>
      <c r="B19" s="17">
        <f>'Каникулы в горах | FIT18'!B42+25</f>
        <v>13102</v>
      </c>
      <c r="C19" s="17">
        <f>'Каникулы в горах | FIT18'!C42+25</f>
        <v>17330</v>
      </c>
      <c r="D19" s="17">
        <f>'Каникулы в горах | FIT18'!D42+25</f>
        <v>13102</v>
      </c>
      <c r="E19" s="17">
        <f>'Каникулы в горах | FIT18'!E42+25</f>
        <v>17330</v>
      </c>
      <c r="F19" s="17">
        <f>'Каникулы в горах | FIT18'!F42+25</f>
        <v>17330</v>
      </c>
      <c r="G19" s="17">
        <f>'Каникулы в горах | FIT18'!G42+25</f>
        <v>14041</v>
      </c>
      <c r="H19" s="17">
        <f>'Каникулы в горах | FIT18'!H42+25</f>
        <v>14041</v>
      </c>
      <c r="I19" s="17">
        <f>'Каникулы в горах | FIT18'!I42+25</f>
        <v>12162</v>
      </c>
      <c r="J19" s="17">
        <f>'Каникулы в горах | FIT18'!J42+25</f>
        <v>12162</v>
      </c>
      <c r="K19" s="17">
        <f>'Каникулы в горах | FIT18'!K42+25</f>
        <v>13102</v>
      </c>
      <c r="L19" s="17">
        <f>'Каникулы в горах | FIT18'!L42+25</f>
        <v>14981</v>
      </c>
      <c r="M19" s="17">
        <f>'Каникулы в горах | FIT18'!M42+25</f>
        <v>14041</v>
      </c>
      <c r="N19" s="17">
        <f>'Каникулы в горах | FIT18'!N42+25</f>
        <v>10674</v>
      </c>
      <c r="O19" s="17">
        <f>'Каникулы в горах | FIT18'!O42+25</f>
        <v>12162</v>
      </c>
      <c r="P19" s="17">
        <f>'Каникулы в горах | FIT18'!P42+25</f>
        <v>12162</v>
      </c>
      <c r="Q19" s="17">
        <f>'Каникулы в горах | FIT18'!Q42+25</f>
        <v>13102</v>
      </c>
      <c r="R19" s="17">
        <f>'Каникулы в горах | FIT18'!R42+25</f>
        <v>14041</v>
      </c>
      <c r="S19" s="17">
        <f>'Каникулы в горах | FIT18'!S42+25</f>
        <v>10674</v>
      </c>
    </row>
    <row r="20" spans="1:19" ht="10.7" customHeight="1" x14ac:dyDescent="0.2">
      <c r="A20" s="19">
        <v>2</v>
      </c>
      <c r="B20" s="17">
        <f>'Каникулы в горах | FIT18'!B43+25</f>
        <v>14511</v>
      </c>
      <c r="C20" s="17">
        <f>'Каникулы в горах | FIT18'!C43+25</f>
        <v>18739</v>
      </c>
      <c r="D20" s="17">
        <f>'Каникулы в горах | FIT18'!D43+25</f>
        <v>14511</v>
      </c>
      <c r="E20" s="17">
        <f>'Каникулы в горах | FIT18'!E43+25</f>
        <v>18739</v>
      </c>
      <c r="F20" s="17">
        <f>'Каникулы в горах | FIT18'!F43+25</f>
        <v>18739</v>
      </c>
      <c r="G20" s="17">
        <f>'Каникулы в горах | FIT18'!G43+25</f>
        <v>15451</v>
      </c>
      <c r="H20" s="17">
        <f>'Каникулы в горах | FIT18'!H43+25</f>
        <v>15451</v>
      </c>
      <c r="I20" s="17">
        <f>'Каникулы в горах | FIT18'!I43+25</f>
        <v>13571</v>
      </c>
      <c r="J20" s="17">
        <f>'Каникулы в горах | FIT18'!J43+25</f>
        <v>13571</v>
      </c>
      <c r="K20" s="17">
        <f>'Каникулы в горах | FIT18'!K43+25</f>
        <v>14511</v>
      </c>
      <c r="L20" s="17">
        <f>'Каникулы в горах | FIT18'!L43+25</f>
        <v>16390</v>
      </c>
      <c r="M20" s="17">
        <f>'Каникулы в горах | FIT18'!M43+25</f>
        <v>15451</v>
      </c>
      <c r="N20" s="17">
        <f>'Каникулы в горах | FIT18'!N43+25</f>
        <v>12084</v>
      </c>
      <c r="O20" s="17">
        <f>'Каникулы в горах | FIT18'!O43+25</f>
        <v>13571</v>
      </c>
      <c r="P20" s="17">
        <f>'Каникулы в горах | FIT18'!P43+25</f>
        <v>13571</v>
      </c>
      <c r="Q20" s="17">
        <f>'Каникулы в горах | FIT18'!Q43+25</f>
        <v>14511</v>
      </c>
      <c r="R20" s="17">
        <f>'Каникулы в горах | FIT18'!R43+25</f>
        <v>15451</v>
      </c>
      <c r="S20" s="17">
        <f>'Каникулы в горах | FIT18'!S43+25</f>
        <v>12084</v>
      </c>
    </row>
    <row r="21" spans="1:19" ht="10.7" customHeight="1" x14ac:dyDescent="0.2">
      <c r="A21" s="17" t="s">
        <v>5</v>
      </c>
      <c r="B21" s="17"/>
      <c r="C21" s="17"/>
      <c r="D21" s="17"/>
      <c r="E21" s="17"/>
      <c r="F21" s="17"/>
      <c r="G21" s="17"/>
      <c r="H21" s="17"/>
      <c r="I21" s="17"/>
      <c r="J21" s="17"/>
      <c r="K21" s="17"/>
      <c r="L21" s="17"/>
      <c r="M21" s="17"/>
      <c r="N21" s="17"/>
      <c r="O21" s="17"/>
      <c r="P21" s="17"/>
      <c r="Q21" s="17"/>
      <c r="R21" s="17"/>
      <c r="S21" s="17"/>
    </row>
    <row r="22" spans="1:19" ht="10.7" customHeight="1" x14ac:dyDescent="0.2">
      <c r="A22" s="19">
        <v>1</v>
      </c>
      <c r="B22" s="17">
        <f>'Каникулы в горах | FIT18'!B45+25</f>
        <v>16625</v>
      </c>
      <c r="C22" s="17">
        <f>'Каникулы в горах | FIT18'!C45+25</f>
        <v>20853</v>
      </c>
      <c r="D22" s="17">
        <f>'Каникулы в горах | FIT18'!D45+25</f>
        <v>16625</v>
      </c>
      <c r="E22" s="17">
        <f>'Каникулы в горах | FIT18'!E45+25</f>
        <v>20853</v>
      </c>
      <c r="F22" s="17">
        <f>'Каникулы в горах | FIT18'!F45+25</f>
        <v>20853</v>
      </c>
      <c r="G22" s="17">
        <f>'Каникулы в горах | FIT18'!G45+25</f>
        <v>17565</v>
      </c>
      <c r="H22" s="17">
        <f>'Каникулы в горах | FIT18'!H45+25</f>
        <v>17565</v>
      </c>
      <c r="I22" s="17">
        <f>'Каникулы в горах | FIT18'!I45+25</f>
        <v>15685</v>
      </c>
      <c r="J22" s="17">
        <f>'Каникулы в горах | FIT18'!J45+25</f>
        <v>15685</v>
      </c>
      <c r="K22" s="17">
        <f>'Каникулы в горах | FIT18'!K45+25</f>
        <v>16625</v>
      </c>
      <c r="L22" s="17">
        <f>'Каникулы в горах | FIT18'!L45+25</f>
        <v>18504</v>
      </c>
      <c r="M22" s="17">
        <f>'Каникулы в горах | FIT18'!M45+25</f>
        <v>17565</v>
      </c>
      <c r="N22" s="17">
        <f>'Каникулы в горах | FIT18'!N45+25</f>
        <v>14198</v>
      </c>
      <c r="O22" s="17">
        <f>'Каникулы в горах | FIT18'!O45+25</f>
        <v>15685</v>
      </c>
      <c r="P22" s="17">
        <f>'Каникулы в горах | FIT18'!P45+25</f>
        <v>15685</v>
      </c>
      <c r="Q22" s="17">
        <f>'Каникулы в горах | FIT18'!Q45+25</f>
        <v>16625</v>
      </c>
      <c r="R22" s="17">
        <f>'Каникулы в горах | FIT18'!R45+25</f>
        <v>17565</v>
      </c>
      <c r="S22" s="17">
        <f>'Каникулы в горах | FIT18'!S45+25</f>
        <v>14198</v>
      </c>
    </row>
    <row r="23" spans="1:19" ht="10.7" customHeight="1" x14ac:dyDescent="0.2">
      <c r="A23" s="19">
        <v>2</v>
      </c>
      <c r="B23" s="17">
        <f>'Каникулы в горах | FIT18'!B46+25</f>
        <v>18034</v>
      </c>
      <c r="C23" s="17">
        <f>'Каникулы в горах | FIT18'!C46+25</f>
        <v>22263</v>
      </c>
      <c r="D23" s="17">
        <f>'Каникулы в горах | FIT18'!D46+25</f>
        <v>18034</v>
      </c>
      <c r="E23" s="17">
        <f>'Каникулы в горах | FIT18'!E46+25</f>
        <v>22263</v>
      </c>
      <c r="F23" s="17">
        <f>'Каникулы в горах | FIT18'!F46+25</f>
        <v>22263</v>
      </c>
      <c r="G23" s="17">
        <f>'Каникулы в горах | FIT18'!G46+25</f>
        <v>18974</v>
      </c>
      <c r="H23" s="17">
        <f>'Каникулы в горах | FIT18'!H46+25</f>
        <v>18974</v>
      </c>
      <c r="I23" s="17">
        <f>'Каникулы в горах | FIT18'!I46+25</f>
        <v>17095</v>
      </c>
      <c r="J23" s="17">
        <f>'Каникулы в горах | FIT18'!J46+25</f>
        <v>17095</v>
      </c>
      <c r="K23" s="17">
        <f>'Каникулы в горах | FIT18'!K46+25</f>
        <v>18034</v>
      </c>
      <c r="L23" s="17">
        <f>'Каникулы в горах | FIT18'!L46+25</f>
        <v>19914</v>
      </c>
      <c r="M23" s="17">
        <f>'Каникулы в горах | FIT18'!M46+25</f>
        <v>18974</v>
      </c>
      <c r="N23" s="17">
        <f>'Каникулы в горах | FIT18'!N46+25</f>
        <v>15607</v>
      </c>
      <c r="O23" s="17">
        <f>'Каникулы в горах | FIT18'!O46+25</f>
        <v>17095</v>
      </c>
      <c r="P23" s="17">
        <f>'Каникулы в горах | FIT18'!P46+25</f>
        <v>17095</v>
      </c>
      <c r="Q23" s="17">
        <f>'Каникулы в горах | FIT18'!Q46+25</f>
        <v>18034</v>
      </c>
      <c r="R23" s="17">
        <f>'Каникулы в горах | FIT18'!R46+25</f>
        <v>18974</v>
      </c>
      <c r="S23" s="17">
        <f>'Каникулы в горах | FIT18'!S46+25</f>
        <v>15607</v>
      </c>
    </row>
    <row r="24" spans="1:19" ht="12.75" customHeight="1" x14ac:dyDescent="0.2">
      <c r="A24" s="17" t="s">
        <v>6</v>
      </c>
      <c r="B24" s="17"/>
      <c r="C24" s="17"/>
      <c r="D24" s="17"/>
      <c r="E24" s="17"/>
      <c r="F24" s="17"/>
      <c r="G24" s="17"/>
      <c r="H24" s="17"/>
      <c r="I24" s="17"/>
      <c r="J24" s="17"/>
      <c r="K24" s="17"/>
      <c r="L24" s="17"/>
      <c r="M24" s="17"/>
      <c r="N24" s="17"/>
      <c r="O24" s="17"/>
      <c r="P24" s="17"/>
      <c r="Q24" s="17"/>
      <c r="R24" s="17"/>
      <c r="S24" s="17"/>
    </row>
    <row r="25" spans="1:19" x14ac:dyDescent="0.2">
      <c r="A25" s="19" t="s">
        <v>1</v>
      </c>
      <c r="B25" s="17">
        <f>'Каникулы в горах | FIT18'!B48+25</f>
        <v>97900</v>
      </c>
      <c r="C25" s="17">
        <f>'Каникулы в горах | FIT18'!C48+25</f>
        <v>97900</v>
      </c>
      <c r="D25" s="17">
        <f>'Каникулы в горах | FIT18'!D48+25</f>
        <v>97900</v>
      </c>
      <c r="E25" s="17">
        <f>'Каникулы в горах | FIT18'!E48+25</f>
        <v>97900</v>
      </c>
      <c r="F25" s="17">
        <f>'Каникулы в горах | FIT18'!F48+25</f>
        <v>97900</v>
      </c>
      <c r="G25" s="17">
        <f>'Каникулы в горах | FIT18'!G48+25</f>
        <v>97900</v>
      </c>
      <c r="H25" s="17">
        <f>'Каникулы в горах | FIT18'!H48+25</f>
        <v>97900</v>
      </c>
      <c r="I25" s="17">
        <f>'Каникулы в горах | FIT18'!I48+25</f>
        <v>97900</v>
      </c>
      <c r="J25" s="17">
        <f>'Каникулы в горах | FIT18'!J48+25</f>
        <v>97900</v>
      </c>
      <c r="K25" s="17">
        <f>'Каникулы в горах | FIT18'!K48+25</f>
        <v>97900</v>
      </c>
      <c r="L25" s="17">
        <f>'Каникулы в горах | FIT18'!L48+25</f>
        <v>97901</v>
      </c>
      <c r="M25" s="17">
        <f>'Каникулы в горах | FIT18'!M48+25</f>
        <v>97902</v>
      </c>
      <c r="N25" s="17">
        <f>'Каникулы в горах | FIT18'!N48+25</f>
        <v>97900</v>
      </c>
      <c r="O25" s="17">
        <f>'Каникулы в горах | FIT18'!O48+25</f>
        <v>97900</v>
      </c>
      <c r="P25" s="17">
        <f>'Каникулы в горах | FIT18'!P48+25</f>
        <v>97900</v>
      </c>
      <c r="Q25" s="17">
        <f>'Каникулы в горах | FIT18'!Q48+25</f>
        <v>97900</v>
      </c>
      <c r="R25" s="17">
        <f>'Каникулы в горах | FIT18'!R48+25</f>
        <v>97900</v>
      </c>
      <c r="S25" s="17">
        <f>'Каникулы в горах | FIT18'!S48+25</f>
        <v>97900</v>
      </c>
    </row>
    <row r="26" spans="1:19" ht="150" x14ac:dyDescent="0.2">
      <c r="A26" s="219" t="s">
        <v>245</v>
      </c>
    </row>
    <row r="27" spans="1:19" ht="12.75" thickBot="1" x14ac:dyDescent="0.25">
      <c r="A27" s="112" t="s">
        <v>24</v>
      </c>
    </row>
    <row r="28" spans="1:19" ht="12.75" thickBot="1" x14ac:dyDescent="0.25">
      <c r="A28" s="221" t="s">
        <v>254</v>
      </c>
    </row>
    <row r="29" spans="1:19" x14ac:dyDescent="0.2">
      <c r="A29" s="114" t="s">
        <v>255</v>
      </c>
    </row>
    <row r="30" spans="1:19" x14ac:dyDescent="0.2">
      <c r="A30" s="63"/>
    </row>
    <row r="31" spans="1:19" x14ac:dyDescent="0.2">
      <c r="A31" s="112" t="s">
        <v>12</v>
      </c>
    </row>
    <row r="32" spans="1:19" x14ac:dyDescent="0.2">
      <c r="A32" s="22" t="s">
        <v>13</v>
      </c>
    </row>
    <row r="33" spans="1:1" x14ac:dyDescent="0.2">
      <c r="A33" s="22" t="s">
        <v>14</v>
      </c>
    </row>
    <row r="34" spans="1:1" ht="24" x14ac:dyDescent="0.2">
      <c r="A34" s="66" t="s">
        <v>18</v>
      </c>
    </row>
    <row r="35" spans="1:1" ht="12" customHeight="1" x14ac:dyDescent="0.2">
      <c r="A35" s="156" t="s">
        <v>126</v>
      </c>
    </row>
    <row r="36" spans="1:1" ht="24" x14ac:dyDescent="0.2">
      <c r="A36" s="158" t="s">
        <v>215</v>
      </c>
    </row>
    <row r="37" spans="1:1" x14ac:dyDescent="0.2">
      <c r="A37" s="53"/>
    </row>
    <row r="38" spans="1:1" ht="25.5" x14ac:dyDescent="0.2">
      <c r="A38" s="115" t="s">
        <v>253</v>
      </c>
    </row>
    <row r="39" spans="1:1" ht="51" x14ac:dyDescent="0.2">
      <c r="A39" s="220" t="s">
        <v>246</v>
      </c>
    </row>
    <row r="40" spans="1:1" ht="51" x14ac:dyDescent="0.2">
      <c r="A40" s="220" t="s">
        <v>247</v>
      </c>
    </row>
    <row r="41" spans="1:1" ht="25.5" x14ac:dyDescent="0.2">
      <c r="A41" s="220" t="s">
        <v>248</v>
      </c>
    </row>
    <row r="42" spans="1:1" ht="51" x14ac:dyDescent="0.2">
      <c r="A42" s="220" t="s">
        <v>249</v>
      </c>
    </row>
    <row r="43" spans="1:1" ht="25.5" x14ac:dyDescent="0.2">
      <c r="A43" s="220" t="s">
        <v>250</v>
      </c>
    </row>
    <row r="44" spans="1:1" ht="12.75" x14ac:dyDescent="0.2">
      <c r="A44" s="220" t="s">
        <v>251</v>
      </c>
    </row>
    <row r="45" spans="1:1" x14ac:dyDescent="0.2">
      <c r="A45" s="83"/>
    </row>
    <row r="46" spans="1:1" ht="42" x14ac:dyDescent="0.2">
      <c r="A46" s="89" t="s">
        <v>47</v>
      </c>
    </row>
    <row r="47" spans="1:1" ht="21" x14ac:dyDescent="0.2">
      <c r="A47" s="116" t="s">
        <v>48</v>
      </c>
    </row>
    <row r="48" spans="1:1" ht="53.25" x14ac:dyDescent="0.2">
      <c r="A48" s="86" t="s">
        <v>49</v>
      </c>
    </row>
    <row r="49" spans="1:1" ht="31.5" x14ac:dyDescent="0.2">
      <c r="A49" s="69" t="s">
        <v>50</v>
      </c>
    </row>
    <row r="50" spans="1:1" x14ac:dyDescent="0.2">
      <c r="A50" s="71"/>
    </row>
    <row r="51" spans="1:1" x14ac:dyDescent="0.2">
      <c r="A51" s="72" t="s">
        <v>16</v>
      </c>
    </row>
    <row r="52" spans="1:1" ht="24" x14ac:dyDescent="0.2">
      <c r="A52" s="162" t="s">
        <v>32</v>
      </c>
    </row>
    <row r="53" spans="1:1" ht="24" x14ac:dyDescent="0.2">
      <c r="A53" s="162" t="s">
        <v>33</v>
      </c>
    </row>
    <row r="54" spans="1:1" x14ac:dyDescent="0.2">
      <c r="A54" s="71"/>
    </row>
    <row r="55" spans="1:1" x14ac:dyDescent="0.2">
      <c r="A55" s="54"/>
    </row>
    <row r="56" spans="1:1" x14ac:dyDescent="0.2">
      <c r="A56" s="55"/>
    </row>
    <row r="57" spans="1:1" x14ac:dyDescent="0.2">
      <c r="A57" s="55"/>
    </row>
  </sheetData>
  <pageMargins left="0.25" right="0.25" top="0.75" bottom="0.75" header="0.3" footer="0.3"/>
  <pageSetup scale="51"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S80"/>
  <sheetViews>
    <sheetView zoomScaleNormal="100" workbookViewId="0">
      <pane xSplit="1" topLeftCell="B1" activePane="topRight" state="frozen"/>
      <selection pane="topRight" activeCell="B3" sqref="B3:S48"/>
    </sheetView>
  </sheetViews>
  <sheetFormatPr defaultColWidth="9" defaultRowHeight="12" x14ac:dyDescent="0.2"/>
  <cols>
    <col min="1" max="1" width="73.7109375" style="152" customWidth="1"/>
    <col min="2" max="16384" width="9" style="152"/>
  </cols>
  <sheetData>
    <row r="1" spans="1:19" ht="11.45" customHeight="1" x14ac:dyDescent="0.2">
      <c r="A1" s="13" t="s">
        <v>199</v>
      </c>
    </row>
    <row r="2" spans="1:19" ht="11.45" customHeight="1" x14ac:dyDescent="0.2">
      <c r="A2" s="111" t="s">
        <v>252</v>
      </c>
    </row>
    <row r="3" spans="1:19" ht="11.45" customHeight="1" x14ac:dyDescent="0.2">
      <c r="A3" s="100" t="s">
        <v>9</v>
      </c>
      <c r="B3" s="165">
        <f>'C завтраками| Bed and breakfast'!B4</f>
        <v>45401</v>
      </c>
      <c r="C3" s="165">
        <f>'C завтраками| Bed and breakfast'!C4</f>
        <v>45402</v>
      </c>
      <c r="D3" s="165">
        <f>'C завтраками| Bed and breakfast'!D4</f>
        <v>45403</v>
      </c>
      <c r="E3" s="165">
        <f>'C завтраками| Bed and breakfast'!E4</f>
        <v>45407</v>
      </c>
      <c r="F3" s="165">
        <f>'C завтраками| Bed and breakfast'!F4</f>
        <v>45409</v>
      </c>
      <c r="G3" s="165">
        <f>'C завтраками| Bed and breakfast'!G4</f>
        <v>45411</v>
      </c>
      <c r="H3" s="165">
        <f>'C завтраками| Bed and breakfast'!H4</f>
        <v>45413</v>
      </c>
      <c r="I3" s="165">
        <f>'C завтраками| Bed and breakfast'!I4</f>
        <v>45417</v>
      </c>
      <c r="J3" s="165">
        <f>'C завтраками| Bed and breakfast'!J4</f>
        <v>45419</v>
      </c>
      <c r="K3" s="165">
        <f>'C завтраками| Bed and breakfast'!K4</f>
        <v>45420</v>
      </c>
      <c r="L3" s="165">
        <f>'C завтраками| Bed and breakfast'!L4</f>
        <v>45421</v>
      </c>
      <c r="M3" s="165">
        <f>'C завтраками| Bed and breakfast'!M4</f>
        <v>45423</v>
      </c>
      <c r="N3" s="165">
        <f>'C завтраками| Bed and breakfast'!N4</f>
        <v>45424</v>
      </c>
      <c r="O3" s="165">
        <f>'C завтраками| Bed and breakfast'!O4</f>
        <v>45427</v>
      </c>
      <c r="P3" s="165">
        <f>'C завтраками| Bed and breakfast'!P4</f>
        <v>45429</v>
      </c>
      <c r="Q3" s="165">
        <f>'C завтраками| Bed and breakfast'!Q4</f>
        <v>45434</v>
      </c>
      <c r="R3" s="165">
        <f>'C завтраками| Bed and breakfast'!R4</f>
        <v>45435</v>
      </c>
      <c r="S3" s="165">
        <f>'C завтраками| Bed and breakfast'!S4</f>
        <v>45437</v>
      </c>
    </row>
    <row r="4" spans="1:19" s="8" customFormat="1" ht="22.35" customHeight="1" x14ac:dyDescent="0.2">
      <c r="A4" s="153" t="s">
        <v>11</v>
      </c>
      <c r="B4" s="165">
        <f>'C завтраками| Bed and breakfast'!B5</f>
        <v>45401</v>
      </c>
      <c r="C4" s="165">
        <f>'C завтраками| Bed and breakfast'!C5</f>
        <v>45402</v>
      </c>
      <c r="D4" s="165">
        <f>'C завтраками| Bed and breakfast'!D5</f>
        <v>45406</v>
      </c>
      <c r="E4" s="165">
        <f>'C завтраками| Bed and breakfast'!E5</f>
        <v>45408</v>
      </c>
      <c r="F4" s="165">
        <f>'C завтраками| Bed and breakfast'!F5</f>
        <v>45410</v>
      </c>
      <c r="G4" s="165">
        <f>'C завтраками| Bed and breakfast'!G5</f>
        <v>45412</v>
      </c>
      <c r="H4" s="165">
        <f>'C завтраками| Bed and breakfast'!H5</f>
        <v>45416</v>
      </c>
      <c r="I4" s="165">
        <f>'C завтраками| Bed and breakfast'!I5</f>
        <v>45418</v>
      </c>
      <c r="J4" s="165">
        <f>'C завтраками| Bed and breakfast'!J5</f>
        <v>45419</v>
      </c>
      <c r="K4" s="165">
        <f>'C завтраками| Bed and breakfast'!K5</f>
        <v>45420</v>
      </c>
      <c r="L4" s="165">
        <f>'C завтраками| Bed and breakfast'!L5</f>
        <v>45422</v>
      </c>
      <c r="M4" s="165">
        <f>'C завтраками| Bed and breakfast'!M5</f>
        <v>45423</v>
      </c>
      <c r="N4" s="165">
        <f>'C завтраками| Bed and breakfast'!N5</f>
        <v>45426</v>
      </c>
      <c r="O4" s="165">
        <f>'C завтраками| Bed and breakfast'!O5</f>
        <v>45428</v>
      </c>
      <c r="P4" s="165">
        <f>'C завтраками| Bed and breakfast'!P5</f>
        <v>45433</v>
      </c>
      <c r="Q4" s="165">
        <f>'C завтраками| Bed and breakfast'!Q5</f>
        <v>45434</v>
      </c>
      <c r="R4" s="165">
        <f>'C завтраками| Bed and breakfast'!R5</f>
        <v>45436</v>
      </c>
      <c r="S4" s="165">
        <f>'C завтраками| Bed and breakfast'!S5</f>
        <v>45442</v>
      </c>
    </row>
    <row r="5" spans="1:19" ht="10.7" customHeight="1" x14ac:dyDescent="0.2">
      <c r="A5" s="17" t="s">
        <v>149</v>
      </c>
    </row>
    <row r="6" spans="1:19" ht="10.7" customHeight="1" x14ac:dyDescent="0.2">
      <c r="A6" s="19">
        <v>1</v>
      </c>
      <c r="B6" s="160">
        <f>'C завтраками| Bed and breakfast'!B7*0.9</f>
        <v>11430</v>
      </c>
      <c r="C6" s="160">
        <f>'C завтраками| Bed and breakfast'!C7*0.9</f>
        <v>16290</v>
      </c>
      <c r="D6" s="160">
        <f>'C завтраками| Bed and breakfast'!D7*0.9</f>
        <v>11430</v>
      </c>
      <c r="E6" s="160">
        <f>'C завтраками| Bed and breakfast'!E7*0.9</f>
        <v>16290</v>
      </c>
      <c r="F6" s="160">
        <f>'C завтраками| Bed and breakfast'!F7*0.9</f>
        <v>16290</v>
      </c>
      <c r="G6" s="160">
        <f>'C завтраками| Bed and breakfast'!G7*0.9</f>
        <v>12510</v>
      </c>
      <c r="H6" s="160">
        <f>'C завтраками| Bed and breakfast'!H7*0.9</f>
        <v>12510</v>
      </c>
      <c r="I6" s="160">
        <f>'C завтраками| Bed and breakfast'!I7*0.9</f>
        <v>10350</v>
      </c>
      <c r="J6" s="160">
        <f>'C завтраками| Bed and breakfast'!J7*0.9</f>
        <v>10350</v>
      </c>
      <c r="K6" s="160">
        <f>'C завтраками| Bed and breakfast'!K7*0.9</f>
        <v>11430</v>
      </c>
      <c r="L6" s="160">
        <f>'C завтраками| Bed and breakfast'!L7*0.9</f>
        <v>13590</v>
      </c>
      <c r="M6" s="160">
        <f>'C завтраками| Bed and breakfast'!M7*0.9</f>
        <v>12510</v>
      </c>
      <c r="N6" s="160">
        <f>'C завтраками| Bed and breakfast'!N7*0.9</f>
        <v>8640</v>
      </c>
      <c r="O6" s="160">
        <f>'C завтраками| Bed and breakfast'!O7*0.9</f>
        <v>10350</v>
      </c>
      <c r="P6" s="160">
        <f>'C завтраками| Bed and breakfast'!P7*0.9</f>
        <v>10350</v>
      </c>
      <c r="Q6" s="160">
        <f>'C завтраками| Bed and breakfast'!Q7*0.9</f>
        <v>11430</v>
      </c>
      <c r="R6" s="160">
        <f>'C завтраками| Bed and breakfast'!R7*0.9</f>
        <v>12510</v>
      </c>
      <c r="S6" s="160">
        <f>'C завтраками| Bed and breakfast'!S7*0.9</f>
        <v>8640</v>
      </c>
    </row>
    <row r="7" spans="1:19" ht="10.7" customHeight="1" x14ac:dyDescent="0.2">
      <c r="A7" s="19">
        <v>2</v>
      </c>
      <c r="B7" s="160">
        <f>'C завтраками| Bed and breakfast'!B8*0.9</f>
        <v>13050</v>
      </c>
      <c r="C7" s="160">
        <f>'C завтраками| Bed and breakfast'!C8*0.9</f>
        <v>17910</v>
      </c>
      <c r="D7" s="160">
        <f>'C завтраками| Bed and breakfast'!D8*0.9</f>
        <v>13050</v>
      </c>
      <c r="E7" s="160">
        <f>'C завтраками| Bed and breakfast'!E8*0.9</f>
        <v>17910</v>
      </c>
      <c r="F7" s="160">
        <f>'C завтраками| Bed and breakfast'!F8*0.9</f>
        <v>17910</v>
      </c>
      <c r="G7" s="160">
        <f>'C завтраками| Bed and breakfast'!G8*0.9</f>
        <v>14130</v>
      </c>
      <c r="H7" s="160">
        <f>'C завтраками| Bed and breakfast'!H8*0.9</f>
        <v>14130</v>
      </c>
      <c r="I7" s="160">
        <f>'C завтраками| Bed and breakfast'!I8*0.9</f>
        <v>11970</v>
      </c>
      <c r="J7" s="160">
        <f>'C завтраками| Bed and breakfast'!J8*0.9</f>
        <v>11970</v>
      </c>
      <c r="K7" s="160">
        <f>'C завтраками| Bed and breakfast'!K8*0.9</f>
        <v>13050</v>
      </c>
      <c r="L7" s="160">
        <f>'C завтраками| Bed and breakfast'!L8*0.9</f>
        <v>15210</v>
      </c>
      <c r="M7" s="160">
        <f>'C завтраками| Bed and breakfast'!M8*0.9</f>
        <v>14130</v>
      </c>
      <c r="N7" s="160">
        <f>'C завтраками| Bed and breakfast'!N8*0.9</f>
        <v>10260</v>
      </c>
      <c r="O7" s="160">
        <f>'C завтраками| Bed and breakfast'!O8*0.9</f>
        <v>11970</v>
      </c>
      <c r="P7" s="160">
        <f>'C завтраками| Bed and breakfast'!P8*0.9</f>
        <v>11970</v>
      </c>
      <c r="Q7" s="160">
        <f>'C завтраками| Bed and breakfast'!Q8*0.9</f>
        <v>13050</v>
      </c>
      <c r="R7" s="160">
        <f>'C завтраками| Bed and breakfast'!R8*0.9</f>
        <v>14130</v>
      </c>
      <c r="S7" s="160">
        <f>'C завтраками| Bed and breakfast'!S8*0.9</f>
        <v>10260</v>
      </c>
    </row>
    <row r="8" spans="1:19" ht="10.7" customHeight="1" x14ac:dyDescent="0.2">
      <c r="A8" s="17" t="s">
        <v>150</v>
      </c>
      <c r="B8" s="160"/>
      <c r="C8" s="160"/>
      <c r="D8" s="160"/>
      <c r="E8" s="160"/>
      <c r="F8" s="160"/>
      <c r="G8" s="160"/>
      <c r="H8" s="160"/>
      <c r="I8" s="160"/>
      <c r="J8" s="160"/>
      <c r="K8" s="160"/>
      <c r="L8" s="160"/>
      <c r="M8" s="160"/>
      <c r="N8" s="160"/>
      <c r="O8" s="160"/>
      <c r="P8" s="160"/>
      <c r="Q8" s="160"/>
      <c r="R8" s="160"/>
      <c r="S8" s="160"/>
    </row>
    <row r="9" spans="1:19" s="155" customFormat="1" ht="10.7" customHeight="1" x14ac:dyDescent="0.2">
      <c r="A9" s="19">
        <v>1</v>
      </c>
      <c r="B9" s="160">
        <f>'C завтраками| Bed and breakfast'!B10*0.9</f>
        <v>12330</v>
      </c>
      <c r="C9" s="160">
        <f>'C завтраками| Bed and breakfast'!C10*0.9</f>
        <v>17190</v>
      </c>
      <c r="D9" s="160">
        <f>'C завтраками| Bed and breakfast'!D10*0.9</f>
        <v>12330</v>
      </c>
      <c r="E9" s="160">
        <f>'C завтраками| Bed and breakfast'!E10*0.9</f>
        <v>17190</v>
      </c>
      <c r="F9" s="160">
        <f>'C завтраками| Bed and breakfast'!F10*0.9</f>
        <v>17190</v>
      </c>
      <c r="G9" s="160">
        <f>'C завтраками| Bed and breakfast'!G10*0.9</f>
        <v>13410</v>
      </c>
      <c r="H9" s="160">
        <f>'C завтраками| Bed and breakfast'!H10*0.9</f>
        <v>13410</v>
      </c>
      <c r="I9" s="160">
        <f>'C завтраками| Bed and breakfast'!I10*0.9</f>
        <v>11250</v>
      </c>
      <c r="J9" s="160">
        <f>'C завтраками| Bed and breakfast'!J10*0.9</f>
        <v>11250</v>
      </c>
      <c r="K9" s="160">
        <f>'C завтраками| Bed and breakfast'!K10*0.9</f>
        <v>12330</v>
      </c>
      <c r="L9" s="160">
        <f>'C завтраками| Bed and breakfast'!L10*0.9</f>
        <v>14490</v>
      </c>
      <c r="M9" s="160">
        <f>'C завтраками| Bed and breakfast'!M10*0.9</f>
        <v>13410</v>
      </c>
      <c r="N9" s="160">
        <f>'C завтраками| Bed and breakfast'!N10*0.9</f>
        <v>9540</v>
      </c>
      <c r="O9" s="160">
        <f>'C завтраками| Bed and breakfast'!O10*0.9</f>
        <v>11250</v>
      </c>
      <c r="P9" s="160">
        <f>'C завтраками| Bed and breakfast'!P10*0.9</f>
        <v>11250</v>
      </c>
      <c r="Q9" s="160">
        <f>'C завтраками| Bed and breakfast'!Q10*0.9</f>
        <v>12330</v>
      </c>
      <c r="R9" s="160">
        <f>'C завтраками| Bed and breakfast'!R10*0.9</f>
        <v>13410</v>
      </c>
      <c r="S9" s="160">
        <f>'C завтраками| Bed and breakfast'!S10*0.9</f>
        <v>9540</v>
      </c>
    </row>
    <row r="10" spans="1:19" ht="10.7" customHeight="1" x14ac:dyDescent="0.2">
      <c r="A10" s="19">
        <v>2</v>
      </c>
      <c r="B10" s="160">
        <f>'C завтраками| Bed and breakfast'!B11*0.9</f>
        <v>13950</v>
      </c>
      <c r="C10" s="160">
        <f>'C завтраками| Bed and breakfast'!C11*0.9</f>
        <v>18810</v>
      </c>
      <c r="D10" s="160">
        <f>'C завтраками| Bed and breakfast'!D11*0.9</f>
        <v>13950</v>
      </c>
      <c r="E10" s="160">
        <f>'C завтраками| Bed and breakfast'!E11*0.9</f>
        <v>18810</v>
      </c>
      <c r="F10" s="160">
        <f>'C завтраками| Bed and breakfast'!F11*0.9</f>
        <v>18810</v>
      </c>
      <c r="G10" s="160">
        <f>'C завтраками| Bed and breakfast'!G11*0.9</f>
        <v>15030</v>
      </c>
      <c r="H10" s="160">
        <f>'C завтраками| Bed and breakfast'!H11*0.9</f>
        <v>15030</v>
      </c>
      <c r="I10" s="160">
        <f>'C завтраками| Bed and breakfast'!I11*0.9</f>
        <v>12870</v>
      </c>
      <c r="J10" s="160">
        <f>'C завтраками| Bed and breakfast'!J11*0.9</f>
        <v>12870</v>
      </c>
      <c r="K10" s="160">
        <f>'C завтраками| Bed and breakfast'!K11*0.9</f>
        <v>13950</v>
      </c>
      <c r="L10" s="160">
        <f>'C завтраками| Bed and breakfast'!L11*0.9</f>
        <v>16110</v>
      </c>
      <c r="M10" s="160">
        <f>'C завтраками| Bed and breakfast'!M11*0.9</f>
        <v>15030</v>
      </c>
      <c r="N10" s="160">
        <f>'C завтраками| Bed and breakfast'!N11*0.9</f>
        <v>11160</v>
      </c>
      <c r="O10" s="160">
        <f>'C завтраками| Bed and breakfast'!O11*0.9</f>
        <v>12870</v>
      </c>
      <c r="P10" s="160">
        <f>'C завтраками| Bed and breakfast'!P11*0.9</f>
        <v>12870</v>
      </c>
      <c r="Q10" s="160">
        <f>'C завтраками| Bed and breakfast'!Q11*0.9</f>
        <v>13950</v>
      </c>
      <c r="R10" s="160">
        <f>'C завтраками| Bed and breakfast'!R11*0.9</f>
        <v>15030</v>
      </c>
      <c r="S10" s="160">
        <f>'C завтраками| Bed and breakfast'!S11*0.9</f>
        <v>11160</v>
      </c>
    </row>
    <row r="11" spans="1:19" ht="10.7" customHeight="1" x14ac:dyDescent="0.2">
      <c r="A11" s="17" t="s">
        <v>151</v>
      </c>
      <c r="B11" s="160"/>
      <c r="C11" s="160"/>
      <c r="D11" s="160"/>
      <c r="E11" s="160"/>
      <c r="F11" s="160"/>
      <c r="G11" s="160"/>
      <c r="H11" s="160"/>
      <c r="I11" s="160"/>
      <c r="J11" s="160"/>
      <c r="K11" s="160"/>
      <c r="L11" s="160"/>
      <c r="M11" s="160"/>
      <c r="N11" s="160"/>
      <c r="O11" s="160"/>
      <c r="P11" s="160"/>
      <c r="Q11" s="160"/>
      <c r="R11" s="160"/>
      <c r="S11" s="160"/>
    </row>
    <row r="12" spans="1:19" ht="10.7" customHeight="1" x14ac:dyDescent="0.2">
      <c r="A12" s="19">
        <v>1</v>
      </c>
      <c r="B12" s="160">
        <f>'C завтраками| Bed and breakfast'!B13*0.9</f>
        <v>13230</v>
      </c>
      <c r="C12" s="160">
        <f>'C завтраками| Bed and breakfast'!C13*0.9</f>
        <v>18090</v>
      </c>
      <c r="D12" s="160">
        <f>'C завтраками| Bed and breakfast'!D13*0.9</f>
        <v>13230</v>
      </c>
      <c r="E12" s="160">
        <f>'C завтраками| Bed and breakfast'!E13*0.9</f>
        <v>18090</v>
      </c>
      <c r="F12" s="160">
        <f>'C завтраками| Bed and breakfast'!F13*0.9</f>
        <v>18090</v>
      </c>
      <c r="G12" s="160">
        <f>'C завтраками| Bed and breakfast'!G13*0.9</f>
        <v>14310</v>
      </c>
      <c r="H12" s="160">
        <f>'C завтраками| Bed and breakfast'!H13*0.9</f>
        <v>14310</v>
      </c>
      <c r="I12" s="160">
        <f>'C завтраками| Bed and breakfast'!I13*0.9</f>
        <v>12150</v>
      </c>
      <c r="J12" s="160">
        <f>'C завтраками| Bed and breakfast'!J13*0.9</f>
        <v>12150</v>
      </c>
      <c r="K12" s="160">
        <f>'C завтраками| Bed and breakfast'!K13*0.9</f>
        <v>13230</v>
      </c>
      <c r="L12" s="160">
        <f>'C завтраками| Bed and breakfast'!L13*0.9</f>
        <v>15390</v>
      </c>
      <c r="M12" s="160">
        <f>'C завтраками| Bed and breakfast'!M13*0.9</f>
        <v>14310</v>
      </c>
      <c r="N12" s="160">
        <f>'C завтраками| Bed and breakfast'!N13*0.9</f>
        <v>10440</v>
      </c>
      <c r="O12" s="160">
        <f>'C завтраками| Bed and breakfast'!O13*0.9</f>
        <v>12150</v>
      </c>
      <c r="P12" s="160">
        <f>'C завтраками| Bed and breakfast'!P13*0.9</f>
        <v>12150</v>
      </c>
      <c r="Q12" s="160">
        <f>'C завтраками| Bed and breakfast'!Q13*0.9</f>
        <v>13230</v>
      </c>
      <c r="R12" s="160">
        <f>'C завтраками| Bed and breakfast'!R13*0.9</f>
        <v>14310</v>
      </c>
      <c r="S12" s="160">
        <f>'C завтраками| Bed and breakfast'!S13*0.9</f>
        <v>10440</v>
      </c>
    </row>
    <row r="13" spans="1:19" ht="10.7" customHeight="1" x14ac:dyDescent="0.2">
      <c r="A13" s="19">
        <v>2</v>
      </c>
      <c r="B13" s="160">
        <f>'C завтраками| Bed and breakfast'!B14*0.9</f>
        <v>14850</v>
      </c>
      <c r="C13" s="160">
        <f>'C завтраками| Bed and breakfast'!C14*0.9</f>
        <v>19710</v>
      </c>
      <c r="D13" s="160">
        <f>'C завтраками| Bed and breakfast'!D14*0.9</f>
        <v>14850</v>
      </c>
      <c r="E13" s="160">
        <f>'C завтраками| Bed and breakfast'!E14*0.9</f>
        <v>19710</v>
      </c>
      <c r="F13" s="160">
        <f>'C завтраками| Bed and breakfast'!F14*0.9</f>
        <v>19710</v>
      </c>
      <c r="G13" s="160">
        <f>'C завтраками| Bed and breakfast'!G14*0.9</f>
        <v>15930</v>
      </c>
      <c r="H13" s="160">
        <f>'C завтраками| Bed and breakfast'!H14*0.9</f>
        <v>15930</v>
      </c>
      <c r="I13" s="160">
        <f>'C завтраками| Bed and breakfast'!I14*0.9</f>
        <v>13770</v>
      </c>
      <c r="J13" s="160">
        <f>'C завтраками| Bed and breakfast'!J14*0.9</f>
        <v>13770</v>
      </c>
      <c r="K13" s="160">
        <f>'C завтраками| Bed and breakfast'!K14*0.9</f>
        <v>14850</v>
      </c>
      <c r="L13" s="160">
        <f>'C завтраками| Bed and breakfast'!L14*0.9</f>
        <v>17010</v>
      </c>
      <c r="M13" s="160">
        <f>'C завтраками| Bed and breakfast'!M14*0.9</f>
        <v>15930</v>
      </c>
      <c r="N13" s="160">
        <f>'C завтраками| Bed and breakfast'!N14*0.9</f>
        <v>12060</v>
      </c>
      <c r="O13" s="160">
        <f>'C завтраками| Bed and breakfast'!O14*0.9</f>
        <v>13770</v>
      </c>
      <c r="P13" s="160">
        <f>'C завтраками| Bed and breakfast'!P14*0.9</f>
        <v>13770</v>
      </c>
      <c r="Q13" s="160">
        <f>'C завтраками| Bed and breakfast'!Q14*0.9</f>
        <v>14850</v>
      </c>
      <c r="R13" s="160">
        <f>'C завтраками| Bed and breakfast'!R14*0.9</f>
        <v>15930</v>
      </c>
      <c r="S13" s="160">
        <f>'C завтраками| Bed and breakfast'!S14*0.9</f>
        <v>12060</v>
      </c>
    </row>
    <row r="14" spans="1:19" ht="10.7" customHeight="1" x14ac:dyDescent="0.2">
      <c r="A14" s="17" t="s">
        <v>4</v>
      </c>
      <c r="B14" s="160"/>
      <c r="C14" s="160"/>
      <c r="D14" s="160"/>
      <c r="E14" s="160"/>
      <c r="F14" s="160"/>
      <c r="G14" s="160"/>
      <c r="H14" s="160"/>
      <c r="I14" s="160"/>
      <c r="J14" s="160"/>
      <c r="K14" s="160"/>
      <c r="L14" s="160"/>
      <c r="M14" s="160"/>
      <c r="N14" s="160"/>
      <c r="O14" s="160"/>
      <c r="P14" s="160"/>
      <c r="Q14" s="160"/>
      <c r="R14" s="160"/>
      <c r="S14" s="160"/>
    </row>
    <row r="15" spans="1:19" ht="10.7" customHeight="1" x14ac:dyDescent="0.2">
      <c r="A15" s="19">
        <v>1</v>
      </c>
      <c r="B15" s="160">
        <f>'C завтраками| Bed and breakfast'!B16*0.9</f>
        <v>14130</v>
      </c>
      <c r="C15" s="160">
        <f>'C завтраками| Bed and breakfast'!C16*0.9</f>
        <v>18990</v>
      </c>
      <c r="D15" s="160">
        <f>'C завтраками| Bed and breakfast'!D16*0.9</f>
        <v>14130</v>
      </c>
      <c r="E15" s="160">
        <f>'C завтраками| Bed and breakfast'!E16*0.9</f>
        <v>18990</v>
      </c>
      <c r="F15" s="160">
        <f>'C завтраками| Bed and breakfast'!F16*0.9</f>
        <v>18990</v>
      </c>
      <c r="G15" s="160">
        <f>'C завтраками| Bed and breakfast'!G16*0.9</f>
        <v>15210</v>
      </c>
      <c r="H15" s="160">
        <f>'C завтраками| Bed and breakfast'!H16*0.9</f>
        <v>15210</v>
      </c>
      <c r="I15" s="160">
        <f>'C завтраками| Bed and breakfast'!I16*0.9</f>
        <v>13050</v>
      </c>
      <c r="J15" s="160">
        <f>'C завтраками| Bed and breakfast'!J16*0.9</f>
        <v>13050</v>
      </c>
      <c r="K15" s="160">
        <f>'C завтраками| Bed and breakfast'!K16*0.9</f>
        <v>14130</v>
      </c>
      <c r="L15" s="160">
        <f>'C завтраками| Bed and breakfast'!L16*0.9</f>
        <v>16290</v>
      </c>
      <c r="M15" s="160">
        <f>'C завтраками| Bed and breakfast'!M16*0.9</f>
        <v>15210</v>
      </c>
      <c r="N15" s="160">
        <f>'C завтраками| Bed and breakfast'!N16*0.9</f>
        <v>11340</v>
      </c>
      <c r="O15" s="160">
        <f>'C завтраками| Bed and breakfast'!O16*0.9</f>
        <v>13050</v>
      </c>
      <c r="P15" s="160">
        <f>'C завтраками| Bed and breakfast'!P16*0.9</f>
        <v>13050</v>
      </c>
      <c r="Q15" s="160">
        <f>'C завтраками| Bed and breakfast'!Q16*0.9</f>
        <v>14130</v>
      </c>
      <c r="R15" s="160">
        <f>'C завтраками| Bed and breakfast'!R16*0.9</f>
        <v>15210</v>
      </c>
      <c r="S15" s="160">
        <f>'C завтраками| Bed and breakfast'!S16*0.9</f>
        <v>11340</v>
      </c>
    </row>
    <row r="16" spans="1:19" ht="10.7" customHeight="1" x14ac:dyDescent="0.2">
      <c r="A16" s="19">
        <v>2</v>
      </c>
      <c r="B16" s="160">
        <f>'C завтраками| Bed and breakfast'!B17*0.9</f>
        <v>15750</v>
      </c>
      <c r="C16" s="160">
        <f>'C завтраками| Bed and breakfast'!C17*0.9</f>
        <v>20610</v>
      </c>
      <c r="D16" s="160">
        <f>'C завтраками| Bed and breakfast'!D17*0.9</f>
        <v>15750</v>
      </c>
      <c r="E16" s="160">
        <f>'C завтраками| Bed and breakfast'!E17*0.9</f>
        <v>20610</v>
      </c>
      <c r="F16" s="160">
        <f>'C завтраками| Bed and breakfast'!F17*0.9</f>
        <v>20610</v>
      </c>
      <c r="G16" s="160">
        <f>'C завтраками| Bed and breakfast'!G17*0.9</f>
        <v>16830</v>
      </c>
      <c r="H16" s="160">
        <f>'C завтраками| Bed and breakfast'!H17*0.9</f>
        <v>16830</v>
      </c>
      <c r="I16" s="160">
        <f>'C завтраками| Bed and breakfast'!I17*0.9</f>
        <v>14670</v>
      </c>
      <c r="J16" s="160">
        <f>'C завтраками| Bed and breakfast'!J17*0.9</f>
        <v>14670</v>
      </c>
      <c r="K16" s="160">
        <f>'C завтраками| Bed and breakfast'!K17*0.9</f>
        <v>15750</v>
      </c>
      <c r="L16" s="160">
        <f>'C завтраками| Bed and breakfast'!L17*0.9</f>
        <v>17910</v>
      </c>
      <c r="M16" s="160">
        <f>'C завтраками| Bed and breakfast'!M17*0.9</f>
        <v>16830</v>
      </c>
      <c r="N16" s="160">
        <f>'C завтраками| Bed and breakfast'!N17*0.9</f>
        <v>12960</v>
      </c>
      <c r="O16" s="160">
        <f>'C завтраками| Bed and breakfast'!O17*0.9</f>
        <v>14670</v>
      </c>
      <c r="P16" s="160">
        <f>'C завтраками| Bed and breakfast'!P17*0.9</f>
        <v>14670</v>
      </c>
      <c r="Q16" s="160">
        <f>'C завтраками| Bed and breakfast'!Q17*0.9</f>
        <v>15750</v>
      </c>
      <c r="R16" s="160">
        <f>'C завтраками| Bed and breakfast'!R17*0.9</f>
        <v>16830</v>
      </c>
      <c r="S16" s="160">
        <f>'C завтраками| Bed and breakfast'!S17*0.9</f>
        <v>12960</v>
      </c>
    </row>
    <row r="17" spans="1:19" ht="10.7" customHeight="1" x14ac:dyDescent="0.2">
      <c r="A17" s="17" t="s">
        <v>152</v>
      </c>
      <c r="B17" s="160"/>
      <c r="C17" s="160"/>
      <c r="D17" s="160"/>
      <c r="E17" s="160"/>
      <c r="F17" s="160"/>
      <c r="G17" s="160"/>
      <c r="H17" s="160"/>
      <c r="I17" s="160"/>
      <c r="J17" s="160"/>
      <c r="K17" s="160"/>
      <c r="L17" s="160"/>
      <c r="M17" s="160"/>
      <c r="N17" s="160"/>
      <c r="O17" s="160"/>
      <c r="P17" s="160"/>
      <c r="Q17" s="160"/>
      <c r="R17" s="160"/>
      <c r="S17" s="160"/>
    </row>
    <row r="18" spans="1:19" ht="10.7" customHeight="1" x14ac:dyDescent="0.2">
      <c r="A18" s="19">
        <v>1</v>
      </c>
      <c r="B18" s="160">
        <f>'C завтраками| Bed and breakfast'!B19*0.9</f>
        <v>15030</v>
      </c>
      <c r="C18" s="160">
        <f>'C завтраками| Bed and breakfast'!C19*0.9</f>
        <v>19890</v>
      </c>
      <c r="D18" s="160">
        <f>'C завтраками| Bed and breakfast'!D19*0.9</f>
        <v>15030</v>
      </c>
      <c r="E18" s="160">
        <f>'C завтраками| Bed and breakfast'!E19*0.9</f>
        <v>19890</v>
      </c>
      <c r="F18" s="160">
        <f>'C завтраками| Bed and breakfast'!F19*0.9</f>
        <v>19890</v>
      </c>
      <c r="G18" s="160">
        <f>'C завтраками| Bed and breakfast'!G19*0.9</f>
        <v>16110</v>
      </c>
      <c r="H18" s="160">
        <f>'C завтраками| Bed and breakfast'!H19*0.9</f>
        <v>16110</v>
      </c>
      <c r="I18" s="160">
        <f>'C завтраками| Bed and breakfast'!I19*0.9</f>
        <v>13950</v>
      </c>
      <c r="J18" s="160">
        <f>'C завтраками| Bed and breakfast'!J19*0.9</f>
        <v>13950</v>
      </c>
      <c r="K18" s="160">
        <f>'C завтраками| Bed and breakfast'!K19*0.9</f>
        <v>15030</v>
      </c>
      <c r="L18" s="160">
        <f>'C завтраками| Bed and breakfast'!L19*0.9</f>
        <v>17190</v>
      </c>
      <c r="M18" s="160">
        <f>'C завтраками| Bed and breakfast'!M19*0.9</f>
        <v>16110</v>
      </c>
      <c r="N18" s="160">
        <f>'C завтраками| Bed and breakfast'!N19*0.9</f>
        <v>12240</v>
      </c>
      <c r="O18" s="160">
        <f>'C завтраками| Bed and breakfast'!O19*0.9</f>
        <v>13950</v>
      </c>
      <c r="P18" s="160">
        <f>'C завтраками| Bed and breakfast'!P19*0.9</f>
        <v>13950</v>
      </c>
      <c r="Q18" s="160">
        <f>'C завтраками| Bed and breakfast'!Q19*0.9</f>
        <v>15030</v>
      </c>
      <c r="R18" s="160">
        <f>'C завтраками| Bed and breakfast'!R19*0.9</f>
        <v>16110</v>
      </c>
      <c r="S18" s="160">
        <f>'C завтраками| Bed and breakfast'!S19*0.9</f>
        <v>12240</v>
      </c>
    </row>
    <row r="19" spans="1:19" ht="10.7" customHeight="1" x14ac:dyDescent="0.2">
      <c r="A19" s="19">
        <v>2</v>
      </c>
      <c r="B19" s="160">
        <f>'C завтраками| Bed and breakfast'!B20*0.9</f>
        <v>16650</v>
      </c>
      <c r="C19" s="160">
        <f>'C завтраками| Bed and breakfast'!C20*0.9</f>
        <v>21510</v>
      </c>
      <c r="D19" s="160">
        <f>'C завтраками| Bed and breakfast'!D20*0.9</f>
        <v>16650</v>
      </c>
      <c r="E19" s="160">
        <f>'C завтраками| Bed and breakfast'!E20*0.9</f>
        <v>21510</v>
      </c>
      <c r="F19" s="160">
        <f>'C завтраками| Bed and breakfast'!F20*0.9</f>
        <v>21510</v>
      </c>
      <c r="G19" s="160">
        <f>'C завтраками| Bed and breakfast'!G20*0.9</f>
        <v>17730</v>
      </c>
      <c r="H19" s="160">
        <f>'C завтраками| Bed and breakfast'!H20*0.9</f>
        <v>17730</v>
      </c>
      <c r="I19" s="160">
        <f>'C завтраками| Bed and breakfast'!I20*0.9</f>
        <v>15570</v>
      </c>
      <c r="J19" s="160">
        <f>'C завтраками| Bed and breakfast'!J20*0.9</f>
        <v>15570</v>
      </c>
      <c r="K19" s="160">
        <f>'C завтраками| Bed and breakfast'!K20*0.9</f>
        <v>16650</v>
      </c>
      <c r="L19" s="160">
        <f>'C завтраками| Bed and breakfast'!L20*0.9</f>
        <v>18810</v>
      </c>
      <c r="M19" s="160">
        <f>'C завтраками| Bed and breakfast'!M20*0.9</f>
        <v>17730</v>
      </c>
      <c r="N19" s="160">
        <f>'C завтраками| Bed and breakfast'!N20*0.9</f>
        <v>13860</v>
      </c>
      <c r="O19" s="160">
        <f>'C завтраками| Bed and breakfast'!O20*0.9</f>
        <v>15570</v>
      </c>
      <c r="P19" s="160">
        <f>'C завтраками| Bed and breakfast'!P20*0.9</f>
        <v>15570</v>
      </c>
      <c r="Q19" s="160">
        <f>'C завтраками| Bed and breakfast'!Q20*0.9</f>
        <v>16650</v>
      </c>
      <c r="R19" s="160">
        <f>'C завтраками| Bed and breakfast'!R20*0.9</f>
        <v>17730</v>
      </c>
      <c r="S19" s="160">
        <f>'C завтраками| Bed and breakfast'!S20*0.9</f>
        <v>13860</v>
      </c>
    </row>
    <row r="20" spans="1:19" ht="10.7" customHeight="1" x14ac:dyDescent="0.2">
      <c r="A20" s="17" t="s">
        <v>5</v>
      </c>
      <c r="B20" s="160"/>
      <c r="C20" s="160"/>
      <c r="D20" s="160"/>
      <c r="E20" s="160"/>
      <c r="F20" s="160"/>
      <c r="G20" s="160"/>
      <c r="H20" s="160"/>
      <c r="I20" s="160"/>
      <c r="J20" s="160"/>
      <c r="K20" s="160"/>
      <c r="L20" s="160"/>
      <c r="M20" s="160"/>
      <c r="N20" s="160"/>
      <c r="O20" s="160"/>
      <c r="P20" s="160"/>
      <c r="Q20" s="160"/>
      <c r="R20" s="160"/>
      <c r="S20" s="160"/>
    </row>
    <row r="21" spans="1:19" ht="10.7" customHeight="1" x14ac:dyDescent="0.2">
      <c r="A21" s="19">
        <v>1</v>
      </c>
      <c r="B21" s="160">
        <f>'C завтраками| Bed and breakfast'!B22*0.9</f>
        <v>19080</v>
      </c>
      <c r="C21" s="160">
        <f>'C завтраками| Bed and breakfast'!C22*0.9</f>
        <v>23940</v>
      </c>
      <c r="D21" s="160">
        <f>'C завтраками| Bed and breakfast'!D22*0.9</f>
        <v>19080</v>
      </c>
      <c r="E21" s="160">
        <f>'C завтраками| Bed and breakfast'!E22*0.9</f>
        <v>23940</v>
      </c>
      <c r="F21" s="160">
        <f>'C завтраками| Bed and breakfast'!F22*0.9</f>
        <v>23940</v>
      </c>
      <c r="G21" s="160">
        <f>'C завтраками| Bed and breakfast'!G22*0.9</f>
        <v>20160</v>
      </c>
      <c r="H21" s="160">
        <f>'C завтраками| Bed and breakfast'!H22*0.9</f>
        <v>20160</v>
      </c>
      <c r="I21" s="160">
        <f>'C завтраками| Bed and breakfast'!I22*0.9</f>
        <v>18000</v>
      </c>
      <c r="J21" s="160">
        <f>'C завтраками| Bed and breakfast'!J22*0.9</f>
        <v>18000</v>
      </c>
      <c r="K21" s="160">
        <f>'C завтраками| Bed and breakfast'!K22*0.9</f>
        <v>19080</v>
      </c>
      <c r="L21" s="160">
        <f>'C завтраками| Bed and breakfast'!L22*0.9</f>
        <v>21240</v>
      </c>
      <c r="M21" s="160">
        <f>'C завтраками| Bed and breakfast'!M22*0.9</f>
        <v>20160</v>
      </c>
      <c r="N21" s="160">
        <f>'C завтраками| Bed and breakfast'!N22*0.9</f>
        <v>16290</v>
      </c>
      <c r="O21" s="160">
        <f>'C завтраками| Bed and breakfast'!O22*0.9</f>
        <v>18000</v>
      </c>
      <c r="P21" s="160">
        <f>'C завтраками| Bed and breakfast'!P22*0.9</f>
        <v>18000</v>
      </c>
      <c r="Q21" s="160">
        <f>'C завтраками| Bed and breakfast'!Q22*0.9</f>
        <v>19080</v>
      </c>
      <c r="R21" s="160">
        <f>'C завтраками| Bed and breakfast'!R22*0.9</f>
        <v>20160</v>
      </c>
      <c r="S21" s="160">
        <f>'C завтраками| Bed and breakfast'!S22*0.9</f>
        <v>16290</v>
      </c>
    </row>
    <row r="22" spans="1:19" ht="10.5" customHeight="1" x14ac:dyDescent="0.2">
      <c r="A22" s="19">
        <v>2</v>
      </c>
      <c r="B22" s="160">
        <f>'C завтраками| Bed and breakfast'!B23*0.9</f>
        <v>20700</v>
      </c>
      <c r="C22" s="160">
        <f>'C завтраками| Bed and breakfast'!C23*0.9</f>
        <v>25560</v>
      </c>
      <c r="D22" s="160">
        <f>'C завтраками| Bed and breakfast'!D23*0.9</f>
        <v>20700</v>
      </c>
      <c r="E22" s="160">
        <f>'C завтраками| Bed and breakfast'!E23*0.9</f>
        <v>25560</v>
      </c>
      <c r="F22" s="160">
        <f>'C завтраками| Bed and breakfast'!F23*0.9</f>
        <v>25560</v>
      </c>
      <c r="G22" s="160">
        <f>'C завтраками| Bed and breakfast'!G23*0.9</f>
        <v>21780</v>
      </c>
      <c r="H22" s="160">
        <f>'C завтраками| Bed and breakfast'!H23*0.9</f>
        <v>21780</v>
      </c>
      <c r="I22" s="160">
        <f>'C завтраками| Bed and breakfast'!I23*0.9</f>
        <v>19620</v>
      </c>
      <c r="J22" s="160">
        <f>'C завтраками| Bed and breakfast'!J23*0.9</f>
        <v>19620</v>
      </c>
      <c r="K22" s="160">
        <f>'C завтраками| Bed and breakfast'!K23*0.9</f>
        <v>20700</v>
      </c>
      <c r="L22" s="160">
        <f>'C завтраками| Bed and breakfast'!L23*0.9</f>
        <v>22860</v>
      </c>
      <c r="M22" s="160">
        <f>'C завтраками| Bed and breakfast'!M23*0.9</f>
        <v>21780</v>
      </c>
      <c r="N22" s="160">
        <f>'C завтраками| Bed and breakfast'!N23*0.9</f>
        <v>17910</v>
      </c>
      <c r="O22" s="160">
        <f>'C завтраками| Bed and breakfast'!O23*0.9</f>
        <v>19620</v>
      </c>
      <c r="P22" s="160">
        <f>'C завтраками| Bed and breakfast'!P23*0.9</f>
        <v>19620</v>
      </c>
      <c r="Q22" s="160">
        <f>'C завтраками| Bed and breakfast'!Q23*0.9</f>
        <v>20700</v>
      </c>
      <c r="R22" s="160">
        <f>'C завтраками| Bed and breakfast'!R23*0.9</f>
        <v>21780</v>
      </c>
      <c r="S22" s="160">
        <f>'C завтраками| Bed and breakfast'!S23*0.9</f>
        <v>17910</v>
      </c>
    </row>
    <row r="23" spans="1:19" ht="10.5" customHeight="1" x14ac:dyDescent="0.2">
      <c r="A23" s="17" t="s">
        <v>6</v>
      </c>
      <c r="B23" s="160"/>
      <c r="C23" s="160"/>
      <c r="D23" s="160"/>
      <c r="E23" s="160"/>
      <c r="F23" s="160"/>
      <c r="G23" s="160"/>
      <c r="H23" s="160"/>
      <c r="I23" s="160"/>
      <c r="J23" s="160"/>
      <c r="K23" s="160"/>
      <c r="L23" s="160"/>
      <c r="M23" s="160"/>
      <c r="N23" s="160"/>
      <c r="O23" s="160"/>
      <c r="P23" s="160"/>
      <c r="Q23" s="160"/>
      <c r="R23" s="160"/>
      <c r="S23" s="160"/>
    </row>
    <row r="24" spans="1:19" ht="10.5" customHeight="1" x14ac:dyDescent="0.2">
      <c r="A24" s="19" t="s">
        <v>1</v>
      </c>
      <c r="B24" s="160">
        <f>'C завтраками| Bed and breakfast'!B25*0.9</f>
        <v>112500</v>
      </c>
      <c r="C24" s="160">
        <f>'C завтраками| Bed and breakfast'!C25*0.9</f>
        <v>112500</v>
      </c>
      <c r="D24" s="160">
        <f>'C завтраками| Bed and breakfast'!D25*0.9</f>
        <v>112500</v>
      </c>
      <c r="E24" s="160">
        <f>'C завтраками| Bed and breakfast'!E25*0.9</f>
        <v>112500</v>
      </c>
      <c r="F24" s="160">
        <f>'C завтраками| Bed and breakfast'!F25*0.9</f>
        <v>112500</v>
      </c>
      <c r="G24" s="160">
        <f>'C завтраками| Bed and breakfast'!G25*0.9</f>
        <v>112500</v>
      </c>
      <c r="H24" s="160">
        <f>'C завтраками| Bed and breakfast'!H25*0.9</f>
        <v>112500</v>
      </c>
      <c r="I24" s="160">
        <f>'C завтраками| Bed and breakfast'!I25*0.9</f>
        <v>112500</v>
      </c>
      <c r="J24" s="160">
        <f>'C завтраками| Bed and breakfast'!J25*0.9</f>
        <v>112500</v>
      </c>
      <c r="K24" s="160">
        <f>'C завтраками| Bed and breakfast'!K25*0.9</f>
        <v>112500</v>
      </c>
      <c r="L24" s="160">
        <f>'C завтраками| Bed and breakfast'!L25*0.9</f>
        <v>112500.90000000001</v>
      </c>
      <c r="M24" s="160">
        <f>'C завтраками| Bed and breakfast'!M25*0.9</f>
        <v>112501.8</v>
      </c>
      <c r="N24" s="160">
        <f>'C завтраками| Bed and breakfast'!N25*0.9</f>
        <v>112500</v>
      </c>
      <c r="O24" s="160">
        <f>'C завтраками| Bed and breakfast'!O25*0.9</f>
        <v>112500</v>
      </c>
      <c r="P24" s="160">
        <f>'C завтраками| Bed and breakfast'!P25*0.9</f>
        <v>112500</v>
      </c>
      <c r="Q24" s="160">
        <f>'C завтраками| Bed and breakfast'!Q25*0.9</f>
        <v>112500</v>
      </c>
      <c r="R24" s="160">
        <f>'C завтраками| Bed and breakfast'!R25*0.9</f>
        <v>112500</v>
      </c>
      <c r="S24" s="160">
        <f>'C завтраками| Bed and breakfast'!S25*0.9</f>
        <v>112500</v>
      </c>
    </row>
    <row r="25" spans="1:19" ht="10.5" customHeight="1" x14ac:dyDescent="0.2">
      <c r="A25" s="170"/>
      <c r="B25" s="166"/>
      <c r="C25" s="166"/>
      <c r="D25" s="166"/>
      <c r="E25" s="166"/>
      <c r="F25" s="166"/>
      <c r="G25" s="166"/>
      <c r="H25" s="166"/>
      <c r="I25" s="166"/>
      <c r="J25" s="166"/>
      <c r="K25" s="166"/>
      <c r="L25" s="166"/>
      <c r="M25" s="166"/>
      <c r="N25" s="166"/>
      <c r="O25" s="166"/>
      <c r="P25" s="166"/>
      <c r="Q25" s="166"/>
      <c r="R25" s="166"/>
      <c r="S25" s="166"/>
    </row>
    <row r="26" spans="1:19" ht="10.5" customHeight="1" x14ac:dyDescent="0.2">
      <c r="A26" s="100" t="s">
        <v>60</v>
      </c>
      <c r="B26" s="166"/>
      <c r="C26" s="166"/>
      <c r="D26" s="166"/>
      <c r="E26" s="166"/>
      <c r="F26" s="166"/>
      <c r="G26" s="166"/>
      <c r="H26" s="166"/>
      <c r="I26" s="166"/>
      <c r="J26" s="166"/>
      <c r="K26" s="166"/>
      <c r="L26" s="166"/>
      <c r="M26" s="166"/>
      <c r="N26" s="166"/>
      <c r="O26" s="166"/>
      <c r="P26" s="166"/>
      <c r="Q26" s="166"/>
      <c r="R26" s="166"/>
      <c r="S26" s="166"/>
    </row>
    <row r="27" spans="1:19" ht="10.5" customHeight="1" x14ac:dyDescent="0.2">
      <c r="A27" s="170"/>
      <c r="B27" s="24">
        <f t="shared" ref="B27" si="0">B3</f>
        <v>45401</v>
      </c>
      <c r="C27" s="24">
        <f t="shared" ref="C27:S27" si="1">C3</f>
        <v>45402</v>
      </c>
      <c r="D27" s="24">
        <f t="shared" si="1"/>
        <v>45403</v>
      </c>
      <c r="E27" s="24">
        <f t="shared" si="1"/>
        <v>45407</v>
      </c>
      <c r="F27" s="24">
        <f t="shared" si="1"/>
        <v>45409</v>
      </c>
      <c r="G27" s="24">
        <f t="shared" si="1"/>
        <v>45411</v>
      </c>
      <c r="H27" s="24">
        <f t="shared" si="1"/>
        <v>45413</v>
      </c>
      <c r="I27" s="24">
        <f t="shared" si="1"/>
        <v>45417</v>
      </c>
      <c r="J27" s="24">
        <f t="shared" si="1"/>
        <v>45419</v>
      </c>
      <c r="K27" s="24">
        <f t="shared" si="1"/>
        <v>45420</v>
      </c>
      <c r="L27" s="24">
        <f t="shared" si="1"/>
        <v>45421</v>
      </c>
      <c r="M27" s="24">
        <f t="shared" si="1"/>
        <v>45423</v>
      </c>
      <c r="N27" s="24">
        <f t="shared" si="1"/>
        <v>45424</v>
      </c>
      <c r="O27" s="24">
        <f t="shared" si="1"/>
        <v>45427</v>
      </c>
      <c r="P27" s="24">
        <f t="shared" si="1"/>
        <v>45429</v>
      </c>
      <c r="Q27" s="24">
        <f t="shared" si="1"/>
        <v>45434</v>
      </c>
      <c r="R27" s="24">
        <f t="shared" si="1"/>
        <v>45435</v>
      </c>
      <c r="S27" s="24">
        <f t="shared" si="1"/>
        <v>45437</v>
      </c>
    </row>
    <row r="28" spans="1:19" ht="24.6" customHeight="1" x14ac:dyDescent="0.2">
      <c r="A28" s="153" t="s">
        <v>11</v>
      </c>
      <c r="B28" s="24">
        <f t="shared" ref="B28" si="2">B4</f>
        <v>45401</v>
      </c>
      <c r="C28" s="24">
        <f t="shared" ref="C28:S28" si="3">C4</f>
        <v>45402</v>
      </c>
      <c r="D28" s="24">
        <f t="shared" si="3"/>
        <v>45406</v>
      </c>
      <c r="E28" s="24">
        <f t="shared" si="3"/>
        <v>45408</v>
      </c>
      <c r="F28" s="24">
        <f t="shared" si="3"/>
        <v>45410</v>
      </c>
      <c r="G28" s="24">
        <f t="shared" si="3"/>
        <v>45412</v>
      </c>
      <c r="H28" s="24">
        <f t="shared" si="3"/>
        <v>45416</v>
      </c>
      <c r="I28" s="24">
        <f t="shared" si="3"/>
        <v>45418</v>
      </c>
      <c r="J28" s="24">
        <f t="shared" si="3"/>
        <v>45419</v>
      </c>
      <c r="K28" s="24">
        <f t="shared" si="3"/>
        <v>45420</v>
      </c>
      <c r="L28" s="24">
        <f t="shared" si="3"/>
        <v>45422</v>
      </c>
      <c r="M28" s="24">
        <f t="shared" si="3"/>
        <v>45423</v>
      </c>
      <c r="N28" s="24">
        <f t="shared" si="3"/>
        <v>45426</v>
      </c>
      <c r="O28" s="24">
        <f t="shared" si="3"/>
        <v>45428</v>
      </c>
      <c r="P28" s="24">
        <f t="shared" si="3"/>
        <v>45433</v>
      </c>
      <c r="Q28" s="24">
        <f t="shared" si="3"/>
        <v>45434</v>
      </c>
      <c r="R28" s="24">
        <f t="shared" si="3"/>
        <v>45436</v>
      </c>
      <c r="S28" s="24">
        <f t="shared" si="3"/>
        <v>45442</v>
      </c>
    </row>
    <row r="29" spans="1:19" ht="10.5" customHeight="1" x14ac:dyDescent="0.2">
      <c r="A29" s="17" t="s">
        <v>149</v>
      </c>
      <c r="B29" s="21"/>
      <c r="C29" s="21"/>
      <c r="D29" s="21"/>
      <c r="E29" s="21"/>
      <c r="F29" s="21"/>
      <c r="G29" s="21"/>
      <c r="H29" s="21"/>
      <c r="I29" s="21"/>
      <c r="J29" s="21"/>
      <c r="K29" s="21"/>
      <c r="L29" s="21"/>
      <c r="M29" s="21"/>
      <c r="N29" s="21"/>
      <c r="O29" s="21"/>
      <c r="P29" s="21"/>
      <c r="Q29" s="21"/>
      <c r="R29" s="21"/>
      <c r="S29" s="21"/>
    </row>
    <row r="30" spans="1:19" ht="10.5" customHeight="1" x14ac:dyDescent="0.2">
      <c r="A30" s="19">
        <v>1</v>
      </c>
      <c r="B30" s="17">
        <f t="shared" ref="B30" si="4">ROUNDUP(B6*0.85,)+35</f>
        <v>9751</v>
      </c>
      <c r="C30" s="17">
        <f t="shared" ref="C30:S30" si="5">ROUNDUP(C6*0.85,)+35</f>
        <v>13882</v>
      </c>
      <c r="D30" s="17">
        <f t="shared" si="5"/>
        <v>9751</v>
      </c>
      <c r="E30" s="17">
        <f t="shared" si="5"/>
        <v>13882</v>
      </c>
      <c r="F30" s="17">
        <f t="shared" si="5"/>
        <v>13882</v>
      </c>
      <c r="G30" s="17">
        <f t="shared" si="5"/>
        <v>10669</v>
      </c>
      <c r="H30" s="17">
        <f t="shared" si="5"/>
        <v>10669</v>
      </c>
      <c r="I30" s="17">
        <f t="shared" si="5"/>
        <v>8833</v>
      </c>
      <c r="J30" s="17">
        <f t="shared" si="5"/>
        <v>8833</v>
      </c>
      <c r="K30" s="17">
        <f t="shared" si="5"/>
        <v>9751</v>
      </c>
      <c r="L30" s="17">
        <f t="shared" si="5"/>
        <v>11587</v>
      </c>
      <c r="M30" s="17">
        <f t="shared" si="5"/>
        <v>10669</v>
      </c>
      <c r="N30" s="17">
        <f t="shared" si="5"/>
        <v>7379</v>
      </c>
      <c r="O30" s="17">
        <f t="shared" si="5"/>
        <v>8833</v>
      </c>
      <c r="P30" s="17">
        <f t="shared" si="5"/>
        <v>8833</v>
      </c>
      <c r="Q30" s="17">
        <f t="shared" si="5"/>
        <v>9751</v>
      </c>
      <c r="R30" s="17">
        <f t="shared" si="5"/>
        <v>10669</v>
      </c>
      <c r="S30" s="17">
        <f t="shared" si="5"/>
        <v>7379</v>
      </c>
    </row>
    <row r="31" spans="1:19" ht="10.5" customHeight="1" x14ac:dyDescent="0.2">
      <c r="A31" s="19">
        <v>2</v>
      </c>
      <c r="B31" s="17">
        <f t="shared" ref="B31" si="6">ROUNDUP(B7*0.85,)+35</f>
        <v>11128</v>
      </c>
      <c r="C31" s="17">
        <f t="shared" ref="C31:S31" si="7">ROUNDUP(C7*0.85,)+35</f>
        <v>15259</v>
      </c>
      <c r="D31" s="17">
        <f t="shared" si="7"/>
        <v>11128</v>
      </c>
      <c r="E31" s="17">
        <f t="shared" si="7"/>
        <v>15259</v>
      </c>
      <c r="F31" s="17">
        <f t="shared" si="7"/>
        <v>15259</v>
      </c>
      <c r="G31" s="17">
        <f t="shared" si="7"/>
        <v>12046</v>
      </c>
      <c r="H31" s="17">
        <f t="shared" si="7"/>
        <v>12046</v>
      </c>
      <c r="I31" s="17">
        <f t="shared" si="7"/>
        <v>10210</v>
      </c>
      <c r="J31" s="17">
        <f t="shared" si="7"/>
        <v>10210</v>
      </c>
      <c r="K31" s="17">
        <f t="shared" si="7"/>
        <v>11128</v>
      </c>
      <c r="L31" s="17">
        <f t="shared" si="7"/>
        <v>12964</v>
      </c>
      <c r="M31" s="17">
        <f t="shared" si="7"/>
        <v>12046</v>
      </c>
      <c r="N31" s="17">
        <f t="shared" si="7"/>
        <v>8756</v>
      </c>
      <c r="O31" s="17">
        <f t="shared" si="7"/>
        <v>10210</v>
      </c>
      <c r="P31" s="17">
        <f t="shared" si="7"/>
        <v>10210</v>
      </c>
      <c r="Q31" s="17">
        <f t="shared" si="7"/>
        <v>11128</v>
      </c>
      <c r="R31" s="17">
        <f t="shared" si="7"/>
        <v>12046</v>
      </c>
      <c r="S31" s="17">
        <f t="shared" si="7"/>
        <v>8756</v>
      </c>
    </row>
    <row r="32" spans="1:19" ht="10.5" customHeight="1" x14ac:dyDescent="0.2">
      <c r="A32" s="17" t="s">
        <v>150</v>
      </c>
      <c r="B32" s="17"/>
      <c r="C32" s="17"/>
      <c r="D32" s="17"/>
      <c r="E32" s="17"/>
      <c r="F32" s="17"/>
      <c r="G32" s="17"/>
      <c r="H32" s="17"/>
      <c r="I32" s="17"/>
      <c r="J32" s="17"/>
      <c r="K32" s="17"/>
      <c r="L32" s="17"/>
      <c r="M32" s="17"/>
      <c r="N32" s="17"/>
      <c r="O32" s="17"/>
      <c r="P32" s="17"/>
      <c r="Q32" s="17"/>
      <c r="R32" s="17"/>
      <c r="S32" s="17"/>
    </row>
    <row r="33" spans="1:19" ht="10.5" customHeight="1" x14ac:dyDescent="0.2">
      <c r="A33" s="19">
        <v>1</v>
      </c>
      <c r="B33" s="17">
        <f t="shared" ref="B33" si="8">ROUNDUP(B9*0.85,)+35</f>
        <v>10516</v>
      </c>
      <c r="C33" s="17">
        <f t="shared" ref="C33:S33" si="9">ROUNDUP(C9*0.85,)+35</f>
        <v>14647</v>
      </c>
      <c r="D33" s="17">
        <f t="shared" si="9"/>
        <v>10516</v>
      </c>
      <c r="E33" s="17">
        <f t="shared" si="9"/>
        <v>14647</v>
      </c>
      <c r="F33" s="17">
        <f t="shared" si="9"/>
        <v>14647</v>
      </c>
      <c r="G33" s="17">
        <f t="shared" si="9"/>
        <v>11434</v>
      </c>
      <c r="H33" s="17">
        <f t="shared" si="9"/>
        <v>11434</v>
      </c>
      <c r="I33" s="17">
        <f t="shared" si="9"/>
        <v>9598</v>
      </c>
      <c r="J33" s="17">
        <f t="shared" si="9"/>
        <v>9598</v>
      </c>
      <c r="K33" s="17">
        <f t="shared" si="9"/>
        <v>10516</v>
      </c>
      <c r="L33" s="17">
        <f t="shared" si="9"/>
        <v>12352</v>
      </c>
      <c r="M33" s="17">
        <f t="shared" si="9"/>
        <v>11434</v>
      </c>
      <c r="N33" s="17">
        <f t="shared" si="9"/>
        <v>8144</v>
      </c>
      <c r="O33" s="17">
        <f t="shared" si="9"/>
        <v>9598</v>
      </c>
      <c r="P33" s="17">
        <f t="shared" si="9"/>
        <v>9598</v>
      </c>
      <c r="Q33" s="17">
        <f t="shared" si="9"/>
        <v>10516</v>
      </c>
      <c r="R33" s="17">
        <f t="shared" si="9"/>
        <v>11434</v>
      </c>
      <c r="S33" s="17">
        <f t="shared" si="9"/>
        <v>8144</v>
      </c>
    </row>
    <row r="34" spans="1:19" ht="10.5" customHeight="1" x14ac:dyDescent="0.2">
      <c r="A34" s="19">
        <v>2</v>
      </c>
      <c r="B34" s="17">
        <f t="shared" ref="B34" si="10">ROUNDUP(B10*0.85,)+35</f>
        <v>11893</v>
      </c>
      <c r="C34" s="17">
        <f t="shared" ref="C34:S34" si="11">ROUNDUP(C10*0.85,)+35</f>
        <v>16024</v>
      </c>
      <c r="D34" s="17">
        <f t="shared" si="11"/>
        <v>11893</v>
      </c>
      <c r="E34" s="17">
        <f t="shared" si="11"/>
        <v>16024</v>
      </c>
      <c r="F34" s="17">
        <f t="shared" si="11"/>
        <v>16024</v>
      </c>
      <c r="G34" s="17">
        <f t="shared" si="11"/>
        <v>12811</v>
      </c>
      <c r="H34" s="17">
        <f t="shared" si="11"/>
        <v>12811</v>
      </c>
      <c r="I34" s="17">
        <f t="shared" si="11"/>
        <v>10975</v>
      </c>
      <c r="J34" s="17">
        <f t="shared" si="11"/>
        <v>10975</v>
      </c>
      <c r="K34" s="17">
        <f t="shared" si="11"/>
        <v>11893</v>
      </c>
      <c r="L34" s="17">
        <f t="shared" si="11"/>
        <v>13729</v>
      </c>
      <c r="M34" s="17">
        <f t="shared" si="11"/>
        <v>12811</v>
      </c>
      <c r="N34" s="17">
        <f t="shared" si="11"/>
        <v>9521</v>
      </c>
      <c r="O34" s="17">
        <f t="shared" si="11"/>
        <v>10975</v>
      </c>
      <c r="P34" s="17">
        <f t="shared" si="11"/>
        <v>10975</v>
      </c>
      <c r="Q34" s="17">
        <f t="shared" si="11"/>
        <v>11893</v>
      </c>
      <c r="R34" s="17">
        <f t="shared" si="11"/>
        <v>12811</v>
      </c>
      <c r="S34" s="17">
        <f t="shared" si="11"/>
        <v>9521</v>
      </c>
    </row>
    <row r="35" spans="1:19" ht="10.5" customHeight="1" x14ac:dyDescent="0.2">
      <c r="A35" s="17" t="s">
        <v>151</v>
      </c>
      <c r="B35" s="17"/>
      <c r="C35" s="17"/>
      <c r="D35" s="17"/>
      <c r="E35" s="17"/>
      <c r="F35" s="17"/>
      <c r="G35" s="17"/>
      <c r="H35" s="17"/>
      <c r="I35" s="17"/>
      <c r="J35" s="17"/>
      <c r="K35" s="17"/>
      <c r="L35" s="17"/>
      <c r="M35" s="17"/>
      <c r="N35" s="17"/>
      <c r="O35" s="17"/>
      <c r="P35" s="17"/>
      <c r="Q35" s="17"/>
      <c r="R35" s="17"/>
      <c r="S35" s="17"/>
    </row>
    <row r="36" spans="1:19" ht="10.5" customHeight="1" x14ac:dyDescent="0.2">
      <c r="A36" s="19">
        <v>1</v>
      </c>
      <c r="B36" s="17">
        <f t="shared" ref="B36" si="12">ROUNDUP(B12*0.85,)+35</f>
        <v>11281</v>
      </c>
      <c r="C36" s="17">
        <f t="shared" ref="C36:S36" si="13">ROUNDUP(C12*0.85,)+35</f>
        <v>15412</v>
      </c>
      <c r="D36" s="17">
        <f t="shared" si="13"/>
        <v>11281</v>
      </c>
      <c r="E36" s="17">
        <f t="shared" si="13"/>
        <v>15412</v>
      </c>
      <c r="F36" s="17">
        <f t="shared" si="13"/>
        <v>15412</v>
      </c>
      <c r="G36" s="17">
        <f t="shared" si="13"/>
        <v>12199</v>
      </c>
      <c r="H36" s="17">
        <f t="shared" si="13"/>
        <v>12199</v>
      </c>
      <c r="I36" s="17">
        <f t="shared" si="13"/>
        <v>10363</v>
      </c>
      <c r="J36" s="17">
        <f t="shared" si="13"/>
        <v>10363</v>
      </c>
      <c r="K36" s="17">
        <f t="shared" si="13"/>
        <v>11281</v>
      </c>
      <c r="L36" s="17">
        <f t="shared" si="13"/>
        <v>13117</v>
      </c>
      <c r="M36" s="17">
        <f t="shared" si="13"/>
        <v>12199</v>
      </c>
      <c r="N36" s="17">
        <f t="shared" si="13"/>
        <v>8909</v>
      </c>
      <c r="O36" s="17">
        <f t="shared" si="13"/>
        <v>10363</v>
      </c>
      <c r="P36" s="17">
        <f t="shared" si="13"/>
        <v>10363</v>
      </c>
      <c r="Q36" s="17">
        <f t="shared" si="13"/>
        <v>11281</v>
      </c>
      <c r="R36" s="17">
        <f t="shared" si="13"/>
        <v>12199</v>
      </c>
      <c r="S36" s="17">
        <f t="shared" si="13"/>
        <v>8909</v>
      </c>
    </row>
    <row r="37" spans="1:19" ht="10.5" customHeight="1" x14ac:dyDescent="0.2">
      <c r="A37" s="19">
        <v>2</v>
      </c>
      <c r="B37" s="17">
        <f t="shared" ref="B37" si="14">ROUNDUP(B13*0.85,)+35</f>
        <v>12658</v>
      </c>
      <c r="C37" s="17">
        <f t="shared" ref="C37:S37" si="15">ROUNDUP(C13*0.85,)+35</f>
        <v>16789</v>
      </c>
      <c r="D37" s="17">
        <f t="shared" si="15"/>
        <v>12658</v>
      </c>
      <c r="E37" s="17">
        <f t="shared" si="15"/>
        <v>16789</v>
      </c>
      <c r="F37" s="17">
        <f t="shared" si="15"/>
        <v>16789</v>
      </c>
      <c r="G37" s="17">
        <f t="shared" si="15"/>
        <v>13576</v>
      </c>
      <c r="H37" s="17">
        <f t="shared" si="15"/>
        <v>13576</v>
      </c>
      <c r="I37" s="17">
        <f t="shared" si="15"/>
        <v>11740</v>
      </c>
      <c r="J37" s="17">
        <f t="shared" si="15"/>
        <v>11740</v>
      </c>
      <c r="K37" s="17">
        <f t="shared" si="15"/>
        <v>12658</v>
      </c>
      <c r="L37" s="17">
        <f t="shared" si="15"/>
        <v>14494</v>
      </c>
      <c r="M37" s="17">
        <f t="shared" si="15"/>
        <v>13576</v>
      </c>
      <c r="N37" s="17">
        <f t="shared" si="15"/>
        <v>10286</v>
      </c>
      <c r="O37" s="17">
        <f t="shared" si="15"/>
        <v>11740</v>
      </c>
      <c r="P37" s="17">
        <f t="shared" si="15"/>
        <v>11740</v>
      </c>
      <c r="Q37" s="17">
        <f t="shared" si="15"/>
        <v>12658</v>
      </c>
      <c r="R37" s="17">
        <f t="shared" si="15"/>
        <v>13576</v>
      </c>
      <c r="S37" s="17">
        <f t="shared" si="15"/>
        <v>10286</v>
      </c>
    </row>
    <row r="38" spans="1:19" ht="10.5" customHeight="1" x14ac:dyDescent="0.2">
      <c r="A38" s="17" t="s">
        <v>4</v>
      </c>
      <c r="B38" s="17"/>
      <c r="C38" s="17"/>
      <c r="D38" s="17"/>
      <c r="E38" s="17"/>
      <c r="F38" s="17"/>
      <c r="G38" s="17"/>
      <c r="H38" s="17"/>
      <c r="I38" s="17"/>
      <c r="J38" s="17"/>
      <c r="K38" s="17"/>
      <c r="L38" s="17"/>
      <c r="M38" s="17"/>
      <c r="N38" s="17"/>
      <c r="O38" s="17"/>
      <c r="P38" s="17"/>
      <c r="Q38" s="17"/>
      <c r="R38" s="17"/>
      <c r="S38" s="17"/>
    </row>
    <row r="39" spans="1:19" ht="10.5" customHeight="1" x14ac:dyDescent="0.2">
      <c r="A39" s="19">
        <v>1</v>
      </c>
      <c r="B39" s="17">
        <f t="shared" ref="B39" si="16">ROUNDUP(B15*0.85,)+35</f>
        <v>12046</v>
      </c>
      <c r="C39" s="17">
        <f t="shared" ref="C39:S39" si="17">ROUNDUP(C15*0.85,)+35</f>
        <v>16177</v>
      </c>
      <c r="D39" s="17">
        <f t="shared" si="17"/>
        <v>12046</v>
      </c>
      <c r="E39" s="17">
        <f t="shared" si="17"/>
        <v>16177</v>
      </c>
      <c r="F39" s="17">
        <f t="shared" si="17"/>
        <v>16177</v>
      </c>
      <c r="G39" s="17">
        <f t="shared" si="17"/>
        <v>12964</v>
      </c>
      <c r="H39" s="17">
        <f t="shared" si="17"/>
        <v>12964</v>
      </c>
      <c r="I39" s="17">
        <f t="shared" si="17"/>
        <v>11128</v>
      </c>
      <c r="J39" s="17">
        <f t="shared" si="17"/>
        <v>11128</v>
      </c>
      <c r="K39" s="17">
        <f t="shared" si="17"/>
        <v>12046</v>
      </c>
      <c r="L39" s="17">
        <f t="shared" si="17"/>
        <v>13882</v>
      </c>
      <c r="M39" s="17">
        <f t="shared" si="17"/>
        <v>12964</v>
      </c>
      <c r="N39" s="17">
        <f t="shared" si="17"/>
        <v>9674</v>
      </c>
      <c r="O39" s="17">
        <f t="shared" si="17"/>
        <v>11128</v>
      </c>
      <c r="P39" s="17">
        <f t="shared" si="17"/>
        <v>11128</v>
      </c>
      <c r="Q39" s="17">
        <f t="shared" si="17"/>
        <v>12046</v>
      </c>
      <c r="R39" s="17">
        <f t="shared" si="17"/>
        <v>12964</v>
      </c>
      <c r="S39" s="17">
        <f t="shared" si="17"/>
        <v>9674</v>
      </c>
    </row>
    <row r="40" spans="1:19" ht="10.7" customHeight="1" x14ac:dyDescent="0.2">
      <c r="A40" s="19">
        <v>2</v>
      </c>
      <c r="B40" s="17">
        <f t="shared" ref="B40" si="18">ROUNDUP(B16*0.85,)+35</f>
        <v>13423</v>
      </c>
      <c r="C40" s="17">
        <f t="shared" ref="C40:S40" si="19">ROUNDUP(C16*0.85,)+35</f>
        <v>17554</v>
      </c>
      <c r="D40" s="17">
        <f t="shared" si="19"/>
        <v>13423</v>
      </c>
      <c r="E40" s="17">
        <f t="shared" si="19"/>
        <v>17554</v>
      </c>
      <c r="F40" s="17">
        <f t="shared" si="19"/>
        <v>17554</v>
      </c>
      <c r="G40" s="17">
        <f t="shared" si="19"/>
        <v>14341</v>
      </c>
      <c r="H40" s="17">
        <f t="shared" si="19"/>
        <v>14341</v>
      </c>
      <c r="I40" s="17">
        <f t="shared" si="19"/>
        <v>12505</v>
      </c>
      <c r="J40" s="17">
        <f t="shared" si="19"/>
        <v>12505</v>
      </c>
      <c r="K40" s="17">
        <f t="shared" si="19"/>
        <v>13423</v>
      </c>
      <c r="L40" s="17">
        <f t="shared" si="19"/>
        <v>15259</v>
      </c>
      <c r="M40" s="17">
        <f t="shared" si="19"/>
        <v>14341</v>
      </c>
      <c r="N40" s="17">
        <f t="shared" si="19"/>
        <v>11051</v>
      </c>
      <c r="O40" s="17">
        <f t="shared" si="19"/>
        <v>12505</v>
      </c>
      <c r="P40" s="17">
        <f t="shared" si="19"/>
        <v>12505</v>
      </c>
      <c r="Q40" s="17">
        <f t="shared" si="19"/>
        <v>13423</v>
      </c>
      <c r="R40" s="17">
        <f t="shared" si="19"/>
        <v>14341</v>
      </c>
      <c r="S40" s="17">
        <f t="shared" si="19"/>
        <v>11051</v>
      </c>
    </row>
    <row r="41" spans="1:19" ht="10.7" customHeight="1" x14ac:dyDescent="0.2">
      <c r="A41" s="17" t="s">
        <v>152</v>
      </c>
      <c r="B41" s="17"/>
      <c r="C41" s="17"/>
      <c r="D41" s="17"/>
      <c r="E41" s="17"/>
      <c r="F41" s="17"/>
      <c r="G41" s="17"/>
      <c r="H41" s="17"/>
      <c r="I41" s="17"/>
      <c r="J41" s="17"/>
      <c r="K41" s="17"/>
      <c r="L41" s="17"/>
      <c r="M41" s="17"/>
      <c r="N41" s="17"/>
      <c r="O41" s="17"/>
      <c r="P41" s="17"/>
      <c r="Q41" s="17"/>
      <c r="R41" s="17"/>
      <c r="S41" s="17"/>
    </row>
    <row r="42" spans="1:19" ht="10.7" customHeight="1" x14ac:dyDescent="0.2">
      <c r="A42" s="19">
        <v>1</v>
      </c>
      <c r="B42" s="17">
        <f t="shared" ref="B42" si="20">ROUNDUP(B18*0.85,)+35</f>
        <v>12811</v>
      </c>
      <c r="C42" s="17">
        <f t="shared" ref="C42:S42" si="21">ROUNDUP(C18*0.85,)+35</f>
        <v>16942</v>
      </c>
      <c r="D42" s="17">
        <f t="shared" si="21"/>
        <v>12811</v>
      </c>
      <c r="E42" s="17">
        <f t="shared" si="21"/>
        <v>16942</v>
      </c>
      <c r="F42" s="17">
        <f t="shared" si="21"/>
        <v>16942</v>
      </c>
      <c r="G42" s="17">
        <f t="shared" si="21"/>
        <v>13729</v>
      </c>
      <c r="H42" s="17">
        <f t="shared" si="21"/>
        <v>13729</v>
      </c>
      <c r="I42" s="17">
        <f t="shared" si="21"/>
        <v>11893</v>
      </c>
      <c r="J42" s="17">
        <f t="shared" si="21"/>
        <v>11893</v>
      </c>
      <c r="K42" s="17">
        <f t="shared" si="21"/>
        <v>12811</v>
      </c>
      <c r="L42" s="17">
        <f t="shared" si="21"/>
        <v>14647</v>
      </c>
      <c r="M42" s="17">
        <f t="shared" si="21"/>
        <v>13729</v>
      </c>
      <c r="N42" s="17">
        <f t="shared" si="21"/>
        <v>10439</v>
      </c>
      <c r="O42" s="17">
        <f t="shared" si="21"/>
        <v>11893</v>
      </c>
      <c r="P42" s="17">
        <f t="shared" si="21"/>
        <v>11893</v>
      </c>
      <c r="Q42" s="17">
        <f t="shared" si="21"/>
        <v>12811</v>
      </c>
      <c r="R42" s="17">
        <f t="shared" si="21"/>
        <v>13729</v>
      </c>
      <c r="S42" s="17">
        <f t="shared" si="21"/>
        <v>10439</v>
      </c>
    </row>
    <row r="43" spans="1:19" ht="10.7" customHeight="1" x14ac:dyDescent="0.2">
      <c r="A43" s="19">
        <v>2</v>
      </c>
      <c r="B43" s="17">
        <f t="shared" ref="B43" si="22">ROUNDUP(B19*0.85,)+35</f>
        <v>14188</v>
      </c>
      <c r="C43" s="17">
        <f t="shared" ref="C43:S43" si="23">ROUNDUP(C19*0.85,)+35</f>
        <v>18319</v>
      </c>
      <c r="D43" s="17">
        <f t="shared" si="23"/>
        <v>14188</v>
      </c>
      <c r="E43" s="17">
        <f t="shared" si="23"/>
        <v>18319</v>
      </c>
      <c r="F43" s="17">
        <f t="shared" si="23"/>
        <v>18319</v>
      </c>
      <c r="G43" s="17">
        <f t="shared" si="23"/>
        <v>15106</v>
      </c>
      <c r="H43" s="17">
        <f t="shared" si="23"/>
        <v>15106</v>
      </c>
      <c r="I43" s="17">
        <f t="shared" si="23"/>
        <v>13270</v>
      </c>
      <c r="J43" s="17">
        <f t="shared" si="23"/>
        <v>13270</v>
      </c>
      <c r="K43" s="17">
        <f t="shared" si="23"/>
        <v>14188</v>
      </c>
      <c r="L43" s="17">
        <f t="shared" si="23"/>
        <v>16024</v>
      </c>
      <c r="M43" s="17">
        <f t="shared" si="23"/>
        <v>15106</v>
      </c>
      <c r="N43" s="17">
        <f t="shared" si="23"/>
        <v>11816</v>
      </c>
      <c r="O43" s="17">
        <f t="shared" si="23"/>
        <v>13270</v>
      </c>
      <c r="P43" s="17">
        <f t="shared" si="23"/>
        <v>13270</v>
      </c>
      <c r="Q43" s="17">
        <f t="shared" si="23"/>
        <v>14188</v>
      </c>
      <c r="R43" s="17">
        <f t="shared" si="23"/>
        <v>15106</v>
      </c>
      <c r="S43" s="17">
        <f t="shared" si="23"/>
        <v>11816</v>
      </c>
    </row>
    <row r="44" spans="1:19" ht="10.7" customHeight="1" x14ac:dyDescent="0.2">
      <c r="A44" s="17" t="s">
        <v>5</v>
      </c>
      <c r="B44" s="17"/>
      <c r="C44" s="17"/>
      <c r="D44" s="17"/>
      <c r="E44" s="17"/>
      <c r="F44" s="17"/>
      <c r="G44" s="17"/>
      <c r="H44" s="17"/>
      <c r="I44" s="17"/>
      <c r="J44" s="17"/>
      <c r="K44" s="17"/>
      <c r="L44" s="17"/>
      <c r="M44" s="17"/>
      <c r="N44" s="17"/>
      <c r="O44" s="17"/>
      <c r="P44" s="17"/>
      <c r="Q44" s="17"/>
      <c r="R44" s="17"/>
      <c r="S44" s="17"/>
    </row>
    <row r="45" spans="1:19" ht="10.7" customHeight="1" x14ac:dyDescent="0.2">
      <c r="A45" s="19">
        <v>1</v>
      </c>
      <c r="B45" s="17">
        <f t="shared" ref="B45" si="24">ROUNDUP(B21*0.85,)+35</f>
        <v>16253</v>
      </c>
      <c r="C45" s="17">
        <f t="shared" ref="C45:S45" si="25">ROUNDUP(C21*0.85,)+35</f>
        <v>20384</v>
      </c>
      <c r="D45" s="17">
        <f t="shared" si="25"/>
        <v>16253</v>
      </c>
      <c r="E45" s="17">
        <f t="shared" si="25"/>
        <v>20384</v>
      </c>
      <c r="F45" s="17">
        <f t="shared" si="25"/>
        <v>20384</v>
      </c>
      <c r="G45" s="17">
        <f t="shared" si="25"/>
        <v>17171</v>
      </c>
      <c r="H45" s="17">
        <f t="shared" si="25"/>
        <v>17171</v>
      </c>
      <c r="I45" s="17">
        <f t="shared" si="25"/>
        <v>15335</v>
      </c>
      <c r="J45" s="17">
        <f t="shared" si="25"/>
        <v>15335</v>
      </c>
      <c r="K45" s="17">
        <f t="shared" si="25"/>
        <v>16253</v>
      </c>
      <c r="L45" s="17">
        <f t="shared" si="25"/>
        <v>18089</v>
      </c>
      <c r="M45" s="17">
        <f t="shared" si="25"/>
        <v>17171</v>
      </c>
      <c r="N45" s="17">
        <f t="shared" si="25"/>
        <v>13882</v>
      </c>
      <c r="O45" s="17">
        <f t="shared" si="25"/>
        <v>15335</v>
      </c>
      <c r="P45" s="17">
        <f t="shared" si="25"/>
        <v>15335</v>
      </c>
      <c r="Q45" s="17">
        <f t="shared" si="25"/>
        <v>16253</v>
      </c>
      <c r="R45" s="17">
        <f t="shared" si="25"/>
        <v>17171</v>
      </c>
      <c r="S45" s="17">
        <f t="shared" si="25"/>
        <v>13882</v>
      </c>
    </row>
    <row r="46" spans="1:19" ht="10.7" customHeight="1" x14ac:dyDescent="0.2">
      <c r="A46" s="19">
        <v>2</v>
      </c>
      <c r="B46" s="17">
        <f t="shared" ref="B46" si="26">ROUNDUP(B22*0.85,)+35</f>
        <v>17630</v>
      </c>
      <c r="C46" s="17">
        <f t="shared" ref="C46:S46" si="27">ROUNDUP(C22*0.85,)+35</f>
        <v>21761</v>
      </c>
      <c r="D46" s="17">
        <f t="shared" si="27"/>
        <v>17630</v>
      </c>
      <c r="E46" s="17">
        <f t="shared" si="27"/>
        <v>21761</v>
      </c>
      <c r="F46" s="17">
        <f t="shared" si="27"/>
        <v>21761</v>
      </c>
      <c r="G46" s="17">
        <f t="shared" si="27"/>
        <v>18548</v>
      </c>
      <c r="H46" s="17">
        <f t="shared" si="27"/>
        <v>18548</v>
      </c>
      <c r="I46" s="17">
        <f t="shared" si="27"/>
        <v>16712</v>
      </c>
      <c r="J46" s="17">
        <f t="shared" si="27"/>
        <v>16712</v>
      </c>
      <c r="K46" s="17">
        <f t="shared" si="27"/>
        <v>17630</v>
      </c>
      <c r="L46" s="17">
        <f t="shared" si="27"/>
        <v>19466</v>
      </c>
      <c r="M46" s="17">
        <f t="shared" si="27"/>
        <v>18548</v>
      </c>
      <c r="N46" s="17">
        <f t="shared" si="27"/>
        <v>15259</v>
      </c>
      <c r="O46" s="17">
        <f t="shared" si="27"/>
        <v>16712</v>
      </c>
      <c r="P46" s="17">
        <f t="shared" si="27"/>
        <v>16712</v>
      </c>
      <c r="Q46" s="17">
        <f t="shared" si="27"/>
        <v>17630</v>
      </c>
      <c r="R46" s="17">
        <f t="shared" si="27"/>
        <v>18548</v>
      </c>
      <c r="S46" s="17">
        <f t="shared" si="27"/>
        <v>15259</v>
      </c>
    </row>
    <row r="47" spans="1:19" ht="12.75" customHeight="1" x14ac:dyDescent="0.2">
      <c r="A47" s="17" t="s">
        <v>6</v>
      </c>
      <c r="B47" s="17"/>
      <c r="C47" s="17"/>
      <c r="D47" s="17"/>
      <c r="E47" s="17"/>
      <c r="F47" s="17"/>
      <c r="G47" s="17"/>
      <c r="H47" s="17"/>
      <c r="I47" s="17"/>
      <c r="J47" s="17"/>
      <c r="K47" s="17"/>
      <c r="L47" s="17"/>
      <c r="M47" s="17"/>
      <c r="N47" s="17"/>
      <c r="O47" s="17"/>
      <c r="P47" s="17"/>
      <c r="Q47" s="17"/>
      <c r="R47" s="17"/>
      <c r="S47" s="17"/>
    </row>
    <row r="48" spans="1:19" x14ac:dyDescent="0.2">
      <c r="A48" s="19" t="s">
        <v>1</v>
      </c>
      <c r="B48" s="17">
        <f t="shared" ref="B48" si="28">ROUNDUP(B24*0.85,)+35</f>
        <v>95660</v>
      </c>
      <c r="C48" s="17">
        <f t="shared" ref="C48:S48" si="29">ROUNDUP(C24*0.85,)+35</f>
        <v>95660</v>
      </c>
      <c r="D48" s="17">
        <f t="shared" si="29"/>
        <v>95660</v>
      </c>
      <c r="E48" s="17">
        <f t="shared" si="29"/>
        <v>95660</v>
      </c>
      <c r="F48" s="17">
        <f t="shared" si="29"/>
        <v>95660</v>
      </c>
      <c r="G48" s="17">
        <f t="shared" si="29"/>
        <v>95660</v>
      </c>
      <c r="H48" s="17">
        <f t="shared" si="29"/>
        <v>95660</v>
      </c>
      <c r="I48" s="17">
        <f t="shared" si="29"/>
        <v>95660</v>
      </c>
      <c r="J48" s="17">
        <f t="shared" si="29"/>
        <v>95660</v>
      </c>
      <c r="K48" s="17">
        <f t="shared" si="29"/>
        <v>95660</v>
      </c>
      <c r="L48" s="17">
        <f t="shared" si="29"/>
        <v>95661</v>
      </c>
      <c r="M48" s="17">
        <f t="shared" si="29"/>
        <v>95662</v>
      </c>
      <c r="N48" s="17">
        <f t="shared" si="29"/>
        <v>95660</v>
      </c>
      <c r="O48" s="17">
        <f t="shared" si="29"/>
        <v>95660</v>
      </c>
      <c r="P48" s="17">
        <f t="shared" si="29"/>
        <v>95660</v>
      </c>
      <c r="Q48" s="17">
        <f t="shared" si="29"/>
        <v>95660</v>
      </c>
      <c r="R48" s="17">
        <f t="shared" si="29"/>
        <v>95660</v>
      </c>
      <c r="S48" s="17">
        <f t="shared" si="29"/>
        <v>95660</v>
      </c>
    </row>
    <row r="49" spans="1:1" ht="150" x14ac:dyDescent="0.2">
      <c r="A49" s="219" t="s">
        <v>245</v>
      </c>
    </row>
    <row r="50" spans="1:1" ht="12.75" thickBot="1" x14ac:dyDescent="0.25">
      <c r="A50" s="112" t="s">
        <v>24</v>
      </c>
    </row>
    <row r="51" spans="1:1" ht="12.75" thickBot="1" x14ac:dyDescent="0.25">
      <c r="A51" s="221" t="s">
        <v>254</v>
      </c>
    </row>
    <row r="52" spans="1:1" x14ac:dyDescent="0.2">
      <c r="A52" s="114" t="s">
        <v>255</v>
      </c>
    </row>
    <row r="53" spans="1:1" x14ac:dyDescent="0.2">
      <c r="A53" s="63"/>
    </row>
    <row r="54" spans="1:1" x14ac:dyDescent="0.2">
      <c r="A54" s="112" t="s">
        <v>12</v>
      </c>
    </row>
    <row r="55" spans="1:1" x14ac:dyDescent="0.2">
      <c r="A55" s="22" t="s">
        <v>13</v>
      </c>
    </row>
    <row r="56" spans="1:1" x14ac:dyDescent="0.2">
      <c r="A56" s="22" t="s">
        <v>14</v>
      </c>
    </row>
    <row r="57" spans="1:1" ht="24" x14ac:dyDescent="0.2">
      <c r="A57" s="66" t="s">
        <v>18</v>
      </c>
    </row>
    <row r="58" spans="1:1" ht="12" customHeight="1" x14ac:dyDescent="0.2">
      <c r="A58" s="156" t="s">
        <v>126</v>
      </c>
    </row>
    <row r="59" spans="1:1" ht="24" x14ac:dyDescent="0.2">
      <c r="A59" s="158" t="s">
        <v>215</v>
      </c>
    </row>
    <row r="60" spans="1:1" x14ac:dyDescent="0.2">
      <c r="A60" s="53"/>
    </row>
    <row r="61" spans="1:1" ht="25.5" x14ac:dyDescent="0.2">
      <c r="A61" s="115" t="s">
        <v>253</v>
      </c>
    </row>
    <row r="62" spans="1:1" ht="51" x14ac:dyDescent="0.2">
      <c r="A62" s="220" t="s">
        <v>246</v>
      </c>
    </row>
    <row r="63" spans="1:1" ht="51" x14ac:dyDescent="0.2">
      <c r="A63" s="220" t="s">
        <v>247</v>
      </c>
    </row>
    <row r="64" spans="1:1" ht="25.5" x14ac:dyDescent="0.2">
      <c r="A64" s="220" t="s">
        <v>248</v>
      </c>
    </row>
    <row r="65" spans="1:1" ht="51" x14ac:dyDescent="0.2">
      <c r="A65" s="220" t="s">
        <v>249</v>
      </c>
    </row>
    <row r="66" spans="1:1" ht="25.5" x14ac:dyDescent="0.2">
      <c r="A66" s="220" t="s">
        <v>250</v>
      </c>
    </row>
    <row r="67" spans="1:1" ht="12.75" x14ac:dyDescent="0.2">
      <c r="A67" s="220" t="s">
        <v>251</v>
      </c>
    </row>
    <row r="68" spans="1:1" x14ac:dyDescent="0.2">
      <c r="A68" s="83"/>
    </row>
    <row r="69" spans="1:1" ht="42" x14ac:dyDescent="0.2">
      <c r="A69" s="89" t="s">
        <v>47</v>
      </c>
    </row>
    <row r="70" spans="1:1" ht="21" x14ac:dyDescent="0.2">
      <c r="A70" s="116" t="s">
        <v>48</v>
      </c>
    </row>
    <row r="71" spans="1:1" ht="53.25" x14ac:dyDescent="0.2">
      <c r="A71" s="86" t="s">
        <v>49</v>
      </c>
    </row>
    <row r="72" spans="1:1" ht="31.5" x14ac:dyDescent="0.2">
      <c r="A72" s="69" t="s">
        <v>50</v>
      </c>
    </row>
    <row r="73" spans="1:1" x14ac:dyDescent="0.2">
      <c r="A73" s="71"/>
    </row>
    <row r="74" spans="1:1" x14ac:dyDescent="0.2">
      <c r="A74" s="72" t="s">
        <v>16</v>
      </c>
    </row>
    <row r="75" spans="1:1" ht="24" x14ac:dyDescent="0.2">
      <c r="A75" s="162" t="s">
        <v>32</v>
      </c>
    </row>
    <row r="76" spans="1:1" ht="24" x14ac:dyDescent="0.2">
      <c r="A76" s="162" t="s">
        <v>33</v>
      </c>
    </row>
    <row r="77" spans="1:1" x14ac:dyDescent="0.2">
      <c r="A77" s="71"/>
    </row>
    <row r="78" spans="1:1" x14ac:dyDescent="0.2">
      <c r="A78" s="54"/>
    </row>
    <row r="79" spans="1:1" x14ac:dyDescent="0.2">
      <c r="A79" s="55"/>
    </row>
    <row r="80" spans="1:1" x14ac:dyDescent="0.2">
      <c r="A80" s="55"/>
    </row>
  </sheetData>
  <pageMargins left="0.25" right="0.25" top="0.75" bottom="0.75" header="0.3" footer="0.3"/>
  <pageSetup scale="51"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75"/>
  <sheetViews>
    <sheetView zoomScaleNormal="100" workbookViewId="0">
      <pane xSplit="1" topLeftCell="B1" activePane="topRight" state="frozen"/>
      <selection pane="topRight" activeCell="B4" sqref="B4:C23"/>
    </sheetView>
  </sheetViews>
  <sheetFormatPr defaultColWidth="9" defaultRowHeight="12" x14ac:dyDescent="0.2"/>
  <cols>
    <col min="1" max="1" width="81.5703125" style="4" customWidth="1"/>
    <col min="2" max="16384" width="9" style="4"/>
  </cols>
  <sheetData>
    <row r="1" spans="1:3" ht="11.45" customHeight="1" x14ac:dyDescent="0.2">
      <c r="A1" s="13" t="s">
        <v>199</v>
      </c>
    </row>
    <row r="2" spans="1:3" x14ac:dyDescent="0.2">
      <c r="A2" s="186" t="s">
        <v>77</v>
      </c>
    </row>
    <row r="3" spans="1:3" ht="11.45" customHeight="1" x14ac:dyDescent="0.2">
      <c r="A3" s="100" t="s">
        <v>9</v>
      </c>
    </row>
    <row r="4" spans="1:3" ht="11.45" customHeight="1" x14ac:dyDescent="0.2">
      <c r="A4" s="225" t="s">
        <v>11</v>
      </c>
      <c r="B4" s="165" t="e">
        <f>'C завтраками| Bed and breakfast'!#REF!</f>
        <v>#REF!</v>
      </c>
      <c r="C4" s="165" t="e">
        <f>'C завтраками| Bed and breakfast'!#REF!</f>
        <v>#REF!</v>
      </c>
    </row>
    <row r="5" spans="1:3" s="8" customFormat="1" x14ac:dyDescent="0.2">
      <c r="A5" s="226"/>
      <c r="B5" s="165" t="e">
        <f>'C завтраками| Bed and breakfast'!#REF!</f>
        <v>#REF!</v>
      </c>
      <c r="C5" s="165" t="e">
        <f>'C завтраками| Bed and breakfast'!#REF!</f>
        <v>#REF!</v>
      </c>
    </row>
    <row r="6" spans="1:3" ht="10.7" customHeight="1" x14ac:dyDescent="0.2">
      <c r="A6" s="17" t="s">
        <v>149</v>
      </c>
      <c r="B6" s="152"/>
      <c r="C6" s="152"/>
    </row>
    <row r="7" spans="1:3" ht="10.7" customHeight="1" x14ac:dyDescent="0.2">
      <c r="A7" s="19">
        <v>1</v>
      </c>
      <c r="B7" s="160" t="e">
        <f>'C завтраками| Bed and breakfast'!#REF!*0.9+B25</f>
        <v>#REF!</v>
      </c>
      <c r="C7" s="160" t="e">
        <f>'C завтраками| Bed and breakfast'!#REF!*0.9+C25</f>
        <v>#REF!</v>
      </c>
    </row>
    <row r="8" spans="1:3" ht="10.7" customHeight="1" x14ac:dyDescent="0.2">
      <c r="A8" s="19">
        <v>2</v>
      </c>
      <c r="B8" s="160" t="e">
        <f>'C завтраками| Bed and breakfast'!#REF!*0.9+B26</f>
        <v>#REF!</v>
      </c>
      <c r="C8" s="160" t="e">
        <f>'C завтраками| Bed and breakfast'!#REF!*0.9+C26</f>
        <v>#REF!</v>
      </c>
    </row>
    <row r="9" spans="1:3" ht="10.7" customHeight="1" x14ac:dyDescent="0.2">
      <c r="A9" s="17" t="s">
        <v>150</v>
      </c>
      <c r="B9" s="160"/>
      <c r="C9" s="160"/>
    </row>
    <row r="10" spans="1:3" s="5" customFormat="1" ht="10.7" customHeight="1" x14ac:dyDescent="0.2">
      <c r="A10" s="19">
        <v>1</v>
      </c>
      <c r="B10" s="160" t="e">
        <f>'C завтраками| Bed and breakfast'!#REF!*0.9+B25</f>
        <v>#REF!</v>
      </c>
      <c r="C10" s="160" t="e">
        <f>'C завтраками| Bed and breakfast'!#REF!*0.9+C25</f>
        <v>#REF!</v>
      </c>
    </row>
    <row r="11" spans="1:3" ht="10.7" customHeight="1" x14ac:dyDescent="0.2">
      <c r="A11" s="19">
        <v>2</v>
      </c>
      <c r="B11" s="160" t="e">
        <f>'C завтраками| Bed and breakfast'!#REF!*0.9+B26</f>
        <v>#REF!</v>
      </c>
      <c r="C11" s="160" t="e">
        <f>'C завтраками| Bed and breakfast'!#REF!*0.9+C26</f>
        <v>#REF!</v>
      </c>
    </row>
    <row r="12" spans="1:3" s="152" customFormat="1" ht="10.7" customHeight="1" x14ac:dyDescent="0.2">
      <c r="A12" s="17" t="s">
        <v>151</v>
      </c>
      <c r="B12" s="160"/>
      <c r="C12" s="160"/>
    </row>
    <row r="13" spans="1:3" s="152" customFormat="1" ht="10.7" customHeight="1" x14ac:dyDescent="0.2">
      <c r="A13" s="19">
        <v>1</v>
      </c>
      <c r="B13" s="160" t="e">
        <f>'C завтраками| Bed and breakfast'!#REF!*0.9+B25</f>
        <v>#REF!</v>
      </c>
      <c r="C13" s="160" t="e">
        <f>'C завтраками| Bed and breakfast'!#REF!*0.9+C25</f>
        <v>#REF!</v>
      </c>
    </row>
    <row r="14" spans="1:3" s="152" customFormat="1" ht="10.7" customHeight="1" x14ac:dyDescent="0.2">
      <c r="A14" s="19">
        <v>2</v>
      </c>
      <c r="B14" s="160" t="e">
        <f>'C завтраками| Bed and breakfast'!#REF!*0.9+B26</f>
        <v>#REF!</v>
      </c>
      <c r="C14" s="160" t="e">
        <f>'C завтраками| Bed and breakfast'!#REF!*0.9+C26</f>
        <v>#REF!</v>
      </c>
    </row>
    <row r="15" spans="1:3" ht="10.7" customHeight="1" x14ac:dyDescent="0.2">
      <c r="A15" s="17" t="s">
        <v>4</v>
      </c>
      <c r="B15" s="160"/>
      <c r="C15" s="160"/>
    </row>
    <row r="16" spans="1:3" ht="10.7" customHeight="1" x14ac:dyDescent="0.2">
      <c r="A16" s="19">
        <v>1</v>
      </c>
      <c r="B16" s="160" t="e">
        <f>'C завтраками| Bed and breakfast'!#REF!*0.9+B25</f>
        <v>#REF!</v>
      </c>
      <c r="C16" s="160" t="e">
        <f>'C завтраками| Bed and breakfast'!#REF!*0.9+C25</f>
        <v>#REF!</v>
      </c>
    </row>
    <row r="17" spans="1:3" ht="10.7" customHeight="1" x14ac:dyDescent="0.2">
      <c r="A17" s="19">
        <v>2</v>
      </c>
      <c r="B17" s="160" t="e">
        <f>'C завтраками| Bed and breakfast'!#REF!*0.9+B26</f>
        <v>#REF!</v>
      </c>
      <c r="C17" s="160" t="e">
        <f>'C завтраками| Bed and breakfast'!#REF!*0.9+C26</f>
        <v>#REF!</v>
      </c>
    </row>
    <row r="18" spans="1:3" s="152" customFormat="1" ht="10.7" customHeight="1" x14ac:dyDescent="0.2">
      <c r="A18" s="17" t="s">
        <v>152</v>
      </c>
      <c r="B18" s="160"/>
      <c r="C18" s="160"/>
    </row>
    <row r="19" spans="1:3" s="152" customFormat="1" ht="10.7" customHeight="1" x14ac:dyDescent="0.2">
      <c r="A19" s="19">
        <v>1</v>
      </c>
      <c r="B19" s="160" t="e">
        <f>'C завтраками| Bed and breakfast'!#REF!*0.9+B25</f>
        <v>#REF!</v>
      </c>
      <c r="C19" s="160" t="e">
        <f>'C завтраками| Bed and breakfast'!#REF!*0.9+C25</f>
        <v>#REF!</v>
      </c>
    </row>
    <row r="20" spans="1:3" s="152" customFormat="1" ht="10.7" customHeight="1" x14ac:dyDescent="0.2">
      <c r="A20" s="19">
        <v>2</v>
      </c>
      <c r="B20" s="160" t="e">
        <f>'C завтраками| Bed and breakfast'!#REF!*0.9+B26</f>
        <v>#REF!</v>
      </c>
      <c r="C20" s="160" t="e">
        <f>'C завтраками| Bed and breakfast'!#REF!*0.9+C26</f>
        <v>#REF!</v>
      </c>
    </row>
    <row r="21" spans="1:3" ht="10.7" customHeight="1" x14ac:dyDescent="0.2">
      <c r="A21" s="17" t="s">
        <v>5</v>
      </c>
      <c r="B21" s="160"/>
      <c r="C21" s="160"/>
    </row>
    <row r="22" spans="1:3" ht="10.7" customHeight="1" x14ac:dyDescent="0.2">
      <c r="A22" s="19">
        <v>1</v>
      </c>
      <c r="B22" s="160" t="e">
        <f>'C завтраками| Bed and breakfast'!#REF!*0.9+B25</f>
        <v>#REF!</v>
      </c>
      <c r="C22" s="160" t="e">
        <f>'C завтраками| Bed and breakfast'!#REF!*0.9+C25</f>
        <v>#REF!</v>
      </c>
    </row>
    <row r="23" spans="1:3" ht="10.5" customHeight="1" x14ac:dyDescent="0.2">
      <c r="A23" s="19">
        <v>2</v>
      </c>
      <c r="B23" s="160" t="e">
        <f>'C завтраками| Bed and breakfast'!#REF!*0.9+B26</f>
        <v>#REF!</v>
      </c>
      <c r="C23" s="160" t="e">
        <f>'C завтраками| Bed and breakfast'!#REF!*0.9+C26</f>
        <v>#REF!</v>
      </c>
    </row>
    <row r="24" spans="1:3" s="9" customFormat="1" ht="12.75" x14ac:dyDescent="0.2">
      <c r="A24" s="144" t="s">
        <v>140</v>
      </c>
    </row>
    <row r="25" spans="1:3" s="9" customFormat="1" ht="12.75" x14ac:dyDescent="0.2">
      <c r="A25" s="145" t="s">
        <v>141</v>
      </c>
      <c r="B25" s="168">
        <v>2700</v>
      </c>
      <c r="C25" s="168">
        <v>2700</v>
      </c>
    </row>
    <row r="26" spans="1:3" s="9" customFormat="1" ht="12.75" x14ac:dyDescent="0.2">
      <c r="A26" s="145" t="s">
        <v>142</v>
      </c>
      <c r="B26" s="168">
        <f t="shared" ref="B26:C26" si="0">B25*2</f>
        <v>5400</v>
      </c>
      <c r="C26" s="168">
        <f t="shared" si="0"/>
        <v>5400</v>
      </c>
    </row>
    <row r="27" spans="1:3" ht="10.5" customHeight="1" x14ac:dyDescent="0.2">
      <c r="A27" s="38"/>
    </row>
    <row r="28" spans="1:3" ht="10.5" customHeight="1" x14ac:dyDescent="0.2">
      <c r="A28" s="100" t="s">
        <v>60</v>
      </c>
    </row>
    <row r="29" spans="1:3" ht="10.5" customHeight="1" x14ac:dyDescent="0.2">
      <c r="A29" s="225" t="s">
        <v>11</v>
      </c>
      <c r="B29" s="24" t="e">
        <f t="shared" ref="B29:C29" si="1">B4</f>
        <v>#REF!</v>
      </c>
      <c r="C29" s="24" t="e">
        <f t="shared" si="1"/>
        <v>#REF!</v>
      </c>
    </row>
    <row r="30" spans="1:3" ht="10.5" customHeight="1" x14ac:dyDescent="0.2">
      <c r="A30" s="226"/>
      <c r="B30" s="24" t="e">
        <f t="shared" ref="B30:C30" si="2">B5</f>
        <v>#REF!</v>
      </c>
      <c r="C30" s="24" t="e">
        <f t="shared" si="2"/>
        <v>#REF!</v>
      </c>
    </row>
    <row r="31" spans="1:3" ht="10.5" customHeight="1" x14ac:dyDescent="0.2">
      <c r="A31" s="17" t="s">
        <v>149</v>
      </c>
      <c r="B31" s="21"/>
      <c r="C31" s="21"/>
    </row>
    <row r="32" spans="1:3" ht="10.5" customHeight="1" x14ac:dyDescent="0.2">
      <c r="A32" s="19">
        <v>1</v>
      </c>
      <c r="B32" s="17" t="e">
        <f t="shared" ref="B32:C32" si="3">ROUNDUP(B7*0.9,)</f>
        <v>#REF!</v>
      </c>
      <c r="C32" s="17" t="e">
        <f t="shared" si="3"/>
        <v>#REF!</v>
      </c>
    </row>
    <row r="33" spans="1:3" ht="10.5" customHeight="1" x14ac:dyDescent="0.2">
      <c r="A33" s="19">
        <v>2</v>
      </c>
      <c r="B33" s="17" t="e">
        <f t="shared" ref="B33:C33" si="4">ROUNDUP(B8*0.9,)</f>
        <v>#REF!</v>
      </c>
      <c r="C33" s="17" t="e">
        <f t="shared" si="4"/>
        <v>#REF!</v>
      </c>
    </row>
    <row r="34" spans="1:3" s="152" customFormat="1" ht="10.5" customHeight="1" x14ac:dyDescent="0.2">
      <c r="A34" s="17" t="s">
        <v>150</v>
      </c>
      <c r="B34" s="17"/>
      <c r="C34" s="17"/>
    </row>
    <row r="35" spans="1:3" s="152" customFormat="1" ht="10.5" customHeight="1" x14ac:dyDescent="0.2">
      <c r="A35" s="19">
        <v>1</v>
      </c>
      <c r="B35" s="17" t="e">
        <f t="shared" ref="B35:C35" si="5">ROUNDUP(B10*0.9,)</f>
        <v>#REF!</v>
      </c>
      <c r="C35" s="17" t="e">
        <f t="shared" si="5"/>
        <v>#REF!</v>
      </c>
    </row>
    <row r="36" spans="1:3" s="152" customFormat="1" ht="10.5" customHeight="1" x14ac:dyDescent="0.2">
      <c r="A36" s="19">
        <v>2</v>
      </c>
      <c r="B36" s="17" t="e">
        <f t="shared" ref="B36:C36" si="6">ROUNDUP(B11*0.9,)</f>
        <v>#REF!</v>
      </c>
      <c r="C36" s="17" t="e">
        <f t="shared" si="6"/>
        <v>#REF!</v>
      </c>
    </row>
    <row r="37" spans="1:3" s="152" customFormat="1" ht="10.5" customHeight="1" x14ac:dyDescent="0.2">
      <c r="A37" s="17" t="s">
        <v>151</v>
      </c>
      <c r="B37" s="17"/>
      <c r="C37" s="17"/>
    </row>
    <row r="38" spans="1:3" s="152" customFormat="1" ht="10.5" customHeight="1" x14ac:dyDescent="0.2">
      <c r="A38" s="19">
        <v>1</v>
      </c>
      <c r="B38" s="17" t="e">
        <f t="shared" ref="B38:C38" si="7">ROUNDUP(B13*0.9,)</f>
        <v>#REF!</v>
      </c>
      <c r="C38" s="17" t="e">
        <f t="shared" si="7"/>
        <v>#REF!</v>
      </c>
    </row>
    <row r="39" spans="1:3" s="152" customFormat="1" ht="10.5" customHeight="1" x14ac:dyDescent="0.2">
      <c r="A39" s="19">
        <v>2</v>
      </c>
      <c r="B39" s="17" t="e">
        <f t="shared" ref="B39:C39" si="8">ROUNDUP(B14*0.9,)</f>
        <v>#REF!</v>
      </c>
      <c r="C39" s="17" t="e">
        <f t="shared" si="8"/>
        <v>#REF!</v>
      </c>
    </row>
    <row r="40" spans="1:3" s="152" customFormat="1" ht="10.5" customHeight="1" x14ac:dyDescent="0.2">
      <c r="A40" s="17" t="s">
        <v>4</v>
      </c>
      <c r="B40" s="17"/>
      <c r="C40" s="17"/>
    </row>
    <row r="41" spans="1:3" s="152" customFormat="1" ht="10.5" customHeight="1" x14ac:dyDescent="0.2">
      <c r="A41" s="19">
        <v>1</v>
      </c>
      <c r="B41" s="17" t="e">
        <f t="shared" ref="B41:C41" si="9">ROUNDUP(B16*0.9,)</f>
        <v>#REF!</v>
      </c>
      <c r="C41" s="17" t="e">
        <f t="shared" si="9"/>
        <v>#REF!</v>
      </c>
    </row>
    <row r="42" spans="1:3" s="152" customFormat="1" ht="10.5" customHeight="1" x14ac:dyDescent="0.2">
      <c r="A42" s="19">
        <v>2</v>
      </c>
      <c r="B42" s="17" t="e">
        <f t="shared" ref="B42:C42" si="10">ROUNDUP(B17*0.9,)</f>
        <v>#REF!</v>
      </c>
      <c r="C42" s="17" t="e">
        <f t="shared" si="10"/>
        <v>#REF!</v>
      </c>
    </row>
    <row r="43" spans="1:3" s="152" customFormat="1" ht="10.5" customHeight="1" x14ac:dyDescent="0.2">
      <c r="A43" s="17" t="s">
        <v>152</v>
      </c>
      <c r="B43" s="17"/>
      <c r="C43" s="17"/>
    </row>
    <row r="44" spans="1:3" s="152" customFormat="1" ht="10.5" customHeight="1" x14ac:dyDescent="0.2">
      <c r="A44" s="19">
        <v>1</v>
      </c>
      <c r="B44" s="17" t="e">
        <f t="shared" ref="B44:C44" si="11">ROUNDUP(B19*0.9,)</f>
        <v>#REF!</v>
      </c>
      <c r="C44" s="17" t="e">
        <f t="shared" si="11"/>
        <v>#REF!</v>
      </c>
    </row>
    <row r="45" spans="1:3" s="152" customFormat="1" ht="10.5" customHeight="1" x14ac:dyDescent="0.2">
      <c r="A45" s="19">
        <v>2</v>
      </c>
      <c r="B45" s="17" t="e">
        <f t="shared" ref="B45:C45" si="12">ROUNDUP(B20*0.9,)</f>
        <v>#REF!</v>
      </c>
      <c r="C45" s="17" t="e">
        <f t="shared" si="12"/>
        <v>#REF!</v>
      </c>
    </row>
    <row r="46" spans="1:3" s="152" customFormat="1" ht="10.5" customHeight="1" x14ac:dyDescent="0.2">
      <c r="A46" s="17" t="s">
        <v>5</v>
      </c>
      <c r="B46" s="17"/>
      <c r="C46" s="17"/>
    </row>
    <row r="47" spans="1:3" ht="10.5" customHeight="1" x14ac:dyDescent="0.2">
      <c r="A47" s="19">
        <v>1</v>
      </c>
      <c r="B47" s="17" t="e">
        <f t="shared" ref="B47:C47" si="13">ROUNDUP(B22*0.9,)</f>
        <v>#REF!</v>
      </c>
      <c r="C47" s="17" t="e">
        <f t="shared" si="13"/>
        <v>#REF!</v>
      </c>
    </row>
    <row r="48" spans="1:3" ht="12.75" customHeight="1" x14ac:dyDescent="0.2">
      <c r="A48" s="19">
        <v>2</v>
      </c>
      <c r="B48" s="17" t="e">
        <f t="shared" ref="B48:C48" si="14">ROUNDUP(B23*0.9,)</f>
        <v>#REF!</v>
      </c>
      <c r="C48" s="17" t="e">
        <f t="shared" si="14"/>
        <v>#REF!</v>
      </c>
    </row>
    <row r="49" spans="1:1" ht="12.75" hidden="1" thickBot="1" x14ac:dyDescent="0.25">
      <c r="A49" s="177" t="s">
        <v>154</v>
      </c>
    </row>
    <row r="50" spans="1:1" s="152" customFormat="1" hidden="1" x14ac:dyDescent="0.2">
      <c r="A50" s="178" t="s">
        <v>156</v>
      </c>
    </row>
    <row r="51" spans="1:1" s="152" customFormat="1" ht="25.5" hidden="1" x14ac:dyDescent="0.2">
      <c r="A51" s="179" t="s">
        <v>157</v>
      </c>
    </row>
    <row r="52" spans="1:1" s="152" customFormat="1" hidden="1" x14ac:dyDescent="0.2">
      <c r="A52" s="178" t="s">
        <v>155</v>
      </c>
    </row>
    <row r="53" spans="1:1" s="152" customFormat="1" ht="15" hidden="1" x14ac:dyDescent="0.2">
      <c r="A53" s="189" t="s">
        <v>178</v>
      </c>
    </row>
    <row r="54" spans="1:1" x14ac:dyDescent="0.2">
      <c r="A54" s="96" t="s">
        <v>12</v>
      </c>
    </row>
    <row r="55" spans="1:1" ht="12" customHeight="1" x14ac:dyDescent="0.2">
      <c r="A55" s="22" t="s">
        <v>13</v>
      </c>
    </row>
    <row r="56" spans="1:1" x14ac:dyDescent="0.2">
      <c r="A56" s="22" t="s">
        <v>14</v>
      </c>
    </row>
    <row r="57" spans="1:1" ht="24" x14ac:dyDescent="0.2">
      <c r="A57" s="23" t="s">
        <v>18</v>
      </c>
    </row>
    <row r="58" spans="1:1" x14ac:dyDescent="0.2">
      <c r="A58" s="146" t="s">
        <v>126</v>
      </c>
    </row>
    <row r="59" spans="1:1" x14ac:dyDescent="0.2">
      <c r="A59" s="147" t="s">
        <v>61</v>
      </c>
    </row>
    <row r="60" spans="1:1" ht="60" x14ac:dyDescent="0.2">
      <c r="A60" s="150" t="s">
        <v>233</v>
      </c>
    </row>
    <row r="61" spans="1:1" ht="12.75" thickBot="1" x14ac:dyDescent="0.25">
      <c r="A61" s="84"/>
    </row>
    <row r="62" spans="1:1" ht="12.75" thickBot="1" x14ac:dyDescent="0.25">
      <c r="A62" s="207" t="s">
        <v>24</v>
      </c>
    </row>
    <row r="63" spans="1:1" x14ac:dyDescent="0.2">
      <c r="A63" s="210" t="s">
        <v>234</v>
      </c>
    </row>
    <row r="64" spans="1:1" ht="24.75" thickBot="1" x14ac:dyDescent="0.25">
      <c r="A64" s="211" t="s">
        <v>235</v>
      </c>
    </row>
    <row r="65" spans="1:1" ht="12" customHeight="1" x14ac:dyDescent="0.2">
      <c r="A65" s="227" t="s">
        <v>230</v>
      </c>
    </row>
    <row r="66" spans="1:1" ht="62.25" customHeight="1" thickBot="1" x14ac:dyDescent="0.25">
      <c r="A66" s="228"/>
    </row>
    <row r="67" spans="1:1" ht="12.75" thickBot="1" x14ac:dyDescent="0.25">
      <c r="A67" s="149"/>
    </row>
    <row r="68" spans="1:1" ht="12" customHeight="1" thickBot="1" x14ac:dyDescent="0.25">
      <c r="A68" s="208" t="s">
        <v>62</v>
      </c>
    </row>
    <row r="69" spans="1:1" ht="24" x14ac:dyDescent="0.2">
      <c r="A69" s="212" t="s">
        <v>236</v>
      </c>
    </row>
    <row r="70" spans="1:1" ht="24.75" thickBot="1" x14ac:dyDescent="0.25">
      <c r="A70" s="213" t="s">
        <v>237</v>
      </c>
    </row>
    <row r="71" spans="1:1" ht="24.75" thickBot="1" x14ac:dyDescent="0.25">
      <c r="A71" s="213" t="s">
        <v>238</v>
      </c>
    </row>
    <row r="72" spans="1:1" ht="24.75" thickBot="1" x14ac:dyDescent="0.25">
      <c r="A72" s="213" t="s">
        <v>239</v>
      </c>
    </row>
    <row r="73" spans="1:1" ht="12.75" thickBot="1" x14ac:dyDescent="0.25">
      <c r="A73" s="214"/>
    </row>
    <row r="74" spans="1:1" ht="12.75" thickBot="1" x14ac:dyDescent="0.25">
      <c r="A74" s="148" t="s">
        <v>16</v>
      </c>
    </row>
    <row r="75" spans="1:1" ht="60" x14ac:dyDescent="0.2">
      <c r="A75" s="157" t="s">
        <v>181</v>
      </c>
    </row>
  </sheetData>
  <mergeCells count="3">
    <mergeCell ref="A4:A5"/>
    <mergeCell ref="A29:A30"/>
    <mergeCell ref="A65:A66"/>
  </mergeCells>
  <pageMargins left="0.25" right="0.25" top="0.75" bottom="0.75" header="0.3" footer="0.3"/>
  <pageSetup scale="51"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75"/>
  <sheetViews>
    <sheetView zoomScaleNormal="100" workbookViewId="0">
      <pane xSplit="1" topLeftCell="B1" activePane="topRight" state="frozen"/>
      <selection pane="topRight" activeCell="B1" sqref="B1:B1048576"/>
    </sheetView>
  </sheetViews>
  <sheetFormatPr defaultColWidth="9" defaultRowHeight="12" x14ac:dyDescent="0.2"/>
  <cols>
    <col min="1" max="1" width="81.5703125" style="152" customWidth="1"/>
    <col min="2" max="16384" width="9" style="152"/>
  </cols>
  <sheetData>
    <row r="1" spans="1:3" ht="11.45" customHeight="1" x14ac:dyDescent="0.2">
      <c r="A1" s="13" t="s">
        <v>199</v>
      </c>
    </row>
    <row r="2" spans="1:3" x14ac:dyDescent="0.2">
      <c r="A2" s="186" t="s">
        <v>77</v>
      </c>
    </row>
    <row r="3" spans="1:3" ht="11.45" customHeight="1" x14ac:dyDescent="0.2">
      <c r="A3" s="100" t="s">
        <v>9</v>
      </c>
    </row>
    <row r="4" spans="1:3" ht="11.45" customHeight="1" x14ac:dyDescent="0.2">
      <c r="A4" s="225" t="s">
        <v>11</v>
      </c>
      <c r="B4" s="165" t="e">
        <f>'C завтраками| Bed and breakfast'!#REF!</f>
        <v>#REF!</v>
      </c>
      <c r="C4" s="165" t="e">
        <f>'C завтраками| Bed and breakfast'!#REF!</f>
        <v>#REF!</v>
      </c>
    </row>
    <row r="5" spans="1:3" s="8" customFormat="1" x14ac:dyDescent="0.2">
      <c r="A5" s="226"/>
      <c r="B5" s="165" t="e">
        <f>'C завтраками| Bed and breakfast'!#REF!</f>
        <v>#REF!</v>
      </c>
      <c r="C5" s="165" t="e">
        <f>'C завтраками| Bed and breakfast'!#REF!</f>
        <v>#REF!</v>
      </c>
    </row>
    <row r="6" spans="1:3" ht="10.7" customHeight="1" x14ac:dyDescent="0.2">
      <c r="A6" s="17" t="s">
        <v>149</v>
      </c>
    </row>
    <row r="7" spans="1:3" ht="10.7" customHeight="1" x14ac:dyDescent="0.2">
      <c r="A7" s="19">
        <v>1</v>
      </c>
      <c r="B7" s="160" t="e">
        <f>'C завтраками| Bed and breakfast'!#REF!*0.9+B25</f>
        <v>#REF!</v>
      </c>
      <c r="C7" s="160" t="e">
        <f>'C завтраками| Bed and breakfast'!#REF!*0.9+C25</f>
        <v>#REF!</v>
      </c>
    </row>
    <row r="8" spans="1:3" ht="10.7" customHeight="1" x14ac:dyDescent="0.2">
      <c r="A8" s="19">
        <v>2</v>
      </c>
      <c r="B8" s="160" t="e">
        <f>'C завтраками| Bed and breakfast'!#REF!*0.9+B26</f>
        <v>#REF!</v>
      </c>
      <c r="C8" s="160" t="e">
        <f>'C завтраками| Bed and breakfast'!#REF!*0.9+C26</f>
        <v>#REF!</v>
      </c>
    </row>
    <row r="9" spans="1:3" ht="10.7" customHeight="1" x14ac:dyDescent="0.2">
      <c r="A9" s="17" t="s">
        <v>150</v>
      </c>
      <c r="B9" s="160"/>
      <c r="C9" s="160"/>
    </row>
    <row r="10" spans="1:3" s="155" customFormat="1" ht="10.7" customHeight="1" x14ac:dyDescent="0.2">
      <c r="A10" s="19">
        <v>1</v>
      </c>
      <c r="B10" s="160" t="e">
        <f>'C завтраками| Bed and breakfast'!#REF!*0.9+B25</f>
        <v>#REF!</v>
      </c>
      <c r="C10" s="160" t="e">
        <f>'C завтраками| Bed and breakfast'!#REF!*0.9+C25</f>
        <v>#REF!</v>
      </c>
    </row>
    <row r="11" spans="1:3" ht="10.7" customHeight="1" x14ac:dyDescent="0.2">
      <c r="A11" s="19">
        <v>2</v>
      </c>
      <c r="B11" s="160" t="e">
        <f>'C завтраками| Bed and breakfast'!#REF!*0.9+B26</f>
        <v>#REF!</v>
      </c>
      <c r="C11" s="160" t="e">
        <f>'C завтраками| Bed and breakfast'!#REF!*0.9+C26</f>
        <v>#REF!</v>
      </c>
    </row>
    <row r="12" spans="1:3" ht="10.7" customHeight="1" x14ac:dyDescent="0.2">
      <c r="A12" s="17" t="s">
        <v>151</v>
      </c>
      <c r="B12" s="160"/>
      <c r="C12" s="160"/>
    </row>
    <row r="13" spans="1:3" ht="10.7" customHeight="1" x14ac:dyDescent="0.2">
      <c r="A13" s="19">
        <v>1</v>
      </c>
      <c r="B13" s="160" t="e">
        <f>'C завтраками| Bed and breakfast'!#REF!*0.9+B25</f>
        <v>#REF!</v>
      </c>
      <c r="C13" s="160" t="e">
        <f>'C завтраками| Bed and breakfast'!#REF!*0.9+C25</f>
        <v>#REF!</v>
      </c>
    </row>
    <row r="14" spans="1:3" ht="10.7" customHeight="1" x14ac:dyDescent="0.2">
      <c r="A14" s="19">
        <v>2</v>
      </c>
      <c r="B14" s="160" t="e">
        <f>'C завтраками| Bed and breakfast'!#REF!*0.9+B26</f>
        <v>#REF!</v>
      </c>
      <c r="C14" s="160" t="e">
        <f>'C завтраками| Bed and breakfast'!#REF!*0.9+C26</f>
        <v>#REF!</v>
      </c>
    </row>
    <row r="15" spans="1:3" ht="10.7" customHeight="1" x14ac:dyDescent="0.2">
      <c r="A15" s="17" t="s">
        <v>4</v>
      </c>
      <c r="B15" s="160"/>
      <c r="C15" s="160"/>
    </row>
    <row r="16" spans="1:3" ht="10.7" customHeight="1" x14ac:dyDescent="0.2">
      <c r="A16" s="19">
        <v>1</v>
      </c>
      <c r="B16" s="160" t="e">
        <f>'C завтраками| Bed and breakfast'!#REF!*0.9+B25</f>
        <v>#REF!</v>
      </c>
      <c r="C16" s="160" t="e">
        <f>'C завтраками| Bed and breakfast'!#REF!*0.9+C25</f>
        <v>#REF!</v>
      </c>
    </row>
    <row r="17" spans="1:3" ht="10.7" customHeight="1" x14ac:dyDescent="0.2">
      <c r="A17" s="19">
        <v>2</v>
      </c>
      <c r="B17" s="160" t="e">
        <f>'C завтраками| Bed and breakfast'!#REF!*0.9+B26</f>
        <v>#REF!</v>
      </c>
      <c r="C17" s="160" t="e">
        <f>'C завтраками| Bed and breakfast'!#REF!*0.9+C26</f>
        <v>#REF!</v>
      </c>
    </row>
    <row r="18" spans="1:3" ht="10.7" customHeight="1" x14ac:dyDescent="0.2">
      <c r="A18" s="17" t="s">
        <v>152</v>
      </c>
      <c r="B18" s="160"/>
      <c r="C18" s="160"/>
    </row>
    <row r="19" spans="1:3" ht="10.7" customHeight="1" x14ac:dyDescent="0.2">
      <c r="A19" s="19">
        <v>1</v>
      </c>
      <c r="B19" s="160" t="e">
        <f>'C завтраками| Bed and breakfast'!#REF!*0.9+B25</f>
        <v>#REF!</v>
      </c>
      <c r="C19" s="160" t="e">
        <f>'C завтраками| Bed and breakfast'!#REF!*0.9+C25</f>
        <v>#REF!</v>
      </c>
    </row>
    <row r="20" spans="1:3" ht="10.7" customHeight="1" x14ac:dyDescent="0.2">
      <c r="A20" s="19">
        <v>2</v>
      </c>
      <c r="B20" s="160" t="e">
        <f>'C завтраками| Bed and breakfast'!#REF!*0.9+B26</f>
        <v>#REF!</v>
      </c>
      <c r="C20" s="160" t="e">
        <f>'C завтраками| Bed and breakfast'!#REF!*0.9+C26</f>
        <v>#REF!</v>
      </c>
    </row>
    <row r="21" spans="1:3" ht="10.7" customHeight="1" x14ac:dyDescent="0.2">
      <c r="A21" s="17" t="s">
        <v>5</v>
      </c>
      <c r="B21" s="160"/>
      <c r="C21" s="160"/>
    </row>
    <row r="22" spans="1:3" ht="11.45" customHeight="1" x14ac:dyDescent="0.2">
      <c r="A22" s="19">
        <v>1</v>
      </c>
      <c r="B22" s="160" t="e">
        <f>'C завтраками| Bed and breakfast'!#REF!*0.9+B25</f>
        <v>#REF!</v>
      </c>
      <c r="C22" s="160" t="e">
        <f>'C завтраками| Bed and breakfast'!#REF!*0.9+C25</f>
        <v>#REF!</v>
      </c>
    </row>
    <row r="23" spans="1:3" ht="10.5" customHeight="1" x14ac:dyDescent="0.2">
      <c r="A23" s="19">
        <v>2</v>
      </c>
      <c r="B23" s="160" t="e">
        <f>'C завтраками| Bed and breakfast'!#REF!*0.9+B26</f>
        <v>#REF!</v>
      </c>
      <c r="C23" s="160" t="e">
        <f>'C завтраками| Bed and breakfast'!#REF!*0.9+C26</f>
        <v>#REF!</v>
      </c>
    </row>
    <row r="24" spans="1:3" s="159" customFormat="1" ht="12.75" x14ac:dyDescent="0.2">
      <c r="A24" s="169" t="s">
        <v>140</v>
      </c>
    </row>
    <row r="25" spans="1:3" s="159" customFormat="1" ht="12.75" x14ac:dyDescent="0.2">
      <c r="A25" s="167" t="s">
        <v>141</v>
      </c>
      <c r="B25" s="168">
        <v>2700</v>
      </c>
      <c r="C25" s="168">
        <v>2700</v>
      </c>
    </row>
    <row r="26" spans="1:3" s="159" customFormat="1" ht="12.75" x14ac:dyDescent="0.2">
      <c r="A26" s="167" t="s">
        <v>142</v>
      </c>
      <c r="B26" s="168">
        <f t="shared" ref="B26:C26" si="0">B25*2</f>
        <v>5400</v>
      </c>
      <c r="C26" s="168">
        <f t="shared" si="0"/>
        <v>5400</v>
      </c>
    </row>
    <row r="27" spans="1:3" ht="10.5" customHeight="1" x14ac:dyDescent="0.2">
      <c r="A27" s="170"/>
    </row>
    <row r="28" spans="1:3" ht="10.5" customHeight="1" x14ac:dyDescent="0.2">
      <c r="A28" s="100" t="s">
        <v>60</v>
      </c>
    </row>
    <row r="29" spans="1:3" ht="10.5" customHeight="1" x14ac:dyDescent="0.2">
      <c r="A29" s="225" t="s">
        <v>11</v>
      </c>
      <c r="B29" s="24" t="e">
        <f t="shared" ref="B29:C29" si="1">B4</f>
        <v>#REF!</v>
      </c>
      <c r="C29" s="24" t="e">
        <f t="shared" si="1"/>
        <v>#REF!</v>
      </c>
    </row>
    <row r="30" spans="1:3" ht="10.5" customHeight="1" x14ac:dyDescent="0.2">
      <c r="A30" s="226"/>
      <c r="B30" s="24" t="e">
        <f t="shared" ref="B30:C30" si="2">B5</f>
        <v>#REF!</v>
      </c>
      <c r="C30" s="24" t="e">
        <f t="shared" si="2"/>
        <v>#REF!</v>
      </c>
    </row>
    <row r="31" spans="1:3" ht="10.5" customHeight="1" x14ac:dyDescent="0.2">
      <c r="A31" s="17" t="s">
        <v>149</v>
      </c>
      <c r="B31" s="21"/>
      <c r="C31" s="21"/>
    </row>
    <row r="32" spans="1:3" ht="10.5" customHeight="1" x14ac:dyDescent="0.2">
      <c r="A32" s="19">
        <v>1</v>
      </c>
      <c r="B32" s="17" t="e">
        <f t="shared" ref="B32:C32" si="3">ROUNDUP(B7*0.87,)</f>
        <v>#REF!</v>
      </c>
      <c r="C32" s="17" t="e">
        <f t="shared" si="3"/>
        <v>#REF!</v>
      </c>
    </row>
    <row r="33" spans="1:3" ht="10.5" customHeight="1" x14ac:dyDescent="0.2">
      <c r="A33" s="19">
        <v>2</v>
      </c>
      <c r="B33" s="17" t="e">
        <f t="shared" ref="B33:C33" si="4">ROUNDUP(B8*0.87,)</f>
        <v>#REF!</v>
      </c>
      <c r="C33" s="17" t="e">
        <f t="shared" si="4"/>
        <v>#REF!</v>
      </c>
    </row>
    <row r="34" spans="1:3" ht="10.5" customHeight="1" x14ac:dyDescent="0.2">
      <c r="A34" s="17" t="s">
        <v>150</v>
      </c>
      <c r="B34" s="17"/>
      <c r="C34" s="17"/>
    </row>
    <row r="35" spans="1:3" ht="10.5" customHeight="1" x14ac:dyDescent="0.2">
      <c r="A35" s="19">
        <v>1</v>
      </c>
      <c r="B35" s="17" t="e">
        <f t="shared" ref="B35:C35" si="5">ROUNDUP(B10*0.87,)</f>
        <v>#REF!</v>
      </c>
      <c r="C35" s="17" t="e">
        <f t="shared" si="5"/>
        <v>#REF!</v>
      </c>
    </row>
    <row r="36" spans="1:3" ht="10.5" customHeight="1" x14ac:dyDescent="0.2">
      <c r="A36" s="19">
        <v>2</v>
      </c>
      <c r="B36" s="17" t="e">
        <f t="shared" ref="B36:C36" si="6">ROUNDUP(B11*0.87,)</f>
        <v>#REF!</v>
      </c>
      <c r="C36" s="17" t="e">
        <f t="shared" si="6"/>
        <v>#REF!</v>
      </c>
    </row>
    <row r="37" spans="1:3" ht="10.5" customHeight="1" x14ac:dyDescent="0.2">
      <c r="A37" s="17" t="s">
        <v>151</v>
      </c>
      <c r="B37" s="17"/>
      <c r="C37" s="17"/>
    </row>
    <row r="38" spans="1:3" ht="10.5" customHeight="1" x14ac:dyDescent="0.2">
      <c r="A38" s="19">
        <v>1</v>
      </c>
      <c r="B38" s="17" t="e">
        <f t="shared" ref="B38:C38" si="7">ROUNDUP(B13*0.87,)</f>
        <v>#REF!</v>
      </c>
      <c r="C38" s="17" t="e">
        <f t="shared" si="7"/>
        <v>#REF!</v>
      </c>
    </row>
    <row r="39" spans="1:3" ht="10.5" customHeight="1" x14ac:dyDescent="0.2">
      <c r="A39" s="19">
        <v>2</v>
      </c>
      <c r="B39" s="17" t="e">
        <f t="shared" ref="B39:C39" si="8">ROUNDUP(B14*0.87,)</f>
        <v>#REF!</v>
      </c>
      <c r="C39" s="17" t="e">
        <f t="shared" si="8"/>
        <v>#REF!</v>
      </c>
    </row>
    <row r="40" spans="1:3" ht="10.5" customHeight="1" x14ac:dyDescent="0.2">
      <c r="A40" s="17" t="s">
        <v>4</v>
      </c>
      <c r="B40" s="17"/>
      <c r="C40" s="17"/>
    </row>
    <row r="41" spans="1:3" ht="10.5" customHeight="1" x14ac:dyDescent="0.2">
      <c r="A41" s="19">
        <v>1</v>
      </c>
      <c r="B41" s="17" t="e">
        <f t="shared" ref="B41:C41" si="9">ROUNDUP(B16*0.87,)</f>
        <v>#REF!</v>
      </c>
      <c r="C41" s="17" t="e">
        <f t="shared" si="9"/>
        <v>#REF!</v>
      </c>
    </row>
    <row r="42" spans="1:3" ht="10.5" customHeight="1" x14ac:dyDescent="0.2">
      <c r="A42" s="19">
        <v>2</v>
      </c>
      <c r="B42" s="17" t="e">
        <f t="shared" ref="B42:C42" si="10">ROUNDUP(B17*0.87,)</f>
        <v>#REF!</v>
      </c>
      <c r="C42" s="17" t="e">
        <f t="shared" si="10"/>
        <v>#REF!</v>
      </c>
    </row>
    <row r="43" spans="1:3" ht="10.5" customHeight="1" x14ac:dyDescent="0.2">
      <c r="A43" s="17" t="s">
        <v>152</v>
      </c>
      <c r="B43" s="17"/>
      <c r="C43" s="17"/>
    </row>
    <row r="44" spans="1:3" ht="10.5" customHeight="1" x14ac:dyDescent="0.2">
      <c r="A44" s="19">
        <v>1</v>
      </c>
      <c r="B44" s="17" t="e">
        <f t="shared" ref="B44:C44" si="11">ROUNDUP(B19*0.87,)</f>
        <v>#REF!</v>
      </c>
      <c r="C44" s="17" t="e">
        <f t="shared" si="11"/>
        <v>#REF!</v>
      </c>
    </row>
    <row r="45" spans="1:3" ht="10.5" customHeight="1" x14ac:dyDescent="0.2">
      <c r="A45" s="19">
        <v>2</v>
      </c>
      <c r="B45" s="17" t="e">
        <f t="shared" ref="B45:C45" si="12">ROUNDUP(B20*0.87,)</f>
        <v>#REF!</v>
      </c>
      <c r="C45" s="17" t="e">
        <f t="shared" si="12"/>
        <v>#REF!</v>
      </c>
    </row>
    <row r="46" spans="1:3" ht="10.5" customHeight="1" x14ac:dyDescent="0.2">
      <c r="A46" s="17" t="s">
        <v>5</v>
      </c>
      <c r="B46" s="17"/>
      <c r="C46" s="17"/>
    </row>
    <row r="47" spans="1:3" ht="10.5" customHeight="1" x14ac:dyDescent="0.2">
      <c r="A47" s="19">
        <v>1</v>
      </c>
      <c r="B47" s="17" t="e">
        <f t="shared" ref="B47:C47" si="13">ROUNDUP(B22*0.87,)</f>
        <v>#REF!</v>
      </c>
      <c r="C47" s="17" t="e">
        <f t="shared" si="13"/>
        <v>#REF!</v>
      </c>
    </row>
    <row r="48" spans="1:3" ht="12.75" customHeight="1" x14ac:dyDescent="0.2">
      <c r="A48" s="19">
        <v>2</v>
      </c>
      <c r="B48" s="17" t="e">
        <f t="shared" ref="B48:C48" si="14">ROUNDUP(B23*0.87,)</f>
        <v>#REF!</v>
      </c>
      <c r="C48" s="17" t="e">
        <f t="shared" si="14"/>
        <v>#REF!</v>
      </c>
    </row>
    <row r="49" spans="1:1" ht="12.75" hidden="1" thickBot="1" x14ac:dyDescent="0.25">
      <c r="A49" s="177" t="s">
        <v>154</v>
      </c>
    </row>
    <row r="50" spans="1:1" hidden="1" x14ac:dyDescent="0.2">
      <c r="A50" s="178" t="s">
        <v>156</v>
      </c>
    </row>
    <row r="51" spans="1:1" ht="25.5" hidden="1" x14ac:dyDescent="0.2">
      <c r="A51" s="179" t="s">
        <v>157</v>
      </c>
    </row>
    <row r="52" spans="1:1" hidden="1" x14ac:dyDescent="0.2">
      <c r="A52" s="178" t="s">
        <v>155</v>
      </c>
    </row>
    <row r="53" spans="1:1" ht="15" hidden="1" x14ac:dyDescent="0.2">
      <c r="A53" s="189" t="s">
        <v>178</v>
      </c>
    </row>
    <row r="54" spans="1:1" x14ac:dyDescent="0.2">
      <c r="A54" s="96" t="s">
        <v>12</v>
      </c>
    </row>
    <row r="55" spans="1:1" ht="12" customHeight="1" x14ac:dyDescent="0.2">
      <c r="A55" s="22" t="s">
        <v>13</v>
      </c>
    </row>
    <row r="56" spans="1:1" x14ac:dyDescent="0.2">
      <c r="A56" s="22" t="s">
        <v>14</v>
      </c>
    </row>
    <row r="57" spans="1:1" ht="24" x14ac:dyDescent="0.2">
      <c r="A57" s="23" t="s">
        <v>18</v>
      </c>
    </row>
    <row r="58" spans="1:1" x14ac:dyDescent="0.2">
      <c r="A58" s="156" t="s">
        <v>126</v>
      </c>
    </row>
    <row r="59" spans="1:1" x14ac:dyDescent="0.2">
      <c r="A59" s="147" t="s">
        <v>61</v>
      </c>
    </row>
    <row r="60" spans="1:1" ht="60" x14ac:dyDescent="0.2">
      <c r="A60" s="150" t="s">
        <v>233</v>
      </c>
    </row>
    <row r="61" spans="1:1" ht="12.75" thickBot="1" x14ac:dyDescent="0.25">
      <c r="A61" s="84"/>
    </row>
    <row r="62" spans="1:1" ht="12.75" thickBot="1" x14ac:dyDescent="0.25">
      <c r="A62" s="207" t="s">
        <v>24</v>
      </c>
    </row>
    <row r="63" spans="1:1" x14ac:dyDescent="0.2">
      <c r="A63" s="210" t="s">
        <v>234</v>
      </c>
    </row>
    <row r="64" spans="1:1" ht="24.75" thickBot="1" x14ac:dyDescent="0.25">
      <c r="A64" s="211" t="s">
        <v>235</v>
      </c>
    </row>
    <row r="65" spans="1:1" ht="12" hidden="1" customHeight="1" x14ac:dyDescent="0.2">
      <c r="A65" s="227" t="s">
        <v>230</v>
      </c>
    </row>
    <row r="66" spans="1:1" ht="100.5" customHeight="1" thickBot="1" x14ac:dyDescent="0.25">
      <c r="A66" s="228"/>
    </row>
    <row r="67" spans="1:1" ht="11.25" customHeight="1" thickBot="1" x14ac:dyDescent="0.25">
      <c r="A67" s="149"/>
    </row>
    <row r="68" spans="1:1" ht="24.75" thickBot="1" x14ac:dyDescent="0.25">
      <c r="A68" s="208" t="s">
        <v>62</v>
      </c>
    </row>
    <row r="69" spans="1:1" ht="24" x14ac:dyDescent="0.2">
      <c r="A69" s="212" t="s">
        <v>236</v>
      </c>
    </row>
    <row r="70" spans="1:1" ht="24.75" thickBot="1" x14ac:dyDescent="0.25">
      <c r="A70" s="213" t="s">
        <v>237</v>
      </c>
    </row>
    <row r="71" spans="1:1" ht="24.75" thickBot="1" x14ac:dyDescent="0.25">
      <c r="A71" s="213" t="s">
        <v>238</v>
      </c>
    </row>
    <row r="72" spans="1:1" ht="24.75" thickBot="1" x14ac:dyDescent="0.25">
      <c r="A72" s="213" t="s">
        <v>239</v>
      </c>
    </row>
    <row r="73" spans="1:1" ht="12.75" thickBot="1" x14ac:dyDescent="0.25">
      <c r="A73" s="214"/>
    </row>
    <row r="74" spans="1:1" ht="12.75" thickBot="1" x14ac:dyDescent="0.25">
      <c r="A74" s="148" t="s">
        <v>16</v>
      </c>
    </row>
    <row r="75" spans="1:1" ht="60" x14ac:dyDescent="0.2">
      <c r="A75" s="157" t="s">
        <v>181</v>
      </c>
    </row>
  </sheetData>
  <mergeCells count="3">
    <mergeCell ref="A4:A5"/>
    <mergeCell ref="A29:A30"/>
    <mergeCell ref="A65:A66"/>
  </mergeCells>
  <pageMargins left="0.25" right="0.25" top="0.75" bottom="0.75" header="0.3" footer="0.3"/>
  <pageSetup scale="51"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C50"/>
  <sheetViews>
    <sheetView zoomScaleNormal="100" workbookViewId="0">
      <pane xSplit="1" topLeftCell="B1" activePane="topRight" state="frozen"/>
      <selection pane="topRight" activeCell="B1" sqref="B1:B1048576"/>
    </sheetView>
  </sheetViews>
  <sheetFormatPr defaultColWidth="9" defaultRowHeight="12" x14ac:dyDescent="0.2"/>
  <cols>
    <col min="1" max="1" width="81.5703125" style="152" customWidth="1"/>
    <col min="2" max="16384" width="9" style="152"/>
  </cols>
  <sheetData>
    <row r="1" spans="1:3" ht="11.45" customHeight="1" x14ac:dyDescent="0.2">
      <c r="A1" s="13" t="s">
        <v>199</v>
      </c>
    </row>
    <row r="2" spans="1:3" x14ac:dyDescent="0.2">
      <c r="A2" s="186" t="s">
        <v>77</v>
      </c>
    </row>
    <row r="3" spans="1:3" ht="11.45" customHeight="1" x14ac:dyDescent="0.2">
      <c r="A3" s="100" t="s">
        <v>60</v>
      </c>
    </row>
    <row r="4" spans="1:3" ht="11.45" customHeight="1" x14ac:dyDescent="0.2">
      <c r="A4" s="225" t="s">
        <v>11</v>
      </c>
      <c r="B4" s="165" t="e">
        <f>'C завтраками| Bed and breakfast'!#REF!</f>
        <v>#REF!</v>
      </c>
      <c r="C4" s="165" t="e">
        <f>'C завтраками| Bed and breakfast'!#REF!</f>
        <v>#REF!</v>
      </c>
    </row>
    <row r="5" spans="1:3" s="8" customFormat="1" x14ac:dyDescent="0.2">
      <c r="A5" s="226"/>
      <c r="B5" s="165" t="e">
        <f>'C завтраками| Bed and breakfast'!#REF!</f>
        <v>#REF!</v>
      </c>
      <c r="C5" s="165" t="e">
        <f>'C завтраками| Bed and breakfast'!#REF!</f>
        <v>#REF!</v>
      </c>
    </row>
    <row r="6" spans="1:3" ht="10.7" customHeight="1" x14ac:dyDescent="0.2">
      <c r="A6" s="17" t="s">
        <v>149</v>
      </c>
    </row>
    <row r="7" spans="1:3" ht="10.7" customHeight="1" x14ac:dyDescent="0.2">
      <c r="A7" s="19">
        <v>1</v>
      </c>
      <c r="B7" s="160" t="e">
        <f>('C завтраками| Bed and breakfast'!#REF!*0.9)*0.87+25</f>
        <v>#REF!</v>
      </c>
      <c r="C7" s="160" t="e">
        <f>('C завтраками| Bed and breakfast'!#REF!*0.9)*0.87+25</f>
        <v>#REF!</v>
      </c>
    </row>
    <row r="8" spans="1:3" ht="10.7" customHeight="1" x14ac:dyDescent="0.2">
      <c r="A8" s="19">
        <v>2</v>
      </c>
      <c r="B8" s="160" t="e">
        <f>('C завтраками| Bed and breakfast'!#REF!*0.9)*0.87+25</f>
        <v>#REF!</v>
      </c>
      <c r="C8" s="160" t="e">
        <f>('C завтраками| Bed and breakfast'!#REF!*0.9)*0.87+25</f>
        <v>#REF!</v>
      </c>
    </row>
    <row r="9" spans="1:3" ht="10.7" customHeight="1" x14ac:dyDescent="0.2">
      <c r="A9" s="17" t="s">
        <v>150</v>
      </c>
      <c r="B9" s="160"/>
      <c r="C9" s="160"/>
    </row>
    <row r="10" spans="1:3" s="155" customFormat="1" ht="10.7" customHeight="1" x14ac:dyDescent="0.2">
      <c r="A10" s="19">
        <v>1</v>
      </c>
      <c r="B10" s="160" t="e">
        <f>('C завтраками| Bed and breakfast'!#REF!*0.9)*0.87+25</f>
        <v>#REF!</v>
      </c>
      <c r="C10" s="160" t="e">
        <f>('C завтраками| Bed and breakfast'!#REF!*0.9)*0.87+25</f>
        <v>#REF!</v>
      </c>
    </row>
    <row r="11" spans="1:3" ht="10.7" customHeight="1" x14ac:dyDescent="0.2">
      <c r="A11" s="19">
        <v>2</v>
      </c>
      <c r="B11" s="160" t="e">
        <f>('C завтраками| Bed and breakfast'!#REF!*0.9)*0.87+25</f>
        <v>#REF!</v>
      </c>
      <c r="C11" s="160" t="e">
        <f>('C завтраками| Bed and breakfast'!#REF!*0.9)*0.87+25</f>
        <v>#REF!</v>
      </c>
    </row>
    <row r="12" spans="1:3" ht="10.7" customHeight="1" x14ac:dyDescent="0.2">
      <c r="A12" s="17" t="s">
        <v>151</v>
      </c>
      <c r="B12" s="160"/>
      <c r="C12" s="160"/>
    </row>
    <row r="13" spans="1:3" ht="10.7" customHeight="1" x14ac:dyDescent="0.2">
      <c r="A13" s="19">
        <v>1</v>
      </c>
      <c r="B13" s="160" t="e">
        <f>('C завтраками| Bed and breakfast'!#REF!*0.9)*0.87+25</f>
        <v>#REF!</v>
      </c>
      <c r="C13" s="160" t="e">
        <f>('C завтраками| Bed and breakfast'!#REF!*0.9)*0.87+25</f>
        <v>#REF!</v>
      </c>
    </row>
    <row r="14" spans="1:3" ht="10.7" customHeight="1" x14ac:dyDescent="0.2">
      <c r="A14" s="19">
        <v>2</v>
      </c>
      <c r="B14" s="160" t="e">
        <f>('C завтраками| Bed and breakfast'!#REF!*0.9)*0.87+25</f>
        <v>#REF!</v>
      </c>
      <c r="C14" s="160" t="e">
        <f>('C завтраками| Bed and breakfast'!#REF!*0.9)*0.87+25</f>
        <v>#REF!</v>
      </c>
    </row>
    <row r="15" spans="1:3" ht="10.7" customHeight="1" x14ac:dyDescent="0.2">
      <c r="A15" s="17" t="s">
        <v>4</v>
      </c>
      <c r="B15" s="160"/>
      <c r="C15" s="160"/>
    </row>
    <row r="16" spans="1:3" ht="10.7" customHeight="1" x14ac:dyDescent="0.2">
      <c r="A16" s="19">
        <v>1</v>
      </c>
      <c r="B16" s="160" t="e">
        <f>('C завтраками| Bed and breakfast'!#REF!*0.9)*0.87+25</f>
        <v>#REF!</v>
      </c>
      <c r="C16" s="160" t="e">
        <f>('C завтраками| Bed and breakfast'!#REF!*0.9)*0.87+25</f>
        <v>#REF!</v>
      </c>
    </row>
    <row r="17" spans="1:3" ht="10.7" customHeight="1" x14ac:dyDescent="0.2">
      <c r="A17" s="19">
        <v>2</v>
      </c>
      <c r="B17" s="160" t="e">
        <f>('C завтраками| Bed and breakfast'!#REF!*0.9)*0.87+25</f>
        <v>#REF!</v>
      </c>
      <c r="C17" s="160" t="e">
        <f>('C завтраками| Bed and breakfast'!#REF!*0.9)*0.87+25</f>
        <v>#REF!</v>
      </c>
    </row>
    <row r="18" spans="1:3" ht="10.7" customHeight="1" x14ac:dyDescent="0.2">
      <c r="A18" s="17" t="s">
        <v>152</v>
      </c>
      <c r="B18" s="160"/>
      <c r="C18" s="160"/>
    </row>
    <row r="19" spans="1:3" ht="10.7" customHeight="1" x14ac:dyDescent="0.2">
      <c r="A19" s="19">
        <v>1</v>
      </c>
      <c r="B19" s="160" t="e">
        <f>('C завтраками| Bed and breakfast'!#REF!*0.9)*0.87+25</f>
        <v>#REF!</v>
      </c>
      <c r="C19" s="160" t="e">
        <f>('C завтраками| Bed and breakfast'!#REF!*0.9)*0.87+25</f>
        <v>#REF!</v>
      </c>
    </row>
    <row r="20" spans="1:3" ht="10.7" customHeight="1" x14ac:dyDescent="0.2">
      <c r="A20" s="19">
        <v>2</v>
      </c>
      <c r="B20" s="160" t="e">
        <f>('C завтраками| Bed and breakfast'!#REF!*0.9)*0.87+25</f>
        <v>#REF!</v>
      </c>
      <c r="C20" s="160" t="e">
        <f>('C завтраками| Bed and breakfast'!#REF!*0.9)*0.87+25</f>
        <v>#REF!</v>
      </c>
    </row>
    <row r="21" spans="1:3" ht="10.7" customHeight="1" x14ac:dyDescent="0.2">
      <c r="A21" s="17" t="s">
        <v>5</v>
      </c>
      <c r="B21" s="160"/>
      <c r="C21" s="160"/>
    </row>
    <row r="22" spans="1:3" ht="11.45" customHeight="1" x14ac:dyDescent="0.2">
      <c r="A22" s="19">
        <v>1</v>
      </c>
      <c r="B22" s="160" t="e">
        <f>('C завтраками| Bed and breakfast'!#REF!*0.9)*0.87+25</f>
        <v>#REF!</v>
      </c>
      <c r="C22" s="160" t="e">
        <f>('C завтраками| Bed and breakfast'!#REF!*0.9)*0.87+25</f>
        <v>#REF!</v>
      </c>
    </row>
    <row r="23" spans="1:3" ht="10.5" customHeight="1" x14ac:dyDescent="0.2">
      <c r="A23" s="19">
        <v>2</v>
      </c>
      <c r="B23" s="160" t="e">
        <f>('C завтраками| Bed and breakfast'!#REF!*0.9)*0.87+25</f>
        <v>#REF!</v>
      </c>
      <c r="C23" s="160" t="e">
        <f>('C завтраками| Bed and breakfast'!#REF!*0.9)*0.87+25</f>
        <v>#REF!</v>
      </c>
    </row>
    <row r="24" spans="1:3" ht="12.75" hidden="1" thickBot="1" x14ac:dyDescent="0.25">
      <c r="A24" s="177" t="s">
        <v>154</v>
      </c>
    </row>
    <row r="25" spans="1:3" hidden="1" x14ac:dyDescent="0.2">
      <c r="A25" s="178" t="s">
        <v>156</v>
      </c>
    </row>
    <row r="26" spans="1:3" ht="25.5" hidden="1" x14ac:dyDescent="0.2">
      <c r="A26" s="179" t="s">
        <v>157</v>
      </c>
    </row>
    <row r="27" spans="1:3" hidden="1" x14ac:dyDescent="0.2">
      <c r="A27" s="178" t="s">
        <v>155</v>
      </c>
    </row>
    <row r="28" spans="1:3" ht="15" hidden="1" x14ac:dyDescent="0.2">
      <c r="A28" s="189" t="s">
        <v>178</v>
      </c>
    </row>
    <row r="29" spans="1:3" x14ac:dyDescent="0.2">
      <c r="A29" s="96" t="s">
        <v>12</v>
      </c>
    </row>
    <row r="30" spans="1:3" ht="12" customHeight="1" x14ac:dyDescent="0.2">
      <c r="A30" s="22" t="s">
        <v>13</v>
      </c>
    </row>
    <row r="31" spans="1:3" x14ac:dyDescent="0.2">
      <c r="A31" s="22" t="s">
        <v>14</v>
      </c>
    </row>
    <row r="32" spans="1:3" ht="24" x14ac:dyDescent="0.2">
      <c r="A32" s="23" t="s">
        <v>18</v>
      </c>
    </row>
    <row r="33" spans="1:1" x14ac:dyDescent="0.2">
      <c r="A33" s="156" t="s">
        <v>126</v>
      </c>
    </row>
    <row r="34" spans="1:1" x14ac:dyDescent="0.2">
      <c r="A34" s="147" t="s">
        <v>61</v>
      </c>
    </row>
    <row r="35" spans="1:1" ht="60" x14ac:dyDescent="0.2">
      <c r="A35" s="150" t="s">
        <v>233</v>
      </c>
    </row>
    <row r="36" spans="1:1" ht="12.75" thickBot="1" x14ac:dyDescent="0.25">
      <c r="A36" s="84"/>
    </row>
    <row r="37" spans="1:1" ht="12.75" thickBot="1" x14ac:dyDescent="0.25">
      <c r="A37" s="207" t="s">
        <v>24</v>
      </c>
    </row>
    <row r="38" spans="1:1" x14ac:dyDescent="0.2">
      <c r="A38" s="216" t="s">
        <v>241</v>
      </c>
    </row>
    <row r="39" spans="1:1" ht="12.75" thickBot="1" x14ac:dyDescent="0.25">
      <c r="A39" s="211" t="s">
        <v>242</v>
      </c>
    </row>
    <row r="40" spans="1:1" ht="12" hidden="1" customHeight="1" x14ac:dyDescent="0.2"/>
    <row r="41" spans="1:1" ht="100.5" customHeight="1" x14ac:dyDescent="0.2">
      <c r="A41" s="229" t="s">
        <v>243</v>
      </c>
    </row>
    <row r="42" spans="1:1" ht="11.25" customHeight="1" thickBot="1" x14ac:dyDescent="0.25">
      <c r="A42" s="230"/>
    </row>
    <row r="43" spans="1:1" ht="12.75" thickBot="1" x14ac:dyDescent="0.25">
      <c r="A43" s="149"/>
    </row>
    <row r="44" spans="1:1" ht="24.75" thickBot="1" x14ac:dyDescent="0.25">
      <c r="A44" s="208" t="s">
        <v>62</v>
      </c>
    </row>
    <row r="45" spans="1:1" ht="24.75" thickBot="1" x14ac:dyDescent="0.25">
      <c r="A45" s="217" t="s">
        <v>244</v>
      </c>
    </row>
    <row r="46" spans="1:1" ht="24.75" thickBot="1" x14ac:dyDescent="0.25">
      <c r="A46" s="217" t="s">
        <v>238</v>
      </c>
    </row>
    <row r="47" spans="1:1" ht="24.75" thickBot="1" x14ac:dyDescent="0.25">
      <c r="A47" s="217" t="s">
        <v>239</v>
      </c>
    </row>
    <row r="48" spans="1:1" ht="12.75" thickBot="1" x14ac:dyDescent="0.25">
      <c r="A48" s="214"/>
    </row>
    <row r="49" spans="1:1" ht="12.75" thickBot="1" x14ac:dyDescent="0.25">
      <c r="A49" s="148" t="s">
        <v>16</v>
      </c>
    </row>
    <row r="50" spans="1:1" ht="60" x14ac:dyDescent="0.2">
      <c r="A50" s="157" t="s">
        <v>181</v>
      </c>
    </row>
  </sheetData>
  <mergeCells count="2">
    <mergeCell ref="A4:A5"/>
    <mergeCell ref="A41:A42"/>
  </mergeCells>
  <pageMargins left="0.25" right="0.25" top="0.75" bottom="0.75" header="0.3" footer="0.3"/>
  <pageSetup scale="51"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50"/>
  <sheetViews>
    <sheetView zoomScaleNormal="100" workbookViewId="0">
      <pane xSplit="1" topLeftCell="B1" activePane="topRight" state="frozen"/>
      <selection pane="topRight" activeCell="B1" sqref="B1:B1048576"/>
    </sheetView>
  </sheetViews>
  <sheetFormatPr defaultColWidth="9" defaultRowHeight="12" x14ac:dyDescent="0.2"/>
  <cols>
    <col min="1" max="1" width="81.5703125" style="152" customWidth="1"/>
    <col min="2" max="16384" width="9" style="152"/>
  </cols>
  <sheetData>
    <row r="1" spans="1:3" ht="11.45" customHeight="1" x14ac:dyDescent="0.2">
      <c r="A1" s="13" t="s">
        <v>199</v>
      </c>
    </row>
    <row r="2" spans="1:3" x14ac:dyDescent="0.2">
      <c r="A2" s="186" t="s">
        <v>77</v>
      </c>
    </row>
    <row r="3" spans="1:3" ht="11.45" customHeight="1" x14ac:dyDescent="0.2">
      <c r="A3" s="100" t="s">
        <v>60</v>
      </c>
    </row>
    <row r="4" spans="1:3" ht="11.45" customHeight="1" x14ac:dyDescent="0.2">
      <c r="A4" s="225" t="s">
        <v>11</v>
      </c>
      <c r="B4" s="165" t="e">
        <f>'C завтраками| Bed and breakfast'!#REF!</f>
        <v>#REF!</v>
      </c>
      <c r="C4" s="165" t="e">
        <f>'C завтраками| Bed and breakfast'!#REF!</f>
        <v>#REF!</v>
      </c>
    </row>
    <row r="5" spans="1:3" s="8" customFormat="1" x14ac:dyDescent="0.2">
      <c r="A5" s="226"/>
      <c r="B5" s="165" t="e">
        <f>'C завтраками| Bed and breakfast'!#REF!</f>
        <v>#REF!</v>
      </c>
      <c r="C5" s="165" t="e">
        <f>'C завтраками| Bed and breakfast'!#REF!</f>
        <v>#REF!</v>
      </c>
    </row>
    <row r="6" spans="1:3" ht="10.7" customHeight="1" x14ac:dyDescent="0.2">
      <c r="A6" s="17" t="s">
        <v>149</v>
      </c>
    </row>
    <row r="7" spans="1:3" ht="10.7" customHeight="1" x14ac:dyDescent="0.2">
      <c r="A7" s="19">
        <v>1</v>
      </c>
      <c r="B7" s="160" t="e">
        <f>('C завтраками| Bed and breakfast'!#REF!*0.9)*0.85+35</f>
        <v>#REF!</v>
      </c>
      <c r="C7" s="160" t="e">
        <f>('C завтраками| Bed and breakfast'!#REF!*0.9)*0.85+35</f>
        <v>#REF!</v>
      </c>
    </row>
    <row r="8" spans="1:3" ht="10.7" customHeight="1" x14ac:dyDescent="0.2">
      <c r="A8" s="19">
        <v>2</v>
      </c>
      <c r="B8" s="160" t="e">
        <f>('C завтраками| Bed and breakfast'!#REF!*0.9)*0.85+35</f>
        <v>#REF!</v>
      </c>
      <c r="C8" s="160" t="e">
        <f>('C завтраками| Bed and breakfast'!#REF!*0.9)*0.85+35</f>
        <v>#REF!</v>
      </c>
    </row>
    <row r="9" spans="1:3" ht="10.7" customHeight="1" x14ac:dyDescent="0.2">
      <c r="A9" s="17" t="s">
        <v>150</v>
      </c>
      <c r="B9" s="160"/>
      <c r="C9" s="160"/>
    </row>
    <row r="10" spans="1:3" s="155" customFormat="1" ht="10.7" customHeight="1" x14ac:dyDescent="0.2">
      <c r="A10" s="19">
        <v>1</v>
      </c>
      <c r="B10" s="160" t="e">
        <f>('C завтраками| Bed and breakfast'!#REF!*0.9)*0.85+35</f>
        <v>#REF!</v>
      </c>
      <c r="C10" s="160" t="e">
        <f>('C завтраками| Bed and breakfast'!#REF!*0.9)*0.85+35</f>
        <v>#REF!</v>
      </c>
    </row>
    <row r="11" spans="1:3" ht="10.7" customHeight="1" x14ac:dyDescent="0.2">
      <c r="A11" s="19">
        <v>2</v>
      </c>
      <c r="B11" s="160" t="e">
        <f>('C завтраками| Bed and breakfast'!#REF!*0.9)*0.85+35</f>
        <v>#REF!</v>
      </c>
      <c r="C11" s="160" t="e">
        <f>('C завтраками| Bed and breakfast'!#REF!*0.9)*0.85+35</f>
        <v>#REF!</v>
      </c>
    </row>
    <row r="12" spans="1:3" ht="10.7" customHeight="1" x14ac:dyDescent="0.2">
      <c r="A12" s="17" t="s">
        <v>151</v>
      </c>
      <c r="B12" s="160"/>
      <c r="C12" s="160"/>
    </row>
    <row r="13" spans="1:3" ht="10.7" customHeight="1" x14ac:dyDescent="0.2">
      <c r="A13" s="19">
        <v>1</v>
      </c>
      <c r="B13" s="160" t="e">
        <f>('C завтраками| Bed and breakfast'!#REF!*0.9)*0.85+35</f>
        <v>#REF!</v>
      </c>
      <c r="C13" s="160" t="e">
        <f>('C завтраками| Bed and breakfast'!#REF!*0.9)*0.85+35</f>
        <v>#REF!</v>
      </c>
    </row>
    <row r="14" spans="1:3" ht="10.7" customHeight="1" x14ac:dyDescent="0.2">
      <c r="A14" s="19">
        <v>2</v>
      </c>
      <c r="B14" s="160" t="e">
        <f>('C завтраками| Bed and breakfast'!#REF!*0.9)*0.85+35</f>
        <v>#REF!</v>
      </c>
      <c r="C14" s="160" t="e">
        <f>('C завтраками| Bed and breakfast'!#REF!*0.9)*0.85+35</f>
        <v>#REF!</v>
      </c>
    </row>
    <row r="15" spans="1:3" ht="10.7" customHeight="1" x14ac:dyDescent="0.2">
      <c r="A15" s="17" t="s">
        <v>4</v>
      </c>
      <c r="B15" s="160"/>
      <c r="C15" s="160"/>
    </row>
    <row r="16" spans="1:3" ht="10.7" customHeight="1" x14ac:dyDescent="0.2">
      <c r="A16" s="19">
        <v>1</v>
      </c>
      <c r="B16" s="160" t="e">
        <f>('C завтраками| Bed and breakfast'!#REF!*0.9)*0.85+35</f>
        <v>#REF!</v>
      </c>
      <c r="C16" s="160" t="e">
        <f>('C завтраками| Bed and breakfast'!#REF!*0.9)*0.85+35</f>
        <v>#REF!</v>
      </c>
    </row>
    <row r="17" spans="1:3" ht="10.7" customHeight="1" x14ac:dyDescent="0.2">
      <c r="A17" s="19">
        <v>2</v>
      </c>
      <c r="B17" s="160" t="e">
        <f>('C завтраками| Bed and breakfast'!#REF!*0.9)*0.85+35</f>
        <v>#REF!</v>
      </c>
      <c r="C17" s="160" t="e">
        <f>('C завтраками| Bed and breakfast'!#REF!*0.9)*0.85+35</f>
        <v>#REF!</v>
      </c>
    </row>
    <row r="18" spans="1:3" ht="10.7" customHeight="1" x14ac:dyDescent="0.2">
      <c r="A18" s="17" t="s">
        <v>152</v>
      </c>
      <c r="B18" s="160"/>
      <c r="C18" s="160"/>
    </row>
    <row r="19" spans="1:3" ht="10.7" customHeight="1" x14ac:dyDescent="0.2">
      <c r="A19" s="19">
        <v>1</v>
      </c>
      <c r="B19" s="160" t="e">
        <f>('C завтраками| Bed and breakfast'!#REF!*0.9)*0.85+35</f>
        <v>#REF!</v>
      </c>
      <c r="C19" s="160" t="e">
        <f>('C завтраками| Bed and breakfast'!#REF!*0.9)*0.85+35</f>
        <v>#REF!</v>
      </c>
    </row>
    <row r="20" spans="1:3" ht="10.7" customHeight="1" x14ac:dyDescent="0.2">
      <c r="A20" s="19">
        <v>2</v>
      </c>
      <c r="B20" s="160" t="e">
        <f>('C завтраками| Bed and breakfast'!#REF!*0.9)*0.85+35</f>
        <v>#REF!</v>
      </c>
      <c r="C20" s="160" t="e">
        <f>('C завтраками| Bed and breakfast'!#REF!*0.9)*0.85+35</f>
        <v>#REF!</v>
      </c>
    </row>
    <row r="21" spans="1:3" ht="10.7" customHeight="1" x14ac:dyDescent="0.2">
      <c r="A21" s="17" t="s">
        <v>5</v>
      </c>
      <c r="B21" s="160"/>
      <c r="C21" s="160"/>
    </row>
    <row r="22" spans="1:3" ht="11.45" customHeight="1" x14ac:dyDescent="0.2">
      <c r="A22" s="19">
        <v>1</v>
      </c>
      <c r="B22" s="160" t="e">
        <f>('C завтраками| Bed and breakfast'!#REF!*0.9)*0.85+35</f>
        <v>#REF!</v>
      </c>
      <c r="C22" s="160" t="e">
        <f>('C завтраками| Bed and breakfast'!#REF!*0.9)*0.85+35</f>
        <v>#REF!</v>
      </c>
    </row>
    <row r="23" spans="1:3" ht="10.5" customHeight="1" x14ac:dyDescent="0.2">
      <c r="A23" s="19">
        <v>2</v>
      </c>
      <c r="B23" s="160" t="e">
        <f>('C завтраками| Bed and breakfast'!#REF!*0.9)*0.85+35</f>
        <v>#REF!</v>
      </c>
      <c r="C23" s="160" t="e">
        <f>('C завтраками| Bed and breakfast'!#REF!*0.9)*0.85+35</f>
        <v>#REF!</v>
      </c>
    </row>
    <row r="24" spans="1:3" ht="12.75" hidden="1" thickBot="1" x14ac:dyDescent="0.25">
      <c r="A24" s="177" t="s">
        <v>154</v>
      </c>
    </row>
    <row r="25" spans="1:3" hidden="1" x14ac:dyDescent="0.2">
      <c r="A25" s="178" t="s">
        <v>156</v>
      </c>
    </row>
    <row r="26" spans="1:3" ht="25.5" hidden="1" x14ac:dyDescent="0.2">
      <c r="A26" s="179" t="s">
        <v>157</v>
      </c>
    </row>
    <row r="27" spans="1:3" hidden="1" x14ac:dyDescent="0.2">
      <c r="A27" s="178" t="s">
        <v>155</v>
      </c>
    </row>
    <row r="28" spans="1:3" ht="15" hidden="1" x14ac:dyDescent="0.2">
      <c r="A28" s="189" t="s">
        <v>178</v>
      </c>
    </row>
    <row r="29" spans="1:3" x14ac:dyDescent="0.2">
      <c r="A29" s="96" t="s">
        <v>12</v>
      </c>
    </row>
    <row r="30" spans="1:3" ht="12" customHeight="1" x14ac:dyDescent="0.2">
      <c r="A30" s="22" t="s">
        <v>13</v>
      </c>
    </row>
    <row r="31" spans="1:3" x14ac:dyDescent="0.2">
      <c r="A31" s="22" t="s">
        <v>14</v>
      </c>
    </row>
    <row r="32" spans="1:3" ht="24" x14ac:dyDescent="0.2">
      <c r="A32" s="23" t="s">
        <v>18</v>
      </c>
    </row>
    <row r="33" spans="1:1" x14ac:dyDescent="0.2">
      <c r="A33" s="156" t="s">
        <v>126</v>
      </c>
    </row>
    <row r="34" spans="1:1" x14ac:dyDescent="0.2">
      <c r="A34" s="147" t="s">
        <v>61</v>
      </c>
    </row>
    <row r="35" spans="1:1" ht="60" x14ac:dyDescent="0.2">
      <c r="A35" s="150" t="s">
        <v>233</v>
      </c>
    </row>
    <row r="36" spans="1:1" ht="12.75" thickBot="1" x14ac:dyDescent="0.25">
      <c r="A36" s="84"/>
    </row>
    <row r="37" spans="1:1" ht="12.75" thickBot="1" x14ac:dyDescent="0.25">
      <c r="A37" s="207" t="s">
        <v>24</v>
      </c>
    </row>
    <row r="38" spans="1:1" x14ac:dyDescent="0.2">
      <c r="A38" s="216" t="s">
        <v>241</v>
      </c>
    </row>
    <row r="39" spans="1:1" ht="12.75" thickBot="1" x14ac:dyDescent="0.25">
      <c r="A39" s="211" t="s">
        <v>242</v>
      </c>
    </row>
    <row r="40" spans="1:1" ht="12" hidden="1" customHeight="1" x14ac:dyDescent="0.2"/>
    <row r="41" spans="1:1" ht="100.5" customHeight="1" x14ac:dyDescent="0.2">
      <c r="A41" s="229" t="s">
        <v>243</v>
      </c>
    </row>
    <row r="42" spans="1:1" ht="11.25" customHeight="1" thickBot="1" x14ac:dyDescent="0.25">
      <c r="A42" s="230"/>
    </row>
    <row r="43" spans="1:1" ht="12.75" thickBot="1" x14ac:dyDescent="0.25">
      <c r="A43" s="149"/>
    </row>
    <row r="44" spans="1:1" ht="24.75" thickBot="1" x14ac:dyDescent="0.25">
      <c r="A44" s="208" t="s">
        <v>62</v>
      </c>
    </row>
    <row r="45" spans="1:1" ht="24.75" thickBot="1" x14ac:dyDescent="0.25">
      <c r="A45" s="217" t="s">
        <v>244</v>
      </c>
    </row>
    <row r="46" spans="1:1" ht="24.75" thickBot="1" x14ac:dyDescent="0.25">
      <c r="A46" s="217" t="s">
        <v>238</v>
      </c>
    </row>
    <row r="47" spans="1:1" ht="24.75" thickBot="1" x14ac:dyDescent="0.25">
      <c r="A47" s="217" t="s">
        <v>239</v>
      </c>
    </row>
    <row r="48" spans="1:1" ht="12.75" thickBot="1" x14ac:dyDescent="0.25">
      <c r="A48" s="214"/>
    </row>
    <row r="49" spans="1:1" ht="12.75" thickBot="1" x14ac:dyDescent="0.25">
      <c r="A49" s="148" t="s">
        <v>16</v>
      </c>
    </row>
    <row r="50" spans="1:1" ht="60" x14ac:dyDescent="0.2">
      <c r="A50" s="157" t="s">
        <v>181</v>
      </c>
    </row>
  </sheetData>
  <mergeCells count="2">
    <mergeCell ref="A4:A5"/>
    <mergeCell ref="A41:A42"/>
  </mergeCells>
  <pageMargins left="0.25" right="0.25" top="0.75" bottom="0.75" header="0.3" footer="0.3"/>
  <pageSetup scale="5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9"/>
  <sheetViews>
    <sheetView zoomScaleNormal="100" workbookViewId="0">
      <pane xSplit="1" topLeftCell="B1" activePane="topRight" state="frozen"/>
      <selection pane="topRight" activeCell="Y1" sqref="Y1:AA1048576"/>
    </sheetView>
  </sheetViews>
  <sheetFormatPr defaultColWidth="9" defaultRowHeight="12" x14ac:dyDescent="0.2"/>
  <cols>
    <col min="1" max="1" width="81.5703125" style="4" customWidth="1"/>
    <col min="2" max="11" width="9" style="4" hidden="1" customWidth="1"/>
    <col min="12" max="27" width="0" style="4" hidden="1" customWidth="1"/>
    <col min="28" max="16384" width="9" style="4"/>
  </cols>
  <sheetData>
    <row r="1" spans="1:28" ht="11.45" customHeight="1" x14ac:dyDescent="0.2">
      <c r="A1" s="3" t="s">
        <v>7</v>
      </c>
    </row>
    <row r="2" spans="1:28" ht="11.45" customHeight="1" x14ac:dyDescent="0.2">
      <c r="A2" s="29" t="s">
        <v>27</v>
      </c>
    </row>
    <row r="3" spans="1:28" ht="11.45" customHeight="1" x14ac:dyDescent="0.2">
      <c r="A3" s="3"/>
    </row>
    <row r="4" spans="1:28" ht="11.45" customHeight="1" x14ac:dyDescent="0.2">
      <c r="A4" s="49" t="s">
        <v>9</v>
      </c>
      <c r="D4" s="56" t="e">
        <f>'C завтраками| Bed and breakfast'!#REF!</f>
        <v>#REF!</v>
      </c>
      <c r="E4" s="56" t="e">
        <f>'C завтраками| Bed and breakfast'!#REF!</f>
        <v>#REF!</v>
      </c>
      <c r="F4" s="56" t="e">
        <f>'C завтраками| Bed and breakfast'!#REF!</f>
        <v>#REF!</v>
      </c>
      <c r="G4" s="56" t="e">
        <f>'C завтраками| Bed and breakfast'!#REF!</f>
        <v>#REF!</v>
      </c>
      <c r="H4" s="56" t="e">
        <f>'C завтраками| Bed and breakfast'!#REF!</f>
        <v>#REF!</v>
      </c>
      <c r="I4" s="56" t="e">
        <f>'C завтраками| Bed and breakfast'!#REF!</f>
        <v>#REF!</v>
      </c>
      <c r="J4" s="56" t="e">
        <f>'C завтраками| Bed and breakfast'!#REF!</f>
        <v>#REF!</v>
      </c>
      <c r="K4" s="24" t="e">
        <f>'C завтраками| Bed and breakfast'!#REF!</f>
        <v>#REF!</v>
      </c>
      <c r="L4" s="24" t="e">
        <f>'C завтраками| Bed and breakfast'!#REF!</f>
        <v>#REF!</v>
      </c>
      <c r="M4" s="24" t="e">
        <f>'C завтраками| Bed and breakfast'!#REF!</f>
        <v>#REF!</v>
      </c>
      <c r="N4" s="24" t="e">
        <f>'C завтраками| Bed and breakfast'!#REF!</f>
        <v>#REF!</v>
      </c>
      <c r="O4" s="24" t="e">
        <f>'C завтраками| Bed and breakfast'!#REF!</f>
        <v>#REF!</v>
      </c>
      <c r="P4" s="24" t="e">
        <f>'C завтраками| Bed and breakfast'!#REF!</f>
        <v>#REF!</v>
      </c>
      <c r="Q4" s="24" t="e">
        <f>'C завтраками| Bed and breakfast'!#REF!</f>
        <v>#REF!</v>
      </c>
      <c r="R4" s="24" t="e">
        <f>'C завтраками| Bed and breakfast'!#REF!</f>
        <v>#REF!</v>
      </c>
      <c r="S4" s="97" t="e">
        <f>'C завтраками| Bed and breakfast'!#REF!</f>
        <v>#REF!</v>
      </c>
      <c r="T4" s="97" t="e">
        <f>'C завтраками| Bed and breakfast'!#REF!</f>
        <v>#REF!</v>
      </c>
      <c r="U4" s="97" t="e">
        <f>'C завтраками| Bed and breakfast'!#REF!</f>
        <v>#REF!</v>
      </c>
      <c r="V4" s="97" t="e">
        <f>'C завтраками| Bed and breakfast'!#REF!</f>
        <v>#REF!</v>
      </c>
      <c r="W4" s="24" t="e">
        <f>'C завтраками| Bed and breakfast'!#REF!</f>
        <v>#REF!</v>
      </c>
      <c r="X4" s="24" t="e">
        <f>'C завтраками| Bed and breakfast'!#REF!</f>
        <v>#REF!</v>
      </c>
      <c r="Y4" s="97" t="e">
        <f>'C завтраками| Bed and breakfast'!#REF!</f>
        <v>#REF!</v>
      </c>
      <c r="Z4" s="97" t="e">
        <f>'C завтраками| Bed and breakfast'!#REF!</f>
        <v>#REF!</v>
      </c>
      <c r="AA4" s="97" t="e">
        <f>'C завтраками| Bed and breakfast'!#REF!</f>
        <v>#REF!</v>
      </c>
      <c r="AB4" s="97" t="e">
        <f>'C завтраками| Bed and breakfast'!#REF!</f>
        <v>#REF!</v>
      </c>
    </row>
    <row r="5" spans="1:28" s="8" customFormat="1" ht="22.35" customHeight="1" x14ac:dyDescent="0.2">
      <c r="A5" s="30" t="s">
        <v>11</v>
      </c>
      <c r="B5" s="56" t="e">
        <f>'C завтраками| Bed and breakfast'!#REF!</f>
        <v>#REF!</v>
      </c>
      <c r="C5" s="56" t="e">
        <f>'C завтраками| Bed and breakfast'!#REF!</f>
        <v>#REF!</v>
      </c>
      <c r="D5" s="56" t="e">
        <f>'C завтраками| Bed and breakfast'!#REF!</f>
        <v>#REF!</v>
      </c>
      <c r="E5" s="56" t="e">
        <f>'C завтраками| Bed and breakfast'!#REF!</f>
        <v>#REF!</v>
      </c>
      <c r="F5" s="56" t="e">
        <f>'C завтраками| Bed and breakfast'!#REF!</f>
        <v>#REF!</v>
      </c>
      <c r="G5" s="56" t="e">
        <f>'C завтраками| Bed and breakfast'!#REF!</f>
        <v>#REF!</v>
      </c>
      <c r="H5" s="56" t="e">
        <f>'C завтраками| Bed and breakfast'!#REF!</f>
        <v>#REF!</v>
      </c>
      <c r="I5" s="56" t="e">
        <f>'C завтраками| Bed and breakfast'!#REF!</f>
        <v>#REF!</v>
      </c>
      <c r="J5" s="56" t="e">
        <f>'C завтраками| Bed and breakfast'!#REF!</f>
        <v>#REF!</v>
      </c>
      <c r="K5" s="24" t="e">
        <f>'C завтраками| Bed and breakfast'!#REF!</f>
        <v>#REF!</v>
      </c>
      <c r="L5" s="24" t="e">
        <f>'C завтраками| Bed and breakfast'!#REF!</f>
        <v>#REF!</v>
      </c>
      <c r="M5" s="24" t="e">
        <f>'C завтраками| Bed and breakfast'!#REF!</f>
        <v>#REF!</v>
      </c>
      <c r="N5" s="24" t="e">
        <f>'C завтраками| Bed and breakfast'!#REF!</f>
        <v>#REF!</v>
      </c>
      <c r="O5" s="24" t="e">
        <f>'C завтраками| Bed and breakfast'!#REF!</f>
        <v>#REF!</v>
      </c>
      <c r="P5" s="24" t="e">
        <f>'C завтраками| Bed and breakfast'!#REF!</f>
        <v>#REF!</v>
      </c>
      <c r="Q5" s="24" t="e">
        <f>'C завтраками| Bed and breakfast'!#REF!</f>
        <v>#REF!</v>
      </c>
      <c r="R5" s="24" t="e">
        <f>'C завтраками| Bed and breakfast'!#REF!</f>
        <v>#REF!</v>
      </c>
      <c r="S5" s="97" t="e">
        <f>'C завтраками| Bed and breakfast'!#REF!</f>
        <v>#REF!</v>
      </c>
      <c r="T5" s="97" t="e">
        <f>'C завтраками| Bed and breakfast'!#REF!</f>
        <v>#REF!</v>
      </c>
      <c r="U5" s="97" t="e">
        <f>'C завтраками| Bed and breakfast'!#REF!</f>
        <v>#REF!</v>
      </c>
      <c r="V5" s="97" t="e">
        <f>'C завтраками| Bed and breakfast'!#REF!</f>
        <v>#REF!</v>
      </c>
      <c r="W5" s="24" t="e">
        <f>'C завтраками| Bed and breakfast'!#REF!</f>
        <v>#REF!</v>
      </c>
      <c r="X5" s="24" t="e">
        <f>'C завтраками| Bed and breakfast'!#REF!</f>
        <v>#REF!</v>
      </c>
      <c r="Y5" s="97" t="e">
        <f>'C завтраками| Bed and breakfast'!#REF!</f>
        <v>#REF!</v>
      </c>
      <c r="Z5" s="97" t="e">
        <f>'C завтраками| Bed and breakfast'!#REF!</f>
        <v>#REF!</v>
      </c>
      <c r="AA5" s="97" t="e">
        <f>'C завтраками| Bed and breakfast'!#REF!</f>
        <v>#REF!</v>
      </c>
      <c r="AB5" s="97" t="e">
        <f>'C завтраками| Bed and breakfast'!#REF!</f>
        <v>#REF!</v>
      </c>
    </row>
    <row r="6" spans="1:28" ht="10.7" customHeight="1" x14ac:dyDescent="0.2">
      <c r="A6" s="7" t="s">
        <v>2</v>
      </c>
    </row>
    <row r="7" spans="1:28" ht="10.7" customHeight="1" x14ac:dyDescent="0.2">
      <c r="A7" s="6">
        <v>1</v>
      </c>
      <c r="B7" s="57" t="e">
        <f>'C завтраками| Bed and breakfast'!#REF!*0.85</f>
        <v>#REF!</v>
      </c>
      <c r="C7" s="57" t="e">
        <f>'C завтраками| Bed and breakfast'!#REF!*0.85</f>
        <v>#REF!</v>
      </c>
      <c r="D7" s="57" t="e">
        <f>'C завтраками| Bed and breakfast'!#REF!*0.85</f>
        <v>#REF!</v>
      </c>
      <c r="E7" s="57" t="e">
        <f>'C завтраками| Bed and breakfast'!#REF!*0.85</f>
        <v>#REF!</v>
      </c>
      <c r="F7" s="57" t="e">
        <f>'C завтраками| Bed and breakfast'!#REF!*0.85</f>
        <v>#REF!</v>
      </c>
      <c r="G7" s="57" t="e">
        <f>'C завтраками| Bed and breakfast'!#REF!*0.85</f>
        <v>#REF!</v>
      </c>
      <c r="H7" s="57" t="e">
        <f>'C завтраками| Bed and breakfast'!#REF!*0.85</f>
        <v>#REF!</v>
      </c>
      <c r="I7" s="57" t="e">
        <f>'C завтраками| Bed and breakfast'!#REF!*0.85</f>
        <v>#REF!</v>
      </c>
      <c r="J7" s="57" t="e">
        <f>'C завтраками| Bed and breakfast'!#REF!*0.85</f>
        <v>#REF!</v>
      </c>
      <c r="K7" s="57" t="e">
        <f>'C завтраками| Bed and breakfast'!#REF!*0.85</f>
        <v>#REF!</v>
      </c>
      <c r="L7" s="57" t="e">
        <f>'C завтраками| Bed and breakfast'!#REF!*0.85</f>
        <v>#REF!</v>
      </c>
      <c r="M7" s="57" t="e">
        <f>'C завтраками| Bed and breakfast'!#REF!*0.85</f>
        <v>#REF!</v>
      </c>
      <c r="N7" s="57" t="e">
        <f>'C завтраками| Bed and breakfast'!#REF!*0.85</f>
        <v>#REF!</v>
      </c>
      <c r="O7" s="57" t="e">
        <f>'C завтраками| Bed and breakfast'!#REF!*0.85</f>
        <v>#REF!</v>
      </c>
      <c r="P7" s="57" t="e">
        <f>'C завтраками| Bed and breakfast'!#REF!*0.85</f>
        <v>#REF!</v>
      </c>
      <c r="Q7" s="57" t="e">
        <f>'C завтраками| Bed and breakfast'!#REF!*0.85</f>
        <v>#REF!</v>
      </c>
      <c r="R7" s="57" t="e">
        <f>'C завтраками| Bed and breakfast'!#REF!*0.85</f>
        <v>#REF!</v>
      </c>
      <c r="S7" s="57" t="e">
        <f>'C завтраками| Bed and breakfast'!#REF!*0.85</f>
        <v>#REF!</v>
      </c>
      <c r="T7" s="57" t="e">
        <f>'C завтраками| Bed and breakfast'!#REF!*0.85</f>
        <v>#REF!</v>
      </c>
      <c r="U7" s="57" t="e">
        <f>'C завтраками| Bed and breakfast'!#REF!*0.85</f>
        <v>#REF!</v>
      </c>
      <c r="V7" s="57" t="e">
        <f>'C завтраками| Bed and breakfast'!#REF!*0.85</f>
        <v>#REF!</v>
      </c>
      <c r="W7" s="57" t="e">
        <f>'C завтраками| Bed and breakfast'!#REF!*0.85</f>
        <v>#REF!</v>
      </c>
      <c r="X7" s="57" t="e">
        <f>'C завтраками| Bed and breakfast'!#REF!*0.85</f>
        <v>#REF!</v>
      </c>
      <c r="Y7" s="57" t="e">
        <f>'C завтраками| Bed and breakfast'!#REF!*0.85</f>
        <v>#REF!</v>
      </c>
      <c r="Z7" s="57" t="e">
        <f>'C завтраками| Bed and breakfast'!#REF!*0.85</f>
        <v>#REF!</v>
      </c>
      <c r="AA7" s="57" t="e">
        <f>'C завтраками| Bed and breakfast'!#REF!*0.85</f>
        <v>#REF!</v>
      </c>
      <c r="AB7" s="57" t="e">
        <f>'C завтраками| Bed and breakfast'!#REF!*0.85</f>
        <v>#REF!</v>
      </c>
    </row>
    <row r="8" spans="1:28" ht="10.7" customHeight="1" x14ac:dyDescent="0.2">
      <c r="A8" s="6">
        <v>2</v>
      </c>
      <c r="B8" s="57" t="e">
        <f>'C завтраками| Bed and breakfast'!#REF!*0.85</f>
        <v>#REF!</v>
      </c>
      <c r="C8" s="57" t="e">
        <f>'C завтраками| Bed and breakfast'!#REF!*0.85</f>
        <v>#REF!</v>
      </c>
      <c r="D8" s="57" t="e">
        <f>'C завтраками| Bed and breakfast'!#REF!*0.85</f>
        <v>#REF!</v>
      </c>
      <c r="E8" s="57" t="e">
        <f>'C завтраками| Bed and breakfast'!#REF!*0.85</f>
        <v>#REF!</v>
      </c>
      <c r="F8" s="57" t="e">
        <f>'C завтраками| Bed and breakfast'!#REF!*0.85</f>
        <v>#REF!</v>
      </c>
      <c r="G8" s="57" t="e">
        <f>'C завтраками| Bed and breakfast'!#REF!*0.85</f>
        <v>#REF!</v>
      </c>
      <c r="H8" s="57" t="e">
        <f>'C завтраками| Bed and breakfast'!#REF!*0.85</f>
        <v>#REF!</v>
      </c>
      <c r="I8" s="57" t="e">
        <f>'C завтраками| Bed and breakfast'!#REF!*0.85</f>
        <v>#REF!</v>
      </c>
      <c r="J8" s="57" t="e">
        <f>'C завтраками| Bed and breakfast'!#REF!*0.85</f>
        <v>#REF!</v>
      </c>
      <c r="K8" s="57" t="e">
        <f>'C завтраками| Bed and breakfast'!#REF!*0.85</f>
        <v>#REF!</v>
      </c>
      <c r="L8" s="57" t="e">
        <f>'C завтраками| Bed and breakfast'!#REF!*0.85</f>
        <v>#REF!</v>
      </c>
      <c r="M8" s="57" t="e">
        <f>'C завтраками| Bed and breakfast'!#REF!*0.85</f>
        <v>#REF!</v>
      </c>
      <c r="N8" s="57" t="e">
        <f>'C завтраками| Bed and breakfast'!#REF!*0.85</f>
        <v>#REF!</v>
      </c>
      <c r="O8" s="57" t="e">
        <f>'C завтраками| Bed and breakfast'!#REF!*0.85</f>
        <v>#REF!</v>
      </c>
      <c r="P8" s="57" t="e">
        <f>'C завтраками| Bed and breakfast'!#REF!*0.85</f>
        <v>#REF!</v>
      </c>
      <c r="Q8" s="57" t="e">
        <f>'C завтраками| Bed and breakfast'!#REF!*0.85</f>
        <v>#REF!</v>
      </c>
      <c r="R8" s="57" t="e">
        <f>'C завтраками| Bed and breakfast'!#REF!*0.85</f>
        <v>#REF!</v>
      </c>
      <c r="S8" s="57" t="e">
        <f>'C завтраками| Bed and breakfast'!#REF!*0.85</f>
        <v>#REF!</v>
      </c>
      <c r="T8" s="57" t="e">
        <f>'C завтраками| Bed and breakfast'!#REF!*0.85</f>
        <v>#REF!</v>
      </c>
      <c r="U8" s="57" t="e">
        <f>'C завтраками| Bed and breakfast'!#REF!*0.85</f>
        <v>#REF!</v>
      </c>
      <c r="V8" s="57" t="e">
        <f>'C завтраками| Bed and breakfast'!#REF!*0.85</f>
        <v>#REF!</v>
      </c>
      <c r="W8" s="57" t="e">
        <f>'C завтраками| Bed and breakfast'!#REF!*0.85</f>
        <v>#REF!</v>
      </c>
      <c r="X8" s="57" t="e">
        <f>'C завтраками| Bed and breakfast'!#REF!*0.85</f>
        <v>#REF!</v>
      </c>
      <c r="Y8" s="57" t="e">
        <f>'C завтраками| Bed and breakfast'!#REF!*0.85</f>
        <v>#REF!</v>
      </c>
      <c r="Z8" s="57" t="e">
        <f>'C завтраками| Bed and breakfast'!#REF!*0.85</f>
        <v>#REF!</v>
      </c>
      <c r="AA8" s="57" t="e">
        <f>'C завтраками| Bed and breakfast'!#REF!*0.85</f>
        <v>#REF!</v>
      </c>
      <c r="AB8" s="57" t="e">
        <f>'C завтраками| Bed and breakfast'!#REF!*0.85</f>
        <v>#REF!</v>
      </c>
    </row>
    <row r="9" spans="1:28" ht="10.7" customHeight="1" x14ac:dyDescent="0.2">
      <c r="A9" s="7" t="s">
        <v>3</v>
      </c>
      <c r="B9" s="57"/>
      <c r="C9" s="57"/>
      <c r="D9" s="57"/>
      <c r="E9" s="57"/>
      <c r="F9" s="57"/>
      <c r="G9" s="57"/>
      <c r="H9" s="57"/>
      <c r="I9" s="57"/>
      <c r="J9" s="57"/>
      <c r="K9" s="57"/>
      <c r="L9" s="57"/>
      <c r="M9" s="57"/>
      <c r="N9" s="57"/>
      <c r="O9" s="57"/>
      <c r="P9" s="57"/>
      <c r="Q9" s="57"/>
      <c r="R9" s="57"/>
      <c r="S9" s="57"/>
      <c r="T9" s="57"/>
      <c r="U9" s="57"/>
      <c r="V9" s="57"/>
      <c r="W9" s="57"/>
      <c r="X9" s="57"/>
      <c r="Y9" s="57"/>
      <c r="Z9" s="57"/>
      <c r="AA9" s="57"/>
      <c r="AB9" s="57"/>
    </row>
    <row r="10" spans="1:28" s="5" customFormat="1" ht="10.7" customHeight="1" x14ac:dyDescent="0.2">
      <c r="A10" s="6">
        <v>1</v>
      </c>
      <c r="B10" s="57" t="e">
        <f>'C завтраками| Bed and breakfast'!#REF!*0.85</f>
        <v>#REF!</v>
      </c>
      <c r="C10" s="57" t="e">
        <f>'C завтраками| Bed and breakfast'!#REF!*0.85</f>
        <v>#REF!</v>
      </c>
      <c r="D10" s="57" t="e">
        <f>'C завтраками| Bed and breakfast'!#REF!*0.85</f>
        <v>#REF!</v>
      </c>
      <c r="E10" s="57" t="e">
        <f>'C завтраками| Bed and breakfast'!#REF!*0.85</f>
        <v>#REF!</v>
      </c>
      <c r="F10" s="57" t="e">
        <f>'C завтраками| Bed and breakfast'!#REF!*0.85</f>
        <v>#REF!</v>
      </c>
      <c r="G10" s="57" t="e">
        <f>'C завтраками| Bed and breakfast'!#REF!*0.85</f>
        <v>#REF!</v>
      </c>
      <c r="H10" s="57" t="e">
        <f>'C завтраками| Bed and breakfast'!#REF!*0.85</f>
        <v>#REF!</v>
      </c>
      <c r="I10" s="57" t="e">
        <f>'C завтраками| Bed and breakfast'!#REF!*0.85</f>
        <v>#REF!</v>
      </c>
      <c r="J10" s="57" t="e">
        <f>'C завтраками| Bed and breakfast'!#REF!*0.85</f>
        <v>#REF!</v>
      </c>
      <c r="K10" s="57" t="e">
        <f>'C завтраками| Bed and breakfast'!#REF!*0.85</f>
        <v>#REF!</v>
      </c>
      <c r="L10" s="57" t="e">
        <f>'C завтраками| Bed and breakfast'!#REF!*0.85</f>
        <v>#REF!</v>
      </c>
      <c r="M10" s="57" t="e">
        <f>'C завтраками| Bed and breakfast'!#REF!*0.85</f>
        <v>#REF!</v>
      </c>
      <c r="N10" s="57" t="e">
        <f>'C завтраками| Bed and breakfast'!#REF!*0.85</f>
        <v>#REF!</v>
      </c>
      <c r="O10" s="57" t="e">
        <f>'C завтраками| Bed and breakfast'!#REF!*0.85</f>
        <v>#REF!</v>
      </c>
      <c r="P10" s="57" t="e">
        <f>'C завтраками| Bed and breakfast'!#REF!*0.85</f>
        <v>#REF!</v>
      </c>
      <c r="Q10" s="57" t="e">
        <f>'C завтраками| Bed and breakfast'!#REF!*0.85</f>
        <v>#REF!</v>
      </c>
      <c r="R10" s="57" t="e">
        <f>'C завтраками| Bed and breakfast'!#REF!*0.85</f>
        <v>#REF!</v>
      </c>
      <c r="S10" s="57" t="e">
        <f>'C завтраками| Bed and breakfast'!#REF!*0.85</f>
        <v>#REF!</v>
      </c>
      <c r="T10" s="57" t="e">
        <f>'C завтраками| Bed and breakfast'!#REF!*0.85</f>
        <v>#REF!</v>
      </c>
      <c r="U10" s="57" t="e">
        <f>'C завтраками| Bed and breakfast'!#REF!*0.85</f>
        <v>#REF!</v>
      </c>
      <c r="V10" s="57" t="e">
        <f>'C завтраками| Bed and breakfast'!#REF!*0.85</f>
        <v>#REF!</v>
      </c>
      <c r="W10" s="57" t="e">
        <f>'C завтраками| Bed and breakfast'!#REF!*0.85</f>
        <v>#REF!</v>
      </c>
      <c r="X10" s="57" t="e">
        <f>'C завтраками| Bed and breakfast'!#REF!*0.85</f>
        <v>#REF!</v>
      </c>
      <c r="Y10" s="57" t="e">
        <f>'C завтраками| Bed and breakfast'!#REF!*0.85</f>
        <v>#REF!</v>
      </c>
      <c r="Z10" s="57" t="e">
        <f>'C завтраками| Bed and breakfast'!#REF!*0.85</f>
        <v>#REF!</v>
      </c>
      <c r="AA10" s="57" t="e">
        <f>'C завтраками| Bed and breakfast'!#REF!*0.85</f>
        <v>#REF!</v>
      </c>
      <c r="AB10" s="57" t="e">
        <f>'C завтраками| Bed and breakfast'!#REF!*0.85</f>
        <v>#REF!</v>
      </c>
    </row>
    <row r="11" spans="1:28" ht="10.7" customHeight="1" x14ac:dyDescent="0.2">
      <c r="A11" s="6">
        <v>2</v>
      </c>
      <c r="B11" s="57" t="e">
        <f>'C завтраками| Bed and breakfast'!#REF!*0.85</f>
        <v>#REF!</v>
      </c>
      <c r="C11" s="57" t="e">
        <f>'C завтраками| Bed and breakfast'!#REF!*0.85</f>
        <v>#REF!</v>
      </c>
      <c r="D11" s="57" t="e">
        <f>'C завтраками| Bed and breakfast'!#REF!*0.85</f>
        <v>#REF!</v>
      </c>
      <c r="E11" s="57" t="e">
        <f>'C завтраками| Bed and breakfast'!#REF!*0.85</f>
        <v>#REF!</v>
      </c>
      <c r="F11" s="57" t="e">
        <f>'C завтраками| Bed and breakfast'!#REF!*0.85</f>
        <v>#REF!</v>
      </c>
      <c r="G11" s="57" t="e">
        <f>'C завтраками| Bed and breakfast'!#REF!*0.85</f>
        <v>#REF!</v>
      </c>
      <c r="H11" s="57" t="e">
        <f>'C завтраками| Bed and breakfast'!#REF!*0.85</f>
        <v>#REF!</v>
      </c>
      <c r="I11" s="57" t="e">
        <f>'C завтраками| Bed and breakfast'!#REF!*0.85</f>
        <v>#REF!</v>
      </c>
      <c r="J11" s="57" t="e">
        <f>'C завтраками| Bed and breakfast'!#REF!*0.85</f>
        <v>#REF!</v>
      </c>
      <c r="K11" s="57" t="e">
        <f>'C завтраками| Bed and breakfast'!#REF!*0.85</f>
        <v>#REF!</v>
      </c>
      <c r="L11" s="57" t="e">
        <f>'C завтраками| Bed and breakfast'!#REF!*0.85</f>
        <v>#REF!</v>
      </c>
      <c r="M11" s="57" t="e">
        <f>'C завтраками| Bed and breakfast'!#REF!*0.85</f>
        <v>#REF!</v>
      </c>
      <c r="N11" s="57" t="e">
        <f>'C завтраками| Bed and breakfast'!#REF!*0.85</f>
        <v>#REF!</v>
      </c>
      <c r="O11" s="57" t="e">
        <f>'C завтраками| Bed and breakfast'!#REF!*0.85</f>
        <v>#REF!</v>
      </c>
      <c r="P11" s="57" t="e">
        <f>'C завтраками| Bed and breakfast'!#REF!*0.85</f>
        <v>#REF!</v>
      </c>
      <c r="Q11" s="57" t="e">
        <f>'C завтраками| Bed and breakfast'!#REF!*0.85</f>
        <v>#REF!</v>
      </c>
      <c r="R11" s="57" t="e">
        <f>'C завтраками| Bed and breakfast'!#REF!*0.85</f>
        <v>#REF!</v>
      </c>
      <c r="S11" s="57" t="e">
        <f>'C завтраками| Bed and breakfast'!#REF!*0.85</f>
        <v>#REF!</v>
      </c>
      <c r="T11" s="57" t="e">
        <f>'C завтраками| Bed and breakfast'!#REF!*0.85</f>
        <v>#REF!</v>
      </c>
      <c r="U11" s="57" t="e">
        <f>'C завтраками| Bed and breakfast'!#REF!*0.85</f>
        <v>#REF!</v>
      </c>
      <c r="V11" s="57" t="e">
        <f>'C завтраками| Bed and breakfast'!#REF!*0.85</f>
        <v>#REF!</v>
      </c>
      <c r="W11" s="57" t="e">
        <f>'C завтраками| Bed and breakfast'!#REF!*0.85</f>
        <v>#REF!</v>
      </c>
      <c r="X11" s="57" t="e">
        <f>'C завтраками| Bed and breakfast'!#REF!*0.85</f>
        <v>#REF!</v>
      </c>
      <c r="Y11" s="57" t="e">
        <f>'C завтраками| Bed and breakfast'!#REF!*0.85</f>
        <v>#REF!</v>
      </c>
      <c r="Z11" s="57" t="e">
        <f>'C завтраками| Bed and breakfast'!#REF!*0.85</f>
        <v>#REF!</v>
      </c>
      <c r="AA11" s="57" t="e">
        <f>'C завтраками| Bed and breakfast'!#REF!*0.85</f>
        <v>#REF!</v>
      </c>
      <c r="AB11" s="57" t="e">
        <f>'C завтраками| Bed and breakfast'!#REF!*0.85</f>
        <v>#REF!</v>
      </c>
    </row>
    <row r="12" spans="1:28" ht="10.7" customHeight="1" x14ac:dyDescent="0.2">
      <c r="A12" s="7" t="s">
        <v>4</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row>
    <row r="13" spans="1:28" ht="10.7" customHeight="1" x14ac:dyDescent="0.2">
      <c r="A13" s="6">
        <v>1</v>
      </c>
      <c r="B13" s="57" t="e">
        <f>'C завтраками| Bed and breakfast'!#REF!*0.85</f>
        <v>#REF!</v>
      </c>
      <c r="C13" s="57" t="e">
        <f>'C завтраками| Bed and breakfast'!#REF!*0.85</f>
        <v>#REF!</v>
      </c>
      <c r="D13" s="57" t="e">
        <f>'C завтраками| Bed and breakfast'!#REF!*0.85</f>
        <v>#REF!</v>
      </c>
      <c r="E13" s="57" t="e">
        <f>'C завтраками| Bed and breakfast'!#REF!*0.85</f>
        <v>#REF!</v>
      </c>
      <c r="F13" s="57" t="e">
        <f>'C завтраками| Bed and breakfast'!#REF!*0.85</f>
        <v>#REF!</v>
      </c>
      <c r="G13" s="57" t="e">
        <f>'C завтраками| Bed and breakfast'!#REF!*0.85</f>
        <v>#REF!</v>
      </c>
      <c r="H13" s="57" t="e">
        <f>'C завтраками| Bed and breakfast'!#REF!*0.85</f>
        <v>#REF!</v>
      </c>
      <c r="I13" s="57" t="e">
        <f>'C завтраками| Bed and breakfast'!#REF!*0.85</f>
        <v>#REF!</v>
      </c>
      <c r="J13" s="57" t="e">
        <f>'C завтраками| Bed and breakfast'!#REF!*0.85</f>
        <v>#REF!</v>
      </c>
      <c r="K13" s="57" t="e">
        <f>'C завтраками| Bed and breakfast'!#REF!*0.85</f>
        <v>#REF!</v>
      </c>
      <c r="L13" s="57" t="e">
        <f>'C завтраками| Bed and breakfast'!#REF!*0.85</f>
        <v>#REF!</v>
      </c>
      <c r="M13" s="57" t="e">
        <f>'C завтраками| Bed and breakfast'!#REF!*0.85</f>
        <v>#REF!</v>
      </c>
      <c r="N13" s="57" t="e">
        <f>'C завтраками| Bed and breakfast'!#REF!*0.85</f>
        <v>#REF!</v>
      </c>
      <c r="O13" s="57" t="e">
        <f>'C завтраками| Bed and breakfast'!#REF!*0.85</f>
        <v>#REF!</v>
      </c>
      <c r="P13" s="57" t="e">
        <f>'C завтраками| Bed and breakfast'!#REF!*0.85</f>
        <v>#REF!</v>
      </c>
      <c r="Q13" s="57" t="e">
        <f>'C завтраками| Bed and breakfast'!#REF!*0.85</f>
        <v>#REF!</v>
      </c>
      <c r="R13" s="57" t="e">
        <f>'C завтраками| Bed and breakfast'!#REF!*0.85</f>
        <v>#REF!</v>
      </c>
      <c r="S13" s="57" t="e">
        <f>'C завтраками| Bed and breakfast'!#REF!*0.85</f>
        <v>#REF!</v>
      </c>
      <c r="T13" s="57" t="e">
        <f>'C завтраками| Bed and breakfast'!#REF!*0.85</f>
        <v>#REF!</v>
      </c>
      <c r="U13" s="57" t="e">
        <f>'C завтраками| Bed and breakfast'!#REF!*0.85</f>
        <v>#REF!</v>
      </c>
      <c r="V13" s="57" t="e">
        <f>'C завтраками| Bed and breakfast'!#REF!*0.85</f>
        <v>#REF!</v>
      </c>
      <c r="W13" s="57" t="e">
        <f>'C завтраками| Bed and breakfast'!#REF!*0.85</f>
        <v>#REF!</v>
      </c>
      <c r="X13" s="57" t="e">
        <f>'C завтраками| Bed and breakfast'!#REF!*0.85</f>
        <v>#REF!</v>
      </c>
      <c r="Y13" s="57" t="e">
        <f>'C завтраками| Bed and breakfast'!#REF!*0.85</f>
        <v>#REF!</v>
      </c>
      <c r="Z13" s="57" t="e">
        <f>'C завтраками| Bed and breakfast'!#REF!*0.85</f>
        <v>#REF!</v>
      </c>
      <c r="AA13" s="57" t="e">
        <f>'C завтраками| Bed and breakfast'!#REF!*0.85</f>
        <v>#REF!</v>
      </c>
      <c r="AB13" s="57" t="e">
        <f>'C завтраками| Bed and breakfast'!#REF!*0.85</f>
        <v>#REF!</v>
      </c>
    </row>
    <row r="14" spans="1:28" ht="10.7" customHeight="1" x14ac:dyDescent="0.2">
      <c r="A14" s="6">
        <v>2</v>
      </c>
      <c r="B14" s="57" t="e">
        <f>'C завтраками| Bed and breakfast'!#REF!*0.85</f>
        <v>#REF!</v>
      </c>
      <c r="C14" s="57" t="e">
        <f>'C завтраками| Bed and breakfast'!#REF!*0.85</f>
        <v>#REF!</v>
      </c>
      <c r="D14" s="57" t="e">
        <f>'C завтраками| Bed and breakfast'!#REF!*0.85</f>
        <v>#REF!</v>
      </c>
      <c r="E14" s="57" t="e">
        <f>'C завтраками| Bed and breakfast'!#REF!*0.85</f>
        <v>#REF!</v>
      </c>
      <c r="F14" s="57" t="e">
        <f>'C завтраками| Bed and breakfast'!#REF!*0.85</f>
        <v>#REF!</v>
      </c>
      <c r="G14" s="57" t="e">
        <f>'C завтраками| Bed and breakfast'!#REF!*0.85</f>
        <v>#REF!</v>
      </c>
      <c r="H14" s="57" t="e">
        <f>'C завтраками| Bed and breakfast'!#REF!*0.85</f>
        <v>#REF!</v>
      </c>
      <c r="I14" s="57" t="e">
        <f>'C завтраками| Bed and breakfast'!#REF!*0.85</f>
        <v>#REF!</v>
      </c>
      <c r="J14" s="57" t="e">
        <f>'C завтраками| Bed and breakfast'!#REF!*0.85</f>
        <v>#REF!</v>
      </c>
      <c r="K14" s="57" t="e">
        <f>'C завтраками| Bed and breakfast'!#REF!*0.85</f>
        <v>#REF!</v>
      </c>
      <c r="L14" s="57" t="e">
        <f>'C завтраками| Bed and breakfast'!#REF!*0.85</f>
        <v>#REF!</v>
      </c>
      <c r="M14" s="57" t="e">
        <f>'C завтраками| Bed and breakfast'!#REF!*0.85</f>
        <v>#REF!</v>
      </c>
      <c r="N14" s="57" t="e">
        <f>'C завтраками| Bed and breakfast'!#REF!*0.85</f>
        <v>#REF!</v>
      </c>
      <c r="O14" s="57" t="e">
        <f>'C завтраками| Bed and breakfast'!#REF!*0.85</f>
        <v>#REF!</v>
      </c>
      <c r="P14" s="57" t="e">
        <f>'C завтраками| Bed and breakfast'!#REF!*0.85</f>
        <v>#REF!</v>
      </c>
      <c r="Q14" s="57" t="e">
        <f>'C завтраками| Bed and breakfast'!#REF!*0.85</f>
        <v>#REF!</v>
      </c>
      <c r="R14" s="57" t="e">
        <f>'C завтраками| Bed and breakfast'!#REF!*0.85</f>
        <v>#REF!</v>
      </c>
      <c r="S14" s="57" t="e">
        <f>'C завтраками| Bed and breakfast'!#REF!*0.85</f>
        <v>#REF!</v>
      </c>
      <c r="T14" s="57" t="e">
        <f>'C завтраками| Bed and breakfast'!#REF!*0.85</f>
        <v>#REF!</v>
      </c>
      <c r="U14" s="57" t="e">
        <f>'C завтраками| Bed and breakfast'!#REF!*0.85</f>
        <v>#REF!</v>
      </c>
      <c r="V14" s="57" t="e">
        <f>'C завтраками| Bed and breakfast'!#REF!*0.85</f>
        <v>#REF!</v>
      </c>
      <c r="W14" s="57" t="e">
        <f>'C завтраками| Bed and breakfast'!#REF!*0.85</f>
        <v>#REF!</v>
      </c>
      <c r="X14" s="57" t="e">
        <f>'C завтраками| Bed and breakfast'!#REF!*0.85</f>
        <v>#REF!</v>
      </c>
      <c r="Y14" s="57" t="e">
        <f>'C завтраками| Bed and breakfast'!#REF!*0.85</f>
        <v>#REF!</v>
      </c>
      <c r="Z14" s="57" t="e">
        <f>'C завтраками| Bed and breakfast'!#REF!*0.85</f>
        <v>#REF!</v>
      </c>
      <c r="AA14" s="57" t="e">
        <f>'C завтраками| Bed and breakfast'!#REF!*0.85</f>
        <v>#REF!</v>
      </c>
      <c r="AB14" s="57" t="e">
        <f>'C завтраками| Bed and breakfast'!#REF!*0.85</f>
        <v>#REF!</v>
      </c>
    </row>
    <row r="15" spans="1:28" ht="10.7" customHeight="1" x14ac:dyDescent="0.2">
      <c r="A15" s="7" t="s">
        <v>5</v>
      </c>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row>
    <row r="16" spans="1:28" ht="10.7" customHeight="1" x14ac:dyDescent="0.2">
      <c r="A16" s="6">
        <v>1</v>
      </c>
      <c r="B16" s="57" t="e">
        <f>'C завтраками| Bed and breakfast'!#REF!*0.85</f>
        <v>#REF!</v>
      </c>
      <c r="C16" s="57" t="e">
        <f>'C завтраками| Bed and breakfast'!#REF!*0.85</f>
        <v>#REF!</v>
      </c>
      <c r="D16" s="57" t="e">
        <f>'C завтраками| Bed and breakfast'!#REF!*0.85</f>
        <v>#REF!</v>
      </c>
      <c r="E16" s="57" t="e">
        <f>'C завтраками| Bed and breakfast'!#REF!*0.85</f>
        <v>#REF!</v>
      </c>
      <c r="F16" s="57" t="e">
        <f>'C завтраками| Bed and breakfast'!#REF!*0.85</f>
        <v>#REF!</v>
      </c>
      <c r="G16" s="57" t="e">
        <f>'C завтраками| Bed and breakfast'!#REF!*0.85</f>
        <v>#REF!</v>
      </c>
      <c r="H16" s="57" t="e">
        <f>'C завтраками| Bed and breakfast'!#REF!*0.85</f>
        <v>#REF!</v>
      </c>
      <c r="I16" s="57" t="e">
        <f>'C завтраками| Bed and breakfast'!#REF!*0.85</f>
        <v>#REF!</v>
      </c>
      <c r="J16" s="57" t="e">
        <f>'C завтраками| Bed and breakfast'!#REF!*0.85</f>
        <v>#REF!</v>
      </c>
      <c r="K16" s="57" t="e">
        <f>'C завтраками| Bed and breakfast'!#REF!*0.85</f>
        <v>#REF!</v>
      </c>
      <c r="L16" s="57" t="e">
        <f>'C завтраками| Bed and breakfast'!#REF!*0.85</f>
        <v>#REF!</v>
      </c>
      <c r="M16" s="57" t="e">
        <f>'C завтраками| Bed and breakfast'!#REF!*0.85</f>
        <v>#REF!</v>
      </c>
      <c r="N16" s="57" t="e">
        <f>'C завтраками| Bed and breakfast'!#REF!*0.85</f>
        <v>#REF!</v>
      </c>
      <c r="O16" s="57" t="e">
        <f>'C завтраками| Bed and breakfast'!#REF!*0.85</f>
        <v>#REF!</v>
      </c>
      <c r="P16" s="57" t="e">
        <f>'C завтраками| Bed and breakfast'!#REF!*0.85</f>
        <v>#REF!</v>
      </c>
      <c r="Q16" s="57" t="e">
        <f>'C завтраками| Bed and breakfast'!#REF!*0.85</f>
        <v>#REF!</v>
      </c>
      <c r="R16" s="57" t="e">
        <f>'C завтраками| Bed and breakfast'!#REF!*0.85</f>
        <v>#REF!</v>
      </c>
      <c r="S16" s="57" t="e">
        <f>'C завтраками| Bed and breakfast'!#REF!*0.85</f>
        <v>#REF!</v>
      </c>
      <c r="T16" s="57" t="e">
        <f>'C завтраками| Bed and breakfast'!#REF!*0.85</f>
        <v>#REF!</v>
      </c>
      <c r="U16" s="57" t="e">
        <f>'C завтраками| Bed and breakfast'!#REF!*0.85</f>
        <v>#REF!</v>
      </c>
      <c r="V16" s="57" t="e">
        <f>'C завтраками| Bed and breakfast'!#REF!*0.85</f>
        <v>#REF!</v>
      </c>
      <c r="W16" s="57" t="e">
        <f>'C завтраками| Bed and breakfast'!#REF!*0.85</f>
        <v>#REF!</v>
      </c>
      <c r="X16" s="57" t="e">
        <f>'C завтраками| Bed and breakfast'!#REF!*0.85</f>
        <v>#REF!</v>
      </c>
      <c r="Y16" s="57" t="e">
        <f>'C завтраками| Bed and breakfast'!#REF!*0.85</f>
        <v>#REF!</v>
      </c>
      <c r="Z16" s="57" t="e">
        <f>'C завтраками| Bed and breakfast'!#REF!*0.85</f>
        <v>#REF!</v>
      </c>
      <c r="AA16" s="57" t="e">
        <f>'C завтраками| Bed and breakfast'!#REF!*0.85</f>
        <v>#REF!</v>
      </c>
      <c r="AB16" s="57" t="e">
        <f>'C завтраками| Bed and breakfast'!#REF!*0.85</f>
        <v>#REF!</v>
      </c>
    </row>
    <row r="17" spans="1:28" ht="10.5" customHeight="1" x14ac:dyDescent="0.2">
      <c r="A17" s="6">
        <v>2</v>
      </c>
      <c r="B17" s="57" t="e">
        <f>'C завтраками| Bed and breakfast'!#REF!*0.85</f>
        <v>#REF!</v>
      </c>
      <c r="C17" s="57" t="e">
        <f>'C завтраками| Bed and breakfast'!#REF!*0.85</f>
        <v>#REF!</v>
      </c>
      <c r="D17" s="57" t="e">
        <f>'C завтраками| Bed and breakfast'!#REF!*0.85</f>
        <v>#REF!</v>
      </c>
      <c r="E17" s="57" t="e">
        <f>'C завтраками| Bed and breakfast'!#REF!*0.85</f>
        <v>#REF!</v>
      </c>
      <c r="F17" s="57" t="e">
        <f>'C завтраками| Bed and breakfast'!#REF!*0.85</f>
        <v>#REF!</v>
      </c>
      <c r="G17" s="57" t="e">
        <f>'C завтраками| Bed and breakfast'!#REF!*0.85</f>
        <v>#REF!</v>
      </c>
      <c r="H17" s="57" t="e">
        <f>'C завтраками| Bed and breakfast'!#REF!*0.85</f>
        <v>#REF!</v>
      </c>
      <c r="I17" s="57" t="e">
        <f>'C завтраками| Bed and breakfast'!#REF!*0.85</f>
        <v>#REF!</v>
      </c>
      <c r="J17" s="57" t="e">
        <f>'C завтраками| Bed and breakfast'!#REF!*0.85</f>
        <v>#REF!</v>
      </c>
      <c r="K17" s="57" t="e">
        <f>'C завтраками| Bed and breakfast'!#REF!*0.85</f>
        <v>#REF!</v>
      </c>
      <c r="L17" s="57" t="e">
        <f>'C завтраками| Bed and breakfast'!#REF!*0.85</f>
        <v>#REF!</v>
      </c>
      <c r="M17" s="57" t="e">
        <f>'C завтраками| Bed and breakfast'!#REF!*0.85</f>
        <v>#REF!</v>
      </c>
      <c r="N17" s="57" t="e">
        <f>'C завтраками| Bed and breakfast'!#REF!*0.85</f>
        <v>#REF!</v>
      </c>
      <c r="O17" s="57" t="e">
        <f>'C завтраками| Bed and breakfast'!#REF!*0.85</f>
        <v>#REF!</v>
      </c>
      <c r="P17" s="57" t="e">
        <f>'C завтраками| Bed and breakfast'!#REF!*0.85</f>
        <v>#REF!</v>
      </c>
      <c r="Q17" s="57" t="e">
        <f>'C завтраками| Bed and breakfast'!#REF!*0.85</f>
        <v>#REF!</v>
      </c>
      <c r="R17" s="57" t="e">
        <f>'C завтраками| Bed and breakfast'!#REF!*0.85</f>
        <v>#REF!</v>
      </c>
      <c r="S17" s="57" t="e">
        <f>'C завтраками| Bed and breakfast'!#REF!*0.85</f>
        <v>#REF!</v>
      </c>
      <c r="T17" s="57" t="e">
        <f>'C завтраками| Bed and breakfast'!#REF!*0.85</f>
        <v>#REF!</v>
      </c>
      <c r="U17" s="57" t="e">
        <f>'C завтраками| Bed and breakfast'!#REF!*0.85</f>
        <v>#REF!</v>
      </c>
      <c r="V17" s="57" t="e">
        <f>'C завтраками| Bed and breakfast'!#REF!*0.85</f>
        <v>#REF!</v>
      </c>
      <c r="W17" s="57" t="e">
        <f>'C завтраками| Bed and breakfast'!#REF!*0.85</f>
        <v>#REF!</v>
      </c>
      <c r="X17" s="57" t="e">
        <f>'C завтраками| Bed and breakfast'!#REF!*0.85</f>
        <v>#REF!</v>
      </c>
      <c r="Y17" s="57" t="e">
        <f>'C завтраками| Bed and breakfast'!#REF!*0.85</f>
        <v>#REF!</v>
      </c>
      <c r="Z17" s="57" t="e">
        <f>'C завтраками| Bed and breakfast'!#REF!*0.85</f>
        <v>#REF!</v>
      </c>
      <c r="AA17" s="57" t="e">
        <f>'C завтраками| Bed and breakfast'!#REF!*0.85</f>
        <v>#REF!</v>
      </c>
      <c r="AB17" s="57" t="e">
        <f>'C завтраками| Bed and breakfast'!#REF!*0.85</f>
        <v>#REF!</v>
      </c>
    </row>
    <row r="18" spans="1:28" ht="10.5" customHeight="1" x14ac:dyDescent="0.2">
      <c r="A18" s="38"/>
      <c r="B18" s="58"/>
      <c r="C18" s="58"/>
      <c r="D18" s="58"/>
      <c r="E18" s="58"/>
      <c r="F18" s="58"/>
      <c r="G18" s="58"/>
      <c r="H18" s="58"/>
      <c r="I18" s="58"/>
      <c r="J18" s="58"/>
      <c r="K18" s="58"/>
      <c r="L18" s="58"/>
    </row>
    <row r="19" spans="1:28" ht="12.75" customHeight="1" x14ac:dyDescent="0.2">
      <c r="A19" s="31" t="s">
        <v>17</v>
      </c>
    </row>
    <row r="20" spans="1:28" x14ac:dyDescent="0.2">
      <c r="A20" s="5" t="s">
        <v>19</v>
      </c>
    </row>
    <row r="21" spans="1:28" x14ac:dyDescent="0.2">
      <c r="A21" s="5"/>
    </row>
    <row r="22" spans="1:28" x14ac:dyDescent="0.2">
      <c r="A22" s="32" t="s">
        <v>12</v>
      </c>
    </row>
    <row r="23" spans="1:28" x14ac:dyDescent="0.2">
      <c r="A23" s="33" t="s">
        <v>13</v>
      </c>
    </row>
    <row r="24" spans="1:28" x14ac:dyDescent="0.2">
      <c r="A24" s="33" t="s">
        <v>14</v>
      </c>
    </row>
    <row r="25" spans="1:28" ht="12" customHeight="1" x14ac:dyDescent="0.2">
      <c r="A25" s="37" t="s">
        <v>18</v>
      </c>
    </row>
    <row r="26" spans="1:28" x14ac:dyDescent="0.2">
      <c r="A26" s="33" t="s">
        <v>15</v>
      </c>
    </row>
    <row r="27" spans="1:28" x14ac:dyDescent="0.2">
      <c r="A27" s="5"/>
    </row>
    <row r="28" spans="1:28" x14ac:dyDescent="0.2">
      <c r="A28" s="34" t="s">
        <v>16</v>
      </c>
    </row>
    <row r="29" spans="1:28" ht="51" customHeight="1" x14ac:dyDescent="0.2">
      <c r="A29" s="26" t="s">
        <v>25</v>
      </c>
    </row>
  </sheetData>
  <pageMargins left="0.25" right="0.25" top="0.75" bottom="0.75" header="0.3" footer="0.3"/>
  <pageSetup scale="51"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9"/>
  <sheetViews>
    <sheetView zoomScaleNormal="100" workbookViewId="0">
      <pane xSplit="1" topLeftCell="B1" activePane="topRight" state="frozen"/>
      <selection pane="topRight" activeCell="B1" sqref="B1:B1048576"/>
    </sheetView>
  </sheetViews>
  <sheetFormatPr defaultColWidth="9" defaultRowHeight="12" x14ac:dyDescent="0.2"/>
  <cols>
    <col min="1" max="1" width="81.5703125" style="152" customWidth="1"/>
    <col min="2" max="16384" width="9" style="152"/>
  </cols>
  <sheetData>
    <row r="1" spans="1:3" ht="11.45" customHeight="1" x14ac:dyDescent="0.2">
      <c r="A1" s="13" t="s">
        <v>199</v>
      </c>
    </row>
    <row r="2" spans="1:3" x14ac:dyDescent="0.2">
      <c r="A2" s="186" t="s">
        <v>77</v>
      </c>
    </row>
    <row r="3" spans="1:3" ht="11.45" customHeight="1" x14ac:dyDescent="0.2">
      <c r="A3" s="100" t="s">
        <v>9</v>
      </c>
    </row>
    <row r="4" spans="1:3" ht="11.45" customHeight="1" x14ac:dyDescent="0.2">
      <c r="A4" s="225" t="s">
        <v>11</v>
      </c>
      <c r="B4" s="165" t="e">
        <f>'C завтраками| Bed and breakfast'!#REF!</f>
        <v>#REF!</v>
      </c>
      <c r="C4" s="165" t="e">
        <f>'C завтраками| Bed and breakfast'!#REF!</f>
        <v>#REF!</v>
      </c>
    </row>
    <row r="5" spans="1:3" s="8" customFormat="1" x14ac:dyDescent="0.2">
      <c r="A5" s="226"/>
      <c r="B5" s="165" t="e">
        <f>'C завтраками| Bed and breakfast'!#REF!</f>
        <v>#REF!</v>
      </c>
      <c r="C5" s="165" t="e">
        <f>'C завтраками| Bed and breakfast'!#REF!</f>
        <v>#REF!</v>
      </c>
    </row>
    <row r="6" spans="1:3" ht="10.7" customHeight="1" x14ac:dyDescent="0.2">
      <c r="A6" s="17" t="s">
        <v>149</v>
      </c>
    </row>
    <row r="7" spans="1:3" ht="10.7" customHeight="1" x14ac:dyDescent="0.2">
      <c r="A7" s="19">
        <v>1</v>
      </c>
      <c r="B7" s="160" t="e">
        <f>'C завтраками| Bed and breakfast'!#REF!*0.9+B25</f>
        <v>#REF!</v>
      </c>
      <c r="C7" s="160" t="e">
        <f>'C завтраками| Bed and breakfast'!#REF!*0.9+C25</f>
        <v>#REF!</v>
      </c>
    </row>
    <row r="8" spans="1:3" ht="10.7" customHeight="1" x14ac:dyDescent="0.2">
      <c r="A8" s="19">
        <v>2</v>
      </c>
      <c r="B8" s="160" t="e">
        <f>'C завтраками| Bed and breakfast'!#REF!*0.9+B26</f>
        <v>#REF!</v>
      </c>
      <c r="C8" s="160" t="e">
        <f>'C завтраками| Bed and breakfast'!#REF!*0.9+C26</f>
        <v>#REF!</v>
      </c>
    </row>
    <row r="9" spans="1:3" ht="10.7" customHeight="1" x14ac:dyDescent="0.2">
      <c r="A9" s="17" t="s">
        <v>150</v>
      </c>
      <c r="B9" s="160"/>
      <c r="C9" s="160"/>
    </row>
    <row r="10" spans="1:3" s="155" customFormat="1" ht="10.7" customHeight="1" x14ac:dyDescent="0.2">
      <c r="A10" s="19">
        <v>1</v>
      </c>
      <c r="B10" s="160" t="e">
        <f>'C завтраками| Bed and breakfast'!#REF!*0.9+B25</f>
        <v>#REF!</v>
      </c>
      <c r="C10" s="160" t="e">
        <f>'C завтраками| Bed and breakfast'!#REF!*0.9+C25</f>
        <v>#REF!</v>
      </c>
    </row>
    <row r="11" spans="1:3" ht="10.7" customHeight="1" x14ac:dyDescent="0.2">
      <c r="A11" s="19">
        <v>2</v>
      </c>
      <c r="B11" s="160" t="e">
        <f>'C завтраками| Bed and breakfast'!#REF!*0.9+B26</f>
        <v>#REF!</v>
      </c>
      <c r="C11" s="160" t="e">
        <f>'C завтраками| Bed and breakfast'!#REF!*0.9+C26</f>
        <v>#REF!</v>
      </c>
    </row>
    <row r="12" spans="1:3" ht="10.7" customHeight="1" x14ac:dyDescent="0.2">
      <c r="A12" s="17" t="s">
        <v>151</v>
      </c>
      <c r="B12" s="160"/>
      <c r="C12" s="160"/>
    </row>
    <row r="13" spans="1:3" ht="10.7" customHeight="1" x14ac:dyDescent="0.2">
      <c r="A13" s="19">
        <v>1</v>
      </c>
      <c r="B13" s="160" t="e">
        <f>'C завтраками| Bed and breakfast'!#REF!*0.9+B25</f>
        <v>#REF!</v>
      </c>
      <c r="C13" s="160" t="e">
        <f>'C завтраками| Bed and breakfast'!#REF!*0.9+C25</f>
        <v>#REF!</v>
      </c>
    </row>
    <row r="14" spans="1:3" ht="10.7" customHeight="1" x14ac:dyDescent="0.2">
      <c r="A14" s="19">
        <v>2</v>
      </c>
      <c r="B14" s="160" t="e">
        <f>'C завтраками| Bed and breakfast'!#REF!*0.9+B26</f>
        <v>#REF!</v>
      </c>
      <c r="C14" s="160" t="e">
        <f>'C завтраками| Bed and breakfast'!#REF!*0.9+C26</f>
        <v>#REF!</v>
      </c>
    </row>
    <row r="15" spans="1:3" ht="10.7" customHeight="1" x14ac:dyDescent="0.2">
      <c r="A15" s="17" t="s">
        <v>4</v>
      </c>
      <c r="B15" s="160"/>
      <c r="C15" s="160"/>
    </row>
    <row r="16" spans="1:3" ht="10.7" customHeight="1" x14ac:dyDescent="0.2">
      <c r="A16" s="19">
        <v>1</v>
      </c>
      <c r="B16" s="160" t="e">
        <f>'C завтраками| Bed and breakfast'!#REF!*0.9+B25</f>
        <v>#REF!</v>
      </c>
      <c r="C16" s="160" t="e">
        <f>'C завтраками| Bed and breakfast'!#REF!*0.9+C25</f>
        <v>#REF!</v>
      </c>
    </row>
    <row r="17" spans="1:3" ht="10.7" customHeight="1" x14ac:dyDescent="0.2">
      <c r="A17" s="19">
        <v>2</v>
      </c>
      <c r="B17" s="160" t="e">
        <f>'C завтраками| Bed and breakfast'!#REF!*0.9+B26</f>
        <v>#REF!</v>
      </c>
      <c r="C17" s="160" t="e">
        <f>'C завтраками| Bed and breakfast'!#REF!*0.9+C26</f>
        <v>#REF!</v>
      </c>
    </row>
    <row r="18" spans="1:3" ht="10.7" customHeight="1" x14ac:dyDescent="0.2">
      <c r="A18" s="17" t="s">
        <v>152</v>
      </c>
      <c r="B18" s="160"/>
      <c r="C18" s="160"/>
    </row>
    <row r="19" spans="1:3" ht="10.7" customHeight="1" x14ac:dyDescent="0.2">
      <c r="A19" s="19">
        <v>1</v>
      </c>
      <c r="B19" s="160" t="e">
        <f>'C завтраками| Bed and breakfast'!#REF!*0.9+B25</f>
        <v>#REF!</v>
      </c>
      <c r="C19" s="160" t="e">
        <f>'C завтраками| Bed and breakfast'!#REF!*0.9+C25</f>
        <v>#REF!</v>
      </c>
    </row>
    <row r="20" spans="1:3" ht="10.7" customHeight="1" x14ac:dyDescent="0.2">
      <c r="A20" s="19">
        <v>2</v>
      </c>
      <c r="B20" s="160" t="e">
        <f>'C завтраками| Bed and breakfast'!#REF!*0.9+B26</f>
        <v>#REF!</v>
      </c>
      <c r="C20" s="160" t="e">
        <f>'C завтраками| Bed and breakfast'!#REF!*0.9+C26</f>
        <v>#REF!</v>
      </c>
    </row>
    <row r="21" spans="1:3" ht="10.7" customHeight="1" x14ac:dyDescent="0.2">
      <c r="A21" s="17" t="s">
        <v>5</v>
      </c>
      <c r="B21" s="160"/>
      <c r="C21" s="160"/>
    </row>
    <row r="22" spans="1:3" ht="10.7" customHeight="1" x14ac:dyDescent="0.2">
      <c r="A22" s="19">
        <v>1</v>
      </c>
      <c r="B22" s="160" t="e">
        <f>'C завтраками| Bed and breakfast'!#REF!*0.9+B25</f>
        <v>#REF!</v>
      </c>
      <c r="C22" s="160" t="e">
        <f>'C завтраками| Bed and breakfast'!#REF!*0.9+C25</f>
        <v>#REF!</v>
      </c>
    </row>
    <row r="23" spans="1:3" ht="10.5" customHeight="1" x14ac:dyDescent="0.2">
      <c r="A23" s="19">
        <v>2</v>
      </c>
      <c r="B23" s="160" t="e">
        <f>'C завтраками| Bed and breakfast'!#REF!*0.9+B26</f>
        <v>#REF!</v>
      </c>
      <c r="C23" s="160" t="e">
        <f>'C завтраками| Bed and breakfast'!#REF!*0.9+C26</f>
        <v>#REF!</v>
      </c>
    </row>
    <row r="24" spans="1:3" s="159" customFormat="1" ht="12.75" x14ac:dyDescent="0.2">
      <c r="A24" s="169" t="s">
        <v>140</v>
      </c>
    </row>
    <row r="25" spans="1:3" s="159" customFormat="1" ht="12.75" x14ac:dyDescent="0.2">
      <c r="A25" s="167" t="s">
        <v>141</v>
      </c>
      <c r="B25" s="168">
        <v>2700</v>
      </c>
      <c r="C25" s="168">
        <v>2700</v>
      </c>
    </row>
    <row r="26" spans="1:3" s="159" customFormat="1" ht="12.75" x14ac:dyDescent="0.2">
      <c r="A26" s="167" t="s">
        <v>142</v>
      </c>
      <c r="B26" s="168">
        <f t="shared" ref="B26:C26" si="0">B25*2</f>
        <v>5400</v>
      </c>
      <c r="C26" s="168">
        <f t="shared" si="0"/>
        <v>5400</v>
      </c>
    </row>
    <row r="27" spans="1:3" ht="15" x14ac:dyDescent="0.2">
      <c r="A27" s="206"/>
    </row>
    <row r="28" spans="1:3" x14ac:dyDescent="0.2">
      <c r="A28" s="96" t="s">
        <v>12</v>
      </c>
    </row>
    <row r="29" spans="1:3" ht="12" customHeight="1" x14ac:dyDescent="0.2">
      <c r="A29" s="22" t="s">
        <v>13</v>
      </c>
    </row>
    <row r="30" spans="1:3" x14ac:dyDescent="0.2">
      <c r="A30" s="22" t="s">
        <v>14</v>
      </c>
    </row>
    <row r="31" spans="1:3" ht="24" x14ac:dyDescent="0.2">
      <c r="A31" s="23" t="s">
        <v>18</v>
      </c>
    </row>
    <row r="32" spans="1:3" x14ac:dyDescent="0.2">
      <c r="A32" s="156" t="s">
        <v>126</v>
      </c>
    </row>
    <row r="33" spans="1:1" x14ac:dyDescent="0.2">
      <c r="A33" s="147" t="s">
        <v>61</v>
      </c>
    </row>
    <row r="34" spans="1:1" ht="60" x14ac:dyDescent="0.2">
      <c r="A34" s="150" t="s">
        <v>233</v>
      </c>
    </row>
    <row r="35" spans="1:1" ht="12.75" thickBot="1" x14ac:dyDescent="0.25">
      <c r="A35" s="84"/>
    </row>
    <row r="36" spans="1:1" ht="12.75" thickBot="1" x14ac:dyDescent="0.25">
      <c r="A36" s="207" t="s">
        <v>24</v>
      </c>
    </row>
    <row r="37" spans="1:1" x14ac:dyDescent="0.2">
      <c r="A37" s="210" t="s">
        <v>234</v>
      </c>
    </row>
    <row r="38" spans="1:1" ht="24.75" thickBot="1" x14ac:dyDescent="0.25">
      <c r="A38" s="211" t="s">
        <v>235</v>
      </c>
    </row>
    <row r="39" spans="1:1" x14ac:dyDescent="0.2">
      <c r="A39" s="227" t="s">
        <v>230</v>
      </c>
    </row>
    <row r="40" spans="1:1" ht="69.75" customHeight="1" thickBot="1" x14ac:dyDescent="0.25">
      <c r="A40" s="228"/>
    </row>
    <row r="41" spans="1:1" ht="12" customHeight="1" thickBot="1" x14ac:dyDescent="0.25">
      <c r="A41" s="149"/>
    </row>
    <row r="42" spans="1:1" ht="24.75" thickBot="1" x14ac:dyDescent="0.25">
      <c r="A42" s="208" t="s">
        <v>62</v>
      </c>
    </row>
    <row r="43" spans="1:1" ht="24" x14ac:dyDescent="0.2">
      <c r="A43" s="212" t="s">
        <v>236</v>
      </c>
    </row>
    <row r="44" spans="1:1" ht="24.75" thickBot="1" x14ac:dyDescent="0.25">
      <c r="A44" s="213" t="s">
        <v>237</v>
      </c>
    </row>
    <row r="45" spans="1:1" ht="24.75" thickBot="1" x14ac:dyDescent="0.25">
      <c r="A45" s="213" t="s">
        <v>238</v>
      </c>
    </row>
    <row r="46" spans="1:1" ht="24.75" thickBot="1" x14ac:dyDescent="0.25">
      <c r="A46" s="213" t="s">
        <v>239</v>
      </c>
    </row>
    <row r="47" spans="1:1" ht="12.75" thickBot="1" x14ac:dyDescent="0.25">
      <c r="A47" s="214"/>
    </row>
    <row r="48" spans="1:1" ht="12.75" thickBot="1" x14ac:dyDescent="0.25">
      <c r="A48" s="148" t="s">
        <v>16</v>
      </c>
    </row>
    <row r="49" spans="1:1" ht="60" x14ac:dyDescent="0.2">
      <c r="A49" s="157" t="s">
        <v>181</v>
      </c>
    </row>
  </sheetData>
  <mergeCells count="2">
    <mergeCell ref="A4:A5"/>
    <mergeCell ref="A39:A40"/>
  </mergeCells>
  <pageMargins left="0.25" right="0.25" top="0.75" bottom="0.75" header="0.3" footer="0.3"/>
  <pageSetup scale="51"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7"/>
  <sheetViews>
    <sheetView workbookViewId="0">
      <selection activeCell="B1" sqref="B1:D1048576"/>
    </sheetView>
  </sheetViews>
  <sheetFormatPr defaultRowHeight="12.75" x14ac:dyDescent="0.2"/>
  <cols>
    <col min="1" max="1" width="65.7109375" bestFit="1" customWidth="1"/>
  </cols>
  <sheetData>
    <row r="1" spans="1:2" x14ac:dyDescent="0.2">
      <c r="A1" s="13" t="s">
        <v>199</v>
      </c>
    </row>
    <row r="2" spans="1:2" x14ac:dyDescent="0.2">
      <c r="A2" s="15" t="s">
        <v>8</v>
      </c>
    </row>
    <row r="3" spans="1:2" x14ac:dyDescent="0.2">
      <c r="A3" s="13"/>
    </row>
    <row r="4" spans="1:2" x14ac:dyDescent="0.2">
      <c r="A4" s="49" t="s">
        <v>9</v>
      </c>
      <c r="B4" s="24" t="e">
        <f>'C завтраками| Bed and breakfast'!#REF!</f>
        <v>#REF!</v>
      </c>
    </row>
    <row r="5" spans="1:2" x14ac:dyDescent="0.2">
      <c r="A5" s="20" t="s">
        <v>11</v>
      </c>
      <c r="B5" s="24" t="e">
        <f>'C завтраками| Bed and breakfast'!#REF!</f>
        <v>#REF!</v>
      </c>
    </row>
    <row r="6" spans="1:2" x14ac:dyDescent="0.2">
      <c r="A6" s="17" t="s">
        <v>149</v>
      </c>
      <c r="B6" s="18"/>
    </row>
    <row r="7" spans="1:2" x14ac:dyDescent="0.2">
      <c r="A7" s="19">
        <v>1</v>
      </c>
      <c r="B7" s="17" t="e">
        <f>'C завтраками| Bed and breakfast'!#REF!*0.75</f>
        <v>#REF!</v>
      </c>
    </row>
    <row r="8" spans="1:2" x14ac:dyDescent="0.2">
      <c r="A8" s="19">
        <v>2</v>
      </c>
      <c r="B8" s="17" t="e">
        <f>'C завтраками| Bed and breakfast'!#REF!*0.75</f>
        <v>#REF!</v>
      </c>
    </row>
    <row r="9" spans="1:2" x14ac:dyDescent="0.2">
      <c r="A9" s="17" t="s">
        <v>150</v>
      </c>
      <c r="B9" s="17"/>
    </row>
    <row r="10" spans="1:2" x14ac:dyDescent="0.2">
      <c r="A10" s="19">
        <v>1</v>
      </c>
      <c r="B10" s="17" t="e">
        <f>'C завтраками| Bed and breakfast'!#REF!*0.75</f>
        <v>#REF!</v>
      </c>
    </row>
    <row r="11" spans="1:2" x14ac:dyDescent="0.2">
      <c r="A11" s="19">
        <v>2</v>
      </c>
      <c r="B11" s="17" t="e">
        <f>'C завтраками| Bed and breakfast'!#REF!*0.75</f>
        <v>#REF!</v>
      </c>
    </row>
    <row r="12" spans="1:2" x14ac:dyDescent="0.2">
      <c r="A12" s="17" t="s">
        <v>151</v>
      </c>
      <c r="B12" s="17"/>
    </row>
    <row r="13" spans="1:2" x14ac:dyDescent="0.2">
      <c r="A13" s="19">
        <v>1</v>
      </c>
      <c r="B13" s="17" t="e">
        <f>'C завтраками| Bed and breakfast'!#REF!*0.75</f>
        <v>#REF!</v>
      </c>
    </row>
    <row r="14" spans="1:2" x14ac:dyDescent="0.2">
      <c r="A14" s="19">
        <v>2</v>
      </c>
      <c r="B14" s="17" t="e">
        <f>'C завтраками| Bed and breakfast'!#REF!*0.75</f>
        <v>#REF!</v>
      </c>
    </row>
    <row r="15" spans="1:2" x14ac:dyDescent="0.2">
      <c r="A15" s="17" t="s">
        <v>4</v>
      </c>
      <c r="B15" s="17"/>
    </row>
    <row r="16" spans="1:2" x14ac:dyDescent="0.2">
      <c r="A16" s="19">
        <v>1</v>
      </c>
      <c r="B16" s="17" t="e">
        <f>'C завтраками| Bed and breakfast'!#REF!*0.75</f>
        <v>#REF!</v>
      </c>
    </row>
    <row r="17" spans="1:2" x14ac:dyDescent="0.2">
      <c r="A17" s="19">
        <v>2</v>
      </c>
      <c r="B17" s="17" t="e">
        <f>'C завтраками| Bed and breakfast'!#REF!*0.75</f>
        <v>#REF!</v>
      </c>
    </row>
    <row r="18" spans="1:2" x14ac:dyDescent="0.2">
      <c r="A18" s="17" t="s">
        <v>152</v>
      </c>
      <c r="B18" s="17"/>
    </row>
    <row r="19" spans="1:2" x14ac:dyDescent="0.2">
      <c r="A19" s="19">
        <v>1</v>
      </c>
      <c r="B19" s="17" t="e">
        <f>'C завтраками| Bed and breakfast'!#REF!*0.75</f>
        <v>#REF!</v>
      </c>
    </row>
    <row r="20" spans="1:2" x14ac:dyDescent="0.2">
      <c r="A20" s="19">
        <v>2</v>
      </c>
      <c r="B20" s="17" t="e">
        <f>'C завтраками| Bed and breakfast'!#REF!*0.75</f>
        <v>#REF!</v>
      </c>
    </row>
    <row r="21" spans="1:2" x14ac:dyDescent="0.2">
      <c r="A21" s="17" t="s">
        <v>5</v>
      </c>
      <c r="B21" s="17"/>
    </row>
    <row r="22" spans="1:2" x14ac:dyDescent="0.2">
      <c r="A22" s="19">
        <v>1</v>
      </c>
      <c r="B22" s="17" t="e">
        <f>'C завтраками| Bed and breakfast'!#REF!*0.75</f>
        <v>#REF!</v>
      </c>
    </row>
    <row r="23" spans="1:2" x14ac:dyDescent="0.2">
      <c r="A23" s="19">
        <v>2</v>
      </c>
      <c r="B23" s="17" t="e">
        <f>'C завтраками| Bed and breakfast'!#REF!*0.75</f>
        <v>#REF!</v>
      </c>
    </row>
    <row r="24" spans="1:2" hidden="1" x14ac:dyDescent="0.2">
      <c r="A24" s="17" t="s">
        <v>6</v>
      </c>
      <c r="B24" s="17" t="e">
        <f>'C завтраками| Bed and breakfast'!#REF!*0.75</f>
        <v>#REF!</v>
      </c>
    </row>
    <row r="25" spans="1:2" hidden="1" x14ac:dyDescent="0.2">
      <c r="A25" s="19" t="s">
        <v>1</v>
      </c>
      <c r="B25" s="17" t="e">
        <f>'C завтраками| Bed and breakfast'!#REF!*0.75</f>
        <v>#REF!</v>
      </c>
    </row>
    <row r="26" spans="1:2" x14ac:dyDescent="0.2">
      <c r="A26" s="14"/>
      <c r="B26" s="14"/>
    </row>
    <row r="27" spans="1:2" x14ac:dyDescent="0.2">
      <c r="A27" s="14"/>
      <c r="B27" s="14"/>
    </row>
    <row r="28" spans="1:2" x14ac:dyDescent="0.2">
      <c r="A28" s="143" t="s">
        <v>10</v>
      </c>
      <c r="B28" s="24" t="e">
        <f t="shared" ref="B28" si="0">B4</f>
        <v>#REF!</v>
      </c>
    </row>
    <row r="29" spans="1:2" x14ac:dyDescent="0.2">
      <c r="A29" s="20" t="s">
        <v>11</v>
      </c>
      <c r="B29" s="24" t="e">
        <f t="shared" ref="B29" si="1">B5</f>
        <v>#REF!</v>
      </c>
    </row>
    <row r="30" spans="1:2" x14ac:dyDescent="0.2">
      <c r="A30" s="17" t="s">
        <v>149</v>
      </c>
      <c r="B30" s="18"/>
    </row>
    <row r="31" spans="1:2" x14ac:dyDescent="0.2">
      <c r="A31" s="19">
        <v>1</v>
      </c>
      <c r="B31" s="88" t="e">
        <f t="shared" ref="B31" si="2">B7*0.9</f>
        <v>#REF!</v>
      </c>
    </row>
    <row r="32" spans="1:2" x14ac:dyDescent="0.2">
      <c r="A32" s="19">
        <v>2</v>
      </c>
      <c r="B32" s="88" t="e">
        <f t="shared" ref="B32" si="3">B8*0.9</f>
        <v>#REF!</v>
      </c>
    </row>
    <row r="33" spans="1:2" x14ac:dyDescent="0.2">
      <c r="A33" s="17" t="s">
        <v>150</v>
      </c>
      <c r="B33" s="88"/>
    </row>
    <row r="34" spans="1:2" x14ac:dyDescent="0.2">
      <c r="A34" s="19">
        <v>1</v>
      </c>
      <c r="B34" s="88" t="e">
        <f t="shared" ref="B34" si="4">B10*0.9</f>
        <v>#REF!</v>
      </c>
    </row>
    <row r="35" spans="1:2" x14ac:dyDescent="0.2">
      <c r="A35" s="19">
        <v>2</v>
      </c>
      <c r="B35" s="88" t="e">
        <f t="shared" ref="B35" si="5">B11*0.9</f>
        <v>#REF!</v>
      </c>
    </row>
    <row r="36" spans="1:2" x14ac:dyDescent="0.2">
      <c r="A36" s="17" t="s">
        <v>151</v>
      </c>
      <c r="B36" s="88"/>
    </row>
    <row r="37" spans="1:2" x14ac:dyDescent="0.2">
      <c r="A37" s="19">
        <v>1</v>
      </c>
      <c r="B37" s="88" t="e">
        <f t="shared" ref="B37" si="6">B13*0.9</f>
        <v>#REF!</v>
      </c>
    </row>
    <row r="38" spans="1:2" x14ac:dyDescent="0.2">
      <c r="A38" s="19">
        <v>2</v>
      </c>
      <c r="B38" s="88" t="e">
        <f t="shared" ref="B38" si="7">B14*0.9</f>
        <v>#REF!</v>
      </c>
    </row>
    <row r="39" spans="1:2" x14ac:dyDescent="0.2">
      <c r="A39" s="17" t="s">
        <v>4</v>
      </c>
      <c r="B39" s="88"/>
    </row>
    <row r="40" spans="1:2" x14ac:dyDescent="0.2">
      <c r="A40" s="19">
        <v>1</v>
      </c>
      <c r="B40" s="88" t="e">
        <f t="shared" ref="B40" si="8">B16*0.9</f>
        <v>#REF!</v>
      </c>
    </row>
    <row r="41" spans="1:2" x14ac:dyDescent="0.2">
      <c r="A41" s="19">
        <v>2</v>
      </c>
      <c r="B41" s="88" t="e">
        <f t="shared" ref="B41" si="9">B17*0.9</f>
        <v>#REF!</v>
      </c>
    </row>
    <row r="42" spans="1:2" x14ac:dyDescent="0.2">
      <c r="A42" s="17" t="s">
        <v>152</v>
      </c>
      <c r="B42" s="88"/>
    </row>
    <row r="43" spans="1:2" x14ac:dyDescent="0.2">
      <c r="A43" s="19">
        <v>1</v>
      </c>
      <c r="B43" s="88" t="e">
        <f t="shared" ref="B43" si="10">B19*0.9</f>
        <v>#REF!</v>
      </c>
    </row>
    <row r="44" spans="1:2" x14ac:dyDescent="0.2">
      <c r="A44" s="19">
        <v>2</v>
      </c>
      <c r="B44" s="88" t="e">
        <f t="shared" ref="B44" si="11">B20*0.9</f>
        <v>#REF!</v>
      </c>
    </row>
    <row r="45" spans="1:2" x14ac:dyDescent="0.2">
      <c r="A45" s="17" t="s">
        <v>5</v>
      </c>
      <c r="B45" s="88"/>
    </row>
    <row r="46" spans="1:2" x14ac:dyDescent="0.2">
      <c r="A46" s="19">
        <v>1</v>
      </c>
      <c r="B46" s="88" t="e">
        <f t="shared" ref="B46" si="12">B22*0.9</f>
        <v>#REF!</v>
      </c>
    </row>
    <row r="47" spans="1:2" x14ac:dyDescent="0.2">
      <c r="A47" s="19">
        <v>2</v>
      </c>
      <c r="B47" s="88" t="e">
        <f t="shared" ref="B47" si="13">B23*0.9</f>
        <v>#REF!</v>
      </c>
    </row>
    <row r="48" spans="1:2" x14ac:dyDescent="0.2">
      <c r="A48" s="17" t="s">
        <v>6</v>
      </c>
      <c r="B48" s="88"/>
    </row>
    <row r="49" spans="1:2" x14ac:dyDescent="0.2">
      <c r="A49" s="19" t="s">
        <v>1</v>
      </c>
      <c r="B49" s="88" t="e">
        <f t="shared" ref="B49" si="14">B25*0.9</f>
        <v>#REF!</v>
      </c>
    </row>
    <row r="50" spans="1:2" x14ac:dyDescent="0.2">
      <c r="A50" s="14"/>
    </row>
    <row r="51" spans="1:2" ht="13.5" thickBot="1" x14ac:dyDescent="0.25">
      <c r="A51" s="21"/>
    </row>
    <row r="52" spans="1:2" ht="13.5" thickBot="1" x14ac:dyDescent="0.25">
      <c r="A52" s="103" t="s">
        <v>12</v>
      </c>
    </row>
    <row r="53" spans="1:2" x14ac:dyDescent="0.2">
      <c r="A53" s="22" t="s">
        <v>13</v>
      </c>
    </row>
    <row r="54" spans="1:2" x14ac:dyDescent="0.2">
      <c r="A54" s="22" t="s">
        <v>14</v>
      </c>
    </row>
    <row r="55" spans="1:2" ht="24" x14ac:dyDescent="0.2">
      <c r="A55" s="23" t="s">
        <v>18</v>
      </c>
    </row>
    <row r="56" spans="1:2" x14ac:dyDescent="0.2">
      <c r="A56" s="156" t="s">
        <v>126</v>
      </c>
    </row>
    <row r="57" spans="1:2" ht="13.5" thickBot="1" x14ac:dyDescent="0.25">
      <c r="A57" s="22"/>
    </row>
    <row r="58" spans="1:2" ht="13.5" thickBot="1" x14ac:dyDescent="0.25">
      <c r="A58" s="164" t="s">
        <v>99</v>
      </c>
    </row>
    <row r="59" spans="1:2" ht="13.5" thickBot="1" x14ac:dyDescent="0.25">
      <c r="A59" s="121" t="s">
        <v>231</v>
      </c>
    </row>
    <row r="60" spans="1:2" ht="27" customHeight="1" x14ac:dyDescent="0.2">
      <c r="A60" s="209" t="s">
        <v>232</v>
      </c>
    </row>
    <row r="61" spans="1:2" ht="13.5" thickBot="1" x14ac:dyDescent="0.25">
      <c r="A61" s="140"/>
    </row>
    <row r="62" spans="1:2" ht="13.5" thickBot="1" x14ac:dyDescent="0.25">
      <c r="A62" s="103" t="s">
        <v>135</v>
      </c>
    </row>
    <row r="63" spans="1:2" x14ac:dyDescent="0.2">
      <c r="A63" s="141" t="s">
        <v>136</v>
      </c>
    </row>
    <row r="64" spans="1:2" x14ac:dyDescent="0.2">
      <c r="A64" s="141" t="s">
        <v>137</v>
      </c>
    </row>
    <row r="65" spans="1:1" ht="13.5" thickBot="1" x14ac:dyDescent="0.25">
      <c r="A65" s="141"/>
    </row>
    <row r="66" spans="1:1" x14ac:dyDescent="0.2">
      <c r="A66" s="120" t="s">
        <v>16</v>
      </c>
    </row>
    <row r="67" spans="1:1" ht="48" x14ac:dyDescent="0.2">
      <c r="A67" s="90" t="s">
        <v>40</v>
      </c>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7"/>
  <sheetViews>
    <sheetView workbookViewId="0">
      <selection activeCell="B1" sqref="B1:D1048576"/>
    </sheetView>
  </sheetViews>
  <sheetFormatPr defaultRowHeight="12.75" x14ac:dyDescent="0.2"/>
  <cols>
    <col min="1" max="1" width="65.7109375" bestFit="1" customWidth="1"/>
  </cols>
  <sheetData>
    <row r="1" spans="1:2" x14ac:dyDescent="0.2">
      <c r="A1" s="13" t="s">
        <v>199</v>
      </c>
    </row>
    <row r="2" spans="1:2" x14ac:dyDescent="0.2">
      <c r="A2" s="15" t="s">
        <v>8</v>
      </c>
    </row>
    <row r="3" spans="1:2" x14ac:dyDescent="0.2">
      <c r="A3" s="13"/>
    </row>
    <row r="4" spans="1:2" x14ac:dyDescent="0.2">
      <c r="A4" s="49" t="s">
        <v>9</v>
      </c>
      <c r="B4" s="24" t="e">
        <f>'C завтраками| Bed and breakfast'!#REF!</f>
        <v>#REF!</v>
      </c>
    </row>
    <row r="5" spans="1:2" x14ac:dyDescent="0.2">
      <c r="A5" s="20" t="s">
        <v>11</v>
      </c>
      <c r="B5" s="24" t="e">
        <f>'C завтраками| Bed and breakfast'!#REF!</f>
        <v>#REF!</v>
      </c>
    </row>
    <row r="6" spans="1:2" x14ac:dyDescent="0.2">
      <c r="A6" s="17" t="s">
        <v>149</v>
      </c>
      <c r="B6" s="18"/>
    </row>
    <row r="7" spans="1:2" x14ac:dyDescent="0.2">
      <c r="A7" s="19">
        <v>1</v>
      </c>
      <c r="B7" s="17" t="e">
        <f>'C завтраками| Bed and breakfast'!#REF!*0.75</f>
        <v>#REF!</v>
      </c>
    </row>
    <row r="8" spans="1:2" x14ac:dyDescent="0.2">
      <c r="A8" s="19">
        <v>2</v>
      </c>
      <c r="B8" s="17" t="e">
        <f>'C завтраками| Bed and breakfast'!#REF!*0.75</f>
        <v>#REF!</v>
      </c>
    </row>
    <row r="9" spans="1:2" x14ac:dyDescent="0.2">
      <c r="A9" s="17" t="s">
        <v>150</v>
      </c>
      <c r="B9" s="17"/>
    </row>
    <row r="10" spans="1:2" x14ac:dyDescent="0.2">
      <c r="A10" s="19">
        <v>1</v>
      </c>
      <c r="B10" s="17" t="e">
        <f>'C завтраками| Bed and breakfast'!#REF!*0.75</f>
        <v>#REF!</v>
      </c>
    </row>
    <row r="11" spans="1:2" x14ac:dyDescent="0.2">
      <c r="A11" s="19">
        <v>2</v>
      </c>
      <c r="B11" s="17" t="e">
        <f>'C завтраками| Bed and breakfast'!#REF!*0.75</f>
        <v>#REF!</v>
      </c>
    </row>
    <row r="12" spans="1:2" x14ac:dyDescent="0.2">
      <c r="A12" s="17" t="s">
        <v>151</v>
      </c>
      <c r="B12" s="17"/>
    </row>
    <row r="13" spans="1:2" x14ac:dyDescent="0.2">
      <c r="A13" s="19">
        <v>1</v>
      </c>
      <c r="B13" s="17" t="e">
        <f>'C завтраками| Bed and breakfast'!#REF!*0.75</f>
        <v>#REF!</v>
      </c>
    </row>
    <row r="14" spans="1:2" x14ac:dyDescent="0.2">
      <c r="A14" s="19">
        <v>2</v>
      </c>
      <c r="B14" s="17" t="e">
        <f>'C завтраками| Bed and breakfast'!#REF!*0.75</f>
        <v>#REF!</v>
      </c>
    </row>
    <row r="15" spans="1:2" x14ac:dyDescent="0.2">
      <c r="A15" s="17" t="s">
        <v>4</v>
      </c>
      <c r="B15" s="17"/>
    </row>
    <row r="16" spans="1:2" x14ac:dyDescent="0.2">
      <c r="A16" s="19">
        <v>1</v>
      </c>
      <c r="B16" s="17" t="e">
        <f>'C завтраками| Bed and breakfast'!#REF!*0.75</f>
        <v>#REF!</v>
      </c>
    </row>
    <row r="17" spans="1:2" x14ac:dyDescent="0.2">
      <c r="A17" s="19">
        <v>2</v>
      </c>
      <c r="B17" s="17" t="e">
        <f>'C завтраками| Bed and breakfast'!#REF!*0.75</f>
        <v>#REF!</v>
      </c>
    </row>
    <row r="18" spans="1:2" x14ac:dyDescent="0.2">
      <c r="A18" s="17" t="s">
        <v>152</v>
      </c>
      <c r="B18" s="17"/>
    </row>
    <row r="19" spans="1:2" x14ac:dyDescent="0.2">
      <c r="A19" s="19">
        <v>1</v>
      </c>
      <c r="B19" s="17" t="e">
        <f>'C завтраками| Bed and breakfast'!#REF!*0.75</f>
        <v>#REF!</v>
      </c>
    </row>
    <row r="20" spans="1:2" x14ac:dyDescent="0.2">
      <c r="A20" s="19">
        <v>2</v>
      </c>
      <c r="B20" s="17" t="e">
        <f>'C завтраками| Bed and breakfast'!#REF!*0.75</f>
        <v>#REF!</v>
      </c>
    </row>
    <row r="21" spans="1:2" x14ac:dyDescent="0.2">
      <c r="A21" s="17" t="s">
        <v>5</v>
      </c>
      <c r="B21" s="17"/>
    </row>
    <row r="22" spans="1:2" x14ac:dyDescent="0.2">
      <c r="A22" s="19">
        <v>1</v>
      </c>
      <c r="B22" s="17" t="e">
        <f>'C завтраками| Bed and breakfast'!#REF!*0.75</f>
        <v>#REF!</v>
      </c>
    </row>
    <row r="23" spans="1:2" x14ac:dyDescent="0.2">
      <c r="A23" s="19">
        <v>2</v>
      </c>
      <c r="B23" s="17" t="e">
        <f>'C завтраками| Bed and breakfast'!#REF!*0.75</f>
        <v>#REF!</v>
      </c>
    </row>
    <row r="24" spans="1:2" hidden="1" x14ac:dyDescent="0.2">
      <c r="A24" s="17" t="s">
        <v>6</v>
      </c>
      <c r="B24" s="17" t="e">
        <f>'C завтраками| Bed and breakfast'!#REF!*0.75</f>
        <v>#REF!</v>
      </c>
    </row>
    <row r="25" spans="1:2" hidden="1" x14ac:dyDescent="0.2">
      <c r="A25" s="19" t="s">
        <v>1</v>
      </c>
      <c r="B25" s="17" t="e">
        <f>'C завтраками| Bed and breakfast'!#REF!*0.75</f>
        <v>#REF!</v>
      </c>
    </row>
    <row r="26" spans="1:2" x14ac:dyDescent="0.2">
      <c r="A26" s="14"/>
      <c r="B26" s="14"/>
    </row>
    <row r="27" spans="1:2" x14ac:dyDescent="0.2">
      <c r="A27" s="14"/>
      <c r="B27" s="14"/>
    </row>
    <row r="28" spans="1:2" x14ac:dyDescent="0.2">
      <c r="A28" s="143" t="s">
        <v>10</v>
      </c>
      <c r="B28" s="24" t="e">
        <f t="shared" ref="B28" si="0">B4</f>
        <v>#REF!</v>
      </c>
    </row>
    <row r="29" spans="1:2" x14ac:dyDescent="0.2">
      <c r="A29" s="20" t="s">
        <v>11</v>
      </c>
      <c r="B29" s="24" t="e">
        <f t="shared" ref="B29" si="1">B5</f>
        <v>#REF!</v>
      </c>
    </row>
    <row r="30" spans="1:2" x14ac:dyDescent="0.2">
      <c r="A30" s="17" t="s">
        <v>149</v>
      </c>
      <c r="B30" s="18"/>
    </row>
    <row r="31" spans="1:2" x14ac:dyDescent="0.2">
      <c r="A31" s="19">
        <v>1</v>
      </c>
      <c r="B31" s="88" t="e">
        <f>B7*0.87</f>
        <v>#REF!</v>
      </c>
    </row>
    <row r="32" spans="1:2" x14ac:dyDescent="0.2">
      <c r="A32" s="19">
        <v>2</v>
      </c>
      <c r="B32" s="88" t="e">
        <f t="shared" ref="B32" si="2">B8*0.87</f>
        <v>#REF!</v>
      </c>
    </row>
    <row r="33" spans="1:2" x14ac:dyDescent="0.2">
      <c r="A33" s="17" t="s">
        <v>150</v>
      </c>
      <c r="B33" s="88"/>
    </row>
    <row r="34" spans="1:2" x14ac:dyDescent="0.2">
      <c r="A34" s="19">
        <v>1</v>
      </c>
      <c r="B34" s="88" t="e">
        <f t="shared" ref="B34" si="3">B10*0.87</f>
        <v>#REF!</v>
      </c>
    </row>
    <row r="35" spans="1:2" x14ac:dyDescent="0.2">
      <c r="A35" s="19">
        <v>2</v>
      </c>
      <c r="B35" s="88" t="e">
        <f t="shared" ref="B35" si="4">B11*0.87</f>
        <v>#REF!</v>
      </c>
    </row>
    <row r="36" spans="1:2" x14ac:dyDescent="0.2">
      <c r="A36" s="17" t="s">
        <v>151</v>
      </c>
      <c r="B36" s="88"/>
    </row>
    <row r="37" spans="1:2" x14ac:dyDescent="0.2">
      <c r="A37" s="19">
        <v>1</v>
      </c>
      <c r="B37" s="88" t="e">
        <f t="shared" ref="B37" si="5">B13*0.87</f>
        <v>#REF!</v>
      </c>
    </row>
    <row r="38" spans="1:2" x14ac:dyDescent="0.2">
      <c r="A38" s="19">
        <v>2</v>
      </c>
      <c r="B38" s="88" t="e">
        <f t="shared" ref="B38" si="6">B14*0.87</f>
        <v>#REF!</v>
      </c>
    </row>
    <row r="39" spans="1:2" x14ac:dyDescent="0.2">
      <c r="A39" s="17" t="s">
        <v>4</v>
      </c>
      <c r="B39" s="88"/>
    </row>
    <row r="40" spans="1:2" x14ac:dyDescent="0.2">
      <c r="A40" s="19">
        <v>1</v>
      </c>
      <c r="B40" s="88" t="e">
        <f t="shared" ref="B40" si="7">B16*0.87</f>
        <v>#REF!</v>
      </c>
    </row>
    <row r="41" spans="1:2" x14ac:dyDescent="0.2">
      <c r="A41" s="19">
        <v>2</v>
      </c>
      <c r="B41" s="88" t="e">
        <f t="shared" ref="B41" si="8">B17*0.87</f>
        <v>#REF!</v>
      </c>
    </row>
    <row r="42" spans="1:2" x14ac:dyDescent="0.2">
      <c r="A42" s="17" t="s">
        <v>152</v>
      </c>
      <c r="B42" s="88"/>
    </row>
    <row r="43" spans="1:2" x14ac:dyDescent="0.2">
      <c r="A43" s="19">
        <v>1</v>
      </c>
      <c r="B43" s="88" t="e">
        <f t="shared" ref="B43" si="9">B19*0.87</f>
        <v>#REF!</v>
      </c>
    </row>
    <row r="44" spans="1:2" x14ac:dyDescent="0.2">
      <c r="A44" s="19">
        <v>2</v>
      </c>
      <c r="B44" s="88" t="e">
        <f t="shared" ref="B44" si="10">B20*0.87</f>
        <v>#REF!</v>
      </c>
    </row>
    <row r="45" spans="1:2" x14ac:dyDescent="0.2">
      <c r="A45" s="17" t="s">
        <v>5</v>
      </c>
      <c r="B45" s="88"/>
    </row>
    <row r="46" spans="1:2" x14ac:dyDescent="0.2">
      <c r="A46" s="19">
        <v>1</v>
      </c>
      <c r="B46" s="88" t="e">
        <f t="shared" ref="B46" si="11">B22*0.87</f>
        <v>#REF!</v>
      </c>
    </row>
    <row r="47" spans="1:2" x14ac:dyDescent="0.2">
      <c r="A47" s="19">
        <v>2</v>
      </c>
      <c r="B47" s="88" t="e">
        <f t="shared" ref="B47" si="12">B23*0.87</f>
        <v>#REF!</v>
      </c>
    </row>
    <row r="48" spans="1:2" x14ac:dyDescent="0.2">
      <c r="A48" s="17" t="s">
        <v>6</v>
      </c>
      <c r="B48" s="88"/>
    </row>
    <row r="49" spans="1:2" x14ac:dyDescent="0.2">
      <c r="A49" s="19" t="s">
        <v>1</v>
      </c>
      <c r="B49" s="88" t="e">
        <f t="shared" ref="B49" si="13">B25*0.87</f>
        <v>#REF!</v>
      </c>
    </row>
    <row r="50" spans="1:2" x14ac:dyDescent="0.2">
      <c r="A50" s="14"/>
    </row>
    <row r="51" spans="1:2" ht="13.5" thickBot="1" x14ac:dyDescent="0.25">
      <c r="A51" s="21"/>
    </row>
    <row r="52" spans="1:2" ht="13.5" thickBot="1" x14ac:dyDescent="0.25">
      <c r="A52" s="164" t="s">
        <v>12</v>
      </c>
    </row>
    <row r="53" spans="1:2" x14ac:dyDescent="0.2">
      <c r="A53" s="22" t="s">
        <v>13</v>
      </c>
    </row>
    <row r="54" spans="1:2" x14ac:dyDescent="0.2">
      <c r="A54" s="22" t="s">
        <v>14</v>
      </c>
    </row>
    <row r="55" spans="1:2" ht="24" x14ac:dyDescent="0.2">
      <c r="A55" s="23" t="s">
        <v>18</v>
      </c>
    </row>
    <row r="56" spans="1:2" x14ac:dyDescent="0.2">
      <c r="A56" s="156" t="s">
        <v>126</v>
      </c>
    </row>
    <row r="57" spans="1:2" ht="13.5" thickBot="1" x14ac:dyDescent="0.25">
      <c r="A57" s="22"/>
    </row>
    <row r="58" spans="1:2" ht="13.5" thickBot="1" x14ac:dyDescent="0.25">
      <c r="A58" s="164" t="s">
        <v>99</v>
      </c>
    </row>
    <row r="59" spans="1:2" ht="13.5" thickBot="1" x14ac:dyDescent="0.25">
      <c r="A59" s="121" t="s">
        <v>231</v>
      </c>
    </row>
    <row r="60" spans="1:2" ht="27" customHeight="1" x14ac:dyDescent="0.2">
      <c r="A60" s="209" t="s">
        <v>232</v>
      </c>
    </row>
    <row r="61" spans="1:2" ht="13.5" thickBot="1" x14ac:dyDescent="0.25">
      <c r="A61" s="140"/>
    </row>
    <row r="62" spans="1:2" ht="13.5" thickBot="1" x14ac:dyDescent="0.25">
      <c r="A62" s="164" t="s">
        <v>135</v>
      </c>
    </row>
    <row r="63" spans="1:2" x14ac:dyDescent="0.2">
      <c r="A63" s="141" t="s">
        <v>136</v>
      </c>
    </row>
    <row r="64" spans="1:2" x14ac:dyDescent="0.2">
      <c r="A64" s="141" t="s">
        <v>137</v>
      </c>
    </row>
    <row r="65" spans="1:1" ht="13.5" thickBot="1" x14ac:dyDescent="0.25">
      <c r="A65" s="141"/>
    </row>
    <row r="66" spans="1:1" x14ac:dyDescent="0.2">
      <c r="A66" s="120" t="s">
        <v>16</v>
      </c>
    </row>
    <row r="67" spans="1:1" ht="48" x14ac:dyDescent="0.2">
      <c r="A67" s="90" t="s">
        <v>40</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7"/>
  <sheetViews>
    <sheetView workbookViewId="0">
      <selection activeCell="B1" sqref="B1:D1048576"/>
    </sheetView>
  </sheetViews>
  <sheetFormatPr defaultRowHeight="12.75" x14ac:dyDescent="0.2"/>
  <cols>
    <col min="1" max="1" width="65.7109375" bestFit="1" customWidth="1"/>
  </cols>
  <sheetData>
    <row r="1" spans="1:2" x14ac:dyDescent="0.2">
      <c r="A1" s="13" t="s">
        <v>199</v>
      </c>
    </row>
    <row r="2" spans="1:2" x14ac:dyDescent="0.2">
      <c r="A2" s="15" t="s">
        <v>8</v>
      </c>
    </row>
    <row r="3" spans="1:2" x14ac:dyDescent="0.2">
      <c r="A3" s="13"/>
    </row>
    <row r="4" spans="1:2" x14ac:dyDescent="0.2">
      <c r="A4" s="49" t="s">
        <v>9</v>
      </c>
      <c r="B4" s="24" t="e">
        <f>'C завтраками| Bed and breakfast'!#REF!</f>
        <v>#REF!</v>
      </c>
    </row>
    <row r="5" spans="1:2" x14ac:dyDescent="0.2">
      <c r="A5" s="20" t="s">
        <v>11</v>
      </c>
      <c r="B5" s="24" t="e">
        <f>'C завтраками| Bed and breakfast'!#REF!</f>
        <v>#REF!</v>
      </c>
    </row>
    <row r="6" spans="1:2" x14ac:dyDescent="0.2">
      <c r="A6" s="17" t="s">
        <v>149</v>
      </c>
      <c r="B6" s="18"/>
    </row>
    <row r="7" spans="1:2" x14ac:dyDescent="0.2">
      <c r="A7" s="19">
        <v>1</v>
      </c>
      <c r="B7" s="17" t="e">
        <f>'C завтраками| Bed and breakfast'!#REF!*0.75</f>
        <v>#REF!</v>
      </c>
    </row>
    <row r="8" spans="1:2" x14ac:dyDescent="0.2">
      <c r="A8" s="19">
        <v>2</v>
      </c>
      <c r="B8" s="17" t="e">
        <f>'C завтраками| Bed and breakfast'!#REF!*0.75</f>
        <v>#REF!</v>
      </c>
    </row>
    <row r="9" spans="1:2" x14ac:dyDescent="0.2">
      <c r="A9" s="17" t="s">
        <v>150</v>
      </c>
      <c r="B9" s="17"/>
    </row>
    <row r="10" spans="1:2" x14ac:dyDescent="0.2">
      <c r="A10" s="19">
        <v>1</v>
      </c>
      <c r="B10" s="17" t="e">
        <f>'C завтраками| Bed and breakfast'!#REF!*0.75</f>
        <v>#REF!</v>
      </c>
    </row>
    <row r="11" spans="1:2" x14ac:dyDescent="0.2">
      <c r="A11" s="19">
        <v>2</v>
      </c>
      <c r="B11" s="17" t="e">
        <f>'C завтраками| Bed and breakfast'!#REF!*0.75</f>
        <v>#REF!</v>
      </c>
    </row>
    <row r="12" spans="1:2" x14ac:dyDescent="0.2">
      <c r="A12" s="17" t="s">
        <v>151</v>
      </c>
      <c r="B12" s="17"/>
    </row>
    <row r="13" spans="1:2" x14ac:dyDescent="0.2">
      <c r="A13" s="19">
        <v>1</v>
      </c>
      <c r="B13" s="17" t="e">
        <f>'C завтраками| Bed and breakfast'!#REF!*0.75</f>
        <v>#REF!</v>
      </c>
    </row>
    <row r="14" spans="1:2" x14ac:dyDescent="0.2">
      <c r="A14" s="19">
        <v>2</v>
      </c>
      <c r="B14" s="17" t="e">
        <f>'C завтраками| Bed and breakfast'!#REF!*0.75</f>
        <v>#REF!</v>
      </c>
    </row>
    <row r="15" spans="1:2" x14ac:dyDescent="0.2">
      <c r="A15" s="17" t="s">
        <v>4</v>
      </c>
      <c r="B15" s="17"/>
    </row>
    <row r="16" spans="1:2" x14ac:dyDescent="0.2">
      <c r="A16" s="19">
        <v>1</v>
      </c>
      <c r="B16" s="17" t="e">
        <f>'C завтраками| Bed and breakfast'!#REF!*0.75</f>
        <v>#REF!</v>
      </c>
    </row>
    <row r="17" spans="1:2" x14ac:dyDescent="0.2">
      <c r="A17" s="19">
        <v>2</v>
      </c>
      <c r="B17" s="17" t="e">
        <f>'C завтраками| Bed and breakfast'!#REF!*0.75</f>
        <v>#REF!</v>
      </c>
    </row>
    <row r="18" spans="1:2" x14ac:dyDescent="0.2">
      <c r="A18" s="17" t="s">
        <v>152</v>
      </c>
      <c r="B18" s="17"/>
    </row>
    <row r="19" spans="1:2" x14ac:dyDescent="0.2">
      <c r="A19" s="19">
        <v>1</v>
      </c>
      <c r="B19" s="17" t="e">
        <f>'C завтраками| Bed and breakfast'!#REF!*0.75</f>
        <v>#REF!</v>
      </c>
    </row>
    <row r="20" spans="1:2" x14ac:dyDescent="0.2">
      <c r="A20" s="19">
        <v>2</v>
      </c>
      <c r="B20" s="17" t="e">
        <f>'C завтраками| Bed and breakfast'!#REF!*0.75</f>
        <v>#REF!</v>
      </c>
    </row>
    <row r="21" spans="1:2" x14ac:dyDescent="0.2">
      <c r="A21" s="17" t="s">
        <v>5</v>
      </c>
      <c r="B21" s="17"/>
    </row>
    <row r="22" spans="1:2" x14ac:dyDescent="0.2">
      <c r="A22" s="19">
        <v>1</v>
      </c>
      <c r="B22" s="17" t="e">
        <f>'C завтраками| Bed and breakfast'!#REF!*0.75</f>
        <v>#REF!</v>
      </c>
    </row>
    <row r="23" spans="1:2" x14ac:dyDescent="0.2">
      <c r="A23" s="19">
        <v>2</v>
      </c>
      <c r="B23" s="17" t="e">
        <f>'C завтраками| Bed and breakfast'!#REF!*0.75</f>
        <v>#REF!</v>
      </c>
    </row>
    <row r="24" spans="1:2" hidden="1" x14ac:dyDescent="0.2">
      <c r="A24" s="17" t="s">
        <v>6</v>
      </c>
      <c r="B24" s="17" t="e">
        <f>'C завтраками| Bed and breakfast'!#REF!*0.75</f>
        <v>#REF!</v>
      </c>
    </row>
    <row r="25" spans="1:2" hidden="1" x14ac:dyDescent="0.2">
      <c r="A25" s="19" t="s">
        <v>1</v>
      </c>
      <c r="B25" s="17" t="e">
        <f>'C завтраками| Bed and breakfast'!#REF!*0.75</f>
        <v>#REF!</v>
      </c>
    </row>
    <row r="26" spans="1:2" x14ac:dyDescent="0.2">
      <c r="A26" s="14"/>
      <c r="B26" s="14"/>
    </row>
    <row r="27" spans="1:2" x14ac:dyDescent="0.2">
      <c r="A27" s="14"/>
      <c r="B27" s="14"/>
    </row>
    <row r="28" spans="1:2" x14ac:dyDescent="0.2">
      <c r="A28" s="143" t="s">
        <v>10</v>
      </c>
      <c r="B28" s="24" t="e">
        <f t="shared" ref="B28" si="0">B4</f>
        <v>#REF!</v>
      </c>
    </row>
    <row r="29" spans="1:2" x14ac:dyDescent="0.2">
      <c r="A29" s="20" t="s">
        <v>11</v>
      </c>
      <c r="B29" s="24" t="e">
        <f t="shared" ref="B29" si="1">B5</f>
        <v>#REF!</v>
      </c>
    </row>
    <row r="30" spans="1:2" x14ac:dyDescent="0.2">
      <c r="A30" s="17" t="s">
        <v>149</v>
      </c>
      <c r="B30" s="18"/>
    </row>
    <row r="31" spans="1:2" x14ac:dyDescent="0.2">
      <c r="A31" s="19">
        <v>1</v>
      </c>
      <c r="B31" s="88" t="e">
        <f t="shared" ref="B31" si="2">B7*0.87</f>
        <v>#REF!</v>
      </c>
    </row>
    <row r="32" spans="1:2" x14ac:dyDescent="0.2">
      <c r="A32" s="19">
        <v>2</v>
      </c>
      <c r="B32" s="88" t="e">
        <f t="shared" ref="B32" si="3">B8*0.87</f>
        <v>#REF!</v>
      </c>
    </row>
    <row r="33" spans="1:2" x14ac:dyDescent="0.2">
      <c r="A33" s="17" t="s">
        <v>150</v>
      </c>
      <c r="B33" s="88"/>
    </row>
    <row r="34" spans="1:2" x14ac:dyDescent="0.2">
      <c r="A34" s="19">
        <v>1</v>
      </c>
      <c r="B34" s="88" t="e">
        <f t="shared" ref="B34" si="4">B10*0.87</f>
        <v>#REF!</v>
      </c>
    </row>
    <row r="35" spans="1:2" x14ac:dyDescent="0.2">
      <c r="A35" s="19">
        <v>2</v>
      </c>
      <c r="B35" s="88" t="e">
        <f t="shared" ref="B35" si="5">B11*0.87</f>
        <v>#REF!</v>
      </c>
    </row>
    <row r="36" spans="1:2" x14ac:dyDescent="0.2">
      <c r="A36" s="17" t="s">
        <v>151</v>
      </c>
      <c r="B36" s="88"/>
    </row>
    <row r="37" spans="1:2" x14ac:dyDescent="0.2">
      <c r="A37" s="19">
        <v>1</v>
      </c>
      <c r="B37" s="88" t="e">
        <f t="shared" ref="B37" si="6">B13*0.87</f>
        <v>#REF!</v>
      </c>
    </row>
    <row r="38" spans="1:2" x14ac:dyDescent="0.2">
      <c r="A38" s="19">
        <v>2</v>
      </c>
      <c r="B38" s="88" t="e">
        <f t="shared" ref="B38" si="7">B14*0.87</f>
        <v>#REF!</v>
      </c>
    </row>
    <row r="39" spans="1:2" x14ac:dyDescent="0.2">
      <c r="A39" s="17" t="s">
        <v>4</v>
      </c>
      <c r="B39" s="88"/>
    </row>
    <row r="40" spans="1:2" x14ac:dyDescent="0.2">
      <c r="A40" s="19">
        <v>1</v>
      </c>
      <c r="B40" s="88" t="e">
        <f t="shared" ref="B40" si="8">B16*0.87</f>
        <v>#REF!</v>
      </c>
    </row>
    <row r="41" spans="1:2" x14ac:dyDescent="0.2">
      <c r="A41" s="19">
        <v>2</v>
      </c>
      <c r="B41" s="88" t="e">
        <f t="shared" ref="B41" si="9">B17*0.87</f>
        <v>#REF!</v>
      </c>
    </row>
    <row r="42" spans="1:2" x14ac:dyDescent="0.2">
      <c r="A42" s="17" t="s">
        <v>152</v>
      </c>
      <c r="B42" s="88"/>
    </row>
    <row r="43" spans="1:2" x14ac:dyDescent="0.2">
      <c r="A43" s="19">
        <v>1</v>
      </c>
      <c r="B43" s="88" t="e">
        <f t="shared" ref="B43" si="10">B19*0.87</f>
        <v>#REF!</v>
      </c>
    </row>
    <row r="44" spans="1:2" x14ac:dyDescent="0.2">
      <c r="A44" s="19">
        <v>2</v>
      </c>
      <c r="B44" s="88" t="e">
        <f t="shared" ref="B44" si="11">B20*0.87</f>
        <v>#REF!</v>
      </c>
    </row>
    <row r="45" spans="1:2" x14ac:dyDescent="0.2">
      <c r="A45" s="17" t="s">
        <v>5</v>
      </c>
      <c r="B45" s="88"/>
    </row>
    <row r="46" spans="1:2" x14ac:dyDescent="0.2">
      <c r="A46" s="19">
        <v>1</v>
      </c>
      <c r="B46" s="88" t="e">
        <f t="shared" ref="B46" si="12">B22*0.87</f>
        <v>#REF!</v>
      </c>
    </row>
    <row r="47" spans="1:2" x14ac:dyDescent="0.2">
      <c r="A47" s="19">
        <v>2</v>
      </c>
      <c r="B47" s="88" t="e">
        <f t="shared" ref="B47" si="13">B23*0.87</f>
        <v>#REF!</v>
      </c>
    </row>
    <row r="48" spans="1:2" x14ac:dyDescent="0.2">
      <c r="A48" s="17" t="s">
        <v>6</v>
      </c>
      <c r="B48" s="88"/>
    </row>
    <row r="49" spans="1:2" x14ac:dyDescent="0.2">
      <c r="A49" s="19" t="s">
        <v>1</v>
      </c>
      <c r="B49" s="88" t="e">
        <f t="shared" ref="B49" si="14">B25*0.87</f>
        <v>#REF!</v>
      </c>
    </row>
    <row r="50" spans="1:2" x14ac:dyDescent="0.2">
      <c r="A50" s="14"/>
    </row>
    <row r="51" spans="1:2" ht="13.5" thickBot="1" x14ac:dyDescent="0.25">
      <c r="A51" s="21"/>
    </row>
    <row r="52" spans="1:2" ht="13.5" thickBot="1" x14ac:dyDescent="0.25">
      <c r="A52" s="164" t="s">
        <v>12</v>
      </c>
    </row>
    <row r="53" spans="1:2" x14ac:dyDescent="0.2">
      <c r="A53" s="22" t="s">
        <v>13</v>
      </c>
    </row>
    <row r="54" spans="1:2" x14ac:dyDescent="0.2">
      <c r="A54" s="22" t="s">
        <v>14</v>
      </c>
    </row>
    <row r="55" spans="1:2" ht="24" x14ac:dyDescent="0.2">
      <c r="A55" s="23" t="s">
        <v>18</v>
      </c>
    </row>
    <row r="56" spans="1:2" x14ac:dyDescent="0.2">
      <c r="A56" s="156" t="s">
        <v>126</v>
      </c>
    </row>
    <row r="57" spans="1:2" ht="13.5" thickBot="1" x14ac:dyDescent="0.25">
      <c r="A57" s="22"/>
    </row>
    <row r="58" spans="1:2" ht="13.5" thickBot="1" x14ac:dyDescent="0.25">
      <c r="A58" s="164" t="s">
        <v>99</v>
      </c>
    </row>
    <row r="59" spans="1:2" ht="13.5" thickBot="1" x14ac:dyDescent="0.25">
      <c r="A59" s="121" t="s">
        <v>231</v>
      </c>
    </row>
    <row r="60" spans="1:2" ht="27" customHeight="1" x14ac:dyDescent="0.2">
      <c r="A60" s="209" t="s">
        <v>232</v>
      </c>
    </row>
    <row r="61" spans="1:2" ht="13.5" thickBot="1" x14ac:dyDescent="0.25">
      <c r="A61" s="140"/>
    </row>
    <row r="62" spans="1:2" ht="13.5" thickBot="1" x14ac:dyDescent="0.25">
      <c r="A62" s="164" t="s">
        <v>135</v>
      </c>
    </row>
    <row r="63" spans="1:2" x14ac:dyDescent="0.2">
      <c r="A63" s="141" t="s">
        <v>136</v>
      </c>
    </row>
    <row r="64" spans="1:2" x14ac:dyDescent="0.2">
      <c r="A64" s="141" t="s">
        <v>137</v>
      </c>
    </row>
    <row r="65" spans="1:1" ht="13.5" thickBot="1" x14ac:dyDescent="0.25">
      <c r="A65" s="141"/>
    </row>
    <row r="66" spans="1:1" x14ac:dyDescent="0.2">
      <c r="A66" s="120" t="s">
        <v>16</v>
      </c>
    </row>
    <row r="67" spans="1:1" ht="48" x14ac:dyDescent="0.2">
      <c r="A67" s="90" t="s">
        <v>40</v>
      </c>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QU38"/>
  <sheetViews>
    <sheetView zoomScaleNormal="100" workbookViewId="0">
      <pane xSplit="1" topLeftCell="B1" activePane="topRight" state="frozen"/>
      <selection pane="topRight" activeCell="B4" sqref="B4:BA28"/>
    </sheetView>
  </sheetViews>
  <sheetFormatPr defaultColWidth="9" defaultRowHeight="12" x14ac:dyDescent="0.2"/>
  <cols>
    <col min="1" max="1" width="84.140625" style="14" customWidth="1"/>
    <col min="2" max="16384" width="9" style="14"/>
  </cols>
  <sheetData>
    <row r="1" spans="1:16011" x14ac:dyDescent="0.2">
      <c r="A1" s="13" t="s">
        <v>199</v>
      </c>
    </row>
    <row r="2" spans="1:16011" x14ac:dyDescent="0.2">
      <c r="A2" s="15" t="s">
        <v>26</v>
      </c>
    </row>
    <row r="3" spans="1:16011" x14ac:dyDescent="0.2">
      <c r="A3" s="13"/>
    </row>
    <row r="4" spans="1:16011" x14ac:dyDescent="0.2">
      <c r="A4" s="100" t="s">
        <v>9</v>
      </c>
      <c r="B4" s="59">
        <f>'C завтраками| Bed and breakfast'!B4</f>
        <v>45401</v>
      </c>
      <c r="C4" s="59">
        <f>'C завтраками| Bed and breakfast'!C4</f>
        <v>45402</v>
      </c>
      <c r="D4" s="59">
        <f>'C завтраками| Bed and breakfast'!D4</f>
        <v>45403</v>
      </c>
      <c r="E4" s="59">
        <f>'C завтраками| Bed and breakfast'!E4</f>
        <v>45407</v>
      </c>
      <c r="F4" s="59">
        <f>'C завтраками| Bed and breakfast'!F4</f>
        <v>45409</v>
      </c>
      <c r="G4" s="59">
        <f>'C завтраками| Bed and breakfast'!G4</f>
        <v>45411</v>
      </c>
      <c r="H4" s="59">
        <f>'C завтраками| Bed and breakfast'!H4</f>
        <v>45413</v>
      </c>
      <c r="I4" s="59">
        <f>'C завтраками| Bed and breakfast'!I4</f>
        <v>45417</v>
      </c>
      <c r="J4" s="59">
        <f>'C завтраками| Bed and breakfast'!J4</f>
        <v>45419</v>
      </c>
      <c r="K4" s="59">
        <f>'C завтраками| Bed and breakfast'!K4</f>
        <v>45420</v>
      </c>
      <c r="L4" s="59">
        <f>'C завтраками| Bed and breakfast'!L4</f>
        <v>45421</v>
      </c>
      <c r="M4" s="59">
        <f>'C завтраками| Bed and breakfast'!M4</f>
        <v>45423</v>
      </c>
      <c r="N4" s="59">
        <f>'C завтраками| Bed and breakfast'!N4</f>
        <v>45424</v>
      </c>
      <c r="O4" s="59">
        <f>'C завтраками| Bed and breakfast'!O4</f>
        <v>45427</v>
      </c>
      <c r="P4" s="59">
        <f>'C завтраками| Bed and breakfast'!P4</f>
        <v>45429</v>
      </c>
      <c r="Q4" s="59">
        <f>'C завтраками| Bed and breakfast'!Q4</f>
        <v>45434</v>
      </c>
      <c r="R4" s="59">
        <f>'C завтраками| Bed and breakfast'!R4</f>
        <v>45435</v>
      </c>
      <c r="S4" s="59">
        <f>'C завтраками| Bed and breakfast'!S4</f>
        <v>45437</v>
      </c>
      <c r="T4" s="59">
        <f>'C завтраками| Bed and breakfast'!T4</f>
        <v>45443</v>
      </c>
      <c r="U4" s="59">
        <f>'C завтраками| Bed and breakfast'!U4</f>
        <v>45444</v>
      </c>
      <c r="V4" s="59">
        <f>'C завтраками| Bed and breakfast'!V4</f>
        <v>45445</v>
      </c>
      <c r="W4" s="59">
        <f>'C завтраками| Bed and breakfast'!W4</f>
        <v>45453</v>
      </c>
      <c r="X4" s="59">
        <f>'C завтраками| Bed and breakfast'!X4</f>
        <v>45457</v>
      </c>
      <c r="Y4" s="59">
        <f>'C завтраками| Bed and breakfast'!Y4</f>
        <v>45460</v>
      </c>
      <c r="Z4" s="59">
        <f>'C завтраками| Bed and breakfast'!Z4</f>
        <v>45465</v>
      </c>
      <c r="AA4" s="59">
        <f>'C завтраками| Bed and breakfast'!AA4</f>
        <v>45466</v>
      </c>
      <c r="AB4" s="59">
        <f>'C завтраками| Bed and breakfast'!AB4</f>
        <v>45471</v>
      </c>
      <c r="AC4" s="59">
        <f>'C завтраками| Bed and breakfast'!AC4</f>
        <v>45474</v>
      </c>
      <c r="AD4" s="59">
        <f>'C завтраками| Bed and breakfast'!AD4</f>
        <v>45484</v>
      </c>
      <c r="AE4" s="59">
        <f>'C завтраками| Bed and breakfast'!AE4</f>
        <v>45489</v>
      </c>
      <c r="AF4" s="59">
        <f>'C завтраками| Bed and breakfast'!AF4</f>
        <v>45494</v>
      </c>
      <c r="AG4" s="59">
        <f>'C завтраками| Bed and breakfast'!AG4</f>
        <v>45499</v>
      </c>
      <c r="AH4" s="59">
        <f>'C завтраками| Bed and breakfast'!AH4</f>
        <v>45501</v>
      </c>
      <c r="AI4" s="59">
        <f>'C завтраками| Bed and breakfast'!AI4</f>
        <v>45505</v>
      </c>
      <c r="AJ4" s="59">
        <f>'C завтраками| Bed and breakfast'!AJ4</f>
        <v>45506</v>
      </c>
      <c r="AK4" s="59">
        <f>'C завтраками| Bed and breakfast'!AK4</f>
        <v>45508</v>
      </c>
      <c r="AL4" s="59">
        <f>'C завтраками| Bed and breakfast'!AL4</f>
        <v>45513</v>
      </c>
      <c r="AM4" s="59">
        <f>'C завтраками| Bed and breakfast'!AM4</f>
        <v>45515</v>
      </c>
      <c r="AN4" s="59">
        <f>'C завтраками| Bed and breakfast'!AN4</f>
        <v>45520</v>
      </c>
      <c r="AO4" s="59">
        <f>'C завтраками| Bed and breakfast'!AO4</f>
        <v>45522</v>
      </c>
      <c r="AP4" s="59">
        <f>'C завтраками| Bed and breakfast'!AP4</f>
        <v>45527</v>
      </c>
      <c r="AQ4" s="59">
        <f>'C завтраками| Bed and breakfast'!AQ4</f>
        <v>45529</v>
      </c>
      <c r="AR4" s="59">
        <f>'C завтраками| Bed and breakfast'!AR4</f>
        <v>45534</v>
      </c>
      <c r="AS4" s="59">
        <f>'C завтраками| Bed and breakfast'!AS4</f>
        <v>45536</v>
      </c>
      <c r="AT4" s="59">
        <f>'C завтраками| Bed and breakfast'!AT4</f>
        <v>45541</v>
      </c>
      <c r="AU4" s="59">
        <f>'C завтраками| Bed and breakfast'!AU4</f>
        <v>45543</v>
      </c>
      <c r="AV4" s="59">
        <f>'C завтраками| Bed and breakfast'!AV4</f>
        <v>45548</v>
      </c>
      <c r="AW4" s="59">
        <f>'C завтраками| Bed and breakfast'!AW4</f>
        <v>45550</v>
      </c>
      <c r="AX4" s="59">
        <f>'C завтраками| Bed and breakfast'!AX4</f>
        <v>45555</v>
      </c>
      <c r="AY4" s="59">
        <f>'C завтраками| Bed and breakfast'!AY4</f>
        <v>45557</v>
      </c>
      <c r="AZ4" s="59">
        <f>'C завтраками| Bed and breakfast'!AZ4</f>
        <v>45562</v>
      </c>
      <c r="BA4" s="59">
        <f>'C завтраками| Bed and breakfast'!BA4</f>
        <v>45564</v>
      </c>
    </row>
    <row r="5" spans="1:16011" s="16" customFormat="1" ht="22.35" customHeight="1" x14ac:dyDescent="0.2">
      <c r="A5" s="20"/>
      <c r="B5" s="59">
        <f>'C завтраками| Bed and breakfast'!B5</f>
        <v>45401</v>
      </c>
      <c r="C5" s="59">
        <f>'C завтраками| Bed and breakfast'!C5</f>
        <v>45402</v>
      </c>
      <c r="D5" s="59">
        <f>'C завтраками| Bed and breakfast'!D5</f>
        <v>45406</v>
      </c>
      <c r="E5" s="59">
        <f>'C завтраками| Bed and breakfast'!E5</f>
        <v>45408</v>
      </c>
      <c r="F5" s="59">
        <f>'C завтраками| Bed and breakfast'!F5</f>
        <v>45410</v>
      </c>
      <c r="G5" s="59">
        <f>'C завтраками| Bed and breakfast'!G5</f>
        <v>45412</v>
      </c>
      <c r="H5" s="59">
        <f>'C завтраками| Bed and breakfast'!H5</f>
        <v>45416</v>
      </c>
      <c r="I5" s="59">
        <f>'C завтраками| Bed and breakfast'!I5</f>
        <v>45418</v>
      </c>
      <c r="J5" s="59">
        <f>'C завтраками| Bed and breakfast'!J5</f>
        <v>45419</v>
      </c>
      <c r="K5" s="59">
        <f>'C завтраками| Bed and breakfast'!K5</f>
        <v>45420</v>
      </c>
      <c r="L5" s="59">
        <f>'C завтраками| Bed and breakfast'!L5</f>
        <v>45422</v>
      </c>
      <c r="M5" s="59">
        <f>'C завтраками| Bed and breakfast'!M5</f>
        <v>45423</v>
      </c>
      <c r="N5" s="59">
        <f>'C завтраками| Bed and breakfast'!N5</f>
        <v>45426</v>
      </c>
      <c r="O5" s="59">
        <f>'C завтраками| Bed and breakfast'!O5</f>
        <v>45428</v>
      </c>
      <c r="P5" s="59">
        <f>'C завтраками| Bed and breakfast'!P5</f>
        <v>45433</v>
      </c>
      <c r="Q5" s="59">
        <f>'C завтраками| Bed and breakfast'!Q5</f>
        <v>45434</v>
      </c>
      <c r="R5" s="59">
        <f>'C завтраками| Bed and breakfast'!R5</f>
        <v>45436</v>
      </c>
      <c r="S5" s="59">
        <f>'C завтраками| Bed and breakfast'!S5</f>
        <v>45442</v>
      </c>
      <c r="T5" s="59">
        <f>'C завтраками| Bed and breakfast'!T5</f>
        <v>45443</v>
      </c>
      <c r="U5" s="59">
        <f>'C завтраками| Bed and breakfast'!U5</f>
        <v>45444</v>
      </c>
      <c r="V5" s="59">
        <f>'C завтраками| Bed and breakfast'!V5</f>
        <v>45452</v>
      </c>
      <c r="W5" s="59">
        <f>'C завтраками| Bed and breakfast'!W5</f>
        <v>45456</v>
      </c>
      <c r="X5" s="59">
        <f>'C завтраками| Bed and breakfast'!X5</f>
        <v>45459</v>
      </c>
      <c r="Y5" s="59">
        <f>'C завтраками| Bed and breakfast'!Y5</f>
        <v>45464</v>
      </c>
      <c r="Z5" s="59">
        <f>'C завтраками| Bed and breakfast'!Z5</f>
        <v>45465</v>
      </c>
      <c r="AA5" s="59">
        <f>'C завтраками| Bed and breakfast'!AA5</f>
        <v>45470</v>
      </c>
      <c r="AB5" s="59">
        <f>'C завтраками| Bed and breakfast'!AB5</f>
        <v>45473</v>
      </c>
      <c r="AC5" s="59">
        <f>'C завтраками| Bed and breakfast'!AC5</f>
        <v>45483</v>
      </c>
      <c r="AD5" s="59">
        <f>'C завтраками| Bed and breakfast'!AD5</f>
        <v>45488</v>
      </c>
      <c r="AE5" s="59">
        <f>'C завтраками| Bed and breakfast'!AE5</f>
        <v>45493</v>
      </c>
      <c r="AF5" s="59">
        <f>'C завтраками| Bed and breakfast'!AF5</f>
        <v>45498</v>
      </c>
      <c r="AG5" s="59">
        <f>'C завтраками| Bed and breakfast'!AG5</f>
        <v>45500</v>
      </c>
      <c r="AH5" s="59">
        <f>'C завтраками| Bed and breakfast'!AH5</f>
        <v>45504</v>
      </c>
      <c r="AI5" s="59">
        <f>'C завтраками| Bed and breakfast'!AI5</f>
        <v>45505</v>
      </c>
      <c r="AJ5" s="59">
        <f>'C завтраками| Bed and breakfast'!AJ5</f>
        <v>45507</v>
      </c>
      <c r="AK5" s="59">
        <f>'C завтраками| Bed and breakfast'!AK5</f>
        <v>45512</v>
      </c>
      <c r="AL5" s="59">
        <f>'C завтраками| Bed and breakfast'!AL5</f>
        <v>45514</v>
      </c>
      <c r="AM5" s="59">
        <f>'C завтраками| Bed and breakfast'!AM5</f>
        <v>45519</v>
      </c>
      <c r="AN5" s="59">
        <f>'C завтраками| Bed and breakfast'!AN5</f>
        <v>45521</v>
      </c>
      <c r="AO5" s="59">
        <f>'C завтраками| Bed and breakfast'!AO5</f>
        <v>45526</v>
      </c>
      <c r="AP5" s="59">
        <f>'C завтраками| Bed and breakfast'!AP5</f>
        <v>45528</v>
      </c>
      <c r="AQ5" s="59">
        <f>'C завтраками| Bed and breakfast'!AQ5</f>
        <v>45533</v>
      </c>
      <c r="AR5" s="59">
        <f>'C завтраками| Bed and breakfast'!AR5</f>
        <v>45535</v>
      </c>
      <c r="AS5" s="59">
        <f>'C завтраками| Bed and breakfast'!AS5</f>
        <v>45540</v>
      </c>
      <c r="AT5" s="59">
        <f>'C завтраками| Bed and breakfast'!AT5</f>
        <v>45542</v>
      </c>
      <c r="AU5" s="59">
        <f>'C завтраками| Bed and breakfast'!AU5</f>
        <v>45547</v>
      </c>
      <c r="AV5" s="59">
        <f>'C завтраками| Bed and breakfast'!AV5</f>
        <v>45549</v>
      </c>
      <c r="AW5" s="59">
        <f>'C завтраками| Bed and breakfast'!AW5</f>
        <v>45554</v>
      </c>
      <c r="AX5" s="59">
        <f>'C завтраками| Bed and breakfast'!AX5</f>
        <v>45556</v>
      </c>
      <c r="AY5" s="59">
        <f>'C завтраками| Bed and breakfast'!AY5</f>
        <v>45561</v>
      </c>
      <c r="AZ5" s="59">
        <f>'C завтраками| Bed and breakfast'!AZ5</f>
        <v>45563</v>
      </c>
      <c r="BA5" s="59">
        <f>'C завтраками| Bed and breakfast'!BA5</f>
        <v>45565</v>
      </c>
    </row>
    <row r="6" spans="1:16011" s="18" customFormat="1" ht="10.35" customHeight="1" x14ac:dyDescent="0.2">
      <c r="A6" s="17" t="s">
        <v>149</v>
      </c>
    </row>
    <row r="7" spans="1:16011" s="18" customFormat="1" ht="10.35" customHeight="1" x14ac:dyDescent="0.2">
      <c r="A7" s="19">
        <v>1</v>
      </c>
      <c r="B7" s="17">
        <f>'C завтраками| Bed and breakfast'!B7-1800</f>
        <v>10900</v>
      </c>
      <c r="C7" s="17">
        <f>'C завтраками| Bed and breakfast'!C7-1800</f>
        <v>16300</v>
      </c>
      <c r="D7" s="17">
        <f>'C завтраками| Bed and breakfast'!D7-1800</f>
        <v>10900</v>
      </c>
      <c r="E7" s="17">
        <f>'C завтраками| Bed and breakfast'!E7-1800</f>
        <v>16300</v>
      </c>
      <c r="F7" s="17">
        <f>'C завтраками| Bed and breakfast'!F7-1800</f>
        <v>16300</v>
      </c>
      <c r="G7" s="17">
        <f>'C завтраками| Bed and breakfast'!G7-1800</f>
        <v>12100</v>
      </c>
      <c r="H7" s="17">
        <f>'C завтраками| Bed and breakfast'!H7-1800</f>
        <v>12100</v>
      </c>
      <c r="I7" s="17">
        <f>'C завтраками| Bed and breakfast'!I7-1800</f>
        <v>9700</v>
      </c>
      <c r="J7" s="17">
        <f>'C завтраками| Bed and breakfast'!J7-1800</f>
        <v>9700</v>
      </c>
      <c r="K7" s="17">
        <f>'C завтраками| Bed and breakfast'!K7-1800</f>
        <v>10900</v>
      </c>
      <c r="L7" s="17">
        <f>'C завтраками| Bed and breakfast'!L7-1800</f>
        <v>13300</v>
      </c>
      <c r="M7" s="17">
        <f>'C завтраками| Bed and breakfast'!M7-1800</f>
        <v>12100</v>
      </c>
      <c r="N7" s="17">
        <f>'C завтраками| Bed and breakfast'!N7-1800</f>
        <v>7800</v>
      </c>
      <c r="O7" s="17">
        <f>'C завтраками| Bed and breakfast'!O7-1800</f>
        <v>9700</v>
      </c>
      <c r="P7" s="17">
        <f>'C завтраками| Bed and breakfast'!P7-1800</f>
        <v>9700</v>
      </c>
      <c r="Q7" s="17">
        <f>'C завтраками| Bed and breakfast'!Q7-1800</f>
        <v>10900</v>
      </c>
      <c r="R7" s="17">
        <f>'C завтраками| Bed and breakfast'!R7-1800</f>
        <v>12100</v>
      </c>
      <c r="S7" s="17">
        <f>'C завтраками| Bed and breakfast'!S7-1800</f>
        <v>7800</v>
      </c>
      <c r="T7" s="17">
        <f>'C завтраками| Bed and breakfast'!T7-1800</f>
        <v>7800</v>
      </c>
      <c r="U7" s="17">
        <f>'C завтраками| Bed and breakfast'!U7-1800</f>
        <v>8300</v>
      </c>
      <c r="V7" s="17">
        <f>'C завтраками| Bed and breakfast'!V7-1800</f>
        <v>11800</v>
      </c>
      <c r="W7" s="17">
        <f>'C завтраками| Bed and breakfast'!W7-1800</f>
        <v>9700</v>
      </c>
      <c r="X7" s="17">
        <f>'C завтраками| Bed and breakfast'!X7-1800</f>
        <v>10400</v>
      </c>
      <c r="Y7" s="17">
        <f>'C завтраками| Bed and breakfast'!Y7-1800</f>
        <v>14200</v>
      </c>
      <c r="Z7" s="17">
        <f>'C завтраками| Bed and breakfast'!Z7-1800</f>
        <v>10400</v>
      </c>
      <c r="AA7" s="17">
        <f>'C завтраками| Bed and breakfast'!AA7-1800</f>
        <v>10400</v>
      </c>
      <c r="AB7" s="17">
        <f>'C завтраками| Bed and breakfast'!AB7-1800</f>
        <v>10400</v>
      </c>
      <c r="AC7" s="17">
        <f>'C завтраками| Bed and breakfast'!AC7-1800</f>
        <v>13000</v>
      </c>
      <c r="AD7" s="17">
        <f>'C завтраками| Bed and breakfast'!AD7-1800</f>
        <v>11800</v>
      </c>
      <c r="AE7" s="17">
        <f>'C завтраками| Bed and breakfast'!AE7-1800</f>
        <v>13000</v>
      </c>
      <c r="AF7" s="17">
        <f>'C завтраками| Bed and breakfast'!AF7-1800</f>
        <v>11800</v>
      </c>
      <c r="AG7" s="17">
        <f>'C завтраками| Bed and breakfast'!AG7-1800</f>
        <v>11800</v>
      </c>
      <c r="AH7" s="17">
        <f>'C завтраками| Bed and breakfast'!AH7-1800</f>
        <v>10400</v>
      </c>
      <c r="AI7" s="17">
        <f>'C завтраками| Bed and breakfast'!AI7-1800</f>
        <v>11800</v>
      </c>
      <c r="AJ7" s="17">
        <f>'C завтраками| Bed and breakfast'!AJ7-1800</f>
        <v>13000</v>
      </c>
      <c r="AK7" s="17">
        <f>'C завтраками| Bed and breakfast'!AK7-1800</f>
        <v>11800</v>
      </c>
      <c r="AL7" s="17">
        <f>'C завтраками| Bed and breakfast'!AL7-1800</f>
        <v>13000</v>
      </c>
      <c r="AM7" s="17">
        <f>'C завтраками| Bed and breakfast'!AM7-1800</f>
        <v>11800</v>
      </c>
      <c r="AN7" s="17">
        <f>'C завтраками| Bed and breakfast'!AN7-1800</f>
        <v>13000</v>
      </c>
      <c r="AO7" s="17">
        <f>'C завтраками| Bed and breakfast'!AO7-1800</f>
        <v>13000</v>
      </c>
      <c r="AP7" s="17">
        <f>'C завтраками| Bed and breakfast'!AP7-1800</f>
        <v>13000</v>
      </c>
      <c r="AQ7" s="17">
        <f>'C завтраками| Bed and breakfast'!AQ7-1800</f>
        <v>11800</v>
      </c>
      <c r="AR7" s="17">
        <f>'C завтраками| Bed and breakfast'!AR7-1800</f>
        <v>13000</v>
      </c>
      <c r="AS7" s="17">
        <f>'C завтраками| Bed and breakfast'!AS7-1800</f>
        <v>11800</v>
      </c>
      <c r="AT7" s="17">
        <f>'C завтраками| Bed and breakfast'!AT7-1800</f>
        <v>13000</v>
      </c>
      <c r="AU7" s="17">
        <f>'C завтраками| Bed and breakfast'!AU7-1800</f>
        <v>11800</v>
      </c>
      <c r="AV7" s="17">
        <f>'C завтраками| Bed and breakfast'!AV7-1800</f>
        <v>13000</v>
      </c>
      <c r="AW7" s="17">
        <f>'C завтраками| Bed and breakfast'!AW7-1800</f>
        <v>11800</v>
      </c>
      <c r="AX7" s="17">
        <f>'C завтраками| Bed and breakfast'!AX7-1800</f>
        <v>13000</v>
      </c>
      <c r="AY7" s="17">
        <f>'C завтраками| Bed and breakfast'!AY7-1800</f>
        <v>11800</v>
      </c>
      <c r="AZ7" s="17">
        <f>'C завтраками| Bed and breakfast'!AZ7-1800</f>
        <v>13000</v>
      </c>
      <c r="BA7" s="17">
        <f>'C завтраками| Bed and breakfast'!BA7-1800</f>
        <v>11800</v>
      </c>
    </row>
    <row r="8" spans="1:16011" s="18" customFormat="1" ht="10.35" customHeight="1" x14ac:dyDescent="0.2">
      <c r="A8" s="17" t="s">
        <v>150</v>
      </c>
    </row>
    <row r="9" spans="1:16011" s="18" customFormat="1" ht="10.35" customHeight="1" x14ac:dyDescent="0.2">
      <c r="A9" s="19">
        <v>1</v>
      </c>
      <c r="B9" s="17">
        <f>'C завтраками| Bed and breakfast'!B10-1800</f>
        <v>11900</v>
      </c>
      <c r="C9" s="17">
        <f>'C завтраками| Bed and breakfast'!C10-1800</f>
        <v>17300</v>
      </c>
      <c r="D9" s="17">
        <f>'C завтраками| Bed and breakfast'!D10-1800</f>
        <v>11900</v>
      </c>
      <c r="E9" s="17">
        <f>'C завтраками| Bed and breakfast'!E10-1800</f>
        <v>17300</v>
      </c>
      <c r="F9" s="17">
        <f>'C завтраками| Bed and breakfast'!F10-1800</f>
        <v>17300</v>
      </c>
      <c r="G9" s="17">
        <f>'C завтраками| Bed and breakfast'!G10-1800</f>
        <v>13100</v>
      </c>
      <c r="H9" s="17">
        <f>'C завтраками| Bed and breakfast'!H10-1800</f>
        <v>13100</v>
      </c>
      <c r="I9" s="17">
        <f>'C завтраками| Bed and breakfast'!I10-1800</f>
        <v>10700</v>
      </c>
      <c r="J9" s="17">
        <f>'C завтраками| Bed and breakfast'!J10-1800</f>
        <v>10700</v>
      </c>
      <c r="K9" s="17">
        <f>'C завтраками| Bed and breakfast'!K10-1800</f>
        <v>11900</v>
      </c>
      <c r="L9" s="17">
        <f>'C завтраками| Bed and breakfast'!L10-1800</f>
        <v>14300</v>
      </c>
      <c r="M9" s="17">
        <f>'C завтраками| Bed and breakfast'!M10-1800</f>
        <v>13100</v>
      </c>
      <c r="N9" s="17">
        <f>'C завтраками| Bed and breakfast'!N10-1800</f>
        <v>8800</v>
      </c>
      <c r="O9" s="17">
        <f>'C завтраками| Bed and breakfast'!O10-1800</f>
        <v>10700</v>
      </c>
      <c r="P9" s="17">
        <f>'C завтраками| Bed and breakfast'!P10-1800</f>
        <v>10700</v>
      </c>
      <c r="Q9" s="17">
        <f>'C завтраками| Bed and breakfast'!Q10-1800</f>
        <v>11900</v>
      </c>
      <c r="R9" s="17">
        <f>'C завтраками| Bed and breakfast'!R10-1800</f>
        <v>13100</v>
      </c>
      <c r="S9" s="17">
        <f>'C завтраками| Bed and breakfast'!S10-1800</f>
        <v>8800</v>
      </c>
      <c r="T9" s="17">
        <f>'C завтраками| Bed and breakfast'!T10-1800</f>
        <v>8800</v>
      </c>
      <c r="U9" s="17">
        <f>'C завтраками| Bed and breakfast'!U10-1800</f>
        <v>9300</v>
      </c>
      <c r="V9" s="17">
        <f>'C завтраками| Bed and breakfast'!V10-1800</f>
        <v>12800</v>
      </c>
      <c r="W9" s="17">
        <f>'C завтраками| Bed and breakfast'!W10-1800</f>
        <v>10700</v>
      </c>
      <c r="X9" s="17">
        <f>'C завтраками| Bed and breakfast'!X10-1800</f>
        <v>11400</v>
      </c>
      <c r="Y9" s="17">
        <f>'C завтраками| Bed and breakfast'!Y10-1800</f>
        <v>15200</v>
      </c>
      <c r="Z9" s="17">
        <f>'C завтраками| Bed and breakfast'!Z10-1800</f>
        <v>11400</v>
      </c>
      <c r="AA9" s="17">
        <f>'C завтраками| Bed and breakfast'!AA10-1800</f>
        <v>11400</v>
      </c>
      <c r="AB9" s="17">
        <f>'C завтраками| Bed and breakfast'!AB10-1800</f>
        <v>11400</v>
      </c>
      <c r="AC9" s="17">
        <f>'C завтраками| Bed and breakfast'!AC10-1800</f>
        <v>14000</v>
      </c>
      <c r="AD9" s="17">
        <f>'C завтраками| Bed and breakfast'!AD10-1800</f>
        <v>12800</v>
      </c>
      <c r="AE9" s="17">
        <f>'C завтраками| Bed and breakfast'!AE10-1800</f>
        <v>14000</v>
      </c>
      <c r="AF9" s="17">
        <f>'C завтраками| Bed and breakfast'!AF10-1800</f>
        <v>12800</v>
      </c>
      <c r="AG9" s="17">
        <f>'C завтраками| Bed and breakfast'!AG10-1800</f>
        <v>12800</v>
      </c>
      <c r="AH9" s="17">
        <f>'C завтраками| Bed and breakfast'!AH10-1800</f>
        <v>11400</v>
      </c>
      <c r="AI9" s="17">
        <f>'C завтраками| Bed and breakfast'!AI10-1800</f>
        <v>12800</v>
      </c>
      <c r="AJ9" s="17">
        <f>'C завтраками| Bed and breakfast'!AJ10-1800</f>
        <v>14000</v>
      </c>
      <c r="AK9" s="17">
        <f>'C завтраками| Bed and breakfast'!AK10-1800</f>
        <v>12800</v>
      </c>
      <c r="AL9" s="17">
        <f>'C завтраками| Bed and breakfast'!AL10-1800</f>
        <v>14000</v>
      </c>
      <c r="AM9" s="17">
        <f>'C завтраками| Bed and breakfast'!AM10-1800</f>
        <v>12800</v>
      </c>
      <c r="AN9" s="17">
        <f>'C завтраками| Bed and breakfast'!AN10-1800</f>
        <v>14000</v>
      </c>
      <c r="AO9" s="17">
        <f>'C завтраками| Bed and breakfast'!AO10-1800</f>
        <v>14000</v>
      </c>
      <c r="AP9" s="17">
        <f>'C завтраками| Bed and breakfast'!AP10-1800</f>
        <v>14000</v>
      </c>
      <c r="AQ9" s="17">
        <f>'C завтраками| Bed and breakfast'!AQ10-1800</f>
        <v>12800</v>
      </c>
      <c r="AR9" s="17">
        <f>'C завтраками| Bed and breakfast'!AR10-1800</f>
        <v>14000</v>
      </c>
      <c r="AS9" s="17">
        <f>'C завтраками| Bed and breakfast'!AS10-1800</f>
        <v>12800</v>
      </c>
      <c r="AT9" s="17">
        <f>'C завтраками| Bed and breakfast'!AT10-1800</f>
        <v>14000</v>
      </c>
      <c r="AU9" s="17">
        <f>'C завтраками| Bed and breakfast'!AU10-1800</f>
        <v>12800</v>
      </c>
      <c r="AV9" s="17">
        <f>'C завтраками| Bed and breakfast'!AV10-1800</f>
        <v>14000</v>
      </c>
      <c r="AW9" s="17">
        <f>'C завтраками| Bed and breakfast'!AW10-1800</f>
        <v>12800</v>
      </c>
      <c r="AX9" s="17">
        <f>'C завтраками| Bed and breakfast'!AX10-1800</f>
        <v>14000</v>
      </c>
      <c r="AY9" s="17">
        <f>'C завтраками| Bed and breakfast'!AY10-1800</f>
        <v>12800</v>
      </c>
      <c r="AZ9" s="17">
        <f>'C завтраками| Bed and breakfast'!AZ10-1800</f>
        <v>14000</v>
      </c>
      <c r="BA9" s="17">
        <f>'C завтраками| Bed and breakfast'!BA10-1800</f>
        <v>12800</v>
      </c>
    </row>
    <row r="10" spans="1:16011" s="18" customFormat="1" ht="10.35" customHeight="1" x14ac:dyDescent="0.2">
      <c r="A10" s="17" t="s">
        <v>151</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row>
    <row r="11" spans="1:16011" s="18" customFormat="1" ht="10.35" customHeight="1" x14ac:dyDescent="0.2">
      <c r="A11" s="19">
        <v>1</v>
      </c>
      <c r="B11" s="17">
        <f>'C завтраками| Bed and breakfast'!B13-1800</f>
        <v>12900</v>
      </c>
      <c r="C11" s="17">
        <f>'C завтраками| Bed and breakfast'!C13-1800</f>
        <v>18300</v>
      </c>
      <c r="D11" s="17">
        <f>'C завтраками| Bed and breakfast'!D13-1800</f>
        <v>12900</v>
      </c>
      <c r="E11" s="17">
        <f>'C завтраками| Bed and breakfast'!E13-1800</f>
        <v>18300</v>
      </c>
      <c r="F11" s="17">
        <f>'C завтраками| Bed and breakfast'!F13-1800</f>
        <v>18300</v>
      </c>
      <c r="G11" s="17">
        <f>'C завтраками| Bed and breakfast'!G13-1800</f>
        <v>14100</v>
      </c>
      <c r="H11" s="17">
        <f>'C завтраками| Bed and breakfast'!H13-1800</f>
        <v>14100</v>
      </c>
      <c r="I11" s="17">
        <f>'C завтраками| Bed and breakfast'!I13-1800</f>
        <v>11700</v>
      </c>
      <c r="J11" s="17">
        <f>'C завтраками| Bed and breakfast'!J13-1800</f>
        <v>11700</v>
      </c>
      <c r="K11" s="17">
        <f>'C завтраками| Bed and breakfast'!K13-1800</f>
        <v>12900</v>
      </c>
      <c r="L11" s="17">
        <f>'C завтраками| Bed and breakfast'!L13-1800</f>
        <v>15300</v>
      </c>
      <c r="M11" s="17">
        <f>'C завтраками| Bed and breakfast'!M13-1800</f>
        <v>14100</v>
      </c>
      <c r="N11" s="17">
        <f>'C завтраками| Bed and breakfast'!N13-1800</f>
        <v>9800</v>
      </c>
      <c r="O11" s="17">
        <f>'C завтраками| Bed and breakfast'!O13-1800</f>
        <v>11700</v>
      </c>
      <c r="P11" s="17">
        <f>'C завтраками| Bed and breakfast'!P13-1800</f>
        <v>11700</v>
      </c>
      <c r="Q11" s="17">
        <f>'C завтраками| Bed and breakfast'!Q13-1800</f>
        <v>12900</v>
      </c>
      <c r="R11" s="17">
        <f>'C завтраками| Bed and breakfast'!R13-1800</f>
        <v>14100</v>
      </c>
      <c r="S11" s="17">
        <f>'C завтраками| Bed and breakfast'!S13-1800</f>
        <v>9800</v>
      </c>
      <c r="T11" s="17">
        <f>'C завтраками| Bed and breakfast'!T13-1800</f>
        <v>9800</v>
      </c>
      <c r="U11" s="17">
        <f>'C завтраками| Bed and breakfast'!U13-1800</f>
        <v>10300</v>
      </c>
      <c r="V11" s="17">
        <f>'C завтраками| Bed and breakfast'!V13-1800</f>
        <v>13800</v>
      </c>
      <c r="W11" s="17">
        <f>'C завтраками| Bed and breakfast'!W13-1800</f>
        <v>11700</v>
      </c>
      <c r="X11" s="17">
        <f>'C завтраками| Bed and breakfast'!X13-1800</f>
        <v>12400</v>
      </c>
      <c r="Y11" s="17">
        <f>'C завтраками| Bed and breakfast'!Y13-1800</f>
        <v>16200</v>
      </c>
      <c r="Z11" s="17">
        <f>'C завтраками| Bed and breakfast'!Z13-1800</f>
        <v>12400</v>
      </c>
      <c r="AA11" s="17">
        <f>'C завтраками| Bed and breakfast'!AA13-1800</f>
        <v>12400</v>
      </c>
      <c r="AB11" s="17">
        <f>'C завтраками| Bed and breakfast'!AB13-1800</f>
        <v>12400</v>
      </c>
      <c r="AC11" s="17">
        <f>'C завтраками| Bed and breakfast'!AC13-1800</f>
        <v>15000</v>
      </c>
      <c r="AD11" s="17">
        <f>'C завтраками| Bed and breakfast'!AD13-1800</f>
        <v>13800</v>
      </c>
      <c r="AE11" s="17">
        <f>'C завтраками| Bed and breakfast'!AE13-1800</f>
        <v>15000</v>
      </c>
      <c r="AF11" s="17">
        <f>'C завтраками| Bed and breakfast'!AF13-1800</f>
        <v>13800</v>
      </c>
      <c r="AG11" s="17">
        <f>'C завтраками| Bed and breakfast'!AG13-1800</f>
        <v>13800</v>
      </c>
      <c r="AH11" s="17">
        <f>'C завтраками| Bed and breakfast'!AH13-1800</f>
        <v>12400</v>
      </c>
      <c r="AI11" s="17">
        <f>'C завтраками| Bed and breakfast'!AI13-1800</f>
        <v>13800</v>
      </c>
      <c r="AJ11" s="17">
        <f>'C завтраками| Bed and breakfast'!AJ13-1800</f>
        <v>15000</v>
      </c>
      <c r="AK11" s="17">
        <f>'C завтраками| Bed and breakfast'!AK13-1800</f>
        <v>13800</v>
      </c>
      <c r="AL11" s="17">
        <f>'C завтраками| Bed and breakfast'!AL13-1800</f>
        <v>15000</v>
      </c>
      <c r="AM11" s="17">
        <f>'C завтраками| Bed and breakfast'!AM13-1800</f>
        <v>13800</v>
      </c>
      <c r="AN11" s="17">
        <f>'C завтраками| Bed and breakfast'!AN13-1800</f>
        <v>15000</v>
      </c>
      <c r="AO11" s="17">
        <f>'C завтраками| Bed and breakfast'!AO13-1800</f>
        <v>15000</v>
      </c>
      <c r="AP11" s="17">
        <f>'C завтраками| Bed and breakfast'!AP13-1800</f>
        <v>15000</v>
      </c>
      <c r="AQ11" s="17">
        <f>'C завтраками| Bed and breakfast'!AQ13-1800</f>
        <v>13800</v>
      </c>
      <c r="AR11" s="17">
        <f>'C завтраками| Bed and breakfast'!AR13-1800</f>
        <v>15000</v>
      </c>
      <c r="AS11" s="17">
        <f>'C завтраками| Bed and breakfast'!AS13-1800</f>
        <v>13800</v>
      </c>
      <c r="AT11" s="17">
        <f>'C завтраками| Bed and breakfast'!AT13-1800</f>
        <v>15000</v>
      </c>
      <c r="AU11" s="17">
        <f>'C завтраками| Bed and breakfast'!AU13-1800</f>
        <v>13800</v>
      </c>
      <c r="AV11" s="17">
        <f>'C завтраками| Bed and breakfast'!AV13-1800</f>
        <v>15000</v>
      </c>
      <c r="AW11" s="17">
        <f>'C завтраками| Bed and breakfast'!AW13-1800</f>
        <v>13800</v>
      </c>
      <c r="AX11" s="17">
        <f>'C завтраками| Bed and breakfast'!AX13-1800</f>
        <v>15000</v>
      </c>
      <c r="AY11" s="17">
        <f>'C завтраками| Bed and breakfast'!AY13-1800</f>
        <v>13800</v>
      </c>
      <c r="AZ11" s="17">
        <f>'C завтраками| Bed and breakfast'!AZ13-1800</f>
        <v>15000</v>
      </c>
      <c r="BA11" s="17">
        <f>'C завтраками| Bed and breakfast'!BA13-1800</f>
        <v>13800</v>
      </c>
    </row>
    <row r="12" spans="1:16011" s="18" customFormat="1" ht="10.35" customHeight="1" x14ac:dyDescent="0.2">
      <c r="A12" s="17" t="s">
        <v>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row>
    <row r="13" spans="1:16011" s="18" customFormat="1" ht="10.35" customHeight="1" x14ac:dyDescent="0.2">
      <c r="A13" s="19">
        <v>1</v>
      </c>
      <c r="B13" s="17">
        <f>'C завтраками| Bed and breakfast'!B16-1800</f>
        <v>13900</v>
      </c>
      <c r="C13" s="17">
        <f>'C завтраками| Bed and breakfast'!C16-1800</f>
        <v>19300</v>
      </c>
      <c r="D13" s="17">
        <f>'C завтраками| Bed and breakfast'!D16-1800</f>
        <v>13900</v>
      </c>
      <c r="E13" s="17">
        <f>'C завтраками| Bed and breakfast'!E16-1800</f>
        <v>19300</v>
      </c>
      <c r="F13" s="17">
        <f>'C завтраками| Bed and breakfast'!F16-1800</f>
        <v>19300</v>
      </c>
      <c r="G13" s="17">
        <f>'C завтраками| Bed and breakfast'!G16-1800</f>
        <v>15100</v>
      </c>
      <c r="H13" s="17">
        <f>'C завтраками| Bed and breakfast'!H16-1800</f>
        <v>15100</v>
      </c>
      <c r="I13" s="17">
        <f>'C завтраками| Bed and breakfast'!I16-1800</f>
        <v>12700</v>
      </c>
      <c r="J13" s="17">
        <f>'C завтраками| Bed and breakfast'!J16-1800</f>
        <v>12700</v>
      </c>
      <c r="K13" s="17">
        <f>'C завтраками| Bed and breakfast'!K16-1800</f>
        <v>13900</v>
      </c>
      <c r="L13" s="17">
        <f>'C завтраками| Bed and breakfast'!L16-1800</f>
        <v>16300</v>
      </c>
      <c r="M13" s="17">
        <f>'C завтраками| Bed and breakfast'!M16-1800</f>
        <v>15100</v>
      </c>
      <c r="N13" s="17">
        <f>'C завтраками| Bed and breakfast'!N16-1800</f>
        <v>10800</v>
      </c>
      <c r="O13" s="17">
        <f>'C завтраками| Bed and breakfast'!O16-1800</f>
        <v>12700</v>
      </c>
      <c r="P13" s="17">
        <f>'C завтраками| Bed and breakfast'!P16-1800</f>
        <v>12700</v>
      </c>
      <c r="Q13" s="17">
        <f>'C завтраками| Bed and breakfast'!Q16-1800</f>
        <v>13900</v>
      </c>
      <c r="R13" s="17">
        <f>'C завтраками| Bed and breakfast'!R16-1800</f>
        <v>15100</v>
      </c>
      <c r="S13" s="17">
        <f>'C завтраками| Bed and breakfast'!S16-1800</f>
        <v>10800</v>
      </c>
      <c r="T13" s="17">
        <f>'C завтраками| Bed and breakfast'!T16-1800</f>
        <v>10800</v>
      </c>
      <c r="U13" s="17">
        <f>'C завтраками| Bed and breakfast'!U16-1800</f>
        <v>11300</v>
      </c>
      <c r="V13" s="17">
        <f>'C завтраками| Bed and breakfast'!V16-1800</f>
        <v>14800</v>
      </c>
      <c r="W13" s="17">
        <f>'C завтраками| Bed and breakfast'!W16-1800</f>
        <v>12700</v>
      </c>
      <c r="X13" s="17">
        <f>'C завтраками| Bed and breakfast'!X16-1800</f>
        <v>13400</v>
      </c>
      <c r="Y13" s="17">
        <f>'C завтраками| Bed and breakfast'!Y16-1800</f>
        <v>17200</v>
      </c>
      <c r="Z13" s="17">
        <f>'C завтраками| Bed and breakfast'!Z16-1800</f>
        <v>13400</v>
      </c>
      <c r="AA13" s="17">
        <f>'C завтраками| Bed and breakfast'!AA16-1800</f>
        <v>13400</v>
      </c>
      <c r="AB13" s="17">
        <f>'C завтраками| Bed and breakfast'!AB16-1800</f>
        <v>13400</v>
      </c>
      <c r="AC13" s="17">
        <f>'C завтраками| Bed and breakfast'!AC16-1800</f>
        <v>16000</v>
      </c>
      <c r="AD13" s="17">
        <f>'C завтраками| Bed and breakfast'!AD16-1800</f>
        <v>14800</v>
      </c>
      <c r="AE13" s="17">
        <f>'C завтраками| Bed and breakfast'!AE16-1800</f>
        <v>16000</v>
      </c>
      <c r="AF13" s="17">
        <f>'C завтраками| Bed and breakfast'!AF16-1800</f>
        <v>14800</v>
      </c>
      <c r="AG13" s="17">
        <f>'C завтраками| Bed and breakfast'!AG16-1800</f>
        <v>14800</v>
      </c>
      <c r="AH13" s="17">
        <f>'C завтраками| Bed and breakfast'!AH16-1800</f>
        <v>13400</v>
      </c>
      <c r="AI13" s="17">
        <f>'C завтраками| Bed and breakfast'!AI16-1800</f>
        <v>14800</v>
      </c>
      <c r="AJ13" s="17">
        <f>'C завтраками| Bed and breakfast'!AJ16-1800</f>
        <v>16000</v>
      </c>
      <c r="AK13" s="17">
        <f>'C завтраками| Bed and breakfast'!AK16-1800</f>
        <v>14800</v>
      </c>
      <c r="AL13" s="17">
        <f>'C завтраками| Bed and breakfast'!AL16-1800</f>
        <v>16000</v>
      </c>
      <c r="AM13" s="17">
        <f>'C завтраками| Bed and breakfast'!AM16-1800</f>
        <v>14800</v>
      </c>
      <c r="AN13" s="17">
        <f>'C завтраками| Bed and breakfast'!AN16-1800</f>
        <v>16000</v>
      </c>
      <c r="AO13" s="17">
        <f>'C завтраками| Bed and breakfast'!AO16-1800</f>
        <v>16000</v>
      </c>
      <c r="AP13" s="17">
        <f>'C завтраками| Bed and breakfast'!AP16-1800</f>
        <v>16000</v>
      </c>
      <c r="AQ13" s="17">
        <f>'C завтраками| Bed and breakfast'!AQ16-1800</f>
        <v>14800</v>
      </c>
      <c r="AR13" s="17">
        <f>'C завтраками| Bed and breakfast'!AR16-1800</f>
        <v>16000</v>
      </c>
      <c r="AS13" s="17">
        <f>'C завтраками| Bed and breakfast'!AS16-1800</f>
        <v>14800</v>
      </c>
      <c r="AT13" s="17">
        <f>'C завтраками| Bed and breakfast'!AT16-1800</f>
        <v>16000</v>
      </c>
      <c r="AU13" s="17">
        <f>'C завтраками| Bed and breakfast'!AU16-1800</f>
        <v>14800</v>
      </c>
      <c r="AV13" s="17">
        <f>'C завтраками| Bed and breakfast'!AV16-1800</f>
        <v>16000</v>
      </c>
      <c r="AW13" s="17">
        <f>'C завтраками| Bed and breakfast'!AW16-1800</f>
        <v>14800</v>
      </c>
      <c r="AX13" s="17">
        <f>'C завтраками| Bed and breakfast'!AX16-1800</f>
        <v>16000</v>
      </c>
      <c r="AY13" s="17">
        <f>'C завтраками| Bed and breakfast'!AY16-1800</f>
        <v>14800</v>
      </c>
      <c r="AZ13" s="17">
        <f>'C завтраками| Bed and breakfast'!AZ16-1800</f>
        <v>16000</v>
      </c>
      <c r="BA13" s="17">
        <f>'C завтраками| Bed and breakfast'!BA16-1800</f>
        <v>14800</v>
      </c>
    </row>
    <row r="14" spans="1:16011" s="18" customFormat="1" ht="10.35" customHeight="1" x14ac:dyDescent="0.2">
      <c r="A14" s="17" t="s">
        <v>152</v>
      </c>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row>
    <row r="15" spans="1:16011" s="18" customFormat="1" ht="10.35" customHeight="1" x14ac:dyDescent="0.2">
      <c r="A15" s="19">
        <v>1</v>
      </c>
      <c r="B15" s="17">
        <f>'C завтраками| Bed and breakfast'!B19-1800</f>
        <v>14900</v>
      </c>
      <c r="C15" s="17">
        <f>'C завтраками| Bed and breakfast'!C19-1800</f>
        <v>20300</v>
      </c>
      <c r="D15" s="17">
        <f>'C завтраками| Bed and breakfast'!D19-1800</f>
        <v>14900</v>
      </c>
      <c r="E15" s="17">
        <f>'C завтраками| Bed and breakfast'!E19-1800</f>
        <v>20300</v>
      </c>
      <c r="F15" s="17">
        <f>'C завтраками| Bed and breakfast'!F19-1800</f>
        <v>20300</v>
      </c>
      <c r="G15" s="17">
        <f>'C завтраками| Bed and breakfast'!G19-1800</f>
        <v>16100</v>
      </c>
      <c r="H15" s="17">
        <f>'C завтраками| Bed and breakfast'!H19-1800</f>
        <v>16100</v>
      </c>
      <c r="I15" s="17">
        <f>'C завтраками| Bed and breakfast'!I19-1800</f>
        <v>13700</v>
      </c>
      <c r="J15" s="17">
        <f>'C завтраками| Bed and breakfast'!J19-1800</f>
        <v>13700</v>
      </c>
      <c r="K15" s="17">
        <f>'C завтраками| Bed and breakfast'!K19-1800</f>
        <v>14900</v>
      </c>
      <c r="L15" s="17">
        <f>'C завтраками| Bed and breakfast'!L19-1800</f>
        <v>17300</v>
      </c>
      <c r="M15" s="17">
        <f>'C завтраками| Bed and breakfast'!M19-1800</f>
        <v>16100</v>
      </c>
      <c r="N15" s="17">
        <f>'C завтраками| Bed and breakfast'!N19-1800</f>
        <v>11800</v>
      </c>
      <c r="O15" s="17">
        <f>'C завтраками| Bed and breakfast'!O19-1800</f>
        <v>13700</v>
      </c>
      <c r="P15" s="17">
        <f>'C завтраками| Bed and breakfast'!P19-1800</f>
        <v>13700</v>
      </c>
      <c r="Q15" s="17">
        <f>'C завтраками| Bed and breakfast'!Q19-1800</f>
        <v>14900</v>
      </c>
      <c r="R15" s="17">
        <f>'C завтраками| Bed and breakfast'!R19-1800</f>
        <v>16100</v>
      </c>
      <c r="S15" s="17">
        <f>'C завтраками| Bed and breakfast'!S19-1800</f>
        <v>11800</v>
      </c>
      <c r="T15" s="17">
        <f>'C завтраками| Bed and breakfast'!T19-1800</f>
        <v>11800</v>
      </c>
      <c r="U15" s="17">
        <f>'C завтраками| Bed and breakfast'!U19-1800</f>
        <v>12300</v>
      </c>
      <c r="V15" s="17">
        <f>'C завтраками| Bed and breakfast'!V19-1800</f>
        <v>15800</v>
      </c>
      <c r="W15" s="17">
        <f>'C завтраками| Bed and breakfast'!W19-1800</f>
        <v>13700</v>
      </c>
      <c r="X15" s="17">
        <f>'C завтраками| Bed and breakfast'!X19-1800</f>
        <v>14400</v>
      </c>
      <c r="Y15" s="17">
        <f>'C завтраками| Bed and breakfast'!Y19-1800</f>
        <v>18200</v>
      </c>
      <c r="Z15" s="17">
        <f>'C завтраками| Bed and breakfast'!Z19-1800</f>
        <v>14400</v>
      </c>
      <c r="AA15" s="17">
        <f>'C завтраками| Bed and breakfast'!AA19-1800</f>
        <v>14400</v>
      </c>
      <c r="AB15" s="17">
        <f>'C завтраками| Bed and breakfast'!AB19-1800</f>
        <v>14400</v>
      </c>
      <c r="AC15" s="17">
        <f>'C завтраками| Bed and breakfast'!AC19-1800</f>
        <v>17000</v>
      </c>
      <c r="AD15" s="17">
        <f>'C завтраками| Bed and breakfast'!AD19-1800</f>
        <v>15800</v>
      </c>
      <c r="AE15" s="17">
        <f>'C завтраками| Bed and breakfast'!AE19-1800</f>
        <v>17000</v>
      </c>
      <c r="AF15" s="17">
        <f>'C завтраками| Bed and breakfast'!AF19-1800</f>
        <v>15800</v>
      </c>
      <c r="AG15" s="17">
        <f>'C завтраками| Bed and breakfast'!AG19-1800</f>
        <v>15800</v>
      </c>
      <c r="AH15" s="17">
        <f>'C завтраками| Bed and breakfast'!AH19-1800</f>
        <v>14400</v>
      </c>
      <c r="AI15" s="17">
        <f>'C завтраками| Bed and breakfast'!AI19-1800</f>
        <v>15800</v>
      </c>
      <c r="AJ15" s="17">
        <f>'C завтраками| Bed and breakfast'!AJ19-1800</f>
        <v>17000</v>
      </c>
      <c r="AK15" s="17">
        <f>'C завтраками| Bed and breakfast'!AK19-1800</f>
        <v>15800</v>
      </c>
      <c r="AL15" s="17">
        <f>'C завтраками| Bed and breakfast'!AL19-1800</f>
        <v>17000</v>
      </c>
      <c r="AM15" s="17">
        <f>'C завтраками| Bed and breakfast'!AM19-1800</f>
        <v>15800</v>
      </c>
      <c r="AN15" s="17">
        <f>'C завтраками| Bed and breakfast'!AN19-1800</f>
        <v>17000</v>
      </c>
      <c r="AO15" s="17">
        <f>'C завтраками| Bed and breakfast'!AO19-1800</f>
        <v>17000</v>
      </c>
      <c r="AP15" s="17">
        <f>'C завтраками| Bed and breakfast'!AP19-1800</f>
        <v>17000</v>
      </c>
      <c r="AQ15" s="17">
        <f>'C завтраками| Bed and breakfast'!AQ19-1800</f>
        <v>15800</v>
      </c>
      <c r="AR15" s="17">
        <f>'C завтраками| Bed and breakfast'!AR19-1800</f>
        <v>17000</v>
      </c>
      <c r="AS15" s="17">
        <f>'C завтраками| Bed and breakfast'!AS19-1800</f>
        <v>15800</v>
      </c>
      <c r="AT15" s="17">
        <f>'C завтраками| Bed and breakfast'!AT19-1800</f>
        <v>17000</v>
      </c>
      <c r="AU15" s="17">
        <f>'C завтраками| Bed and breakfast'!AU19-1800</f>
        <v>15800</v>
      </c>
      <c r="AV15" s="17">
        <f>'C завтраками| Bed and breakfast'!AV19-1800</f>
        <v>17000</v>
      </c>
      <c r="AW15" s="17">
        <f>'C завтраками| Bed and breakfast'!AW19-1800</f>
        <v>15800</v>
      </c>
      <c r="AX15" s="17">
        <f>'C завтраками| Bed and breakfast'!AX19-1800</f>
        <v>17000</v>
      </c>
      <c r="AY15" s="17">
        <f>'C завтраками| Bed and breakfast'!AY19-1800</f>
        <v>15800</v>
      </c>
      <c r="AZ15" s="17">
        <f>'C завтраками| Bed and breakfast'!AZ19-1800</f>
        <v>17000</v>
      </c>
      <c r="BA15" s="17">
        <f>'C завтраками| Bed and breakfast'!BA19-1800</f>
        <v>15800</v>
      </c>
    </row>
    <row r="16" spans="1:16011" s="18" customFormat="1" ht="10.35" customHeight="1" x14ac:dyDescent="0.2">
      <c r="A16" s="41"/>
      <c r="B16" s="161"/>
      <c r="C16" s="161"/>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c r="FY16" s="154"/>
      <c r="FZ16" s="154"/>
      <c r="GA16" s="154"/>
      <c r="GB16" s="154"/>
      <c r="GC16" s="154"/>
      <c r="GD16" s="154"/>
      <c r="GE16" s="154"/>
      <c r="GF16" s="154"/>
      <c r="GG16" s="154"/>
      <c r="GH16" s="154"/>
      <c r="GI16" s="154"/>
      <c r="GJ16" s="154"/>
      <c r="GK16" s="154"/>
      <c r="GL16" s="154"/>
      <c r="GM16" s="154"/>
      <c r="GN16" s="154"/>
      <c r="GO16" s="154"/>
      <c r="GP16" s="154"/>
      <c r="GQ16" s="154"/>
      <c r="GR16" s="154"/>
      <c r="GS16" s="154"/>
      <c r="GT16" s="154"/>
      <c r="GU16" s="154"/>
      <c r="GV16" s="154"/>
      <c r="GW16" s="154"/>
      <c r="GX16" s="154"/>
      <c r="GY16" s="154"/>
      <c r="GZ16" s="154"/>
      <c r="HA16" s="154"/>
      <c r="HB16" s="154"/>
      <c r="HC16" s="154"/>
      <c r="HD16" s="154"/>
      <c r="HE16" s="154"/>
      <c r="HF16" s="154"/>
      <c r="HG16" s="154"/>
      <c r="HH16" s="154"/>
      <c r="HI16" s="154"/>
      <c r="HJ16" s="154"/>
      <c r="HK16" s="154"/>
      <c r="HL16" s="154"/>
      <c r="HM16" s="154"/>
      <c r="HN16" s="154"/>
      <c r="HO16" s="154"/>
      <c r="HP16" s="154"/>
      <c r="HQ16" s="154"/>
      <c r="HR16" s="154"/>
      <c r="HS16" s="154"/>
      <c r="HT16" s="154"/>
      <c r="HU16" s="154"/>
      <c r="HV16" s="154"/>
      <c r="HW16" s="154"/>
      <c r="HX16" s="154"/>
      <c r="HY16" s="154"/>
      <c r="HZ16" s="154"/>
      <c r="IA16" s="154"/>
      <c r="IB16" s="154"/>
      <c r="IC16" s="154"/>
      <c r="ID16" s="154"/>
      <c r="IE16" s="154"/>
      <c r="IF16" s="154"/>
      <c r="IG16" s="154"/>
      <c r="IH16" s="154"/>
      <c r="II16" s="154"/>
      <c r="IJ16" s="154"/>
      <c r="IK16" s="154"/>
      <c r="IL16" s="154"/>
      <c r="IM16" s="154"/>
      <c r="IN16" s="154"/>
      <c r="IO16" s="154"/>
      <c r="IP16" s="154"/>
      <c r="IQ16" s="154"/>
      <c r="IR16" s="154"/>
      <c r="IS16" s="154"/>
      <c r="IT16" s="154"/>
      <c r="IU16" s="154"/>
      <c r="IV16" s="154"/>
      <c r="IW16" s="154"/>
      <c r="IX16" s="154"/>
      <c r="IY16" s="154"/>
      <c r="IZ16" s="154"/>
      <c r="JA16" s="154"/>
      <c r="JB16" s="154"/>
      <c r="JC16" s="154"/>
      <c r="JD16" s="154"/>
      <c r="JE16" s="154"/>
      <c r="JF16" s="154"/>
      <c r="JG16" s="154"/>
      <c r="JH16" s="154"/>
      <c r="JI16" s="154"/>
      <c r="JJ16" s="154"/>
      <c r="JK16" s="154"/>
      <c r="JL16" s="154"/>
      <c r="JM16" s="154"/>
      <c r="JN16" s="154"/>
      <c r="JO16" s="154"/>
      <c r="JP16" s="154"/>
      <c r="JQ16" s="154"/>
      <c r="JR16" s="154"/>
      <c r="JS16" s="154"/>
      <c r="JT16" s="154"/>
      <c r="JU16" s="154"/>
      <c r="JV16" s="154"/>
      <c r="JW16" s="154"/>
      <c r="JX16" s="154"/>
      <c r="JY16" s="154"/>
      <c r="JZ16" s="154"/>
      <c r="KA16" s="154"/>
      <c r="KB16" s="154"/>
      <c r="KC16" s="154"/>
      <c r="KD16" s="154"/>
      <c r="KE16" s="154"/>
      <c r="KF16" s="154"/>
      <c r="KG16" s="154"/>
      <c r="KH16" s="154"/>
      <c r="KI16" s="154"/>
      <c r="KJ16" s="154"/>
      <c r="KK16" s="154"/>
      <c r="KL16" s="154"/>
      <c r="KM16" s="154"/>
      <c r="KN16" s="154"/>
      <c r="KO16" s="154"/>
      <c r="KP16" s="154"/>
      <c r="KQ16" s="154"/>
      <c r="KR16" s="154"/>
      <c r="KS16" s="154"/>
      <c r="KT16" s="154"/>
      <c r="KU16" s="154"/>
      <c r="KV16" s="154"/>
      <c r="KW16" s="154"/>
      <c r="KX16" s="154"/>
      <c r="KY16" s="154"/>
      <c r="KZ16" s="154"/>
      <c r="LA16" s="154"/>
      <c r="LB16" s="154"/>
      <c r="LC16" s="154"/>
      <c r="LD16" s="154"/>
      <c r="LE16" s="154"/>
      <c r="LF16" s="154"/>
      <c r="LG16" s="154"/>
      <c r="LH16" s="154"/>
      <c r="LI16" s="154"/>
      <c r="LJ16" s="154"/>
      <c r="LK16" s="154"/>
      <c r="LL16" s="154"/>
      <c r="LM16" s="154"/>
      <c r="LN16" s="154"/>
      <c r="LO16" s="154"/>
      <c r="LP16" s="154"/>
      <c r="LQ16" s="154"/>
      <c r="LR16" s="154"/>
      <c r="LS16" s="154"/>
      <c r="LT16" s="154"/>
      <c r="LU16" s="154"/>
      <c r="LV16" s="154"/>
      <c r="LW16" s="154"/>
      <c r="LX16" s="154"/>
      <c r="LY16" s="154"/>
      <c r="LZ16" s="154"/>
      <c r="MA16" s="154"/>
      <c r="MB16" s="154"/>
      <c r="MC16" s="154"/>
      <c r="MD16" s="154"/>
      <c r="ME16" s="154"/>
      <c r="MF16" s="154"/>
      <c r="MG16" s="154"/>
      <c r="MH16" s="154"/>
      <c r="MI16" s="154"/>
      <c r="MJ16" s="154"/>
      <c r="MK16" s="154"/>
      <c r="ML16" s="154"/>
      <c r="MM16" s="154"/>
      <c r="MN16" s="154"/>
      <c r="MO16" s="154"/>
      <c r="MP16" s="154"/>
      <c r="MQ16" s="154"/>
      <c r="MR16" s="154"/>
      <c r="MS16" s="154"/>
      <c r="MT16" s="154"/>
      <c r="MU16" s="154"/>
      <c r="MV16" s="154"/>
      <c r="MW16" s="154"/>
      <c r="MX16" s="154"/>
      <c r="MY16" s="154"/>
      <c r="MZ16" s="154"/>
      <c r="NA16" s="154"/>
      <c r="NB16" s="154"/>
      <c r="NC16" s="154"/>
      <c r="ND16" s="154"/>
      <c r="NE16" s="154"/>
      <c r="NF16" s="154"/>
      <c r="NG16" s="154"/>
      <c r="NH16" s="154"/>
      <c r="NI16" s="154"/>
      <c r="NJ16" s="154"/>
      <c r="NK16" s="154"/>
      <c r="NL16" s="154"/>
      <c r="NM16" s="154"/>
      <c r="NN16" s="154"/>
      <c r="NO16" s="154"/>
      <c r="NP16" s="154"/>
      <c r="NQ16" s="154"/>
      <c r="NR16" s="154"/>
      <c r="NS16" s="154"/>
      <c r="NT16" s="154"/>
      <c r="NU16" s="154"/>
      <c r="NV16" s="154"/>
      <c r="NW16" s="154"/>
      <c r="NX16" s="154"/>
      <c r="NY16" s="154"/>
      <c r="NZ16" s="154"/>
      <c r="OA16" s="154"/>
      <c r="OB16" s="154"/>
      <c r="OC16" s="154"/>
      <c r="OD16" s="154"/>
      <c r="OE16" s="154"/>
      <c r="OF16" s="154"/>
      <c r="OG16" s="154"/>
      <c r="OH16" s="154"/>
      <c r="OI16" s="154"/>
      <c r="OJ16" s="154"/>
      <c r="OK16" s="154"/>
      <c r="OL16" s="154"/>
      <c r="OM16" s="154"/>
      <c r="ON16" s="154"/>
      <c r="OO16" s="154"/>
      <c r="OP16" s="154"/>
      <c r="OQ16" s="154"/>
      <c r="OR16" s="154"/>
      <c r="OS16" s="154"/>
      <c r="OT16" s="154"/>
      <c r="OU16" s="154"/>
      <c r="OV16" s="154"/>
      <c r="OW16" s="154"/>
      <c r="OX16" s="154"/>
      <c r="OY16" s="154"/>
      <c r="OZ16" s="154"/>
      <c r="PA16" s="154"/>
      <c r="PB16" s="154"/>
      <c r="PC16" s="154"/>
      <c r="PD16" s="154"/>
      <c r="PE16" s="154"/>
      <c r="PF16" s="154"/>
      <c r="PG16" s="154"/>
      <c r="PH16" s="154"/>
      <c r="PI16" s="154"/>
      <c r="PJ16" s="154"/>
      <c r="PK16" s="154"/>
      <c r="PL16" s="154"/>
      <c r="PM16" s="154"/>
      <c r="PN16" s="154"/>
      <c r="PO16" s="154"/>
      <c r="PP16" s="154"/>
      <c r="PQ16" s="154"/>
      <c r="PR16" s="154"/>
      <c r="PS16" s="154"/>
      <c r="PT16" s="154"/>
      <c r="PU16" s="154"/>
      <c r="PV16" s="154"/>
      <c r="PW16" s="154"/>
      <c r="PX16" s="154"/>
      <c r="PY16" s="154"/>
      <c r="PZ16" s="154"/>
      <c r="QA16" s="154"/>
      <c r="QB16" s="154"/>
      <c r="QC16" s="154"/>
      <c r="QD16" s="154"/>
      <c r="QE16" s="154"/>
      <c r="QF16" s="154"/>
      <c r="QG16" s="154"/>
      <c r="QH16" s="154"/>
      <c r="QI16" s="154"/>
      <c r="QJ16" s="154"/>
      <c r="QK16" s="154"/>
      <c r="QL16" s="154"/>
      <c r="QM16" s="154"/>
      <c r="QN16" s="154"/>
      <c r="QO16" s="154"/>
      <c r="QP16" s="154"/>
      <c r="QQ16" s="154"/>
      <c r="QR16" s="154"/>
      <c r="QS16" s="154"/>
      <c r="QT16" s="154"/>
      <c r="QU16" s="154"/>
      <c r="QV16" s="154"/>
      <c r="QW16" s="154"/>
      <c r="QX16" s="154"/>
      <c r="QY16" s="154"/>
      <c r="QZ16" s="154"/>
      <c r="RA16" s="154"/>
      <c r="RB16" s="154"/>
      <c r="RC16" s="154"/>
      <c r="RD16" s="154"/>
      <c r="RE16" s="154"/>
      <c r="RF16" s="154"/>
      <c r="RG16" s="154"/>
      <c r="RH16" s="154"/>
      <c r="RI16" s="154"/>
      <c r="RJ16" s="154"/>
      <c r="RK16" s="154"/>
      <c r="RL16" s="154"/>
      <c r="RM16" s="154"/>
      <c r="RN16" s="154"/>
      <c r="RO16" s="154"/>
      <c r="RP16" s="154"/>
      <c r="RQ16" s="154"/>
      <c r="RR16" s="154"/>
      <c r="RS16" s="154"/>
      <c r="RT16" s="154"/>
      <c r="RU16" s="154"/>
      <c r="RV16" s="154"/>
      <c r="RW16" s="154"/>
      <c r="RX16" s="154"/>
      <c r="RY16" s="154"/>
      <c r="RZ16" s="154"/>
      <c r="SA16" s="154"/>
      <c r="SB16" s="154"/>
      <c r="SC16" s="154"/>
      <c r="SD16" s="154"/>
      <c r="SE16" s="154"/>
      <c r="SF16" s="154"/>
      <c r="SG16" s="154"/>
      <c r="SH16" s="154"/>
      <c r="SI16" s="154"/>
      <c r="SJ16" s="154"/>
      <c r="SK16" s="154"/>
      <c r="SL16" s="154"/>
      <c r="SM16" s="154"/>
      <c r="SN16" s="154"/>
      <c r="SO16" s="154"/>
      <c r="SP16" s="154"/>
      <c r="SQ16" s="154"/>
      <c r="SR16" s="154"/>
      <c r="SS16" s="154"/>
      <c r="ST16" s="154"/>
      <c r="SU16" s="154"/>
      <c r="SV16" s="154"/>
      <c r="SW16" s="154"/>
      <c r="SX16" s="154"/>
      <c r="SY16" s="154"/>
      <c r="SZ16" s="154"/>
      <c r="TA16" s="154"/>
      <c r="TB16" s="154"/>
      <c r="TC16" s="154"/>
      <c r="TD16" s="154"/>
      <c r="TE16" s="154"/>
      <c r="TF16" s="154"/>
      <c r="TG16" s="154"/>
      <c r="TH16" s="154"/>
      <c r="TI16" s="154"/>
      <c r="TJ16" s="154"/>
      <c r="TK16" s="154"/>
      <c r="TL16" s="154"/>
      <c r="TM16" s="154"/>
      <c r="TN16" s="154"/>
      <c r="TO16" s="154"/>
      <c r="TP16" s="154"/>
      <c r="TQ16" s="154"/>
      <c r="TR16" s="154"/>
      <c r="TS16" s="154"/>
      <c r="TT16" s="154"/>
      <c r="TU16" s="154"/>
      <c r="TV16" s="154"/>
      <c r="TW16" s="154"/>
      <c r="TX16" s="154"/>
      <c r="TY16" s="154"/>
      <c r="TZ16" s="154"/>
      <c r="UA16" s="154"/>
      <c r="UB16" s="154"/>
      <c r="UC16" s="154"/>
      <c r="UD16" s="154"/>
      <c r="UE16" s="154"/>
      <c r="UF16" s="154"/>
      <c r="UG16" s="154"/>
      <c r="UH16" s="154"/>
      <c r="UI16" s="154"/>
      <c r="UJ16" s="154"/>
      <c r="UK16" s="154"/>
      <c r="UL16" s="154"/>
      <c r="UM16" s="154"/>
      <c r="UN16" s="154"/>
      <c r="UO16" s="154"/>
      <c r="UP16" s="154"/>
      <c r="UQ16" s="154"/>
      <c r="UR16" s="154"/>
      <c r="US16" s="154"/>
      <c r="UT16" s="154"/>
      <c r="UU16" s="154"/>
      <c r="UV16" s="154"/>
      <c r="UW16" s="154"/>
      <c r="UX16" s="154"/>
      <c r="UY16" s="154"/>
      <c r="UZ16" s="154"/>
      <c r="VA16" s="154"/>
      <c r="VB16" s="154"/>
      <c r="VC16" s="154"/>
      <c r="VD16" s="154"/>
      <c r="VE16" s="154"/>
      <c r="VF16" s="154"/>
      <c r="VG16" s="154"/>
      <c r="VH16" s="154"/>
      <c r="VI16" s="154"/>
      <c r="VJ16" s="154"/>
      <c r="VK16" s="154"/>
      <c r="VL16" s="154"/>
      <c r="VM16" s="154"/>
      <c r="VN16" s="154"/>
      <c r="VO16" s="154"/>
      <c r="VP16" s="154"/>
      <c r="VQ16" s="154"/>
      <c r="VR16" s="154"/>
      <c r="VS16" s="154"/>
      <c r="VT16" s="154"/>
      <c r="VU16" s="154"/>
      <c r="VV16" s="154"/>
      <c r="VW16" s="154"/>
      <c r="VX16" s="154"/>
      <c r="VY16" s="154"/>
      <c r="VZ16" s="154"/>
      <c r="WA16" s="154"/>
      <c r="WB16" s="154"/>
      <c r="WC16" s="154"/>
      <c r="WD16" s="154"/>
      <c r="WE16" s="154"/>
      <c r="WF16" s="154"/>
      <c r="WG16" s="154"/>
      <c r="WH16" s="154"/>
      <c r="WI16" s="154"/>
      <c r="WJ16" s="154"/>
      <c r="WK16" s="154"/>
      <c r="WL16" s="154"/>
      <c r="WM16" s="154"/>
      <c r="WN16" s="154"/>
      <c r="WO16" s="154"/>
      <c r="WP16" s="154"/>
      <c r="WQ16" s="154"/>
      <c r="WR16" s="154"/>
      <c r="WS16" s="154"/>
      <c r="WT16" s="154"/>
      <c r="WU16" s="154"/>
      <c r="WV16" s="154"/>
      <c r="WW16" s="154"/>
      <c r="WX16" s="154"/>
      <c r="WY16" s="154"/>
      <c r="WZ16" s="154"/>
      <c r="XA16" s="154"/>
      <c r="XB16" s="154"/>
      <c r="XC16" s="154"/>
      <c r="XD16" s="154"/>
      <c r="XE16" s="154"/>
      <c r="XF16" s="154"/>
      <c r="XG16" s="154"/>
      <c r="XH16" s="154"/>
      <c r="XI16" s="154"/>
      <c r="XJ16" s="154"/>
      <c r="XK16" s="154"/>
      <c r="XL16" s="154"/>
      <c r="XM16" s="154"/>
      <c r="XN16" s="154"/>
      <c r="XO16" s="154"/>
      <c r="XP16" s="154"/>
      <c r="XQ16" s="154"/>
      <c r="XR16" s="154"/>
      <c r="XS16" s="154"/>
      <c r="XT16" s="154"/>
      <c r="XU16" s="154"/>
      <c r="XV16" s="154"/>
      <c r="XW16" s="154"/>
      <c r="XX16" s="154"/>
      <c r="XY16" s="154"/>
      <c r="XZ16" s="154"/>
      <c r="YA16" s="154"/>
      <c r="YB16" s="154"/>
      <c r="YC16" s="154"/>
      <c r="YD16" s="154"/>
      <c r="YE16" s="154"/>
      <c r="YF16" s="154"/>
      <c r="YG16" s="154"/>
      <c r="YH16" s="154"/>
      <c r="YI16" s="154"/>
      <c r="YJ16" s="154"/>
      <c r="YK16" s="154"/>
      <c r="YL16" s="154"/>
      <c r="YM16" s="154"/>
      <c r="YN16" s="154"/>
      <c r="YO16" s="154"/>
      <c r="YP16" s="154"/>
      <c r="YQ16" s="154"/>
      <c r="YR16" s="154"/>
      <c r="YS16" s="154"/>
      <c r="YT16" s="154"/>
      <c r="YU16" s="154"/>
      <c r="YV16" s="154"/>
      <c r="YW16" s="154"/>
      <c r="YX16" s="154"/>
      <c r="YY16" s="154"/>
      <c r="YZ16" s="154"/>
      <c r="ZA16" s="154"/>
      <c r="ZB16" s="154"/>
      <c r="ZC16" s="154"/>
      <c r="ZD16" s="154"/>
      <c r="ZE16" s="154"/>
      <c r="ZF16" s="154"/>
      <c r="ZG16" s="154"/>
      <c r="ZH16" s="154"/>
      <c r="ZI16" s="154"/>
      <c r="ZJ16" s="154"/>
      <c r="ZK16" s="154"/>
      <c r="ZL16" s="154"/>
      <c r="ZM16" s="154"/>
      <c r="ZN16" s="154"/>
      <c r="ZO16" s="154"/>
      <c r="ZP16" s="154"/>
      <c r="ZQ16" s="154"/>
      <c r="ZR16" s="154"/>
      <c r="ZS16" s="154"/>
      <c r="ZT16" s="154"/>
      <c r="ZU16" s="154"/>
      <c r="ZV16" s="154"/>
      <c r="ZW16" s="154"/>
      <c r="ZX16" s="154"/>
      <c r="ZY16" s="154"/>
      <c r="ZZ16" s="154"/>
      <c r="AAA16" s="154"/>
      <c r="AAB16" s="154"/>
      <c r="AAC16" s="154"/>
      <c r="AAD16" s="154"/>
      <c r="AAE16" s="154"/>
      <c r="AAF16" s="154"/>
      <c r="AAG16" s="154"/>
      <c r="AAH16" s="154"/>
      <c r="AAI16" s="154"/>
      <c r="AAJ16" s="154"/>
      <c r="AAK16" s="154"/>
      <c r="AAL16" s="154"/>
      <c r="AAM16" s="154"/>
      <c r="AAN16" s="154"/>
      <c r="AAO16" s="154"/>
      <c r="AAP16" s="154"/>
      <c r="AAQ16" s="154"/>
      <c r="AAR16" s="154"/>
      <c r="AAS16" s="154"/>
      <c r="AAT16" s="154"/>
      <c r="AAU16" s="154"/>
      <c r="AAV16" s="154"/>
      <c r="AAW16" s="154"/>
      <c r="AAX16" s="154"/>
      <c r="AAY16" s="154"/>
      <c r="AAZ16" s="154"/>
      <c r="ABA16" s="154"/>
      <c r="ABB16" s="154"/>
      <c r="ABC16" s="154"/>
      <c r="ABD16" s="154"/>
      <c r="ABE16" s="154"/>
      <c r="ABF16" s="154"/>
      <c r="ABG16" s="154"/>
      <c r="ABH16" s="154"/>
      <c r="ABI16" s="154"/>
      <c r="ABJ16" s="154"/>
      <c r="ABK16" s="154"/>
      <c r="ABL16" s="154"/>
      <c r="ABM16" s="154"/>
      <c r="ABN16" s="154"/>
      <c r="ABO16" s="154"/>
      <c r="ABP16" s="154"/>
      <c r="ABQ16" s="154"/>
      <c r="ABR16" s="154"/>
      <c r="ABS16" s="154"/>
      <c r="ABT16" s="154"/>
      <c r="ABU16" s="154"/>
      <c r="ABV16" s="154"/>
      <c r="ABW16" s="154"/>
      <c r="ABX16" s="154"/>
      <c r="ABY16" s="154"/>
      <c r="ABZ16" s="154"/>
      <c r="ACA16" s="154"/>
      <c r="ACB16" s="154"/>
      <c r="ACC16" s="154"/>
      <c r="ACD16" s="154"/>
      <c r="ACE16" s="154"/>
      <c r="ACF16" s="154"/>
      <c r="ACG16" s="154"/>
      <c r="ACH16" s="154"/>
      <c r="ACI16" s="154"/>
      <c r="ACJ16" s="154"/>
      <c r="ACK16" s="154"/>
      <c r="ACL16" s="154"/>
      <c r="ACM16" s="154"/>
      <c r="ACN16" s="154"/>
      <c r="ACO16" s="154"/>
      <c r="ACP16" s="154"/>
      <c r="ACQ16" s="154"/>
      <c r="ACR16" s="154"/>
      <c r="ACS16" s="154"/>
      <c r="ACT16" s="154"/>
      <c r="ACU16" s="154"/>
      <c r="ACV16" s="154"/>
      <c r="ACW16" s="154"/>
      <c r="ACX16" s="154"/>
      <c r="ACY16" s="154"/>
      <c r="ACZ16" s="154"/>
      <c r="ADA16" s="154"/>
      <c r="ADB16" s="154"/>
      <c r="ADC16" s="154"/>
      <c r="ADD16" s="154"/>
      <c r="ADE16" s="154"/>
      <c r="ADF16" s="154"/>
      <c r="ADG16" s="154"/>
      <c r="ADH16" s="154"/>
      <c r="ADI16" s="154"/>
      <c r="ADJ16" s="154"/>
      <c r="ADK16" s="154"/>
      <c r="ADL16" s="154"/>
      <c r="ADM16" s="154"/>
      <c r="ADN16" s="154"/>
      <c r="ADO16" s="154"/>
      <c r="ADP16" s="154"/>
      <c r="ADQ16" s="154"/>
      <c r="ADR16" s="154"/>
      <c r="ADS16" s="154"/>
      <c r="ADT16" s="154"/>
      <c r="ADU16" s="154"/>
      <c r="ADV16" s="154"/>
      <c r="ADW16" s="154"/>
      <c r="ADX16" s="154"/>
      <c r="ADY16" s="154"/>
      <c r="ADZ16" s="154"/>
      <c r="AEA16" s="154"/>
      <c r="AEB16" s="154"/>
      <c r="AEC16" s="154"/>
      <c r="AED16" s="154"/>
      <c r="AEE16" s="154"/>
      <c r="AEF16" s="154"/>
      <c r="AEG16" s="154"/>
      <c r="AEH16" s="154"/>
      <c r="AEI16" s="154"/>
      <c r="AEJ16" s="154"/>
      <c r="AEK16" s="154"/>
      <c r="AEL16" s="154"/>
      <c r="AEM16" s="154"/>
      <c r="AEN16" s="154"/>
      <c r="AEO16" s="154"/>
      <c r="AEP16" s="154"/>
      <c r="AEQ16" s="154"/>
      <c r="AER16" s="154"/>
      <c r="AES16" s="154"/>
      <c r="AET16" s="154"/>
      <c r="AEU16" s="154"/>
      <c r="AEV16" s="154"/>
      <c r="AEW16" s="154"/>
      <c r="AEX16" s="154"/>
      <c r="AEY16" s="154"/>
      <c r="AEZ16" s="154"/>
      <c r="AFA16" s="154"/>
      <c r="AFB16" s="154"/>
      <c r="AFC16" s="154"/>
      <c r="AFD16" s="154"/>
      <c r="AFE16" s="154"/>
      <c r="AFF16" s="154"/>
      <c r="AFG16" s="154"/>
      <c r="AFH16" s="154"/>
      <c r="AFI16" s="154"/>
      <c r="AFJ16" s="154"/>
      <c r="AFK16" s="154"/>
      <c r="AFL16" s="154"/>
      <c r="AFM16" s="154"/>
      <c r="AFN16" s="154"/>
      <c r="AFO16" s="154"/>
      <c r="AFP16" s="154"/>
      <c r="AFQ16" s="154"/>
      <c r="AFR16" s="154"/>
      <c r="AFS16" s="154"/>
      <c r="AFT16" s="154"/>
      <c r="AFU16" s="154"/>
      <c r="AFV16" s="154"/>
      <c r="AFW16" s="154"/>
      <c r="AFX16" s="154"/>
      <c r="AFY16" s="154"/>
      <c r="AFZ16" s="154"/>
      <c r="AGA16" s="154"/>
      <c r="AGB16" s="154"/>
      <c r="AGC16" s="154"/>
      <c r="AGD16" s="154"/>
      <c r="AGE16" s="154"/>
      <c r="AGF16" s="154"/>
      <c r="AGG16" s="154"/>
      <c r="AGH16" s="154"/>
      <c r="AGI16" s="154"/>
      <c r="AGJ16" s="154"/>
      <c r="AGK16" s="154"/>
      <c r="AGL16" s="154"/>
      <c r="AGM16" s="154"/>
      <c r="AGN16" s="154"/>
      <c r="AGO16" s="154"/>
      <c r="AGP16" s="154"/>
      <c r="AGQ16" s="154"/>
      <c r="AGR16" s="154"/>
      <c r="AGS16" s="154"/>
      <c r="AGT16" s="154"/>
      <c r="AGU16" s="154"/>
      <c r="AGV16" s="154"/>
      <c r="AGW16" s="154"/>
      <c r="AGX16" s="154"/>
      <c r="AGY16" s="154"/>
      <c r="AGZ16" s="154"/>
      <c r="AHA16" s="154"/>
      <c r="AHB16" s="154"/>
      <c r="AHC16" s="154"/>
      <c r="AHD16" s="154"/>
      <c r="AHE16" s="154"/>
      <c r="AHF16" s="154"/>
      <c r="AHG16" s="154"/>
      <c r="AHH16" s="154"/>
      <c r="AHI16" s="154"/>
      <c r="AHJ16" s="154"/>
      <c r="AHK16" s="154"/>
      <c r="AHL16" s="154"/>
      <c r="AHM16" s="154"/>
      <c r="AHN16" s="154"/>
      <c r="AHO16" s="154"/>
      <c r="AHP16" s="154"/>
      <c r="AHQ16" s="154"/>
      <c r="AHR16" s="154"/>
      <c r="AHS16" s="154"/>
      <c r="AHT16" s="154"/>
      <c r="AHU16" s="154"/>
      <c r="AHV16" s="154"/>
      <c r="AHW16" s="154"/>
      <c r="AHX16" s="154"/>
      <c r="AHY16" s="154"/>
      <c r="AHZ16" s="154"/>
      <c r="AIA16" s="154"/>
      <c r="AIB16" s="154"/>
      <c r="AIC16" s="154"/>
      <c r="AID16" s="154"/>
      <c r="AIE16" s="154"/>
      <c r="AIF16" s="154"/>
      <c r="AIG16" s="154"/>
      <c r="AIH16" s="154"/>
      <c r="AII16" s="154"/>
      <c r="AIJ16" s="154"/>
      <c r="AIK16" s="154"/>
      <c r="AIL16" s="154"/>
      <c r="AIM16" s="154"/>
      <c r="AIN16" s="154"/>
      <c r="AIO16" s="154"/>
      <c r="AIP16" s="154"/>
      <c r="AIQ16" s="154"/>
      <c r="AIR16" s="154"/>
      <c r="AIS16" s="154"/>
      <c r="AIT16" s="154"/>
      <c r="AIU16" s="154"/>
      <c r="AIV16" s="154"/>
      <c r="AIW16" s="154"/>
      <c r="AIX16" s="154"/>
      <c r="AIY16" s="154"/>
      <c r="AIZ16" s="154"/>
      <c r="AJA16" s="154"/>
      <c r="AJB16" s="154"/>
      <c r="AJC16" s="154"/>
      <c r="AJD16" s="154"/>
      <c r="AJE16" s="154"/>
      <c r="AJF16" s="154"/>
      <c r="AJG16" s="154"/>
      <c r="AJH16" s="154"/>
      <c r="AJI16" s="154"/>
      <c r="AJJ16" s="154"/>
      <c r="AJK16" s="154"/>
      <c r="AJL16" s="154"/>
      <c r="AJM16" s="154"/>
      <c r="AJN16" s="154"/>
      <c r="AJO16" s="154"/>
      <c r="AJP16" s="154"/>
      <c r="AJQ16" s="154"/>
      <c r="AJR16" s="154"/>
      <c r="AJS16" s="154"/>
      <c r="AJT16" s="154"/>
      <c r="AJU16" s="154"/>
      <c r="AJV16" s="154"/>
      <c r="AJW16" s="154"/>
      <c r="AJX16" s="154"/>
      <c r="AJY16" s="154"/>
      <c r="AJZ16" s="154"/>
      <c r="AKA16" s="154"/>
      <c r="AKB16" s="154"/>
      <c r="AKC16" s="154"/>
      <c r="AKD16" s="154"/>
      <c r="AKE16" s="154"/>
      <c r="AKF16" s="154"/>
      <c r="AKG16" s="154"/>
      <c r="AKH16" s="154"/>
      <c r="AKI16" s="154"/>
      <c r="AKJ16" s="154"/>
      <c r="AKK16" s="154"/>
      <c r="AKL16" s="154"/>
      <c r="AKM16" s="154"/>
      <c r="AKN16" s="154"/>
      <c r="AKO16" s="154"/>
      <c r="AKP16" s="154"/>
      <c r="AKQ16" s="154"/>
      <c r="AKR16" s="154"/>
      <c r="AKS16" s="154"/>
      <c r="AKT16" s="154"/>
      <c r="AKU16" s="154"/>
      <c r="AKV16" s="154"/>
      <c r="AKW16" s="154"/>
      <c r="AKX16" s="154"/>
      <c r="AKY16" s="154"/>
      <c r="AKZ16" s="154"/>
      <c r="ALA16" s="154"/>
      <c r="ALB16" s="154"/>
      <c r="ALC16" s="154"/>
      <c r="ALD16" s="154"/>
      <c r="ALE16" s="154"/>
      <c r="ALF16" s="154"/>
      <c r="ALG16" s="154"/>
      <c r="ALH16" s="154"/>
      <c r="ALI16" s="154"/>
      <c r="ALJ16" s="154"/>
      <c r="ALK16" s="154"/>
      <c r="ALL16" s="154"/>
      <c r="ALM16" s="154"/>
      <c r="ALN16" s="154"/>
      <c r="ALO16" s="154"/>
      <c r="ALP16" s="154"/>
      <c r="ALQ16" s="154"/>
      <c r="ALR16" s="154"/>
      <c r="ALS16" s="154"/>
      <c r="ALT16" s="154"/>
      <c r="ALU16" s="154"/>
      <c r="ALV16" s="154"/>
      <c r="ALW16" s="154"/>
      <c r="ALX16" s="154"/>
      <c r="ALY16" s="154"/>
      <c r="ALZ16" s="154"/>
      <c r="AMA16" s="154"/>
      <c r="AMB16" s="154"/>
      <c r="AMC16" s="154"/>
      <c r="AMD16" s="154"/>
      <c r="AME16" s="154"/>
      <c r="AMF16" s="154"/>
      <c r="AMG16" s="154"/>
      <c r="AMH16" s="154"/>
      <c r="AMI16" s="154"/>
      <c r="AMJ16" s="154"/>
      <c r="AMK16" s="154"/>
      <c r="AML16" s="154"/>
      <c r="AMM16" s="154"/>
      <c r="AMN16" s="154"/>
      <c r="AMO16" s="154"/>
      <c r="AMP16" s="154"/>
      <c r="AMQ16" s="154"/>
      <c r="AMR16" s="154"/>
      <c r="AMS16" s="154"/>
      <c r="AMT16" s="154"/>
      <c r="AMU16" s="154"/>
      <c r="AMV16" s="154"/>
      <c r="AMW16" s="154"/>
      <c r="AMX16" s="154"/>
      <c r="AMY16" s="154"/>
      <c r="AMZ16" s="154"/>
      <c r="ANA16" s="154"/>
      <c r="ANB16" s="154"/>
      <c r="ANC16" s="154"/>
      <c r="AND16" s="154"/>
      <c r="ANE16" s="154"/>
      <c r="ANF16" s="154"/>
      <c r="ANG16" s="154"/>
      <c r="ANH16" s="154"/>
      <c r="ANI16" s="154"/>
      <c r="ANJ16" s="154"/>
      <c r="ANK16" s="154"/>
      <c r="ANL16" s="154"/>
      <c r="ANM16" s="154"/>
      <c r="ANN16" s="154"/>
      <c r="ANO16" s="154"/>
      <c r="ANP16" s="154"/>
      <c r="ANQ16" s="154"/>
      <c r="ANR16" s="154"/>
      <c r="ANS16" s="154"/>
      <c r="ANT16" s="154"/>
      <c r="ANU16" s="154"/>
      <c r="ANV16" s="154"/>
      <c r="ANW16" s="154"/>
      <c r="ANX16" s="154"/>
      <c r="ANY16" s="154"/>
      <c r="ANZ16" s="154"/>
      <c r="AOA16" s="154"/>
      <c r="AOB16" s="154"/>
      <c r="AOC16" s="154"/>
      <c r="AOD16" s="154"/>
      <c r="AOE16" s="154"/>
      <c r="AOF16" s="154"/>
      <c r="AOG16" s="154"/>
      <c r="AOH16" s="154"/>
      <c r="AOI16" s="154"/>
      <c r="AOJ16" s="154"/>
      <c r="AOK16" s="154"/>
      <c r="AOL16" s="154"/>
      <c r="AOM16" s="154"/>
      <c r="AON16" s="154"/>
      <c r="AOO16" s="154"/>
      <c r="AOP16" s="154"/>
      <c r="AOQ16" s="154"/>
      <c r="AOR16" s="154"/>
      <c r="AOS16" s="154"/>
      <c r="AOT16" s="154"/>
      <c r="AOU16" s="154"/>
      <c r="AOV16" s="154"/>
      <c r="AOW16" s="154"/>
      <c r="AOX16" s="154"/>
      <c r="AOY16" s="154"/>
      <c r="AOZ16" s="154"/>
      <c r="APA16" s="154"/>
      <c r="APB16" s="154"/>
      <c r="APC16" s="154"/>
      <c r="APD16" s="154"/>
      <c r="APE16" s="154"/>
      <c r="APF16" s="154"/>
      <c r="APG16" s="154"/>
      <c r="APH16" s="154"/>
      <c r="API16" s="154"/>
      <c r="APJ16" s="154"/>
      <c r="APK16" s="154"/>
      <c r="APL16" s="154"/>
      <c r="APM16" s="154"/>
      <c r="APN16" s="154"/>
      <c r="APO16" s="154"/>
      <c r="APP16" s="154"/>
      <c r="APQ16" s="154"/>
      <c r="APR16" s="154"/>
      <c r="APS16" s="154"/>
      <c r="APT16" s="154"/>
      <c r="APU16" s="154"/>
      <c r="APV16" s="154"/>
      <c r="APW16" s="154"/>
      <c r="APX16" s="154"/>
      <c r="APY16" s="154"/>
      <c r="APZ16" s="154"/>
      <c r="AQA16" s="154"/>
      <c r="AQB16" s="154"/>
      <c r="AQC16" s="154"/>
      <c r="AQD16" s="154"/>
      <c r="AQE16" s="154"/>
      <c r="AQF16" s="154"/>
      <c r="AQG16" s="154"/>
      <c r="AQH16" s="154"/>
      <c r="AQI16" s="154"/>
      <c r="AQJ16" s="154"/>
      <c r="AQK16" s="154"/>
      <c r="AQL16" s="154"/>
      <c r="AQM16" s="154"/>
      <c r="AQN16" s="154"/>
      <c r="AQO16" s="154"/>
      <c r="AQP16" s="154"/>
      <c r="AQQ16" s="154"/>
      <c r="AQR16" s="154"/>
      <c r="AQS16" s="154"/>
      <c r="AQT16" s="154"/>
      <c r="AQU16" s="154"/>
      <c r="AQV16" s="154"/>
      <c r="AQW16" s="154"/>
      <c r="AQX16" s="154"/>
      <c r="AQY16" s="154"/>
      <c r="AQZ16" s="154"/>
      <c r="ARA16" s="154"/>
      <c r="ARB16" s="154"/>
      <c r="ARC16" s="154"/>
      <c r="ARD16" s="154"/>
      <c r="ARE16" s="154"/>
      <c r="ARF16" s="154"/>
      <c r="ARG16" s="154"/>
      <c r="ARH16" s="154"/>
      <c r="ARI16" s="154"/>
      <c r="ARJ16" s="154"/>
      <c r="ARK16" s="154"/>
      <c r="ARL16" s="154"/>
      <c r="ARM16" s="154"/>
      <c r="ARN16" s="154"/>
      <c r="ARO16" s="154"/>
      <c r="ARP16" s="154"/>
      <c r="ARQ16" s="154"/>
      <c r="ARR16" s="154"/>
      <c r="ARS16" s="154"/>
      <c r="ART16" s="154"/>
      <c r="ARU16" s="154"/>
      <c r="ARV16" s="154"/>
      <c r="ARW16" s="154"/>
      <c r="ARX16" s="154"/>
      <c r="ARY16" s="154"/>
      <c r="ARZ16" s="154"/>
      <c r="ASA16" s="154"/>
      <c r="ASB16" s="154"/>
      <c r="ASC16" s="154"/>
      <c r="ASD16" s="154"/>
      <c r="ASE16" s="154"/>
      <c r="ASF16" s="154"/>
      <c r="ASG16" s="154"/>
      <c r="ASH16" s="154"/>
      <c r="ASI16" s="154"/>
      <c r="ASJ16" s="154"/>
      <c r="ASK16" s="154"/>
      <c r="ASL16" s="154"/>
      <c r="ASM16" s="154"/>
      <c r="ASN16" s="154"/>
      <c r="ASO16" s="154"/>
      <c r="ASP16" s="154"/>
      <c r="ASQ16" s="154"/>
      <c r="ASR16" s="154"/>
      <c r="ASS16" s="154"/>
      <c r="AST16" s="154"/>
      <c r="ASU16" s="154"/>
      <c r="ASV16" s="154"/>
      <c r="ASW16" s="154"/>
      <c r="ASX16" s="154"/>
      <c r="ASY16" s="154"/>
      <c r="ASZ16" s="154"/>
      <c r="ATA16" s="154"/>
      <c r="ATB16" s="154"/>
      <c r="ATC16" s="154"/>
      <c r="ATD16" s="154"/>
      <c r="ATE16" s="154"/>
      <c r="ATF16" s="154"/>
      <c r="ATG16" s="154"/>
      <c r="ATH16" s="154"/>
      <c r="ATI16" s="154"/>
      <c r="ATJ16" s="154"/>
      <c r="ATK16" s="154"/>
      <c r="ATL16" s="154"/>
      <c r="ATM16" s="154"/>
      <c r="ATN16" s="154"/>
      <c r="ATO16" s="154"/>
      <c r="ATP16" s="154"/>
      <c r="ATQ16" s="154"/>
      <c r="ATR16" s="154"/>
      <c r="ATS16" s="154"/>
      <c r="ATT16" s="154"/>
      <c r="ATU16" s="154"/>
      <c r="ATV16" s="154"/>
      <c r="ATW16" s="154"/>
      <c r="ATX16" s="154"/>
      <c r="ATY16" s="154"/>
      <c r="ATZ16" s="154"/>
      <c r="AUA16" s="154"/>
      <c r="AUB16" s="154"/>
      <c r="AUC16" s="154"/>
      <c r="AUD16" s="154"/>
      <c r="AUE16" s="154"/>
      <c r="AUF16" s="154"/>
      <c r="AUG16" s="154"/>
      <c r="AUH16" s="154"/>
      <c r="AUI16" s="154"/>
      <c r="AUJ16" s="154"/>
      <c r="AUK16" s="154"/>
      <c r="AUL16" s="154"/>
      <c r="AUM16" s="154"/>
      <c r="AUN16" s="154"/>
      <c r="AUO16" s="154"/>
      <c r="AUP16" s="154"/>
      <c r="AUQ16" s="154"/>
      <c r="AUR16" s="154"/>
      <c r="AUS16" s="154"/>
      <c r="AUT16" s="154"/>
      <c r="AUU16" s="154"/>
      <c r="AUV16" s="154"/>
      <c r="AUW16" s="154"/>
      <c r="AUX16" s="154"/>
      <c r="AUY16" s="154"/>
      <c r="AUZ16" s="154"/>
      <c r="AVA16" s="154"/>
      <c r="AVB16" s="154"/>
      <c r="AVC16" s="154"/>
      <c r="AVD16" s="154"/>
      <c r="AVE16" s="154"/>
      <c r="AVF16" s="154"/>
      <c r="AVG16" s="154"/>
      <c r="AVH16" s="154"/>
      <c r="AVI16" s="154"/>
      <c r="AVJ16" s="154"/>
      <c r="AVK16" s="154"/>
      <c r="AVL16" s="154"/>
      <c r="AVM16" s="154"/>
      <c r="AVN16" s="154"/>
      <c r="AVO16" s="154"/>
      <c r="AVP16" s="154"/>
      <c r="AVQ16" s="154"/>
      <c r="AVR16" s="154"/>
      <c r="AVS16" s="154"/>
      <c r="AVT16" s="154"/>
      <c r="AVU16" s="154"/>
      <c r="AVV16" s="154"/>
      <c r="AVW16" s="154"/>
      <c r="AVX16" s="154"/>
      <c r="AVY16" s="154"/>
      <c r="AVZ16" s="154"/>
      <c r="AWA16" s="154"/>
      <c r="AWB16" s="154"/>
      <c r="AWC16" s="154"/>
      <c r="AWD16" s="154"/>
      <c r="AWE16" s="154"/>
      <c r="AWF16" s="154"/>
      <c r="AWG16" s="154"/>
      <c r="AWH16" s="154"/>
      <c r="AWI16" s="154"/>
      <c r="AWJ16" s="154"/>
      <c r="AWK16" s="154"/>
      <c r="AWL16" s="154"/>
      <c r="AWM16" s="154"/>
      <c r="AWN16" s="154"/>
      <c r="AWO16" s="154"/>
      <c r="AWP16" s="154"/>
      <c r="AWQ16" s="154"/>
      <c r="AWR16" s="154"/>
      <c r="AWS16" s="154"/>
      <c r="AWT16" s="154"/>
      <c r="AWU16" s="154"/>
      <c r="AWV16" s="154"/>
      <c r="AWW16" s="154"/>
      <c r="AWX16" s="154"/>
      <c r="AWY16" s="154"/>
      <c r="AWZ16" s="154"/>
      <c r="AXA16" s="154"/>
      <c r="AXB16" s="154"/>
      <c r="AXC16" s="154"/>
      <c r="AXD16" s="154"/>
      <c r="AXE16" s="154"/>
      <c r="AXF16" s="154"/>
      <c r="AXG16" s="154"/>
      <c r="AXH16" s="154"/>
      <c r="AXI16" s="154"/>
      <c r="AXJ16" s="154"/>
      <c r="AXK16" s="154"/>
      <c r="AXL16" s="154"/>
      <c r="AXM16" s="154"/>
      <c r="AXN16" s="154"/>
      <c r="AXO16" s="154"/>
      <c r="AXP16" s="154"/>
      <c r="AXQ16" s="154"/>
      <c r="AXR16" s="154"/>
      <c r="AXS16" s="154"/>
      <c r="AXT16" s="154"/>
      <c r="AXU16" s="154"/>
      <c r="AXV16" s="154"/>
      <c r="AXW16" s="154"/>
      <c r="AXX16" s="154"/>
      <c r="AXY16" s="154"/>
      <c r="AXZ16" s="154"/>
      <c r="AYA16" s="154"/>
      <c r="AYB16" s="154"/>
      <c r="AYC16" s="154"/>
      <c r="AYD16" s="154"/>
      <c r="AYE16" s="154"/>
      <c r="AYF16" s="154"/>
      <c r="AYG16" s="154"/>
      <c r="AYH16" s="154"/>
      <c r="AYI16" s="154"/>
      <c r="AYJ16" s="154"/>
      <c r="AYK16" s="154"/>
      <c r="AYL16" s="154"/>
      <c r="AYM16" s="154"/>
      <c r="AYN16" s="154"/>
      <c r="AYO16" s="154"/>
      <c r="AYP16" s="154"/>
      <c r="AYQ16" s="154"/>
      <c r="AYR16" s="154"/>
      <c r="AYS16" s="154"/>
      <c r="AYT16" s="154"/>
      <c r="AYU16" s="154"/>
      <c r="AYV16" s="154"/>
      <c r="AYW16" s="154"/>
      <c r="AYX16" s="154"/>
      <c r="AYY16" s="154"/>
      <c r="AYZ16" s="154"/>
      <c r="AZA16" s="154"/>
      <c r="AZB16" s="154"/>
      <c r="AZC16" s="154"/>
      <c r="AZD16" s="154"/>
      <c r="AZE16" s="154"/>
      <c r="AZF16" s="154"/>
      <c r="AZG16" s="154"/>
      <c r="AZH16" s="154"/>
      <c r="AZI16" s="154"/>
      <c r="AZJ16" s="154"/>
      <c r="AZK16" s="154"/>
      <c r="AZL16" s="154"/>
      <c r="AZM16" s="154"/>
      <c r="AZN16" s="154"/>
      <c r="AZO16" s="154"/>
      <c r="AZP16" s="154"/>
      <c r="AZQ16" s="154"/>
      <c r="AZR16" s="154"/>
      <c r="AZS16" s="154"/>
      <c r="AZT16" s="154"/>
      <c r="AZU16" s="154"/>
      <c r="AZV16" s="154"/>
      <c r="AZW16" s="154"/>
      <c r="AZX16" s="154"/>
      <c r="AZY16" s="154"/>
      <c r="AZZ16" s="154"/>
      <c r="BAA16" s="154"/>
      <c r="BAB16" s="154"/>
      <c r="BAC16" s="154"/>
      <c r="BAD16" s="154"/>
      <c r="BAE16" s="154"/>
      <c r="BAF16" s="154"/>
      <c r="BAG16" s="154"/>
      <c r="BAH16" s="154"/>
      <c r="BAI16" s="154"/>
      <c r="BAJ16" s="154"/>
      <c r="BAK16" s="154"/>
      <c r="BAL16" s="154"/>
      <c r="BAM16" s="154"/>
      <c r="BAN16" s="154"/>
      <c r="BAO16" s="154"/>
      <c r="BAP16" s="154"/>
      <c r="BAQ16" s="154"/>
      <c r="BAR16" s="154"/>
      <c r="BAS16" s="154"/>
      <c r="BAT16" s="154"/>
      <c r="BAU16" s="154"/>
      <c r="BAV16" s="154"/>
      <c r="BAW16" s="154"/>
      <c r="BAX16" s="154"/>
      <c r="BAY16" s="154"/>
      <c r="BAZ16" s="154"/>
      <c r="BBA16" s="154"/>
      <c r="BBB16" s="154"/>
      <c r="BBC16" s="154"/>
      <c r="BBD16" s="154"/>
      <c r="BBE16" s="154"/>
      <c r="BBF16" s="154"/>
      <c r="BBG16" s="154"/>
      <c r="BBH16" s="154"/>
      <c r="BBI16" s="154"/>
      <c r="BBJ16" s="154"/>
      <c r="BBK16" s="154"/>
      <c r="BBL16" s="154"/>
      <c r="BBM16" s="154"/>
      <c r="BBN16" s="154"/>
      <c r="BBO16" s="154"/>
      <c r="BBP16" s="154"/>
      <c r="BBQ16" s="154"/>
      <c r="BBR16" s="154"/>
      <c r="BBS16" s="154"/>
      <c r="BBT16" s="154"/>
      <c r="BBU16" s="154"/>
      <c r="BBV16" s="154"/>
      <c r="BBW16" s="154"/>
      <c r="BBX16" s="154"/>
      <c r="BBY16" s="154"/>
      <c r="BBZ16" s="154"/>
      <c r="BCA16" s="154"/>
      <c r="BCB16" s="154"/>
      <c r="BCC16" s="154"/>
      <c r="BCD16" s="154"/>
      <c r="BCE16" s="154"/>
      <c r="BCF16" s="154"/>
      <c r="BCG16" s="154"/>
      <c r="BCH16" s="154"/>
      <c r="BCI16" s="154"/>
      <c r="BCJ16" s="154"/>
      <c r="BCK16" s="154"/>
      <c r="BCL16" s="154"/>
      <c r="BCM16" s="154"/>
      <c r="BCN16" s="154"/>
      <c r="BCO16" s="154"/>
      <c r="BCP16" s="154"/>
      <c r="BCQ16" s="154"/>
      <c r="BCR16" s="154"/>
      <c r="BCS16" s="154"/>
      <c r="BCT16" s="154"/>
      <c r="BCU16" s="154"/>
      <c r="BCV16" s="154"/>
      <c r="BCW16" s="154"/>
      <c r="BCX16" s="154"/>
      <c r="BCY16" s="154"/>
      <c r="BCZ16" s="154"/>
      <c r="BDA16" s="154"/>
      <c r="BDB16" s="154"/>
      <c r="BDC16" s="154"/>
      <c r="BDD16" s="154"/>
      <c r="BDE16" s="154"/>
      <c r="BDF16" s="154"/>
      <c r="BDG16" s="154"/>
      <c r="BDH16" s="154"/>
      <c r="BDI16" s="154"/>
      <c r="BDJ16" s="154"/>
      <c r="BDK16" s="154"/>
      <c r="BDL16" s="154"/>
      <c r="BDM16" s="154"/>
      <c r="BDN16" s="154"/>
      <c r="BDO16" s="154"/>
      <c r="BDP16" s="154"/>
      <c r="BDQ16" s="154"/>
      <c r="BDR16" s="154"/>
      <c r="BDS16" s="154"/>
      <c r="BDT16" s="154"/>
      <c r="BDU16" s="154"/>
      <c r="BDV16" s="154"/>
      <c r="BDW16" s="154"/>
      <c r="BDX16" s="154"/>
      <c r="BDY16" s="154"/>
      <c r="BDZ16" s="154"/>
      <c r="BEA16" s="154"/>
      <c r="BEB16" s="154"/>
      <c r="BEC16" s="154"/>
      <c r="BED16" s="154"/>
      <c r="BEE16" s="154"/>
      <c r="BEF16" s="154"/>
      <c r="BEG16" s="154"/>
      <c r="BEH16" s="154"/>
      <c r="BEI16" s="154"/>
      <c r="BEJ16" s="154"/>
      <c r="BEK16" s="154"/>
      <c r="BEL16" s="154"/>
      <c r="BEM16" s="154"/>
      <c r="BEN16" s="154"/>
      <c r="BEO16" s="154"/>
      <c r="BEP16" s="154"/>
      <c r="BEQ16" s="154"/>
      <c r="BER16" s="154"/>
      <c r="BES16" s="154"/>
      <c r="BET16" s="154"/>
      <c r="BEU16" s="154"/>
      <c r="BEV16" s="154"/>
      <c r="BEW16" s="154"/>
      <c r="BEX16" s="154"/>
      <c r="BEY16" s="154"/>
      <c r="BEZ16" s="154"/>
      <c r="BFA16" s="154"/>
      <c r="BFB16" s="154"/>
      <c r="BFC16" s="154"/>
      <c r="BFD16" s="154"/>
      <c r="BFE16" s="154"/>
      <c r="BFF16" s="154"/>
      <c r="BFG16" s="154"/>
      <c r="BFH16" s="154"/>
      <c r="BFI16" s="154"/>
      <c r="BFJ16" s="154"/>
      <c r="BFK16" s="154"/>
      <c r="BFL16" s="154"/>
      <c r="BFM16" s="154"/>
      <c r="BFN16" s="154"/>
      <c r="BFO16" s="154"/>
      <c r="BFP16" s="154"/>
      <c r="BFQ16" s="154"/>
      <c r="BFR16" s="154"/>
      <c r="BFS16" s="154"/>
      <c r="BFT16" s="154"/>
      <c r="BFU16" s="154"/>
      <c r="BFV16" s="154"/>
      <c r="BFW16" s="154"/>
      <c r="BFX16" s="154"/>
      <c r="BFY16" s="154"/>
      <c r="BFZ16" s="154"/>
      <c r="BGA16" s="154"/>
      <c r="BGB16" s="154"/>
      <c r="BGC16" s="154"/>
      <c r="BGD16" s="154"/>
      <c r="BGE16" s="154"/>
      <c r="BGF16" s="154"/>
      <c r="BGG16" s="154"/>
      <c r="BGH16" s="154"/>
      <c r="BGI16" s="154"/>
      <c r="BGJ16" s="154"/>
      <c r="BGK16" s="154"/>
      <c r="BGL16" s="154"/>
      <c r="BGM16" s="154"/>
      <c r="BGN16" s="154"/>
      <c r="BGO16" s="154"/>
      <c r="BGP16" s="154"/>
      <c r="BGQ16" s="154"/>
      <c r="BGR16" s="154"/>
      <c r="BGS16" s="154"/>
      <c r="BGT16" s="154"/>
      <c r="BGU16" s="154"/>
      <c r="BGV16" s="154"/>
      <c r="BGW16" s="154"/>
      <c r="BGX16" s="154"/>
      <c r="BGY16" s="154"/>
      <c r="BGZ16" s="154"/>
      <c r="BHA16" s="154"/>
      <c r="BHB16" s="154"/>
      <c r="BHC16" s="154"/>
      <c r="BHD16" s="154"/>
      <c r="BHE16" s="154"/>
      <c r="BHF16" s="154"/>
      <c r="BHG16" s="154"/>
      <c r="BHH16" s="154"/>
      <c r="BHI16" s="154"/>
      <c r="BHJ16" s="154"/>
      <c r="BHK16" s="154"/>
      <c r="BHL16" s="154"/>
      <c r="BHM16" s="154"/>
      <c r="BHN16" s="154"/>
      <c r="BHO16" s="154"/>
      <c r="BHP16" s="154"/>
      <c r="BHQ16" s="154"/>
      <c r="BHR16" s="154"/>
      <c r="BHS16" s="154"/>
      <c r="BHT16" s="154"/>
      <c r="BHU16" s="154"/>
      <c r="BHV16" s="154"/>
      <c r="BHW16" s="154"/>
      <c r="BHX16" s="154"/>
      <c r="BHY16" s="154"/>
      <c r="BHZ16" s="154"/>
      <c r="BIA16" s="154"/>
      <c r="BIB16" s="154"/>
      <c r="BIC16" s="154"/>
      <c r="BID16" s="154"/>
      <c r="BIE16" s="154"/>
      <c r="BIF16" s="154"/>
      <c r="BIG16" s="154"/>
      <c r="BIH16" s="154"/>
      <c r="BII16" s="154"/>
      <c r="BIJ16" s="154"/>
      <c r="BIK16" s="154"/>
      <c r="BIL16" s="154"/>
      <c r="BIM16" s="154"/>
      <c r="BIN16" s="154"/>
      <c r="BIO16" s="154"/>
      <c r="BIP16" s="154"/>
      <c r="BIQ16" s="154"/>
      <c r="BIR16" s="154"/>
      <c r="BIS16" s="154"/>
      <c r="BIT16" s="154"/>
      <c r="BIU16" s="154"/>
      <c r="BIV16" s="154"/>
      <c r="BIW16" s="154"/>
      <c r="BIX16" s="154"/>
      <c r="BIY16" s="154"/>
      <c r="BIZ16" s="154"/>
      <c r="BJA16" s="154"/>
      <c r="BJB16" s="154"/>
      <c r="BJC16" s="154"/>
      <c r="BJD16" s="154"/>
      <c r="BJE16" s="154"/>
      <c r="BJF16" s="154"/>
      <c r="BJG16" s="154"/>
      <c r="BJH16" s="154"/>
      <c r="BJI16" s="154"/>
      <c r="BJJ16" s="154"/>
      <c r="BJK16" s="154"/>
      <c r="BJL16" s="154"/>
      <c r="BJM16" s="154"/>
      <c r="BJN16" s="154"/>
      <c r="BJO16" s="154"/>
      <c r="BJP16" s="154"/>
      <c r="BJQ16" s="154"/>
      <c r="BJR16" s="154"/>
      <c r="BJS16" s="154"/>
      <c r="BJT16" s="154"/>
      <c r="BJU16" s="154"/>
      <c r="BJV16" s="154"/>
      <c r="BJW16" s="154"/>
      <c r="BJX16" s="154"/>
      <c r="BJY16" s="154"/>
      <c r="BJZ16" s="154"/>
      <c r="BKA16" s="154"/>
      <c r="BKB16" s="154"/>
      <c r="BKC16" s="154"/>
      <c r="BKD16" s="154"/>
      <c r="BKE16" s="154"/>
      <c r="BKF16" s="154"/>
      <c r="BKG16" s="154"/>
      <c r="BKH16" s="154"/>
      <c r="BKI16" s="154"/>
      <c r="BKJ16" s="154"/>
      <c r="BKK16" s="154"/>
      <c r="BKL16" s="154"/>
      <c r="BKM16" s="154"/>
      <c r="BKN16" s="154"/>
      <c r="BKO16" s="154"/>
      <c r="BKP16" s="154"/>
      <c r="BKQ16" s="154"/>
      <c r="BKR16" s="154"/>
      <c r="BKS16" s="154"/>
      <c r="BKT16" s="154"/>
      <c r="BKU16" s="154"/>
      <c r="BKV16" s="154"/>
      <c r="BKW16" s="154"/>
      <c r="BKX16" s="154"/>
      <c r="BKY16" s="154"/>
      <c r="BKZ16" s="154"/>
      <c r="BLA16" s="154"/>
      <c r="BLB16" s="154"/>
      <c r="BLC16" s="154"/>
      <c r="BLD16" s="154"/>
      <c r="BLE16" s="154"/>
      <c r="BLF16" s="154"/>
      <c r="BLG16" s="154"/>
      <c r="BLH16" s="154"/>
      <c r="BLI16" s="154"/>
      <c r="BLJ16" s="154"/>
      <c r="BLK16" s="154"/>
      <c r="BLL16" s="154"/>
      <c r="BLM16" s="154"/>
      <c r="BLN16" s="154"/>
      <c r="BLO16" s="154"/>
      <c r="BLP16" s="154"/>
      <c r="BLQ16" s="154"/>
      <c r="BLR16" s="154"/>
      <c r="BLS16" s="154"/>
      <c r="BLT16" s="154"/>
      <c r="BLU16" s="154"/>
      <c r="BLV16" s="154"/>
      <c r="BLW16" s="154"/>
      <c r="BLX16" s="154"/>
      <c r="BLY16" s="154"/>
      <c r="BLZ16" s="154"/>
      <c r="BMA16" s="154"/>
      <c r="BMB16" s="154"/>
      <c r="BMC16" s="154"/>
      <c r="BMD16" s="154"/>
      <c r="BME16" s="154"/>
      <c r="BMF16" s="154"/>
      <c r="BMG16" s="154"/>
      <c r="BMH16" s="154"/>
      <c r="BMI16" s="154"/>
      <c r="BMJ16" s="154"/>
      <c r="BMK16" s="154"/>
      <c r="BML16" s="154"/>
      <c r="BMM16" s="154"/>
      <c r="BMN16" s="154"/>
      <c r="BMO16" s="154"/>
      <c r="BMP16" s="154"/>
      <c r="BMQ16" s="154"/>
      <c r="BMR16" s="154"/>
      <c r="BMS16" s="154"/>
      <c r="BMT16" s="154"/>
      <c r="BMU16" s="154"/>
      <c r="BMV16" s="154"/>
      <c r="BMW16" s="154"/>
      <c r="BMX16" s="154"/>
      <c r="BMY16" s="154"/>
      <c r="BMZ16" s="154"/>
      <c r="BNA16" s="154"/>
      <c r="BNB16" s="154"/>
      <c r="BNC16" s="154"/>
      <c r="BND16" s="154"/>
      <c r="BNE16" s="154"/>
      <c r="BNF16" s="154"/>
      <c r="BNG16" s="154"/>
      <c r="BNH16" s="154"/>
      <c r="BNI16" s="154"/>
      <c r="BNJ16" s="154"/>
      <c r="BNK16" s="154"/>
      <c r="BNL16" s="154"/>
      <c r="BNM16" s="154"/>
      <c r="BNN16" s="154"/>
      <c r="BNO16" s="154"/>
      <c r="BNP16" s="154"/>
      <c r="BNQ16" s="154"/>
      <c r="BNR16" s="154"/>
      <c r="BNS16" s="154"/>
      <c r="BNT16" s="154"/>
      <c r="BNU16" s="154"/>
      <c r="BNV16" s="154"/>
      <c r="BNW16" s="154"/>
      <c r="BNX16" s="154"/>
      <c r="BNY16" s="154"/>
      <c r="BNZ16" s="154"/>
      <c r="BOA16" s="154"/>
      <c r="BOB16" s="154"/>
      <c r="BOC16" s="154"/>
      <c r="BOD16" s="154"/>
      <c r="BOE16" s="154"/>
      <c r="BOF16" s="154"/>
      <c r="BOG16" s="154"/>
      <c r="BOH16" s="154"/>
      <c r="BOI16" s="154"/>
      <c r="BOJ16" s="154"/>
      <c r="BOK16" s="154"/>
      <c r="BOL16" s="154"/>
      <c r="BOM16" s="154"/>
      <c r="BON16" s="154"/>
      <c r="BOO16" s="154"/>
      <c r="BOP16" s="154"/>
      <c r="BOQ16" s="154"/>
      <c r="BOR16" s="154"/>
      <c r="BOS16" s="154"/>
      <c r="BOT16" s="154"/>
      <c r="BOU16" s="154"/>
      <c r="BOV16" s="154"/>
      <c r="BOW16" s="154"/>
      <c r="BOX16" s="154"/>
      <c r="BOY16" s="154"/>
      <c r="BOZ16" s="154"/>
      <c r="BPA16" s="154"/>
      <c r="BPB16" s="154"/>
      <c r="BPC16" s="154"/>
      <c r="BPD16" s="154"/>
      <c r="BPE16" s="154"/>
      <c r="BPF16" s="154"/>
      <c r="BPG16" s="154"/>
      <c r="BPH16" s="154"/>
      <c r="BPI16" s="154"/>
      <c r="BPJ16" s="154"/>
      <c r="BPK16" s="154"/>
      <c r="BPL16" s="154"/>
      <c r="BPM16" s="154"/>
      <c r="BPN16" s="154"/>
      <c r="BPO16" s="154"/>
      <c r="BPP16" s="154"/>
      <c r="BPQ16" s="154"/>
      <c r="BPR16" s="154"/>
      <c r="BPS16" s="154"/>
      <c r="BPT16" s="154"/>
      <c r="BPU16" s="154"/>
      <c r="BPV16" s="154"/>
      <c r="BPW16" s="154"/>
      <c r="BPX16" s="154"/>
      <c r="BPY16" s="154"/>
      <c r="BPZ16" s="154"/>
      <c r="BQA16" s="154"/>
      <c r="BQB16" s="154"/>
      <c r="BQC16" s="154"/>
      <c r="BQD16" s="154"/>
      <c r="BQE16" s="154"/>
      <c r="BQF16" s="154"/>
      <c r="BQG16" s="154"/>
      <c r="BQH16" s="154"/>
      <c r="BQI16" s="154"/>
      <c r="BQJ16" s="154"/>
      <c r="BQK16" s="154"/>
      <c r="BQL16" s="154"/>
      <c r="BQM16" s="154"/>
      <c r="BQN16" s="154"/>
      <c r="BQO16" s="154"/>
      <c r="BQP16" s="154"/>
      <c r="BQQ16" s="154"/>
      <c r="BQR16" s="154"/>
      <c r="BQS16" s="154"/>
      <c r="BQT16" s="154"/>
      <c r="BQU16" s="154"/>
      <c r="BQV16" s="154"/>
      <c r="BQW16" s="154"/>
      <c r="BQX16" s="154"/>
      <c r="BQY16" s="154"/>
      <c r="BQZ16" s="154"/>
      <c r="BRA16" s="154"/>
      <c r="BRB16" s="154"/>
      <c r="BRC16" s="154"/>
      <c r="BRD16" s="154"/>
      <c r="BRE16" s="154"/>
      <c r="BRF16" s="154"/>
      <c r="BRG16" s="154"/>
      <c r="BRH16" s="154"/>
      <c r="BRI16" s="154"/>
      <c r="BRJ16" s="154"/>
      <c r="BRK16" s="154"/>
      <c r="BRL16" s="154"/>
      <c r="BRM16" s="154"/>
      <c r="BRN16" s="154"/>
      <c r="BRO16" s="154"/>
      <c r="BRP16" s="154"/>
      <c r="BRQ16" s="154"/>
      <c r="BRR16" s="154"/>
      <c r="BRS16" s="154"/>
      <c r="BRT16" s="154"/>
      <c r="BRU16" s="154"/>
      <c r="BRV16" s="154"/>
      <c r="BRW16" s="154"/>
      <c r="BRX16" s="154"/>
      <c r="BRY16" s="154"/>
      <c r="BRZ16" s="154"/>
      <c r="BSA16" s="154"/>
      <c r="BSB16" s="154"/>
      <c r="BSC16" s="154"/>
      <c r="BSD16" s="154"/>
      <c r="BSE16" s="154"/>
      <c r="BSF16" s="154"/>
      <c r="BSG16" s="154"/>
      <c r="BSH16" s="154"/>
      <c r="BSI16" s="154"/>
      <c r="BSJ16" s="154"/>
      <c r="BSK16" s="154"/>
      <c r="BSL16" s="154"/>
      <c r="BSM16" s="154"/>
      <c r="BSN16" s="154"/>
      <c r="BSO16" s="154"/>
      <c r="BSP16" s="154"/>
      <c r="BSQ16" s="154"/>
      <c r="BSR16" s="154"/>
      <c r="BSS16" s="154"/>
      <c r="BST16" s="154"/>
      <c r="BSU16" s="154"/>
      <c r="BSV16" s="154"/>
      <c r="BSW16" s="154"/>
      <c r="BSX16" s="154"/>
      <c r="BSY16" s="154"/>
      <c r="BSZ16" s="154"/>
      <c r="BTA16" s="154"/>
      <c r="BTB16" s="154"/>
      <c r="BTC16" s="154"/>
      <c r="BTD16" s="154"/>
      <c r="BTE16" s="154"/>
      <c r="BTF16" s="154"/>
      <c r="BTG16" s="154"/>
      <c r="BTH16" s="154"/>
      <c r="BTI16" s="154"/>
      <c r="BTJ16" s="154"/>
      <c r="BTK16" s="154"/>
      <c r="BTL16" s="154"/>
      <c r="BTM16" s="154"/>
      <c r="BTN16" s="154"/>
      <c r="BTO16" s="154"/>
      <c r="BTP16" s="154"/>
      <c r="BTQ16" s="154"/>
      <c r="BTR16" s="154"/>
      <c r="BTS16" s="154"/>
      <c r="BTT16" s="154"/>
      <c r="BTU16" s="154"/>
      <c r="BTV16" s="154"/>
      <c r="BTW16" s="154"/>
      <c r="BTX16" s="154"/>
      <c r="BTY16" s="154"/>
      <c r="BTZ16" s="154"/>
      <c r="BUA16" s="154"/>
      <c r="BUB16" s="154"/>
      <c r="BUC16" s="154"/>
      <c r="BUD16" s="154"/>
      <c r="BUE16" s="154"/>
      <c r="BUF16" s="154"/>
      <c r="BUG16" s="154"/>
      <c r="BUH16" s="154"/>
      <c r="BUI16" s="154"/>
      <c r="BUJ16" s="154"/>
      <c r="BUK16" s="154"/>
      <c r="BUL16" s="154"/>
      <c r="BUM16" s="154"/>
      <c r="BUN16" s="154"/>
      <c r="BUO16" s="154"/>
      <c r="BUP16" s="154"/>
      <c r="BUQ16" s="154"/>
      <c r="BUR16" s="154"/>
      <c r="BUS16" s="154"/>
      <c r="BUT16" s="154"/>
      <c r="BUU16" s="154"/>
      <c r="BUV16" s="154"/>
      <c r="BUW16" s="154"/>
      <c r="BUX16" s="154"/>
      <c r="BUY16" s="154"/>
      <c r="BUZ16" s="154"/>
      <c r="BVA16" s="154"/>
      <c r="BVB16" s="154"/>
      <c r="BVC16" s="154"/>
      <c r="BVD16" s="154"/>
      <c r="BVE16" s="154"/>
      <c r="BVF16" s="154"/>
      <c r="BVG16" s="154"/>
      <c r="BVH16" s="154"/>
      <c r="BVI16" s="154"/>
      <c r="BVJ16" s="154"/>
      <c r="BVK16" s="154"/>
      <c r="BVL16" s="154"/>
      <c r="BVM16" s="154"/>
      <c r="BVN16" s="154"/>
      <c r="BVO16" s="154"/>
      <c r="BVP16" s="154"/>
      <c r="BVQ16" s="154"/>
      <c r="BVR16" s="154"/>
      <c r="BVS16" s="154"/>
      <c r="BVT16" s="154"/>
      <c r="BVU16" s="154"/>
      <c r="BVV16" s="154"/>
      <c r="BVW16" s="154"/>
      <c r="BVX16" s="154"/>
      <c r="BVY16" s="154"/>
      <c r="BVZ16" s="154"/>
      <c r="BWA16" s="154"/>
      <c r="BWB16" s="154"/>
      <c r="BWC16" s="154"/>
      <c r="BWD16" s="154"/>
      <c r="BWE16" s="154"/>
      <c r="BWF16" s="154"/>
      <c r="BWG16" s="154"/>
      <c r="BWH16" s="154"/>
      <c r="BWI16" s="154"/>
      <c r="BWJ16" s="154"/>
      <c r="BWK16" s="154"/>
      <c r="BWL16" s="154"/>
      <c r="BWM16" s="154"/>
      <c r="BWN16" s="154"/>
      <c r="BWO16" s="154"/>
      <c r="BWP16" s="154"/>
      <c r="BWQ16" s="154"/>
      <c r="BWR16" s="154"/>
      <c r="BWS16" s="154"/>
      <c r="BWT16" s="154"/>
      <c r="BWU16" s="154"/>
      <c r="BWV16" s="154"/>
      <c r="BWW16" s="154"/>
      <c r="BWX16" s="154"/>
      <c r="BWY16" s="154"/>
      <c r="BWZ16" s="154"/>
      <c r="BXA16" s="154"/>
      <c r="BXB16" s="154"/>
      <c r="BXC16" s="154"/>
      <c r="BXD16" s="154"/>
      <c r="BXE16" s="154"/>
      <c r="BXF16" s="154"/>
      <c r="BXG16" s="154"/>
      <c r="BXH16" s="154"/>
      <c r="BXI16" s="154"/>
      <c r="BXJ16" s="154"/>
      <c r="BXK16" s="154"/>
      <c r="BXL16" s="154"/>
      <c r="BXM16" s="154"/>
      <c r="BXN16" s="154"/>
      <c r="BXO16" s="154"/>
      <c r="BXP16" s="154"/>
      <c r="BXQ16" s="154"/>
      <c r="BXR16" s="154"/>
      <c r="BXS16" s="154"/>
      <c r="BXT16" s="154"/>
      <c r="BXU16" s="154"/>
      <c r="BXV16" s="154"/>
      <c r="BXW16" s="154"/>
      <c r="BXX16" s="154"/>
      <c r="BXY16" s="154"/>
      <c r="BXZ16" s="154"/>
      <c r="BYA16" s="154"/>
      <c r="BYB16" s="154"/>
      <c r="BYC16" s="154"/>
      <c r="BYD16" s="154"/>
      <c r="BYE16" s="154"/>
      <c r="BYF16" s="154"/>
      <c r="BYG16" s="154"/>
      <c r="BYH16" s="154"/>
      <c r="BYI16" s="154"/>
      <c r="BYJ16" s="154"/>
      <c r="BYK16" s="154"/>
      <c r="BYL16" s="154"/>
      <c r="BYM16" s="154"/>
      <c r="BYN16" s="154"/>
      <c r="BYO16" s="154"/>
      <c r="BYP16" s="154"/>
      <c r="BYQ16" s="154"/>
      <c r="BYR16" s="154"/>
      <c r="BYS16" s="154"/>
      <c r="BYT16" s="154"/>
      <c r="BYU16" s="154"/>
      <c r="BYV16" s="154"/>
      <c r="BYW16" s="154"/>
      <c r="BYX16" s="154"/>
      <c r="BYY16" s="154"/>
      <c r="BYZ16" s="154"/>
      <c r="BZA16" s="154"/>
      <c r="BZB16" s="154"/>
      <c r="BZC16" s="154"/>
      <c r="BZD16" s="154"/>
      <c r="BZE16" s="154"/>
      <c r="BZF16" s="154"/>
      <c r="BZG16" s="154"/>
      <c r="BZH16" s="154"/>
      <c r="BZI16" s="154"/>
      <c r="BZJ16" s="154"/>
      <c r="BZK16" s="154"/>
      <c r="BZL16" s="154"/>
      <c r="BZM16" s="154"/>
      <c r="BZN16" s="154"/>
      <c r="BZO16" s="154"/>
      <c r="BZP16" s="154"/>
      <c r="BZQ16" s="154"/>
      <c r="BZR16" s="154"/>
      <c r="BZS16" s="154"/>
      <c r="BZT16" s="154"/>
      <c r="BZU16" s="154"/>
      <c r="BZV16" s="154"/>
      <c r="BZW16" s="154"/>
      <c r="BZX16" s="154"/>
      <c r="BZY16" s="154"/>
      <c r="BZZ16" s="154"/>
      <c r="CAA16" s="154"/>
      <c r="CAB16" s="154"/>
      <c r="CAC16" s="154"/>
      <c r="CAD16" s="154"/>
      <c r="CAE16" s="154"/>
      <c r="CAF16" s="154"/>
      <c r="CAG16" s="154"/>
      <c r="CAH16" s="154"/>
      <c r="CAI16" s="154"/>
      <c r="CAJ16" s="154"/>
      <c r="CAK16" s="154"/>
      <c r="CAL16" s="154"/>
      <c r="CAM16" s="154"/>
      <c r="CAN16" s="154"/>
      <c r="CAO16" s="154"/>
      <c r="CAP16" s="154"/>
      <c r="CAQ16" s="154"/>
      <c r="CAR16" s="154"/>
      <c r="CAS16" s="154"/>
      <c r="CAT16" s="154"/>
      <c r="CAU16" s="154"/>
      <c r="CAV16" s="154"/>
      <c r="CAW16" s="154"/>
      <c r="CAX16" s="154"/>
      <c r="CAY16" s="154"/>
      <c r="CAZ16" s="154"/>
      <c r="CBA16" s="154"/>
      <c r="CBB16" s="154"/>
      <c r="CBC16" s="154"/>
      <c r="CBD16" s="154"/>
      <c r="CBE16" s="154"/>
      <c r="CBF16" s="154"/>
      <c r="CBG16" s="154"/>
      <c r="CBH16" s="154"/>
      <c r="CBI16" s="154"/>
      <c r="CBJ16" s="154"/>
      <c r="CBK16" s="154"/>
      <c r="CBL16" s="154"/>
      <c r="CBM16" s="154"/>
      <c r="CBN16" s="154"/>
      <c r="CBO16" s="154"/>
      <c r="CBP16" s="154"/>
      <c r="CBQ16" s="154"/>
      <c r="CBR16" s="154"/>
      <c r="CBS16" s="154"/>
      <c r="CBT16" s="154"/>
      <c r="CBU16" s="154"/>
      <c r="CBV16" s="154"/>
      <c r="CBW16" s="154"/>
      <c r="CBX16" s="154"/>
      <c r="CBY16" s="154"/>
      <c r="CBZ16" s="154"/>
      <c r="CCA16" s="154"/>
      <c r="CCB16" s="154"/>
      <c r="CCC16" s="154"/>
      <c r="CCD16" s="154"/>
      <c r="CCE16" s="154"/>
      <c r="CCF16" s="154"/>
      <c r="CCG16" s="154"/>
      <c r="CCH16" s="154"/>
      <c r="CCI16" s="154"/>
      <c r="CCJ16" s="154"/>
      <c r="CCK16" s="154"/>
      <c r="CCL16" s="154"/>
      <c r="CCM16" s="154"/>
      <c r="CCN16" s="154"/>
      <c r="CCO16" s="154"/>
      <c r="CCP16" s="154"/>
      <c r="CCQ16" s="154"/>
      <c r="CCR16" s="154"/>
      <c r="CCS16" s="154"/>
      <c r="CCT16" s="154"/>
      <c r="CCU16" s="154"/>
      <c r="CCV16" s="154"/>
      <c r="CCW16" s="154"/>
      <c r="CCX16" s="154"/>
      <c r="CCY16" s="154"/>
      <c r="CCZ16" s="154"/>
      <c r="CDA16" s="154"/>
      <c r="CDB16" s="154"/>
      <c r="CDC16" s="154"/>
      <c r="CDD16" s="154"/>
      <c r="CDE16" s="154"/>
      <c r="CDF16" s="154"/>
      <c r="CDG16" s="154"/>
      <c r="CDH16" s="154"/>
      <c r="CDI16" s="154"/>
      <c r="CDJ16" s="154"/>
      <c r="CDK16" s="154"/>
      <c r="CDL16" s="154"/>
      <c r="CDM16" s="154"/>
      <c r="CDN16" s="154"/>
      <c r="CDO16" s="154"/>
      <c r="CDP16" s="154"/>
      <c r="CDQ16" s="154"/>
      <c r="CDR16" s="154"/>
      <c r="CDS16" s="154"/>
      <c r="CDT16" s="154"/>
      <c r="CDU16" s="154"/>
      <c r="CDV16" s="154"/>
      <c r="CDW16" s="154"/>
      <c r="CDX16" s="154"/>
      <c r="CDY16" s="154"/>
      <c r="CDZ16" s="154"/>
      <c r="CEA16" s="154"/>
      <c r="CEB16" s="154"/>
      <c r="CEC16" s="154"/>
      <c r="CED16" s="154"/>
      <c r="CEE16" s="154"/>
      <c r="CEF16" s="154"/>
      <c r="CEG16" s="154"/>
      <c r="CEH16" s="154"/>
      <c r="CEI16" s="154"/>
      <c r="CEJ16" s="154"/>
      <c r="CEK16" s="154"/>
      <c r="CEL16" s="154"/>
      <c r="CEM16" s="154"/>
      <c r="CEN16" s="154"/>
      <c r="CEO16" s="154"/>
      <c r="CEP16" s="154"/>
      <c r="CEQ16" s="154"/>
      <c r="CER16" s="154"/>
      <c r="CES16" s="154"/>
      <c r="CET16" s="154"/>
      <c r="CEU16" s="154"/>
      <c r="CEV16" s="154"/>
      <c r="CEW16" s="154"/>
      <c r="CEX16" s="154"/>
      <c r="CEY16" s="154"/>
      <c r="CEZ16" s="154"/>
      <c r="CFA16" s="154"/>
      <c r="CFB16" s="154"/>
      <c r="CFC16" s="154"/>
      <c r="CFD16" s="154"/>
      <c r="CFE16" s="154"/>
      <c r="CFF16" s="154"/>
      <c r="CFG16" s="154"/>
      <c r="CFH16" s="154"/>
      <c r="CFI16" s="154"/>
      <c r="CFJ16" s="154"/>
      <c r="CFK16" s="154"/>
      <c r="CFL16" s="154"/>
      <c r="CFM16" s="154"/>
      <c r="CFN16" s="154"/>
      <c r="CFO16" s="154"/>
      <c r="CFP16" s="154"/>
      <c r="CFQ16" s="154"/>
      <c r="CFR16" s="154"/>
      <c r="CFS16" s="154"/>
      <c r="CFT16" s="154"/>
      <c r="CFU16" s="154"/>
      <c r="CFV16" s="154"/>
      <c r="CFW16" s="154"/>
      <c r="CFX16" s="154"/>
      <c r="CFY16" s="154"/>
      <c r="CFZ16" s="154"/>
      <c r="CGA16" s="154"/>
      <c r="CGB16" s="154"/>
      <c r="CGC16" s="154"/>
      <c r="CGD16" s="154"/>
      <c r="CGE16" s="154"/>
      <c r="CGF16" s="154"/>
      <c r="CGG16" s="154"/>
      <c r="CGH16" s="154"/>
      <c r="CGI16" s="154"/>
      <c r="CGJ16" s="154"/>
      <c r="CGK16" s="154"/>
      <c r="CGL16" s="154"/>
      <c r="CGM16" s="154"/>
      <c r="CGN16" s="154"/>
      <c r="CGO16" s="154"/>
      <c r="CGP16" s="154"/>
      <c r="CGQ16" s="154"/>
      <c r="CGR16" s="154"/>
      <c r="CGS16" s="154"/>
      <c r="CGT16" s="154"/>
      <c r="CGU16" s="154"/>
      <c r="CGV16" s="154"/>
      <c r="CGW16" s="154"/>
      <c r="CGX16" s="154"/>
      <c r="CGY16" s="154"/>
      <c r="CGZ16" s="154"/>
      <c r="CHA16" s="154"/>
      <c r="CHB16" s="154"/>
      <c r="CHC16" s="154"/>
      <c r="CHD16" s="154"/>
      <c r="CHE16" s="154"/>
      <c r="CHF16" s="154"/>
      <c r="CHG16" s="154"/>
      <c r="CHH16" s="154"/>
      <c r="CHI16" s="154"/>
      <c r="CHJ16" s="154"/>
      <c r="CHK16" s="154"/>
      <c r="CHL16" s="154"/>
      <c r="CHM16" s="154"/>
      <c r="CHN16" s="154"/>
      <c r="CHO16" s="154"/>
      <c r="CHP16" s="154"/>
      <c r="CHQ16" s="154"/>
      <c r="CHR16" s="154"/>
      <c r="CHS16" s="154"/>
      <c r="CHT16" s="154"/>
      <c r="CHU16" s="154"/>
      <c r="CHV16" s="154"/>
      <c r="CHW16" s="154"/>
      <c r="CHX16" s="154"/>
      <c r="CHY16" s="154"/>
      <c r="CHZ16" s="154"/>
      <c r="CIA16" s="154"/>
      <c r="CIB16" s="154"/>
      <c r="CIC16" s="154"/>
      <c r="CID16" s="154"/>
      <c r="CIE16" s="154"/>
      <c r="CIF16" s="154"/>
      <c r="CIG16" s="154"/>
      <c r="CIH16" s="154"/>
      <c r="CII16" s="154"/>
      <c r="CIJ16" s="154"/>
      <c r="CIK16" s="154"/>
      <c r="CIL16" s="154"/>
      <c r="CIM16" s="154"/>
      <c r="CIN16" s="154"/>
      <c r="CIO16" s="154"/>
      <c r="CIP16" s="154"/>
      <c r="CIQ16" s="154"/>
      <c r="CIR16" s="154"/>
      <c r="CIS16" s="154"/>
      <c r="CIT16" s="154"/>
      <c r="CIU16" s="154"/>
      <c r="CIV16" s="154"/>
      <c r="CIW16" s="154"/>
      <c r="CIX16" s="154"/>
      <c r="CIY16" s="154"/>
      <c r="CIZ16" s="154"/>
      <c r="CJA16" s="154"/>
      <c r="CJB16" s="154"/>
      <c r="CJC16" s="154"/>
      <c r="CJD16" s="154"/>
      <c r="CJE16" s="154"/>
      <c r="CJF16" s="154"/>
      <c r="CJG16" s="154"/>
      <c r="CJH16" s="154"/>
      <c r="CJI16" s="154"/>
      <c r="CJJ16" s="154"/>
      <c r="CJK16" s="154"/>
      <c r="CJL16" s="154"/>
      <c r="CJM16" s="154"/>
      <c r="CJN16" s="154"/>
      <c r="CJO16" s="154"/>
      <c r="CJP16" s="154"/>
      <c r="CJQ16" s="154"/>
      <c r="CJR16" s="154"/>
      <c r="CJS16" s="154"/>
      <c r="CJT16" s="154"/>
      <c r="CJU16" s="154"/>
      <c r="CJV16" s="154"/>
      <c r="CJW16" s="154"/>
      <c r="CJX16" s="154"/>
      <c r="CJY16" s="154"/>
      <c r="CJZ16" s="154"/>
      <c r="CKA16" s="154"/>
      <c r="CKB16" s="154"/>
      <c r="CKC16" s="154"/>
      <c r="CKD16" s="154"/>
      <c r="CKE16" s="154"/>
      <c r="CKF16" s="154"/>
      <c r="CKG16" s="154"/>
      <c r="CKH16" s="154"/>
      <c r="CKI16" s="154"/>
      <c r="CKJ16" s="154"/>
      <c r="CKK16" s="154"/>
      <c r="CKL16" s="154"/>
      <c r="CKM16" s="154"/>
      <c r="CKN16" s="154"/>
      <c r="CKO16" s="154"/>
      <c r="CKP16" s="154"/>
      <c r="CKQ16" s="154"/>
      <c r="CKR16" s="154"/>
      <c r="CKS16" s="154"/>
      <c r="CKT16" s="154"/>
      <c r="CKU16" s="154"/>
      <c r="CKV16" s="154"/>
      <c r="CKW16" s="154"/>
      <c r="CKX16" s="154"/>
      <c r="CKY16" s="154"/>
      <c r="CKZ16" s="154"/>
      <c r="CLA16" s="154"/>
      <c r="CLB16" s="154"/>
      <c r="CLC16" s="154"/>
      <c r="CLD16" s="154"/>
      <c r="CLE16" s="154"/>
      <c r="CLF16" s="154"/>
      <c r="CLG16" s="154"/>
      <c r="CLH16" s="154"/>
      <c r="CLI16" s="154"/>
      <c r="CLJ16" s="154"/>
      <c r="CLK16" s="154"/>
      <c r="CLL16" s="154"/>
      <c r="CLM16" s="154"/>
      <c r="CLN16" s="154"/>
      <c r="CLO16" s="154"/>
      <c r="CLP16" s="154"/>
      <c r="CLQ16" s="154"/>
      <c r="CLR16" s="154"/>
      <c r="CLS16" s="154"/>
      <c r="CLT16" s="154"/>
      <c r="CLU16" s="154"/>
      <c r="CLV16" s="154"/>
      <c r="CLW16" s="154"/>
      <c r="CLX16" s="154"/>
      <c r="CLY16" s="154"/>
      <c r="CLZ16" s="154"/>
      <c r="CMA16" s="154"/>
      <c r="CMB16" s="154"/>
      <c r="CMC16" s="154"/>
      <c r="CMD16" s="154"/>
      <c r="CME16" s="154"/>
      <c r="CMF16" s="154"/>
      <c r="CMG16" s="154"/>
      <c r="CMH16" s="154"/>
      <c r="CMI16" s="154"/>
      <c r="CMJ16" s="154"/>
      <c r="CMK16" s="154"/>
      <c r="CML16" s="154"/>
      <c r="CMM16" s="154"/>
      <c r="CMN16" s="154"/>
      <c r="CMO16" s="154"/>
      <c r="CMP16" s="154"/>
      <c r="CMQ16" s="154"/>
      <c r="CMR16" s="154"/>
      <c r="CMS16" s="154"/>
      <c r="CMT16" s="154"/>
      <c r="CMU16" s="154"/>
      <c r="CMV16" s="154"/>
      <c r="CMW16" s="154"/>
      <c r="CMX16" s="154"/>
      <c r="CMY16" s="154"/>
      <c r="CMZ16" s="154"/>
      <c r="CNA16" s="154"/>
      <c r="CNB16" s="154"/>
      <c r="CNC16" s="154"/>
      <c r="CND16" s="154"/>
      <c r="CNE16" s="154"/>
      <c r="CNF16" s="154"/>
      <c r="CNG16" s="154"/>
      <c r="CNH16" s="154"/>
      <c r="CNI16" s="154"/>
      <c r="CNJ16" s="154"/>
      <c r="CNK16" s="154"/>
      <c r="CNL16" s="154"/>
      <c r="CNM16" s="154"/>
      <c r="CNN16" s="154"/>
      <c r="CNO16" s="154"/>
      <c r="CNP16" s="154"/>
      <c r="CNQ16" s="154"/>
      <c r="CNR16" s="154"/>
      <c r="CNS16" s="154"/>
      <c r="CNT16" s="154"/>
      <c r="CNU16" s="154"/>
      <c r="CNV16" s="154"/>
      <c r="CNW16" s="154"/>
      <c r="CNX16" s="154"/>
      <c r="CNY16" s="154"/>
      <c r="CNZ16" s="154"/>
      <c r="COA16" s="154"/>
      <c r="COB16" s="154"/>
      <c r="COC16" s="154"/>
      <c r="COD16" s="154"/>
      <c r="COE16" s="154"/>
      <c r="COF16" s="154"/>
      <c r="COG16" s="154"/>
      <c r="COH16" s="154"/>
      <c r="COI16" s="154"/>
      <c r="COJ16" s="154"/>
      <c r="COK16" s="154"/>
      <c r="COL16" s="154"/>
      <c r="COM16" s="154"/>
      <c r="CON16" s="154"/>
      <c r="COO16" s="154"/>
      <c r="COP16" s="154"/>
      <c r="COQ16" s="154"/>
      <c r="COR16" s="154"/>
      <c r="COS16" s="154"/>
      <c r="COT16" s="154"/>
      <c r="COU16" s="154"/>
      <c r="COV16" s="154"/>
      <c r="COW16" s="154"/>
      <c r="COX16" s="154"/>
      <c r="COY16" s="154"/>
      <c r="COZ16" s="154"/>
      <c r="CPA16" s="154"/>
      <c r="CPB16" s="154"/>
      <c r="CPC16" s="154"/>
      <c r="CPD16" s="154"/>
      <c r="CPE16" s="154"/>
      <c r="CPF16" s="154"/>
      <c r="CPG16" s="154"/>
      <c r="CPH16" s="154"/>
      <c r="CPI16" s="154"/>
      <c r="CPJ16" s="154"/>
      <c r="CPK16" s="154"/>
      <c r="CPL16" s="154"/>
      <c r="CPM16" s="154"/>
      <c r="CPN16" s="154"/>
      <c r="CPO16" s="154"/>
      <c r="CPP16" s="154"/>
      <c r="CPQ16" s="154"/>
      <c r="CPR16" s="154"/>
      <c r="CPS16" s="154"/>
      <c r="CPT16" s="154"/>
      <c r="CPU16" s="154"/>
      <c r="CPV16" s="154"/>
      <c r="CPW16" s="154"/>
      <c r="CPX16" s="154"/>
      <c r="CPY16" s="154"/>
      <c r="CPZ16" s="154"/>
      <c r="CQA16" s="154"/>
      <c r="CQB16" s="154"/>
      <c r="CQC16" s="154"/>
      <c r="CQD16" s="154"/>
      <c r="CQE16" s="154"/>
      <c r="CQF16" s="154"/>
      <c r="CQG16" s="154"/>
      <c r="CQH16" s="154"/>
      <c r="CQI16" s="154"/>
      <c r="CQJ16" s="154"/>
      <c r="CQK16" s="154"/>
      <c r="CQL16" s="154"/>
      <c r="CQM16" s="154"/>
      <c r="CQN16" s="154"/>
      <c r="CQO16" s="154"/>
      <c r="CQP16" s="154"/>
      <c r="CQQ16" s="154"/>
      <c r="CQR16" s="154"/>
      <c r="CQS16" s="154"/>
      <c r="CQT16" s="154"/>
      <c r="CQU16" s="154"/>
      <c r="CQV16" s="154"/>
      <c r="CQW16" s="154"/>
      <c r="CQX16" s="154"/>
      <c r="CQY16" s="154"/>
      <c r="CQZ16" s="154"/>
      <c r="CRA16" s="154"/>
      <c r="CRB16" s="154"/>
      <c r="CRC16" s="154"/>
      <c r="CRD16" s="154"/>
      <c r="CRE16" s="154"/>
      <c r="CRF16" s="154"/>
      <c r="CRG16" s="154"/>
      <c r="CRH16" s="154"/>
      <c r="CRI16" s="154"/>
      <c r="CRJ16" s="154"/>
      <c r="CRK16" s="154"/>
      <c r="CRL16" s="154"/>
      <c r="CRM16" s="154"/>
      <c r="CRN16" s="154"/>
      <c r="CRO16" s="154"/>
      <c r="CRP16" s="154"/>
      <c r="CRQ16" s="154"/>
      <c r="CRR16" s="154"/>
      <c r="CRS16" s="154"/>
      <c r="CRT16" s="154"/>
      <c r="CRU16" s="154"/>
      <c r="CRV16" s="154"/>
      <c r="CRW16" s="154"/>
      <c r="CRX16" s="154"/>
      <c r="CRY16" s="154"/>
      <c r="CRZ16" s="154"/>
      <c r="CSA16" s="154"/>
      <c r="CSB16" s="154"/>
      <c r="CSC16" s="154"/>
      <c r="CSD16" s="154"/>
      <c r="CSE16" s="154"/>
      <c r="CSF16" s="154"/>
      <c r="CSG16" s="154"/>
      <c r="CSH16" s="154"/>
      <c r="CSI16" s="154"/>
      <c r="CSJ16" s="154"/>
      <c r="CSK16" s="154"/>
      <c r="CSL16" s="154"/>
      <c r="CSM16" s="154"/>
      <c r="CSN16" s="154"/>
      <c r="CSO16" s="154"/>
      <c r="CSP16" s="154"/>
      <c r="CSQ16" s="154"/>
      <c r="CSR16" s="154"/>
      <c r="CSS16" s="154"/>
      <c r="CST16" s="154"/>
      <c r="CSU16" s="154"/>
      <c r="CSV16" s="154"/>
      <c r="CSW16" s="154"/>
      <c r="CSX16" s="154"/>
      <c r="CSY16" s="154"/>
      <c r="CSZ16" s="154"/>
      <c r="CTA16" s="154"/>
      <c r="CTB16" s="154"/>
      <c r="CTC16" s="154"/>
      <c r="CTD16" s="154"/>
      <c r="CTE16" s="154"/>
      <c r="CTF16" s="154"/>
      <c r="CTG16" s="154"/>
      <c r="CTH16" s="154"/>
      <c r="CTI16" s="154"/>
      <c r="CTJ16" s="154"/>
      <c r="CTK16" s="154"/>
      <c r="CTL16" s="154"/>
      <c r="CTM16" s="154"/>
      <c r="CTN16" s="154"/>
      <c r="CTO16" s="154"/>
      <c r="CTP16" s="154"/>
      <c r="CTQ16" s="154"/>
      <c r="CTR16" s="154"/>
      <c r="CTS16" s="154"/>
      <c r="CTT16" s="154"/>
      <c r="CTU16" s="154"/>
      <c r="CTV16" s="154"/>
      <c r="CTW16" s="154"/>
      <c r="CTX16" s="154"/>
      <c r="CTY16" s="154"/>
      <c r="CTZ16" s="154"/>
      <c r="CUA16" s="154"/>
      <c r="CUB16" s="154"/>
      <c r="CUC16" s="154"/>
      <c r="CUD16" s="154"/>
      <c r="CUE16" s="154"/>
      <c r="CUF16" s="154"/>
      <c r="CUG16" s="154"/>
      <c r="CUH16" s="154"/>
      <c r="CUI16" s="154"/>
      <c r="CUJ16" s="154"/>
      <c r="CUK16" s="154"/>
      <c r="CUL16" s="154"/>
      <c r="CUM16" s="154"/>
      <c r="CUN16" s="154"/>
      <c r="CUO16" s="154"/>
      <c r="CUP16" s="154"/>
      <c r="CUQ16" s="154"/>
      <c r="CUR16" s="154"/>
      <c r="CUS16" s="154"/>
      <c r="CUT16" s="154"/>
      <c r="CUU16" s="154"/>
      <c r="CUV16" s="154"/>
      <c r="CUW16" s="154"/>
      <c r="CUX16" s="154"/>
      <c r="CUY16" s="154"/>
      <c r="CUZ16" s="154"/>
      <c r="CVA16" s="154"/>
      <c r="CVB16" s="154"/>
      <c r="CVC16" s="154"/>
      <c r="CVD16" s="154"/>
      <c r="CVE16" s="154"/>
      <c r="CVF16" s="154"/>
      <c r="CVG16" s="154"/>
      <c r="CVH16" s="154"/>
      <c r="CVI16" s="154"/>
      <c r="CVJ16" s="154"/>
      <c r="CVK16" s="154"/>
      <c r="CVL16" s="154"/>
      <c r="CVM16" s="154"/>
      <c r="CVN16" s="154"/>
      <c r="CVO16" s="154"/>
      <c r="CVP16" s="154"/>
      <c r="CVQ16" s="154"/>
      <c r="CVR16" s="154"/>
      <c r="CVS16" s="154"/>
      <c r="CVT16" s="154"/>
      <c r="CVU16" s="154"/>
      <c r="CVV16" s="154"/>
      <c r="CVW16" s="154"/>
      <c r="CVX16" s="154"/>
      <c r="CVY16" s="154"/>
      <c r="CVZ16" s="154"/>
      <c r="CWA16" s="154"/>
      <c r="CWB16" s="154"/>
      <c r="CWC16" s="154"/>
      <c r="CWD16" s="154"/>
      <c r="CWE16" s="154"/>
      <c r="CWF16" s="154"/>
      <c r="CWG16" s="154"/>
      <c r="CWH16" s="154"/>
      <c r="CWI16" s="154"/>
      <c r="CWJ16" s="154"/>
      <c r="CWK16" s="154"/>
      <c r="CWL16" s="154"/>
      <c r="CWM16" s="154"/>
      <c r="CWN16" s="154"/>
      <c r="CWO16" s="154"/>
      <c r="CWP16" s="154"/>
      <c r="CWQ16" s="154"/>
      <c r="CWR16" s="154"/>
      <c r="CWS16" s="154"/>
      <c r="CWT16" s="154"/>
      <c r="CWU16" s="154"/>
      <c r="CWV16" s="154"/>
      <c r="CWW16" s="154"/>
      <c r="CWX16" s="154"/>
      <c r="CWY16" s="154"/>
      <c r="CWZ16" s="154"/>
      <c r="CXA16" s="154"/>
      <c r="CXB16" s="154"/>
      <c r="CXC16" s="154"/>
      <c r="CXD16" s="154"/>
      <c r="CXE16" s="154"/>
      <c r="CXF16" s="154"/>
      <c r="CXG16" s="154"/>
      <c r="CXH16" s="154"/>
      <c r="CXI16" s="154"/>
      <c r="CXJ16" s="154"/>
      <c r="CXK16" s="154"/>
      <c r="CXL16" s="154"/>
      <c r="CXM16" s="154"/>
      <c r="CXN16" s="154"/>
      <c r="CXO16" s="154"/>
      <c r="CXP16" s="154"/>
      <c r="CXQ16" s="154"/>
      <c r="CXR16" s="154"/>
      <c r="CXS16" s="154"/>
      <c r="CXT16" s="154"/>
      <c r="CXU16" s="154"/>
      <c r="CXV16" s="154"/>
      <c r="CXW16" s="154"/>
      <c r="CXX16" s="154"/>
      <c r="CXY16" s="154"/>
      <c r="CXZ16" s="154"/>
      <c r="CYA16" s="154"/>
      <c r="CYB16" s="154"/>
      <c r="CYC16" s="154"/>
      <c r="CYD16" s="154"/>
      <c r="CYE16" s="154"/>
      <c r="CYF16" s="154"/>
      <c r="CYG16" s="154"/>
      <c r="CYH16" s="154"/>
      <c r="CYI16" s="154"/>
      <c r="CYJ16" s="154"/>
      <c r="CYK16" s="154"/>
      <c r="CYL16" s="154"/>
      <c r="CYM16" s="154"/>
      <c r="CYN16" s="154"/>
      <c r="CYO16" s="154"/>
      <c r="CYP16" s="154"/>
      <c r="CYQ16" s="154"/>
      <c r="CYR16" s="154"/>
      <c r="CYS16" s="154"/>
      <c r="CYT16" s="154"/>
      <c r="CYU16" s="154"/>
      <c r="CYV16" s="154"/>
      <c r="CYW16" s="154"/>
      <c r="CYX16" s="154"/>
      <c r="CYY16" s="154"/>
      <c r="CYZ16" s="154"/>
      <c r="CZA16" s="154"/>
      <c r="CZB16" s="154"/>
      <c r="CZC16" s="154"/>
      <c r="CZD16" s="154"/>
      <c r="CZE16" s="154"/>
      <c r="CZF16" s="154"/>
      <c r="CZG16" s="154"/>
      <c r="CZH16" s="154"/>
      <c r="CZI16" s="154"/>
      <c r="CZJ16" s="154"/>
      <c r="CZK16" s="154"/>
      <c r="CZL16" s="154"/>
      <c r="CZM16" s="154"/>
      <c r="CZN16" s="154"/>
      <c r="CZO16" s="154"/>
      <c r="CZP16" s="154"/>
      <c r="CZQ16" s="154"/>
      <c r="CZR16" s="154"/>
      <c r="CZS16" s="154"/>
      <c r="CZT16" s="154"/>
      <c r="CZU16" s="154"/>
      <c r="CZV16" s="154"/>
      <c r="CZW16" s="154"/>
      <c r="CZX16" s="154"/>
      <c r="CZY16" s="154"/>
      <c r="CZZ16" s="154"/>
      <c r="DAA16" s="154"/>
      <c r="DAB16" s="154"/>
      <c r="DAC16" s="154"/>
      <c r="DAD16" s="154"/>
      <c r="DAE16" s="154"/>
      <c r="DAF16" s="154"/>
      <c r="DAG16" s="154"/>
      <c r="DAH16" s="154"/>
      <c r="DAI16" s="154"/>
      <c r="DAJ16" s="154"/>
      <c r="DAK16" s="154"/>
      <c r="DAL16" s="154"/>
      <c r="DAM16" s="154"/>
      <c r="DAN16" s="154"/>
      <c r="DAO16" s="154"/>
      <c r="DAP16" s="154"/>
      <c r="DAQ16" s="154"/>
      <c r="DAR16" s="154"/>
      <c r="DAS16" s="154"/>
      <c r="DAT16" s="154"/>
      <c r="DAU16" s="154"/>
      <c r="DAV16" s="154"/>
      <c r="DAW16" s="154"/>
      <c r="DAX16" s="154"/>
      <c r="DAY16" s="154"/>
      <c r="DAZ16" s="154"/>
      <c r="DBA16" s="154"/>
      <c r="DBB16" s="154"/>
      <c r="DBC16" s="154"/>
      <c r="DBD16" s="154"/>
      <c r="DBE16" s="154"/>
      <c r="DBF16" s="154"/>
      <c r="DBG16" s="154"/>
      <c r="DBH16" s="154"/>
      <c r="DBI16" s="154"/>
      <c r="DBJ16" s="154"/>
      <c r="DBK16" s="154"/>
      <c r="DBL16" s="154"/>
      <c r="DBM16" s="154"/>
      <c r="DBN16" s="154"/>
      <c r="DBO16" s="154"/>
      <c r="DBP16" s="154"/>
      <c r="DBQ16" s="154"/>
      <c r="DBR16" s="154"/>
      <c r="DBS16" s="154"/>
      <c r="DBT16" s="154"/>
      <c r="DBU16" s="154"/>
      <c r="DBV16" s="154"/>
      <c r="DBW16" s="154"/>
      <c r="DBX16" s="154"/>
      <c r="DBY16" s="154"/>
      <c r="DBZ16" s="154"/>
      <c r="DCA16" s="154"/>
      <c r="DCB16" s="154"/>
      <c r="DCC16" s="154"/>
      <c r="DCD16" s="154"/>
      <c r="DCE16" s="154"/>
      <c r="DCF16" s="154"/>
      <c r="DCG16" s="154"/>
      <c r="DCH16" s="154"/>
      <c r="DCI16" s="154"/>
      <c r="DCJ16" s="154"/>
      <c r="DCK16" s="154"/>
      <c r="DCL16" s="154"/>
      <c r="DCM16" s="154"/>
      <c r="DCN16" s="154"/>
      <c r="DCO16" s="154"/>
      <c r="DCP16" s="154"/>
      <c r="DCQ16" s="154"/>
      <c r="DCR16" s="154"/>
      <c r="DCS16" s="154"/>
      <c r="DCT16" s="154"/>
      <c r="DCU16" s="154"/>
      <c r="DCV16" s="154"/>
      <c r="DCW16" s="154"/>
      <c r="DCX16" s="154"/>
      <c r="DCY16" s="154"/>
      <c r="DCZ16" s="154"/>
      <c r="DDA16" s="154"/>
      <c r="DDB16" s="154"/>
      <c r="DDC16" s="154"/>
      <c r="DDD16" s="154"/>
      <c r="DDE16" s="154"/>
      <c r="DDF16" s="154"/>
      <c r="DDG16" s="154"/>
      <c r="DDH16" s="154"/>
      <c r="DDI16" s="154"/>
      <c r="DDJ16" s="154"/>
      <c r="DDK16" s="154"/>
      <c r="DDL16" s="154"/>
      <c r="DDM16" s="154"/>
      <c r="DDN16" s="154"/>
      <c r="DDO16" s="154"/>
      <c r="DDP16" s="154"/>
      <c r="DDQ16" s="154"/>
      <c r="DDR16" s="154"/>
      <c r="DDS16" s="154"/>
      <c r="DDT16" s="154"/>
      <c r="DDU16" s="154"/>
      <c r="DDV16" s="154"/>
      <c r="DDW16" s="154"/>
      <c r="DDX16" s="154"/>
      <c r="DDY16" s="154"/>
      <c r="DDZ16" s="154"/>
      <c r="DEA16" s="154"/>
      <c r="DEB16" s="154"/>
      <c r="DEC16" s="154"/>
      <c r="DED16" s="154"/>
      <c r="DEE16" s="154"/>
      <c r="DEF16" s="154"/>
      <c r="DEG16" s="154"/>
      <c r="DEH16" s="154"/>
      <c r="DEI16" s="154"/>
      <c r="DEJ16" s="154"/>
      <c r="DEK16" s="154"/>
      <c r="DEL16" s="154"/>
      <c r="DEM16" s="154"/>
      <c r="DEN16" s="154"/>
      <c r="DEO16" s="154"/>
      <c r="DEP16" s="154"/>
      <c r="DEQ16" s="154"/>
      <c r="DER16" s="154"/>
      <c r="DES16" s="154"/>
      <c r="DET16" s="154"/>
      <c r="DEU16" s="154"/>
      <c r="DEV16" s="154"/>
      <c r="DEW16" s="154"/>
      <c r="DEX16" s="154"/>
      <c r="DEY16" s="154"/>
      <c r="DEZ16" s="154"/>
      <c r="DFA16" s="154"/>
      <c r="DFB16" s="154"/>
      <c r="DFC16" s="154"/>
      <c r="DFD16" s="154"/>
      <c r="DFE16" s="154"/>
      <c r="DFF16" s="154"/>
      <c r="DFG16" s="154"/>
      <c r="DFH16" s="154"/>
      <c r="DFI16" s="154"/>
      <c r="DFJ16" s="154"/>
      <c r="DFK16" s="154"/>
      <c r="DFL16" s="154"/>
      <c r="DFM16" s="154"/>
      <c r="DFN16" s="154"/>
      <c r="DFO16" s="154"/>
      <c r="DFP16" s="154"/>
      <c r="DFQ16" s="154"/>
      <c r="DFR16" s="154"/>
      <c r="DFS16" s="154"/>
      <c r="DFT16" s="154"/>
      <c r="DFU16" s="154"/>
      <c r="DFV16" s="154"/>
      <c r="DFW16" s="154"/>
      <c r="DFX16" s="154"/>
      <c r="DFY16" s="154"/>
      <c r="DFZ16" s="154"/>
      <c r="DGA16" s="154"/>
      <c r="DGB16" s="154"/>
      <c r="DGC16" s="154"/>
      <c r="DGD16" s="154"/>
      <c r="DGE16" s="154"/>
      <c r="DGF16" s="154"/>
      <c r="DGG16" s="154"/>
      <c r="DGH16" s="154"/>
      <c r="DGI16" s="154"/>
      <c r="DGJ16" s="154"/>
      <c r="DGK16" s="154"/>
      <c r="DGL16" s="154"/>
      <c r="DGM16" s="154"/>
      <c r="DGN16" s="154"/>
      <c r="DGO16" s="154"/>
      <c r="DGP16" s="154"/>
      <c r="DGQ16" s="154"/>
      <c r="DGR16" s="154"/>
      <c r="DGS16" s="154"/>
      <c r="DGT16" s="154"/>
      <c r="DGU16" s="154"/>
      <c r="DGV16" s="154"/>
      <c r="DGW16" s="154"/>
      <c r="DGX16" s="154"/>
      <c r="DGY16" s="154"/>
      <c r="DGZ16" s="154"/>
      <c r="DHA16" s="154"/>
      <c r="DHB16" s="154"/>
      <c r="DHC16" s="154"/>
      <c r="DHD16" s="154"/>
      <c r="DHE16" s="154"/>
      <c r="DHF16" s="154"/>
      <c r="DHG16" s="154"/>
      <c r="DHH16" s="154"/>
      <c r="DHI16" s="154"/>
      <c r="DHJ16" s="154"/>
      <c r="DHK16" s="154"/>
      <c r="DHL16" s="154"/>
      <c r="DHM16" s="154"/>
      <c r="DHN16" s="154"/>
      <c r="DHO16" s="154"/>
      <c r="DHP16" s="154"/>
      <c r="DHQ16" s="154"/>
      <c r="DHR16" s="154"/>
      <c r="DHS16" s="154"/>
      <c r="DHT16" s="154"/>
      <c r="DHU16" s="154"/>
      <c r="DHV16" s="154"/>
      <c r="DHW16" s="154"/>
      <c r="DHX16" s="154"/>
      <c r="DHY16" s="154"/>
      <c r="DHZ16" s="154"/>
      <c r="DIA16" s="154"/>
      <c r="DIB16" s="154"/>
      <c r="DIC16" s="154"/>
      <c r="DID16" s="154"/>
      <c r="DIE16" s="154"/>
      <c r="DIF16" s="154"/>
      <c r="DIG16" s="154"/>
      <c r="DIH16" s="154"/>
      <c r="DII16" s="154"/>
      <c r="DIJ16" s="154"/>
      <c r="DIK16" s="154"/>
      <c r="DIL16" s="154"/>
      <c r="DIM16" s="154"/>
      <c r="DIN16" s="154"/>
      <c r="DIO16" s="154"/>
      <c r="DIP16" s="154"/>
      <c r="DIQ16" s="154"/>
      <c r="DIR16" s="154"/>
      <c r="DIS16" s="154"/>
      <c r="DIT16" s="154"/>
      <c r="DIU16" s="154"/>
      <c r="DIV16" s="154"/>
      <c r="DIW16" s="154"/>
      <c r="DIX16" s="154"/>
      <c r="DIY16" s="154"/>
      <c r="DIZ16" s="154"/>
      <c r="DJA16" s="154"/>
      <c r="DJB16" s="154"/>
      <c r="DJC16" s="154"/>
      <c r="DJD16" s="154"/>
      <c r="DJE16" s="154"/>
      <c r="DJF16" s="154"/>
      <c r="DJG16" s="154"/>
      <c r="DJH16" s="154"/>
      <c r="DJI16" s="154"/>
      <c r="DJJ16" s="154"/>
      <c r="DJK16" s="154"/>
      <c r="DJL16" s="154"/>
      <c r="DJM16" s="154"/>
      <c r="DJN16" s="154"/>
      <c r="DJO16" s="154"/>
      <c r="DJP16" s="154"/>
      <c r="DJQ16" s="154"/>
      <c r="DJR16" s="154"/>
      <c r="DJS16" s="154"/>
      <c r="DJT16" s="154"/>
      <c r="DJU16" s="154"/>
      <c r="DJV16" s="154"/>
      <c r="DJW16" s="154"/>
      <c r="DJX16" s="154"/>
      <c r="DJY16" s="154"/>
      <c r="DJZ16" s="154"/>
      <c r="DKA16" s="154"/>
      <c r="DKB16" s="154"/>
      <c r="DKC16" s="154"/>
      <c r="DKD16" s="154"/>
      <c r="DKE16" s="154"/>
      <c r="DKF16" s="154"/>
      <c r="DKG16" s="154"/>
      <c r="DKH16" s="154"/>
      <c r="DKI16" s="154"/>
      <c r="DKJ16" s="154"/>
      <c r="DKK16" s="154"/>
      <c r="DKL16" s="154"/>
      <c r="DKM16" s="154"/>
      <c r="DKN16" s="154"/>
      <c r="DKO16" s="154"/>
      <c r="DKP16" s="154"/>
      <c r="DKQ16" s="154"/>
      <c r="DKR16" s="154"/>
      <c r="DKS16" s="154"/>
      <c r="DKT16" s="154"/>
      <c r="DKU16" s="154"/>
      <c r="DKV16" s="154"/>
      <c r="DKW16" s="154"/>
      <c r="DKX16" s="154"/>
      <c r="DKY16" s="154"/>
      <c r="DKZ16" s="154"/>
      <c r="DLA16" s="154"/>
      <c r="DLB16" s="154"/>
      <c r="DLC16" s="154"/>
      <c r="DLD16" s="154"/>
      <c r="DLE16" s="154"/>
      <c r="DLF16" s="154"/>
      <c r="DLG16" s="154"/>
      <c r="DLH16" s="154"/>
      <c r="DLI16" s="154"/>
      <c r="DLJ16" s="154"/>
      <c r="DLK16" s="154"/>
      <c r="DLL16" s="154"/>
      <c r="DLM16" s="154"/>
      <c r="DLN16" s="154"/>
      <c r="DLO16" s="154"/>
      <c r="DLP16" s="154"/>
      <c r="DLQ16" s="154"/>
      <c r="DLR16" s="154"/>
      <c r="DLS16" s="154"/>
      <c r="DLT16" s="154"/>
      <c r="DLU16" s="154"/>
      <c r="DLV16" s="154"/>
      <c r="DLW16" s="154"/>
      <c r="DLX16" s="154"/>
      <c r="DLY16" s="154"/>
      <c r="DLZ16" s="154"/>
      <c r="DMA16" s="154"/>
      <c r="DMB16" s="154"/>
      <c r="DMC16" s="154"/>
      <c r="DMD16" s="154"/>
      <c r="DME16" s="154"/>
      <c r="DMF16" s="154"/>
      <c r="DMG16" s="154"/>
      <c r="DMH16" s="154"/>
      <c r="DMI16" s="154"/>
      <c r="DMJ16" s="154"/>
      <c r="DMK16" s="154"/>
      <c r="DML16" s="154"/>
      <c r="DMM16" s="154"/>
      <c r="DMN16" s="154"/>
      <c r="DMO16" s="154"/>
      <c r="DMP16" s="154"/>
      <c r="DMQ16" s="154"/>
      <c r="DMR16" s="154"/>
      <c r="DMS16" s="154"/>
      <c r="DMT16" s="154"/>
      <c r="DMU16" s="154"/>
      <c r="DMV16" s="154"/>
      <c r="DMW16" s="154"/>
      <c r="DMX16" s="154"/>
      <c r="DMY16" s="154"/>
      <c r="DMZ16" s="154"/>
      <c r="DNA16" s="154"/>
      <c r="DNB16" s="154"/>
      <c r="DNC16" s="154"/>
      <c r="DND16" s="154"/>
      <c r="DNE16" s="154"/>
      <c r="DNF16" s="154"/>
      <c r="DNG16" s="154"/>
      <c r="DNH16" s="154"/>
      <c r="DNI16" s="154"/>
      <c r="DNJ16" s="154"/>
      <c r="DNK16" s="154"/>
      <c r="DNL16" s="154"/>
      <c r="DNM16" s="154"/>
      <c r="DNN16" s="154"/>
      <c r="DNO16" s="154"/>
      <c r="DNP16" s="154"/>
      <c r="DNQ16" s="154"/>
      <c r="DNR16" s="154"/>
      <c r="DNS16" s="154"/>
      <c r="DNT16" s="154"/>
      <c r="DNU16" s="154"/>
      <c r="DNV16" s="154"/>
      <c r="DNW16" s="154"/>
      <c r="DNX16" s="154"/>
      <c r="DNY16" s="154"/>
      <c r="DNZ16" s="154"/>
      <c r="DOA16" s="154"/>
      <c r="DOB16" s="154"/>
      <c r="DOC16" s="154"/>
      <c r="DOD16" s="154"/>
      <c r="DOE16" s="154"/>
      <c r="DOF16" s="154"/>
      <c r="DOG16" s="154"/>
      <c r="DOH16" s="154"/>
      <c r="DOI16" s="154"/>
      <c r="DOJ16" s="154"/>
      <c r="DOK16" s="154"/>
      <c r="DOL16" s="154"/>
      <c r="DOM16" s="154"/>
      <c r="DON16" s="154"/>
      <c r="DOO16" s="154"/>
      <c r="DOP16" s="154"/>
      <c r="DOQ16" s="154"/>
      <c r="DOR16" s="154"/>
      <c r="DOS16" s="154"/>
      <c r="DOT16" s="154"/>
      <c r="DOU16" s="154"/>
      <c r="DOV16" s="154"/>
      <c r="DOW16" s="154"/>
      <c r="DOX16" s="154"/>
      <c r="DOY16" s="154"/>
      <c r="DOZ16" s="154"/>
      <c r="DPA16" s="154"/>
      <c r="DPB16" s="154"/>
      <c r="DPC16" s="154"/>
      <c r="DPD16" s="154"/>
      <c r="DPE16" s="154"/>
      <c r="DPF16" s="154"/>
      <c r="DPG16" s="154"/>
      <c r="DPH16" s="154"/>
      <c r="DPI16" s="154"/>
      <c r="DPJ16" s="154"/>
      <c r="DPK16" s="154"/>
      <c r="DPL16" s="154"/>
      <c r="DPM16" s="154"/>
      <c r="DPN16" s="154"/>
      <c r="DPO16" s="154"/>
      <c r="DPP16" s="154"/>
      <c r="DPQ16" s="154"/>
      <c r="DPR16" s="154"/>
      <c r="DPS16" s="154"/>
      <c r="DPT16" s="154"/>
      <c r="DPU16" s="154"/>
      <c r="DPV16" s="154"/>
      <c r="DPW16" s="154"/>
      <c r="DPX16" s="154"/>
      <c r="DPY16" s="154"/>
      <c r="DPZ16" s="154"/>
      <c r="DQA16" s="154"/>
      <c r="DQB16" s="154"/>
      <c r="DQC16" s="154"/>
      <c r="DQD16" s="154"/>
      <c r="DQE16" s="154"/>
      <c r="DQF16" s="154"/>
      <c r="DQG16" s="154"/>
      <c r="DQH16" s="154"/>
      <c r="DQI16" s="154"/>
      <c r="DQJ16" s="154"/>
      <c r="DQK16" s="154"/>
      <c r="DQL16" s="154"/>
      <c r="DQM16" s="154"/>
      <c r="DQN16" s="154"/>
      <c r="DQO16" s="154"/>
      <c r="DQP16" s="154"/>
      <c r="DQQ16" s="154"/>
      <c r="DQR16" s="154"/>
      <c r="DQS16" s="154"/>
      <c r="DQT16" s="154"/>
      <c r="DQU16" s="154"/>
      <c r="DQV16" s="154"/>
      <c r="DQW16" s="154"/>
      <c r="DQX16" s="154"/>
      <c r="DQY16" s="154"/>
      <c r="DQZ16" s="154"/>
      <c r="DRA16" s="154"/>
      <c r="DRB16" s="154"/>
      <c r="DRC16" s="154"/>
      <c r="DRD16" s="154"/>
      <c r="DRE16" s="154"/>
      <c r="DRF16" s="154"/>
      <c r="DRG16" s="154"/>
      <c r="DRH16" s="154"/>
      <c r="DRI16" s="154"/>
      <c r="DRJ16" s="154"/>
      <c r="DRK16" s="154"/>
      <c r="DRL16" s="154"/>
      <c r="DRM16" s="154"/>
      <c r="DRN16" s="154"/>
      <c r="DRO16" s="154"/>
      <c r="DRP16" s="154"/>
      <c r="DRQ16" s="154"/>
      <c r="DRR16" s="154"/>
      <c r="DRS16" s="154"/>
      <c r="DRT16" s="154"/>
      <c r="DRU16" s="154"/>
      <c r="DRV16" s="154"/>
      <c r="DRW16" s="154"/>
      <c r="DRX16" s="154"/>
      <c r="DRY16" s="154"/>
      <c r="DRZ16" s="154"/>
      <c r="DSA16" s="154"/>
      <c r="DSB16" s="154"/>
      <c r="DSC16" s="154"/>
      <c r="DSD16" s="154"/>
      <c r="DSE16" s="154"/>
      <c r="DSF16" s="154"/>
      <c r="DSG16" s="154"/>
      <c r="DSH16" s="154"/>
      <c r="DSI16" s="154"/>
      <c r="DSJ16" s="154"/>
      <c r="DSK16" s="154"/>
      <c r="DSL16" s="154"/>
      <c r="DSM16" s="154"/>
      <c r="DSN16" s="154"/>
      <c r="DSO16" s="154"/>
      <c r="DSP16" s="154"/>
      <c r="DSQ16" s="154"/>
      <c r="DSR16" s="154"/>
      <c r="DSS16" s="154"/>
      <c r="DST16" s="154"/>
      <c r="DSU16" s="154"/>
      <c r="DSV16" s="154"/>
      <c r="DSW16" s="154"/>
      <c r="DSX16" s="154"/>
      <c r="DSY16" s="154"/>
      <c r="DSZ16" s="154"/>
      <c r="DTA16" s="154"/>
      <c r="DTB16" s="154"/>
      <c r="DTC16" s="154"/>
      <c r="DTD16" s="154"/>
      <c r="DTE16" s="154"/>
      <c r="DTF16" s="154"/>
      <c r="DTG16" s="154"/>
      <c r="DTH16" s="154"/>
      <c r="DTI16" s="154"/>
      <c r="DTJ16" s="154"/>
      <c r="DTK16" s="154"/>
      <c r="DTL16" s="154"/>
      <c r="DTM16" s="154"/>
      <c r="DTN16" s="154"/>
      <c r="DTO16" s="154"/>
      <c r="DTP16" s="154"/>
      <c r="DTQ16" s="154"/>
      <c r="DTR16" s="154"/>
      <c r="DTS16" s="154"/>
      <c r="DTT16" s="154"/>
      <c r="DTU16" s="154"/>
      <c r="DTV16" s="154"/>
      <c r="DTW16" s="154"/>
      <c r="DTX16" s="154"/>
      <c r="DTY16" s="154"/>
      <c r="DTZ16" s="154"/>
      <c r="DUA16" s="154"/>
      <c r="DUB16" s="154"/>
      <c r="DUC16" s="154"/>
      <c r="DUD16" s="154"/>
      <c r="DUE16" s="154"/>
      <c r="DUF16" s="154"/>
      <c r="DUG16" s="154"/>
      <c r="DUH16" s="154"/>
      <c r="DUI16" s="154"/>
      <c r="DUJ16" s="154"/>
      <c r="DUK16" s="154"/>
      <c r="DUL16" s="154"/>
      <c r="DUM16" s="154"/>
      <c r="DUN16" s="154"/>
      <c r="DUO16" s="154"/>
      <c r="DUP16" s="154"/>
      <c r="DUQ16" s="154"/>
      <c r="DUR16" s="154"/>
      <c r="DUS16" s="154"/>
      <c r="DUT16" s="154"/>
      <c r="DUU16" s="154"/>
      <c r="DUV16" s="154"/>
      <c r="DUW16" s="154"/>
      <c r="DUX16" s="154"/>
      <c r="DUY16" s="154"/>
      <c r="DUZ16" s="154"/>
      <c r="DVA16" s="154"/>
      <c r="DVB16" s="154"/>
      <c r="DVC16" s="154"/>
      <c r="DVD16" s="154"/>
      <c r="DVE16" s="154"/>
      <c r="DVF16" s="154"/>
      <c r="DVG16" s="154"/>
      <c r="DVH16" s="154"/>
      <c r="DVI16" s="154"/>
      <c r="DVJ16" s="154"/>
      <c r="DVK16" s="154"/>
      <c r="DVL16" s="154"/>
      <c r="DVM16" s="154"/>
      <c r="DVN16" s="154"/>
      <c r="DVO16" s="154"/>
      <c r="DVP16" s="154"/>
      <c r="DVQ16" s="154"/>
      <c r="DVR16" s="154"/>
      <c r="DVS16" s="154"/>
      <c r="DVT16" s="154"/>
      <c r="DVU16" s="154"/>
      <c r="DVV16" s="154"/>
      <c r="DVW16" s="154"/>
      <c r="DVX16" s="154"/>
      <c r="DVY16" s="154"/>
      <c r="DVZ16" s="154"/>
      <c r="DWA16" s="154"/>
      <c r="DWB16" s="154"/>
      <c r="DWC16" s="154"/>
      <c r="DWD16" s="154"/>
      <c r="DWE16" s="154"/>
      <c r="DWF16" s="154"/>
      <c r="DWG16" s="154"/>
      <c r="DWH16" s="154"/>
      <c r="DWI16" s="154"/>
      <c r="DWJ16" s="154"/>
      <c r="DWK16" s="154"/>
      <c r="DWL16" s="154"/>
      <c r="DWM16" s="154"/>
      <c r="DWN16" s="154"/>
      <c r="DWO16" s="154"/>
      <c r="DWP16" s="154"/>
      <c r="DWQ16" s="154"/>
      <c r="DWR16" s="154"/>
      <c r="DWS16" s="154"/>
      <c r="DWT16" s="154"/>
      <c r="DWU16" s="154"/>
      <c r="DWV16" s="154"/>
      <c r="DWW16" s="154"/>
      <c r="DWX16" s="154"/>
      <c r="DWY16" s="154"/>
      <c r="DWZ16" s="154"/>
      <c r="DXA16" s="154"/>
      <c r="DXB16" s="154"/>
      <c r="DXC16" s="154"/>
      <c r="DXD16" s="154"/>
      <c r="DXE16" s="154"/>
      <c r="DXF16" s="154"/>
      <c r="DXG16" s="154"/>
      <c r="DXH16" s="154"/>
      <c r="DXI16" s="154"/>
      <c r="DXJ16" s="154"/>
      <c r="DXK16" s="154"/>
      <c r="DXL16" s="154"/>
      <c r="DXM16" s="154"/>
      <c r="DXN16" s="154"/>
      <c r="DXO16" s="154"/>
      <c r="DXP16" s="154"/>
      <c r="DXQ16" s="154"/>
      <c r="DXR16" s="154"/>
      <c r="DXS16" s="154"/>
      <c r="DXT16" s="154"/>
      <c r="DXU16" s="154"/>
      <c r="DXV16" s="154"/>
      <c r="DXW16" s="154"/>
      <c r="DXX16" s="154"/>
      <c r="DXY16" s="154"/>
      <c r="DXZ16" s="154"/>
      <c r="DYA16" s="154"/>
      <c r="DYB16" s="154"/>
      <c r="DYC16" s="154"/>
      <c r="DYD16" s="154"/>
      <c r="DYE16" s="154"/>
      <c r="DYF16" s="154"/>
      <c r="DYG16" s="154"/>
      <c r="DYH16" s="154"/>
      <c r="DYI16" s="154"/>
      <c r="DYJ16" s="154"/>
      <c r="DYK16" s="154"/>
      <c r="DYL16" s="154"/>
      <c r="DYM16" s="154"/>
      <c r="DYN16" s="154"/>
      <c r="DYO16" s="154"/>
      <c r="DYP16" s="154"/>
      <c r="DYQ16" s="154"/>
      <c r="DYR16" s="154"/>
      <c r="DYS16" s="154"/>
      <c r="DYT16" s="154"/>
      <c r="DYU16" s="154"/>
      <c r="DYV16" s="154"/>
      <c r="DYW16" s="154"/>
      <c r="DYX16" s="154"/>
      <c r="DYY16" s="154"/>
      <c r="DYZ16" s="154"/>
      <c r="DZA16" s="154"/>
      <c r="DZB16" s="154"/>
      <c r="DZC16" s="154"/>
      <c r="DZD16" s="154"/>
      <c r="DZE16" s="154"/>
      <c r="DZF16" s="154"/>
      <c r="DZG16" s="154"/>
      <c r="DZH16" s="154"/>
      <c r="DZI16" s="154"/>
      <c r="DZJ16" s="154"/>
      <c r="DZK16" s="154"/>
      <c r="DZL16" s="154"/>
      <c r="DZM16" s="154"/>
      <c r="DZN16" s="154"/>
      <c r="DZO16" s="154"/>
      <c r="DZP16" s="154"/>
      <c r="DZQ16" s="154"/>
      <c r="DZR16" s="154"/>
      <c r="DZS16" s="154"/>
      <c r="DZT16" s="154"/>
      <c r="DZU16" s="154"/>
      <c r="DZV16" s="154"/>
      <c r="DZW16" s="154"/>
      <c r="DZX16" s="154"/>
      <c r="DZY16" s="154"/>
      <c r="DZZ16" s="154"/>
      <c r="EAA16" s="154"/>
      <c r="EAB16" s="154"/>
      <c r="EAC16" s="154"/>
      <c r="EAD16" s="154"/>
      <c r="EAE16" s="154"/>
      <c r="EAF16" s="154"/>
      <c r="EAG16" s="154"/>
      <c r="EAH16" s="154"/>
      <c r="EAI16" s="154"/>
      <c r="EAJ16" s="154"/>
      <c r="EAK16" s="154"/>
      <c r="EAL16" s="154"/>
      <c r="EAM16" s="154"/>
      <c r="EAN16" s="154"/>
      <c r="EAO16" s="154"/>
      <c r="EAP16" s="154"/>
      <c r="EAQ16" s="154"/>
      <c r="EAR16" s="154"/>
      <c r="EAS16" s="154"/>
      <c r="EAT16" s="154"/>
      <c r="EAU16" s="154"/>
      <c r="EAV16" s="154"/>
      <c r="EAW16" s="154"/>
      <c r="EAX16" s="154"/>
      <c r="EAY16" s="154"/>
      <c r="EAZ16" s="154"/>
      <c r="EBA16" s="154"/>
      <c r="EBB16" s="154"/>
      <c r="EBC16" s="154"/>
      <c r="EBD16" s="154"/>
      <c r="EBE16" s="154"/>
      <c r="EBF16" s="154"/>
      <c r="EBG16" s="154"/>
      <c r="EBH16" s="154"/>
      <c r="EBI16" s="154"/>
      <c r="EBJ16" s="154"/>
      <c r="EBK16" s="154"/>
      <c r="EBL16" s="154"/>
      <c r="EBM16" s="154"/>
      <c r="EBN16" s="154"/>
      <c r="EBO16" s="154"/>
      <c r="EBP16" s="154"/>
      <c r="EBQ16" s="154"/>
      <c r="EBR16" s="154"/>
      <c r="EBS16" s="154"/>
      <c r="EBT16" s="154"/>
      <c r="EBU16" s="154"/>
      <c r="EBV16" s="154"/>
      <c r="EBW16" s="154"/>
      <c r="EBX16" s="154"/>
      <c r="EBY16" s="154"/>
      <c r="EBZ16" s="154"/>
      <c r="ECA16" s="154"/>
      <c r="ECB16" s="154"/>
      <c r="ECC16" s="154"/>
      <c r="ECD16" s="154"/>
      <c r="ECE16" s="154"/>
      <c r="ECF16" s="154"/>
      <c r="ECG16" s="154"/>
      <c r="ECH16" s="154"/>
      <c r="ECI16" s="154"/>
      <c r="ECJ16" s="154"/>
      <c r="ECK16" s="154"/>
      <c r="ECL16" s="154"/>
      <c r="ECM16" s="154"/>
      <c r="ECN16" s="154"/>
      <c r="ECO16" s="154"/>
      <c r="ECP16" s="154"/>
      <c r="ECQ16" s="154"/>
      <c r="ECR16" s="154"/>
      <c r="ECS16" s="154"/>
      <c r="ECT16" s="154"/>
      <c r="ECU16" s="154"/>
      <c r="ECV16" s="154"/>
      <c r="ECW16" s="154"/>
      <c r="ECX16" s="154"/>
      <c r="ECY16" s="154"/>
      <c r="ECZ16" s="154"/>
      <c r="EDA16" s="154"/>
      <c r="EDB16" s="154"/>
      <c r="EDC16" s="154"/>
      <c r="EDD16" s="154"/>
      <c r="EDE16" s="154"/>
      <c r="EDF16" s="154"/>
      <c r="EDG16" s="154"/>
      <c r="EDH16" s="154"/>
      <c r="EDI16" s="154"/>
      <c r="EDJ16" s="154"/>
      <c r="EDK16" s="154"/>
      <c r="EDL16" s="154"/>
      <c r="EDM16" s="154"/>
      <c r="EDN16" s="154"/>
      <c r="EDO16" s="154"/>
      <c r="EDP16" s="154"/>
      <c r="EDQ16" s="154"/>
      <c r="EDR16" s="154"/>
      <c r="EDS16" s="154"/>
      <c r="EDT16" s="154"/>
      <c r="EDU16" s="154"/>
      <c r="EDV16" s="154"/>
      <c r="EDW16" s="154"/>
      <c r="EDX16" s="154"/>
      <c r="EDY16" s="154"/>
      <c r="EDZ16" s="154"/>
      <c r="EEA16" s="154"/>
      <c r="EEB16" s="154"/>
      <c r="EEC16" s="154"/>
      <c r="EED16" s="154"/>
      <c r="EEE16" s="154"/>
      <c r="EEF16" s="154"/>
      <c r="EEG16" s="154"/>
      <c r="EEH16" s="154"/>
      <c r="EEI16" s="154"/>
      <c r="EEJ16" s="154"/>
      <c r="EEK16" s="154"/>
      <c r="EEL16" s="154"/>
      <c r="EEM16" s="154"/>
      <c r="EEN16" s="154"/>
      <c r="EEO16" s="154"/>
      <c r="EEP16" s="154"/>
      <c r="EEQ16" s="154"/>
      <c r="EER16" s="154"/>
      <c r="EES16" s="154"/>
      <c r="EET16" s="154"/>
      <c r="EEU16" s="154"/>
      <c r="EEV16" s="154"/>
      <c r="EEW16" s="154"/>
      <c r="EEX16" s="154"/>
      <c r="EEY16" s="154"/>
      <c r="EEZ16" s="154"/>
      <c r="EFA16" s="154"/>
      <c r="EFB16" s="154"/>
      <c r="EFC16" s="154"/>
      <c r="EFD16" s="154"/>
      <c r="EFE16" s="154"/>
      <c r="EFF16" s="154"/>
      <c r="EFG16" s="154"/>
      <c r="EFH16" s="154"/>
      <c r="EFI16" s="154"/>
      <c r="EFJ16" s="154"/>
      <c r="EFK16" s="154"/>
      <c r="EFL16" s="154"/>
      <c r="EFM16" s="154"/>
      <c r="EFN16" s="154"/>
      <c r="EFO16" s="154"/>
      <c r="EFP16" s="154"/>
      <c r="EFQ16" s="154"/>
      <c r="EFR16" s="154"/>
      <c r="EFS16" s="154"/>
      <c r="EFT16" s="154"/>
      <c r="EFU16" s="154"/>
      <c r="EFV16" s="154"/>
      <c r="EFW16" s="154"/>
      <c r="EFX16" s="154"/>
      <c r="EFY16" s="154"/>
      <c r="EFZ16" s="154"/>
      <c r="EGA16" s="154"/>
      <c r="EGB16" s="154"/>
      <c r="EGC16" s="154"/>
      <c r="EGD16" s="154"/>
      <c r="EGE16" s="154"/>
      <c r="EGF16" s="154"/>
      <c r="EGG16" s="154"/>
      <c r="EGH16" s="154"/>
      <c r="EGI16" s="154"/>
      <c r="EGJ16" s="154"/>
      <c r="EGK16" s="154"/>
      <c r="EGL16" s="154"/>
      <c r="EGM16" s="154"/>
      <c r="EGN16" s="154"/>
      <c r="EGO16" s="154"/>
      <c r="EGP16" s="154"/>
      <c r="EGQ16" s="154"/>
      <c r="EGR16" s="154"/>
      <c r="EGS16" s="154"/>
      <c r="EGT16" s="154"/>
      <c r="EGU16" s="154"/>
      <c r="EGV16" s="154"/>
      <c r="EGW16" s="154"/>
      <c r="EGX16" s="154"/>
      <c r="EGY16" s="154"/>
      <c r="EGZ16" s="154"/>
      <c r="EHA16" s="154"/>
      <c r="EHB16" s="154"/>
      <c r="EHC16" s="154"/>
      <c r="EHD16" s="154"/>
      <c r="EHE16" s="154"/>
      <c r="EHF16" s="154"/>
      <c r="EHG16" s="154"/>
      <c r="EHH16" s="154"/>
      <c r="EHI16" s="154"/>
      <c r="EHJ16" s="154"/>
      <c r="EHK16" s="154"/>
      <c r="EHL16" s="154"/>
      <c r="EHM16" s="154"/>
      <c r="EHN16" s="154"/>
      <c r="EHO16" s="154"/>
      <c r="EHP16" s="154"/>
      <c r="EHQ16" s="154"/>
      <c r="EHR16" s="154"/>
      <c r="EHS16" s="154"/>
      <c r="EHT16" s="154"/>
      <c r="EHU16" s="154"/>
      <c r="EHV16" s="154"/>
      <c r="EHW16" s="154"/>
      <c r="EHX16" s="154"/>
      <c r="EHY16" s="154"/>
      <c r="EHZ16" s="154"/>
      <c r="EIA16" s="154"/>
      <c r="EIB16" s="154"/>
      <c r="EIC16" s="154"/>
      <c r="EID16" s="154"/>
      <c r="EIE16" s="154"/>
      <c r="EIF16" s="154"/>
      <c r="EIG16" s="154"/>
      <c r="EIH16" s="154"/>
      <c r="EII16" s="154"/>
      <c r="EIJ16" s="154"/>
      <c r="EIK16" s="154"/>
      <c r="EIL16" s="154"/>
      <c r="EIM16" s="154"/>
      <c r="EIN16" s="154"/>
      <c r="EIO16" s="154"/>
      <c r="EIP16" s="154"/>
      <c r="EIQ16" s="154"/>
      <c r="EIR16" s="154"/>
      <c r="EIS16" s="154"/>
      <c r="EIT16" s="154"/>
      <c r="EIU16" s="154"/>
      <c r="EIV16" s="154"/>
      <c r="EIW16" s="154"/>
      <c r="EIX16" s="154"/>
      <c r="EIY16" s="154"/>
      <c r="EIZ16" s="154"/>
      <c r="EJA16" s="154"/>
      <c r="EJB16" s="154"/>
      <c r="EJC16" s="154"/>
      <c r="EJD16" s="154"/>
      <c r="EJE16" s="154"/>
      <c r="EJF16" s="154"/>
      <c r="EJG16" s="154"/>
      <c r="EJH16" s="154"/>
      <c r="EJI16" s="154"/>
      <c r="EJJ16" s="154"/>
      <c r="EJK16" s="154"/>
      <c r="EJL16" s="154"/>
      <c r="EJM16" s="154"/>
      <c r="EJN16" s="154"/>
      <c r="EJO16" s="154"/>
      <c r="EJP16" s="154"/>
      <c r="EJQ16" s="154"/>
      <c r="EJR16" s="154"/>
      <c r="EJS16" s="154"/>
      <c r="EJT16" s="154"/>
      <c r="EJU16" s="154"/>
      <c r="EJV16" s="154"/>
      <c r="EJW16" s="154"/>
      <c r="EJX16" s="154"/>
      <c r="EJY16" s="154"/>
      <c r="EJZ16" s="154"/>
      <c r="EKA16" s="154"/>
      <c r="EKB16" s="154"/>
      <c r="EKC16" s="154"/>
      <c r="EKD16" s="154"/>
      <c r="EKE16" s="154"/>
      <c r="EKF16" s="154"/>
      <c r="EKG16" s="154"/>
      <c r="EKH16" s="154"/>
      <c r="EKI16" s="154"/>
      <c r="EKJ16" s="154"/>
      <c r="EKK16" s="154"/>
      <c r="EKL16" s="154"/>
      <c r="EKM16" s="154"/>
      <c r="EKN16" s="154"/>
      <c r="EKO16" s="154"/>
      <c r="EKP16" s="154"/>
      <c r="EKQ16" s="154"/>
      <c r="EKR16" s="154"/>
      <c r="EKS16" s="154"/>
      <c r="EKT16" s="154"/>
      <c r="EKU16" s="154"/>
      <c r="EKV16" s="154"/>
      <c r="EKW16" s="154"/>
      <c r="EKX16" s="154"/>
      <c r="EKY16" s="154"/>
      <c r="EKZ16" s="154"/>
      <c r="ELA16" s="154"/>
      <c r="ELB16" s="154"/>
      <c r="ELC16" s="154"/>
      <c r="ELD16" s="154"/>
      <c r="ELE16" s="154"/>
      <c r="ELF16" s="154"/>
      <c r="ELG16" s="154"/>
      <c r="ELH16" s="154"/>
      <c r="ELI16" s="154"/>
      <c r="ELJ16" s="154"/>
      <c r="ELK16" s="154"/>
      <c r="ELL16" s="154"/>
      <c r="ELM16" s="154"/>
      <c r="ELN16" s="154"/>
      <c r="ELO16" s="154"/>
      <c r="ELP16" s="154"/>
      <c r="ELQ16" s="154"/>
      <c r="ELR16" s="154"/>
      <c r="ELS16" s="154"/>
      <c r="ELT16" s="154"/>
      <c r="ELU16" s="154"/>
      <c r="ELV16" s="154"/>
      <c r="ELW16" s="154"/>
      <c r="ELX16" s="154"/>
      <c r="ELY16" s="154"/>
      <c r="ELZ16" s="154"/>
      <c r="EMA16" s="154"/>
      <c r="EMB16" s="154"/>
      <c r="EMC16" s="154"/>
      <c r="EMD16" s="154"/>
      <c r="EME16" s="154"/>
      <c r="EMF16" s="154"/>
      <c r="EMG16" s="154"/>
      <c r="EMH16" s="154"/>
      <c r="EMI16" s="154"/>
      <c r="EMJ16" s="154"/>
      <c r="EMK16" s="154"/>
      <c r="EML16" s="154"/>
      <c r="EMM16" s="154"/>
      <c r="EMN16" s="154"/>
      <c r="EMO16" s="154"/>
      <c r="EMP16" s="154"/>
      <c r="EMQ16" s="154"/>
      <c r="EMR16" s="154"/>
      <c r="EMS16" s="154"/>
      <c r="EMT16" s="154"/>
      <c r="EMU16" s="154"/>
      <c r="EMV16" s="154"/>
      <c r="EMW16" s="154"/>
      <c r="EMX16" s="154"/>
      <c r="EMY16" s="154"/>
      <c r="EMZ16" s="154"/>
      <c r="ENA16" s="154"/>
      <c r="ENB16" s="154"/>
      <c r="ENC16" s="154"/>
      <c r="END16" s="154"/>
      <c r="ENE16" s="154"/>
      <c r="ENF16" s="154"/>
      <c r="ENG16" s="154"/>
      <c r="ENH16" s="154"/>
      <c r="ENI16" s="154"/>
      <c r="ENJ16" s="154"/>
      <c r="ENK16" s="154"/>
      <c r="ENL16" s="154"/>
      <c r="ENM16" s="154"/>
      <c r="ENN16" s="154"/>
      <c r="ENO16" s="154"/>
      <c r="ENP16" s="154"/>
      <c r="ENQ16" s="154"/>
      <c r="ENR16" s="154"/>
      <c r="ENS16" s="154"/>
      <c r="ENT16" s="154"/>
      <c r="ENU16" s="154"/>
      <c r="ENV16" s="154"/>
      <c r="ENW16" s="154"/>
      <c r="ENX16" s="154"/>
      <c r="ENY16" s="154"/>
      <c r="ENZ16" s="154"/>
      <c r="EOA16" s="154"/>
      <c r="EOB16" s="154"/>
      <c r="EOC16" s="154"/>
      <c r="EOD16" s="154"/>
      <c r="EOE16" s="154"/>
      <c r="EOF16" s="154"/>
      <c r="EOG16" s="154"/>
      <c r="EOH16" s="154"/>
      <c r="EOI16" s="154"/>
      <c r="EOJ16" s="154"/>
      <c r="EOK16" s="154"/>
      <c r="EOL16" s="154"/>
      <c r="EOM16" s="154"/>
      <c r="EON16" s="154"/>
      <c r="EOO16" s="154"/>
      <c r="EOP16" s="154"/>
      <c r="EOQ16" s="154"/>
      <c r="EOR16" s="154"/>
      <c r="EOS16" s="154"/>
      <c r="EOT16" s="154"/>
      <c r="EOU16" s="154"/>
      <c r="EOV16" s="154"/>
      <c r="EOW16" s="154"/>
      <c r="EOX16" s="154"/>
      <c r="EOY16" s="154"/>
      <c r="EOZ16" s="154"/>
      <c r="EPA16" s="154"/>
      <c r="EPB16" s="154"/>
      <c r="EPC16" s="154"/>
      <c r="EPD16" s="154"/>
      <c r="EPE16" s="154"/>
      <c r="EPF16" s="154"/>
      <c r="EPG16" s="154"/>
      <c r="EPH16" s="154"/>
      <c r="EPI16" s="154"/>
      <c r="EPJ16" s="154"/>
      <c r="EPK16" s="154"/>
      <c r="EPL16" s="154"/>
      <c r="EPM16" s="154"/>
      <c r="EPN16" s="154"/>
      <c r="EPO16" s="154"/>
      <c r="EPP16" s="154"/>
      <c r="EPQ16" s="154"/>
      <c r="EPR16" s="154"/>
      <c r="EPS16" s="154"/>
      <c r="EPT16" s="154"/>
      <c r="EPU16" s="154"/>
      <c r="EPV16" s="154"/>
      <c r="EPW16" s="154"/>
      <c r="EPX16" s="154"/>
      <c r="EPY16" s="154"/>
      <c r="EPZ16" s="154"/>
      <c r="EQA16" s="154"/>
      <c r="EQB16" s="154"/>
      <c r="EQC16" s="154"/>
      <c r="EQD16" s="154"/>
      <c r="EQE16" s="154"/>
      <c r="EQF16" s="154"/>
      <c r="EQG16" s="154"/>
      <c r="EQH16" s="154"/>
      <c r="EQI16" s="154"/>
      <c r="EQJ16" s="154"/>
      <c r="EQK16" s="154"/>
      <c r="EQL16" s="154"/>
      <c r="EQM16" s="154"/>
      <c r="EQN16" s="154"/>
      <c r="EQO16" s="154"/>
      <c r="EQP16" s="154"/>
      <c r="EQQ16" s="154"/>
      <c r="EQR16" s="154"/>
      <c r="EQS16" s="154"/>
      <c r="EQT16" s="154"/>
      <c r="EQU16" s="154"/>
      <c r="EQV16" s="154"/>
      <c r="EQW16" s="154"/>
      <c r="EQX16" s="154"/>
      <c r="EQY16" s="154"/>
      <c r="EQZ16" s="154"/>
      <c r="ERA16" s="154"/>
      <c r="ERB16" s="154"/>
      <c r="ERC16" s="154"/>
      <c r="ERD16" s="154"/>
      <c r="ERE16" s="154"/>
      <c r="ERF16" s="154"/>
      <c r="ERG16" s="154"/>
      <c r="ERH16" s="154"/>
      <c r="ERI16" s="154"/>
      <c r="ERJ16" s="154"/>
      <c r="ERK16" s="154"/>
      <c r="ERL16" s="154"/>
      <c r="ERM16" s="154"/>
      <c r="ERN16" s="154"/>
      <c r="ERO16" s="154"/>
      <c r="ERP16" s="154"/>
      <c r="ERQ16" s="154"/>
      <c r="ERR16" s="154"/>
      <c r="ERS16" s="154"/>
      <c r="ERT16" s="154"/>
      <c r="ERU16" s="154"/>
      <c r="ERV16" s="154"/>
      <c r="ERW16" s="154"/>
      <c r="ERX16" s="154"/>
      <c r="ERY16" s="154"/>
      <c r="ERZ16" s="154"/>
      <c r="ESA16" s="154"/>
      <c r="ESB16" s="154"/>
      <c r="ESC16" s="154"/>
      <c r="ESD16" s="154"/>
      <c r="ESE16" s="154"/>
      <c r="ESF16" s="154"/>
      <c r="ESG16" s="154"/>
      <c r="ESH16" s="154"/>
      <c r="ESI16" s="154"/>
      <c r="ESJ16" s="154"/>
      <c r="ESK16" s="154"/>
      <c r="ESL16" s="154"/>
      <c r="ESM16" s="154"/>
      <c r="ESN16" s="154"/>
      <c r="ESO16" s="154"/>
      <c r="ESP16" s="154"/>
      <c r="ESQ16" s="154"/>
      <c r="ESR16" s="154"/>
      <c r="ESS16" s="154"/>
      <c r="EST16" s="154"/>
      <c r="ESU16" s="154"/>
      <c r="ESV16" s="154"/>
      <c r="ESW16" s="154"/>
      <c r="ESX16" s="154"/>
      <c r="ESY16" s="154"/>
      <c r="ESZ16" s="154"/>
      <c r="ETA16" s="154"/>
      <c r="ETB16" s="154"/>
      <c r="ETC16" s="154"/>
      <c r="ETD16" s="154"/>
      <c r="ETE16" s="154"/>
      <c r="ETF16" s="154"/>
      <c r="ETG16" s="154"/>
      <c r="ETH16" s="154"/>
      <c r="ETI16" s="154"/>
      <c r="ETJ16" s="154"/>
      <c r="ETK16" s="154"/>
      <c r="ETL16" s="154"/>
      <c r="ETM16" s="154"/>
      <c r="ETN16" s="154"/>
      <c r="ETO16" s="154"/>
      <c r="ETP16" s="154"/>
      <c r="ETQ16" s="154"/>
      <c r="ETR16" s="154"/>
      <c r="ETS16" s="154"/>
      <c r="ETT16" s="154"/>
      <c r="ETU16" s="154"/>
      <c r="ETV16" s="154"/>
      <c r="ETW16" s="154"/>
      <c r="ETX16" s="154"/>
      <c r="ETY16" s="154"/>
      <c r="ETZ16" s="154"/>
      <c r="EUA16" s="154"/>
      <c r="EUB16" s="154"/>
      <c r="EUC16" s="154"/>
      <c r="EUD16" s="154"/>
      <c r="EUE16" s="154"/>
      <c r="EUF16" s="154"/>
      <c r="EUG16" s="154"/>
      <c r="EUH16" s="154"/>
      <c r="EUI16" s="154"/>
      <c r="EUJ16" s="154"/>
      <c r="EUK16" s="154"/>
      <c r="EUL16" s="154"/>
      <c r="EUM16" s="154"/>
      <c r="EUN16" s="154"/>
      <c r="EUO16" s="154"/>
      <c r="EUP16" s="154"/>
      <c r="EUQ16" s="154"/>
      <c r="EUR16" s="154"/>
      <c r="EUS16" s="154"/>
      <c r="EUT16" s="154"/>
      <c r="EUU16" s="154"/>
      <c r="EUV16" s="154"/>
      <c r="EUW16" s="154"/>
      <c r="EUX16" s="154"/>
      <c r="EUY16" s="154"/>
      <c r="EUZ16" s="154"/>
      <c r="EVA16" s="154"/>
      <c r="EVB16" s="154"/>
      <c r="EVC16" s="154"/>
      <c r="EVD16" s="154"/>
      <c r="EVE16" s="154"/>
      <c r="EVF16" s="154"/>
      <c r="EVG16" s="154"/>
      <c r="EVH16" s="154"/>
      <c r="EVI16" s="154"/>
      <c r="EVJ16" s="154"/>
      <c r="EVK16" s="154"/>
      <c r="EVL16" s="154"/>
      <c r="EVM16" s="154"/>
      <c r="EVN16" s="154"/>
      <c r="EVO16" s="154"/>
      <c r="EVP16" s="154"/>
      <c r="EVQ16" s="154"/>
      <c r="EVR16" s="154"/>
      <c r="EVS16" s="154"/>
      <c r="EVT16" s="154"/>
      <c r="EVU16" s="154"/>
      <c r="EVV16" s="154"/>
      <c r="EVW16" s="154"/>
      <c r="EVX16" s="154"/>
      <c r="EVY16" s="154"/>
      <c r="EVZ16" s="154"/>
      <c r="EWA16" s="154"/>
      <c r="EWB16" s="154"/>
      <c r="EWC16" s="154"/>
      <c r="EWD16" s="154"/>
      <c r="EWE16" s="154"/>
      <c r="EWF16" s="154"/>
      <c r="EWG16" s="154"/>
      <c r="EWH16" s="154"/>
      <c r="EWI16" s="154"/>
      <c r="EWJ16" s="154"/>
      <c r="EWK16" s="154"/>
      <c r="EWL16" s="154"/>
      <c r="EWM16" s="154"/>
      <c r="EWN16" s="154"/>
      <c r="EWO16" s="154"/>
      <c r="EWP16" s="154"/>
      <c r="EWQ16" s="154"/>
      <c r="EWR16" s="154"/>
      <c r="EWS16" s="154"/>
      <c r="EWT16" s="154"/>
      <c r="EWU16" s="154"/>
      <c r="EWV16" s="154"/>
      <c r="EWW16" s="154"/>
      <c r="EWX16" s="154"/>
      <c r="EWY16" s="154"/>
      <c r="EWZ16" s="154"/>
      <c r="EXA16" s="154"/>
      <c r="EXB16" s="154"/>
      <c r="EXC16" s="154"/>
      <c r="EXD16" s="154"/>
      <c r="EXE16" s="154"/>
      <c r="EXF16" s="154"/>
      <c r="EXG16" s="154"/>
      <c r="EXH16" s="154"/>
      <c r="EXI16" s="154"/>
      <c r="EXJ16" s="154"/>
      <c r="EXK16" s="154"/>
      <c r="EXL16" s="154"/>
      <c r="EXM16" s="154"/>
      <c r="EXN16" s="154"/>
      <c r="EXO16" s="154"/>
      <c r="EXP16" s="154"/>
      <c r="EXQ16" s="154"/>
      <c r="EXR16" s="154"/>
      <c r="EXS16" s="154"/>
      <c r="EXT16" s="154"/>
      <c r="EXU16" s="154"/>
      <c r="EXV16" s="154"/>
      <c r="EXW16" s="154"/>
      <c r="EXX16" s="154"/>
      <c r="EXY16" s="154"/>
      <c r="EXZ16" s="154"/>
      <c r="EYA16" s="154"/>
      <c r="EYB16" s="154"/>
      <c r="EYC16" s="154"/>
      <c r="EYD16" s="154"/>
      <c r="EYE16" s="154"/>
      <c r="EYF16" s="154"/>
      <c r="EYG16" s="154"/>
      <c r="EYH16" s="154"/>
      <c r="EYI16" s="154"/>
      <c r="EYJ16" s="154"/>
      <c r="EYK16" s="154"/>
      <c r="EYL16" s="154"/>
      <c r="EYM16" s="154"/>
      <c r="EYN16" s="154"/>
      <c r="EYO16" s="154"/>
      <c r="EYP16" s="154"/>
      <c r="EYQ16" s="154"/>
      <c r="EYR16" s="154"/>
      <c r="EYS16" s="154"/>
      <c r="EYT16" s="154"/>
      <c r="EYU16" s="154"/>
      <c r="EYV16" s="154"/>
      <c r="EYW16" s="154"/>
      <c r="EYX16" s="154"/>
      <c r="EYY16" s="154"/>
      <c r="EYZ16" s="154"/>
      <c r="EZA16" s="154"/>
      <c r="EZB16" s="154"/>
      <c r="EZC16" s="154"/>
      <c r="EZD16" s="154"/>
      <c r="EZE16" s="154"/>
      <c r="EZF16" s="154"/>
      <c r="EZG16" s="154"/>
      <c r="EZH16" s="154"/>
      <c r="EZI16" s="154"/>
      <c r="EZJ16" s="154"/>
      <c r="EZK16" s="154"/>
      <c r="EZL16" s="154"/>
      <c r="EZM16" s="154"/>
      <c r="EZN16" s="154"/>
      <c r="EZO16" s="154"/>
      <c r="EZP16" s="154"/>
      <c r="EZQ16" s="154"/>
      <c r="EZR16" s="154"/>
      <c r="EZS16" s="154"/>
      <c r="EZT16" s="154"/>
      <c r="EZU16" s="154"/>
      <c r="EZV16" s="154"/>
      <c r="EZW16" s="154"/>
      <c r="EZX16" s="154"/>
      <c r="EZY16" s="154"/>
      <c r="EZZ16" s="154"/>
      <c r="FAA16" s="154"/>
      <c r="FAB16" s="154"/>
      <c r="FAC16" s="154"/>
      <c r="FAD16" s="154"/>
      <c r="FAE16" s="154"/>
      <c r="FAF16" s="154"/>
      <c r="FAG16" s="154"/>
      <c r="FAH16" s="154"/>
      <c r="FAI16" s="154"/>
      <c r="FAJ16" s="154"/>
      <c r="FAK16" s="154"/>
      <c r="FAL16" s="154"/>
      <c r="FAM16" s="154"/>
      <c r="FAN16" s="154"/>
      <c r="FAO16" s="154"/>
      <c r="FAP16" s="154"/>
      <c r="FAQ16" s="154"/>
      <c r="FAR16" s="154"/>
      <c r="FAS16" s="154"/>
      <c r="FAT16" s="154"/>
      <c r="FAU16" s="154"/>
      <c r="FAV16" s="154"/>
      <c r="FAW16" s="154"/>
      <c r="FAX16" s="154"/>
      <c r="FAY16" s="154"/>
      <c r="FAZ16" s="154"/>
      <c r="FBA16" s="154"/>
      <c r="FBB16" s="154"/>
      <c r="FBC16" s="154"/>
      <c r="FBD16" s="154"/>
      <c r="FBE16" s="154"/>
      <c r="FBF16" s="154"/>
      <c r="FBG16" s="154"/>
      <c r="FBH16" s="154"/>
      <c r="FBI16" s="154"/>
      <c r="FBJ16" s="154"/>
      <c r="FBK16" s="154"/>
      <c r="FBL16" s="154"/>
      <c r="FBM16" s="154"/>
      <c r="FBN16" s="154"/>
      <c r="FBO16" s="154"/>
      <c r="FBP16" s="154"/>
      <c r="FBQ16" s="154"/>
      <c r="FBR16" s="154"/>
      <c r="FBS16" s="154"/>
      <c r="FBT16" s="154"/>
      <c r="FBU16" s="154"/>
      <c r="FBV16" s="154"/>
      <c r="FBW16" s="154"/>
      <c r="FBX16" s="154"/>
      <c r="FBY16" s="154"/>
      <c r="FBZ16" s="154"/>
      <c r="FCA16" s="154"/>
      <c r="FCB16" s="154"/>
      <c r="FCC16" s="154"/>
      <c r="FCD16" s="154"/>
      <c r="FCE16" s="154"/>
      <c r="FCF16" s="154"/>
      <c r="FCG16" s="154"/>
      <c r="FCH16" s="154"/>
      <c r="FCI16" s="154"/>
      <c r="FCJ16" s="154"/>
      <c r="FCK16" s="154"/>
      <c r="FCL16" s="154"/>
      <c r="FCM16" s="154"/>
      <c r="FCN16" s="154"/>
      <c r="FCO16" s="154"/>
      <c r="FCP16" s="154"/>
      <c r="FCQ16" s="154"/>
      <c r="FCR16" s="154"/>
      <c r="FCS16" s="154"/>
      <c r="FCT16" s="154"/>
      <c r="FCU16" s="154"/>
      <c r="FCV16" s="154"/>
      <c r="FCW16" s="154"/>
      <c r="FCX16" s="154"/>
      <c r="FCY16" s="154"/>
      <c r="FCZ16" s="154"/>
      <c r="FDA16" s="154"/>
      <c r="FDB16" s="154"/>
      <c r="FDC16" s="154"/>
      <c r="FDD16" s="154"/>
      <c r="FDE16" s="154"/>
      <c r="FDF16" s="154"/>
      <c r="FDG16" s="154"/>
      <c r="FDH16" s="154"/>
      <c r="FDI16" s="154"/>
      <c r="FDJ16" s="154"/>
      <c r="FDK16" s="154"/>
      <c r="FDL16" s="154"/>
      <c r="FDM16" s="154"/>
      <c r="FDN16" s="154"/>
      <c r="FDO16" s="154"/>
      <c r="FDP16" s="154"/>
      <c r="FDQ16" s="154"/>
      <c r="FDR16" s="154"/>
      <c r="FDS16" s="154"/>
      <c r="FDT16" s="154"/>
      <c r="FDU16" s="154"/>
      <c r="FDV16" s="154"/>
      <c r="FDW16" s="154"/>
      <c r="FDX16" s="154"/>
      <c r="FDY16" s="154"/>
      <c r="FDZ16" s="154"/>
      <c r="FEA16" s="154"/>
      <c r="FEB16" s="154"/>
      <c r="FEC16" s="154"/>
      <c r="FED16" s="154"/>
      <c r="FEE16" s="154"/>
      <c r="FEF16" s="154"/>
      <c r="FEG16" s="154"/>
      <c r="FEH16" s="154"/>
      <c r="FEI16" s="154"/>
      <c r="FEJ16" s="154"/>
      <c r="FEK16" s="154"/>
      <c r="FEL16" s="154"/>
      <c r="FEM16" s="154"/>
      <c r="FEN16" s="154"/>
      <c r="FEO16" s="154"/>
      <c r="FEP16" s="154"/>
      <c r="FEQ16" s="154"/>
      <c r="FER16" s="154"/>
      <c r="FES16" s="154"/>
      <c r="FET16" s="154"/>
      <c r="FEU16" s="154"/>
      <c r="FEV16" s="154"/>
      <c r="FEW16" s="154"/>
      <c r="FEX16" s="154"/>
      <c r="FEY16" s="154"/>
      <c r="FEZ16" s="154"/>
      <c r="FFA16" s="154"/>
      <c r="FFB16" s="154"/>
      <c r="FFC16" s="154"/>
      <c r="FFD16" s="154"/>
      <c r="FFE16" s="154"/>
      <c r="FFF16" s="154"/>
      <c r="FFG16" s="154"/>
      <c r="FFH16" s="154"/>
      <c r="FFI16" s="154"/>
      <c r="FFJ16" s="154"/>
      <c r="FFK16" s="154"/>
      <c r="FFL16" s="154"/>
      <c r="FFM16" s="154"/>
      <c r="FFN16" s="154"/>
      <c r="FFO16" s="154"/>
      <c r="FFP16" s="154"/>
      <c r="FFQ16" s="154"/>
      <c r="FFR16" s="154"/>
      <c r="FFS16" s="154"/>
      <c r="FFT16" s="154"/>
      <c r="FFU16" s="154"/>
      <c r="FFV16" s="154"/>
      <c r="FFW16" s="154"/>
      <c r="FFX16" s="154"/>
      <c r="FFY16" s="154"/>
      <c r="FFZ16" s="154"/>
      <c r="FGA16" s="154"/>
      <c r="FGB16" s="154"/>
      <c r="FGC16" s="154"/>
      <c r="FGD16" s="154"/>
      <c r="FGE16" s="154"/>
      <c r="FGF16" s="154"/>
      <c r="FGG16" s="154"/>
      <c r="FGH16" s="154"/>
      <c r="FGI16" s="154"/>
      <c r="FGJ16" s="154"/>
      <c r="FGK16" s="154"/>
      <c r="FGL16" s="154"/>
      <c r="FGM16" s="154"/>
      <c r="FGN16" s="154"/>
      <c r="FGO16" s="154"/>
      <c r="FGP16" s="154"/>
      <c r="FGQ16" s="154"/>
      <c r="FGR16" s="154"/>
      <c r="FGS16" s="154"/>
      <c r="FGT16" s="154"/>
      <c r="FGU16" s="154"/>
      <c r="FGV16" s="154"/>
      <c r="FGW16" s="154"/>
      <c r="FGX16" s="154"/>
      <c r="FGY16" s="154"/>
      <c r="FGZ16" s="154"/>
      <c r="FHA16" s="154"/>
      <c r="FHB16" s="154"/>
      <c r="FHC16" s="154"/>
      <c r="FHD16" s="154"/>
      <c r="FHE16" s="154"/>
      <c r="FHF16" s="154"/>
      <c r="FHG16" s="154"/>
      <c r="FHH16" s="154"/>
      <c r="FHI16" s="154"/>
      <c r="FHJ16" s="154"/>
      <c r="FHK16" s="154"/>
      <c r="FHL16" s="154"/>
      <c r="FHM16" s="154"/>
      <c r="FHN16" s="154"/>
      <c r="FHO16" s="154"/>
      <c r="FHP16" s="154"/>
      <c r="FHQ16" s="154"/>
      <c r="FHR16" s="154"/>
      <c r="FHS16" s="154"/>
      <c r="FHT16" s="154"/>
      <c r="FHU16" s="154"/>
      <c r="FHV16" s="154"/>
      <c r="FHW16" s="154"/>
      <c r="FHX16" s="154"/>
      <c r="FHY16" s="154"/>
      <c r="FHZ16" s="154"/>
      <c r="FIA16" s="154"/>
      <c r="FIB16" s="154"/>
      <c r="FIC16" s="154"/>
      <c r="FID16" s="154"/>
      <c r="FIE16" s="154"/>
      <c r="FIF16" s="154"/>
      <c r="FIG16" s="154"/>
      <c r="FIH16" s="154"/>
      <c r="FII16" s="154"/>
      <c r="FIJ16" s="154"/>
      <c r="FIK16" s="154"/>
      <c r="FIL16" s="154"/>
      <c r="FIM16" s="154"/>
      <c r="FIN16" s="154"/>
      <c r="FIO16" s="154"/>
      <c r="FIP16" s="154"/>
      <c r="FIQ16" s="154"/>
      <c r="FIR16" s="154"/>
      <c r="FIS16" s="154"/>
      <c r="FIT16" s="154"/>
      <c r="FIU16" s="154"/>
      <c r="FIV16" s="154"/>
      <c r="FIW16" s="154"/>
      <c r="FIX16" s="154"/>
      <c r="FIY16" s="154"/>
      <c r="FIZ16" s="154"/>
      <c r="FJA16" s="154"/>
      <c r="FJB16" s="154"/>
      <c r="FJC16" s="154"/>
      <c r="FJD16" s="154"/>
      <c r="FJE16" s="154"/>
      <c r="FJF16" s="154"/>
      <c r="FJG16" s="154"/>
      <c r="FJH16" s="154"/>
      <c r="FJI16" s="154"/>
      <c r="FJJ16" s="154"/>
      <c r="FJK16" s="154"/>
      <c r="FJL16" s="154"/>
      <c r="FJM16" s="154"/>
      <c r="FJN16" s="154"/>
      <c r="FJO16" s="154"/>
      <c r="FJP16" s="154"/>
      <c r="FJQ16" s="154"/>
      <c r="FJR16" s="154"/>
      <c r="FJS16" s="154"/>
      <c r="FJT16" s="154"/>
      <c r="FJU16" s="154"/>
      <c r="FJV16" s="154"/>
      <c r="FJW16" s="154"/>
      <c r="FJX16" s="154"/>
      <c r="FJY16" s="154"/>
      <c r="FJZ16" s="154"/>
      <c r="FKA16" s="154"/>
      <c r="FKB16" s="154"/>
      <c r="FKC16" s="154"/>
      <c r="FKD16" s="154"/>
      <c r="FKE16" s="154"/>
      <c r="FKF16" s="154"/>
      <c r="FKG16" s="154"/>
      <c r="FKH16" s="154"/>
      <c r="FKI16" s="154"/>
      <c r="FKJ16" s="154"/>
      <c r="FKK16" s="154"/>
      <c r="FKL16" s="154"/>
      <c r="FKM16" s="154"/>
      <c r="FKN16" s="154"/>
      <c r="FKO16" s="154"/>
      <c r="FKP16" s="154"/>
      <c r="FKQ16" s="154"/>
      <c r="FKR16" s="154"/>
      <c r="FKS16" s="154"/>
      <c r="FKT16" s="154"/>
      <c r="FKU16" s="154"/>
      <c r="FKV16" s="154"/>
      <c r="FKW16" s="154"/>
      <c r="FKX16" s="154"/>
      <c r="FKY16" s="154"/>
      <c r="FKZ16" s="154"/>
      <c r="FLA16" s="154"/>
      <c r="FLB16" s="154"/>
      <c r="FLC16" s="154"/>
      <c r="FLD16" s="154"/>
      <c r="FLE16" s="154"/>
      <c r="FLF16" s="154"/>
      <c r="FLG16" s="154"/>
      <c r="FLH16" s="154"/>
      <c r="FLI16" s="154"/>
      <c r="FLJ16" s="154"/>
      <c r="FLK16" s="154"/>
      <c r="FLL16" s="154"/>
      <c r="FLM16" s="154"/>
      <c r="FLN16" s="154"/>
      <c r="FLO16" s="154"/>
      <c r="FLP16" s="154"/>
      <c r="FLQ16" s="154"/>
      <c r="FLR16" s="154"/>
      <c r="FLS16" s="154"/>
      <c r="FLT16" s="154"/>
      <c r="FLU16" s="154"/>
      <c r="FLV16" s="154"/>
      <c r="FLW16" s="154"/>
      <c r="FLX16" s="154"/>
      <c r="FLY16" s="154"/>
      <c r="FLZ16" s="154"/>
      <c r="FMA16" s="154"/>
      <c r="FMB16" s="154"/>
      <c r="FMC16" s="154"/>
      <c r="FMD16" s="154"/>
      <c r="FME16" s="154"/>
      <c r="FMF16" s="154"/>
      <c r="FMG16" s="154"/>
      <c r="FMH16" s="154"/>
      <c r="FMI16" s="154"/>
      <c r="FMJ16" s="154"/>
      <c r="FMK16" s="154"/>
      <c r="FML16" s="154"/>
      <c r="FMM16" s="154"/>
      <c r="FMN16" s="154"/>
      <c r="FMO16" s="154"/>
      <c r="FMP16" s="154"/>
      <c r="FMQ16" s="154"/>
      <c r="FMR16" s="154"/>
      <c r="FMS16" s="154"/>
      <c r="FMT16" s="154"/>
      <c r="FMU16" s="154"/>
      <c r="FMV16" s="154"/>
      <c r="FMW16" s="154"/>
      <c r="FMX16" s="154"/>
      <c r="FMY16" s="154"/>
      <c r="FMZ16" s="154"/>
      <c r="FNA16" s="154"/>
      <c r="FNB16" s="154"/>
      <c r="FNC16" s="154"/>
      <c r="FND16" s="154"/>
      <c r="FNE16" s="154"/>
      <c r="FNF16" s="154"/>
      <c r="FNG16" s="154"/>
      <c r="FNH16" s="154"/>
      <c r="FNI16" s="154"/>
      <c r="FNJ16" s="154"/>
      <c r="FNK16" s="154"/>
      <c r="FNL16" s="154"/>
      <c r="FNM16" s="154"/>
      <c r="FNN16" s="154"/>
      <c r="FNO16" s="154"/>
      <c r="FNP16" s="154"/>
      <c r="FNQ16" s="154"/>
      <c r="FNR16" s="154"/>
      <c r="FNS16" s="154"/>
      <c r="FNT16" s="154"/>
      <c r="FNU16" s="154"/>
      <c r="FNV16" s="154"/>
      <c r="FNW16" s="154"/>
      <c r="FNX16" s="154"/>
      <c r="FNY16" s="154"/>
      <c r="FNZ16" s="154"/>
      <c r="FOA16" s="154"/>
      <c r="FOB16" s="154"/>
      <c r="FOC16" s="154"/>
      <c r="FOD16" s="154"/>
      <c r="FOE16" s="154"/>
      <c r="FOF16" s="154"/>
      <c r="FOG16" s="154"/>
      <c r="FOH16" s="154"/>
      <c r="FOI16" s="154"/>
      <c r="FOJ16" s="154"/>
      <c r="FOK16" s="154"/>
      <c r="FOL16" s="154"/>
      <c r="FOM16" s="154"/>
      <c r="FON16" s="154"/>
      <c r="FOO16" s="154"/>
      <c r="FOP16" s="154"/>
      <c r="FOQ16" s="154"/>
      <c r="FOR16" s="154"/>
      <c r="FOS16" s="154"/>
      <c r="FOT16" s="154"/>
      <c r="FOU16" s="154"/>
      <c r="FOV16" s="154"/>
      <c r="FOW16" s="154"/>
      <c r="FOX16" s="154"/>
      <c r="FOY16" s="154"/>
      <c r="FOZ16" s="154"/>
      <c r="FPA16" s="154"/>
      <c r="FPB16" s="154"/>
      <c r="FPC16" s="154"/>
      <c r="FPD16" s="154"/>
      <c r="FPE16" s="154"/>
      <c r="FPF16" s="154"/>
      <c r="FPG16" s="154"/>
      <c r="FPH16" s="154"/>
      <c r="FPI16" s="154"/>
      <c r="FPJ16" s="154"/>
      <c r="FPK16" s="154"/>
      <c r="FPL16" s="154"/>
      <c r="FPM16" s="154"/>
      <c r="FPN16" s="154"/>
      <c r="FPO16" s="154"/>
      <c r="FPP16" s="154"/>
      <c r="FPQ16" s="154"/>
      <c r="FPR16" s="154"/>
      <c r="FPS16" s="154"/>
      <c r="FPT16" s="154"/>
      <c r="FPU16" s="154"/>
      <c r="FPV16" s="154"/>
      <c r="FPW16" s="154"/>
      <c r="FPX16" s="154"/>
      <c r="FPY16" s="154"/>
      <c r="FPZ16" s="154"/>
      <c r="FQA16" s="154"/>
      <c r="FQB16" s="154"/>
      <c r="FQC16" s="154"/>
      <c r="FQD16" s="154"/>
      <c r="FQE16" s="154"/>
      <c r="FQF16" s="154"/>
      <c r="FQG16" s="154"/>
      <c r="FQH16" s="154"/>
      <c r="FQI16" s="154"/>
      <c r="FQJ16" s="154"/>
      <c r="FQK16" s="154"/>
      <c r="FQL16" s="154"/>
      <c r="FQM16" s="154"/>
      <c r="FQN16" s="154"/>
      <c r="FQO16" s="154"/>
      <c r="FQP16" s="154"/>
      <c r="FQQ16" s="154"/>
      <c r="FQR16" s="154"/>
      <c r="FQS16" s="154"/>
      <c r="FQT16" s="154"/>
      <c r="FQU16" s="154"/>
      <c r="FQV16" s="154"/>
      <c r="FQW16" s="154"/>
      <c r="FQX16" s="154"/>
      <c r="FQY16" s="154"/>
      <c r="FQZ16" s="154"/>
      <c r="FRA16" s="154"/>
      <c r="FRB16" s="154"/>
      <c r="FRC16" s="154"/>
      <c r="FRD16" s="154"/>
      <c r="FRE16" s="154"/>
      <c r="FRF16" s="154"/>
      <c r="FRG16" s="154"/>
      <c r="FRH16" s="154"/>
      <c r="FRI16" s="154"/>
      <c r="FRJ16" s="154"/>
      <c r="FRK16" s="154"/>
      <c r="FRL16" s="154"/>
      <c r="FRM16" s="154"/>
      <c r="FRN16" s="154"/>
      <c r="FRO16" s="154"/>
      <c r="FRP16" s="154"/>
      <c r="FRQ16" s="154"/>
      <c r="FRR16" s="154"/>
      <c r="FRS16" s="154"/>
      <c r="FRT16" s="154"/>
      <c r="FRU16" s="154"/>
      <c r="FRV16" s="154"/>
      <c r="FRW16" s="154"/>
      <c r="FRX16" s="154"/>
      <c r="FRY16" s="154"/>
      <c r="FRZ16" s="154"/>
      <c r="FSA16" s="154"/>
      <c r="FSB16" s="154"/>
      <c r="FSC16" s="154"/>
      <c r="FSD16" s="154"/>
      <c r="FSE16" s="154"/>
      <c r="FSF16" s="154"/>
      <c r="FSG16" s="154"/>
      <c r="FSH16" s="154"/>
      <c r="FSI16" s="154"/>
      <c r="FSJ16" s="154"/>
      <c r="FSK16" s="154"/>
      <c r="FSL16" s="154"/>
      <c r="FSM16" s="154"/>
      <c r="FSN16" s="154"/>
      <c r="FSO16" s="154"/>
      <c r="FSP16" s="154"/>
      <c r="FSQ16" s="154"/>
      <c r="FSR16" s="154"/>
      <c r="FSS16" s="154"/>
      <c r="FST16" s="154"/>
      <c r="FSU16" s="154"/>
      <c r="FSV16" s="154"/>
      <c r="FSW16" s="154"/>
      <c r="FSX16" s="154"/>
      <c r="FSY16" s="154"/>
      <c r="FSZ16" s="154"/>
      <c r="FTA16" s="154"/>
      <c r="FTB16" s="154"/>
      <c r="FTC16" s="154"/>
      <c r="FTD16" s="154"/>
      <c r="FTE16" s="154"/>
      <c r="FTF16" s="154"/>
      <c r="FTG16" s="154"/>
      <c r="FTH16" s="154"/>
      <c r="FTI16" s="154"/>
      <c r="FTJ16" s="154"/>
      <c r="FTK16" s="154"/>
      <c r="FTL16" s="154"/>
      <c r="FTM16" s="154"/>
      <c r="FTN16" s="154"/>
      <c r="FTO16" s="154"/>
      <c r="FTP16" s="154"/>
      <c r="FTQ16" s="154"/>
      <c r="FTR16" s="154"/>
      <c r="FTS16" s="154"/>
      <c r="FTT16" s="154"/>
      <c r="FTU16" s="154"/>
      <c r="FTV16" s="154"/>
      <c r="FTW16" s="154"/>
      <c r="FTX16" s="154"/>
      <c r="FTY16" s="154"/>
      <c r="FTZ16" s="154"/>
      <c r="FUA16" s="154"/>
      <c r="FUB16" s="154"/>
      <c r="FUC16" s="154"/>
      <c r="FUD16" s="154"/>
      <c r="FUE16" s="154"/>
      <c r="FUF16" s="154"/>
      <c r="FUG16" s="154"/>
      <c r="FUH16" s="154"/>
      <c r="FUI16" s="154"/>
      <c r="FUJ16" s="154"/>
      <c r="FUK16" s="154"/>
      <c r="FUL16" s="154"/>
      <c r="FUM16" s="154"/>
      <c r="FUN16" s="154"/>
      <c r="FUO16" s="154"/>
      <c r="FUP16" s="154"/>
      <c r="FUQ16" s="154"/>
      <c r="FUR16" s="154"/>
      <c r="FUS16" s="154"/>
      <c r="FUT16" s="154"/>
      <c r="FUU16" s="154"/>
      <c r="FUV16" s="154"/>
      <c r="FUW16" s="154"/>
      <c r="FUX16" s="154"/>
      <c r="FUY16" s="154"/>
      <c r="FUZ16" s="154"/>
      <c r="FVA16" s="154"/>
      <c r="FVB16" s="154"/>
      <c r="FVC16" s="154"/>
      <c r="FVD16" s="154"/>
      <c r="FVE16" s="154"/>
      <c r="FVF16" s="154"/>
      <c r="FVG16" s="154"/>
      <c r="FVH16" s="154"/>
      <c r="FVI16" s="154"/>
      <c r="FVJ16" s="154"/>
      <c r="FVK16" s="154"/>
      <c r="FVL16" s="154"/>
      <c r="FVM16" s="154"/>
      <c r="FVN16" s="154"/>
      <c r="FVO16" s="154"/>
      <c r="FVP16" s="154"/>
      <c r="FVQ16" s="154"/>
      <c r="FVR16" s="154"/>
      <c r="FVS16" s="154"/>
      <c r="FVT16" s="154"/>
      <c r="FVU16" s="154"/>
      <c r="FVV16" s="154"/>
      <c r="FVW16" s="154"/>
      <c r="FVX16" s="154"/>
      <c r="FVY16" s="154"/>
      <c r="FVZ16" s="154"/>
      <c r="FWA16" s="154"/>
      <c r="FWB16" s="154"/>
      <c r="FWC16" s="154"/>
      <c r="FWD16" s="154"/>
      <c r="FWE16" s="154"/>
      <c r="FWF16" s="154"/>
      <c r="FWG16" s="154"/>
      <c r="FWH16" s="154"/>
      <c r="FWI16" s="154"/>
      <c r="FWJ16" s="154"/>
      <c r="FWK16" s="154"/>
      <c r="FWL16" s="154"/>
      <c r="FWM16" s="154"/>
      <c r="FWN16" s="154"/>
      <c r="FWO16" s="154"/>
      <c r="FWP16" s="154"/>
      <c r="FWQ16" s="154"/>
      <c r="FWR16" s="154"/>
      <c r="FWS16" s="154"/>
      <c r="FWT16" s="154"/>
      <c r="FWU16" s="154"/>
      <c r="FWV16" s="154"/>
      <c r="FWW16" s="154"/>
      <c r="FWX16" s="154"/>
      <c r="FWY16" s="154"/>
      <c r="FWZ16" s="154"/>
      <c r="FXA16" s="154"/>
      <c r="FXB16" s="154"/>
      <c r="FXC16" s="154"/>
      <c r="FXD16" s="154"/>
      <c r="FXE16" s="154"/>
      <c r="FXF16" s="154"/>
      <c r="FXG16" s="154"/>
      <c r="FXH16" s="154"/>
      <c r="FXI16" s="154"/>
      <c r="FXJ16" s="154"/>
      <c r="FXK16" s="154"/>
      <c r="FXL16" s="154"/>
      <c r="FXM16" s="154"/>
      <c r="FXN16" s="154"/>
      <c r="FXO16" s="154"/>
      <c r="FXP16" s="154"/>
      <c r="FXQ16" s="154"/>
      <c r="FXR16" s="154"/>
      <c r="FXS16" s="154"/>
      <c r="FXT16" s="154"/>
      <c r="FXU16" s="154"/>
      <c r="FXV16" s="154"/>
      <c r="FXW16" s="154"/>
      <c r="FXX16" s="154"/>
      <c r="FXY16" s="154"/>
      <c r="FXZ16" s="154"/>
      <c r="FYA16" s="154"/>
      <c r="FYB16" s="154"/>
      <c r="FYC16" s="154"/>
      <c r="FYD16" s="154"/>
      <c r="FYE16" s="154"/>
      <c r="FYF16" s="154"/>
      <c r="FYG16" s="154"/>
      <c r="FYH16" s="154"/>
      <c r="FYI16" s="154"/>
      <c r="FYJ16" s="154"/>
      <c r="FYK16" s="154"/>
      <c r="FYL16" s="154"/>
      <c r="FYM16" s="154"/>
      <c r="FYN16" s="154"/>
      <c r="FYO16" s="154"/>
      <c r="FYP16" s="154"/>
      <c r="FYQ16" s="154"/>
      <c r="FYR16" s="154"/>
      <c r="FYS16" s="154"/>
      <c r="FYT16" s="154"/>
      <c r="FYU16" s="154"/>
      <c r="FYV16" s="154"/>
      <c r="FYW16" s="154"/>
      <c r="FYX16" s="154"/>
      <c r="FYY16" s="154"/>
      <c r="FYZ16" s="154"/>
      <c r="FZA16" s="154"/>
      <c r="FZB16" s="154"/>
      <c r="FZC16" s="154"/>
      <c r="FZD16" s="154"/>
      <c r="FZE16" s="154"/>
      <c r="FZF16" s="154"/>
      <c r="FZG16" s="154"/>
      <c r="FZH16" s="154"/>
      <c r="FZI16" s="154"/>
      <c r="FZJ16" s="154"/>
      <c r="FZK16" s="154"/>
      <c r="FZL16" s="154"/>
      <c r="FZM16" s="154"/>
      <c r="FZN16" s="154"/>
      <c r="FZO16" s="154"/>
      <c r="FZP16" s="154"/>
      <c r="FZQ16" s="154"/>
      <c r="FZR16" s="154"/>
      <c r="FZS16" s="154"/>
      <c r="FZT16" s="154"/>
      <c r="FZU16" s="154"/>
      <c r="FZV16" s="154"/>
      <c r="FZW16" s="154"/>
      <c r="FZX16" s="154"/>
      <c r="FZY16" s="154"/>
      <c r="FZZ16" s="154"/>
      <c r="GAA16" s="154"/>
      <c r="GAB16" s="154"/>
      <c r="GAC16" s="154"/>
      <c r="GAD16" s="154"/>
      <c r="GAE16" s="154"/>
      <c r="GAF16" s="154"/>
      <c r="GAG16" s="154"/>
      <c r="GAH16" s="154"/>
      <c r="GAI16" s="154"/>
      <c r="GAJ16" s="154"/>
      <c r="GAK16" s="154"/>
      <c r="GAL16" s="154"/>
      <c r="GAM16" s="154"/>
      <c r="GAN16" s="154"/>
      <c r="GAO16" s="154"/>
      <c r="GAP16" s="154"/>
      <c r="GAQ16" s="154"/>
      <c r="GAR16" s="154"/>
      <c r="GAS16" s="154"/>
      <c r="GAT16" s="154"/>
      <c r="GAU16" s="154"/>
      <c r="GAV16" s="154"/>
      <c r="GAW16" s="154"/>
      <c r="GAX16" s="154"/>
      <c r="GAY16" s="154"/>
      <c r="GAZ16" s="154"/>
      <c r="GBA16" s="154"/>
      <c r="GBB16" s="154"/>
      <c r="GBC16" s="154"/>
      <c r="GBD16" s="154"/>
      <c r="GBE16" s="154"/>
      <c r="GBF16" s="154"/>
      <c r="GBG16" s="154"/>
      <c r="GBH16" s="154"/>
      <c r="GBI16" s="154"/>
      <c r="GBJ16" s="154"/>
      <c r="GBK16" s="154"/>
      <c r="GBL16" s="154"/>
      <c r="GBM16" s="154"/>
      <c r="GBN16" s="154"/>
      <c r="GBO16" s="154"/>
      <c r="GBP16" s="154"/>
      <c r="GBQ16" s="154"/>
      <c r="GBR16" s="154"/>
      <c r="GBS16" s="154"/>
      <c r="GBT16" s="154"/>
      <c r="GBU16" s="154"/>
      <c r="GBV16" s="154"/>
      <c r="GBW16" s="154"/>
      <c r="GBX16" s="154"/>
      <c r="GBY16" s="154"/>
      <c r="GBZ16" s="154"/>
      <c r="GCA16" s="154"/>
      <c r="GCB16" s="154"/>
      <c r="GCC16" s="154"/>
      <c r="GCD16" s="154"/>
      <c r="GCE16" s="154"/>
      <c r="GCF16" s="154"/>
      <c r="GCG16" s="154"/>
      <c r="GCH16" s="154"/>
      <c r="GCI16" s="154"/>
      <c r="GCJ16" s="154"/>
      <c r="GCK16" s="154"/>
      <c r="GCL16" s="154"/>
      <c r="GCM16" s="154"/>
      <c r="GCN16" s="154"/>
      <c r="GCO16" s="154"/>
      <c r="GCP16" s="154"/>
      <c r="GCQ16" s="154"/>
      <c r="GCR16" s="154"/>
      <c r="GCS16" s="154"/>
      <c r="GCT16" s="154"/>
      <c r="GCU16" s="154"/>
      <c r="GCV16" s="154"/>
      <c r="GCW16" s="154"/>
      <c r="GCX16" s="154"/>
      <c r="GCY16" s="154"/>
      <c r="GCZ16" s="154"/>
      <c r="GDA16" s="154"/>
      <c r="GDB16" s="154"/>
      <c r="GDC16" s="154"/>
      <c r="GDD16" s="154"/>
      <c r="GDE16" s="154"/>
      <c r="GDF16" s="154"/>
      <c r="GDG16" s="154"/>
      <c r="GDH16" s="154"/>
      <c r="GDI16" s="154"/>
      <c r="GDJ16" s="154"/>
      <c r="GDK16" s="154"/>
      <c r="GDL16" s="154"/>
      <c r="GDM16" s="154"/>
      <c r="GDN16" s="154"/>
      <c r="GDO16" s="154"/>
      <c r="GDP16" s="154"/>
      <c r="GDQ16" s="154"/>
      <c r="GDR16" s="154"/>
      <c r="GDS16" s="154"/>
      <c r="GDT16" s="154"/>
      <c r="GDU16" s="154"/>
      <c r="GDV16" s="154"/>
      <c r="GDW16" s="154"/>
      <c r="GDX16" s="154"/>
      <c r="GDY16" s="154"/>
      <c r="GDZ16" s="154"/>
      <c r="GEA16" s="154"/>
      <c r="GEB16" s="154"/>
      <c r="GEC16" s="154"/>
      <c r="GED16" s="154"/>
      <c r="GEE16" s="154"/>
      <c r="GEF16" s="154"/>
      <c r="GEG16" s="154"/>
      <c r="GEH16" s="154"/>
      <c r="GEI16" s="154"/>
      <c r="GEJ16" s="154"/>
      <c r="GEK16" s="154"/>
      <c r="GEL16" s="154"/>
      <c r="GEM16" s="154"/>
      <c r="GEN16" s="154"/>
      <c r="GEO16" s="154"/>
      <c r="GEP16" s="154"/>
      <c r="GEQ16" s="154"/>
      <c r="GER16" s="154"/>
      <c r="GES16" s="154"/>
      <c r="GET16" s="154"/>
      <c r="GEU16" s="154"/>
      <c r="GEV16" s="154"/>
      <c r="GEW16" s="154"/>
      <c r="GEX16" s="154"/>
      <c r="GEY16" s="154"/>
      <c r="GEZ16" s="154"/>
      <c r="GFA16" s="154"/>
      <c r="GFB16" s="154"/>
      <c r="GFC16" s="154"/>
      <c r="GFD16" s="154"/>
      <c r="GFE16" s="154"/>
      <c r="GFF16" s="154"/>
      <c r="GFG16" s="154"/>
      <c r="GFH16" s="154"/>
      <c r="GFI16" s="154"/>
      <c r="GFJ16" s="154"/>
      <c r="GFK16" s="154"/>
      <c r="GFL16" s="154"/>
      <c r="GFM16" s="154"/>
      <c r="GFN16" s="154"/>
      <c r="GFO16" s="154"/>
      <c r="GFP16" s="154"/>
      <c r="GFQ16" s="154"/>
      <c r="GFR16" s="154"/>
      <c r="GFS16" s="154"/>
      <c r="GFT16" s="154"/>
      <c r="GFU16" s="154"/>
      <c r="GFV16" s="154"/>
      <c r="GFW16" s="154"/>
      <c r="GFX16" s="154"/>
      <c r="GFY16" s="154"/>
      <c r="GFZ16" s="154"/>
      <c r="GGA16" s="154"/>
      <c r="GGB16" s="154"/>
      <c r="GGC16" s="154"/>
      <c r="GGD16" s="154"/>
      <c r="GGE16" s="154"/>
      <c r="GGF16" s="154"/>
      <c r="GGG16" s="154"/>
      <c r="GGH16" s="154"/>
      <c r="GGI16" s="154"/>
      <c r="GGJ16" s="154"/>
      <c r="GGK16" s="154"/>
      <c r="GGL16" s="154"/>
      <c r="GGM16" s="154"/>
      <c r="GGN16" s="154"/>
      <c r="GGO16" s="154"/>
      <c r="GGP16" s="154"/>
      <c r="GGQ16" s="154"/>
      <c r="GGR16" s="154"/>
      <c r="GGS16" s="154"/>
      <c r="GGT16" s="154"/>
      <c r="GGU16" s="154"/>
      <c r="GGV16" s="154"/>
      <c r="GGW16" s="154"/>
      <c r="GGX16" s="154"/>
      <c r="GGY16" s="154"/>
      <c r="GGZ16" s="154"/>
      <c r="GHA16" s="154"/>
      <c r="GHB16" s="154"/>
      <c r="GHC16" s="154"/>
      <c r="GHD16" s="154"/>
      <c r="GHE16" s="154"/>
      <c r="GHF16" s="154"/>
      <c r="GHG16" s="154"/>
      <c r="GHH16" s="154"/>
      <c r="GHI16" s="154"/>
      <c r="GHJ16" s="154"/>
      <c r="GHK16" s="154"/>
      <c r="GHL16" s="154"/>
      <c r="GHM16" s="154"/>
      <c r="GHN16" s="154"/>
      <c r="GHO16" s="154"/>
      <c r="GHP16" s="154"/>
      <c r="GHQ16" s="154"/>
      <c r="GHR16" s="154"/>
      <c r="GHS16" s="154"/>
      <c r="GHT16" s="154"/>
      <c r="GHU16" s="154"/>
      <c r="GHV16" s="154"/>
      <c r="GHW16" s="154"/>
      <c r="GHX16" s="154"/>
      <c r="GHY16" s="154"/>
      <c r="GHZ16" s="154"/>
      <c r="GIA16" s="154"/>
      <c r="GIB16" s="154"/>
      <c r="GIC16" s="154"/>
      <c r="GID16" s="154"/>
      <c r="GIE16" s="154"/>
      <c r="GIF16" s="154"/>
      <c r="GIG16" s="154"/>
      <c r="GIH16" s="154"/>
      <c r="GII16" s="154"/>
      <c r="GIJ16" s="154"/>
      <c r="GIK16" s="154"/>
      <c r="GIL16" s="154"/>
      <c r="GIM16" s="154"/>
      <c r="GIN16" s="154"/>
      <c r="GIO16" s="154"/>
      <c r="GIP16" s="154"/>
      <c r="GIQ16" s="154"/>
      <c r="GIR16" s="154"/>
      <c r="GIS16" s="154"/>
      <c r="GIT16" s="154"/>
      <c r="GIU16" s="154"/>
      <c r="GIV16" s="154"/>
      <c r="GIW16" s="154"/>
      <c r="GIX16" s="154"/>
      <c r="GIY16" s="154"/>
      <c r="GIZ16" s="154"/>
      <c r="GJA16" s="154"/>
      <c r="GJB16" s="154"/>
      <c r="GJC16" s="154"/>
      <c r="GJD16" s="154"/>
      <c r="GJE16" s="154"/>
      <c r="GJF16" s="154"/>
      <c r="GJG16" s="154"/>
      <c r="GJH16" s="154"/>
      <c r="GJI16" s="154"/>
      <c r="GJJ16" s="154"/>
      <c r="GJK16" s="154"/>
      <c r="GJL16" s="154"/>
      <c r="GJM16" s="154"/>
      <c r="GJN16" s="154"/>
      <c r="GJO16" s="154"/>
      <c r="GJP16" s="154"/>
      <c r="GJQ16" s="154"/>
      <c r="GJR16" s="154"/>
      <c r="GJS16" s="154"/>
      <c r="GJT16" s="154"/>
      <c r="GJU16" s="154"/>
      <c r="GJV16" s="154"/>
      <c r="GJW16" s="154"/>
      <c r="GJX16" s="154"/>
      <c r="GJY16" s="154"/>
      <c r="GJZ16" s="154"/>
      <c r="GKA16" s="154"/>
      <c r="GKB16" s="154"/>
      <c r="GKC16" s="154"/>
      <c r="GKD16" s="154"/>
      <c r="GKE16" s="154"/>
      <c r="GKF16" s="154"/>
      <c r="GKG16" s="154"/>
      <c r="GKH16" s="154"/>
      <c r="GKI16" s="154"/>
      <c r="GKJ16" s="154"/>
      <c r="GKK16" s="154"/>
      <c r="GKL16" s="154"/>
      <c r="GKM16" s="154"/>
      <c r="GKN16" s="154"/>
      <c r="GKO16" s="154"/>
      <c r="GKP16" s="154"/>
      <c r="GKQ16" s="154"/>
      <c r="GKR16" s="154"/>
      <c r="GKS16" s="154"/>
      <c r="GKT16" s="154"/>
      <c r="GKU16" s="154"/>
      <c r="GKV16" s="154"/>
      <c r="GKW16" s="154"/>
      <c r="GKX16" s="154"/>
      <c r="GKY16" s="154"/>
      <c r="GKZ16" s="154"/>
      <c r="GLA16" s="154"/>
      <c r="GLB16" s="154"/>
      <c r="GLC16" s="154"/>
      <c r="GLD16" s="154"/>
      <c r="GLE16" s="154"/>
      <c r="GLF16" s="154"/>
      <c r="GLG16" s="154"/>
      <c r="GLH16" s="154"/>
      <c r="GLI16" s="154"/>
      <c r="GLJ16" s="154"/>
      <c r="GLK16" s="154"/>
      <c r="GLL16" s="154"/>
      <c r="GLM16" s="154"/>
      <c r="GLN16" s="154"/>
      <c r="GLO16" s="154"/>
      <c r="GLP16" s="154"/>
      <c r="GLQ16" s="154"/>
      <c r="GLR16" s="154"/>
      <c r="GLS16" s="154"/>
      <c r="GLT16" s="154"/>
      <c r="GLU16" s="154"/>
      <c r="GLV16" s="154"/>
      <c r="GLW16" s="154"/>
      <c r="GLX16" s="154"/>
      <c r="GLY16" s="154"/>
      <c r="GLZ16" s="154"/>
      <c r="GMA16" s="154"/>
      <c r="GMB16" s="154"/>
      <c r="GMC16" s="154"/>
      <c r="GMD16" s="154"/>
      <c r="GME16" s="154"/>
      <c r="GMF16" s="154"/>
      <c r="GMG16" s="154"/>
      <c r="GMH16" s="154"/>
      <c r="GMI16" s="154"/>
      <c r="GMJ16" s="154"/>
      <c r="GMK16" s="154"/>
      <c r="GML16" s="154"/>
      <c r="GMM16" s="154"/>
      <c r="GMN16" s="154"/>
      <c r="GMO16" s="154"/>
      <c r="GMP16" s="154"/>
      <c r="GMQ16" s="154"/>
      <c r="GMR16" s="154"/>
      <c r="GMS16" s="154"/>
      <c r="GMT16" s="154"/>
      <c r="GMU16" s="154"/>
      <c r="GMV16" s="154"/>
      <c r="GMW16" s="154"/>
      <c r="GMX16" s="154"/>
      <c r="GMY16" s="154"/>
      <c r="GMZ16" s="154"/>
      <c r="GNA16" s="154"/>
      <c r="GNB16" s="154"/>
      <c r="GNC16" s="154"/>
      <c r="GND16" s="154"/>
      <c r="GNE16" s="154"/>
      <c r="GNF16" s="154"/>
      <c r="GNG16" s="154"/>
      <c r="GNH16" s="154"/>
      <c r="GNI16" s="154"/>
      <c r="GNJ16" s="154"/>
      <c r="GNK16" s="154"/>
      <c r="GNL16" s="154"/>
      <c r="GNM16" s="154"/>
      <c r="GNN16" s="154"/>
      <c r="GNO16" s="154"/>
      <c r="GNP16" s="154"/>
      <c r="GNQ16" s="154"/>
      <c r="GNR16" s="154"/>
      <c r="GNS16" s="154"/>
      <c r="GNT16" s="154"/>
      <c r="GNU16" s="154"/>
      <c r="GNV16" s="154"/>
      <c r="GNW16" s="154"/>
      <c r="GNX16" s="154"/>
      <c r="GNY16" s="154"/>
      <c r="GNZ16" s="154"/>
      <c r="GOA16" s="154"/>
      <c r="GOB16" s="154"/>
      <c r="GOC16" s="154"/>
      <c r="GOD16" s="154"/>
      <c r="GOE16" s="154"/>
      <c r="GOF16" s="154"/>
      <c r="GOG16" s="154"/>
      <c r="GOH16" s="154"/>
      <c r="GOI16" s="154"/>
      <c r="GOJ16" s="154"/>
      <c r="GOK16" s="154"/>
      <c r="GOL16" s="154"/>
      <c r="GOM16" s="154"/>
      <c r="GON16" s="154"/>
      <c r="GOO16" s="154"/>
      <c r="GOP16" s="154"/>
      <c r="GOQ16" s="154"/>
      <c r="GOR16" s="154"/>
      <c r="GOS16" s="154"/>
      <c r="GOT16" s="154"/>
      <c r="GOU16" s="154"/>
      <c r="GOV16" s="154"/>
      <c r="GOW16" s="154"/>
      <c r="GOX16" s="154"/>
      <c r="GOY16" s="154"/>
      <c r="GOZ16" s="154"/>
      <c r="GPA16" s="154"/>
      <c r="GPB16" s="154"/>
      <c r="GPC16" s="154"/>
      <c r="GPD16" s="154"/>
      <c r="GPE16" s="154"/>
      <c r="GPF16" s="154"/>
      <c r="GPG16" s="154"/>
      <c r="GPH16" s="154"/>
      <c r="GPI16" s="154"/>
      <c r="GPJ16" s="154"/>
      <c r="GPK16" s="154"/>
      <c r="GPL16" s="154"/>
      <c r="GPM16" s="154"/>
      <c r="GPN16" s="154"/>
      <c r="GPO16" s="154"/>
      <c r="GPP16" s="154"/>
      <c r="GPQ16" s="154"/>
      <c r="GPR16" s="154"/>
      <c r="GPS16" s="154"/>
      <c r="GPT16" s="154"/>
      <c r="GPU16" s="154"/>
      <c r="GPV16" s="154"/>
      <c r="GPW16" s="154"/>
      <c r="GPX16" s="154"/>
      <c r="GPY16" s="154"/>
      <c r="GPZ16" s="154"/>
      <c r="GQA16" s="154"/>
      <c r="GQB16" s="154"/>
      <c r="GQC16" s="154"/>
      <c r="GQD16" s="154"/>
      <c r="GQE16" s="154"/>
      <c r="GQF16" s="154"/>
      <c r="GQG16" s="154"/>
      <c r="GQH16" s="154"/>
      <c r="GQI16" s="154"/>
      <c r="GQJ16" s="154"/>
      <c r="GQK16" s="154"/>
      <c r="GQL16" s="154"/>
      <c r="GQM16" s="154"/>
      <c r="GQN16" s="154"/>
      <c r="GQO16" s="154"/>
      <c r="GQP16" s="154"/>
      <c r="GQQ16" s="154"/>
      <c r="GQR16" s="154"/>
      <c r="GQS16" s="154"/>
      <c r="GQT16" s="154"/>
      <c r="GQU16" s="154"/>
      <c r="GQV16" s="154"/>
      <c r="GQW16" s="154"/>
      <c r="GQX16" s="154"/>
      <c r="GQY16" s="154"/>
      <c r="GQZ16" s="154"/>
      <c r="GRA16" s="154"/>
      <c r="GRB16" s="154"/>
      <c r="GRC16" s="154"/>
      <c r="GRD16" s="154"/>
      <c r="GRE16" s="154"/>
      <c r="GRF16" s="154"/>
      <c r="GRG16" s="154"/>
      <c r="GRH16" s="154"/>
      <c r="GRI16" s="154"/>
      <c r="GRJ16" s="154"/>
      <c r="GRK16" s="154"/>
      <c r="GRL16" s="154"/>
      <c r="GRM16" s="154"/>
      <c r="GRN16" s="154"/>
      <c r="GRO16" s="154"/>
      <c r="GRP16" s="154"/>
      <c r="GRQ16" s="154"/>
      <c r="GRR16" s="154"/>
      <c r="GRS16" s="154"/>
      <c r="GRT16" s="154"/>
      <c r="GRU16" s="154"/>
      <c r="GRV16" s="154"/>
      <c r="GRW16" s="154"/>
      <c r="GRX16" s="154"/>
      <c r="GRY16" s="154"/>
      <c r="GRZ16" s="154"/>
      <c r="GSA16" s="154"/>
      <c r="GSB16" s="154"/>
      <c r="GSC16" s="154"/>
      <c r="GSD16" s="154"/>
      <c r="GSE16" s="154"/>
      <c r="GSF16" s="154"/>
      <c r="GSG16" s="154"/>
      <c r="GSH16" s="154"/>
      <c r="GSI16" s="154"/>
      <c r="GSJ16" s="154"/>
      <c r="GSK16" s="154"/>
      <c r="GSL16" s="154"/>
      <c r="GSM16" s="154"/>
      <c r="GSN16" s="154"/>
      <c r="GSO16" s="154"/>
      <c r="GSP16" s="154"/>
      <c r="GSQ16" s="154"/>
      <c r="GSR16" s="154"/>
      <c r="GSS16" s="154"/>
      <c r="GST16" s="154"/>
      <c r="GSU16" s="154"/>
      <c r="GSV16" s="154"/>
      <c r="GSW16" s="154"/>
      <c r="GSX16" s="154"/>
      <c r="GSY16" s="154"/>
      <c r="GSZ16" s="154"/>
      <c r="GTA16" s="154"/>
      <c r="GTB16" s="154"/>
      <c r="GTC16" s="154"/>
      <c r="GTD16" s="154"/>
      <c r="GTE16" s="154"/>
      <c r="GTF16" s="154"/>
      <c r="GTG16" s="154"/>
      <c r="GTH16" s="154"/>
      <c r="GTI16" s="154"/>
      <c r="GTJ16" s="154"/>
      <c r="GTK16" s="154"/>
      <c r="GTL16" s="154"/>
      <c r="GTM16" s="154"/>
      <c r="GTN16" s="154"/>
      <c r="GTO16" s="154"/>
      <c r="GTP16" s="154"/>
      <c r="GTQ16" s="154"/>
      <c r="GTR16" s="154"/>
      <c r="GTS16" s="154"/>
      <c r="GTT16" s="154"/>
      <c r="GTU16" s="154"/>
      <c r="GTV16" s="154"/>
      <c r="GTW16" s="154"/>
      <c r="GTX16" s="154"/>
      <c r="GTY16" s="154"/>
      <c r="GTZ16" s="154"/>
      <c r="GUA16" s="154"/>
      <c r="GUB16" s="154"/>
      <c r="GUC16" s="154"/>
      <c r="GUD16" s="154"/>
      <c r="GUE16" s="154"/>
      <c r="GUF16" s="154"/>
      <c r="GUG16" s="154"/>
      <c r="GUH16" s="154"/>
      <c r="GUI16" s="154"/>
      <c r="GUJ16" s="154"/>
      <c r="GUK16" s="154"/>
      <c r="GUL16" s="154"/>
      <c r="GUM16" s="154"/>
      <c r="GUN16" s="154"/>
      <c r="GUO16" s="154"/>
      <c r="GUP16" s="154"/>
      <c r="GUQ16" s="154"/>
      <c r="GUR16" s="154"/>
      <c r="GUS16" s="154"/>
      <c r="GUT16" s="154"/>
      <c r="GUU16" s="154"/>
      <c r="GUV16" s="154"/>
      <c r="GUW16" s="154"/>
      <c r="GUX16" s="154"/>
      <c r="GUY16" s="154"/>
      <c r="GUZ16" s="154"/>
      <c r="GVA16" s="154"/>
      <c r="GVB16" s="154"/>
      <c r="GVC16" s="154"/>
      <c r="GVD16" s="154"/>
      <c r="GVE16" s="154"/>
      <c r="GVF16" s="154"/>
      <c r="GVG16" s="154"/>
      <c r="GVH16" s="154"/>
      <c r="GVI16" s="154"/>
      <c r="GVJ16" s="154"/>
      <c r="GVK16" s="154"/>
      <c r="GVL16" s="154"/>
      <c r="GVM16" s="154"/>
      <c r="GVN16" s="154"/>
      <c r="GVO16" s="154"/>
      <c r="GVP16" s="154"/>
      <c r="GVQ16" s="154"/>
      <c r="GVR16" s="154"/>
      <c r="GVS16" s="154"/>
      <c r="GVT16" s="154"/>
      <c r="GVU16" s="154"/>
      <c r="GVV16" s="154"/>
      <c r="GVW16" s="154"/>
      <c r="GVX16" s="154"/>
      <c r="GVY16" s="154"/>
      <c r="GVZ16" s="154"/>
      <c r="GWA16" s="154"/>
      <c r="GWB16" s="154"/>
      <c r="GWC16" s="154"/>
      <c r="GWD16" s="154"/>
      <c r="GWE16" s="154"/>
      <c r="GWF16" s="154"/>
      <c r="GWG16" s="154"/>
      <c r="GWH16" s="154"/>
      <c r="GWI16" s="154"/>
      <c r="GWJ16" s="154"/>
      <c r="GWK16" s="154"/>
      <c r="GWL16" s="154"/>
      <c r="GWM16" s="154"/>
      <c r="GWN16" s="154"/>
      <c r="GWO16" s="154"/>
      <c r="GWP16" s="154"/>
      <c r="GWQ16" s="154"/>
      <c r="GWR16" s="154"/>
      <c r="GWS16" s="154"/>
      <c r="GWT16" s="154"/>
      <c r="GWU16" s="154"/>
      <c r="GWV16" s="154"/>
      <c r="GWW16" s="154"/>
      <c r="GWX16" s="154"/>
      <c r="GWY16" s="154"/>
      <c r="GWZ16" s="154"/>
      <c r="GXA16" s="154"/>
      <c r="GXB16" s="154"/>
      <c r="GXC16" s="154"/>
      <c r="GXD16" s="154"/>
      <c r="GXE16" s="154"/>
      <c r="GXF16" s="154"/>
      <c r="GXG16" s="154"/>
      <c r="GXH16" s="154"/>
      <c r="GXI16" s="154"/>
      <c r="GXJ16" s="154"/>
      <c r="GXK16" s="154"/>
      <c r="GXL16" s="154"/>
      <c r="GXM16" s="154"/>
      <c r="GXN16" s="154"/>
      <c r="GXO16" s="154"/>
      <c r="GXP16" s="154"/>
      <c r="GXQ16" s="154"/>
      <c r="GXR16" s="154"/>
      <c r="GXS16" s="154"/>
      <c r="GXT16" s="154"/>
      <c r="GXU16" s="154"/>
      <c r="GXV16" s="154"/>
      <c r="GXW16" s="154"/>
      <c r="GXX16" s="154"/>
      <c r="GXY16" s="154"/>
      <c r="GXZ16" s="154"/>
      <c r="GYA16" s="154"/>
      <c r="GYB16" s="154"/>
      <c r="GYC16" s="154"/>
      <c r="GYD16" s="154"/>
      <c r="GYE16" s="154"/>
      <c r="GYF16" s="154"/>
      <c r="GYG16" s="154"/>
      <c r="GYH16" s="154"/>
      <c r="GYI16" s="154"/>
      <c r="GYJ16" s="154"/>
      <c r="GYK16" s="154"/>
      <c r="GYL16" s="154"/>
      <c r="GYM16" s="154"/>
      <c r="GYN16" s="154"/>
      <c r="GYO16" s="154"/>
      <c r="GYP16" s="154"/>
      <c r="GYQ16" s="154"/>
      <c r="GYR16" s="154"/>
      <c r="GYS16" s="154"/>
      <c r="GYT16" s="154"/>
      <c r="GYU16" s="154"/>
      <c r="GYV16" s="154"/>
      <c r="GYW16" s="154"/>
      <c r="GYX16" s="154"/>
      <c r="GYY16" s="154"/>
      <c r="GYZ16" s="154"/>
      <c r="GZA16" s="154"/>
      <c r="GZB16" s="154"/>
      <c r="GZC16" s="154"/>
      <c r="GZD16" s="154"/>
      <c r="GZE16" s="154"/>
      <c r="GZF16" s="154"/>
      <c r="GZG16" s="154"/>
      <c r="GZH16" s="154"/>
      <c r="GZI16" s="154"/>
      <c r="GZJ16" s="154"/>
      <c r="GZK16" s="154"/>
      <c r="GZL16" s="154"/>
      <c r="GZM16" s="154"/>
      <c r="GZN16" s="154"/>
      <c r="GZO16" s="154"/>
      <c r="GZP16" s="154"/>
      <c r="GZQ16" s="154"/>
      <c r="GZR16" s="154"/>
      <c r="GZS16" s="154"/>
      <c r="GZT16" s="154"/>
      <c r="GZU16" s="154"/>
      <c r="GZV16" s="154"/>
      <c r="GZW16" s="154"/>
      <c r="GZX16" s="154"/>
      <c r="GZY16" s="154"/>
      <c r="GZZ16" s="154"/>
      <c r="HAA16" s="154"/>
      <c r="HAB16" s="154"/>
      <c r="HAC16" s="154"/>
      <c r="HAD16" s="154"/>
      <c r="HAE16" s="154"/>
      <c r="HAF16" s="154"/>
      <c r="HAG16" s="154"/>
      <c r="HAH16" s="154"/>
      <c r="HAI16" s="154"/>
      <c r="HAJ16" s="154"/>
      <c r="HAK16" s="154"/>
      <c r="HAL16" s="154"/>
      <c r="HAM16" s="154"/>
      <c r="HAN16" s="154"/>
      <c r="HAO16" s="154"/>
      <c r="HAP16" s="154"/>
      <c r="HAQ16" s="154"/>
      <c r="HAR16" s="154"/>
      <c r="HAS16" s="154"/>
      <c r="HAT16" s="154"/>
      <c r="HAU16" s="154"/>
      <c r="HAV16" s="154"/>
      <c r="HAW16" s="154"/>
      <c r="HAX16" s="154"/>
      <c r="HAY16" s="154"/>
      <c r="HAZ16" s="154"/>
      <c r="HBA16" s="154"/>
      <c r="HBB16" s="154"/>
      <c r="HBC16" s="154"/>
      <c r="HBD16" s="154"/>
      <c r="HBE16" s="154"/>
      <c r="HBF16" s="154"/>
      <c r="HBG16" s="154"/>
      <c r="HBH16" s="154"/>
      <c r="HBI16" s="154"/>
      <c r="HBJ16" s="154"/>
      <c r="HBK16" s="154"/>
      <c r="HBL16" s="154"/>
      <c r="HBM16" s="154"/>
      <c r="HBN16" s="154"/>
      <c r="HBO16" s="154"/>
      <c r="HBP16" s="154"/>
      <c r="HBQ16" s="154"/>
      <c r="HBR16" s="154"/>
      <c r="HBS16" s="154"/>
      <c r="HBT16" s="154"/>
      <c r="HBU16" s="154"/>
      <c r="HBV16" s="154"/>
      <c r="HBW16" s="154"/>
      <c r="HBX16" s="154"/>
      <c r="HBY16" s="154"/>
      <c r="HBZ16" s="154"/>
      <c r="HCA16" s="154"/>
      <c r="HCB16" s="154"/>
      <c r="HCC16" s="154"/>
      <c r="HCD16" s="154"/>
      <c r="HCE16" s="154"/>
      <c r="HCF16" s="154"/>
      <c r="HCG16" s="154"/>
      <c r="HCH16" s="154"/>
      <c r="HCI16" s="154"/>
      <c r="HCJ16" s="154"/>
      <c r="HCK16" s="154"/>
      <c r="HCL16" s="154"/>
      <c r="HCM16" s="154"/>
      <c r="HCN16" s="154"/>
      <c r="HCO16" s="154"/>
      <c r="HCP16" s="154"/>
      <c r="HCQ16" s="154"/>
      <c r="HCR16" s="154"/>
      <c r="HCS16" s="154"/>
      <c r="HCT16" s="154"/>
      <c r="HCU16" s="154"/>
      <c r="HCV16" s="154"/>
      <c r="HCW16" s="154"/>
      <c r="HCX16" s="154"/>
      <c r="HCY16" s="154"/>
      <c r="HCZ16" s="154"/>
      <c r="HDA16" s="154"/>
      <c r="HDB16" s="154"/>
      <c r="HDC16" s="154"/>
      <c r="HDD16" s="154"/>
      <c r="HDE16" s="154"/>
      <c r="HDF16" s="154"/>
      <c r="HDG16" s="154"/>
      <c r="HDH16" s="154"/>
      <c r="HDI16" s="154"/>
      <c r="HDJ16" s="154"/>
      <c r="HDK16" s="154"/>
      <c r="HDL16" s="154"/>
      <c r="HDM16" s="154"/>
      <c r="HDN16" s="154"/>
      <c r="HDO16" s="154"/>
      <c r="HDP16" s="154"/>
      <c r="HDQ16" s="154"/>
      <c r="HDR16" s="154"/>
      <c r="HDS16" s="154"/>
      <c r="HDT16" s="154"/>
      <c r="HDU16" s="154"/>
      <c r="HDV16" s="154"/>
      <c r="HDW16" s="154"/>
      <c r="HDX16" s="154"/>
      <c r="HDY16" s="154"/>
      <c r="HDZ16" s="154"/>
      <c r="HEA16" s="154"/>
      <c r="HEB16" s="154"/>
      <c r="HEC16" s="154"/>
      <c r="HED16" s="154"/>
      <c r="HEE16" s="154"/>
      <c r="HEF16" s="154"/>
      <c r="HEG16" s="154"/>
      <c r="HEH16" s="154"/>
      <c r="HEI16" s="154"/>
      <c r="HEJ16" s="154"/>
      <c r="HEK16" s="154"/>
      <c r="HEL16" s="154"/>
      <c r="HEM16" s="154"/>
      <c r="HEN16" s="154"/>
      <c r="HEO16" s="154"/>
      <c r="HEP16" s="154"/>
      <c r="HEQ16" s="154"/>
      <c r="HER16" s="154"/>
      <c r="HES16" s="154"/>
      <c r="HET16" s="154"/>
      <c r="HEU16" s="154"/>
      <c r="HEV16" s="154"/>
      <c r="HEW16" s="154"/>
      <c r="HEX16" s="154"/>
      <c r="HEY16" s="154"/>
      <c r="HEZ16" s="154"/>
      <c r="HFA16" s="154"/>
      <c r="HFB16" s="154"/>
      <c r="HFC16" s="154"/>
      <c r="HFD16" s="154"/>
      <c r="HFE16" s="154"/>
      <c r="HFF16" s="154"/>
      <c r="HFG16" s="154"/>
      <c r="HFH16" s="154"/>
      <c r="HFI16" s="154"/>
      <c r="HFJ16" s="154"/>
      <c r="HFK16" s="154"/>
      <c r="HFL16" s="154"/>
      <c r="HFM16" s="154"/>
      <c r="HFN16" s="154"/>
      <c r="HFO16" s="154"/>
      <c r="HFP16" s="154"/>
      <c r="HFQ16" s="154"/>
      <c r="HFR16" s="154"/>
      <c r="HFS16" s="154"/>
      <c r="HFT16" s="154"/>
      <c r="HFU16" s="154"/>
      <c r="HFV16" s="154"/>
      <c r="HFW16" s="154"/>
      <c r="HFX16" s="154"/>
      <c r="HFY16" s="154"/>
      <c r="HFZ16" s="154"/>
      <c r="HGA16" s="154"/>
      <c r="HGB16" s="154"/>
      <c r="HGC16" s="154"/>
      <c r="HGD16" s="154"/>
      <c r="HGE16" s="154"/>
      <c r="HGF16" s="154"/>
      <c r="HGG16" s="154"/>
      <c r="HGH16" s="154"/>
      <c r="HGI16" s="154"/>
      <c r="HGJ16" s="154"/>
      <c r="HGK16" s="154"/>
      <c r="HGL16" s="154"/>
      <c r="HGM16" s="154"/>
      <c r="HGN16" s="154"/>
      <c r="HGO16" s="154"/>
      <c r="HGP16" s="154"/>
      <c r="HGQ16" s="154"/>
      <c r="HGR16" s="154"/>
      <c r="HGS16" s="154"/>
      <c r="HGT16" s="154"/>
      <c r="HGU16" s="154"/>
      <c r="HGV16" s="154"/>
      <c r="HGW16" s="154"/>
      <c r="HGX16" s="154"/>
      <c r="HGY16" s="154"/>
      <c r="HGZ16" s="154"/>
      <c r="HHA16" s="154"/>
      <c r="HHB16" s="154"/>
      <c r="HHC16" s="154"/>
      <c r="HHD16" s="154"/>
      <c r="HHE16" s="154"/>
      <c r="HHF16" s="154"/>
      <c r="HHG16" s="154"/>
      <c r="HHH16" s="154"/>
      <c r="HHI16" s="154"/>
      <c r="HHJ16" s="154"/>
      <c r="HHK16" s="154"/>
      <c r="HHL16" s="154"/>
      <c r="HHM16" s="154"/>
      <c r="HHN16" s="154"/>
      <c r="HHO16" s="154"/>
      <c r="HHP16" s="154"/>
      <c r="HHQ16" s="154"/>
      <c r="HHR16" s="154"/>
      <c r="HHS16" s="154"/>
      <c r="HHT16" s="154"/>
      <c r="HHU16" s="154"/>
      <c r="HHV16" s="154"/>
      <c r="HHW16" s="154"/>
      <c r="HHX16" s="154"/>
      <c r="HHY16" s="154"/>
      <c r="HHZ16" s="154"/>
      <c r="HIA16" s="154"/>
      <c r="HIB16" s="154"/>
      <c r="HIC16" s="154"/>
      <c r="HID16" s="154"/>
      <c r="HIE16" s="154"/>
      <c r="HIF16" s="154"/>
      <c r="HIG16" s="154"/>
      <c r="HIH16" s="154"/>
      <c r="HII16" s="154"/>
      <c r="HIJ16" s="154"/>
      <c r="HIK16" s="154"/>
      <c r="HIL16" s="154"/>
      <c r="HIM16" s="154"/>
      <c r="HIN16" s="154"/>
      <c r="HIO16" s="154"/>
      <c r="HIP16" s="154"/>
      <c r="HIQ16" s="154"/>
      <c r="HIR16" s="154"/>
      <c r="HIS16" s="154"/>
      <c r="HIT16" s="154"/>
      <c r="HIU16" s="154"/>
      <c r="HIV16" s="154"/>
      <c r="HIW16" s="154"/>
      <c r="HIX16" s="154"/>
      <c r="HIY16" s="154"/>
      <c r="HIZ16" s="154"/>
      <c r="HJA16" s="154"/>
      <c r="HJB16" s="154"/>
      <c r="HJC16" s="154"/>
      <c r="HJD16" s="154"/>
      <c r="HJE16" s="154"/>
      <c r="HJF16" s="154"/>
      <c r="HJG16" s="154"/>
      <c r="HJH16" s="154"/>
      <c r="HJI16" s="154"/>
      <c r="HJJ16" s="154"/>
      <c r="HJK16" s="154"/>
      <c r="HJL16" s="154"/>
      <c r="HJM16" s="154"/>
      <c r="HJN16" s="154"/>
      <c r="HJO16" s="154"/>
      <c r="HJP16" s="154"/>
      <c r="HJQ16" s="154"/>
      <c r="HJR16" s="154"/>
      <c r="HJS16" s="154"/>
      <c r="HJT16" s="154"/>
      <c r="HJU16" s="154"/>
      <c r="HJV16" s="154"/>
      <c r="HJW16" s="154"/>
      <c r="HJX16" s="154"/>
      <c r="HJY16" s="154"/>
      <c r="HJZ16" s="154"/>
      <c r="HKA16" s="154"/>
      <c r="HKB16" s="154"/>
      <c r="HKC16" s="154"/>
      <c r="HKD16" s="154"/>
      <c r="HKE16" s="154"/>
      <c r="HKF16" s="154"/>
      <c r="HKG16" s="154"/>
      <c r="HKH16" s="154"/>
      <c r="HKI16" s="154"/>
      <c r="HKJ16" s="154"/>
      <c r="HKK16" s="154"/>
      <c r="HKL16" s="154"/>
      <c r="HKM16" s="154"/>
      <c r="HKN16" s="154"/>
      <c r="HKO16" s="154"/>
      <c r="HKP16" s="154"/>
      <c r="HKQ16" s="154"/>
      <c r="HKR16" s="154"/>
      <c r="HKS16" s="154"/>
      <c r="HKT16" s="154"/>
      <c r="HKU16" s="154"/>
      <c r="HKV16" s="154"/>
      <c r="HKW16" s="154"/>
      <c r="HKX16" s="154"/>
      <c r="HKY16" s="154"/>
      <c r="HKZ16" s="154"/>
      <c r="HLA16" s="154"/>
      <c r="HLB16" s="154"/>
      <c r="HLC16" s="154"/>
      <c r="HLD16" s="154"/>
      <c r="HLE16" s="154"/>
      <c r="HLF16" s="154"/>
      <c r="HLG16" s="154"/>
      <c r="HLH16" s="154"/>
      <c r="HLI16" s="154"/>
      <c r="HLJ16" s="154"/>
      <c r="HLK16" s="154"/>
      <c r="HLL16" s="154"/>
      <c r="HLM16" s="154"/>
      <c r="HLN16" s="154"/>
      <c r="HLO16" s="154"/>
      <c r="HLP16" s="154"/>
      <c r="HLQ16" s="154"/>
      <c r="HLR16" s="154"/>
      <c r="HLS16" s="154"/>
      <c r="HLT16" s="154"/>
      <c r="HLU16" s="154"/>
      <c r="HLV16" s="154"/>
      <c r="HLW16" s="154"/>
      <c r="HLX16" s="154"/>
      <c r="HLY16" s="154"/>
      <c r="HLZ16" s="154"/>
      <c r="HMA16" s="154"/>
      <c r="HMB16" s="154"/>
      <c r="HMC16" s="154"/>
      <c r="HMD16" s="154"/>
      <c r="HME16" s="154"/>
      <c r="HMF16" s="154"/>
      <c r="HMG16" s="154"/>
      <c r="HMH16" s="154"/>
      <c r="HMI16" s="154"/>
      <c r="HMJ16" s="154"/>
      <c r="HMK16" s="154"/>
      <c r="HML16" s="154"/>
      <c r="HMM16" s="154"/>
      <c r="HMN16" s="154"/>
      <c r="HMO16" s="154"/>
      <c r="HMP16" s="154"/>
      <c r="HMQ16" s="154"/>
      <c r="HMR16" s="154"/>
      <c r="HMS16" s="154"/>
      <c r="HMT16" s="154"/>
      <c r="HMU16" s="154"/>
      <c r="HMV16" s="154"/>
      <c r="HMW16" s="154"/>
      <c r="HMX16" s="154"/>
      <c r="HMY16" s="154"/>
      <c r="HMZ16" s="154"/>
      <c r="HNA16" s="154"/>
      <c r="HNB16" s="154"/>
      <c r="HNC16" s="154"/>
      <c r="HND16" s="154"/>
      <c r="HNE16" s="154"/>
      <c r="HNF16" s="154"/>
      <c r="HNG16" s="154"/>
      <c r="HNH16" s="154"/>
      <c r="HNI16" s="154"/>
      <c r="HNJ16" s="154"/>
      <c r="HNK16" s="154"/>
      <c r="HNL16" s="154"/>
      <c r="HNM16" s="154"/>
      <c r="HNN16" s="154"/>
      <c r="HNO16" s="154"/>
      <c r="HNP16" s="154"/>
      <c r="HNQ16" s="154"/>
      <c r="HNR16" s="154"/>
      <c r="HNS16" s="154"/>
      <c r="HNT16" s="154"/>
      <c r="HNU16" s="154"/>
      <c r="HNV16" s="154"/>
      <c r="HNW16" s="154"/>
      <c r="HNX16" s="154"/>
      <c r="HNY16" s="154"/>
      <c r="HNZ16" s="154"/>
      <c r="HOA16" s="154"/>
      <c r="HOB16" s="154"/>
      <c r="HOC16" s="154"/>
      <c r="HOD16" s="154"/>
      <c r="HOE16" s="154"/>
      <c r="HOF16" s="154"/>
      <c r="HOG16" s="154"/>
      <c r="HOH16" s="154"/>
      <c r="HOI16" s="154"/>
      <c r="HOJ16" s="154"/>
      <c r="HOK16" s="154"/>
      <c r="HOL16" s="154"/>
      <c r="HOM16" s="154"/>
      <c r="HON16" s="154"/>
      <c r="HOO16" s="154"/>
      <c r="HOP16" s="154"/>
      <c r="HOQ16" s="154"/>
      <c r="HOR16" s="154"/>
      <c r="HOS16" s="154"/>
      <c r="HOT16" s="154"/>
      <c r="HOU16" s="154"/>
      <c r="HOV16" s="154"/>
      <c r="HOW16" s="154"/>
      <c r="HOX16" s="154"/>
      <c r="HOY16" s="154"/>
      <c r="HOZ16" s="154"/>
      <c r="HPA16" s="154"/>
      <c r="HPB16" s="154"/>
      <c r="HPC16" s="154"/>
      <c r="HPD16" s="154"/>
      <c r="HPE16" s="154"/>
      <c r="HPF16" s="154"/>
      <c r="HPG16" s="154"/>
      <c r="HPH16" s="154"/>
      <c r="HPI16" s="154"/>
      <c r="HPJ16" s="154"/>
      <c r="HPK16" s="154"/>
      <c r="HPL16" s="154"/>
      <c r="HPM16" s="154"/>
      <c r="HPN16" s="154"/>
      <c r="HPO16" s="154"/>
      <c r="HPP16" s="154"/>
      <c r="HPQ16" s="154"/>
      <c r="HPR16" s="154"/>
      <c r="HPS16" s="154"/>
      <c r="HPT16" s="154"/>
      <c r="HPU16" s="154"/>
      <c r="HPV16" s="154"/>
      <c r="HPW16" s="154"/>
      <c r="HPX16" s="154"/>
      <c r="HPY16" s="154"/>
      <c r="HPZ16" s="154"/>
      <c r="HQA16" s="154"/>
      <c r="HQB16" s="154"/>
      <c r="HQC16" s="154"/>
      <c r="HQD16" s="154"/>
      <c r="HQE16" s="154"/>
      <c r="HQF16" s="154"/>
      <c r="HQG16" s="154"/>
      <c r="HQH16" s="154"/>
      <c r="HQI16" s="154"/>
      <c r="HQJ16" s="154"/>
      <c r="HQK16" s="154"/>
      <c r="HQL16" s="154"/>
      <c r="HQM16" s="154"/>
      <c r="HQN16" s="154"/>
      <c r="HQO16" s="154"/>
      <c r="HQP16" s="154"/>
      <c r="HQQ16" s="154"/>
      <c r="HQR16" s="154"/>
      <c r="HQS16" s="154"/>
      <c r="HQT16" s="154"/>
      <c r="HQU16" s="154"/>
      <c r="HQV16" s="154"/>
      <c r="HQW16" s="154"/>
      <c r="HQX16" s="154"/>
      <c r="HQY16" s="154"/>
      <c r="HQZ16" s="154"/>
      <c r="HRA16" s="154"/>
      <c r="HRB16" s="154"/>
      <c r="HRC16" s="154"/>
      <c r="HRD16" s="154"/>
      <c r="HRE16" s="154"/>
      <c r="HRF16" s="154"/>
      <c r="HRG16" s="154"/>
      <c r="HRH16" s="154"/>
      <c r="HRI16" s="154"/>
      <c r="HRJ16" s="154"/>
      <c r="HRK16" s="154"/>
      <c r="HRL16" s="154"/>
      <c r="HRM16" s="154"/>
      <c r="HRN16" s="154"/>
      <c r="HRO16" s="154"/>
      <c r="HRP16" s="154"/>
      <c r="HRQ16" s="154"/>
      <c r="HRR16" s="154"/>
      <c r="HRS16" s="154"/>
      <c r="HRT16" s="154"/>
      <c r="HRU16" s="154"/>
      <c r="HRV16" s="154"/>
      <c r="HRW16" s="154"/>
      <c r="HRX16" s="154"/>
      <c r="HRY16" s="154"/>
      <c r="HRZ16" s="154"/>
      <c r="HSA16" s="154"/>
      <c r="HSB16" s="154"/>
      <c r="HSC16" s="154"/>
      <c r="HSD16" s="154"/>
      <c r="HSE16" s="154"/>
      <c r="HSF16" s="154"/>
      <c r="HSG16" s="154"/>
      <c r="HSH16" s="154"/>
      <c r="HSI16" s="154"/>
      <c r="HSJ16" s="154"/>
      <c r="HSK16" s="154"/>
      <c r="HSL16" s="154"/>
      <c r="HSM16" s="154"/>
      <c r="HSN16" s="154"/>
      <c r="HSO16" s="154"/>
      <c r="HSP16" s="154"/>
      <c r="HSQ16" s="154"/>
      <c r="HSR16" s="154"/>
      <c r="HSS16" s="154"/>
      <c r="HST16" s="154"/>
      <c r="HSU16" s="154"/>
      <c r="HSV16" s="154"/>
      <c r="HSW16" s="154"/>
      <c r="HSX16" s="154"/>
      <c r="HSY16" s="154"/>
      <c r="HSZ16" s="154"/>
      <c r="HTA16" s="154"/>
      <c r="HTB16" s="154"/>
      <c r="HTC16" s="154"/>
      <c r="HTD16" s="154"/>
      <c r="HTE16" s="154"/>
      <c r="HTF16" s="154"/>
      <c r="HTG16" s="154"/>
      <c r="HTH16" s="154"/>
      <c r="HTI16" s="154"/>
      <c r="HTJ16" s="154"/>
      <c r="HTK16" s="154"/>
      <c r="HTL16" s="154"/>
      <c r="HTM16" s="154"/>
      <c r="HTN16" s="154"/>
      <c r="HTO16" s="154"/>
      <c r="HTP16" s="154"/>
      <c r="HTQ16" s="154"/>
      <c r="HTR16" s="154"/>
      <c r="HTS16" s="154"/>
      <c r="HTT16" s="154"/>
      <c r="HTU16" s="154"/>
      <c r="HTV16" s="154"/>
      <c r="HTW16" s="154"/>
      <c r="HTX16" s="154"/>
      <c r="HTY16" s="154"/>
      <c r="HTZ16" s="154"/>
      <c r="HUA16" s="154"/>
      <c r="HUB16" s="154"/>
      <c r="HUC16" s="154"/>
      <c r="HUD16" s="154"/>
      <c r="HUE16" s="154"/>
      <c r="HUF16" s="154"/>
      <c r="HUG16" s="154"/>
      <c r="HUH16" s="154"/>
      <c r="HUI16" s="154"/>
      <c r="HUJ16" s="154"/>
      <c r="HUK16" s="154"/>
      <c r="HUL16" s="154"/>
      <c r="HUM16" s="154"/>
      <c r="HUN16" s="154"/>
      <c r="HUO16" s="154"/>
      <c r="HUP16" s="154"/>
      <c r="HUQ16" s="154"/>
      <c r="HUR16" s="154"/>
      <c r="HUS16" s="154"/>
      <c r="HUT16" s="154"/>
      <c r="HUU16" s="154"/>
      <c r="HUV16" s="154"/>
      <c r="HUW16" s="154"/>
      <c r="HUX16" s="154"/>
      <c r="HUY16" s="154"/>
      <c r="HUZ16" s="154"/>
      <c r="HVA16" s="154"/>
      <c r="HVB16" s="154"/>
      <c r="HVC16" s="154"/>
      <c r="HVD16" s="154"/>
      <c r="HVE16" s="154"/>
      <c r="HVF16" s="154"/>
      <c r="HVG16" s="154"/>
      <c r="HVH16" s="154"/>
      <c r="HVI16" s="154"/>
      <c r="HVJ16" s="154"/>
      <c r="HVK16" s="154"/>
      <c r="HVL16" s="154"/>
      <c r="HVM16" s="154"/>
      <c r="HVN16" s="154"/>
      <c r="HVO16" s="154"/>
      <c r="HVP16" s="154"/>
      <c r="HVQ16" s="154"/>
      <c r="HVR16" s="154"/>
      <c r="HVS16" s="154"/>
      <c r="HVT16" s="154"/>
      <c r="HVU16" s="154"/>
      <c r="HVV16" s="154"/>
      <c r="HVW16" s="154"/>
      <c r="HVX16" s="154"/>
      <c r="HVY16" s="154"/>
      <c r="HVZ16" s="154"/>
      <c r="HWA16" s="154"/>
      <c r="HWB16" s="154"/>
      <c r="HWC16" s="154"/>
      <c r="HWD16" s="154"/>
      <c r="HWE16" s="154"/>
      <c r="HWF16" s="154"/>
      <c r="HWG16" s="154"/>
      <c r="HWH16" s="154"/>
      <c r="HWI16" s="154"/>
      <c r="HWJ16" s="154"/>
      <c r="HWK16" s="154"/>
      <c r="HWL16" s="154"/>
      <c r="HWM16" s="154"/>
      <c r="HWN16" s="154"/>
      <c r="HWO16" s="154"/>
      <c r="HWP16" s="154"/>
      <c r="HWQ16" s="154"/>
      <c r="HWR16" s="154"/>
      <c r="HWS16" s="154"/>
      <c r="HWT16" s="154"/>
      <c r="HWU16" s="154"/>
      <c r="HWV16" s="154"/>
      <c r="HWW16" s="154"/>
      <c r="HWX16" s="154"/>
      <c r="HWY16" s="154"/>
      <c r="HWZ16" s="154"/>
      <c r="HXA16" s="154"/>
      <c r="HXB16" s="154"/>
      <c r="HXC16" s="154"/>
      <c r="HXD16" s="154"/>
      <c r="HXE16" s="154"/>
      <c r="HXF16" s="154"/>
      <c r="HXG16" s="154"/>
      <c r="HXH16" s="154"/>
      <c r="HXI16" s="154"/>
      <c r="HXJ16" s="154"/>
      <c r="HXK16" s="154"/>
      <c r="HXL16" s="154"/>
      <c r="HXM16" s="154"/>
      <c r="HXN16" s="154"/>
      <c r="HXO16" s="154"/>
      <c r="HXP16" s="154"/>
      <c r="HXQ16" s="154"/>
      <c r="HXR16" s="154"/>
      <c r="HXS16" s="154"/>
      <c r="HXT16" s="154"/>
      <c r="HXU16" s="154"/>
      <c r="HXV16" s="154"/>
      <c r="HXW16" s="154"/>
      <c r="HXX16" s="154"/>
      <c r="HXY16" s="154"/>
      <c r="HXZ16" s="154"/>
      <c r="HYA16" s="154"/>
      <c r="HYB16" s="154"/>
      <c r="HYC16" s="154"/>
      <c r="HYD16" s="154"/>
      <c r="HYE16" s="154"/>
      <c r="HYF16" s="154"/>
      <c r="HYG16" s="154"/>
      <c r="HYH16" s="154"/>
      <c r="HYI16" s="154"/>
      <c r="HYJ16" s="154"/>
      <c r="HYK16" s="154"/>
      <c r="HYL16" s="154"/>
      <c r="HYM16" s="154"/>
      <c r="HYN16" s="154"/>
      <c r="HYO16" s="154"/>
      <c r="HYP16" s="154"/>
      <c r="HYQ16" s="154"/>
      <c r="HYR16" s="154"/>
      <c r="HYS16" s="154"/>
      <c r="HYT16" s="154"/>
      <c r="HYU16" s="154"/>
      <c r="HYV16" s="154"/>
      <c r="HYW16" s="154"/>
      <c r="HYX16" s="154"/>
      <c r="HYY16" s="154"/>
      <c r="HYZ16" s="154"/>
      <c r="HZA16" s="154"/>
      <c r="HZB16" s="154"/>
      <c r="HZC16" s="154"/>
      <c r="HZD16" s="154"/>
      <c r="HZE16" s="154"/>
      <c r="HZF16" s="154"/>
      <c r="HZG16" s="154"/>
      <c r="HZH16" s="154"/>
      <c r="HZI16" s="154"/>
      <c r="HZJ16" s="154"/>
      <c r="HZK16" s="154"/>
      <c r="HZL16" s="154"/>
      <c r="HZM16" s="154"/>
      <c r="HZN16" s="154"/>
      <c r="HZO16" s="154"/>
      <c r="HZP16" s="154"/>
      <c r="HZQ16" s="154"/>
      <c r="HZR16" s="154"/>
      <c r="HZS16" s="154"/>
      <c r="HZT16" s="154"/>
      <c r="HZU16" s="154"/>
      <c r="HZV16" s="154"/>
      <c r="HZW16" s="154"/>
      <c r="HZX16" s="154"/>
      <c r="HZY16" s="154"/>
      <c r="HZZ16" s="154"/>
      <c r="IAA16" s="154"/>
      <c r="IAB16" s="154"/>
      <c r="IAC16" s="154"/>
      <c r="IAD16" s="154"/>
      <c r="IAE16" s="154"/>
      <c r="IAF16" s="154"/>
      <c r="IAG16" s="154"/>
      <c r="IAH16" s="154"/>
      <c r="IAI16" s="154"/>
      <c r="IAJ16" s="154"/>
      <c r="IAK16" s="154"/>
      <c r="IAL16" s="154"/>
      <c r="IAM16" s="154"/>
      <c r="IAN16" s="154"/>
      <c r="IAO16" s="154"/>
      <c r="IAP16" s="154"/>
      <c r="IAQ16" s="154"/>
      <c r="IAR16" s="154"/>
      <c r="IAS16" s="154"/>
      <c r="IAT16" s="154"/>
      <c r="IAU16" s="154"/>
      <c r="IAV16" s="154"/>
      <c r="IAW16" s="154"/>
      <c r="IAX16" s="154"/>
      <c r="IAY16" s="154"/>
      <c r="IAZ16" s="154"/>
      <c r="IBA16" s="154"/>
      <c r="IBB16" s="154"/>
      <c r="IBC16" s="154"/>
      <c r="IBD16" s="154"/>
      <c r="IBE16" s="154"/>
      <c r="IBF16" s="154"/>
      <c r="IBG16" s="154"/>
      <c r="IBH16" s="154"/>
      <c r="IBI16" s="154"/>
      <c r="IBJ16" s="154"/>
      <c r="IBK16" s="154"/>
      <c r="IBL16" s="154"/>
      <c r="IBM16" s="154"/>
      <c r="IBN16" s="154"/>
      <c r="IBO16" s="154"/>
      <c r="IBP16" s="154"/>
      <c r="IBQ16" s="154"/>
      <c r="IBR16" s="154"/>
      <c r="IBS16" s="154"/>
      <c r="IBT16" s="154"/>
      <c r="IBU16" s="154"/>
      <c r="IBV16" s="154"/>
      <c r="IBW16" s="154"/>
      <c r="IBX16" s="154"/>
      <c r="IBY16" s="154"/>
      <c r="IBZ16" s="154"/>
      <c r="ICA16" s="154"/>
      <c r="ICB16" s="154"/>
      <c r="ICC16" s="154"/>
      <c r="ICD16" s="154"/>
      <c r="ICE16" s="154"/>
      <c r="ICF16" s="154"/>
      <c r="ICG16" s="154"/>
      <c r="ICH16" s="154"/>
      <c r="ICI16" s="154"/>
      <c r="ICJ16" s="154"/>
      <c r="ICK16" s="154"/>
      <c r="ICL16" s="154"/>
      <c r="ICM16" s="154"/>
      <c r="ICN16" s="154"/>
      <c r="ICO16" s="154"/>
      <c r="ICP16" s="154"/>
      <c r="ICQ16" s="154"/>
      <c r="ICR16" s="154"/>
      <c r="ICS16" s="154"/>
      <c r="ICT16" s="154"/>
      <c r="ICU16" s="154"/>
      <c r="ICV16" s="154"/>
      <c r="ICW16" s="154"/>
      <c r="ICX16" s="154"/>
      <c r="ICY16" s="154"/>
      <c r="ICZ16" s="154"/>
      <c r="IDA16" s="154"/>
      <c r="IDB16" s="154"/>
      <c r="IDC16" s="154"/>
      <c r="IDD16" s="154"/>
      <c r="IDE16" s="154"/>
      <c r="IDF16" s="154"/>
      <c r="IDG16" s="154"/>
      <c r="IDH16" s="154"/>
      <c r="IDI16" s="154"/>
      <c r="IDJ16" s="154"/>
      <c r="IDK16" s="154"/>
      <c r="IDL16" s="154"/>
      <c r="IDM16" s="154"/>
      <c r="IDN16" s="154"/>
      <c r="IDO16" s="154"/>
      <c r="IDP16" s="154"/>
      <c r="IDQ16" s="154"/>
      <c r="IDR16" s="154"/>
      <c r="IDS16" s="154"/>
      <c r="IDT16" s="154"/>
      <c r="IDU16" s="154"/>
      <c r="IDV16" s="154"/>
      <c r="IDW16" s="154"/>
      <c r="IDX16" s="154"/>
      <c r="IDY16" s="154"/>
      <c r="IDZ16" s="154"/>
      <c r="IEA16" s="154"/>
      <c r="IEB16" s="154"/>
      <c r="IEC16" s="154"/>
      <c r="IED16" s="154"/>
      <c r="IEE16" s="154"/>
      <c r="IEF16" s="154"/>
      <c r="IEG16" s="154"/>
      <c r="IEH16" s="154"/>
      <c r="IEI16" s="154"/>
      <c r="IEJ16" s="154"/>
      <c r="IEK16" s="154"/>
      <c r="IEL16" s="154"/>
      <c r="IEM16" s="154"/>
      <c r="IEN16" s="154"/>
      <c r="IEO16" s="154"/>
      <c r="IEP16" s="154"/>
      <c r="IEQ16" s="154"/>
      <c r="IER16" s="154"/>
      <c r="IES16" s="154"/>
      <c r="IET16" s="154"/>
      <c r="IEU16" s="154"/>
      <c r="IEV16" s="154"/>
      <c r="IEW16" s="154"/>
      <c r="IEX16" s="154"/>
      <c r="IEY16" s="154"/>
      <c r="IEZ16" s="154"/>
      <c r="IFA16" s="154"/>
      <c r="IFB16" s="154"/>
      <c r="IFC16" s="154"/>
      <c r="IFD16" s="154"/>
      <c r="IFE16" s="154"/>
      <c r="IFF16" s="154"/>
      <c r="IFG16" s="154"/>
      <c r="IFH16" s="154"/>
      <c r="IFI16" s="154"/>
      <c r="IFJ16" s="154"/>
      <c r="IFK16" s="154"/>
      <c r="IFL16" s="154"/>
      <c r="IFM16" s="154"/>
      <c r="IFN16" s="154"/>
      <c r="IFO16" s="154"/>
      <c r="IFP16" s="154"/>
      <c r="IFQ16" s="154"/>
      <c r="IFR16" s="154"/>
      <c r="IFS16" s="154"/>
      <c r="IFT16" s="154"/>
      <c r="IFU16" s="154"/>
      <c r="IFV16" s="154"/>
      <c r="IFW16" s="154"/>
      <c r="IFX16" s="154"/>
      <c r="IFY16" s="154"/>
      <c r="IFZ16" s="154"/>
      <c r="IGA16" s="154"/>
      <c r="IGB16" s="154"/>
      <c r="IGC16" s="154"/>
      <c r="IGD16" s="154"/>
      <c r="IGE16" s="154"/>
      <c r="IGF16" s="154"/>
      <c r="IGG16" s="154"/>
      <c r="IGH16" s="154"/>
      <c r="IGI16" s="154"/>
      <c r="IGJ16" s="154"/>
      <c r="IGK16" s="154"/>
      <c r="IGL16" s="154"/>
      <c r="IGM16" s="154"/>
      <c r="IGN16" s="154"/>
      <c r="IGO16" s="154"/>
      <c r="IGP16" s="154"/>
      <c r="IGQ16" s="154"/>
      <c r="IGR16" s="154"/>
      <c r="IGS16" s="154"/>
      <c r="IGT16" s="154"/>
      <c r="IGU16" s="154"/>
      <c r="IGV16" s="154"/>
      <c r="IGW16" s="154"/>
      <c r="IGX16" s="154"/>
      <c r="IGY16" s="154"/>
      <c r="IGZ16" s="154"/>
      <c r="IHA16" s="154"/>
      <c r="IHB16" s="154"/>
      <c r="IHC16" s="154"/>
      <c r="IHD16" s="154"/>
      <c r="IHE16" s="154"/>
      <c r="IHF16" s="154"/>
      <c r="IHG16" s="154"/>
      <c r="IHH16" s="154"/>
      <c r="IHI16" s="154"/>
      <c r="IHJ16" s="154"/>
      <c r="IHK16" s="154"/>
      <c r="IHL16" s="154"/>
      <c r="IHM16" s="154"/>
      <c r="IHN16" s="154"/>
      <c r="IHO16" s="154"/>
      <c r="IHP16" s="154"/>
      <c r="IHQ16" s="154"/>
      <c r="IHR16" s="154"/>
      <c r="IHS16" s="154"/>
      <c r="IHT16" s="154"/>
      <c r="IHU16" s="154"/>
      <c r="IHV16" s="154"/>
      <c r="IHW16" s="154"/>
      <c r="IHX16" s="154"/>
      <c r="IHY16" s="154"/>
      <c r="IHZ16" s="154"/>
      <c r="IIA16" s="154"/>
      <c r="IIB16" s="154"/>
      <c r="IIC16" s="154"/>
      <c r="IID16" s="154"/>
      <c r="IIE16" s="154"/>
      <c r="IIF16" s="154"/>
      <c r="IIG16" s="154"/>
      <c r="IIH16" s="154"/>
      <c r="III16" s="154"/>
      <c r="IIJ16" s="154"/>
      <c r="IIK16" s="154"/>
      <c r="IIL16" s="154"/>
      <c r="IIM16" s="154"/>
      <c r="IIN16" s="154"/>
      <c r="IIO16" s="154"/>
      <c r="IIP16" s="154"/>
      <c r="IIQ16" s="154"/>
      <c r="IIR16" s="154"/>
      <c r="IIS16" s="154"/>
      <c r="IIT16" s="154"/>
      <c r="IIU16" s="154"/>
      <c r="IIV16" s="154"/>
      <c r="IIW16" s="154"/>
      <c r="IIX16" s="154"/>
      <c r="IIY16" s="154"/>
      <c r="IIZ16" s="154"/>
      <c r="IJA16" s="154"/>
      <c r="IJB16" s="154"/>
      <c r="IJC16" s="154"/>
      <c r="IJD16" s="154"/>
      <c r="IJE16" s="154"/>
      <c r="IJF16" s="154"/>
      <c r="IJG16" s="154"/>
      <c r="IJH16" s="154"/>
      <c r="IJI16" s="154"/>
      <c r="IJJ16" s="154"/>
      <c r="IJK16" s="154"/>
      <c r="IJL16" s="154"/>
      <c r="IJM16" s="154"/>
      <c r="IJN16" s="154"/>
      <c r="IJO16" s="154"/>
      <c r="IJP16" s="154"/>
      <c r="IJQ16" s="154"/>
      <c r="IJR16" s="154"/>
      <c r="IJS16" s="154"/>
      <c r="IJT16" s="154"/>
      <c r="IJU16" s="154"/>
      <c r="IJV16" s="154"/>
      <c r="IJW16" s="154"/>
      <c r="IJX16" s="154"/>
      <c r="IJY16" s="154"/>
      <c r="IJZ16" s="154"/>
      <c r="IKA16" s="154"/>
      <c r="IKB16" s="154"/>
      <c r="IKC16" s="154"/>
      <c r="IKD16" s="154"/>
      <c r="IKE16" s="154"/>
      <c r="IKF16" s="154"/>
      <c r="IKG16" s="154"/>
      <c r="IKH16" s="154"/>
      <c r="IKI16" s="154"/>
      <c r="IKJ16" s="154"/>
      <c r="IKK16" s="154"/>
      <c r="IKL16" s="154"/>
      <c r="IKM16" s="154"/>
      <c r="IKN16" s="154"/>
      <c r="IKO16" s="154"/>
      <c r="IKP16" s="154"/>
      <c r="IKQ16" s="154"/>
      <c r="IKR16" s="154"/>
      <c r="IKS16" s="154"/>
      <c r="IKT16" s="154"/>
      <c r="IKU16" s="154"/>
      <c r="IKV16" s="154"/>
      <c r="IKW16" s="154"/>
      <c r="IKX16" s="154"/>
      <c r="IKY16" s="154"/>
      <c r="IKZ16" s="154"/>
      <c r="ILA16" s="154"/>
      <c r="ILB16" s="154"/>
      <c r="ILC16" s="154"/>
      <c r="ILD16" s="154"/>
      <c r="ILE16" s="154"/>
      <c r="ILF16" s="154"/>
      <c r="ILG16" s="154"/>
      <c r="ILH16" s="154"/>
      <c r="ILI16" s="154"/>
      <c r="ILJ16" s="154"/>
      <c r="ILK16" s="154"/>
      <c r="ILL16" s="154"/>
      <c r="ILM16" s="154"/>
      <c r="ILN16" s="154"/>
      <c r="ILO16" s="154"/>
      <c r="ILP16" s="154"/>
      <c r="ILQ16" s="154"/>
      <c r="ILR16" s="154"/>
      <c r="ILS16" s="154"/>
      <c r="ILT16" s="154"/>
      <c r="ILU16" s="154"/>
      <c r="ILV16" s="154"/>
      <c r="ILW16" s="154"/>
      <c r="ILX16" s="154"/>
      <c r="ILY16" s="154"/>
      <c r="ILZ16" s="154"/>
      <c r="IMA16" s="154"/>
      <c r="IMB16" s="154"/>
      <c r="IMC16" s="154"/>
      <c r="IMD16" s="154"/>
      <c r="IME16" s="154"/>
      <c r="IMF16" s="154"/>
      <c r="IMG16" s="154"/>
      <c r="IMH16" s="154"/>
      <c r="IMI16" s="154"/>
      <c r="IMJ16" s="154"/>
      <c r="IMK16" s="154"/>
      <c r="IML16" s="154"/>
      <c r="IMM16" s="154"/>
      <c r="IMN16" s="154"/>
      <c r="IMO16" s="154"/>
      <c r="IMP16" s="154"/>
      <c r="IMQ16" s="154"/>
      <c r="IMR16" s="154"/>
      <c r="IMS16" s="154"/>
      <c r="IMT16" s="154"/>
      <c r="IMU16" s="154"/>
      <c r="IMV16" s="154"/>
      <c r="IMW16" s="154"/>
      <c r="IMX16" s="154"/>
      <c r="IMY16" s="154"/>
      <c r="IMZ16" s="154"/>
      <c r="INA16" s="154"/>
      <c r="INB16" s="154"/>
      <c r="INC16" s="154"/>
      <c r="IND16" s="154"/>
      <c r="INE16" s="154"/>
      <c r="INF16" s="154"/>
      <c r="ING16" s="154"/>
      <c r="INH16" s="154"/>
      <c r="INI16" s="154"/>
      <c r="INJ16" s="154"/>
      <c r="INK16" s="154"/>
      <c r="INL16" s="154"/>
      <c r="INM16" s="154"/>
      <c r="INN16" s="154"/>
      <c r="INO16" s="154"/>
      <c r="INP16" s="154"/>
      <c r="INQ16" s="154"/>
      <c r="INR16" s="154"/>
      <c r="INS16" s="154"/>
      <c r="INT16" s="154"/>
      <c r="INU16" s="154"/>
      <c r="INV16" s="154"/>
      <c r="INW16" s="154"/>
      <c r="INX16" s="154"/>
      <c r="INY16" s="154"/>
      <c r="INZ16" s="154"/>
      <c r="IOA16" s="154"/>
      <c r="IOB16" s="154"/>
      <c r="IOC16" s="154"/>
      <c r="IOD16" s="154"/>
      <c r="IOE16" s="154"/>
      <c r="IOF16" s="154"/>
      <c r="IOG16" s="154"/>
      <c r="IOH16" s="154"/>
      <c r="IOI16" s="154"/>
      <c r="IOJ16" s="154"/>
      <c r="IOK16" s="154"/>
      <c r="IOL16" s="154"/>
      <c r="IOM16" s="154"/>
      <c r="ION16" s="154"/>
      <c r="IOO16" s="154"/>
      <c r="IOP16" s="154"/>
      <c r="IOQ16" s="154"/>
      <c r="IOR16" s="154"/>
      <c r="IOS16" s="154"/>
      <c r="IOT16" s="154"/>
      <c r="IOU16" s="154"/>
      <c r="IOV16" s="154"/>
      <c r="IOW16" s="154"/>
      <c r="IOX16" s="154"/>
      <c r="IOY16" s="154"/>
      <c r="IOZ16" s="154"/>
      <c r="IPA16" s="154"/>
      <c r="IPB16" s="154"/>
      <c r="IPC16" s="154"/>
      <c r="IPD16" s="154"/>
      <c r="IPE16" s="154"/>
      <c r="IPF16" s="154"/>
      <c r="IPG16" s="154"/>
      <c r="IPH16" s="154"/>
      <c r="IPI16" s="154"/>
      <c r="IPJ16" s="154"/>
      <c r="IPK16" s="154"/>
      <c r="IPL16" s="154"/>
      <c r="IPM16" s="154"/>
      <c r="IPN16" s="154"/>
      <c r="IPO16" s="154"/>
      <c r="IPP16" s="154"/>
      <c r="IPQ16" s="154"/>
      <c r="IPR16" s="154"/>
      <c r="IPS16" s="154"/>
      <c r="IPT16" s="154"/>
      <c r="IPU16" s="154"/>
      <c r="IPV16" s="154"/>
      <c r="IPW16" s="154"/>
      <c r="IPX16" s="154"/>
      <c r="IPY16" s="154"/>
      <c r="IPZ16" s="154"/>
      <c r="IQA16" s="154"/>
      <c r="IQB16" s="154"/>
      <c r="IQC16" s="154"/>
      <c r="IQD16" s="154"/>
      <c r="IQE16" s="154"/>
      <c r="IQF16" s="154"/>
      <c r="IQG16" s="154"/>
      <c r="IQH16" s="154"/>
      <c r="IQI16" s="154"/>
      <c r="IQJ16" s="154"/>
      <c r="IQK16" s="154"/>
      <c r="IQL16" s="154"/>
      <c r="IQM16" s="154"/>
      <c r="IQN16" s="154"/>
      <c r="IQO16" s="154"/>
      <c r="IQP16" s="154"/>
      <c r="IQQ16" s="154"/>
      <c r="IQR16" s="154"/>
      <c r="IQS16" s="154"/>
      <c r="IQT16" s="154"/>
      <c r="IQU16" s="154"/>
      <c r="IQV16" s="154"/>
      <c r="IQW16" s="154"/>
      <c r="IQX16" s="154"/>
      <c r="IQY16" s="154"/>
      <c r="IQZ16" s="154"/>
      <c r="IRA16" s="154"/>
      <c r="IRB16" s="154"/>
      <c r="IRC16" s="154"/>
      <c r="IRD16" s="154"/>
      <c r="IRE16" s="154"/>
      <c r="IRF16" s="154"/>
      <c r="IRG16" s="154"/>
      <c r="IRH16" s="154"/>
      <c r="IRI16" s="154"/>
      <c r="IRJ16" s="154"/>
      <c r="IRK16" s="154"/>
      <c r="IRL16" s="154"/>
      <c r="IRM16" s="154"/>
      <c r="IRN16" s="154"/>
      <c r="IRO16" s="154"/>
      <c r="IRP16" s="154"/>
      <c r="IRQ16" s="154"/>
      <c r="IRR16" s="154"/>
      <c r="IRS16" s="154"/>
      <c r="IRT16" s="154"/>
      <c r="IRU16" s="154"/>
      <c r="IRV16" s="154"/>
      <c r="IRW16" s="154"/>
      <c r="IRX16" s="154"/>
      <c r="IRY16" s="154"/>
      <c r="IRZ16" s="154"/>
      <c r="ISA16" s="154"/>
      <c r="ISB16" s="154"/>
      <c r="ISC16" s="154"/>
      <c r="ISD16" s="154"/>
      <c r="ISE16" s="154"/>
      <c r="ISF16" s="154"/>
      <c r="ISG16" s="154"/>
      <c r="ISH16" s="154"/>
      <c r="ISI16" s="154"/>
      <c r="ISJ16" s="154"/>
      <c r="ISK16" s="154"/>
      <c r="ISL16" s="154"/>
      <c r="ISM16" s="154"/>
      <c r="ISN16" s="154"/>
      <c r="ISO16" s="154"/>
      <c r="ISP16" s="154"/>
      <c r="ISQ16" s="154"/>
      <c r="ISR16" s="154"/>
      <c r="ISS16" s="154"/>
      <c r="IST16" s="154"/>
      <c r="ISU16" s="154"/>
      <c r="ISV16" s="154"/>
      <c r="ISW16" s="154"/>
      <c r="ISX16" s="154"/>
      <c r="ISY16" s="154"/>
      <c r="ISZ16" s="154"/>
      <c r="ITA16" s="154"/>
      <c r="ITB16" s="154"/>
      <c r="ITC16" s="154"/>
      <c r="ITD16" s="154"/>
      <c r="ITE16" s="154"/>
      <c r="ITF16" s="154"/>
      <c r="ITG16" s="154"/>
      <c r="ITH16" s="154"/>
      <c r="ITI16" s="154"/>
      <c r="ITJ16" s="154"/>
      <c r="ITK16" s="154"/>
      <c r="ITL16" s="154"/>
      <c r="ITM16" s="154"/>
      <c r="ITN16" s="154"/>
      <c r="ITO16" s="154"/>
      <c r="ITP16" s="154"/>
      <c r="ITQ16" s="154"/>
      <c r="ITR16" s="154"/>
      <c r="ITS16" s="154"/>
      <c r="ITT16" s="154"/>
      <c r="ITU16" s="154"/>
      <c r="ITV16" s="154"/>
      <c r="ITW16" s="154"/>
      <c r="ITX16" s="154"/>
      <c r="ITY16" s="154"/>
      <c r="ITZ16" s="154"/>
      <c r="IUA16" s="154"/>
      <c r="IUB16" s="154"/>
      <c r="IUC16" s="154"/>
      <c r="IUD16" s="154"/>
      <c r="IUE16" s="154"/>
      <c r="IUF16" s="154"/>
      <c r="IUG16" s="154"/>
      <c r="IUH16" s="154"/>
      <c r="IUI16" s="154"/>
      <c r="IUJ16" s="154"/>
      <c r="IUK16" s="154"/>
      <c r="IUL16" s="154"/>
      <c r="IUM16" s="154"/>
      <c r="IUN16" s="154"/>
      <c r="IUO16" s="154"/>
      <c r="IUP16" s="154"/>
      <c r="IUQ16" s="154"/>
      <c r="IUR16" s="154"/>
      <c r="IUS16" s="154"/>
      <c r="IUT16" s="154"/>
      <c r="IUU16" s="154"/>
      <c r="IUV16" s="154"/>
      <c r="IUW16" s="154"/>
      <c r="IUX16" s="154"/>
      <c r="IUY16" s="154"/>
      <c r="IUZ16" s="154"/>
      <c r="IVA16" s="154"/>
      <c r="IVB16" s="154"/>
      <c r="IVC16" s="154"/>
      <c r="IVD16" s="154"/>
      <c r="IVE16" s="154"/>
      <c r="IVF16" s="154"/>
      <c r="IVG16" s="154"/>
      <c r="IVH16" s="154"/>
      <c r="IVI16" s="154"/>
      <c r="IVJ16" s="154"/>
      <c r="IVK16" s="154"/>
      <c r="IVL16" s="154"/>
      <c r="IVM16" s="154"/>
      <c r="IVN16" s="154"/>
      <c r="IVO16" s="154"/>
      <c r="IVP16" s="154"/>
      <c r="IVQ16" s="154"/>
      <c r="IVR16" s="154"/>
      <c r="IVS16" s="154"/>
      <c r="IVT16" s="154"/>
      <c r="IVU16" s="154"/>
      <c r="IVV16" s="154"/>
      <c r="IVW16" s="154"/>
      <c r="IVX16" s="154"/>
      <c r="IVY16" s="154"/>
      <c r="IVZ16" s="154"/>
      <c r="IWA16" s="154"/>
      <c r="IWB16" s="154"/>
      <c r="IWC16" s="154"/>
      <c r="IWD16" s="154"/>
      <c r="IWE16" s="154"/>
      <c r="IWF16" s="154"/>
      <c r="IWG16" s="154"/>
      <c r="IWH16" s="154"/>
      <c r="IWI16" s="154"/>
      <c r="IWJ16" s="154"/>
      <c r="IWK16" s="154"/>
      <c r="IWL16" s="154"/>
      <c r="IWM16" s="154"/>
      <c r="IWN16" s="154"/>
      <c r="IWO16" s="154"/>
      <c r="IWP16" s="154"/>
      <c r="IWQ16" s="154"/>
      <c r="IWR16" s="154"/>
      <c r="IWS16" s="154"/>
      <c r="IWT16" s="154"/>
      <c r="IWU16" s="154"/>
      <c r="IWV16" s="154"/>
      <c r="IWW16" s="154"/>
      <c r="IWX16" s="154"/>
      <c r="IWY16" s="154"/>
      <c r="IWZ16" s="154"/>
      <c r="IXA16" s="154"/>
      <c r="IXB16" s="154"/>
      <c r="IXC16" s="154"/>
      <c r="IXD16" s="154"/>
      <c r="IXE16" s="154"/>
      <c r="IXF16" s="154"/>
      <c r="IXG16" s="154"/>
      <c r="IXH16" s="154"/>
      <c r="IXI16" s="154"/>
      <c r="IXJ16" s="154"/>
      <c r="IXK16" s="154"/>
      <c r="IXL16" s="154"/>
      <c r="IXM16" s="154"/>
      <c r="IXN16" s="154"/>
      <c r="IXO16" s="154"/>
      <c r="IXP16" s="154"/>
      <c r="IXQ16" s="154"/>
      <c r="IXR16" s="154"/>
      <c r="IXS16" s="154"/>
      <c r="IXT16" s="154"/>
      <c r="IXU16" s="154"/>
      <c r="IXV16" s="154"/>
      <c r="IXW16" s="154"/>
      <c r="IXX16" s="154"/>
      <c r="IXY16" s="154"/>
      <c r="IXZ16" s="154"/>
      <c r="IYA16" s="154"/>
      <c r="IYB16" s="154"/>
      <c r="IYC16" s="154"/>
      <c r="IYD16" s="154"/>
      <c r="IYE16" s="154"/>
      <c r="IYF16" s="154"/>
      <c r="IYG16" s="154"/>
      <c r="IYH16" s="154"/>
      <c r="IYI16" s="154"/>
      <c r="IYJ16" s="154"/>
      <c r="IYK16" s="154"/>
      <c r="IYL16" s="154"/>
      <c r="IYM16" s="154"/>
      <c r="IYN16" s="154"/>
      <c r="IYO16" s="154"/>
      <c r="IYP16" s="154"/>
      <c r="IYQ16" s="154"/>
      <c r="IYR16" s="154"/>
      <c r="IYS16" s="154"/>
      <c r="IYT16" s="154"/>
      <c r="IYU16" s="154"/>
      <c r="IYV16" s="154"/>
      <c r="IYW16" s="154"/>
      <c r="IYX16" s="154"/>
      <c r="IYY16" s="154"/>
      <c r="IYZ16" s="154"/>
      <c r="IZA16" s="154"/>
      <c r="IZB16" s="154"/>
      <c r="IZC16" s="154"/>
      <c r="IZD16" s="154"/>
      <c r="IZE16" s="154"/>
      <c r="IZF16" s="154"/>
      <c r="IZG16" s="154"/>
      <c r="IZH16" s="154"/>
      <c r="IZI16" s="154"/>
      <c r="IZJ16" s="154"/>
      <c r="IZK16" s="154"/>
      <c r="IZL16" s="154"/>
      <c r="IZM16" s="154"/>
      <c r="IZN16" s="154"/>
      <c r="IZO16" s="154"/>
      <c r="IZP16" s="154"/>
      <c r="IZQ16" s="154"/>
      <c r="IZR16" s="154"/>
      <c r="IZS16" s="154"/>
      <c r="IZT16" s="154"/>
      <c r="IZU16" s="154"/>
      <c r="IZV16" s="154"/>
      <c r="IZW16" s="154"/>
      <c r="IZX16" s="154"/>
      <c r="IZY16" s="154"/>
      <c r="IZZ16" s="154"/>
      <c r="JAA16" s="154"/>
      <c r="JAB16" s="154"/>
      <c r="JAC16" s="154"/>
      <c r="JAD16" s="154"/>
      <c r="JAE16" s="154"/>
      <c r="JAF16" s="154"/>
      <c r="JAG16" s="154"/>
      <c r="JAH16" s="154"/>
      <c r="JAI16" s="154"/>
      <c r="JAJ16" s="154"/>
      <c r="JAK16" s="154"/>
      <c r="JAL16" s="154"/>
      <c r="JAM16" s="154"/>
      <c r="JAN16" s="154"/>
      <c r="JAO16" s="154"/>
      <c r="JAP16" s="154"/>
      <c r="JAQ16" s="154"/>
      <c r="JAR16" s="154"/>
      <c r="JAS16" s="154"/>
      <c r="JAT16" s="154"/>
      <c r="JAU16" s="154"/>
      <c r="JAV16" s="154"/>
      <c r="JAW16" s="154"/>
      <c r="JAX16" s="154"/>
      <c r="JAY16" s="154"/>
      <c r="JAZ16" s="154"/>
      <c r="JBA16" s="154"/>
      <c r="JBB16" s="154"/>
      <c r="JBC16" s="154"/>
      <c r="JBD16" s="154"/>
      <c r="JBE16" s="154"/>
      <c r="JBF16" s="154"/>
      <c r="JBG16" s="154"/>
      <c r="JBH16" s="154"/>
      <c r="JBI16" s="154"/>
      <c r="JBJ16" s="154"/>
      <c r="JBK16" s="154"/>
      <c r="JBL16" s="154"/>
      <c r="JBM16" s="154"/>
      <c r="JBN16" s="154"/>
      <c r="JBO16" s="154"/>
      <c r="JBP16" s="154"/>
      <c r="JBQ16" s="154"/>
      <c r="JBR16" s="154"/>
      <c r="JBS16" s="154"/>
      <c r="JBT16" s="154"/>
      <c r="JBU16" s="154"/>
      <c r="JBV16" s="154"/>
      <c r="JBW16" s="154"/>
      <c r="JBX16" s="154"/>
      <c r="JBY16" s="154"/>
      <c r="JBZ16" s="154"/>
      <c r="JCA16" s="154"/>
      <c r="JCB16" s="154"/>
      <c r="JCC16" s="154"/>
      <c r="JCD16" s="154"/>
      <c r="JCE16" s="154"/>
      <c r="JCF16" s="154"/>
      <c r="JCG16" s="154"/>
      <c r="JCH16" s="154"/>
      <c r="JCI16" s="154"/>
      <c r="JCJ16" s="154"/>
      <c r="JCK16" s="154"/>
      <c r="JCL16" s="154"/>
      <c r="JCM16" s="154"/>
      <c r="JCN16" s="154"/>
      <c r="JCO16" s="154"/>
      <c r="JCP16" s="154"/>
      <c r="JCQ16" s="154"/>
      <c r="JCR16" s="154"/>
      <c r="JCS16" s="154"/>
      <c r="JCT16" s="154"/>
      <c r="JCU16" s="154"/>
      <c r="JCV16" s="154"/>
      <c r="JCW16" s="154"/>
      <c r="JCX16" s="154"/>
      <c r="JCY16" s="154"/>
      <c r="JCZ16" s="154"/>
      <c r="JDA16" s="154"/>
      <c r="JDB16" s="154"/>
      <c r="JDC16" s="154"/>
      <c r="JDD16" s="154"/>
      <c r="JDE16" s="154"/>
      <c r="JDF16" s="154"/>
      <c r="JDG16" s="154"/>
      <c r="JDH16" s="154"/>
      <c r="JDI16" s="154"/>
      <c r="JDJ16" s="154"/>
      <c r="JDK16" s="154"/>
      <c r="JDL16" s="154"/>
      <c r="JDM16" s="154"/>
      <c r="JDN16" s="154"/>
      <c r="JDO16" s="154"/>
      <c r="JDP16" s="154"/>
      <c r="JDQ16" s="154"/>
      <c r="JDR16" s="154"/>
      <c r="JDS16" s="154"/>
      <c r="JDT16" s="154"/>
      <c r="JDU16" s="154"/>
      <c r="JDV16" s="154"/>
      <c r="JDW16" s="154"/>
      <c r="JDX16" s="154"/>
      <c r="JDY16" s="154"/>
      <c r="JDZ16" s="154"/>
      <c r="JEA16" s="154"/>
      <c r="JEB16" s="154"/>
      <c r="JEC16" s="154"/>
      <c r="JED16" s="154"/>
      <c r="JEE16" s="154"/>
      <c r="JEF16" s="154"/>
      <c r="JEG16" s="154"/>
      <c r="JEH16" s="154"/>
      <c r="JEI16" s="154"/>
      <c r="JEJ16" s="154"/>
      <c r="JEK16" s="154"/>
      <c r="JEL16" s="154"/>
      <c r="JEM16" s="154"/>
      <c r="JEN16" s="154"/>
      <c r="JEO16" s="154"/>
      <c r="JEP16" s="154"/>
      <c r="JEQ16" s="154"/>
      <c r="JER16" s="154"/>
      <c r="JES16" s="154"/>
      <c r="JET16" s="154"/>
      <c r="JEU16" s="154"/>
      <c r="JEV16" s="154"/>
      <c r="JEW16" s="154"/>
      <c r="JEX16" s="154"/>
      <c r="JEY16" s="154"/>
      <c r="JEZ16" s="154"/>
      <c r="JFA16" s="154"/>
      <c r="JFB16" s="154"/>
      <c r="JFC16" s="154"/>
      <c r="JFD16" s="154"/>
      <c r="JFE16" s="154"/>
      <c r="JFF16" s="154"/>
      <c r="JFG16" s="154"/>
      <c r="JFH16" s="154"/>
      <c r="JFI16" s="154"/>
      <c r="JFJ16" s="154"/>
      <c r="JFK16" s="154"/>
      <c r="JFL16" s="154"/>
      <c r="JFM16" s="154"/>
      <c r="JFN16" s="154"/>
      <c r="JFO16" s="154"/>
      <c r="JFP16" s="154"/>
      <c r="JFQ16" s="154"/>
      <c r="JFR16" s="154"/>
      <c r="JFS16" s="154"/>
      <c r="JFT16" s="154"/>
      <c r="JFU16" s="154"/>
      <c r="JFV16" s="154"/>
      <c r="JFW16" s="154"/>
      <c r="JFX16" s="154"/>
      <c r="JFY16" s="154"/>
      <c r="JFZ16" s="154"/>
      <c r="JGA16" s="154"/>
      <c r="JGB16" s="154"/>
      <c r="JGC16" s="154"/>
      <c r="JGD16" s="154"/>
      <c r="JGE16" s="154"/>
      <c r="JGF16" s="154"/>
      <c r="JGG16" s="154"/>
      <c r="JGH16" s="154"/>
      <c r="JGI16" s="154"/>
      <c r="JGJ16" s="154"/>
      <c r="JGK16" s="154"/>
      <c r="JGL16" s="154"/>
      <c r="JGM16" s="154"/>
      <c r="JGN16" s="154"/>
      <c r="JGO16" s="154"/>
      <c r="JGP16" s="154"/>
      <c r="JGQ16" s="154"/>
      <c r="JGR16" s="154"/>
      <c r="JGS16" s="154"/>
      <c r="JGT16" s="154"/>
      <c r="JGU16" s="154"/>
      <c r="JGV16" s="154"/>
      <c r="JGW16" s="154"/>
      <c r="JGX16" s="154"/>
      <c r="JGY16" s="154"/>
      <c r="JGZ16" s="154"/>
      <c r="JHA16" s="154"/>
      <c r="JHB16" s="154"/>
      <c r="JHC16" s="154"/>
      <c r="JHD16" s="154"/>
      <c r="JHE16" s="154"/>
      <c r="JHF16" s="154"/>
      <c r="JHG16" s="154"/>
      <c r="JHH16" s="154"/>
      <c r="JHI16" s="154"/>
      <c r="JHJ16" s="154"/>
      <c r="JHK16" s="154"/>
      <c r="JHL16" s="154"/>
      <c r="JHM16" s="154"/>
      <c r="JHN16" s="154"/>
      <c r="JHO16" s="154"/>
      <c r="JHP16" s="154"/>
      <c r="JHQ16" s="154"/>
      <c r="JHR16" s="154"/>
      <c r="JHS16" s="154"/>
      <c r="JHT16" s="154"/>
      <c r="JHU16" s="154"/>
      <c r="JHV16" s="154"/>
      <c r="JHW16" s="154"/>
      <c r="JHX16" s="154"/>
      <c r="JHY16" s="154"/>
      <c r="JHZ16" s="154"/>
      <c r="JIA16" s="154"/>
      <c r="JIB16" s="154"/>
      <c r="JIC16" s="154"/>
      <c r="JID16" s="154"/>
      <c r="JIE16" s="154"/>
      <c r="JIF16" s="154"/>
      <c r="JIG16" s="154"/>
      <c r="JIH16" s="154"/>
      <c r="JII16" s="154"/>
      <c r="JIJ16" s="154"/>
      <c r="JIK16" s="154"/>
      <c r="JIL16" s="154"/>
      <c r="JIM16" s="154"/>
      <c r="JIN16" s="154"/>
      <c r="JIO16" s="154"/>
      <c r="JIP16" s="154"/>
      <c r="JIQ16" s="154"/>
      <c r="JIR16" s="154"/>
      <c r="JIS16" s="154"/>
      <c r="JIT16" s="154"/>
      <c r="JIU16" s="154"/>
      <c r="JIV16" s="154"/>
      <c r="JIW16" s="154"/>
      <c r="JIX16" s="154"/>
      <c r="JIY16" s="154"/>
      <c r="JIZ16" s="154"/>
      <c r="JJA16" s="154"/>
      <c r="JJB16" s="154"/>
      <c r="JJC16" s="154"/>
      <c r="JJD16" s="154"/>
      <c r="JJE16" s="154"/>
      <c r="JJF16" s="154"/>
      <c r="JJG16" s="154"/>
      <c r="JJH16" s="154"/>
      <c r="JJI16" s="154"/>
      <c r="JJJ16" s="154"/>
      <c r="JJK16" s="154"/>
      <c r="JJL16" s="154"/>
      <c r="JJM16" s="154"/>
      <c r="JJN16" s="154"/>
      <c r="JJO16" s="154"/>
      <c r="JJP16" s="154"/>
      <c r="JJQ16" s="154"/>
      <c r="JJR16" s="154"/>
      <c r="JJS16" s="154"/>
      <c r="JJT16" s="154"/>
      <c r="JJU16" s="154"/>
      <c r="JJV16" s="154"/>
      <c r="JJW16" s="154"/>
      <c r="JJX16" s="154"/>
      <c r="JJY16" s="154"/>
      <c r="JJZ16" s="154"/>
      <c r="JKA16" s="154"/>
      <c r="JKB16" s="154"/>
      <c r="JKC16" s="154"/>
      <c r="JKD16" s="154"/>
      <c r="JKE16" s="154"/>
      <c r="JKF16" s="154"/>
      <c r="JKG16" s="154"/>
      <c r="JKH16" s="154"/>
      <c r="JKI16" s="154"/>
      <c r="JKJ16" s="154"/>
      <c r="JKK16" s="154"/>
      <c r="JKL16" s="154"/>
      <c r="JKM16" s="154"/>
      <c r="JKN16" s="154"/>
      <c r="JKO16" s="154"/>
      <c r="JKP16" s="154"/>
      <c r="JKQ16" s="154"/>
      <c r="JKR16" s="154"/>
      <c r="JKS16" s="154"/>
      <c r="JKT16" s="154"/>
      <c r="JKU16" s="154"/>
      <c r="JKV16" s="154"/>
      <c r="JKW16" s="154"/>
      <c r="JKX16" s="154"/>
      <c r="JKY16" s="154"/>
      <c r="JKZ16" s="154"/>
      <c r="JLA16" s="154"/>
      <c r="JLB16" s="154"/>
      <c r="JLC16" s="154"/>
      <c r="JLD16" s="154"/>
      <c r="JLE16" s="154"/>
      <c r="JLF16" s="154"/>
      <c r="JLG16" s="154"/>
      <c r="JLH16" s="154"/>
      <c r="JLI16" s="154"/>
      <c r="JLJ16" s="154"/>
      <c r="JLK16" s="154"/>
      <c r="JLL16" s="154"/>
      <c r="JLM16" s="154"/>
      <c r="JLN16" s="154"/>
      <c r="JLO16" s="154"/>
      <c r="JLP16" s="154"/>
      <c r="JLQ16" s="154"/>
      <c r="JLR16" s="154"/>
      <c r="JLS16" s="154"/>
      <c r="JLT16" s="154"/>
      <c r="JLU16" s="154"/>
      <c r="JLV16" s="154"/>
      <c r="JLW16" s="154"/>
      <c r="JLX16" s="154"/>
      <c r="JLY16" s="154"/>
      <c r="JLZ16" s="154"/>
      <c r="JMA16" s="154"/>
      <c r="JMB16" s="154"/>
      <c r="JMC16" s="154"/>
      <c r="JMD16" s="154"/>
      <c r="JME16" s="154"/>
      <c r="JMF16" s="154"/>
      <c r="JMG16" s="154"/>
      <c r="JMH16" s="154"/>
      <c r="JMI16" s="154"/>
      <c r="JMJ16" s="154"/>
      <c r="JMK16" s="154"/>
      <c r="JML16" s="154"/>
      <c r="JMM16" s="154"/>
      <c r="JMN16" s="154"/>
      <c r="JMO16" s="154"/>
      <c r="JMP16" s="154"/>
      <c r="JMQ16" s="154"/>
      <c r="JMR16" s="154"/>
      <c r="JMS16" s="154"/>
      <c r="JMT16" s="154"/>
      <c r="JMU16" s="154"/>
      <c r="JMV16" s="154"/>
      <c r="JMW16" s="154"/>
      <c r="JMX16" s="154"/>
      <c r="JMY16" s="154"/>
      <c r="JMZ16" s="154"/>
      <c r="JNA16" s="154"/>
      <c r="JNB16" s="154"/>
      <c r="JNC16" s="154"/>
      <c r="JND16" s="154"/>
      <c r="JNE16" s="154"/>
      <c r="JNF16" s="154"/>
      <c r="JNG16" s="154"/>
      <c r="JNH16" s="154"/>
      <c r="JNI16" s="154"/>
      <c r="JNJ16" s="154"/>
      <c r="JNK16" s="154"/>
      <c r="JNL16" s="154"/>
      <c r="JNM16" s="154"/>
      <c r="JNN16" s="154"/>
      <c r="JNO16" s="154"/>
      <c r="JNP16" s="154"/>
      <c r="JNQ16" s="154"/>
      <c r="JNR16" s="154"/>
      <c r="JNS16" s="154"/>
      <c r="JNT16" s="154"/>
      <c r="JNU16" s="154"/>
      <c r="JNV16" s="154"/>
      <c r="JNW16" s="154"/>
      <c r="JNX16" s="154"/>
      <c r="JNY16" s="154"/>
      <c r="JNZ16" s="154"/>
      <c r="JOA16" s="154"/>
      <c r="JOB16" s="154"/>
      <c r="JOC16" s="154"/>
      <c r="JOD16" s="154"/>
      <c r="JOE16" s="154"/>
      <c r="JOF16" s="154"/>
      <c r="JOG16" s="154"/>
      <c r="JOH16" s="154"/>
      <c r="JOI16" s="154"/>
      <c r="JOJ16" s="154"/>
      <c r="JOK16" s="154"/>
      <c r="JOL16" s="154"/>
      <c r="JOM16" s="154"/>
      <c r="JON16" s="154"/>
      <c r="JOO16" s="154"/>
      <c r="JOP16" s="154"/>
      <c r="JOQ16" s="154"/>
      <c r="JOR16" s="154"/>
      <c r="JOS16" s="154"/>
      <c r="JOT16" s="154"/>
      <c r="JOU16" s="154"/>
      <c r="JOV16" s="154"/>
      <c r="JOW16" s="154"/>
      <c r="JOX16" s="154"/>
      <c r="JOY16" s="154"/>
      <c r="JOZ16" s="154"/>
      <c r="JPA16" s="154"/>
      <c r="JPB16" s="154"/>
      <c r="JPC16" s="154"/>
      <c r="JPD16" s="154"/>
      <c r="JPE16" s="154"/>
      <c r="JPF16" s="154"/>
      <c r="JPG16" s="154"/>
      <c r="JPH16" s="154"/>
      <c r="JPI16" s="154"/>
      <c r="JPJ16" s="154"/>
      <c r="JPK16" s="154"/>
      <c r="JPL16" s="154"/>
      <c r="JPM16" s="154"/>
      <c r="JPN16" s="154"/>
      <c r="JPO16" s="154"/>
      <c r="JPP16" s="154"/>
      <c r="JPQ16" s="154"/>
      <c r="JPR16" s="154"/>
      <c r="JPS16" s="154"/>
      <c r="JPT16" s="154"/>
      <c r="JPU16" s="154"/>
      <c r="JPV16" s="154"/>
      <c r="JPW16" s="154"/>
      <c r="JPX16" s="154"/>
      <c r="JPY16" s="154"/>
      <c r="JPZ16" s="154"/>
      <c r="JQA16" s="154"/>
      <c r="JQB16" s="154"/>
      <c r="JQC16" s="154"/>
      <c r="JQD16" s="154"/>
      <c r="JQE16" s="154"/>
      <c r="JQF16" s="154"/>
      <c r="JQG16" s="154"/>
      <c r="JQH16" s="154"/>
      <c r="JQI16" s="154"/>
      <c r="JQJ16" s="154"/>
      <c r="JQK16" s="154"/>
      <c r="JQL16" s="154"/>
      <c r="JQM16" s="154"/>
      <c r="JQN16" s="154"/>
      <c r="JQO16" s="154"/>
      <c r="JQP16" s="154"/>
      <c r="JQQ16" s="154"/>
      <c r="JQR16" s="154"/>
      <c r="JQS16" s="154"/>
      <c r="JQT16" s="154"/>
      <c r="JQU16" s="154"/>
      <c r="JQV16" s="154"/>
      <c r="JQW16" s="154"/>
      <c r="JQX16" s="154"/>
      <c r="JQY16" s="154"/>
      <c r="JQZ16" s="154"/>
      <c r="JRA16" s="154"/>
      <c r="JRB16" s="154"/>
      <c r="JRC16" s="154"/>
      <c r="JRD16" s="154"/>
      <c r="JRE16" s="154"/>
      <c r="JRF16" s="154"/>
      <c r="JRG16" s="154"/>
      <c r="JRH16" s="154"/>
      <c r="JRI16" s="154"/>
      <c r="JRJ16" s="154"/>
      <c r="JRK16" s="154"/>
      <c r="JRL16" s="154"/>
      <c r="JRM16" s="154"/>
      <c r="JRN16" s="154"/>
      <c r="JRO16" s="154"/>
      <c r="JRP16" s="154"/>
      <c r="JRQ16" s="154"/>
      <c r="JRR16" s="154"/>
      <c r="JRS16" s="154"/>
      <c r="JRT16" s="154"/>
      <c r="JRU16" s="154"/>
      <c r="JRV16" s="154"/>
      <c r="JRW16" s="154"/>
      <c r="JRX16" s="154"/>
      <c r="JRY16" s="154"/>
      <c r="JRZ16" s="154"/>
      <c r="JSA16" s="154"/>
      <c r="JSB16" s="154"/>
      <c r="JSC16" s="154"/>
      <c r="JSD16" s="154"/>
      <c r="JSE16" s="154"/>
      <c r="JSF16" s="154"/>
      <c r="JSG16" s="154"/>
      <c r="JSH16" s="154"/>
      <c r="JSI16" s="154"/>
      <c r="JSJ16" s="154"/>
      <c r="JSK16" s="154"/>
      <c r="JSL16" s="154"/>
      <c r="JSM16" s="154"/>
      <c r="JSN16" s="154"/>
      <c r="JSO16" s="154"/>
      <c r="JSP16" s="154"/>
      <c r="JSQ16" s="154"/>
      <c r="JSR16" s="154"/>
      <c r="JSS16" s="154"/>
      <c r="JST16" s="154"/>
      <c r="JSU16" s="154"/>
      <c r="JSV16" s="154"/>
      <c r="JSW16" s="154"/>
      <c r="JSX16" s="154"/>
      <c r="JSY16" s="154"/>
      <c r="JSZ16" s="154"/>
      <c r="JTA16" s="154"/>
      <c r="JTB16" s="154"/>
      <c r="JTC16" s="154"/>
      <c r="JTD16" s="154"/>
      <c r="JTE16" s="154"/>
      <c r="JTF16" s="154"/>
      <c r="JTG16" s="154"/>
      <c r="JTH16" s="154"/>
      <c r="JTI16" s="154"/>
      <c r="JTJ16" s="154"/>
      <c r="JTK16" s="154"/>
      <c r="JTL16" s="154"/>
      <c r="JTM16" s="154"/>
      <c r="JTN16" s="154"/>
      <c r="JTO16" s="154"/>
      <c r="JTP16" s="154"/>
      <c r="JTQ16" s="154"/>
      <c r="JTR16" s="154"/>
      <c r="JTS16" s="154"/>
      <c r="JTT16" s="154"/>
      <c r="JTU16" s="154"/>
      <c r="JTV16" s="154"/>
      <c r="JTW16" s="154"/>
      <c r="JTX16" s="154"/>
      <c r="JTY16" s="154"/>
      <c r="JTZ16" s="154"/>
      <c r="JUA16" s="154"/>
      <c r="JUB16" s="154"/>
      <c r="JUC16" s="154"/>
      <c r="JUD16" s="154"/>
      <c r="JUE16" s="154"/>
      <c r="JUF16" s="154"/>
      <c r="JUG16" s="154"/>
      <c r="JUH16" s="154"/>
      <c r="JUI16" s="154"/>
      <c r="JUJ16" s="154"/>
      <c r="JUK16" s="154"/>
      <c r="JUL16" s="154"/>
      <c r="JUM16" s="154"/>
      <c r="JUN16" s="154"/>
      <c r="JUO16" s="154"/>
      <c r="JUP16" s="154"/>
      <c r="JUQ16" s="154"/>
      <c r="JUR16" s="154"/>
      <c r="JUS16" s="154"/>
      <c r="JUT16" s="154"/>
      <c r="JUU16" s="154"/>
      <c r="JUV16" s="154"/>
      <c r="JUW16" s="154"/>
      <c r="JUX16" s="154"/>
      <c r="JUY16" s="154"/>
      <c r="JUZ16" s="154"/>
      <c r="JVA16" s="154"/>
      <c r="JVB16" s="154"/>
      <c r="JVC16" s="154"/>
      <c r="JVD16" s="154"/>
      <c r="JVE16" s="154"/>
      <c r="JVF16" s="154"/>
      <c r="JVG16" s="154"/>
      <c r="JVH16" s="154"/>
      <c r="JVI16" s="154"/>
      <c r="JVJ16" s="154"/>
      <c r="JVK16" s="154"/>
      <c r="JVL16" s="154"/>
      <c r="JVM16" s="154"/>
      <c r="JVN16" s="154"/>
      <c r="JVO16" s="154"/>
      <c r="JVP16" s="154"/>
      <c r="JVQ16" s="154"/>
      <c r="JVR16" s="154"/>
      <c r="JVS16" s="154"/>
      <c r="JVT16" s="154"/>
      <c r="JVU16" s="154"/>
      <c r="JVV16" s="154"/>
      <c r="JVW16" s="154"/>
      <c r="JVX16" s="154"/>
      <c r="JVY16" s="154"/>
      <c r="JVZ16" s="154"/>
      <c r="JWA16" s="154"/>
      <c r="JWB16" s="154"/>
      <c r="JWC16" s="154"/>
      <c r="JWD16" s="154"/>
      <c r="JWE16" s="154"/>
      <c r="JWF16" s="154"/>
      <c r="JWG16" s="154"/>
      <c r="JWH16" s="154"/>
      <c r="JWI16" s="154"/>
      <c r="JWJ16" s="154"/>
      <c r="JWK16" s="154"/>
      <c r="JWL16" s="154"/>
      <c r="JWM16" s="154"/>
      <c r="JWN16" s="154"/>
      <c r="JWO16" s="154"/>
      <c r="JWP16" s="154"/>
      <c r="JWQ16" s="154"/>
      <c r="JWR16" s="154"/>
      <c r="JWS16" s="154"/>
      <c r="JWT16" s="154"/>
      <c r="JWU16" s="154"/>
      <c r="JWV16" s="154"/>
      <c r="JWW16" s="154"/>
      <c r="JWX16" s="154"/>
      <c r="JWY16" s="154"/>
      <c r="JWZ16" s="154"/>
      <c r="JXA16" s="154"/>
      <c r="JXB16" s="154"/>
      <c r="JXC16" s="154"/>
      <c r="JXD16" s="154"/>
      <c r="JXE16" s="154"/>
      <c r="JXF16" s="154"/>
      <c r="JXG16" s="154"/>
      <c r="JXH16" s="154"/>
      <c r="JXI16" s="154"/>
      <c r="JXJ16" s="154"/>
      <c r="JXK16" s="154"/>
      <c r="JXL16" s="154"/>
      <c r="JXM16" s="154"/>
      <c r="JXN16" s="154"/>
      <c r="JXO16" s="154"/>
      <c r="JXP16" s="154"/>
      <c r="JXQ16" s="154"/>
      <c r="JXR16" s="154"/>
      <c r="JXS16" s="154"/>
      <c r="JXT16" s="154"/>
      <c r="JXU16" s="154"/>
      <c r="JXV16" s="154"/>
      <c r="JXW16" s="154"/>
      <c r="JXX16" s="154"/>
      <c r="JXY16" s="154"/>
      <c r="JXZ16" s="154"/>
      <c r="JYA16" s="154"/>
      <c r="JYB16" s="154"/>
      <c r="JYC16" s="154"/>
      <c r="JYD16" s="154"/>
      <c r="JYE16" s="154"/>
      <c r="JYF16" s="154"/>
      <c r="JYG16" s="154"/>
      <c r="JYH16" s="154"/>
      <c r="JYI16" s="154"/>
      <c r="JYJ16" s="154"/>
      <c r="JYK16" s="154"/>
      <c r="JYL16" s="154"/>
      <c r="JYM16" s="154"/>
      <c r="JYN16" s="154"/>
      <c r="JYO16" s="154"/>
      <c r="JYP16" s="154"/>
      <c r="JYQ16" s="154"/>
      <c r="JYR16" s="154"/>
      <c r="JYS16" s="154"/>
      <c r="JYT16" s="154"/>
      <c r="JYU16" s="154"/>
      <c r="JYV16" s="154"/>
      <c r="JYW16" s="154"/>
      <c r="JYX16" s="154"/>
      <c r="JYY16" s="154"/>
      <c r="JYZ16" s="154"/>
      <c r="JZA16" s="154"/>
      <c r="JZB16" s="154"/>
      <c r="JZC16" s="154"/>
      <c r="JZD16" s="154"/>
      <c r="JZE16" s="154"/>
      <c r="JZF16" s="154"/>
      <c r="JZG16" s="154"/>
      <c r="JZH16" s="154"/>
      <c r="JZI16" s="154"/>
      <c r="JZJ16" s="154"/>
      <c r="JZK16" s="154"/>
      <c r="JZL16" s="154"/>
      <c r="JZM16" s="154"/>
      <c r="JZN16" s="154"/>
      <c r="JZO16" s="154"/>
      <c r="JZP16" s="154"/>
      <c r="JZQ16" s="154"/>
      <c r="JZR16" s="154"/>
      <c r="JZS16" s="154"/>
      <c r="JZT16" s="154"/>
      <c r="JZU16" s="154"/>
      <c r="JZV16" s="154"/>
      <c r="JZW16" s="154"/>
      <c r="JZX16" s="154"/>
      <c r="JZY16" s="154"/>
      <c r="JZZ16" s="154"/>
      <c r="KAA16" s="154"/>
      <c r="KAB16" s="154"/>
      <c r="KAC16" s="154"/>
      <c r="KAD16" s="154"/>
      <c r="KAE16" s="154"/>
      <c r="KAF16" s="154"/>
      <c r="KAG16" s="154"/>
      <c r="KAH16" s="154"/>
      <c r="KAI16" s="154"/>
      <c r="KAJ16" s="154"/>
      <c r="KAK16" s="154"/>
      <c r="KAL16" s="154"/>
      <c r="KAM16" s="154"/>
      <c r="KAN16" s="154"/>
      <c r="KAO16" s="154"/>
      <c r="KAP16" s="154"/>
      <c r="KAQ16" s="154"/>
      <c r="KAR16" s="154"/>
      <c r="KAS16" s="154"/>
      <c r="KAT16" s="154"/>
      <c r="KAU16" s="154"/>
      <c r="KAV16" s="154"/>
      <c r="KAW16" s="154"/>
      <c r="KAX16" s="154"/>
      <c r="KAY16" s="154"/>
      <c r="KAZ16" s="154"/>
      <c r="KBA16" s="154"/>
      <c r="KBB16" s="154"/>
      <c r="KBC16" s="154"/>
      <c r="KBD16" s="154"/>
      <c r="KBE16" s="154"/>
      <c r="KBF16" s="154"/>
      <c r="KBG16" s="154"/>
      <c r="KBH16" s="154"/>
      <c r="KBI16" s="154"/>
      <c r="KBJ16" s="154"/>
      <c r="KBK16" s="154"/>
      <c r="KBL16" s="154"/>
      <c r="KBM16" s="154"/>
      <c r="KBN16" s="154"/>
      <c r="KBO16" s="154"/>
      <c r="KBP16" s="154"/>
      <c r="KBQ16" s="154"/>
      <c r="KBR16" s="154"/>
      <c r="KBS16" s="154"/>
      <c r="KBT16" s="154"/>
      <c r="KBU16" s="154"/>
      <c r="KBV16" s="154"/>
      <c r="KBW16" s="154"/>
      <c r="KBX16" s="154"/>
      <c r="KBY16" s="154"/>
      <c r="KBZ16" s="154"/>
      <c r="KCA16" s="154"/>
      <c r="KCB16" s="154"/>
      <c r="KCC16" s="154"/>
      <c r="KCD16" s="154"/>
      <c r="KCE16" s="154"/>
      <c r="KCF16" s="154"/>
      <c r="KCG16" s="154"/>
      <c r="KCH16" s="154"/>
      <c r="KCI16" s="154"/>
      <c r="KCJ16" s="154"/>
      <c r="KCK16" s="154"/>
      <c r="KCL16" s="154"/>
      <c r="KCM16" s="154"/>
      <c r="KCN16" s="154"/>
      <c r="KCO16" s="154"/>
      <c r="KCP16" s="154"/>
      <c r="KCQ16" s="154"/>
      <c r="KCR16" s="154"/>
      <c r="KCS16" s="154"/>
      <c r="KCT16" s="154"/>
      <c r="KCU16" s="154"/>
      <c r="KCV16" s="154"/>
      <c r="KCW16" s="154"/>
      <c r="KCX16" s="154"/>
      <c r="KCY16" s="154"/>
      <c r="KCZ16" s="154"/>
      <c r="KDA16" s="154"/>
      <c r="KDB16" s="154"/>
      <c r="KDC16" s="154"/>
      <c r="KDD16" s="154"/>
      <c r="KDE16" s="154"/>
      <c r="KDF16" s="154"/>
      <c r="KDG16" s="154"/>
      <c r="KDH16" s="154"/>
      <c r="KDI16" s="154"/>
      <c r="KDJ16" s="154"/>
      <c r="KDK16" s="154"/>
      <c r="KDL16" s="154"/>
      <c r="KDM16" s="154"/>
      <c r="KDN16" s="154"/>
      <c r="KDO16" s="154"/>
      <c r="KDP16" s="154"/>
      <c r="KDQ16" s="154"/>
      <c r="KDR16" s="154"/>
      <c r="KDS16" s="154"/>
      <c r="KDT16" s="154"/>
      <c r="KDU16" s="154"/>
      <c r="KDV16" s="154"/>
      <c r="KDW16" s="154"/>
      <c r="KDX16" s="154"/>
      <c r="KDY16" s="154"/>
      <c r="KDZ16" s="154"/>
      <c r="KEA16" s="154"/>
      <c r="KEB16" s="154"/>
      <c r="KEC16" s="154"/>
      <c r="KED16" s="154"/>
      <c r="KEE16" s="154"/>
      <c r="KEF16" s="154"/>
      <c r="KEG16" s="154"/>
      <c r="KEH16" s="154"/>
      <c r="KEI16" s="154"/>
      <c r="KEJ16" s="154"/>
      <c r="KEK16" s="154"/>
      <c r="KEL16" s="154"/>
      <c r="KEM16" s="154"/>
      <c r="KEN16" s="154"/>
      <c r="KEO16" s="154"/>
      <c r="KEP16" s="154"/>
      <c r="KEQ16" s="154"/>
      <c r="KER16" s="154"/>
      <c r="KES16" s="154"/>
      <c r="KET16" s="154"/>
      <c r="KEU16" s="154"/>
      <c r="KEV16" s="154"/>
      <c r="KEW16" s="154"/>
      <c r="KEX16" s="154"/>
      <c r="KEY16" s="154"/>
      <c r="KEZ16" s="154"/>
      <c r="KFA16" s="154"/>
      <c r="KFB16" s="154"/>
      <c r="KFC16" s="154"/>
      <c r="KFD16" s="154"/>
      <c r="KFE16" s="154"/>
      <c r="KFF16" s="154"/>
      <c r="KFG16" s="154"/>
      <c r="KFH16" s="154"/>
      <c r="KFI16" s="154"/>
      <c r="KFJ16" s="154"/>
      <c r="KFK16" s="154"/>
      <c r="KFL16" s="154"/>
      <c r="KFM16" s="154"/>
      <c r="KFN16" s="154"/>
      <c r="KFO16" s="154"/>
      <c r="KFP16" s="154"/>
      <c r="KFQ16" s="154"/>
      <c r="KFR16" s="154"/>
      <c r="KFS16" s="154"/>
      <c r="KFT16" s="154"/>
      <c r="KFU16" s="154"/>
      <c r="KFV16" s="154"/>
      <c r="KFW16" s="154"/>
      <c r="KFX16" s="154"/>
      <c r="KFY16" s="154"/>
      <c r="KFZ16" s="154"/>
      <c r="KGA16" s="154"/>
      <c r="KGB16" s="154"/>
      <c r="KGC16" s="154"/>
      <c r="KGD16" s="154"/>
      <c r="KGE16" s="154"/>
      <c r="KGF16" s="154"/>
      <c r="KGG16" s="154"/>
      <c r="KGH16" s="154"/>
      <c r="KGI16" s="154"/>
      <c r="KGJ16" s="154"/>
      <c r="KGK16" s="154"/>
      <c r="KGL16" s="154"/>
      <c r="KGM16" s="154"/>
      <c r="KGN16" s="154"/>
      <c r="KGO16" s="154"/>
      <c r="KGP16" s="154"/>
      <c r="KGQ16" s="154"/>
      <c r="KGR16" s="154"/>
      <c r="KGS16" s="154"/>
      <c r="KGT16" s="154"/>
      <c r="KGU16" s="154"/>
      <c r="KGV16" s="154"/>
      <c r="KGW16" s="154"/>
      <c r="KGX16" s="154"/>
      <c r="KGY16" s="154"/>
      <c r="KGZ16" s="154"/>
      <c r="KHA16" s="154"/>
      <c r="KHB16" s="154"/>
      <c r="KHC16" s="154"/>
      <c r="KHD16" s="154"/>
      <c r="KHE16" s="154"/>
      <c r="KHF16" s="154"/>
      <c r="KHG16" s="154"/>
      <c r="KHH16" s="154"/>
      <c r="KHI16" s="154"/>
      <c r="KHJ16" s="154"/>
      <c r="KHK16" s="154"/>
      <c r="KHL16" s="154"/>
      <c r="KHM16" s="154"/>
      <c r="KHN16" s="154"/>
      <c r="KHO16" s="154"/>
      <c r="KHP16" s="154"/>
      <c r="KHQ16" s="154"/>
      <c r="KHR16" s="154"/>
      <c r="KHS16" s="154"/>
      <c r="KHT16" s="154"/>
      <c r="KHU16" s="154"/>
      <c r="KHV16" s="154"/>
      <c r="KHW16" s="154"/>
      <c r="KHX16" s="154"/>
      <c r="KHY16" s="154"/>
      <c r="KHZ16" s="154"/>
      <c r="KIA16" s="154"/>
      <c r="KIB16" s="154"/>
      <c r="KIC16" s="154"/>
      <c r="KID16" s="154"/>
      <c r="KIE16" s="154"/>
      <c r="KIF16" s="154"/>
      <c r="KIG16" s="154"/>
      <c r="KIH16" s="154"/>
      <c r="KII16" s="154"/>
      <c r="KIJ16" s="154"/>
      <c r="KIK16" s="154"/>
      <c r="KIL16" s="154"/>
      <c r="KIM16" s="154"/>
      <c r="KIN16" s="154"/>
      <c r="KIO16" s="154"/>
      <c r="KIP16" s="154"/>
      <c r="KIQ16" s="154"/>
      <c r="KIR16" s="154"/>
      <c r="KIS16" s="154"/>
      <c r="KIT16" s="154"/>
      <c r="KIU16" s="154"/>
      <c r="KIV16" s="154"/>
      <c r="KIW16" s="154"/>
      <c r="KIX16" s="154"/>
      <c r="KIY16" s="154"/>
      <c r="KIZ16" s="154"/>
      <c r="KJA16" s="154"/>
      <c r="KJB16" s="154"/>
      <c r="KJC16" s="154"/>
      <c r="KJD16" s="154"/>
      <c r="KJE16" s="154"/>
      <c r="KJF16" s="154"/>
      <c r="KJG16" s="154"/>
      <c r="KJH16" s="154"/>
      <c r="KJI16" s="154"/>
      <c r="KJJ16" s="154"/>
      <c r="KJK16" s="154"/>
      <c r="KJL16" s="154"/>
      <c r="KJM16" s="154"/>
      <c r="KJN16" s="154"/>
      <c r="KJO16" s="154"/>
      <c r="KJP16" s="154"/>
      <c r="KJQ16" s="154"/>
      <c r="KJR16" s="154"/>
      <c r="KJS16" s="154"/>
      <c r="KJT16" s="154"/>
      <c r="KJU16" s="154"/>
      <c r="KJV16" s="154"/>
      <c r="KJW16" s="154"/>
      <c r="KJX16" s="154"/>
      <c r="KJY16" s="154"/>
      <c r="KJZ16" s="154"/>
      <c r="KKA16" s="154"/>
      <c r="KKB16" s="154"/>
      <c r="KKC16" s="154"/>
      <c r="KKD16" s="154"/>
      <c r="KKE16" s="154"/>
      <c r="KKF16" s="154"/>
      <c r="KKG16" s="154"/>
      <c r="KKH16" s="154"/>
      <c r="KKI16" s="154"/>
      <c r="KKJ16" s="154"/>
      <c r="KKK16" s="154"/>
      <c r="KKL16" s="154"/>
      <c r="KKM16" s="154"/>
      <c r="KKN16" s="154"/>
      <c r="KKO16" s="154"/>
      <c r="KKP16" s="154"/>
      <c r="KKQ16" s="154"/>
      <c r="KKR16" s="154"/>
      <c r="KKS16" s="154"/>
      <c r="KKT16" s="154"/>
      <c r="KKU16" s="154"/>
      <c r="KKV16" s="154"/>
      <c r="KKW16" s="154"/>
      <c r="KKX16" s="154"/>
      <c r="KKY16" s="154"/>
      <c r="KKZ16" s="154"/>
      <c r="KLA16" s="154"/>
      <c r="KLB16" s="154"/>
      <c r="KLC16" s="154"/>
      <c r="KLD16" s="154"/>
      <c r="KLE16" s="154"/>
      <c r="KLF16" s="154"/>
      <c r="KLG16" s="154"/>
      <c r="KLH16" s="154"/>
      <c r="KLI16" s="154"/>
      <c r="KLJ16" s="154"/>
      <c r="KLK16" s="154"/>
      <c r="KLL16" s="154"/>
      <c r="KLM16" s="154"/>
      <c r="KLN16" s="154"/>
      <c r="KLO16" s="154"/>
      <c r="KLP16" s="154"/>
      <c r="KLQ16" s="154"/>
      <c r="KLR16" s="154"/>
      <c r="KLS16" s="154"/>
      <c r="KLT16" s="154"/>
      <c r="KLU16" s="154"/>
      <c r="KLV16" s="154"/>
      <c r="KLW16" s="154"/>
      <c r="KLX16" s="154"/>
      <c r="KLY16" s="154"/>
      <c r="KLZ16" s="154"/>
      <c r="KMA16" s="154"/>
      <c r="KMB16" s="154"/>
      <c r="KMC16" s="154"/>
      <c r="KMD16" s="154"/>
      <c r="KME16" s="154"/>
      <c r="KMF16" s="154"/>
      <c r="KMG16" s="154"/>
      <c r="KMH16" s="154"/>
      <c r="KMI16" s="154"/>
      <c r="KMJ16" s="154"/>
      <c r="KMK16" s="154"/>
      <c r="KML16" s="154"/>
      <c r="KMM16" s="154"/>
      <c r="KMN16" s="154"/>
      <c r="KMO16" s="154"/>
      <c r="KMP16" s="154"/>
      <c r="KMQ16" s="154"/>
      <c r="KMR16" s="154"/>
      <c r="KMS16" s="154"/>
      <c r="KMT16" s="154"/>
      <c r="KMU16" s="154"/>
      <c r="KMV16" s="154"/>
      <c r="KMW16" s="154"/>
      <c r="KMX16" s="154"/>
      <c r="KMY16" s="154"/>
      <c r="KMZ16" s="154"/>
      <c r="KNA16" s="154"/>
      <c r="KNB16" s="154"/>
      <c r="KNC16" s="154"/>
      <c r="KND16" s="154"/>
      <c r="KNE16" s="154"/>
      <c r="KNF16" s="154"/>
      <c r="KNG16" s="154"/>
      <c r="KNH16" s="154"/>
      <c r="KNI16" s="154"/>
      <c r="KNJ16" s="154"/>
      <c r="KNK16" s="154"/>
      <c r="KNL16" s="154"/>
      <c r="KNM16" s="154"/>
      <c r="KNN16" s="154"/>
      <c r="KNO16" s="154"/>
      <c r="KNP16" s="154"/>
      <c r="KNQ16" s="154"/>
      <c r="KNR16" s="154"/>
      <c r="KNS16" s="154"/>
      <c r="KNT16" s="154"/>
      <c r="KNU16" s="154"/>
      <c r="KNV16" s="154"/>
      <c r="KNW16" s="154"/>
      <c r="KNX16" s="154"/>
      <c r="KNY16" s="154"/>
      <c r="KNZ16" s="154"/>
      <c r="KOA16" s="154"/>
      <c r="KOB16" s="154"/>
      <c r="KOC16" s="154"/>
      <c r="KOD16" s="154"/>
      <c r="KOE16" s="154"/>
      <c r="KOF16" s="154"/>
      <c r="KOG16" s="154"/>
      <c r="KOH16" s="154"/>
      <c r="KOI16" s="154"/>
      <c r="KOJ16" s="154"/>
      <c r="KOK16" s="154"/>
      <c r="KOL16" s="154"/>
      <c r="KOM16" s="154"/>
      <c r="KON16" s="154"/>
      <c r="KOO16" s="154"/>
      <c r="KOP16" s="154"/>
      <c r="KOQ16" s="154"/>
      <c r="KOR16" s="154"/>
      <c r="KOS16" s="154"/>
      <c r="KOT16" s="154"/>
      <c r="KOU16" s="154"/>
      <c r="KOV16" s="154"/>
      <c r="KOW16" s="154"/>
      <c r="KOX16" s="154"/>
      <c r="KOY16" s="154"/>
      <c r="KOZ16" s="154"/>
      <c r="KPA16" s="154"/>
      <c r="KPB16" s="154"/>
      <c r="KPC16" s="154"/>
      <c r="KPD16" s="154"/>
      <c r="KPE16" s="154"/>
      <c r="KPF16" s="154"/>
      <c r="KPG16" s="154"/>
      <c r="KPH16" s="154"/>
      <c r="KPI16" s="154"/>
      <c r="KPJ16" s="154"/>
      <c r="KPK16" s="154"/>
      <c r="KPL16" s="154"/>
      <c r="KPM16" s="154"/>
      <c r="KPN16" s="154"/>
      <c r="KPO16" s="154"/>
      <c r="KPP16" s="154"/>
      <c r="KPQ16" s="154"/>
      <c r="KPR16" s="154"/>
      <c r="KPS16" s="154"/>
      <c r="KPT16" s="154"/>
      <c r="KPU16" s="154"/>
      <c r="KPV16" s="154"/>
      <c r="KPW16" s="154"/>
      <c r="KPX16" s="154"/>
      <c r="KPY16" s="154"/>
      <c r="KPZ16" s="154"/>
      <c r="KQA16" s="154"/>
      <c r="KQB16" s="154"/>
      <c r="KQC16" s="154"/>
      <c r="KQD16" s="154"/>
      <c r="KQE16" s="154"/>
      <c r="KQF16" s="154"/>
      <c r="KQG16" s="154"/>
      <c r="KQH16" s="154"/>
      <c r="KQI16" s="154"/>
      <c r="KQJ16" s="154"/>
      <c r="KQK16" s="154"/>
      <c r="KQL16" s="154"/>
      <c r="KQM16" s="154"/>
      <c r="KQN16" s="154"/>
      <c r="KQO16" s="154"/>
      <c r="KQP16" s="154"/>
      <c r="KQQ16" s="154"/>
      <c r="KQR16" s="154"/>
      <c r="KQS16" s="154"/>
      <c r="KQT16" s="154"/>
      <c r="KQU16" s="154"/>
      <c r="KQV16" s="154"/>
      <c r="KQW16" s="154"/>
      <c r="KQX16" s="154"/>
      <c r="KQY16" s="154"/>
      <c r="KQZ16" s="154"/>
      <c r="KRA16" s="154"/>
      <c r="KRB16" s="154"/>
      <c r="KRC16" s="154"/>
      <c r="KRD16" s="154"/>
      <c r="KRE16" s="154"/>
      <c r="KRF16" s="154"/>
      <c r="KRG16" s="154"/>
      <c r="KRH16" s="154"/>
      <c r="KRI16" s="154"/>
      <c r="KRJ16" s="154"/>
      <c r="KRK16" s="154"/>
      <c r="KRL16" s="154"/>
      <c r="KRM16" s="154"/>
      <c r="KRN16" s="154"/>
      <c r="KRO16" s="154"/>
      <c r="KRP16" s="154"/>
      <c r="KRQ16" s="154"/>
      <c r="KRR16" s="154"/>
      <c r="KRS16" s="154"/>
      <c r="KRT16" s="154"/>
      <c r="KRU16" s="154"/>
      <c r="KRV16" s="154"/>
      <c r="KRW16" s="154"/>
      <c r="KRX16" s="154"/>
      <c r="KRY16" s="154"/>
      <c r="KRZ16" s="154"/>
      <c r="KSA16" s="154"/>
      <c r="KSB16" s="154"/>
      <c r="KSC16" s="154"/>
      <c r="KSD16" s="154"/>
      <c r="KSE16" s="154"/>
      <c r="KSF16" s="154"/>
      <c r="KSG16" s="154"/>
      <c r="KSH16" s="154"/>
      <c r="KSI16" s="154"/>
      <c r="KSJ16" s="154"/>
      <c r="KSK16" s="154"/>
      <c r="KSL16" s="154"/>
      <c r="KSM16" s="154"/>
      <c r="KSN16" s="154"/>
      <c r="KSO16" s="154"/>
      <c r="KSP16" s="154"/>
      <c r="KSQ16" s="154"/>
      <c r="KSR16" s="154"/>
      <c r="KSS16" s="154"/>
      <c r="KST16" s="154"/>
      <c r="KSU16" s="154"/>
      <c r="KSV16" s="154"/>
      <c r="KSW16" s="154"/>
      <c r="KSX16" s="154"/>
      <c r="KSY16" s="154"/>
      <c r="KSZ16" s="154"/>
      <c r="KTA16" s="154"/>
      <c r="KTB16" s="154"/>
      <c r="KTC16" s="154"/>
      <c r="KTD16" s="154"/>
      <c r="KTE16" s="154"/>
      <c r="KTF16" s="154"/>
      <c r="KTG16" s="154"/>
      <c r="KTH16" s="154"/>
      <c r="KTI16" s="154"/>
      <c r="KTJ16" s="154"/>
      <c r="KTK16" s="154"/>
      <c r="KTL16" s="154"/>
      <c r="KTM16" s="154"/>
      <c r="KTN16" s="154"/>
      <c r="KTO16" s="154"/>
      <c r="KTP16" s="154"/>
      <c r="KTQ16" s="154"/>
      <c r="KTR16" s="154"/>
      <c r="KTS16" s="154"/>
      <c r="KTT16" s="154"/>
      <c r="KTU16" s="154"/>
      <c r="KTV16" s="154"/>
      <c r="KTW16" s="154"/>
      <c r="KTX16" s="154"/>
      <c r="KTY16" s="154"/>
      <c r="KTZ16" s="154"/>
      <c r="KUA16" s="154"/>
      <c r="KUB16" s="154"/>
      <c r="KUC16" s="154"/>
      <c r="KUD16" s="154"/>
      <c r="KUE16" s="154"/>
      <c r="KUF16" s="154"/>
      <c r="KUG16" s="154"/>
      <c r="KUH16" s="154"/>
      <c r="KUI16" s="154"/>
      <c r="KUJ16" s="154"/>
      <c r="KUK16" s="154"/>
      <c r="KUL16" s="154"/>
      <c r="KUM16" s="154"/>
      <c r="KUN16" s="154"/>
      <c r="KUO16" s="154"/>
      <c r="KUP16" s="154"/>
      <c r="KUQ16" s="154"/>
      <c r="KUR16" s="154"/>
      <c r="KUS16" s="154"/>
      <c r="KUT16" s="154"/>
      <c r="KUU16" s="154"/>
      <c r="KUV16" s="154"/>
      <c r="KUW16" s="154"/>
      <c r="KUX16" s="154"/>
      <c r="KUY16" s="154"/>
      <c r="KUZ16" s="154"/>
      <c r="KVA16" s="154"/>
      <c r="KVB16" s="154"/>
      <c r="KVC16" s="154"/>
      <c r="KVD16" s="154"/>
      <c r="KVE16" s="154"/>
      <c r="KVF16" s="154"/>
      <c r="KVG16" s="154"/>
      <c r="KVH16" s="154"/>
      <c r="KVI16" s="154"/>
      <c r="KVJ16" s="154"/>
      <c r="KVK16" s="154"/>
      <c r="KVL16" s="154"/>
      <c r="KVM16" s="154"/>
      <c r="KVN16" s="154"/>
      <c r="KVO16" s="154"/>
      <c r="KVP16" s="154"/>
      <c r="KVQ16" s="154"/>
      <c r="KVR16" s="154"/>
      <c r="KVS16" s="154"/>
      <c r="KVT16" s="154"/>
      <c r="KVU16" s="154"/>
      <c r="KVV16" s="154"/>
      <c r="KVW16" s="154"/>
      <c r="KVX16" s="154"/>
      <c r="KVY16" s="154"/>
      <c r="KVZ16" s="154"/>
      <c r="KWA16" s="154"/>
      <c r="KWB16" s="154"/>
      <c r="KWC16" s="154"/>
      <c r="KWD16" s="154"/>
      <c r="KWE16" s="154"/>
      <c r="KWF16" s="154"/>
      <c r="KWG16" s="154"/>
      <c r="KWH16" s="154"/>
      <c r="KWI16" s="154"/>
      <c r="KWJ16" s="154"/>
      <c r="KWK16" s="154"/>
      <c r="KWL16" s="154"/>
      <c r="KWM16" s="154"/>
      <c r="KWN16" s="154"/>
      <c r="KWO16" s="154"/>
      <c r="KWP16" s="154"/>
      <c r="KWQ16" s="154"/>
      <c r="KWR16" s="154"/>
      <c r="KWS16" s="154"/>
      <c r="KWT16" s="154"/>
      <c r="KWU16" s="154"/>
      <c r="KWV16" s="154"/>
      <c r="KWW16" s="154"/>
      <c r="KWX16" s="154"/>
      <c r="KWY16" s="154"/>
      <c r="KWZ16" s="154"/>
      <c r="KXA16" s="154"/>
      <c r="KXB16" s="154"/>
      <c r="KXC16" s="154"/>
      <c r="KXD16" s="154"/>
      <c r="KXE16" s="154"/>
      <c r="KXF16" s="154"/>
      <c r="KXG16" s="154"/>
      <c r="KXH16" s="154"/>
      <c r="KXI16" s="154"/>
      <c r="KXJ16" s="154"/>
      <c r="KXK16" s="154"/>
      <c r="KXL16" s="154"/>
      <c r="KXM16" s="154"/>
      <c r="KXN16" s="154"/>
      <c r="KXO16" s="154"/>
      <c r="KXP16" s="154"/>
      <c r="KXQ16" s="154"/>
      <c r="KXR16" s="154"/>
      <c r="KXS16" s="154"/>
      <c r="KXT16" s="154"/>
      <c r="KXU16" s="154"/>
      <c r="KXV16" s="154"/>
      <c r="KXW16" s="154"/>
      <c r="KXX16" s="154"/>
      <c r="KXY16" s="154"/>
      <c r="KXZ16" s="154"/>
      <c r="KYA16" s="154"/>
      <c r="KYB16" s="154"/>
      <c r="KYC16" s="154"/>
      <c r="KYD16" s="154"/>
      <c r="KYE16" s="154"/>
      <c r="KYF16" s="154"/>
      <c r="KYG16" s="154"/>
      <c r="KYH16" s="154"/>
      <c r="KYI16" s="154"/>
      <c r="KYJ16" s="154"/>
      <c r="KYK16" s="154"/>
      <c r="KYL16" s="154"/>
      <c r="KYM16" s="154"/>
      <c r="KYN16" s="154"/>
      <c r="KYO16" s="154"/>
      <c r="KYP16" s="154"/>
      <c r="KYQ16" s="154"/>
      <c r="KYR16" s="154"/>
      <c r="KYS16" s="154"/>
      <c r="KYT16" s="154"/>
      <c r="KYU16" s="154"/>
      <c r="KYV16" s="154"/>
      <c r="KYW16" s="154"/>
      <c r="KYX16" s="154"/>
      <c r="KYY16" s="154"/>
      <c r="KYZ16" s="154"/>
      <c r="KZA16" s="154"/>
      <c r="KZB16" s="154"/>
      <c r="KZC16" s="154"/>
      <c r="KZD16" s="154"/>
      <c r="KZE16" s="154"/>
      <c r="KZF16" s="154"/>
      <c r="KZG16" s="154"/>
      <c r="KZH16" s="154"/>
      <c r="KZI16" s="154"/>
      <c r="KZJ16" s="154"/>
      <c r="KZK16" s="154"/>
      <c r="KZL16" s="154"/>
      <c r="KZM16" s="154"/>
      <c r="KZN16" s="154"/>
      <c r="KZO16" s="154"/>
      <c r="KZP16" s="154"/>
      <c r="KZQ16" s="154"/>
      <c r="KZR16" s="154"/>
      <c r="KZS16" s="154"/>
      <c r="KZT16" s="154"/>
      <c r="KZU16" s="154"/>
      <c r="KZV16" s="154"/>
      <c r="KZW16" s="154"/>
      <c r="KZX16" s="154"/>
      <c r="KZY16" s="154"/>
      <c r="KZZ16" s="154"/>
      <c r="LAA16" s="154"/>
      <c r="LAB16" s="154"/>
      <c r="LAC16" s="154"/>
      <c r="LAD16" s="154"/>
      <c r="LAE16" s="154"/>
      <c r="LAF16" s="154"/>
      <c r="LAG16" s="154"/>
      <c r="LAH16" s="154"/>
      <c r="LAI16" s="154"/>
      <c r="LAJ16" s="154"/>
      <c r="LAK16" s="154"/>
      <c r="LAL16" s="154"/>
      <c r="LAM16" s="154"/>
      <c r="LAN16" s="154"/>
      <c r="LAO16" s="154"/>
      <c r="LAP16" s="154"/>
      <c r="LAQ16" s="154"/>
      <c r="LAR16" s="154"/>
      <c r="LAS16" s="154"/>
      <c r="LAT16" s="154"/>
      <c r="LAU16" s="154"/>
      <c r="LAV16" s="154"/>
      <c r="LAW16" s="154"/>
      <c r="LAX16" s="154"/>
      <c r="LAY16" s="154"/>
      <c r="LAZ16" s="154"/>
      <c r="LBA16" s="154"/>
      <c r="LBB16" s="154"/>
      <c r="LBC16" s="154"/>
      <c r="LBD16" s="154"/>
      <c r="LBE16" s="154"/>
      <c r="LBF16" s="154"/>
      <c r="LBG16" s="154"/>
      <c r="LBH16" s="154"/>
      <c r="LBI16" s="154"/>
      <c r="LBJ16" s="154"/>
      <c r="LBK16" s="154"/>
      <c r="LBL16" s="154"/>
      <c r="LBM16" s="154"/>
      <c r="LBN16" s="154"/>
      <c r="LBO16" s="154"/>
      <c r="LBP16" s="154"/>
      <c r="LBQ16" s="154"/>
      <c r="LBR16" s="154"/>
      <c r="LBS16" s="154"/>
      <c r="LBT16" s="154"/>
      <c r="LBU16" s="154"/>
      <c r="LBV16" s="154"/>
      <c r="LBW16" s="154"/>
      <c r="LBX16" s="154"/>
      <c r="LBY16" s="154"/>
      <c r="LBZ16" s="154"/>
      <c r="LCA16" s="154"/>
      <c r="LCB16" s="154"/>
      <c r="LCC16" s="154"/>
      <c r="LCD16" s="154"/>
      <c r="LCE16" s="154"/>
      <c r="LCF16" s="154"/>
      <c r="LCG16" s="154"/>
      <c r="LCH16" s="154"/>
      <c r="LCI16" s="154"/>
      <c r="LCJ16" s="154"/>
      <c r="LCK16" s="154"/>
      <c r="LCL16" s="154"/>
      <c r="LCM16" s="154"/>
      <c r="LCN16" s="154"/>
      <c r="LCO16" s="154"/>
      <c r="LCP16" s="154"/>
      <c r="LCQ16" s="154"/>
      <c r="LCR16" s="154"/>
      <c r="LCS16" s="154"/>
      <c r="LCT16" s="154"/>
      <c r="LCU16" s="154"/>
      <c r="LCV16" s="154"/>
      <c r="LCW16" s="154"/>
      <c r="LCX16" s="154"/>
      <c r="LCY16" s="154"/>
      <c r="LCZ16" s="154"/>
      <c r="LDA16" s="154"/>
      <c r="LDB16" s="154"/>
      <c r="LDC16" s="154"/>
      <c r="LDD16" s="154"/>
      <c r="LDE16" s="154"/>
      <c r="LDF16" s="154"/>
      <c r="LDG16" s="154"/>
      <c r="LDH16" s="154"/>
      <c r="LDI16" s="154"/>
      <c r="LDJ16" s="154"/>
      <c r="LDK16" s="154"/>
      <c r="LDL16" s="154"/>
      <c r="LDM16" s="154"/>
      <c r="LDN16" s="154"/>
      <c r="LDO16" s="154"/>
      <c r="LDP16" s="154"/>
      <c r="LDQ16" s="154"/>
      <c r="LDR16" s="154"/>
      <c r="LDS16" s="154"/>
      <c r="LDT16" s="154"/>
      <c r="LDU16" s="154"/>
      <c r="LDV16" s="154"/>
      <c r="LDW16" s="154"/>
      <c r="LDX16" s="154"/>
      <c r="LDY16" s="154"/>
      <c r="LDZ16" s="154"/>
      <c r="LEA16" s="154"/>
      <c r="LEB16" s="154"/>
      <c r="LEC16" s="154"/>
      <c r="LED16" s="154"/>
      <c r="LEE16" s="154"/>
      <c r="LEF16" s="154"/>
      <c r="LEG16" s="154"/>
      <c r="LEH16" s="154"/>
      <c r="LEI16" s="154"/>
      <c r="LEJ16" s="154"/>
      <c r="LEK16" s="154"/>
      <c r="LEL16" s="154"/>
      <c r="LEM16" s="154"/>
      <c r="LEN16" s="154"/>
      <c r="LEO16" s="154"/>
      <c r="LEP16" s="154"/>
      <c r="LEQ16" s="154"/>
      <c r="LER16" s="154"/>
      <c r="LES16" s="154"/>
      <c r="LET16" s="154"/>
      <c r="LEU16" s="154"/>
      <c r="LEV16" s="154"/>
      <c r="LEW16" s="154"/>
      <c r="LEX16" s="154"/>
      <c r="LEY16" s="154"/>
      <c r="LEZ16" s="154"/>
      <c r="LFA16" s="154"/>
      <c r="LFB16" s="154"/>
      <c r="LFC16" s="154"/>
      <c r="LFD16" s="154"/>
      <c r="LFE16" s="154"/>
      <c r="LFF16" s="154"/>
      <c r="LFG16" s="154"/>
      <c r="LFH16" s="154"/>
      <c r="LFI16" s="154"/>
      <c r="LFJ16" s="154"/>
      <c r="LFK16" s="154"/>
      <c r="LFL16" s="154"/>
      <c r="LFM16" s="154"/>
      <c r="LFN16" s="154"/>
      <c r="LFO16" s="154"/>
      <c r="LFP16" s="154"/>
      <c r="LFQ16" s="154"/>
      <c r="LFR16" s="154"/>
      <c r="LFS16" s="154"/>
      <c r="LFT16" s="154"/>
      <c r="LFU16" s="154"/>
      <c r="LFV16" s="154"/>
      <c r="LFW16" s="154"/>
      <c r="LFX16" s="154"/>
      <c r="LFY16" s="154"/>
      <c r="LFZ16" s="154"/>
      <c r="LGA16" s="154"/>
      <c r="LGB16" s="154"/>
      <c r="LGC16" s="154"/>
      <c r="LGD16" s="154"/>
      <c r="LGE16" s="154"/>
      <c r="LGF16" s="154"/>
      <c r="LGG16" s="154"/>
      <c r="LGH16" s="154"/>
      <c r="LGI16" s="154"/>
      <c r="LGJ16" s="154"/>
      <c r="LGK16" s="154"/>
      <c r="LGL16" s="154"/>
      <c r="LGM16" s="154"/>
      <c r="LGN16" s="154"/>
      <c r="LGO16" s="154"/>
      <c r="LGP16" s="154"/>
      <c r="LGQ16" s="154"/>
      <c r="LGR16" s="154"/>
      <c r="LGS16" s="154"/>
      <c r="LGT16" s="154"/>
      <c r="LGU16" s="154"/>
      <c r="LGV16" s="154"/>
      <c r="LGW16" s="154"/>
      <c r="LGX16" s="154"/>
      <c r="LGY16" s="154"/>
      <c r="LGZ16" s="154"/>
      <c r="LHA16" s="154"/>
      <c r="LHB16" s="154"/>
      <c r="LHC16" s="154"/>
      <c r="LHD16" s="154"/>
      <c r="LHE16" s="154"/>
      <c r="LHF16" s="154"/>
      <c r="LHG16" s="154"/>
      <c r="LHH16" s="154"/>
      <c r="LHI16" s="154"/>
      <c r="LHJ16" s="154"/>
      <c r="LHK16" s="154"/>
      <c r="LHL16" s="154"/>
      <c r="LHM16" s="154"/>
      <c r="LHN16" s="154"/>
      <c r="LHO16" s="154"/>
      <c r="LHP16" s="154"/>
      <c r="LHQ16" s="154"/>
      <c r="LHR16" s="154"/>
      <c r="LHS16" s="154"/>
      <c r="LHT16" s="154"/>
      <c r="LHU16" s="154"/>
      <c r="LHV16" s="154"/>
      <c r="LHW16" s="154"/>
      <c r="LHX16" s="154"/>
      <c r="LHY16" s="154"/>
      <c r="LHZ16" s="154"/>
      <c r="LIA16" s="154"/>
      <c r="LIB16" s="154"/>
      <c r="LIC16" s="154"/>
      <c r="LID16" s="154"/>
      <c r="LIE16" s="154"/>
      <c r="LIF16" s="154"/>
      <c r="LIG16" s="154"/>
      <c r="LIH16" s="154"/>
      <c r="LII16" s="154"/>
      <c r="LIJ16" s="154"/>
      <c r="LIK16" s="154"/>
      <c r="LIL16" s="154"/>
      <c r="LIM16" s="154"/>
      <c r="LIN16" s="154"/>
      <c r="LIO16" s="154"/>
      <c r="LIP16" s="154"/>
      <c r="LIQ16" s="154"/>
      <c r="LIR16" s="154"/>
      <c r="LIS16" s="154"/>
      <c r="LIT16" s="154"/>
      <c r="LIU16" s="154"/>
      <c r="LIV16" s="154"/>
      <c r="LIW16" s="154"/>
      <c r="LIX16" s="154"/>
      <c r="LIY16" s="154"/>
      <c r="LIZ16" s="154"/>
      <c r="LJA16" s="154"/>
      <c r="LJB16" s="154"/>
      <c r="LJC16" s="154"/>
      <c r="LJD16" s="154"/>
      <c r="LJE16" s="154"/>
      <c r="LJF16" s="154"/>
      <c r="LJG16" s="154"/>
      <c r="LJH16" s="154"/>
      <c r="LJI16" s="154"/>
      <c r="LJJ16" s="154"/>
      <c r="LJK16" s="154"/>
      <c r="LJL16" s="154"/>
      <c r="LJM16" s="154"/>
      <c r="LJN16" s="154"/>
      <c r="LJO16" s="154"/>
      <c r="LJP16" s="154"/>
      <c r="LJQ16" s="154"/>
      <c r="LJR16" s="154"/>
      <c r="LJS16" s="154"/>
      <c r="LJT16" s="154"/>
      <c r="LJU16" s="154"/>
      <c r="LJV16" s="154"/>
      <c r="LJW16" s="154"/>
      <c r="LJX16" s="154"/>
      <c r="LJY16" s="154"/>
      <c r="LJZ16" s="154"/>
      <c r="LKA16" s="154"/>
      <c r="LKB16" s="154"/>
      <c r="LKC16" s="154"/>
      <c r="LKD16" s="154"/>
      <c r="LKE16" s="154"/>
      <c r="LKF16" s="154"/>
      <c r="LKG16" s="154"/>
      <c r="LKH16" s="154"/>
      <c r="LKI16" s="154"/>
      <c r="LKJ16" s="154"/>
      <c r="LKK16" s="154"/>
      <c r="LKL16" s="154"/>
      <c r="LKM16" s="154"/>
      <c r="LKN16" s="154"/>
      <c r="LKO16" s="154"/>
      <c r="LKP16" s="154"/>
      <c r="LKQ16" s="154"/>
      <c r="LKR16" s="154"/>
      <c r="LKS16" s="154"/>
      <c r="LKT16" s="154"/>
      <c r="LKU16" s="154"/>
      <c r="LKV16" s="154"/>
      <c r="LKW16" s="154"/>
      <c r="LKX16" s="154"/>
      <c r="LKY16" s="154"/>
      <c r="LKZ16" s="154"/>
      <c r="LLA16" s="154"/>
      <c r="LLB16" s="154"/>
      <c r="LLC16" s="154"/>
      <c r="LLD16" s="154"/>
      <c r="LLE16" s="154"/>
      <c r="LLF16" s="154"/>
      <c r="LLG16" s="154"/>
      <c r="LLH16" s="154"/>
      <c r="LLI16" s="154"/>
      <c r="LLJ16" s="154"/>
      <c r="LLK16" s="154"/>
      <c r="LLL16" s="154"/>
      <c r="LLM16" s="154"/>
      <c r="LLN16" s="154"/>
      <c r="LLO16" s="154"/>
      <c r="LLP16" s="154"/>
      <c r="LLQ16" s="154"/>
      <c r="LLR16" s="154"/>
      <c r="LLS16" s="154"/>
      <c r="LLT16" s="154"/>
      <c r="LLU16" s="154"/>
      <c r="LLV16" s="154"/>
      <c r="LLW16" s="154"/>
      <c r="LLX16" s="154"/>
      <c r="LLY16" s="154"/>
      <c r="LLZ16" s="154"/>
      <c r="LMA16" s="154"/>
      <c r="LMB16" s="154"/>
      <c r="LMC16" s="154"/>
      <c r="LMD16" s="154"/>
      <c r="LME16" s="154"/>
      <c r="LMF16" s="154"/>
      <c r="LMG16" s="154"/>
      <c r="LMH16" s="154"/>
      <c r="LMI16" s="154"/>
      <c r="LMJ16" s="154"/>
      <c r="LMK16" s="154"/>
      <c r="LML16" s="154"/>
      <c r="LMM16" s="154"/>
      <c r="LMN16" s="154"/>
      <c r="LMO16" s="154"/>
      <c r="LMP16" s="154"/>
      <c r="LMQ16" s="154"/>
      <c r="LMR16" s="154"/>
      <c r="LMS16" s="154"/>
      <c r="LMT16" s="154"/>
      <c r="LMU16" s="154"/>
      <c r="LMV16" s="154"/>
      <c r="LMW16" s="154"/>
      <c r="LMX16" s="154"/>
      <c r="LMY16" s="154"/>
      <c r="LMZ16" s="154"/>
      <c r="LNA16" s="154"/>
      <c r="LNB16" s="154"/>
      <c r="LNC16" s="154"/>
      <c r="LND16" s="154"/>
      <c r="LNE16" s="154"/>
      <c r="LNF16" s="154"/>
      <c r="LNG16" s="154"/>
      <c r="LNH16" s="154"/>
      <c r="LNI16" s="154"/>
      <c r="LNJ16" s="154"/>
      <c r="LNK16" s="154"/>
      <c r="LNL16" s="154"/>
      <c r="LNM16" s="154"/>
      <c r="LNN16" s="154"/>
      <c r="LNO16" s="154"/>
      <c r="LNP16" s="154"/>
      <c r="LNQ16" s="154"/>
      <c r="LNR16" s="154"/>
      <c r="LNS16" s="154"/>
      <c r="LNT16" s="154"/>
      <c r="LNU16" s="154"/>
      <c r="LNV16" s="154"/>
      <c r="LNW16" s="154"/>
      <c r="LNX16" s="154"/>
      <c r="LNY16" s="154"/>
      <c r="LNZ16" s="154"/>
      <c r="LOA16" s="154"/>
      <c r="LOB16" s="154"/>
      <c r="LOC16" s="154"/>
      <c r="LOD16" s="154"/>
      <c r="LOE16" s="154"/>
      <c r="LOF16" s="154"/>
      <c r="LOG16" s="154"/>
      <c r="LOH16" s="154"/>
      <c r="LOI16" s="154"/>
      <c r="LOJ16" s="154"/>
      <c r="LOK16" s="154"/>
      <c r="LOL16" s="154"/>
      <c r="LOM16" s="154"/>
      <c r="LON16" s="154"/>
      <c r="LOO16" s="154"/>
      <c r="LOP16" s="154"/>
      <c r="LOQ16" s="154"/>
      <c r="LOR16" s="154"/>
      <c r="LOS16" s="154"/>
      <c r="LOT16" s="154"/>
      <c r="LOU16" s="154"/>
      <c r="LOV16" s="154"/>
      <c r="LOW16" s="154"/>
      <c r="LOX16" s="154"/>
      <c r="LOY16" s="154"/>
      <c r="LOZ16" s="154"/>
      <c r="LPA16" s="154"/>
      <c r="LPB16" s="154"/>
      <c r="LPC16" s="154"/>
      <c r="LPD16" s="154"/>
      <c r="LPE16" s="154"/>
      <c r="LPF16" s="154"/>
      <c r="LPG16" s="154"/>
      <c r="LPH16" s="154"/>
      <c r="LPI16" s="154"/>
      <c r="LPJ16" s="154"/>
      <c r="LPK16" s="154"/>
      <c r="LPL16" s="154"/>
      <c r="LPM16" s="154"/>
      <c r="LPN16" s="154"/>
      <c r="LPO16" s="154"/>
      <c r="LPP16" s="154"/>
      <c r="LPQ16" s="154"/>
      <c r="LPR16" s="154"/>
      <c r="LPS16" s="154"/>
      <c r="LPT16" s="154"/>
      <c r="LPU16" s="154"/>
      <c r="LPV16" s="154"/>
      <c r="LPW16" s="154"/>
      <c r="LPX16" s="154"/>
      <c r="LPY16" s="154"/>
      <c r="LPZ16" s="154"/>
      <c r="LQA16" s="154"/>
      <c r="LQB16" s="154"/>
      <c r="LQC16" s="154"/>
      <c r="LQD16" s="154"/>
      <c r="LQE16" s="154"/>
      <c r="LQF16" s="154"/>
      <c r="LQG16" s="154"/>
      <c r="LQH16" s="154"/>
      <c r="LQI16" s="154"/>
      <c r="LQJ16" s="154"/>
      <c r="LQK16" s="154"/>
      <c r="LQL16" s="154"/>
      <c r="LQM16" s="154"/>
      <c r="LQN16" s="154"/>
      <c r="LQO16" s="154"/>
      <c r="LQP16" s="154"/>
      <c r="LQQ16" s="154"/>
      <c r="LQR16" s="154"/>
      <c r="LQS16" s="154"/>
      <c r="LQT16" s="154"/>
      <c r="LQU16" s="154"/>
      <c r="LQV16" s="154"/>
      <c r="LQW16" s="154"/>
      <c r="LQX16" s="154"/>
      <c r="LQY16" s="154"/>
      <c r="LQZ16" s="154"/>
      <c r="LRA16" s="154"/>
      <c r="LRB16" s="154"/>
      <c r="LRC16" s="154"/>
      <c r="LRD16" s="154"/>
      <c r="LRE16" s="154"/>
      <c r="LRF16" s="154"/>
      <c r="LRG16" s="154"/>
      <c r="LRH16" s="154"/>
      <c r="LRI16" s="154"/>
      <c r="LRJ16" s="154"/>
      <c r="LRK16" s="154"/>
      <c r="LRL16" s="154"/>
      <c r="LRM16" s="154"/>
      <c r="LRN16" s="154"/>
      <c r="LRO16" s="154"/>
      <c r="LRP16" s="154"/>
      <c r="LRQ16" s="154"/>
      <c r="LRR16" s="154"/>
      <c r="LRS16" s="154"/>
      <c r="LRT16" s="154"/>
      <c r="LRU16" s="154"/>
      <c r="LRV16" s="154"/>
      <c r="LRW16" s="154"/>
      <c r="LRX16" s="154"/>
      <c r="LRY16" s="154"/>
      <c r="LRZ16" s="154"/>
      <c r="LSA16" s="154"/>
      <c r="LSB16" s="154"/>
      <c r="LSC16" s="154"/>
      <c r="LSD16" s="154"/>
      <c r="LSE16" s="154"/>
      <c r="LSF16" s="154"/>
      <c r="LSG16" s="154"/>
      <c r="LSH16" s="154"/>
      <c r="LSI16" s="154"/>
      <c r="LSJ16" s="154"/>
      <c r="LSK16" s="154"/>
      <c r="LSL16" s="154"/>
      <c r="LSM16" s="154"/>
      <c r="LSN16" s="154"/>
      <c r="LSO16" s="154"/>
      <c r="LSP16" s="154"/>
      <c r="LSQ16" s="154"/>
      <c r="LSR16" s="154"/>
      <c r="LSS16" s="154"/>
      <c r="LST16" s="154"/>
      <c r="LSU16" s="154"/>
      <c r="LSV16" s="154"/>
      <c r="LSW16" s="154"/>
      <c r="LSX16" s="154"/>
      <c r="LSY16" s="154"/>
      <c r="LSZ16" s="154"/>
      <c r="LTA16" s="154"/>
      <c r="LTB16" s="154"/>
      <c r="LTC16" s="154"/>
      <c r="LTD16" s="154"/>
      <c r="LTE16" s="154"/>
      <c r="LTF16" s="154"/>
      <c r="LTG16" s="154"/>
      <c r="LTH16" s="154"/>
      <c r="LTI16" s="154"/>
      <c r="LTJ16" s="154"/>
      <c r="LTK16" s="154"/>
      <c r="LTL16" s="154"/>
      <c r="LTM16" s="154"/>
      <c r="LTN16" s="154"/>
      <c r="LTO16" s="154"/>
      <c r="LTP16" s="154"/>
      <c r="LTQ16" s="154"/>
      <c r="LTR16" s="154"/>
      <c r="LTS16" s="154"/>
      <c r="LTT16" s="154"/>
      <c r="LTU16" s="154"/>
      <c r="LTV16" s="154"/>
      <c r="LTW16" s="154"/>
      <c r="LTX16" s="154"/>
      <c r="LTY16" s="154"/>
      <c r="LTZ16" s="154"/>
      <c r="LUA16" s="154"/>
      <c r="LUB16" s="154"/>
      <c r="LUC16" s="154"/>
      <c r="LUD16" s="154"/>
      <c r="LUE16" s="154"/>
      <c r="LUF16" s="154"/>
      <c r="LUG16" s="154"/>
      <c r="LUH16" s="154"/>
      <c r="LUI16" s="154"/>
      <c r="LUJ16" s="154"/>
      <c r="LUK16" s="154"/>
      <c r="LUL16" s="154"/>
      <c r="LUM16" s="154"/>
      <c r="LUN16" s="154"/>
      <c r="LUO16" s="154"/>
      <c r="LUP16" s="154"/>
      <c r="LUQ16" s="154"/>
      <c r="LUR16" s="154"/>
      <c r="LUS16" s="154"/>
      <c r="LUT16" s="154"/>
      <c r="LUU16" s="154"/>
      <c r="LUV16" s="154"/>
      <c r="LUW16" s="154"/>
      <c r="LUX16" s="154"/>
      <c r="LUY16" s="154"/>
      <c r="LUZ16" s="154"/>
      <c r="LVA16" s="154"/>
      <c r="LVB16" s="154"/>
      <c r="LVC16" s="154"/>
      <c r="LVD16" s="154"/>
      <c r="LVE16" s="154"/>
      <c r="LVF16" s="154"/>
      <c r="LVG16" s="154"/>
      <c r="LVH16" s="154"/>
      <c r="LVI16" s="154"/>
      <c r="LVJ16" s="154"/>
      <c r="LVK16" s="154"/>
      <c r="LVL16" s="154"/>
      <c r="LVM16" s="154"/>
      <c r="LVN16" s="154"/>
      <c r="LVO16" s="154"/>
      <c r="LVP16" s="154"/>
      <c r="LVQ16" s="154"/>
      <c r="LVR16" s="154"/>
      <c r="LVS16" s="154"/>
      <c r="LVT16" s="154"/>
      <c r="LVU16" s="154"/>
      <c r="LVV16" s="154"/>
      <c r="LVW16" s="154"/>
      <c r="LVX16" s="154"/>
      <c r="LVY16" s="154"/>
      <c r="LVZ16" s="154"/>
      <c r="LWA16" s="154"/>
      <c r="LWB16" s="154"/>
      <c r="LWC16" s="154"/>
      <c r="LWD16" s="154"/>
      <c r="LWE16" s="154"/>
      <c r="LWF16" s="154"/>
      <c r="LWG16" s="154"/>
      <c r="LWH16" s="154"/>
      <c r="LWI16" s="154"/>
      <c r="LWJ16" s="154"/>
      <c r="LWK16" s="154"/>
      <c r="LWL16" s="154"/>
      <c r="LWM16" s="154"/>
      <c r="LWN16" s="154"/>
      <c r="LWO16" s="154"/>
      <c r="LWP16" s="154"/>
      <c r="LWQ16" s="154"/>
      <c r="LWR16" s="154"/>
      <c r="LWS16" s="154"/>
      <c r="LWT16" s="154"/>
      <c r="LWU16" s="154"/>
      <c r="LWV16" s="154"/>
      <c r="LWW16" s="154"/>
      <c r="LWX16" s="154"/>
      <c r="LWY16" s="154"/>
      <c r="LWZ16" s="154"/>
      <c r="LXA16" s="154"/>
      <c r="LXB16" s="154"/>
      <c r="LXC16" s="154"/>
      <c r="LXD16" s="154"/>
      <c r="LXE16" s="154"/>
      <c r="LXF16" s="154"/>
      <c r="LXG16" s="154"/>
      <c r="LXH16" s="154"/>
      <c r="LXI16" s="154"/>
      <c r="LXJ16" s="154"/>
      <c r="LXK16" s="154"/>
      <c r="LXL16" s="154"/>
      <c r="LXM16" s="154"/>
      <c r="LXN16" s="154"/>
      <c r="LXO16" s="154"/>
      <c r="LXP16" s="154"/>
      <c r="LXQ16" s="154"/>
      <c r="LXR16" s="154"/>
      <c r="LXS16" s="154"/>
      <c r="LXT16" s="154"/>
      <c r="LXU16" s="154"/>
      <c r="LXV16" s="154"/>
      <c r="LXW16" s="154"/>
      <c r="LXX16" s="154"/>
      <c r="LXY16" s="154"/>
      <c r="LXZ16" s="154"/>
      <c r="LYA16" s="154"/>
      <c r="LYB16" s="154"/>
      <c r="LYC16" s="154"/>
      <c r="LYD16" s="154"/>
      <c r="LYE16" s="154"/>
      <c r="LYF16" s="154"/>
      <c r="LYG16" s="154"/>
      <c r="LYH16" s="154"/>
      <c r="LYI16" s="154"/>
      <c r="LYJ16" s="154"/>
      <c r="LYK16" s="154"/>
      <c r="LYL16" s="154"/>
      <c r="LYM16" s="154"/>
      <c r="LYN16" s="154"/>
      <c r="LYO16" s="154"/>
      <c r="LYP16" s="154"/>
      <c r="LYQ16" s="154"/>
      <c r="LYR16" s="154"/>
      <c r="LYS16" s="154"/>
      <c r="LYT16" s="154"/>
      <c r="LYU16" s="154"/>
      <c r="LYV16" s="154"/>
      <c r="LYW16" s="154"/>
      <c r="LYX16" s="154"/>
      <c r="LYY16" s="154"/>
      <c r="LYZ16" s="154"/>
      <c r="LZA16" s="154"/>
      <c r="LZB16" s="154"/>
      <c r="LZC16" s="154"/>
      <c r="LZD16" s="154"/>
      <c r="LZE16" s="154"/>
      <c r="LZF16" s="154"/>
      <c r="LZG16" s="154"/>
      <c r="LZH16" s="154"/>
      <c r="LZI16" s="154"/>
      <c r="LZJ16" s="154"/>
      <c r="LZK16" s="154"/>
      <c r="LZL16" s="154"/>
      <c r="LZM16" s="154"/>
      <c r="LZN16" s="154"/>
      <c r="LZO16" s="154"/>
      <c r="LZP16" s="154"/>
      <c r="LZQ16" s="154"/>
      <c r="LZR16" s="154"/>
      <c r="LZS16" s="154"/>
      <c r="LZT16" s="154"/>
      <c r="LZU16" s="154"/>
      <c r="LZV16" s="154"/>
      <c r="LZW16" s="154"/>
      <c r="LZX16" s="154"/>
      <c r="LZY16" s="154"/>
      <c r="LZZ16" s="154"/>
      <c r="MAA16" s="154"/>
      <c r="MAB16" s="154"/>
      <c r="MAC16" s="154"/>
      <c r="MAD16" s="154"/>
      <c r="MAE16" s="154"/>
      <c r="MAF16" s="154"/>
      <c r="MAG16" s="154"/>
      <c r="MAH16" s="154"/>
      <c r="MAI16" s="154"/>
      <c r="MAJ16" s="154"/>
      <c r="MAK16" s="154"/>
      <c r="MAL16" s="154"/>
      <c r="MAM16" s="154"/>
      <c r="MAN16" s="154"/>
      <c r="MAO16" s="154"/>
      <c r="MAP16" s="154"/>
      <c r="MAQ16" s="154"/>
      <c r="MAR16" s="154"/>
      <c r="MAS16" s="154"/>
      <c r="MAT16" s="154"/>
      <c r="MAU16" s="154"/>
      <c r="MAV16" s="154"/>
      <c r="MAW16" s="154"/>
      <c r="MAX16" s="154"/>
      <c r="MAY16" s="154"/>
      <c r="MAZ16" s="154"/>
      <c r="MBA16" s="154"/>
      <c r="MBB16" s="154"/>
      <c r="MBC16" s="154"/>
      <c r="MBD16" s="154"/>
      <c r="MBE16" s="154"/>
      <c r="MBF16" s="154"/>
      <c r="MBG16" s="154"/>
      <c r="MBH16" s="154"/>
      <c r="MBI16" s="154"/>
      <c r="MBJ16" s="154"/>
      <c r="MBK16" s="154"/>
      <c r="MBL16" s="154"/>
      <c r="MBM16" s="154"/>
      <c r="MBN16" s="154"/>
      <c r="MBO16" s="154"/>
      <c r="MBP16" s="154"/>
      <c r="MBQ16" s="154"/>
      <c r="MBR16" s="154"/>
      <c r="MBS16" s="154"/>
      <c r="MBT16" s="154"/>
      <c r="MBU16" s="154"/>
      <c r="MBV16" s="154"/>
      <c r="MBW16" s="154"/>
      <c r="MBX16" s="154"/>
      <c r="MBY16" s="154"/>
      <c r="MBZ16" s="154"/>
      <c r="MCA16" s="154"/>
      <c r="MCB16" s="154"/>
      <c r="MCC16" s="154"/>
      <c r="MCD16" s="154"/>
      <c r="MCE16" s="154"/>
      <c r="MCF16" s="154"/>
      <c r="MCG16" s="154"/>
      <c r="MCH16" s="154"/>
      <c r="MCI16" s="154"/>
      <c r="MCJ16" s="154"/>
      <c r="MCK16" s="154"/>
      <c r="MCL16" s="154"/>
      <c r="MCM16" s="154"/>
      <c r="MCN16" s="154"/>
      <c r="MCO16" s="154"/>
      <c r="MCP16" s="154"/>
      <c r="MCQ16" s="154"/>
      <c r="MCR16" s="154"/>
      <c r="MCS16" s="154"/>
      <c r="MCT16" s="154"/>
      <c r="MCU16" s="154"/>
      <c r="MCV16" s="154"/>
      <c r="MCW16" s="154"/>
      <c r="MCX16" s="154"/>
      <c r="MCY16" s="154"/>
      <c r="MCZ16" s="154"/>
      <c r="MDA16" s="154"/>
      <c r="MDB16" s="154"/>
      <c r="MDC16" s="154"/>
      <c r="MDD16" s="154"/>
      <c r="MDE16" s="154"/>
      <c r="MDF16" s="154"/>
      <c r="MDG16" s="154"/>
      <c r="MDH16" s="154"/>
      <c r="MDI16" s="154"/>
      <c r="MDJ16" s="154"/>
      <c r="MDK16" s="154"/>
      <c r="MDL16" s="154"/>
      <c r="MDM16" s="154"/>
      <c r="MDN16" s="154"/>
      <c r="MDO16" s="154"/>
      <c r="MDP16" s="154"/>
      <c r="MDQ16" s="154"/>
      <c r="MDR16" s="154"/>
      <c r="MDS16" s="154"/>
      <c r="MDT16" s="154"/>
      <c r="MDU16" s="154"/>
      <c r="MDV16" s="154"/>
      <c r="MDW16" s="154"/>
      <c r="MDX16" s="154"/>
      <c r="MDY16" s="154"/>
      <c r="MDZ16" s="154"/>
      <c r="MEA16" s="154"/>
      <c r="MEB16" s="154"/>
      <c r="MEC16" s="154"/>
      <c r="MED16" s="154"/>
      <c r="MEE16" s="154"/>
      <c r="MEF16" s="154"/>
      <c r="MEG16" s="154"/>
      <c r="MEH16" s="154"/>
      <c r="MEI16" s="154"/>
      <c r="MEJ16" s="154"/>
      <c r="MEK16" s="154"/>
      <c r="MEL16" s="154"/>
      <c r="MEM16" s="154"/>
      <c r="MEN16" s="154"/>
      <c r="MEO16" s="154"/>
      <c r="MEP16" s="154"/>
      <c r="MEQ16" s="154"/>
      <c r="MER16" s="154"/>
      <c r="MES16" s="154"/>
      <c r="MET16" s="154"/>
      <c r="MEU16" s="154"/>
      <c r="MEV16" s="154"/>
      <c r="MEW16" s="154"/>
      <c r="MEX16" s="154"/>
      <c r="MEY16" s="154"/>
      <c r="MEZ16" s="154"/>
      <c r="MFA16" s="154"/>
      <c r="MFB16" s="154"/>
      <c r="MFC16" s="154"/>
      <c r="MFD16" s="154"/>
      <c r="MFE16" s="154"/>
      <c r="MFF16" s="154"/>
      <c r="MFG16" s="154"/>
      <c r="MFH16" s="154"/>
      <c r="MFI16" s="154"/>
      <c r="MFJ16" s="154"/>
      <c r="MFK16" s="154"/>
      <c r="MFL16" s="154"/>
      <c r="MFM16" s="154"/>
      <c r="MFN16" s="154"/>
      <c r="MFO16" s="154"/>
      <c r="MFP16" s="154"/>
      <c r="MFQ16" s="154"/>
      <c r="MFR16" s="154"/>
      <c r="MFS16" s="154"/>
      <c r="MFT16" s="154"/>
      <c r="MFU16" s="154"/>
      <c r="MFV16" s="154"/>
      <c r="MFW16" s="154"/>
      <c r="MFX16" s="154"/>
      <c r="MFY16" s="154"/>
      <c r="MFZ16" s="154"/>
      <c r="MGA16" s="154"/>
      <c r="MGB16" s="154"/>
      <c r="MGC16" s="154"/>
      <c r="MGD16" s="154"/>
      <c r="MGE16" s="154"/>
      <c r="MGF16" s="154"/>
      <c r="MGG16" s="154"/>
      <c r="MGH16" s="154"/>
      <c r="MGI16" s="154"/>
      <c r="MGJ16" s="154"/>
      <c r="MGK16" s="154"/>
      <c r="MGL16" s="154"/>
      <c r="MGM16" s="154"/>
      <c r="MGN16" s="154"/>
      <c r="MGO16" s="154"/>
      <c r="MGP16" s="154"/>
      <c r="MGQ16" s="154"/>
      <c r="MGR16" s="154"/>
      <c r="MGS16" s="154"/>
      <c r="MGT16" s="154"/>
      <c r="MGU16" s="154"/>
      <c r="MGV16" s="154"/>
      <c r="MGW16" s="154"/>
      <c r="MGX16" s="154"/>
      <c r="MGY16" s="154"/>
      <c r="MGZ16" s="154"/>
      <c r="MHA16" s="154"/>
      <c r="MHB16" s="154"/>
      <c r="MHC16" s="154"/>
      <c r="MHD16" s="154"/>
      <c r="MHE16" s="154"/>
      <c r="MHF16" s="154"/>
      <c r="MHG16" s="154"/>
      <c r="MHH16" s="154"/>
      <c r="MHI16" s="154"/>
      <c r="MHJ16" s="154"/>
      <c r="MHK16" s="154"/>
      <c r="MHL16" s="154"/>
      <c r="MHM16" s="154"/>
      <c r="MHN16" s="154"/>
      <c r="MHO16" s="154"/>
      <c r="MHP16" s="154"/>
      <c r="MHQ16" s="154"/>
      <c r="MHR16" s="154"/>
      <c r="MHS16" s="154"/>
      <c r="MHT16" s="154"/>
      <c r="MHU16" s="154"/>
      <c r="MHV16" s="154"/>
      <c r="MHW16" s="154"/>
      <c r="MHX16" s="154"/>
      <c r="MHY16" s="154"/>
      <c r="MHZ16" s="154"/>
      <c r="MIA16" s="154"/>
      <c r="MIB16" s="154"/>
      <c r="MIC16" s="154"/>
      <c r="MID16" s="154"/>
      <c r="MIE16" s="154"/>
      <c r="MIF16" s="154"/>
      <c r="MIG16" s="154"/>
      <c r="MIH16" s="154"/>
      <c r="MII16" s="154"/>
      <c r="MIJ16" s="154"/>
      <c r="MIK16" s="154"/>
      <c r="MIL16" s="154"/>
      <c r="MIM16" s="154"/>
      <c r="MIN16" s="154"/>
      <c r="MIO16" s="154"/>
      <c r="MIP16" s="154"/>
      <c r="MIQ16" s="154"/>
      <c r="MIR16" s="154"/>
      <c r="MIS16" s="154"/>
      <c r="MIT16" s="154"/>
      <c r="MIU16" s="154"/>
      <c r="MIV16" s="154"/>
      <c r="MIW16" s="154"/>
      <c r="MIX16" s="154"/>
      <c r="MIY16" s="154"/>
      <c r="MIZ16" s="154"/>
      <c r="MJA16" s="154"/>
      <c r="MJB16" s="154"/>
      <c r="MJC16" s="154"/>
      <c r="MJD16" s="154"/>
      <c r="MJE16" s="154"/>
      <c r="MJF16" s="154"/>
      <c r="MJG16" s="154"/>
      <c r="MJH16" s="154"/>
      <c r="MJI16" s="154"/>
      <c r="MJJ16" s="154"/>
      <c r="MJK16" s="154"/>
      <c r="MJL16" s="154"/>
      <c r="MJM16" s="154"/>
      <c r="MJN16" s="154"/>
      <c r="MJO16" s="154"/>
      <c r="MJP16" s="154"/>
      <c r="MJQ16" s="154"/>
      <c r="MJR16" s="154"/>
      <c r="MJS16" s="154"/>
      <c r="MJT16" s="154"/>
      <c r="MJU16" s="154"/>
      <c r="MJV16" s="154"/>
      <c r="MJW16" s="154"/>
      <c r="MJX16" s="154"/>
      <c r="MJY16" s="154"/>
      <c r="MJZ16" s="154"/>
      <c r="MKA16" s="154"/>
      <c r="MKB16" s="154"/>
      <c r="MKC16" s="154"/>
      <c r="MKD16" s="154"/>
      <c r="MKE16" s="154"/>
      <c r="MKF16" s="154"/>
      <c r="MKG16" s="154"/>
      <c r="MKH16" s="154"/>
      <c r="MKI16" s="154"/>
      <c r="MKJ16" s="154"/>
      <c r="MKK16" s="154"/>
      <c r="MKL16" s="154"/>
      <c r="MKM16" s="154"/>
      <c r="MKN16" s="154"/>
      <c r="MKO16" s="154"/>
      <c r="MKP16" s="154"/>
      <c r="MKQ16" s="154"/>
      <c r="MKR16" s="154"/>
      <c r="MKS16" s="154"/>
      <c r="MKT16" s="154"/>
      <c r="MKU16" s="154"/>
      <c r="MKV16" s="154"/>
      <c r="MKW16" s="154"/>
      <c r="MKX16" s="154"/>
      <c r="MKY16" s="154"/>
      <c r="MKZ16" s="154"/>
      <c r="MLA16" s="154"/>
      <c r="MLB16" s="154"/>
      <c r="MLC16" s="154"/>
      <c r="MLD16" s="154"/>
      <c r="MLE16" s="154"/>
      <c r="MLF16" s="154"/>
      <c r="MLG16" s="154"/>
      <c r="MLH16" s="154"/>
      <c r="MLI16" s="154"/>
      <c r="MLJ16" s="154"/>
      <c r="MLK16" s="154"/>
      <c r="MLL16" s="154"/>
      <c r="MLM16" s="154"/>
      <c r="MLN16" s="154"/>
      <c r="MLO16" s="154"/>
      <c r="MLP16" s="154"/>
      <c r="MLQ16" s="154"/>
      <c r="MLR16" s="154"/>
      <c r="MLS16" s="154"/>
      <c r="MLT16" s="154"/>
      <c r="MLU16" s="154"/>
      <c r="MLV16" s="154"/>
      <c r="MLW16" s="154"/>
      <c r="MLX16" s="154"/>
      <c r="MLY16" s="154"/>
      <c r="MLZ16" s="154"/>
      <c r="MMA16" s="154"/>
      <c r="MMB16" s="154"/>
      <c r="MMC16" s="154"/>
      <c r="MMD16" s="154"/>
      <c r="MME16" s="154"/>
      <c r="MMF16" s="154"/>
      <c r="MMG16" s="154"/>
      <c r="MMH16" s="154"/>
      <c r="MMI16" s="154"/>
      <c r="MMJ16" s="154"/>
      <c r="MMK16" s="154"/>
      <c r="MML16" s="154"/>
      <c r="MMM16" s="154"/>
      <c r="MMN16" s="154"/>
      <c r="MMO16" s="154"/>
      <c r="MMP16" s="154"/>
      <c r="MMQ16" s="154"/>
      <c r="MMR16" s="154"/>
      <c r="MMS16" s="154"/>
      <c r="MMT16" s="154"/>
      <c r="MMU16" s="154"/>
      <c r="MMV16" s="154"/>
      <c r="MMW16" s="154"/>
      <c r="MMX16" s="154"/>
      <c r="MMY16" s="154"/>
      <c r="MMZ16" s="154"/>
      <c r="MNA16" s="154"/>
      <c r="MNB16" s="154"/>
      <c r="MNC16" s="154"/>
      <c r="MND16" s="154"/>
      <c r="MNE16" s="154"/>
      <c r="MNF16" s="154"/>
      <c r="MNG16" s="154"/>
      <c r="MNH16" s="154"/>
      <c r="MNI16" s="154"/>
      <c r="MNJ16" s="154"/>
      <c r="MNK16" s="154"/>
      <c r="MNL16" s="154"/>
      <c r="MNM16" s="154"/>
      <c r="MNN16" s="154"/>
      <c r="MNO16" s="154"/>
      <c r="MNP16" s="154"/>
      <c r="MNQ16" s="154"/>
      <c r="MNR16" s="154"/>
      <c r="MNS16" s="154"/>
      <c r="MNT16" s="154"/>
      <c r="MNU16" s="154"/>
      <c r="MNV16" s="154"/>
      <c r="MNW16" s="154"/>
      <c r="MNX16" s="154"/>
      <c r="MNY16" s="154"/>
      <c r="MNZ16" s="154"/>
      <c r="MOA16" s="154"/>
      <c r="MOB16" s="154"/>
      <c r="MOC16" s="154"/>
      <c r="MOD16" s="154"/>
      <c r="MOE16" s="154"/>
      <c r="MOF16" s="154"/>
      <c r="MOG16" s="154"/>
      <c r="MOH16" s="154"/>
      <c r="MOI16" s="154"/>
      <c r="MOJ16" s="154"/>
      <c r="MOK16" s="154"/>
      <c r="MOL16" s="154"/>
      <c r="MOM16" s="154"/>
      <c r="MON16" s="154"/>
      <c r="MOO16" s="154"/>
      <c r="MOP16" s="154"/>
      <c r="MOQ16" s="154"/>
      <c r="MOR16" s="154"/>
      <c r="MOS16" s="154"/>
      <c r="MOT16" s="154"/>
      <c r="MOU16" s="154"/>
      <c r="MOV16" s="154"/>
      <c r="MOW16" s="154"/>
      <c r="MOX16" s="154"/>
      <c r="MOY16" s="154"/>
      <c r="MOZ16" s="154"/>
      <c r="MPA16" s="154"/>
      <c r="MPB16" s="154"/>
      <c r="MPC16" s="154"/>
      <c r="MPD16" s="154"/>
      <c r="MPE16" s="154"/>
      <c r="MPF16" s="154"/>
      <c r="MPG16" s="154"/>
      <c r="MPH16" s="154"/>
      <c r="MPI16" s="154"/>
      <c r="MPJ16" s="154"/>
      <c r="MPK16" s="154"/>
      <c r="MPL16" s="154"/>
      <c r="MPM16" s="154"/>
      <c r="MPN16" s="154"/>
      <c r="MPO16" s="154"/>
      <c r="MPP16" s="154"/>
      <c r="MPQ16" s="154"/>
      <c r="MPR16" s="154"/>
      <c r="MPS16" s="154"/>
      <c r="MPT16" s="154"/>
      <c r="MPU16" s="154"/>
      <c r="MPV16" s="154"/>
      <c r="MPW16" s="154"/>
      <c r="MPX16" s="154"/>
      <c r="MPY16" s="154"/>
      <c r="MPZ16" s="154"/>
      <c r="MQA16" s="154"/>
      <c r="MQB16" s="154"/>
      <c r="MQC16" s="154"/>
      <c r="MQD16" s="154"/>
      <c r="MQE16" s="154"/>
      <c r="MQF16" s="154"/>
      <c r="MQG16" s="154"/>
      <c r="MQH16" s="154"/>
      <c r="MQI16" s="154"/>
      <c r="MQJ16" s="154"/>
      <c r="MQK16" s="154"/>
      <c r="MQL16" s="154"/>
      <c r="MQM16" s="154"/>
      <c r="MQN16" s="154"/>
      <c r="MQO16" s="154"/>
      <c r="MQP16" s="154"/>
      <c r="MQQ16" s="154"/>
      <c r="MQR16" s="154"/>
      <c r="MQS16" s="154"/>
      <c r="MQT16" s="154"/>
      <c r="MQU16" s="154"/>
      <c r="MQV16" s="154"/>
      <c r="MQW16" s="154"/>
      <c r="MQX16" s="154"/>
      <c r="MQY16" s="154"/>
      <c r="MQZ16" s="154"/>
      <c r="MRA16" s="154"/>
      <c r="MRB16" s="154"/>
      <c r="MRC16" s="154"/>
      <c r="MRD16" s="154"/>
      <c r="MRE16" s="154"/>
      <c r="MRF16" s="154"/>
      <c r="MRG16" s="154"/>
      <c r="MRH16" s="154"/>
      <c r="MRI16" s="154"/>
      <c r="MRJ16" s="154"/>
      <c r="MRK16" s="154"/>
      <c r="MRL16" s="154"/>
      <c r="MRM16" s="154"/>
      <c r="MRN16" s="154"/>
      <c r="MRO16" s="154"/>
      <c r="MRP16" s="154"/>
      <c r="MRQ16" s="154"/>
      <c r="MRR16" s="154"/>
      <c r="MRS16" s="154"/>
      <c r="MRT16" s="154"/>
      <c r="MRU16" s="154"/>
      <c r="MRV16" s="154"/>
      <c r="MRW16" s="154"/>
      <c r="MRX16" s="154"/>
      <c r="MRY16" s="154"/>
      <c r="MRZ16" s="154"/>
      <c r="MSA16" s="154"/>
      <c r="MSB16" s="154"/>
      <c r="MSC16" s="154"/>
      <c r="MSD16" s="154"/>
      <c r="MSE16" s="154"/>
      <c r="MSF16" s="154"/>
      <c r="MSG16" s="154"/>
      <c r="MSH16" s="154"/>
      <c r="MSI16" s="154"/>
      <c r="MSJ16" s="154"/>
      <c r="MSK16" s="154"/>
      <c r="MSL16" s="154"/>
      <c r="MSM16" s="154"/>
      <c r="MSN16" s="154"/>
      <c r="MSO16" s="154"/>
      <c r="MSP16" s="154"/>
      <c r="MSQ16" s="154"/>
      <c r="MSR16" s="154"/>
      <c r="MSS16" s="154"/>
      <c r="MST16" s="154"/>
      <c r="MSU16" s="154"/>
      <c r="MSV16" s="154"/>
      <c r="MSW16" s="154"/>
      <c r="MSX16" s="154"/>
      <c r="MSY16" s="154"/>
      <c r="MSZ16" s="154"/>
      <c r="MTA16" s="154"/>
      <c r="MTB16" s="154"/>
      <c r="MTC16" s="154"/>
      <c r="MTD16" s="154"/>
      <c r="MTE16" s="154"/>
      <c r="MTF16" s="154"/>
      <c r="MTG16" s="154"/>
      <c r="MTH16" s="154"/>
      <c r="MTI16" s="154"/>
      <c r="MTJ16" s="154"/>
      <c r="MTK16" s="154"/>
      <c r="MTL16" s="154"/>
      <c r="MTM16" s="154"/>
      <c r="MTN16" s="154"/>
      <c r="MTO16" s="154"/>
      <c r="MTP16" s="154"/>
      <c r="MTQ16" s="154"/>
      <c r="MTR16" s="154"/>
      <c r="MTS16" s="154"/>
      <c r="MTT16" s="154"/>
      <c r="MTU16" s="154"/>
      <c r="MTV16" s="154"/>
      <c r="MTW16" s="154"/>
      <c r="MTX16" s="154"/>
      <c r="MTY16" s="154"/>
      <c r="MTZ16" s="154"/>
      <c r="MUA16" s="154"/>
      <c r="MUB16" s="154"/>
      <c r="MUC16" s="154"/>
      <c r="MUD16" s="154"/>
      <c r="MUE16" s="154"/>
      <c r="MUF16" s="154"/>
      <c r="MUG16" s="154"/>
      <c r="MUH16" s="154"/>
      <c r="MUI16" s="154"/>
      <c r="MUJ16" s="154"/>
      <c r="MUK16" s="154"/>
      <c r="MUL16" s="154"/>
      <c r="MUM16" s="154"/>
      <c r="MUN16" s="154"/>
      <c r="MUO16" s="154"/>
      <c r="MUP16" s="154"/>
      <c r="MUQ16" s="154"/>
      <c r="MUR16" s="154"/>
      <c r="MUS16" s="154"/>
      <c r="MUT16" s="154"/>
      <c r="MUU16" s="154"/>
      <c r="MUV16" s="154"/>
      <c r="MUW16" s="154"/>
      <c r="MUX16" s="154"/>
      <c r="MUY16" s="154"/>
      <c r="MUZ16" s="154"/>
      <c r="MVA16" s="154"/>
      <c r="MVB16" s="154"/>
      <c r="MVC16" s="154"/>
      <c r="MVD16" s="154"/>
      <c r="MVE16" s="154"/>
      <c r="MVF16" s="154"/>
      <c r="MVG16" s="154"/>
      <c r="MVH16" s="154"/>
      <c r="MVI16" s="154"/>
      <c r="MVJ16" s="154"/>
      <c r="MVK16" s="154"/>
      <c r="MVL16" s="154"/>
      <c r="MVM16" s="154"/>
      <c r="MVN16" s="154"/>
      <c r="MVO16" s="154"/>
      <c r="MVP16" s="154"/>
      <c r="MVQ16" s="154"/>
      <c r="MVR16" s="154"/>
      <c r="MVS16" s="154"/>
      <c r="MVT16" s="154"/>
      <c r="MVU16" s="154"/>
      <c r="MVV16" s="154"/>
      <c r="MVW16" s="154"/>
      <c r="MVX16" s="154"/>
      <c r="MVY16" s="154"/>
      <c r="MVZ16" s="154"/>
      <c r="MWA16" s="154"/>
      <c r="MWB16" s="154"/>
      <c r="MWC16" s="154"/>
      <c r="MWD16" s="154"/>
      <c r="MWE16" s="154"/>
      <c r="MWF16" s="154"/>
      <c r="MWG16" s="154"/>
      <c r="MWH16" s="154"/>
      <c r="MWI16" s="154"/>
      <c r="MWJ16" s="154"/>
      <c r="MWK16" s="154"/>
      <c r="MWL16" s="154"/>
      <c r="MWM16" s="154"/>
      <c r="MWN16" s="154"/>
      <c r="MWO16" s="154"/>
      <c r="MWP16" s="154"/>
      <c r="MWQ16" s="154"/>
      <c r="MWR16" s="154"/>
      <c r="MWS16" s="154"/>
      <c r="MWT16" s="154"/>
      <c r="MWU16" s="154"/>
      <c r="MWV16" s="154"/>
      <c r="MWW16" s="154"/>
      <c r="MWX16" s="154"/>
      <c r="MWY16" s="154"/>
      <c r="MWZ16" s="154"/>
      <c r="MXA16" s="154"/>
      <c r="MXB16" s="154"/>
      <c r="MXC16" s="154"/>
      <c r="MXD16" s="154"/>
      <c r="MXE16" s="154"/>
      <c r="MXF16" s="154"/>
      <c r="MXG16" s="154"/>
      <c r="MXH16" s="154"/>
      <c r="MXI16" s="154"/>
      <c r="MXJ16" s="154"/>
      <c r="MXK16" s="154"/>
      <c r="MXL16" s="154"/>
      <c r="MXM16" s="154"/>
      <c r="MXN16" s="154"/>
      <c r="MXO16" s="154"/>
      <c r="MXP16" s="154"/>
      <c r="MXQ16" s="154"/>
      <c r="MXR16" s="154"/>
      <c r="MXS16" s="154"/>
      <c r="MXT16" s="154"/>
      <c r="MXU16" s="154"/>
      <c r="MXV16" s="154"/>
      <c r="MXW16" s="154"/>
      <c r="MXX16" s="154"/>
      <c r="MXY16" s="154"/>
      <c r="MXZ16" s="154"/>
      <c r="MYA16" s="154"/>
      <c r="MYB16" s="154"/>
      <c r="MYC16" s="154"/>
      <c r="MYD16" s="154"/>
      <c r="MYE16" s="154"/>
      <c r="MYF16" s="154"/>
      <c r="MYG16" s="154"/>
      <c r="MYH16" s="154"/>
      <c r="MYI16" s="154"/>
      <c r="MYJ16" s="154"/>
      <c r="MYK16" s="154"/>
      <c r="MYL16" s="154"/>
      <c r="MYM16" s="154"/>
      <c r="MYN16" s="154"/>
      <c r="MYO16" s="154"/>
      <c r="MYP16" s="154"/>
      <c r="MYQ16" s="154"/>
      <c r="MYR16" s="154"/>
      <c r="MYS16" s="154"/>
      <c r="MYT16" s="154"/>
      <c r="MYU16" s="154"/>
      <c r="MYV16" s="154"/>
      <c r="MYW16" s="154"/>
      <c r="MYX16" s="154"/>
      <c r="MYY16" s="154"/>
      <c r="MYZ16" s="154"/>
      <c r="MZA16" s="154"/>
      <c r="MZB16" s="154"/>
      <c r="MZC16" s="154"/>
      <c r="MZD16" s="154"/>
      <c r="MZE16" s="154"/>
      <c r="MZF16" s="154"/>
      <c r="MZG16" s="154"/>
      <c r="MZH16" s="154"/>
      <c r="MZI16" s="154"/>
      <c r="MZJ16" s="154"/>
      <c r="MZK16" s="154"/>
      <c r="MZL16" s="154"/>
      <c r="MZM16" s="154"/>
      <c r="MZN16" s="154"/>
      <c r="MZO16" s="154"/>
      <c r="MZP16" s="154"/>
      <c r="MZQ16" s="154"/>
      <c r="MZR16" s="154"/>
      <c r="MZS16" s="154"/>
      <c r="MZT16" s="154"/>
      <c r="MZU16" s="154"/>
      <c r="MZV16" s="154"/>
      <c r="MZW16" s="154"/>
      <c r="MZX16" s="154"/>
      <c r="MZY16" s="154"/>
      <c r="MZZ16" s="154"/>
      <c r="NAA16" s="154"/>
      <c r="NAB16" s="154"/>
      <c r="NAC16" s="154"/>
      <c r="NAD16" s="154"/>
      <c r="NAE16" s="154"/>
      <c r="NAF16" s="154"/>
      <c r="NAG16" s="154"/>
      <c r="NAH16" s="154"/>
      <c r="NAI16" s="154"/>
      <c r="NAJ16" s="154"/>
      <c r="NAK16" s="154"/>
      <c r="NAL16" s="154"/>
      <c r="NAM16" s="154"/>
      <c r="NAN16" s="154"/>
      <c r="NAO16" s="154"/>
      <c r="NAP16" s="154"/>
      <c r="NAQ16" s="154"/>
      <c r="NAR16" s="154"/>
      <c r="NAS16" s="154"/>
      <c r="NAT16" s="154"/>
      <c r="NAU16" s="154"/>
      <c r="NAV16" s="154"/>
      <c r="NAW16" s="154"/>
      <c r="NAX16" s="154"/>
      <c r="NAY16" s="154"/>
      <c r="NAZ16" s="154"/>
      <c r="NBA16" s="154"/>
      <c r="NBB16" s="154"/>
      <c r="NBC16" s="154"/>
      <c r="NBD16" s="154"/>
      <c r="NBE16" s="154"/>
      <c r="NBF16" s="154"/>
      <c r="NBG16" s="154"/>
      <c r="NBH16" s="154"/>
      <c r="NBI16" s="154"/>
      <c r="NBJ16" s="154"/>
      <c r="NBK16" s="154"/>
      <c r="NBL16" s="154"/>
      <c r="NBM16" s="154"/>
      <c r="NBN16" s="154"/>
      <c r="NBO16" s="154"/>
      <c r="NBP16" s="154"/>
      <c r="NBQ16" s="154"/>
      <c r="NBR16" s="154"/>
      <c r="NBS16" s="154"/>
      <c r="NBT16" s="154"/>
      <c r="NBU16" s="154"/>
      <c r="NBV16" s="154"/>
      <c r="NBW16" s="154"/>
      <c r="NBX16" s="154"/>
      <c r="NBY16" s="154"/>
      <c r="NBZ16" s="154"/>
      <c r="NCA16" s="154"/>
      <c r="NCB16" s="154"/>
      <c r="NCC16" s="154"/>
      <c r="NCD16" s="154"/>
      <c r="NCE16" s="154"/>
      <c r="NCF16" s="154"/>
      <c r="NCG16" s="154"/>
      <c r="NCH16" s="154"/>
      <c r="NCI16" s="154"/>
      <c r="NCJ16" s="154"/>
      <c r="NCK16" s="154"/>
      <c r="NCL16" s="154"/>
      <c r="NCM16" s="154"/>
      <c r="NCN16" s="154"/>
      <c r="NCO16" s="154"/>
      <c r="NCP16" s="154"/>
      <c r="NCQ16" s="154"/>
      <c r="NCR16" s="154"/>
      <c r="NCS16" s="154"/>
      <c r="NCT16" s="154"/>
      <c r="NCU16" s="154"/>
      <c r="NCV16" s="154"/>
      <c r="NCW16" s="154"/>
      <c r="NCX16" s="154"/>
      <c r="NCY16" s="154"/>
      <c r="NCZ16" s="154"/>
      <c r="NDA16" s="154"/>
      <c r="NDB16" s="154"/>
      <c r="NDC16" s="154"/>
      <c r="NDD16" s="154"/>
      <c r="NDE16" s="154"/>
      <c r="NDF16" s="154"/>
      <c r="NDG16" s="154"/>
      <c r="NDH16" s="154"/>
      <c r="NDI16" s="154"/>
      <c r="NDJ16" s="154"/>
      <c r="NDK16" s="154"/>
      <c r="NDL16" s="154"/>
      <c r="NDM16" s="154"/>
      <c r="NDN16" s="154"/>
      <c r="NDO16" s="154"/>
      <c r="NDP16" s="154"/>
      <c r="NDQ16" s="154"/>
      <c r="NDR16" s="154"/>
      <c r="NDS16" s="154"/>
      <c r="NDT16" s="154"/>
      <c r="NDU16" s="154"/>
      <c r="NDV16" s="154"/>
      <c r="NDW16" s="154"/>
      <c r="NDX16" s="154"/>
      <c r="NDY16" s="154"/>
      <c r="NDZ16" s="154"/>
      <c r="NEA16" s="154"/>
      <c r="NEB16" s="154"/>
      <c r="NEC16" s="154"/>
      <c r="NED16" s="154"/>
      <c r="NEE16" s="154"/>
      <c r="NEF16" s="154"/>
      <c r="NEG16" s="154"/>
      <c r="NEH16" s="154"/>
      <c r="NEI16" s="154"/>
      <c r="NEJ16" s="154"/>
      <c r="NEK16" s="154"/>
      <c r="NEL16" s="154"/>
      <c r="NEM16" s="154"/>
      <c r="NEN16" s="154"/>
      <c r="NEO16" s="154"/>
      <c r="NEP16" s="154"/>
      <c r="NEQ16" s="154"/>
      <c r="NER16" s="154"/>
      <c r="NES16" s="154"/>
      <c r="NET16" s="154"/>
      <c r="NEU16" s="154"/>
      <c r="NEV16" s="154"/>
      <c r="NEW16" s="154"/>
      <c r="NEX16" s="154"/>
      <c r="NEY16" s="154"/>
      <c r="NEZ16" s="154"/>
      <c r="NFA16" s="154"/>
      <c r="NFB16" s="154"/>
      <c r="NFC16" s="154"/>
      <c r="NFD16" s="154"/>
      <c r="NFE16" s="154"/>
      <c r="NFF16" s="154"/>
      <c r="NFG16" s="154"/>
      <c r="NFH16" s="154"/>
      <c r="NFI16" s="154"/>
      <c r="NFJ16" s="154"/>
      <c r="NFK16" s="154"/>
      <c r="NFL16" s="154"/>
      <c r="NFM16" s="154"/>
      <c r="NFN16" s="154"/>
      <c r="NFO16" s="154"/>
      <c r="NFP16" s="154"/>
      <c r="NFQ16" s="154"/>
      <c r="NFR16" s="154"/>
      <c r="NFS16" s="154"/>
      <c r="NFT16" s="154"/>
      <c r="NFU16" s="154"/>
      <c r="NFV16" s="154"/>
      <c r="NFW16" s="154"/>
      <c r="NFX16" s="154"/>
      <c r="NFY16" s="154"/>
      <c r="NFZ16" s="154"/>
      <c r="NGA16" s="154"/>
      <c r="NGB16" s="154"/>
      <c r="NGC16" s="154"/>
      <c r="NGD16" s="154"/>
      <c r="NGE16" s="154"/>
      <c r="NGF16" s="154"/>
      <c r="NGG16" s="154"/>
      <c r="NGH16" s="154"/>
      <c r="NGI16" s="154"/>
      <c r="NGJ16" s="154"/>
      <c r="NGK16" s="154"/>
      <c r="NGL16" s="154"/>
      <c r="NGM16" s="154"/>
      <c r="NGN16" s="154"/>
      <c r="NGO16" s="154"/>
      <c r="NGP16" s="154"/>
      <c r="NGQ16" s="154"/>
      <c r="NGR16" s="154"/>
      <c r="NGS16" s="154"/>
      <c r="NGT16" s="154"/>
      <c r="NGU16" s="154"/>
      <c r="NGV16" s="154"/>
      <c r="NGW16" s="154"/>
      <c r="NGX16" s="154"/>
      <c r="NGY16" s="154"/>
      <c r="NGZ16" s="154"/>
      <c r="NHA16" s="154"/>
      <c r="NHB16" s="154"/>
      <c r="NHC16" s="154"/>
      <c r="NHD16" s="154"/>
      <c r="NHE16" s="154"/>
      <c r="NHF16" s="154"/>
      <c r="NHG16" s="154"/>
      <c r="NHH16" s="154"/>
      <c r="NHI16" s="154"/>
      <c r="NHJ16" s="154"/>
      <c r="NHK16" s="154"/>
      <c r="NHL16" s="154"/>
      <c r="NHM16" s="154"/>
      <c r="NHN16" s="154"/>
      <c r="NHO16" s="154"/>
      <c r="NHP16" s="154"/>
      <c r="NHQ16" s="154"/>
      <c r="NHR16" s="154"/>
      <c r="NHS16" s="154"/>
      <c r="NHT16" s="154"/>
      <c r="NHU16" s="154"/>
      <c r="NHV16" s="154"/>
      <c r="NHW16" s="154"/>
      <c r="NHX16" s="154"/>
      <c r="NHY16" s="154"/>
      <c r="NHZ16" s="154"/>
      <c r="NIA16" s="154"/>
      <c r="NIB16" s="154"/>
      <c r="NIC16" s="154"/>
      <c r="NID16" s="154"/>
      <c r="NIE16" s="154"/>
      <c r="NIF16" s="154"/>
      <c r="NIG16" s="154"/>
      <c r="NIH16" s="154"/>
      <c r="NII16" s="154"/>
      <c r="NIJ16" s="154"/>
      <c r="NIK16" s="154"/>
      <c r="NIL16" s="154"/>
      <c r="NIM16" s="154"/>
      <c r="NIN16" s="154"/>
      <c r="NIO16" s="154"/>
      <c r="NIP16" s="154"/>
      <c r="NIQ16" s="154"/>
      <c r="NIR16" s="154"/>
      <c r="NIS16" s="154"/>
      <c r="NIT16" s="154"/>
      <c r="NIU16" s="154"/>
      <c r="NIV16" s="154"/>
      <c r="NIW16" s="154"/>
      <c r="NIX16" s="154"/>
      <c r="NIY16" s="154"/>
      <c r="NIZ16" s="154"/>
      <c r="NJA16" s="154"/>
      <c r="NJB16" s="154"/>
      <c r="NJC16" s="154"/>
      <c r="NJD16" s="154"/>
      <c r="NJE16" s="154"/>
      <c r="NJF16" s="154"/>
      <c r="NJG16" s="154"/>
      <c r="NJH16" s="154"/>
      <c r="NJI16" s="154"/>
      <c r="NJJ16" s="154"/>
      <c r="NJK16" s="154"/>
      <c r="NJL16" s="154"/>
      <c r="NJM16" s="154"/>
      <c r="NJN16" s="154"/>
      <c r="NJO16" s="154"/>
      <c r="NJP16" s="154"/>
      <c r="NJQ16" s="154"/>
      <c r="NJR16" s="154"/>
      <c r="NJS16" s="154"/>
      <c r="NJT16" s="154"/>
      <c r="NJU16" s="154"/>
      <c r="NJV16" s="154"/>
      <c r="NJW16" s="154"/>
      <c r="NJX16" s="154"/>
      <c r="NJY16" s="154"/>
      <c r="NJZ16" s="154"/>
      <c r="NKA16" s="154"/>
      <c r="NKB16" s="154"/>
      <c r="NKC16" s="154"/>
      <c r="NKD16" s="154"/>
      <c r="NKE16" s="154"/>
      <c r="NKF16" s="154"/>
      <c r="NKG16" s="154"/>
      <c r="NKH16" s="154"/>
      <c r="NKI16" s="154"/>
      <c r="NKJ16" s="154"/>
      <c r="NKK16" s="154"/>
      <c r="NKL16" s="154"/>
      <c r="NKM16" s="154"/>
      <c r="NKN16" s="154"/>
      <c r="NKO16" s="154"/>
      <c r="NKP16" s="154"/>
      <c r="NKQ16" s="154"/>
      <c r="NKR16" s="154"/>
      <c r="NKS16" s="154"/>
      <c r="NKT16" s="154"/>
      <c r="NKU16" s="154"/>
      <c r="NKV16" s="154"/>
      <c r="NKW16" s="154"/>
      <c r="NKX16" s="154"/>
      <c r="NKY16" s="154"/>
      <c r="NKZ16" s="154"/>
      <c r="NLA16" s="154"/>
      <c r="NLB16" s="154"/>
      <c r="NLC16" s="154"/>
      <c r="NLD16" s="154"/>
      <c r="NLE16" s="154"/>
      <c r="NLF16" s="154"/>
      <c r="NLG16" s="154"/>
      <c r="NLH16" s="154"/>
      <c r="NLI16" s="154"/>
      <c r="NLJ16" s="154"/>
      <c r="NLK16" s="154"/>
      <c r="NLL16" s="154"/>
      <c r="NLM16" s="154"/>
      <c r="NLN16" s="154"/>
      <c r="NLO16" s="154"/>
      <c r="NLP16" s="154"/>
      <c r="NLQ16" s="154"/>
      <c r="NLR16" s="154"/>
      <c r="NLS16" s="154"/>
      <c r="NLT16" s="154"/>
      <c r="NLU16" s="154"/>
      <c r="NLV16" s="154"/>
      <c r="NLW16" s="154"/>
      <c r="NLX16" s="154"/>
      <c r="NLY16" s="154"/>
      <c r="NLZ16" s="154"/>
      <c r="NMA16" s="154"/>
      <c r="NMB16" s="154"/>
      <c r="NMC16" s="154"/>
      <c r="NMD16" s="154"/>
      <c r="NME16" s="154"/>
      <c r="NMF16" s="154"/>
      <c r="NMG16" s="154"/>
      <c r="NMH16" s="154"/>
      <c r="NMI16" s="154"/>
      <c r="NMJ16" s="154"/>
      <c r="NMK16" s="154"/>
      <c r="NML16" s="154"/>
      <c r="NMM16" s="154"/>
      <c r="NMN16" s="154"/>
      <c r="NMO16" s="154"/>
      <c r="NMP16" s="154"/>
      <c r="NMQ16" s="154"/>
      <c r="NMR16" s="154"/>
      <c r="NMS16" s="154"/>
      <c r="NMT16" s="154"/>
      <c r="NMU16" s="154"/>
      <c r="NMV16" s="154"/>
      <c r="NMW16" s="154"/>
      <c r="NMX16" s="154"/>
      <c r="NMY16" s="154"/>
      <c r="NMZ16" s="154"/>
      <c r="NNA16" s="154"/>
      <c r="NNB16" s="154"/>
      <c r="NNC16" s="154"/>
      <c r="NND16" s="154"/>
      <c r="NNE16" s="154"/>
      <c r="NNF16" s="154"/>
      <c r="NNG16" s="154"/>
      <c r="NNH16" s="154"/>
      <c r="NNI16" s="154"/>
      <c r="NNJ16" s="154"/>
      <c r="NNK16" s="154"/>
      <c r="NNL16" s="154"/>
      <c r="NNM16" s="154"/>
      <c r="NNN16" s="154"/>
      <c r="NNO16" s="154"/>
      <c r="NNP16" s="154"/>
      <c r="NNQ16" s="154"/>
      <c r="NNR16" s="154"/>
      <c r="NNS16" s="154"/>
      <c r="NNT16" s="154"/>
      <c r="NNU16" s="154"/>
      <c r="NNV16" s="154"/>
      <c r="NNW16" s="154"/>
      <c r="NNX16" s="154"/>
      <c r="NNY16" s="154"/>
      <c r="NNZ16" s="154"/>
      <c r="NOA16" s="154"/>
      <c r="NOB16" s="154"/>
      <c r="NOC16" s="154"/>
      <c r="NOD16" s="154"/>
      <c r="NOE16" s="154"/>
      <c r="NOF16" s="154"/>
      <c r="NOG16" s="154"/>
      <c r="NOH16" s="154"/>
      <c r="NOI16" s="154"/>
      <c r="NOJ16" s="154"/>
      <c r="NOK16" s="154"/>
      <c r="NOL16" s="154"/>
      <c r="NOM16" s="154"/>
      <c r="NON16" s="154"/>
      <c r="NOO16" s="154"/>
      <c r="NOP16" s="154"/>
      <c r="NOQ16" s="154"/>
      <c r="NOR16" s="154"/>
      <c r="NOS16" s="154"/>
      <c r="NOT16" s="154"/>
      <c r="NOU16" s="154"/>
      <c r="NOV16" s="154"/>
      <c r="NOW16" s="154"/>
      <c r="NOX16" s="154"/>
      <c r="NOY16" s="154"/>
      <c r="NOZ16" s="154"/>
      <c r="NPA16" s="154"/>
      <c r="NPB16" s="154"/>
      <c r="NPC16" s="154"/>
      <c r="NPD16" s="154"/>
      <c r="NPE16" s="154"/>
      <c r="NPF16" s="154"/>
      <c r="NPG16" s="154"/>
      <c r="NPH16" s="154"/>
      <c r="NPI16" s="154"/>
      <c r="NPJ16" s="154"/>
      <c r="NPK16" s="154"/>
      <c r="NPL16" s="154"/>
      <c r="NPM16" s="154"/>
      <c r="NPN16" s="154"/>
      <c r="NPO16" s="154"/>
      <c r="NPP16" s="154"/>
      <c r="NPQ16" s="154"/>
      <c r="NPR16" s="154"/>
      <c r="NPS16" s="154"/>
      <c r="NPT16" s="154"/>
      <c r="NPU16" s="154"/>
      <c r="NPV16" s="154"/>
      <c r="NPW16" s="154"/>
      <c r="NPX16" s="154"/>
      <c r="NPY16" s="154"/>
      <c r="NPZ16" s="154"/>
      <c r="NQA16" s="154"/>
      <c r="NQB16" s="154"/>
      <c r="NQC16" s="154"/>
      <c r="NQD16" s="154"/>
      <c r="NQE16" s="154"/>
      <c r="NQF16" s="154"/>
      <c r="NQG16" s="154"/>
      <c r="NQH16" s="154"/>
      <c r="NQI16" s="154"/>
      <c r="NQJ16" s="154"/>
      <c r="NQK16" s="154"/>
      <c r="NQL16" s="154"/>
      <c r="NQM16" s="154"/>
      <c r="NQN16" s="154"/>
      <c r="NQO16" s="154"/>
      <c r="NQP16" s="154"/>
      <c r="NQQ16" s="154"/>
      <c r="NQR16" s="154"/>
      <c r="NQS16" s="154"/>
      <c r="NQT16" s="154"/>
      <c r="NQU16" s="154"/>
      <c r="NQV16" s="154"/>
      <c r="NQW16" s="154"/>
      <c r="NQX16" s="154"/>
      <c r="NQY16" s="154"/>
      <c r="NQZ16" s="154"/>
      <c r="NRA16" s="154"/>
      <c r="NRB16" s="154"/>
      <c r="NRC16" s="154"/>
      <c r="NRD16" s="154"/>
      <c r="NRE16" s="154"/>
      <c r="NRF16" s="154"/>
      <c r="NRG16" s="154"/>
      <c r="NRH16" s="154"/>
      <c r="NRI16" s="154"/>
      <c r="NRJ16" s="154"/>
      <c r="NRK16" s="154"/>
      <c r="NRL16" s="154"/>
      <c r="NRM16" s="154"/>
      <c r="NRN16" s="154"/>
      <c r="NRO16" s="154"/>
      <c r="NRP16" s="154"/>
      <c r="NRQ16" s="154"/>
      <c r="NRR16" s="154"/>
      <c r="NRS16" s="154"/>
      <c r="NRT16" s="154"/>
      <c r="NRU16" s="154"/>
      <c r="NRV16" s="154"/>
      <c r="NRW16" s="154"/>
      <c r="NRX16" s="154"/>
      <c r="NRY16" s="154"/>
      <c r="NRZ16" s="154"/>
      <c r="NSA16" s="154"/>
      <c r="NSB16" s="154"/>
      <c r="NSC16" s="154"/>
      <c r="NSD16" s="154"/>
      <c r="NSE16" s="154"/>
      <c r="NSF16" s="154"/>
      <c r="NSG16" s="154"/>
      <c r="NSH16" s="154"/>
      <c r="NSI16" s="154"/>
      <c r="NSJ16" s="154"/>
      <c r="NSK16" s="154"/>
      <c r="NSL16" s="154"/>
      <c r="NSM16" s="154"/>
      <c r="NSN16" s="154"/>
      <c r="NSO16" s="154"/>
      <c r="NSP16" s="154"/>
      <c r="NSQ16" s="154"/>
      <c r="NSR16" s="154"/>
      <c r="NSS16" s="154"/>
      <c r="NST16" s="154"/>
      <c r="NSU16" s="154"/>
      <c r="NSV16" s="154"/>
      <c r="NSW16" s="154"/>
      <c r="NSX16" s="154"/>
      <c r="NSY16" s="154"/>
      <c r="NSZ16" s="154"/>
      <c r="NTA16" s="154"/>
      <c r="NTB16" s="154"/>
      <c r="NTC16" s="154"/>
      <c r="NTD16" s="154"/>
      <c r="NTE16" s="154"/>
      <c r="NTF16" s="154"/>
      <c r="NTG16" s="154"/>
      <c r="NTH16" s="154"/>
      <c r="NTI16" s="154"/>
      <c r="NTJ16" s="154"/>
      <c r="NTK16" s="154"/>
      <c r="NTL16" s="154"/>
      <c r="NTM16" s="154"/>
      <c r="NTN16" s="154"/>
      <c r="NTO16" s="154"/>
      <c r="NTP16" s="154"/>
      <c r="NTQ16" s="154"/>
      <c r="NTR16" s="154"/>
      <c r="NTS16" s="154"/>
      <c r="NTT16" s="154"/>
      <c r="NTU16" s="154"/>
      <c r="NTV16" s="154"/>
      <c r="NTW16" s="154"/>
      <c r="NTX16" s="154"/>
      <c r="NTY16" s="154"/>
      <c r="NTZ16" s="154"/>
      <c r="NUA16" s="154"/>
      <c r="NUB16" s="154"/>
      <c r="NUC16" s="154"/>
      <c r="NUD16" s="154"/>
      <c r="NUE16" s="154"/>
      <c r="NUF16" s="154"/>
      <c r="NUG16" s="154"/>
      <c r="NUH16" s="154"/>
      <c r="NUI16" s="154"/>
      <c r="NUJ16" s="154"/>
      <c r="NUK16" s="154"/>
      <c r="NUL16" s="154"/>
      <c r="NUM16" s="154"/>
      <c r="NUN16" s="154"/>
      <c r="NUO16" s="154"/>
      <c r="NUP16" s="154"/>
      <c r="NUQ16" s="154"/>
      <c r="NUR16" s="154"/>
      <c r="NUS16" s="154"/>
      <c r="NUT16" s="154"/>
      <c r="NUU16" s="154"/>
      <c r="NUV16" s="154"/>
      <c r="NUW16" s="154"/>
      <c r="NUX16" s="154"/>
      <c r="NUY16" s="154"/>
      <c r="NUZ16" s="154"/>
      <c r="NVA16" s="154"/>
      <c r="NVB16" s="154"/>
      <c r="NVC16" s="154"/>
      <c r="NVD16" s="154"/>
      <c r="NVE16" s="154"/>
      <c r="NVF16" s="154"/>
      <c r="NVG16" s="154"/>
      <c r="NVH16" s="154"/>
      <c r="NVI16" s="154"/>
      <c r="NVJ16" s="154"/>
      <c r="NVK16" s="154"/>
      <c r="NVL16" s="154"/>
      <c r="NVM16" s="154"/>
      <c r="NVN16" s="154"/>
      <c r="NVO16" s="154"/>
      <c r="NVP16" s="154"/>
      <c r="NVQ16" s="154"/>
      <c r="NVR16" s="154"/>
      <c r="NVS16" s="154"/>
      <c r="NVT16" s="154"/>
      <c r="NVU16" s="154"/>
      <c r="NVV16" s="154"/>
      <c r="NVW16" s="154"/>
      <c r="NVX16" s="154"/>
      <c r="NVY16" s="154"/>
      <c r="NVZ16" s="154"/>
      <c r="NWA16" s="154"/>
      <c r="NWB16" s="154"/>
      <c r="NWC16" s="154"/>
      <c r="NWD16" s="154"/>
      <c r="NWE16" s="154"/>
      <c r="NWF16" s="154"/>
      <c r="NWG16" s="154"/>
      <c r="NWH16" s="154"/>
      <c r="NWI16" s="154"/>
      <c r="NWJ16" s="154"/>
      <c r="NWK16" s="154"/>
      <c r="NWL16" s="154"/>
      <c r="NWM16" s="154"/>
      <c r="NWN16" s="154"/>
      <c r="NWO16" s="154"/>
      <c r="NWP16" s="154"/>
      <c r="NWQ16" s="154"/>
      <c r="NWR16" s="154"/>
      <c r="NWS16" s="154"/>
      <c r="NWT16" s="154"/>
      <c r="NWU16" s="154"/>
      <c r="NWV16" s="154"/>
      <c r="NWW16" s="154"/>
      <c r="NWX16" s="154"/>
      <c r="NWY16" s="154"/>
      <c r="NWZ16" s="154"/>
      <c r="NXA16" s="154"/>
      <c r="NXB16" s="154"/>
      <c r="NXC16" s="154"/>
      <c r="NXD16" s="154"/>
      <c r="NXE16" s="154"/>
      <c r="NXF16" s="154"/>
      <c r="NXG16" s="154"/>
      <c r="NXH16" s="154"/>
      <c r="NXI16" s="154"/>
      <c r="NXJ16" s="154"/>
      <c r="NXK16" s="154"/>
      <c r="NXL16" s="154"/>
      <c r="NXM16" s="154"/>
      <c r="NXN16" s="154"/>
      <c r="NXO16" s="154"/>
      <c r="NXP16" s="154"/>
      <c r="NXQ16" s="154"/>
      <c r="NXR16" s="154"/>
      <c r="NXS16" s="154"/>
      <c r="NXT16" s="154"/>
      <c r="NXU16" s="154"/>
      <c r="NXV16" s="154"/>
      <c r="NXW16" s="154"/>
      <c r="NXX16" s="154"/>
      <c r="NXY16" s="154"/>
      <c r="NXZ16" s="154"/>
      <c r="NYA16" s="154"/>
      <c r="NYB16" s="154"/>
      <c r="NYC16" s="154"/>
      <c r="NYD16" s="154"/>
      <c r="NYE16" s="154"/>
      <c r="NYF16" s="154"/>
      <c r="NYG16" s="154"/>
      <c r="NYH16" s="154"/>
      <c r="NYI16" s="154"/>
      <c r="NYJ16" s="154"/>
      <c r="NYK16" s="154"/>
      <c r="NYL16" s="154"/>
      <c r="NYM16" s="154"/>
      <c r="NYN16" s="154"/>
      <c r="NYO16" s="154"/>
      <c r="NYP16" s="154"/>
      <c r="NYQ16" s="154"/>
      <c r="NYR16" s="154"/>
      <c r="NYS16" s="154"/>
      <c r="NYT16" s="154"/>
      <c r="NYU16" s="154"/>
      <c r="NYV16" s="154"/>
      <c r="NYW16" s="154"/>
      <c r="NYX16" s="154"/>
      <c r="NYY16" s="154"/>
      <c r="NYZ16" s="154"/>
      <c r="NZA16" s="154"/>
      <c r="NZB16" s="154"/>
      <c r="NZC16" s="154"/>
      <c r="NZD16" s="154"/>
      <c r="NZE16" s="154"/>
      <c r="NZF16" s="154"/>
      <c r="NZG16" s="154"/>
      <c r="NZH16" s="154"/>
      <c r="NZI16" s="154"/>
      <c r="NZJ16" s="154"/>
      <c r="NZK16" s="154"/>
      <c r="NZL16" s="154"/>
      <c r="NZM16" s="154"/>
      <c r="NZN16" s="154"/>
      <c r="NZO16" s="154"/>
      <c r="NZP16" s="154"/>
      <c r="NZQ16" s="154"/>
      <c r="NZR16" s="154"/>
      <c r="NZS16" s="154"/>
      <c r="NZT16" s="154"/>
      <c r="NZU16" s="154"/>
      <c r="NZV16" s="154"/>
      <c r="NZW16" s="154"/>
      <c r="NZX16" s="154"/>
      <c r="NZY16" s="154"/>
      <c r="NZZ16" s="154"/>
      <c r="OAA16" s="154"/>
      <c r="OAB16" s="154"/>
      <c r="OAC16" s="154"/>
      <c r="OAD16" s="154"/>
      <c r="OAE16" s="154"/>
      <c r="OAF16" s="154"/>
      <c r="OAG16" s="154"/>
      <c r="OAH16" s="154"/>
      <c r="OAI16" s="154"/>
      <c r="OAJ16" s="154"/>
      <c r="OAK16" s="154"/>
      <c r="OAL16" s="154"/>
      <c r="OAM16" s="154"/>
      <c r="OAN16" s="154"/>
      <c r="OAO16" s="154"/>
      <c r="OAP16" s="154"/>
      <c r="OAQ16" s="154"/>
      <c r="OAR16" s="154"/>
      <c r="OAS16" s="154"/>
      <c r="OAT16" s="154"/>
      <c r="OAU16" s="154"/>
      <c r="OAV16" s="154"/>
      <c r="OAW16" s="154"/>
      <c r="OAX16" s="154"/>
      <c r="OAY16" s="154"/>
      <c r="OAZ16" s="154"/>
      <c r="OBA16" s="154"/>
      <c r="OBB16" s="154"/>
      <c r="OBC16" s="154"/>
      <c r="OBD16" s="154"/>
      <c r="OBE16" s="154"/>
      <c r="OBF16" s="154"/>
      <c r="OBG16" s="154"/>
      <c r="OBH16" s="154"/>
      <c r="OBI16" s="154"/>
      <c r="OBJ16" s="154"/>
      <c r="OBK16" s="154"/>
      <c r="OBL16" s="154"/>
      <c r="OBM16" s="154"/>
      <c r="OBN16" s="154"/>
      <c r="OBO16" s="154"/>
      <c r="OBP16" s="154"/>
      <c r="OBQ16" s="154"/>
      <c r="OBR16" s="154"/>
      <c r="OBS16" s="154"/>
      <c r="OBT16" s="154"/>
      <c r="OBU16" s="154"/>
      <c r="OBV16" s="154"/>
      <c r="OBW16" s="154"/>
      <c r="OBX16" s="154"/>
      <c r="OBY16" s="154"/>
      <c r="OBZ16" s="154"/>
      <c r="OCA16" s="154"/>
      <c r="OCB16" s="154"/>
      <c r="OCC16" s="154"/>
      <c r="OCD16" s="154"/>
      <c r="OCE16" s="154"/>
      <c r="OCF16" s="154"/>
      <c r="OCG16" s="154"/>
      <c r="OCH16" s="154"/>
      <c r="OCI16" s="154"/>
      <c r="OCJ16" s="154"/>
      <c r="OCK16" s="154"/>
      <c r="OCL16" s="154"/>
      <c r="OCM16" s="154"/>
      <c r="OCN16" s="154"/>
      <c r="OCO16" s="154"/>
      <c r="OCP16" s="154"/>
      <c r="OCQ16" s="154"/>
      <c r="OCR16" s="154"/>
      <c r="OCS16" s="154"/>
      <c r="OCT16" s="154"/>
      <c r="OCU16" s="154"/>
      <c r="OCV16" s="154"/>
      <c r="OCW16" s="154"/>
      <c r="OCX16" s="154"/>
      <c r="OCY16" s="154"/>
      <c r="OCZ16" s="154"/>
      <c r="ODA16" s="154"/>
      <c r="ODB16" s="154"/>
      <c r="ODC16" s="154"/>
      <c r="ODD16" s="154"/>
      <c r="ODE16" s="154"/>
      <c r="ODF16" s="154"/>
      <c r="ODG16" s="154"/>
      <c r="ODH16" s="154"/>
      <c r="ODI16" s="154"/>
      <c r="ODJ16" s="154"/>
      <c r="ODK16" s="154"/>
      <c r="ODL16" s="154"/>
      <c r="ODM16" s="154"/>
      <c r="ODN16" s="154"/>
      <c r="ODO16" s="154"/>
      <c r="ODP16" s="154"/>
      <c r="ODQ16" s="154"/>
      <c r="ODR16" s="154"/>
      <c r="ODS16" s="154"/>
      <c r="ODT16" s="154"/>
      <c r="ODU16" s="154"/>
      <c r="ODV16" s="154"/>
      <c r="ODW16" s="154"/>
      <c r="ODX16" s="154"/>
      <c r="ODY16" s="154"/>
      <c r="ODZ16" s="154"/>
      <c r="OEA16" s="154"/>
      <c r="OEB16" s="154"/>
      <c r="OEC16" s="154"/>
      <c r="OED16" s="154"/>
      <c r="OEE16" s="154"/>
      <c r="OEF16" s="154"/>
      <c r="OEG16" s="154"/>
      <c r="OEH16" s="154"/>
      <c r="OEI16" s="154"/>
      <c r="OEJ16" s="154"/>
      <c r="OEK16" s="154"/>
      <c r="OEL16" s="154"/>
      <c r="OEM16" s="154"/>
      <c r="OEN16" s="154"/>
      <c r="OEO16" s="154"/>
      <c r="OEP16" s="154"/>
      <c r="OEQ16" s="154"/>
      <c r="OER16" s="154"/>
      <c r="OES16" s="154"/>
      <c r="OET16" s="154"/>
      <c r="OEU16" s="154"/>
      <c r="OEV16" s="154"/>
      <c r="OEW16" s="154"/>
      <c r="OEX16" s="154"/>
      <c r="OEY16" s="154"/>
      <c r="OEZ16" s="154"/>
      <c r="OFA16" s="154"/>
      <c r="OFB16" s="154"/>
      <c r="OFC16" s="154"/>
      <c r="OFD16" s="154"/>
      <c r="OFE16" s="154"/>
      <c r="OFF16" s="154"/>
      <c r="OFG16" s="154"/>
      <c r="OFH16" s="154"/>
      <c r="OFI16" s="154"/>
      <c r="OFJ16" s="154"/>
      <c r="OFK16" s="154"/>
      <c r="OFL16" s="154"/>
      <c r="OFM16" s="154"/>
      <c r="OFN16" s="154"/>
      <c r="OFO16" s="154"/>
      <c r="OFP16" s="154"/>
      <c r="OFQ16" s="154"/>
      <c r="OFR16" s="154"/>
      <c r="OFS16" s="154"/>
      <c r="OFT16" s="154"/>
      <c r="OFU16" s="154"/>
      <c r="OFV16" s="154"/>
      <c r="OFW16" s="154"/>
      <c r="OFX16" s="154"/>
      <c r="OFY16" s="154"/>
      <c r="OFZ16" s="154"/>
      <c r="OGA16" s="154"/>
      <c r="OGB16" s="154"/>
      <c r="OGC16" s="154"/>
      <c r="OGD16" s="154"/>
      <c r="OGE16" s="154"/>
      <c r="OGF16" s="154"/>
      <c r="OGG16" s="154"/>
      <c r="OGH16" s="154"/>
      <c r="OGI16" s="154"/>
      <c r="OGJ16" s="154"/>
      <c r="OGK16" s="154"/>
      <c r="OGL16" s="154"/>
      <c r="OGM16" s="154"/>
      <c r="OGN16" s="154"/>
      <c r="OGO16" s="154"/>
      <c r="OGP16" s="154"/>
      <c r="OGQ16" s="154"/>
      <c r="OGR16" s="154"/>
      <c r="OGS16" s="154"/>
      <c r="OGT16" s="154"/>
      <c r="OGU16" s="154"/>
      <c r="OGV16" s="154"/>
      <c r="OGW16" s="154"/>
      <c r="OGX16" s="154"/>
      <c r="OGY16" s="154"/>
      <c r="OGZ16" s="154"/>
      <c r="OHA16" s="154"/>
      <c r="OHB16" s="154"/>
      <c r="OHC16" s="154"/>
      <c r="OHD16" s="154"/>
      <c r="OHE16" s="154"/>
      <c r="OHF16" s="154"/>
      <c r="OHG16" s="154"/>
      <c r="OHH16" s="154"/>
      <c r="OHI16" s="154"/>
      <c r="OHJ16" s="154"/>
      <c r="OHK16" s="154"/>
      <c r="OHL16" s="154"/>
      <c r="OHM16" s="154"/>
      <c r="OHN16" s="154"/>
      <c r="OHO16" s="154"/>
      <c r="OHP16" s="154"/>
      <c r="OHQ16" s="154"/>
      <c r="OHR16" s="154"/>
      <c r="OHS16" s="154"/>
      <c r="OHT16" s="154"/>
      <c r="OHU16" s="154"/>
      <c r="OHV16" s="154"/>
      <c r="OHW16" s="154"/>
      <c r="OHX16" s="154"/>
      <c r="OHY16" s="154"/>
      <c r="OHZ16" s="154"/>
      <c r="OIA16" s="154"/>
      <c r="OIB16" s="154"/>
      <c r="OIC16" s="154"/>
      <c r="OID16" s="154"/>
      <c r="OIE16" s="154"/>
      <c r="OIF16" s="154"/>
      <c r="OIG16" s="154"/>
      <c r="OIH16" s="154"/>
      <c r="OII16" s="154"/>
      <c r="OIJ16" s="154"/>
      <c r="OIK16" s="154"/>
      <c r="OIL16" s="154"/>
      <c r="OIM16" s="154"/>
      <c r="OIN16" s="154"/>
      <c r="OIO16" s="154"/>
      <c r="OIP16" s="154"/>
      <c r="OIQ16" s="154"/>
      <c r="OIR16" s="154"/>
      <c r="OIS16" s="154"/>
      <c r="OIT16" s="154"/>
      <c r="OIU16" s="154"/>
      <c r="OIV16" s="154"/>
      <c r="OIW16" s="154"/>
      <c r="OIX16" s="154"/>
      <c r="OIY16" s="154"/>
      <c r="OIZ16" s="154"/>
      <c r="OJA16" s="154"/>
      <c r="OJB16" s="154"/>
      <c r="OJC16" s="154"/>
      <c r="OJD16" s="154"/>
      <c r="OJE16" s="154"/>
      <c r="OJF16" s="154"/>
      <c r="OJG16" s="154"/>
      <c r="OJH16" s="154"/>
      <c r="OJI16" s="154"/>
      <c r="OJJ16" s="154"/>
      <c r="OJK16" s="154"/>
      <c r="OJL16" s="154"/>
      <c r="OJM16" s="154"/>
      <c r="OJN16" s="154"/>
      <c r="OJO16" s="154"/>
      <c r="OJP16" s="154"/>
      <c r="OJQ16" s="154"/>
      <c r="OJR16" s="154"/>
      <c r="OJS16" s="154"/>
      <c r="OJT16" s="154"/>
      <c r="OJU16" s="154"/>
      <c r="OJV16" s="154"/>
      <c r="OJW16" s="154"/>
      <c r="OJX16" s="154"/>
      <c r="OJY16" s="154"/>
      <c r="OJZ16" s="154"/>
      <c r="OKA16" s="154"/>
      <c r="OKB16" s="154"/>
      <c r="OKC16" s="154"/>
      <c r="OKD16" s="154"/>
      <c r="OKE16" s="154"/>
      <c r="OKF16" s="154"/>
      <c r="OKG16" s="154"/>
      <c r="OKH16" s="154"/>
      <c r="OKI16" s="154"/>
      <c r="OKJ16" s="154"/>
      <c r="OKK16" s="154"/>
      <c r="OKL16" s="154"/>
      <c r="OKM16" s="154"/>
      <c r="OKN16" s="154"/>
      <c r="OKO16" s="154"/>
      <c r="OKP16" s="154"/>
      <c r="OKQ16" s="154"/>
      <c r="OKR16" s="154"/>
      <c r="OKS16" s="154"/>
      <c r="OKT16" s="154"/>
      <c r="OKU16" s="154"/>
      <c r="OKV16" s="154"/>
      <c r="OKW16" s="154"/>
      <c r="OKX16" s="154"/>
      <c r="OKY16" s="154"/>
      <c r="OKZ16" s="154"/>
      <c r="OLA16" s="154"/>
      <c r="OLB16" s="154"/>
      <c r="OLC16" s="154"/>
      <c r="OLD16" s="154"/>
      <c r="OLE16" s="154"/>
      <c r="OLF16" s="154"/>
      <c r="OLG16" s="154"/>
      <c r="OLH16" s="154"/>
      <c r="OLI16" s="154"/>
      <c r="OLJ16" s="154"/>
      <c r="OLK16" s="154"/>
      <c r="OLL16" s="154"/>
      <c r="OLM16" s="154"/>
      <c r="OLN16" s="154"/>
      <c r="OLO16" s="154"/>
      <c r="OLP16" s="154"/>
      <c r="OLQ16" s="154"/>
      <c r="OLR16" s="154"/>
      <c r="OLS16" s="154"/>
      <c r="OLT16" s="154"/>
      <c r="OLU16" s="154"/>
      <c r="OLV16" s="154"/>
      <c r="OLW16" s="154"/>
      <c r="OLX16" s="154"/>
      <c r="OLY16" s="154"/>
      <c r="OLZ16" s="154"/>
      <c r="OMA16" s="154"/>
      <c r="OMB16" s="154"/>
      <c r="OMC16" s="154"/>
      <c r="OMD16" s="154"/>
      <c r="OME16" s="154"/>
      <c r="OMF16" s="154"/>
      <c r="OMG16" s="154"/>
      <c r="OMH16" s="154"/>
      <c r="OMI16" s="154"/>
      <c r="OMJ16" s="154"/>
      <c r="OMK16" s="154"/>
      <c r="OML16" s="154"/>
      <c r="OMM16" s="154"/>
      <c r="OMN16" s="154"/>
      <c r="OMO16" s="154"/>
      <c r="OMP16" s="154"/>
      <c r="OMQ16" s="154"/>
      <c r="OMR16" s="154"/>
      <c r="OMS16" s="154"/>
      <c r="OMT16" s="154"/>
      <c r="OMU16" s="154"/>
      <c r="OMV16" s="154"/>
      <c r="OMW16" s="154"/>
      <c r="OMX16" s="154"/>
      <c r="OMY16" s="154"/>
      <c r="OMZ16" s="154"/>
      <c r="ONA16" s="154"/>
      <c r="ONB16" s="154"/>
      <c r="ONC16" s="154"/>
      <c r="OND16" s="154"/>
      <c r="ONE16" s="154"/>
      <c r="ONF16" s="154"/>
      <c r="ONG16" s="154"/>
      <c r="ONH16" s="154"/>
      <c r="ONI16" s="154"/>
      <c r="ONJ16" s="154"/>
      <c r="ONK16" s="154"/>
      <c r="ONL16" s="154"/>
      <c r="ONM16" s="154"/>
      <c r="ONN16" s="154"/>
      <c r="ONO16" s="154"/>
      <c r="ONP16" s="154"/>
      <c r="ONQ16" s="154"/>
      <c r="ONR16" s="154"/>
      <c r="ONS16" s="154"/>
      <c r="ONT16" s="154"/>
      <c r="ONU16" s="154"/>
      <c r="ONV16" s="154"/>
      <c r="ONW16" s="154"/>
      <c r="ONX16" s="154"/>
      <c r="ONY16" s="154"/>
      <c r="ONZ16" s="154"/>
      <c r="OOA16" s="154"/>
      <c r="OOB16" s="154"/>
      <c r="OOC16" s="154"/>
      <c r="OOD16" s="154"/>
      <c r="OOE16" s="154"/>
      <c r="OOF16" s="154"/>
      <c r="OOG16" s="154"/>
      <c r="OOH16" s="154"/>
      <c r="OOI16" s="154"/>
      <c r="OOJ16" s="154"/>
      <c r="OOK16" s="154"/>
      <c r="OOL16" s="154"/>
      <c r="OOM16" s="154"/>
      <c r="OON16" s="154"/>
      <c r="OOO16" s="154"/>
      <c r="OOP16" s="154"/>
      <c r="OOQ16" s="154"/>
      <c r="OOR16" s="154"/>
      <c r="OOS16" s="154"/>
      <c r="OOT16" s="154"/>
      <c r="OOU16" s="154"/>
      <c r="OOV16" s="154"/>
      <c r="OOW16" s="154"/>
      <c r="OOX16" s="154"/>
      <c r="OOY16" s="154"/>
      <c r="OOZ16" s="154"/>
      <c r="OPA16" s="154"/>
      <c r="OPB16" s="154"/>
      <c r="OPC16" s="154"/>
      <c r="OPD16" s="154"/>
      <c r="OPE16" s="154"/>
      <c r="OPF16" s="154"/>
      <c r="OPG16" s="154"/>
      <c r="OPH16" s="154"/>
      <c r="OPI16" s="154"/>
      <c r="OPJ16" s="154"/>
      <c r="OPK16" s="154"/>
      <c r="OPL16" s="154"/>
      <c r="OPM16" s="154"/>
      <c r="OPN16" s="154"/>
      <c r="OPO16" s="154"/>
      <c r="OPP16" s="154"/>
      <c r="OPQ16" s="154"/>
      <c r="OPR16" s="154"/>
      <c r="OPS16" s="154"/>
      <c r="OPT16" s="154"/>
      <c r="OPU16" s="154"/>
      <c r="OPV16" s="154"/>
      <c r="OPW16" s="154"/>
      <c r="OPX16" s="154"/>
      <c r="OPY16" s="154"/>
      <c r="OPZ16" s="154"/>
      <c r="OQA16" s="154"/>
      <c r="OQB16" s="154"/>
      <c r="OQC16" s="154"/>
      <c r="OQD16" s="154"/>
      <c r="OQE16" s="154"/>
      <c r="OQF16" s="154"/>
      <c r="OQG16" s="154"/>
      <c r="OQH16" s="154"/>
      <c r="OQI16" s="154"/>
      <c r="OQJ16" s="154"/>
      <c r="OQK16" s="154"/>
      <c r="OQL16" s="154"/>
      <c r="OQM16" s="154"/>
      <c r="OQN16" s="154"/>
      <c r="OQO16" s="154"/>
      <c r="OQP16" s="154"/>
      <c r="OQQ16" s="154"/>
      <c r="OQR16" s="154"/>
      <c r="OQS16" s="154"/>
      <c r="OQT16" s="154"/>
      <c r="OQU16" s="154"/>
      <c r="OQV16" s="154"/>
      <c r="OQW16" s="154"/>
      <c r="OQX16" s="154"/>
      <c r="OQY16" s="154"/>
      <c r="OQZ16" s="154"/>
      <c r="ORA16" s="154"/>
      <c r="ORB16" s="154"/>
      <c r="ORC16" s="154"/>
      <c r="ORD16" s="154"/>
      <c r="ORE16" s="154"/>
      <c r="ORF16" s="154"/>
      <c r="ORG16" s="154"/>
      <c r="ORH16" s="154"/>
      <c r="ORI16" s="154"/>
      <c r="ORJ16" s="154"/>
      <c r="ORK16" s="154"/>
      <c r="ORL16" s="154"/>
      <c r="ORM16" s="154"/>
      <c r="ORN16" s="154"/>
      <c r="ORO16" s="154"/>
      <c r="ORP16" s="154"/>
      <c r="ORQ16" s="154"/>
      <c r="ORR16" s="154"/>
      <c r="ORS16" s="154"/>
      <c r="ORT16" s="154"/>
      <c r="ORU16" s="154"/>
      <c r="ORV16" s="154"/>
      <c r="ORW16" s="154"/>
      <c r="ORX16" s="154"/>
      <c r="ORY16" s="154"/>
      <c r="ORZ16" s="154"/>
      <c r="OSA16" s="154"/>
      <c r="OSB16" s="154"/>
      <c r="OSC16" s="154"/>
      <c r="OSD16" s="154"/>
      <c r="OSE16" s="154"/>
      <c r="OSF16" s="154"/>
      <c r="OSG16" s="154"/>
      <c r="OSH16" s="154"/>
      <c r="OSI16" s="154"/>
      <c r="OSJ16" s="154"/>
      <c r="OSK16" s="154"/>
      <c r="OSL16" s="154"/>
      <c r="OSM16" s="154"/>
      <c r="OSN16" s="154"/>
      <c r="OSO16" s="154"/>
      <c r="OSP16" s="154"/>
      <c r="OSQ16" s="154"/>
      <c r="OSR16" s="154"/>
      <c r="OSS16" s="154"/>
      <c r="OST16" s="154"/>
      <c r="OSU16" s="154"/>
      <c r="OSV16" s="154"/>
      <c r="OSW16" s="154"/>
      <c r="OSX16" s="154"/>
      <c r="OSY16" s="154"/>
      <c r="OSZ16" s="154"/>
      <c r="OTA16" s="154"/>
      <c r="OTB16" s="154"/>
      <c r="OTC16" s="154"/>
      <c r="OTD16" s="154"/>
      <c r="OTE16" s="154"/>
      <c r="OTF16" s="154"/>
      <c r="OTG16" s="154"/>
      <c r="OTH16" s="154"/>
      <c r="OTI16" s="154"/>
      <c r="OTJ16" s="154"/>
      <c r="OTK16" s="154"/>
      <c r="OTL16" s="154"/>
      <c r="OTM16" s="154"/>
      <c r="OTN16" s="154"/>
      <c r="OTO16" s="154"/>
      <c r="OTP16" s="154"/>
      <c r="OTQ16" s="154"/>
      <c r="OTR16" s="154"/>
      <c r="OTS16" s="154"/>
      <c r="OTT16" s="154"/>
      <c r="OTU16" s="154"/>
      <c r="OTV16" s="154"/>
      <c r="OTW16" s="154"/>
      <c r="OTX16" s="154"/>
      <c r="OTY16" s="154"/>
      <c r="OTZ16" s="154"/>
      <c r="OUA16" s="154"/>
      <c r="OUB16" s="154"/>
      <c r="OUC16" s="154"/>
      <c r="OUD16" s="154"/>
      <c r="OUE16" s="154"/>
      <c r="OUF16" s="154"/>
      <c r="OUG16" s="154"/>
      <c r="OUH16" s="154"/>
      <c r="OUI16" s="154"/>
      <c r="OUJ16" s="154"/>
      <c r="OUK16" s="154"/>
      <c r="OUL16" s="154"/>
      <c r="OUM16" s="154"/>
      <c r="OUN16" s="154"/>
      <c r="OUO16" s="154"/>
      <c r="OUP16" s="154"/>
      <c r="OUQ16" s="154"/>
      <c r="OUR16" s="154"/>
      <c r="OUS16" s="154"/>
      <c r="OUT16" s="154"/>
      <c r="OUU16" s="154"/>
      <c r="OUV16" s="154"/>
      <c r="OUW16" s="154"/>
      <c r="OUX16" s="154"/>
      <c r="OUY16" s="154"/>
      <c r="OUZ16" s="154"/>
      <c r="OVA16" s="154"/>
      <c r="OVB16" s="154"/>
      <c r="OVC16" s="154"/>
      <c r="OVD16" s="154"/>
      <c r="OVE16" s="154"/>
      <c r="OVF16" s="154"/>
      <c r="OVG16" s="154"/>
      <c r="OVH16" s="154"/>
      <c r="OVI16" s="154"/>
      <c r="OVJ16" s="154"/>
      <c r="OVK16" s="154"/>
      <c r="OVL16" s="154"/>
      <c r="OVM16" s="154"/>
      <c r="OVN16" s="154"/>
      <c r="OVO16" s="154"/>
      <c r="OVP16" s="154"/>
      <c r="OVQ16" s="154"/>
      <c r="OVR16" s="154"/>
      <c r="OVS16" s="154"/>
      <c r="OVT16" s="154"/>
      <c r="OVU16" s="154"/>
      <c r="OVV16" s="154"/>
      <c r="OVW16" s="154"/>
      <c r="OVX16" s="154"/>
      <c r="OVY16" s="154"/>
      <c r="OVZ16" s="154"/>
      <c r="OWA16" s="154"/>
      <c r="OWB16" s="154"/>
      <c r="OWC16" s="154"/>
      <c r="OWD16" s="154"/>
      <c r="OWE16" s="154"/>
      <c r="OWF16" s="154"/>
      <c r="OWG16" s="154"/>
      <c r="OWH16" s="154"/>
      <c r="OWI16" s="154"/>
      <c r="OWJ16" s="154"/>
      <c r="OWK16" s="154"/>
      <c r="OWL16" s="154"/>
      <c r="OWM16" s="154"/>
      <c r="OWN16" s="154"/>
      <c r="OWO16" s="154"/>
      <c r="OWP16" s="154"/>
      <c r="OWQ16" s="154"/>
      <c r="OWR16" s="154"/>
      <c r="OWS16" s="154"/>
      <c r="OWT16" s="154"/>
      <c r="OWU16" s="154"/>
      <c r="OWV16" s="154"/>
      <c r="OWW16" s="154"/>
      <c r="OWX16" s="154"/>
      <c r="OWY16" s="154"/>
      <c r="OWZ16" s="154"/>
      <c r="OXA16" s="154"/>
      <c r="OXB16" s="154"/>
      <c r="OXC16" s="154"/>
      <c r="OXD16" s="154"/>
      <c r="OXE16" s="154"/>
      <c r="OXF16" s="154"/>
      <c r="OXG16" s="154"/>
      <c r="OXH16" s="154"/>
      <c r="OXI16" s="154"/>
      <c r="OXJ16" s="154"/>
      <c r="OXK16" s="154"/>
      <c r="OXL16" s="154"/>
      <c r="OXM16" s="154"/>
      <c r="OXN16" s="154"/>
      <c r="OXO16" s="154"/>
      <c r="OXP16" s="154"/>
      <c r="OXQ16" s="154"/>
      <c r="OXR16" s="154"/>
      <c r="OXS16" s="154"/>
      <c r="OXT16" s="154"/>
      <c r="OXU16" s="154"/>
      <c r="OXV16" s="154"/>
      <c r="OXW16" s="154"/>
      <c r="OXX16" s="154"/>
      <c r="OXY16" s="154"/>
      <c r="OXZ16" s="154"/>
      <c r="OYA16" s="154"/>
      <c r="OYB16" s="154"/>
      <c r="OYC16" s="154"/>
      <c r="OYD16" s="154"/>
      <c r="OYE16" s="154"/>
      <c r="OYF16" s="154"/>
      <c r="OYG16" s="154"/>
      <c r="OYH16" s="154"/>
      <c r="OYI16" s="154"/>
      <c r="OYJ16" s="154"/>
      <c r="OYK16" s="154"/>
      <c r="OYL16" s="154"/>
      <c r="OYM16" s="154"/>
      <c r="OYN16" s="154"/>
      <c r="OYO16" s="154"/>
      <c r="OYP16" s="154"/>
      <c r="OYQ16" s="154"/>
      <c r="OYR16" s="154"/>
      <c r="OYS16" s="154"/>
      <c r="OYT16" s="154"/>
      <c r="OYU16" s="154"/>
      <c r="OYV16" s="154"/>
      <c r="OYW16" s="154"/>
      <c r="OYX16" s="154"/>
      <c r="OYY16" s="154"/>
      <c r="OYZ16" s="154"/>
      <c r="OZA16" s="154"/>
      <c r="OZB16" s="154"/>
      <c r="OZC16" s="154"/>
      <c r="OZD16" s="154"/>
      <c r="OZE16" s="154"/>
      <c r="OZF16" s="154"/>
      <c r="OZG16" s="154"/>
      <c r="OZH16" s="154"/>
      <c r="OZI16" s="154"/>
      <c r="OZJ16" s="154"/>
      <c r="OZK16" s="154"/>
      <c r="OZL16" s="154"/>
      <c r="OZM16" s="154"/>
      <c r="OZN16" s="154"/>
      <c r="OZO16" s="154"/>
      <c r="OZP16" s="154"/>
      <c r="OZQ16" s="154"/>
      <c r="OZR16" s="154"/>
      <c r="OZS16" s="154"/>
      <c r="OZT16" s="154"/>
      <c r="OZU16" s="154"/>
      <c r="OZV16" s="154"/>
      <c r="OZW16" s="154"/>
      <c r="OZX16" s="154"/>
      <c r="OZY16" s="154"/>
      <c r="OZZ16" s="154"/>
      <c r="PAA16" s="154"/>
      <c r="PAB16" s="154"/>
      <c r="PAC16" s="154"/>
      <c r="PAD16" s="154"/>
      <c r="PAE16" s="154"/>
      <c r="PAF16" s="154"/>
      <c r="PAG16" s="154"/>
      <c r="PAH16" s="154"/>
      <c r="PAI16" s="154"/>
      <c r="PAJ16" s="154"/>
      <c r="PAK16" s="154"/>
      <c r="PAL16" s="154"/>
      <c r="PAM16" s="154"/>
      <c r="PAN16" s="154"/>
      <c r="PAO16" s="154"/>
      <c r="PAP16" s="154"/>
      <c r="PAQ16" s="154"/>
      <c r="PAR16" s="154"/>
      <c r="PAS16" s="154"/>
      <c r="PAT16" s="154"/>
      <c r="PAU16" s="154"/>
      <c r="PAV16" s="154"/>
      <c r="PAW16" s="154"/>
      <c r="PAX16" s="154"/>
      <c r="PAY16" s="154"/>
      <c r="PAZ16" s="154"/>
      <c r="PBA16" s="154"/>
      <c r="PBB16" s="154"/>
      <c r="PBC16" s="154"/>
      <c r="PBD16" s="154"/>
      <c r="PBE16" s="154"/>
      <c r="PBF16" s="154"/>
      <c r="PBG16" s="154"/>
      <c r="PBH16" s="154"/>
      <c r="PBI16" s="154"/>
      <c r="PBJ16" s="154"/>
      <c r="PBK16" s="154"/>
      <c r="PBL16" s="154"/>
      <c r="PBM16" s="154"/>
      <c r="PBN16" s="154"/>
      <c r="PBO16" s="154"/>
      <c r="PBP16" s="154"/>
      <c r="PBQ16" s="154"/>
      <c r="PBR16" s="154"/>
      <c r="PBS16" s="154"/>
      <c r="PBT16" s="154"/>
      <c r="PBU16" s="154"/>
      <c r="PBV16" s="154"/>
      <c r="PBW16" s="154"/>
      <c r="PBX16" s="154"/>
      <c r="PBY16" s="154"/>
      <c r="PBZ16" s="154"/>
      <c r="PCA16" s="154"/>
      <c r="PCB16" s="154"/>
      <c r="PCC16" s="154"/>
      <c r="PCD16" s="154"/>
      <c r="PCE16" s="154"/>
      <c r="PCF16" s="154"/>
      <c r="PCG16" s="154"/>
      <c r="PCH16" s="154"/>
      <c r="PCI16" s="154"/>
      <c r="PCJ16" s="154"/>
      <c r="PCK16" s="154"/>
      <c r="PCL16" s="154"/>
      <c r="PCM16" s="154"/>
      <c r="PCN16" s="154"/>
      <c r="PCO16" s="154"/>
      <c r="PCP16" s="154"/>
      <c r="PCQ16" s="154"/>
      <c r="PCR16" s="154"/>
      <c r="PCS16" s="154"/>
      <c r="PCT16" s="154"/>
      <c r="PCU16" s="154"/>
      <c r="PCV16" s="154"/>
      <c r="PCW16" s="154"/>
      <c r="PCX16" s="154"/>
      <c r="PCY16" s="154"/>
      <c r="PCZ16" s="154"/>
      <c r="PDA16" s="154"/>
      <c r="PDB16" s="154"/>
      <c r="PDC16" s="154"/>
      <c r="PDD16" s="154"/>
      <c r="PDE16" s="154"/>
      <c r="PDF16" s="154"/>
      <c r="PDG16" s="154"/>
      <c r="PDH16" s="154"/>
      <c r="PDI16" s="154"/>
      <c r="PDJ16" s="154"/>
      <c r="PDK16" s="154"/>
      <c r="PDL16" s="154"/>
      <c r="PDM16" s="154"/>
      <c r="PDN16" s="154"/>
      <c r="PDO16" s="154"/>
      <c r="PDP16" s="154"/>
      <c r="PDQ16" s="154"/>
      <c r="PDR16" s="154"/>
      <c r="PDS16" s="154"/>
      <c r="PDT16" s="154"/>
      <c r="PDU16" s="154"/>
      <c r="PDV16" s="154"/>
      <c r="PDW16" s="154"/>
      <c r="PDX16" s="154"/>
      <c r="PDY16" s="154"/>
      <c r="PDZ16" s="154"/>
      <c r="PEA16" s="154"/>
      <c r="PEB16" s="154"/>
      <c r="PEC16" s="154"/>
      <c r="PED16" s="154"/>
      <c r="PEE16" s="154"/>
      <c r="PEF16" s="154"/>
      <c r="PEG16" s="154"/>
      <c r="PEH16" s="154"/>
      <c r="PEI16" s="154"/>
      <c r="PEJ16" s="154"/>
      <c r="PEK16" s="154"/>
      <c r="PEL16" s="154"/>
      <c r="PEM16" s="154"/>
      <c r="PEN16" s="154"/>
      <c r="PEO16" s="154"/>
      <c r="PEP16" s="154"/>
      <c r="PEQ16" s="154"/>
      <c r="PER16" s="154"/>
      <c r="PES16" s="154"/>
      <c r="PET16" s="154"/>
      <c r="PEU16" s="154"/>
      <c r="PEV16" s="154"/>
      <c r="PEW16" s="154"/>
      <c r="PEX16" s="154"/>
      <c r="PEY16" s="154"/>
      <c r="PEZ16" s="154"/>
      <c r="PFA16" s="154"/>
      <c r="PFB16" s="154"/>
      <c r="PFC16" s="154"/>
      <c r="PFD16" s="154"/>
      <c r="PFE16" s="154"/>
      <c r="PFF16" s="154"/>
      <c r="PFG16" s="154"/>
      <c r="PFH16" s="154"/>
      <c r="PFI16" s="154"/>
      <c r="PFJ16" s="154"/>
      <c r="PFK16" s="154"/>
      <c r="PFL16" s="154"/>
      <c r="PFM16" s="154"/>
      <c r="PFN16" s="154"/>
      <c r="PFO16" s="154"/>
      <c r="PFP16" s="154"/>
      <c r="PFQ16" s="154"/>
      <c r="PFR16" s="154"/>
      <c r="PFS16" s="154"/>
      <c r="PFT16" s="154"/>
      <c r="PFU16" s="154"/>
      <c r="PFV16" s="154"/>
      <c r="PFW16" s="154"/>
      <c r="PFX16" s="154"/>
      <c r="PFY16" s="154"/>
      <c r="PFZ16" s="154"/>
      <c r="PGA16" s="154"/>
      <c r="PGB16" s="154"/>
      <c r="PGC16" s="154"/>
      <c r="PGD16" s="154"/>
      <c r="PGE16" s="154"/>
      <c r="PGF16" s="154"/>
      <c r="PGG16" s="154"/>
      <c r="PGH16" s="154"/>
      <c r="PGI16" s="154"/>
      <c r="PGJ16" s="154"/>
      <c r="PGK16" s="154"/>
      <c r="PGL16" s="154"/>
      <c r="PGM16" s="154"/>
      <c r="PGN16" s="154"/>
      <c r="PGO16" s="154"/>
      <c r="PGP16" s="154"/>
      <c r="PGQ16" s="154"/>
      <c r="PGR16" s="154"/>
      <c r="PGS16" s="154"/>
      <c r="PGT16" s="154"/>
      <c r="PGU16" s="154"/>
      <c r="PGV16" s="154"/>
      <c r="PGW16" s="154"/>
      <c r="PGX16" s="154"/>
      <c r="PGY16" s="154"/>
      <c r="PGZ16" s="154"/>
      <c r="PHA16" s="154"/>
      <c r="PHB16" s="154"/>
      <c r="PHC16" s="154"/>
      <c r="PHD16" s="154"/>
      <c r="PHE16" s="154"/>
      <c r="PHF16" s="154"/>
      <c r="PHG16" s="154"/>
      <c r="PHH16" s="154"/>
      <c r="PHI16" s="154"/>
      <c r="PHJ16" s="154"/>
      <c r="PHK16" s="154"/>
      <c r="PHL16" s="154"/>
      <c r="PHM16" s="154"/>
      <c r="PHN16" s="154"/>
      <c r="PHO16" s="154"/>
      <c r="PHP16" s="154"/>
      <c r="PHQ16" s="154"/>
      <c r="PHR16" s="154"/>
      <c r="PHS16" s="154"/>
      <c r="PHT16" s="154"/>
      <c r="PHU16" s="154"/>
      <c r="PHV16" s="154"/>
      <c r="PHW16" s="154"/>
      <c r="PHX16" s="154"/>
      <c r="PHY16" s="154"/>
      <c r="PHZ16" s="154"/>
      <c r="PIA16" s="154"/>
      <c r="PIB16" s="154"/>
      <c r="PIC16" s="154"/>
      <c r="PID16" s="154"/>
      <c r="PIE16" s="154"/>
      <c r="PIF16" s="154"/>
      <c r="PIG16" s="154"/>
      <c r="PIH16" s="154"/>
      <c r="PII16" s="154"/>
      <c r="PIJ16" s="154"/>
      <c r="PIK16" s="154"/>
      <c r="PIL16" s="154"/>
      <c r="PIM16" s="154"/>
      <c r="PIN16" s="154"/>
      <c r="PIO16" s="154"/>
      <c r="PIP16" s="154"/>
      <c r="PIQ16" s="154"/>
      <c r="PIR16" s="154"/>
      <c r="PIS16" s="154"/>
      <c r="PIT16" s="154"/>
      <c r="PIU16" s="154"/>
      <c r="PIV16" s="154"/>
      <c r="PIW16" s="154"/>
      <c r="PIX16" s="154"/>
      <c r="PIY16" s="154"/>
      <c r="PIZ16" s="154"/>
      <c r="PJA16" s="154"/>
      <c r="PJB16" s="154"/>
      <c r="PJC16" s="154"/>
      <c r="PJD16" s="154"/>
      <c r="PJE16" s="154"/>
      <c r="PJF16" s="154"/>
      <c r="PJG16" s="154"/>
      <c r="PJH16" s="154"/>
      <c r="PJI16" s="154"/>
      <c r="PJJ16" s="154"/>
      <c r="PJK16" s="154"/>
      <c r="PJL16" s="154"/>
      <c r="PJM16" s="154"/>
      <c r="PJN16" s="154"/>
      <c r="PJO16" s="154"/>
      <c r="PJP16" s="154"/>
      <c r="PJQ16" s="154"/>
      <c r="PJR16" s="154"/>
      <c r="PJS16" s="154"/>
      <c r="PJT16" s="154"/>
      <c r="PJU16" s="154"/>
      <c r="PJV16" s="154"/>
      <c r="PJW16" s="154"/>
      <c r="PJX16" s="154"/>
      <c r="PJY16" s="154"/>
      <c r="PJZ16" s="154"/>
      <c r="PKA16" s="154"/>
      <c r="PKB16" s="154"/>
      <c r="PKC16" s="154"/>
      <c r="PKD16" s="154"/>
      <c r="PKE16" s="154"/>
      <c r="PKF16" s="154"/>
      <c r="PKG16" s="154"/>
      <c r="PKH16" s="154"/>
      <c r="PKI16" s="154"/>
      <c r="PKJ16" s="154"/>
      <c r="PKK16" s="154"/>
      <c r="PKL16" s="154"/>
      <c r="PKM16" s="154"/>
      <c r="PKN16" s="154"/>
      <c r="PKO16" s="154"/>
      <c r="PKP16" s="154"/>
      <c r="PKQ16" s="154"/>
      <c r="PKR16" s="154"/>
      <c r="PKS16" s="154"/>
      <c r="PKT16" s="154"/>
      <c r="PKU16" s="154"/>
      <c r="PKV16" s="154"/>
      <c r="PKW16" s="154"/>
      <c r="PKX16" s="154"/>
      <c r="PKY16" s="154"/>
      <c r="PKZ16" s="154"/>
      <c r="PLA16" s="154"/>
      <c r="PLB16" s="154"/>
      <c r="PLC16" s="154"/>
      <c r="PLD16" s="154"/>
      <c r="PLE16" s="154"/>
      <c r="PLF16" s="154"/>
      <c r="PLG16" s="154"/>
      <c r="PLH16" s="154"/>
      <c r="PLI16" s="154"/>
      <c r="PLJ16" s="154"/>
      <c r="PLK16" s="154"/>
      <c r="PLL16" s="154"/>
      <c r="PLM16" s="154"/>
      <c r="PLN16" s="154"/>
      <c r="PLO16" s="154"/>
      <c r="PLP16" s="154"/>
      <c r="PLQ16" s="154"/>
      <c r="PLR16" s="154"/>
      <c r="PLS16" s="154"/>
      <c r="PLT16" s="154"/>
      <c r="PLU16" s="154"/>
      <c r="PLV16" s="154"/>
      <c r="PLW16" s="154"/>
      <c r="PLX16" s="154"/>
      <c r="PLY16" s="154"/>
      <c r="PLZ16" s="154"/>
      <c r="PMA16" s="154"/>
      <c r="PMB16" s="154"/>
      <c r="PMC16" s="154"/>
      <c r="PMD16" s="154"/>
      <c r="PME16" s="154"/>
      <c r="PMF16" s="154"/>
      <c r="PMG16" s="154"/>
      <c r="PMH16" s="154"/>
      <c r="PMI16" s="154"/>
      <c r="PMJ16" s="154"/>
      <c r="PMK16" s="154"/>
      <c r="PML16" s="154"/>
      <c r="PMM16" s="154"/>
      <c r="PMN16" s="154"/>
      <c r="PMO16" s="154"/>
      <c r="PMP16" s="154"/>
      <c r="PMQ16" s="154"/>
      <c r="PMR16" s="154"/>
      <c r="PMS16" s="154"/>
      <c r="PMT16" s="154"/>
      <c r="PMU16" s="154"/>
      <c r="PMV16" s="154"/>
      <c r="PMW16" s="154"/>
      <c r="PMX16" s="154"/>
      <c r="PMY16" s="154"/>
      <c r="PMZ16" s="154"/>
      <c r="PNA16" s="154"/>
      <c r="PNB16" s="154"/>
      <c r="PNC16" s="154"/>
      <c r="PND16" s="154"/>
      <c r="PNE16" s="154"/>
      <c r="PNF16" s="154"/>
      <c r="PNG16" s="154"/>
      <c r="PNH16" s="154"/>
      <c r="PNI16" s="154"/>
      <c r="PNJ16" s="154"/>
      <c r="PNK16" s="154"/>
      <c r="PNL16" s="154"/>
      <c r="PNM16" s="154"/>
      <c r="PNN16" s="154"/>
      <c r="PNO16" s="154"/>
      <c r="PNP16" s="154"/>
      <c r="PNQ16" s="154"/>
      <c r="PNR16" s="154"/>
      <c r="PNS16" s="154"/>
      <c r="PNT16" s="154"/>
      <c r="PNU16" s="154"/>
      <c r="PNV16" s="154"/>
      <c r="PNW16" s="154"/>
      <c r="PNX16" s="154"/>
      <c r="PNY16" s="154"/>
      <c r="PNZ16" s="154"/>
      <c r="POA16" s="154"/>
      <c r="POB16" s="154"/>
      <c r="POC16" s="154"/>
      <c r="POD16" s="154"/>
      <c r="POE16" s="154"/>
      <c r="POF16" s="154"/>
      <c r="POG16" s="154"/>
      <c r="POH16" s="154"/>
      <c r="POI16" s="154"/>
      <c r="POJ16" s="154"/>
      <c r="POK16" s="154"/>
      <c r="POL16" s="154"/>
      <c r="POM16" s="154"/>
      <c r="PON16" s="154"/>
      <c r="POO16" s="154"/>
      <c r="POP16" s="154"/>
      <c r="POQ16" s="154"/>
      <c r="POR16" s="154"/>
      <c r="POS16" s="154"/>
      <c r="POT16" s="154"/>
      <c r="POU16" s="154"/>
      <c r="POV16" s="154"/>
      <c r="POW16" s="154"/>
      <c r="POX16" s="154"/>
      <c r="POY16" s="154"/>
      <c r="POZ16" s="154"/>
      <c r="PPA16" s="154"/>
      <c r="PPB16" s="154"/>
      <c r="PPC16" s="154"/>
      <c r="PPD16" s="154"/>
      <c r="PPE16" s="154"/>
      <c r="PPF16" s="154"/>
      <c r="PPG16" s="154"/>
      <c r="PPH16" s="154"/>
      <c r="PPI16" s="154"/>
      <c r="PPJ16" s="154"/>
      <c r="PPK16" s="154"/>
      <c r="PPL16" s="154"/>
      <c r="PPM16" s="154"/>
      <c r="PPN16" s="154"/>
      <c r="PPO16" s="154"/>
      <c r="PPP16" s="154"/>
      <c r="PPQ16" s="154"/>
      <c r="PPR16" s="154"/>
      <c r="PPS16" s="154"/>
      <c r="PPT16" s="154"/>
      <c r="PPU16" s="154"/>
      <c r="PPV16" s="154"/>
      <c r="PPW16" s="154"/>
      <c r="PPX16" s="154"/>
      <c r="PPY16" s="154"/>
      <c r="PPZ16" s="154"/>
      <c r="PQA16" s="154"/>
      <c r="PQB16" s="154"/>
      <c r="PQC16" s="154"/>
      <c r="PQD16" s="154"/>
      <c r="PQE16" s="154"/>
      <c r="PQF16" s="154"/>
      <c r="PQG16" s="154"/>
      <c r="PQH16" s="154"/>
      <c r="PQI16" s="154"/>
      <c r="PQJ16" s="154"/>
      <c r="PQK16" s="154"/>
      <c r="PQL16" s="154"/>
      <c r="PQM16" s="154"/>
      <c r="PQN16" s="154"/>
      <c r="PQO16" s="154"/>
      <c r="PQP16" s="154"/>
      <c r="PQQ16" s="154"/>
      <c r="PQR16" s="154"/>
      <c r="PQS16" s="154"/>
      <c r="PQT16" s="154"/>
      <c r="PQU16" s="154"/>
      <c r="PQV16" s="154"/>
      <c r="PQW16" s="154"/>
      <c r="PQX16" s="154"/>
      <c r="PQY16" s="154"/>
      <c r="PQZ16" s="154"/>
      <c r="PRA16" s="154"/>
      <c r="PRB16" s="154"/>
      <c r="PRC16" s="154"/>
      <c r="PRD16" s="154"/>
      <c r="PRE16" s="154"/>
      <c r="PRF16" s="154"/>
      <c r="PRG16" s="154"/>
      <c r="PRH16" s="154"/>
      <c r="PRI16" s="154"/>
      <c r="PRJ16" s="154"/>
      <c r="PRK16" s="154"/>
      <c r="PRL16" s="154"/>
      <c r="PRM16" s="154"/>
      <c r="PRN16" s="154"/>
      <c r="PRO16" s="154"/>
      <c r="PRP16" s="154"/>
      <c r="PRQ16" s="154"/>
      <c r="PRR16" s="154"/>
      <c r="PRS16" s="154"/>
      <c r="PRT16" s="154"/>
      <c r="PRU16" s="154"/>
      <c r="PRV16" s="154"/>
      <c r="PRW16" s="154"/>
      <c r="PRX16" s="154"/>
      <c r="PRY16" s="154"/>
      <c r="PRZ16" s="154"/>
      <c r="PSA16" s="154"/>
      <c r="PSB16" s="154"/>
      <c r="PSC16" s="154"/>
      <c r="PSD16" s="154"/>
      <c r="PSE16" s="154"/>
      <c r="PSF16" s="154"/>
      <c r="PSG16" s="154"/>
      <c r="PSH16" s="154"/>
      <c r="PSI16" s="154"/>
      <c r="PSJ16" s="154"/>
      <c r="PSK16" s="154"/>
      <c r="PSL16" s="154"/>
      <c r="PSM16" s="154"/>
      <c r="PSN16" s="154"/>
      <c r="PSO16" s="154"/>
      <c r="PSP16" s="154"/>
      <c r="PSQ16" s="154"/>
      <c r="PSR16" s="154"/>
      <c r="PSS16" s="154"/>
      <c r="PST16" s="154"/>
      <c r="PSU16" s="154"/>
      <c r="PSV16" s="154"/>
      <c r="PSW16" s="154"/>
      <c r="PSX16" s="154"/>
      <c r="PSY16" s="154"/>
      <c r="PSZ16" s="154"/>
      <c r="PTA16" s="154"/>
      <c r="PTB16" s="154"/>
      <c r="PTC16" s="154"/>
      <c r="PTD16" s="154"/>
      <c r="PTE16" s="154"/>
      <c r="PTF16" s="154"/>
      <c r="PTG16" s="154"/>
      <c r="PTH16" s="154"/>
      <c r="PTI16" s="154"/>
      <c r="PTJ16" s="154"/>
      <c r="PTK16" s="154"/>
      <c r="PTL16" s="154"/>
      <c r="PTM16" s="154"/>
      <c r="PTN16" s="154"/>
      <c r="PTO16" s="154"/>
      <c r="PTP16" s="154"/>
      <c r="PTQ16" s="154"/>
      <c r="PTR16" s="154"/>
      <c r="PTS16" s="154"/>
      <c r="PTT16" s="154"/>
      <c r="PTU16" s="154"/>
      <c r="PTV16" s="154"/>
      <c r="PTW16" s="154"/>
      <c r="PTX16" s="154"/>
      <c r="PTY16" s="154"/>
      <c r="PTZ16" s="154"/>
      <c r="PUA16" s="154"/>
      <c r="PUB16" s="154"/>
      <c r="PUC16" s="154"/>
      <c r="PUD16" s="154"/>
      <c r="PUE16" s="154"/>
      <c r="PUF16" s="154"/>
      <c r="PUG16" s="154"/>
      <c r="PUH16" s="154"/>
      <c r="PUI16" s="154"/>
      <c r="PUJ16" s="154"/>
      <c r="PUK16" s="154"/>
      <c r="PUL16" s="154"/>
      <c r="PUM16" s="154"/>
      <c r="PUN16" s="154"/>
      <c r="PUO16" s="154"/>
      <c r="PUP16" s="154"/>
      <c r="PUQ16" s="154"/>
      <c r="PUR16" s="154"/>
      <c r="PUS16" s="154"/>
      <c r="PUT16" s="154"/>
      <c r="PUU16" s="154"/>
      <c r="PUV16" s="154"/>
      <c r="PUW16" s="154"/>
      <c r="PUX16" s="154"/>
      <c r="PUY16" s="154"/>
      <c r="PUZ16" s="154"/>
      <c r="PVA16" s="154"/>
      <c r="PVB16" s="154"/>
      <c r="PVC16" s="154"/>
      <c r="PVD16" s="154"/>
      <c r="PVE16" s="154"/>
      <c r="PVF16" s="154"/>
      <c r="PVG16" s="154"/>
      <c r="PVH16" s="154"/>
      <c r="PVI16" s="154"/>
      <c r="PVJ16" s="154"/>
      <c r="PVK16" s="154"/>
      <c r="PVL16" s="154"/>
      <c r="PVM16" s="154"/>
      <c r="PVN16" s="154"/>
      <c r="PVO16" s="154"/>
      <c r="PVP16" s="154"/>
      <c r="PVQ16" s="154"/>
      <c r="PVR16" s="154"/>
      <c r="PVS16" s="154"/>
      <c r="PVT16" s="154"/>
      <c r="PVU16" s="154"/>
      <c r="PVV16" s="154"/>
      <c r="PVW16" s="154"/>
      <c r="PVX16" s="154"/>
      <c r="PVY16" s="154"/>
      <c r="PVZ16" s="154"/>
      <c r="PWA16" s="154"/>
      <c r="PWB16" s="154"/>
      <c r="PWC16" s="154"/>
      <c r="PWD16" s="154"/>
      <c r="PWE16" s="154"/>
      <c r="PWF16" s="154"/>
      <c r="PWG16" s="154"/>
      <c r="PWH16" s="154"/>
      <c r="PWI16" s="154"/>
      <c r="PWJ16" s="154"/>
      <c r="PWK16" s="154"/>
      <c r="PWL16" s="154"/>
      <c r="PWM16" s="154"/>
      <c r="PWN16" s="154"/>
      <c r="PWO16" s="154"/>
      <c r="PWP16" s="154"/>
      <c r="PWQ16" s="154"/>
      <c r="PWR16" s="154"/>
      <c r="PWS16" s="154"/>
      <c r="PWT16" s="154"/>
      <c r="PWU16" s="154"/>
      <c r="PWV16" s="154"/>
      <c r="PWW16" s="154"/>
      <c r="PWX16" s="154"/>
      <c r="PWY16" s="154"/>
      <c r="PWZ16" s="154"/>
      <c r="PXA16" s="154"/>
      <c r="PXB16" s="154"/>
      <c r="PXC16" s="154"/>
      <c r="PXD16" s="154"/>
      <c r="PXE16" s="154"/>
      <c r="PXF16" s="154"/>
      <c r="PXG16" s="154"/>
      <c r="PXH16" s="154"/>
      <c r="PXI16" s="154"/>
      <c r="PXJ16" s="154"/>
      <c r="PXK16" s="154"/>
      <c r="PXL16" s="154"/>
      <c r="PXM16" s="154"/>
      <c r="PXN16" s="154"/>
      <c r="PXO16" s="154"/>
      <c r="PXP16" s="154"/>
      <c r="PXQ16" s="154"/>
      <c r="PXR16" s="154"/>
      <c r="PXS16" s="154"/>
      <c r="PXT16" s="154"/>
      <c r="PXU16" s="154"/>
      <c r="PXV16" s="154"/>
      <c r="PXW16" s="154"/>
      <c r="PXX16" s="154"/>
      <c r="PXY16" s="154"/>
      <c r="PXZ16" s="154"/>
      <c r="PYA16" s="154"/>
      <c r="PYB16" s="154"/>
      <c r="PYC16" s="154"/>
      <c r="PYD16" s="154"/>
      <c r="PYE16" s="154"/>
      <c r="PYF16" s="154"/>
      <c r="PYG16" s="154"/>
      <c r="PYH16" s="154"/>
      <c r="PYI16" s="154"/>
      <c r="PYJ16" s="154"/>
      <c r="PYK16" s="154"/>
      <c r="PYL16" s="154"/>
      <c r="PYM16" s="154"/>
      <c r="PYN16" s="154"/>
      <c r="PYO16" s="154"/>
      <c r="PYP16" s="154"/>
      <c r="PYQ16" s="154"/>
      <c r="PYR16" s="154"/>
      <c r="PYS16" s="154"/>
      <c r="PYT16" s="154"/>
      <c r="PYU16" s="154"/>
      <c r="PYV16" s="154"/>
      <c r="PYW16" s="154"/>
      <c r="PYX16" s="154"/>
      <c r="PYY16" s="154"/>
      <c r="PYZ16" s="154"/>
      <c r="PZA16" s="154"/>
      <c r="PZB16" s="154"/>
      <c r="PZC16" s="154"/>
      <c r="PZD16" s="154"/>
      <c r="PZE16" s="154"/>
      <c r="PZF16" s="154"/>
      <c r="PZG16" s="154"/>
      <c r="PZH16" s="154"/>
      <c r="PZI16" s="154"/>
      <c r="PZJ16" s="154"/>
      <c r="PZK16" s="154"/>
      <c r="PZL16" s="154"/>
      <c r="PZM16" s="154"/>
      <c r="PZN16" s="154"/>
      <c r="PZO16" s="154"/>
      <c r="PZP16" s="154"/>
      <c r="PZQ16" s="154"/>
      <c r="PZR16" s="154"/>
      <c r="PZS16" s="154"/>
      <c r="PZT16" s="154"/>
      <c r="PZU16" s="154"/>
      <c r="PZV16" s="154"/>
      <c r="PZW16" s="154"/>
      <c r="PZX16" s="154"/>
      <c r="PZY16" s="154"/>
      <c r="PZZ16" s="154"/>
      <c r="QAA16" s="154"/>
      <c r="QAB16" s="154"/>
      <c r="QAC16" s="154"/>
      <c r="QAD16" s="154"/>
      <c r="QAE16" s="154"/>
      <c r="QAF16" s="154"/>
      <c r="QAG16" s="154"/>
      <c r="QAH16" s="154"/>
      <c r="QAI16" s="154"/>
      <c r="QAJ16" s="154"/>
      <c r="QAK16" s="154"/>
      <c r="QAL16" s="154"/>
      <c r="QAM16" s="154"/>
      <c r="QAN16" s="154"/>
      <c r="QAO16" s="154"/>
      <c r="QAP16" s="154"/>
      <c r="QAQ16" s="154"/>
      <c r="QAR16" s="154"/>
      <c r="QAS16" s="154"/>
      <c r="QAT16" s="154"/>
      <c r="QAU16" s="154"/>
      <c r="QAV16" s="154"/>
      <c r="QAW16" s="154"/>
      <c r="QAX16" s="154"/>
      <c r="QAY16" s="154"/>
      <c r="QAZ16" s="154"/>
      <c r="QBA16" s="154"/>
      <c r="QBB16" s="154"/>
      <c r="QBC16" s="154"/>
      <c r="QBD16" s="154"/>
      <c r="QBE16" s="154"/>
      <c r="QBF16" s="154"/>
      <c r="QBG16" s="154"/>
      <c r="QBH16" s="154"/>
      <c r="QBI16" s="154"/>
      <c r="QBJ16" s="154"/>
      <c r="QBK16" s="154"/>
      <c r="QBL16" s="154"/>
      <c r="QBM16" s="154"/>
      <c r="QBN16" s="154"/>
      <c r="QBO16" s="154"/>
      <c r="QBP16" s="154"/>
      <c r="QBQ16" s="154"/>
      <c r="QBR16" s="154"/>
      <c r="QBS16" s="154"/>
      <c r="QBT16" s="154"/>
      <c r="QBU16" s="154"/>
      <c r="QBV16" s="154"/>
      <c r="QBW16" s="154"/>
      <c r="QBX16" s="154"/>
      <c r="QBY16" s="154"/>
      <c r="QBZ16" s="154"/>
      <c r="QCA16" s="154"/>
      <c r="QCB16" s="154"/>
      <c r="QCC16" s="154"/>
      <c r="QCD16" s="154"/>
      <c r="QCE16" s="154"/>
      <c r="QCF16" s="154"/>
      <c r="QCG16" s="154"/>
      <c r="QCH16" s="154"/>
      <c r="QCI16" s="154"/>
      <c r="QCJ16" s="154"/>
      <c r="QCK16" s="154"/>
      <c r="QCL16" s="154"/>
      <c r="QCM16" s="154"/>
      <c r="QCN16" s="154"/>
      <c r="QCO16" s="154"/>
      <c r="QCP16" s="154"/>
      <c r="QCQ16" s="154"/>
      <c r="QCR16" s="154"/>
      <c r="QCS16" s="154"/>
      <c r="QCT16" s="154"/>
      <c r="QCU16" s="154"/>
      <c r="QCV16" s="154"/>
      <c r="QCW16" s="154"/>
      <c r="QCX16" s="154"/>
      <c r="QCY16" s="154"/>
      <c r="QCZ16" s="154"/>
      <c r="QDA16" s="154"/>
      <c r="QDB16" s="154"/>
      <c r="QDC16" s="154"/>
      <c r="QDD16" s="154"/>
      <c r="QDE16" s="154"/>
      <c r="QDF16" s="154"/>
      <c r="QDG16" s="154"/>
      <c r="QDH16" s="154"/>
      <c r="QDI16" s="154"/>
      <c r="QDJ16" s="154"/>
      <c r="QDK16" s="154"/>
      <c r="QDL16" s="154"/>
      <c r="QDM16" s="154"/>
      <c r="QDN16" s="154"/>
      <c r="QDO16" s="154"/>
      <c r="QDP16" s="154"/>
      <c r="QDQ16" s="154"/>
      <c r="QDR16" s="154"/>
      <c r="QDS16" s="154"/>
      <c r="QDT16" s="154"/>
      <c r="QDU16" s="154"/>
      <c r="QDV16" s="154"/>
      <c r="QDW16" s="154"/>
      <c r="QDX16" s="154"/>
      <c r="QDY16" s="154"/>
      <c r="QDZ16" s="154"/>
      <c r="QEA16" s="154"/>
      <c r="QEB16" s="154"/>
      <c r="QEC16" s="154"/>
      <c r="QED16" s="154"/>
      <c r="QEE16" s="154"/>
      <c r="QEF16" s="154"/>
      <c r="QEG16" s="154"/>
      <c r="QEH16" s="154"/>
      <c r="QEI16" s="154"/>
      <c r="QEJ16" s="154"/>
      <c r="QEK16" s="154"/>
      <c r="QEL16" s="154"/>
      <c r="QEM16" s="154"/>
      <c r="QEN16" s="154"/>
      <c r="QEO16" s="154"/>
      <c r="QEP16" s="154"/>
      <c r="QEQ16" s="154"/>
      <c r="QER16" s="154"/>
      <c r="QES16" s="154"/>
      <c r="QET16" s="154"/>
      <c r="QEU16" s="154"/>
      <c r="QEV16" s="154"/>
      <c r="QEW16" s="154"/>
      <c r="QEX16" s="154"/>
      <c r="QEY16" s="154"/>
      <c r="QEZ16" s="154"/>
      <c r="QFA16" s="154"/>
      <c r="QFB16" s="154"/>
      <c r="QFC16" s="154"/>
      <c r="QFD16" s="154"/>
      <c r="QFE16" s="154"/>
      <c r="QFF16" s="154"/>
      <c r="QFG16" s="154"/>
      <c r="QFH16" s="154"/>
      <c r="QFI16" s="154"/>
      <c r="QFJ16" s="154"/>
      <c r="QFK16" s="154"/>
      <c r="QFL16" s="154"/>
      <c r="QFM16" s="154"/>
      <c r="QFN16" s="154"/>
      <c r="QFO16" s="154"/>
      <c r="QFP16" s="154"/>
      <c r="QFQ16" s="154"/>
      <c r="QFR16" s="154"/>
      <c r="QFS16" s="154"/>
      <c r="QFT16" s="154"/>
      <c r="QFU16" s="154"/>
      <c r="QFV16" s="154"/>
      <c r="QFW16" s="154"/>
      <c r="QFX16" s="154"/>
      <c r="QFY16" s="154"/>
      <c r="QFZ16" s="154"/>
      <c r="QGA16" s="154"/>
      <c r="QGB16" s="154"/>
      <c r="QGC16" s="154"/>
      <c r="QGD16" s="154"/>
      <c r="QGE16" s="154"/>
      <c r="QGF16" s="154"/>
      <c r="QGG16" s="154"/>
      <c r="QGH16" s="154"/>
      <c r="QGI16" s="154"/>
      <c r="QGJ16" s="154"/>
      <c r="QGK16" s="154"/>
      <c r="QGL16" s="154"/>
      <c r="QGM16" s="154"/>
      <c r="QGN16" s="154"/>
      <c r="QGO16" s="154"/>
      <c r="QGP16" s="154"/>
      <c r="QGQ16" s="154"/>
      <c r="QGR16" s="154"/>
      <c r="QGS16" s="154"/>
      <c r="QGT16" s="154"/>
      <c r="QGU16" s="154"/>
      <c r="QGV16" s="154"/>
      <c r="QGW16" s="154"/>
      <c r="QGX16" s="154"/>
      <c r="QGY16" s="154"/>
      <c r="QGZ16" s="154"/>
      <c r="QHA16" s="154"/>
      <c r="QHB16" s="154"/>
      <c r="QHC16" s="154"/>
      <c r="QHD16" s="154"/>
      <c r="QHE16" s="154"/>
      <c r="QHF16" s="154"/>
      <c r="QHG16" s="154"/>
      <c r="QHH16" s="154"/>
      <c r="QHI16" s="154"/>
      <c r="QHJ16" s="154"/>
      <c r="QHK16" s="154"/>
      <c r="QHL16" s="154"/>
      <c r="QHM16" s="154"/>
      <c r="QHN16" s="154"/>
      <c r="QHO16" s="154"/>
      <c r="QHP16" s="154"/>
      <c r="QHQ16" s="154"/>
      <c r="QHR16" s="154"/>
      <c r="QHS16" s="154"/>
      <c r="QHT16" s="154"/>
      <c r="QHU16" s="154"/>
      <c r="QHV16" s="154"/>
      <c r="QHW16" s="154"/>
      <c r="QHX16" s="154"/>
      <c r="QHY16" s="154"/>
      <c r="QHZ16" s="154"/>
      <c r="QIA16" s="154"/>
      <c r="QIB16" s="154"/>
      <c r="QIC16" s="154"/>
      <c r="QID16" s="154"/>
      <c r="QIE16" s="154"/>
      <c r="QIF16" s="154"/>
      <c r="QIG16" s="154"/>
      <c r="QIH16" s="154"/>
      <c r="QII16" s="154"/>
      <c r="QIJ16" s="154"/>
      <c r="QIK16" s="154"/>
      <c r="QIL16" s="154"/>
      <c r="QIM16" s="154"/>
      <c r="QIN16" s="154"/>
      <c r="QIO16" s="154"/>
      <c r="QIP16" s="154"/>
      <c r="QIQ16" s="154"/>
      <c r="QIR16" s="154"/>
      <c r="QIS16" s="154"/>
      <c r="QIT16" s="154"/>
      <c r="QIU16" s="154"/>
      <c r="QIV16" s="154"/>
      <c r="QIW16" s="154"/>
      <c r="QIX16" s="154"/>
      <c r="QIY16" s="154"/>
      <c r="QIZ16" s="154"/>
      <c r="QJA16" s="154"/>
      <c r="QJB16" s="154"/>
      <c r="QJC16" s="154"/>
      <c r="QJD16" s="154"/>
      <c r="QJE16" s="154"/>
      <c r="QJF16" s="154"/>
      <c r="QJG16" s="154"/>
      <c r="QJH16" s="154"/>
      <c r="QJI16" s="154"/>
      <c r="QJJ16" s="154"/>
      <c r="QJK16" s="154"/>
      <c r="QJL16" s="154"/>
      <c r="QJM16" s="154"/>
      <c r="QJN16" s="154"/>
      <c r="QJO16" s="154"/>
      <c r="QJP16" s="154"/>
      <c r="QJQ16" s="154"/>
      <c r="QJR16" s="154"/>
      <c r="QJS16" s="154"/>
      <c r="QJT16" s="154"/>
      <c r="QJU16" s="154"/>
      <c r="QJV16" s="154"/>
      <c r="QJW16" s="154"/>
      <c r="QJX16" s="154"/>
      <c r="QJY16" s="154"/>
      <c r="QJZ16" s="154"/>
      <c r="QKA16" s="154"/>
      <c r="QKB16" s="154"/>
      <c r="QKC16" s="154"/>
      <c r="QKD16" s="154"/>
      <c r="QKE16" s="154"/>
      <c r="QKF16" s="154"/>
      <c r="QKG16" s="154"/>
      <c r="QKH16" s="154"/>
      <c r="QKI16" s="154"/>
      <c r="QKJ16" s="154"/>
      <c r="QKK16" s="154"/>
      <c r="QKL16" s="154"/>
      <c r="QKM16" s="154"/>
      <c r="QKN16" s="154"/>
      <c r="QKO16" s="154"/>
      <c r="QKP16" s="154"/>
      <c r="QKQ16" s="154"/>
      <c r="QKR16" s="154"/>
      <c r="QKS16" s="154"/>
      <c r="QKT16" s="154"/>
      <c r="QKU16" s="154"/>
      <c r="QKV16" s="154"/>
      <c r="QKW16" s="154"/>
      <c r="QKX16" s="154"/>
      <c r="QKY16" s="154"/>
      <c r="QKZ16" s="154"/>
      <c r="QLA16" s="154"/>
      <c r="QLB16" s="154"/>
      <c r="QLC16" s="154"/>
      <c r="QLD16" s="154"/>
      <c r="QLE16" s="154"/>
      <c r="QLF16" s="154"/>
      <c r="QLG16" s="154"/>
      <c r="QLH16" s="154"/>
      <c r="QLI16" s="154"/>
      <c r="QLJ16" s="154"/>
      <c r="QLK16" s="154"/>
      <c r="QLL16" s="154"/>
      <c r="QLM16" s="154"/>
      <c r="QLN16" s="154"/>
      <c r="QLO16" s="154"/>
      <c r="QLP16" s="154"/>
      <c r="QLQ16" s="154"/>
      <c r="QLR16" s="154"/>
      <c r="QLS16" s="154"/>
      <c r="QLT16" s="154"/>
      <c r="QLU16" s="154"/>
      <c r="QLV16" s="154"/>
      <c r="QLW16" s="154"/>
      <c r="QLX16" s="154"/>
      <c r="QLY16" s="154"/>
      <c r="QLZ16" s="154"/>
      <c r="QMA16" s="154"/>
      <c r="QMB16" s="154"/>
      <c r="QMC16" s="154"/>
      <c r="QMD16" s="154"/>
      <c r="QME16" s="154"/>
      <c r="QMF16" s="154"/>
      <c r="QMG16" s="154"/>
      <c r="QMH16" s="154"/>
      <c r="QMI16" s="154"/>
      <c r="QMJ16" s="154"/>
      <c r="QMK16" s="154"/>
      <c r="QML16" s="154"/>
      <c r="QMM16" s="154"/>
      <c r="QMN16" s="154"/>
      <c r="QMO16" s="154"/>
      <c r="QMP16" s="154"/>
      <c r="QMQ16" s="154"/>
      <c r="QMR16" s="154"/>
      <c r="QMS16" s="154"/>
      <c r="QMT16" s="154"/>
      <c r="QMU16" s="154"/>
      <c r="QMV16" s="154"/>
      <c r="QMW16" s="154"/>
      <c r="QMX16" s="154"/>
      <c r="QMY16" s="154"/>
      <c r="QMZ16" s="154"/>
      <c r="QNA16" s="154"/>
      <c r="QNB16" s="154"/>
      <c r="QNC16" s="154"/>
      <c r="QND16" s="154"/>
      <c r="QNE16" s="154"/>
      <c r="QNF16" s="154"/>
      <c r="QNG16" s="154"/>
      <c r="QNH16" s="154"/>
      <c r="QNI16" s="154"/>
      <c r="QNJ16" s="154"/>
      <c r="QNK16" s="154"/>
      <c r="QNL16" s="154"/>
      <c r="QNM16" s="154"/>
      <c r="QNN16" s="154"/>
      <c r="QNO16" s="154"/>
      <c r="QNP16" s="154"/>
      <c r="QNQ16" s="154"/>
      <c r="QNR16" s="154"/>
      <c r="QNS16" s="154"/>
      <c r="QNT16" s="154"/>
      <c r="QNU16" s="154"/>
      <c r="QNV16" s="154"/>
      <c r="QNW16" s="154"/>
      <c r="QNX16" s="154"/>
      <c r="QNY16" s="154"/>
      <c r="QNZ16" s="154"/>
      <c r="QOA16" s="154"/>
      <c r="QOB16" s="154"/>
      <c r="QOC16" s="154"/>
      <c r="QOD16" s="154"/>
      <c r="QOE16" s="154"/>
      <c r="QOF16" s="154"/>
      <c r="QOG16" s="154"/>
      <c r="QOH16" s="154"/>
      <c r="QOI16" s="154"/>
      <c r="QOJ16" s="154"/>
      <c r="QOK16" s="154"/>
      <c r="QOL16" s="154"/>
      <c r="QOM16" s="154"/>
      <c r="QON16" s="154"/>
      <c r="QOO16" s="154"/>
      <c r="QOP16" s="154"/>
      <c r="QOQ16" s="154"/>
      <c r="QOR16" s="154"/>
      <c r="QOS16" s="154"/>
      <c r="QOT16" s="154"/>
      <c r="QOU16" s="154"/>
      <c r="QOV16" s="154"/>
      <c r="QOW16" s="154"/>
      <c r="QOX16" s="154"/>
      <c r="QOY16" s="154"/>
      <c r="QOZ16" s="154"/>
      <c r="QPA16" s="154"/>
      <c r="QPB16" s="154"/>
      <c r="QPC16" s="154"/>
      <c r="QPD16" s="154"/>
      <c r="QPE16" s="154"/>
      <c r="QPF16" s="154"/>
      <c r="QPG16" s="154"/>
      <c r="QPH16" s="154"/>
      <c r="QPI16" s="154"/>
      <c r="QPJ16" s="154"/>
      <c r="QPK16" s="154"/>
      <c r="QPL16" s="154"/>
      <c r="QPM16" s="154"/>
      <c r="QPN16" s="154"/>
      <c r="QPO16" s="154"/>
      <c r="QPP16" s="154"/>
      <c r="QPQ16" s="154"/>
      <c r="QPR16" s="154"/>
      <c r="QPS16" s="154"/>
      <c r="QPT16" s="154"/>
      <c r="QPU16" s="154"/>
      <c r="QPV16" s="154"/>
      <c r="QPW16" s="154"/>
      <c r="QPX16" s="154"/>
      <c r="QPY16" s="154"/>
      <c r="QPZ16" s="154"/>
      <c r="QQA16" s="154"/>
      <c r="QQB16" s="154"/>
      <c r="QQC16" s="154"/>
      <c r="QQD16" s="154"/>
      <c r="QQE16" s="154"/>
      <c r="QQF16" s="154"/>
      <c r="QQG16" s="154"/>
      <c r="QQH16" s="154"/>
      <c r="QQI16" s="154"/>
      <c r="QQJ16" s="154"/>
      <c r="QQK16" s="154"/>
      <c r="QQL16" s="154"/>
      <c r="QQM16" s="154"/>
      <c r="QQN16" s="154"/>
      <c r="QQO16" s="154"/>
      <c r="QQP16" s="154"/>
      <c r="QQQ16" s="154"/>
      <c r="QQR16" s="154"/>
      <c r="QQS16" s="154"/>
      <c r="QQT16" s="154"/>
      <c r="QQU16" s="154"/>
      <c r="QQV16" s="154"/>
      <c r="QQW16" s="154"/>
      <c r="QQX16" s="154"/>
      <c r="QQY16" s="154"/>
      <c r="QQZ16" s="154"/>
      <c r="QRA16" s="154"/>
      <c r="QRB16" s="154"/>
      <c r="QRC16" s="154"/>
      <c r="QRD16" s="154"/>
      <c r="QRE16" s="154"/>
      <c r="QRF16" s="154"/>
      <c r="QRG16" s="154"/>
      <c r="QRH16" s="154"/>
      <c r="QRI16" s="154"/>
      <c r="QRJ16" s="154"/>
      <c r="QRK16" s="154"/>
      <c r="QRL16" s="154"/>
      <c r="QRM16" s="154"/>
      <c r="QRN16" s="154"/>
      <c r="QRO16" s="154"/>
      <c r="QRP16" s="154"/>
      <c r="QRQ16" s="154"/>
      <c r="QRR16" s="154"/>
      <c r="QRS16" s="154"/>
      <c r="QRT16" s="154"/>
      <c r="QRU16" s="154"/>
      <c r="QRV16" s="154"/>
      <c r="QRW16" s="154"/>
      <c r="QRX16" s="154"/>
      <c r="QRY16" s="154"/>
      <c r="QRZ16" s="154"/>
      <c r="QSA16" s="154"/>
      <c r="QSB16" s="154"/>
      <c r="QSC16" s="154"/>
      <c r="QSD16" s="154"/>
      <c r="QSE16" s="154"/>
      <c r="QSF16" s="154"/>
      <c r="QSG16" s="154"/>
      <c r="QSH16" s="154"/>
      <c r="QSI16" s="154"/>
      <c r="QSJ16" s="154"/>
      <c r="QSK16" s="154"/>
      <c r="QSL16" s="154"/>
      <c r="QSM16" s="154"/>
      <c r="QSN16" s="154"/>
      <c r="QSO16" s="154"/>
      <c r="QSP16" s="154"/>
      <c r="QSQ16" s="154"/>
      <c r="QSR16" s="154"/>
      <c r="QSS16" s="154"/>
      <c r="QST16" s="154"/>
      <c r="QSU16" s="154"/>
      <c r="QSV16" s="154"/>
      <c r="QSW16" s="154"/>
      <c r="QSX16" s="154"/>
      <c r="QSY16" s="154"/>
      <c r="QSZ16" s="154"/>
      <c r="QTA16" s="154"/>
      <c r="QTB16" s="154"/>
      <c r="QTC16" s="154"/>
      <c r="QTD16" s="154"/>
      <c r="QTE16" s="154"/>
      <c r="QTF16" s="154"/>
      <c r="QTG16" s="154"/>
      <c r="QTH16" s="154"/>
      <c r="QTI16" s="154"/>
      <c r="QTJ16" s="154"/>
      <c r="QTK16" s="154"/>
      <c r="QTL16" s="154"/>
      <c r="QTM16" s="154"/>
      <c r="QTN16" s="154"/>
      <c r="QTO16" s="154"/>
      <c r="QTP16" s="154"/>
      <c r="QTQ16" s="154"/>
      <c r="QTR16" s="154"/>
      <c r="QTS16" s="154"/>
      <c r="QTT16" s="154"/>
      <c r="QTU16" s="154"/>
      <c r="QTV16" s="154"/>
      <c r="QTW16" s="154"/>
      <c r="QTX16" s="154"/>
      <c r="QTY16" s="154"/>
      <c r="QTZ16" s="154"/>
      <c r="QUA16" s="154"/>
      <c r="QUB16" s="154"/>
      <c r="QUC16" s="154"/>
      <c r="QUD16" s="154"/>
      <c r="QUE16" s="154"/>
      <c r="QUF16" s="154"/>
      <c r="QUG16" s="154"/>
      <c r="QUH16" s="154"/>
      <c r="QUI16" s="154"/>
      <c r="QUJ16" s="154"/>
      <c r="QUK16" s="154"/>
      <c r="QUL16" s="154"/>
      <c r="QUM16" s="154"/>
      <c r="QUN16" s="154"/>
      <c r="QUO16" s="154"/>
      <c r="QUP16" s="154"/>
      <c r="QUQ16" s="154"/>
      <c r="QUR16" s="154"/>
      <c r="QUS16" s="154"/>
      <c r="QUT16" s="154"/>
      <c r="QUU16" s="154"/>
      <c r="QUV16" s="154"/>
      <c r="QUW16" s="154"/>
      <c r="QUX16" s="154"/>
      <c r="QUY16" s="154"/>
      <c r="QUZ16" s="154"/>
      <c r="QVA16" s="154"/>
      <c r="QVB16" s="154"/>
      <c r="QVC16" s="154"/>
      <c r="QVD16" s="154"/>
      <c r="QVE16" s="154"/>
      <c r="QVF16" s="154"/>
      <c r="QVG16" s="154"/>
      <c r="QVH16" s="154"/>
      <c r="QVI16" s="154"/>
      <c r="QVJ16" s="154"/>
      <c r="QVK16" s="154"/>
      <c r="QVL16" s="154"/>
      <c r="QVM16" s="154"/>
      <c r="QVN16" s="154"/>
      <c r="QVO16" s="154"/>
      <c r="QVP16" s="154"/>
      <c r="QVQ16" s="154"/>
      <c r="QVR16" s="154"/>
      <c r="QVS16" s="154"/>
      <c r="QVT16" s="154"/>
      <c r="QVU16" s="154"/>
      <c r="QVV16" s="154"/>
      <c r="QVW16" s="154"/>
      <c r="QVX16" s="154"/>
      <c r="QVY16" s="154"/>
      <c r="QVZ16" s="154"/>
      <c r="QWA16" s="154"/>
      <c r="QWB16" s="154"/>
      <c r="QWC16" s="154"/>
      <c r="QWD16" s="154"/>
      <c r="QWE16" s="154"/>
      <c r="QWF16" s="154"/>
      <c r="QWG16" s="154"/>
      <c r="QWH16" s="154"/>
      <c r="QWI16" s="154"/>
      <c r="QWJ16" s="154"/>
      <c r="QWK16" s="154"/>
      <c r="QWL16" s="154"/>
      <c r="QWM16" s="154"/>
      <c r="QWN16" s="154"/>
      <c r="QWO16" s="154"/>
      <c r="QWP16" s="154"/>
      <c r="QWQ16" s="154"/>
      <c r="QWR16" s="154"/>
      <c r="QWS16" s="154"/>
      <c r="QWT16" s="154"/>
      <c r="QWU16" s="154"/>
      <c r="QWV16" s="154"/>
      <c r="QWW16" s="154"/>
      <c r="QWX16" s="154"/>
      <c r="QWY16" s="154"/>
      <c r="QWZ16" s="154"/>
      <c r="QXA16" s="154"/>
      <c r="QXB16" s="154"/>
      <c r="QXC16" s="154"/>
      <c r="QXD16" s="154"/>
      <c r="QXE16" s="154"/>
      <c r="QXF16" s="154"/>
      <c r="QXG16" s="154"/>
      <c r="QXH16" s="154"/>
      <c r="QXI16" s="154"/>
      <c r="QXJ16" s="154"/>
      <c r="QXK16" s="154"/>
      <c r="QXL16" s="154"/>
      <c r="QXM16" s="154"/>
      <c r="QXN16" s="154"/>
      <c r="QXO16" s="154"/>
      <c r="QXP16" s="154"/>
      <c r="QXQ16" s="154"/>
      <c r="QXR16" s="154"/>
      <c r="QXS16" s="154"/>
      <c r="QXT16" s="154"/>
      <c r="QXU16" s="154"/>
      <c r="QXV16" s="154"/>
      <c r="QXW16" s="154"/>
      <c r="QXX16" s="154"/>
      <c r="QXY16" s="154"/>
      <c r="QXZ16" s="154"/>
      <c r="QYA16" s="154"/>
      <c r="QYB16" s="154"/>
      <c r="QYC16" s="154"/>
      <c r="QYD16" s="154"/>
      <c r="QYE16" s="154"/>
      <c r="QYF16" s="154"/>
      <c r="QYG16" s="154"/>
      <c r="QYH16" s="154"/>
      <c r="QYI16" s="154"/>
      <c r="QYJ16" s="154"/>
      <c r="QYK16" s="154"/>
      <c r="QYL16" s="154"/>
      <c r="QYM16" s="154"/>
      <c r="QYN16" s="154"/>
      <c r="QYO16" s="154"/>
      <c r="QYP16" s="154"/>
      <c r="QYQ16" s="154"/>
      <c r="QYR16" s="154"/>
      <c r="QYS16" s="154"/>
      <c r="QYT16" s="154"/>
      <c r="QYU16" s="154"/>
      <c r="QYV16" s="154"/>
      <c r="QYW16" s="154"/>
      <c r="QYX16" s="154"/>
      <c r="QYY16" s="154"/>
      <c r="QYZ16" s="154"/>
      <c r="QZA16" s="154"/>
      <c r="QZB16" s="154"/>
      <c r="QZC16" s="154"/>
      <c r="QZD16" s="154"/>
      <c r="QZE16" s="154"/>
      <c r="QZF16" s="154"/>
      <c r="QZG16" s="154"/>
      <c r="QZH16" s="154"/>
      <c r="QZI16" s="154"/>
      <c r="QZJ16" s="154"/>
      <c r="QZK16" s="154"/>
      <c r="QZL16" s="154"/>
      <c r="QZM16" s="154"/>
      <c r="QZN16" s="154"/>
      <c r="QZO16" s="154"/>
      <c r="QZP16" s="154"/>
      <c r="QZQ16" s="154"/>
      <c r="QZR16" s="154"/>
      <c r="QZS16" s="154"/>
      <c r="QZT16" s="154"/>
      <c r="QZU16" s="154"/>
      <c r="QZV16" s="154"/>
      <c r="QZW16" s="154"/>
      <c r="QZX16" s="154"/>
      <c r="QZY16" s="154"/>
      <c r="QZZ16" s="154"/>
      <c r="RAA16" s="154"/>
      <c r="RAB16" s="154"/>
      <c r="RAC16" s="154"/>
      <c r="RAD16" s="154"/>
      <c r="RAE16" s="154"/>
      <c r="RAF16" s="154"/>
      <c r="RAG16" s="154"/>
      <c r="RAH16" s="154"/>
      <c r="RAI16" s="154"/>
      <c r="RAJ16" s="154"/>
      <c r="RAK16" s="154"/>
      <c r="RAL16" s="154"/>
      <c r="RAM16" s="154"/>
      <c r="RAN16" s="154"/>
      <c r="RAO16" s="154"/>
      <c r="RAP16" s="154"/>
      <c r="RAQ16" s="154"/>
      <c r="RAR16" s="154"/>
      <c r="RAS16" s="154"/>
      <c r="RAT16" s="154"/>
      <c r="RAU16" s="154"/>
      <c r="RAV16" s="154"/>
      <c r="RAW16" s="154"/>
      <c r="RAX16" s="154"/>
      <c r="RAY16" s="154"/>
      <c r="RAZ16" s="154"/>
      <c r="RBA16" s="154"/>
      <c r="RBB16" s="154"/>
      <c r="RBC16" s="154"/>
      <c r="RBD16" s="154"/>
      <c r="RBE16" s="154"/>
      <c r="RBF16" s="154"/>
      <c r="RBG16" s="154"/>
      <c r="RBH16" s="154"/>
      <c r="RBI16" s="154"/>
      <c r="RBJ16" s="154"/>
      <c r="RBK16" s="154"/>
      <c r="RBL16" s="154"/>
      <c r="RBM16" s="154"/>
      <c r="RBN16" s="154"/>
      <c r="RBO16" s="154"/>
      <c r="RBP16" s="154"/>
      <c r="RBQ16" s="154"/>
      <c r="RBR16" s="154"/>
      <c r="RBS16" s="154"/>
      <c r="RBT16" s="154"/>
      <c r="RBU16" s="154"/>
      <c r="RBV16" s="154"/>
      <c r="RBW16" s="154"/>
      <c r="RBX16" s="154"/>
      <c r="RBY16" s="154"/>
      <c r="RBZ16" s="154"/>
      <c r="RCA16" s="154"/>
      <c r="RCB16" s="154"/>
      <c r="RCC16" s="154"/>
      <c r="RCD16" s="154"/>
      <c r="RCE16" s="154"/>
      <c r="RCF16" s="154"/>
      <c r="RCG16" s="154"/>
      <c r="RCH16" s="154"/>
      <c r="RCI16" s="154"/>
      <c r="RCJ16" s="154"/>
      <c r="RCK16" s="154"/>
      <c r="RCL16" s="154"/>
      <c r="RCM16" s="154"/>
      <c r="RCN16" s="154"/>
      <c r="RCO16" s="154"/>
      <c r="RCP16" s="154"/>
      <c r="RCQ16" s="154"/>
      <c r="RCR16" s="154"/>
      <c r="RCS16" s="154"/>
      <c r="RCT16" s="154"/>
      <c r="RCU16" s="154"/>
      <c r="RCV16" s="154"/>
      <c r="RCW16" s="154"/>
      <c r="RCX16" s="154"/>
      <c r="RCY16" s="154"/>
      <c r="RCZ16" s="154"/>
      <c r="RDA16" s="154"/>
      <c r="RDB16" s="154"/>
      <c r="RDC16" s="154"/>
      <c r="RDD16" s="154"/>
      <c r="RDE16" s="154"/>
      <c r="RDF16" s="154"/>
      <c r="RDG16" s="154"/>
      <c r="RDH16" s="154"/>
      <c r="RDI16" s="154"/>
      <c r="RDJ16" s="154"/>
      <c r="RDK16" s="154"/>
      <c r="RDL16" s="154"/>
      <c r="RDM16" s="154"/>
      <c r="RDN16" s="154"/>
      <c r="RDO16" s="154"/>
      <c r="RDP16" s="154"/>
      <c r="RDQ16" s="154"/>
      <c r="RDR16" s="154"/>
      <c r="RDS16" s="154"/>
      <c r="RDT16" s="154"/>
      <c r="RDU16" s="154"/>
      <c r="RDV16" s="154"/>
      <c r="RDW16" s="154"/>
      <c r="RDX16" s="154"/>
      <c r="RDY16" s="154"/>
      <c r="RDZ16" s="154"/>
      <c r="REA16" s="154"/>
      <c r="REB16" s="154"/>
      <c r="REC16" s="154"/>
      <c r="RED16" s="154"/>
      <c r="REE16" s="154"/>
      <c r="REF16" s="154"/>
      <c r="REG16" s="154"/>
      <c r="REH16" s="154"/>
      <c r="REI16" s="154"/>
      <c r="REJ16" s="154"/>
      <c r="REK16" s="154"/>
      <c r="REL16" s="154"/>
      <c r="REM16" s="154"/>
      <c r="REN16" s="154"/>
      <c r="REO16" s="154"/>
      <c r="REP16" s="154"/>
      <c r="REQ16" s="154"/>
      <c r="RER16" s="154"/>
      <c r="RES16" s="154"/>
      <c r="RET16" s="154"/>
      <c r="REU16" s="154"/>
      <c r="REV16" s="154"/>
      <c r="REW16" s="154"/>
      <c r="REX16" s="154"/>
      <c r="REY16" s="154"/>
      <c r="REZ16" s="154"/>
      <c r="RFA16" s="154"/>
      <c r="RFB16" s="154"/>
      <c r="RFC16" s="154"/>
      <c r="RFD16" s="154"/>
      <c r="RFE16" s="154"/>
      <c r="RFF16" s="154"/>
      <c r="RFG16" s="154"/>
      <c r="RFH16" s="154"/>
      <c r="RFI16" s="154"/>
      <c r="RFJ16" s="154"/>
      <c r="RFK16" s="154"/>
      <c r="RFL16" s="154"/>
      <c r="RFM16" s="154"/>
      <c r="RFN16" s="154"/>
      <c r="RFO16" s="154"/>
      <c r="RFP16" s="154"/>
      <c r="RFQ16" s="154"/>
      <c r="RFR16" s="154"/>
      <c r="RFS16" s="154"/>
      <c r="RFT16" s="154"/>
      <c r="RFU16" s="154"/>
      <c r="RFV16" s="154"/>
      <c r="RFW16" s="154"/>
      <c r="RFX16" s="154"/>
      <c r="RFY16" s="154"/>
      <c r="RFZ16" s="154"/>
      <c r="RGA16" s="154"/>
      <c r="RGB16" s="154"/>
      <c r="RGC16" s="154"/>
      <c r="RGD16" s="154"/>
      <c r="RGE16" s="154"/>
      <c r="RGF16" s="154"/>
      <c r="RGG16" s="154"/>
      <c r="RGH16" s="154"/>
      <c r="RGI16" s="154"/>
      <c r="RGJ16" s="154"/>
      <c r="RGK16" s="154"/>
      <c r="RGL16" s="154"/>
      <c r="RGM16" s="154"/>
      <c r="RGN16" s="154"/>
      <c r="RGO16" s="154"/>
      <c r="RGP16" s="154"/>
      <c r="RGQ16" s="154"/>
      <c r="RGR16" s="154"/>
      <c r="RGS16" s="154"/>
      <c r="RGT16" s="154"/>
      <c r="RGU16" s="154"/>
      <c r="RGV16" s="154"/>
      <c r="RGW16" s="154"/>
      <c r="RGX16" s="154"/>
      <c r="RGY16" s="154"/>
      <c r="RGZ16" s="154"/>
      <c r="RHA16" s="154"/>
      <c r="RHB16" s="154"/>
      <c r="RHC16" s="154"/>
      <c r="RHD16" s="154"/>
      <c r="RHE16" s="154"/>
      <c r="RHF16" s="154"/>
      <c r="RHG16" s="154"/>
      <c r="RHH16" s="154"/>
      <c r="RHI16" s="154"/>
      <c r="RHJ16" s="154"/>
      <c r="RHK16" s="154"/>
      <c r="RHL16" s="154"/>
      <c r="RHM16" s="154"/>
      <c r="RHN16" s="154"/>
      <c r="RHO16" s="154"/>
      <c r="RHP16" s="154"/>
      <c r="RHQ16" s="154"/>
      <c r="RHR16" s="154"/>
      <c r="RHS16" s="154"/>
      <c r="RHT16" s="154"/>
      <c r="RHU16" s="154"/>
      <c r="RHV16" s="154"/>
      <c r="RHW16" s="154"/>
      <c r="RHX16" s="154"/>
      <c r="RHY16" s="154"/>
      <c r="RHZ16" s="154"/>
      <c r="RIA16" s="154"/>
      <c r="RIB16" s="154"/>
      <c r="RIC16" s="154"/>
      <c r="RID16" s="154"/>
      <c r="RIE16" s="154"/>
      <c r="RIF16" s="154"/>
      <c r="RIG16" s="154"/>
      <c r="RIH16" s="154"/>
      <c r="RII16" s="154"/>
      <c r="RIJ16" s="154"/>
      <c r="RIK16" s="154"/>
      <c r="RIL16" s="154"/>
      <c r="RIM16" s="154"/>
      <c r="RIN16" s="154"/>
      <c r="RIO16" s="154"/>
      <c r="RIP16" s="154"/>
      <c r="RIQ16" s="154"/>
      <c r="RIR16" s="154"/>
      <c r="RIS16" s="154"/>
      <c r="RIT16" s="154"/>
      <c r="RIU16" s="154"/>
      <c r="RIV16" s="154"/>
      <c r="RIW16" s="154"/>
      <c r="RIX16" s="154"/>
      <c r="RIY16" s="154"/>
      <c r="RIZ16" s="154"/>
      <c r="RJA16" s="154"/>
      <c r="RJB16" s="154"/>
      <c r="RJC16" s="154"/>
      <c r="RJD16" s="154"/>
      <c r="RJE16" s="154"/>
      <c r="RJF16" s="154"/>
      <c r="RJG16" s="154"/>
      <c r="RJH16" s="154"/>
      <c r="RJI16" s="154"/>
      <c r="RJJ16" s="154"/>
      <c r="RJK16" s="154"/>
      <c r="RJL16" s="154"/>
      <c r="RJM16" s="154"/>
      <c r="RJN16" s="154"/>
      <c r="RJO16" s="154"/>
      <c r="RJP16" s="154"/>
      <c r="RJQ16" s="154"/>
      <c r="RJR16" s="154"/>
      <c r="RJS16" s="154"/>
      <c r="RJT16" s="154"/>
      <c r="RJU16" s="154"/>
      <c r="RJV16" s="154"/>
      <c r="RJW16" s="154"/>
      <c r="RJX16" s="154"/>
      <c r="RJY16" s="154"/>
      <c r="RJZ16" s="154"/>
      <c r="RKA16" s="154"/>
      <c r="RKB16" s="154"/>
      <c r="RKC16" s="154"/>
      <c r="RKD16" s="154"/>
      <c r="RKE16" s="154"/>
      <c r="RKF16" s="154"/>
      <c r="RKG16" s="154"/>
      <c r="RKH16" s="154"/>
      <c r="RKI16" s="154"/>
      <c r="RKJ16" s="154"/>
      <c r="RKK16" s="154"/>
      <c r="RKL16" s="154"/>
      <c r="RKM16" s="154"/>
      <c r="RKN16" s="154"/>
      <c r="RKO16" s="154"/>
      <c r="RKP16" s="154"/>
      <c r="RKQ16" s="154"/>
      <c r="RKR16" s="154"/>
      <c r="RKS16" s="154"/>
      <c r="RKT16" s="154"/>
      <c r="RKU16" s="154"/>
      <c r="RKV16" s="154"/>
      <c r="RKW16" s="154"/>
      <c r="RKX16" s="154"/>
      <c r="RKY16" s="154"/>
      <c r="RKZ16" s="154"/>
      <c r="RLA16" s="154"/>
      <c r="RLB16" s="154"/>
      <c r="RLC16" s="154"/>
      <c r="RLD16" s="154"/>
      <c r="RLE16" s="154"/>
      <c r="RLF16" s="154"/>
      <c r="RLG16" s="154"/>
      <c r="RLH16" s="154"/>
      <c r="RLI16" s="154"/>
      <c r="RLJ16" s="154"/>
      <c r="RLK16" s="154"/>
      <c r="RLL16" s="154"/>
      <c r="RLM16" s="154"/>
      <c r="RLN16" s="154"/>
      <c r="RLO16" s="154"/>
      <c r="RLP16" s="154"/>
      <c r="RLQ16" s="154"/>
      <c r="RLR16" s="154"/>
      <c r="RLS16" s="154"/>
      <c r="RLT16" s="154"/>
      <c r="RLU16" s="154"/>
      <c r="RLV16" s="154"/>
      <c r="RLW16" s="154"/>
      <c r="RLX16" s="154"/>
      <c r="RLY16" s="154"/>
      <c r="RLZ16" s="154"/>
      <c r="RMA16" s="154"/>
      <c r="RMB16" s="154"/>
      <c r="RMC16" s="154"/>
      <c r="RMD16" s="154"/>
      <c r="RME16" s="154"/>
      <c r="RMF16" s="154"/>
      <c r="RMG16" s="154"/>
      <c r="RMH16" s="154"/>
      <c r="RMI16" s="154"/>
      <c r="RMJ16" s="154"/>
      <c r="RMK16" s="154"/>
      <c r="RML16" s="154"/>
      <c r="RMM16" s="154"/>
      <c r="RMN16" s="154"/>
      <c r="RMO16" s="154"/>
      <c r="RMP16" s="154"/>
      <c r="RMQ16" s="154"/>
      <c r="RMR16" s="154"/>
      <c r="RMS16" s="154"/>
      <c r="RMT16" s="154"/>
      <c r="RMU16" s="154"/>
      <c r="RMV16" s="154"/>
      <c r="RMW16" s="154"/>
      <c r="RMX16" s="154"/>
      <c r="RMY16" s="154"/>
      <c r="RMZ16" s="154"/>
      <c r="RNA16" s="154"/>
      <c r="RNB16" s="154"/>
      <c r="RNC16" s="154"/>
      <c r="RND16" s="154"/>
      <c r="RNE16" s="154"/>
      <c r="RNF16" s="154"/>
      <c r="RNG16" s="154"/>
      <c r="RNH16" s="154"/>
      <c r="RNI16" s="154"/>
      <c r="RNJ16" s="154"/>
      <c r="RNK16" s="154"/>
      <c r="RNL16" s="154"/>
      <c r="RNM16" s="154"/>
      <c r="RNN16" s="154"/>
      <c r="RNO16" s="154"/>
      <c r="RNP16" s="154"/>
      <c r="RNQ16" s="154"/>
      <c r="RNR16" s="154"/>
      <c r="RNS16" s="154"/>
      <c r="RNT16" s="154"/>
      <c r="RNU16" s="154"/>
      <c r="RNV16" s="154"/>
      <c r="RNW16" s="154"/>
      <c r="RNX16" s="154"/>
      <c r="RNY16" s="154"/>
      <c r="RNZ16" s="154"/>
      <c r="ROA16" s="154"/>
      <c r="ROB16" s="154"/>
      <c r="ROC16" s="154"/>
      <c r="ROD16" s="154"/>
      <c r="ROE16" s="154"/>
      <c r="ROF16" s="154"/>
      <c r="ROG16" s="154"/>
      <c r="ROH16" s="154"/>
      <c r="ROI16" s="154"/>
      <c r="ROJ16" s="154"/>
      <c r="ROK16" s="154"/>
      <c r="ROL16" s="154"/>
      <c r="ROM16" s="154"/>
      <c r="RON16" s="154"/>
      <c r="ROO16" s="154"/>
      <c r="ROP16" s="154"/>
      <c r="ROQ16" s="154"/>
      <c r="ROR16" s="154"/>
      <c r="ROS16" s="154"/>
      <c r="ROT16" s="154"/>
      <c r="ROU16" s="154"/>
      <c r="ROV16" s="154"/>
      <c r="ROW16" s="154"/>
      <c r="ROX16" s="154"/>
      <c r="ROY16" s="154"/>
      <c r="ROZ16" s="154"/>
      <c r="RPA16" s="154"/>
      <c r="RPB16" s="154"/>
      <c r="RPC16" s="154"/>
      <c r="RPD16" s="154"/>
      <c r="RPE16" s="154"/>
      <c r="RPF16" s="154"/>
      <c r="RPG16" s="154"/>
      <c r="RPH16" s="154"/>
      <c r="RPI16" s="154"/>
      <c r="RPJ16" s="154"/>
      <c r="RPK16" s="154"/>
      <c r="RPL16" s="154"/>
      <c r="RPM16" s="154"/>
      <c r="RPN16" s="154"/>
      <c r="RPO16" s="154"/>
      <c r="RPP16" s="154"/>
      <c r="RPQ16" s="154"/>
      <c r="RPR16" s="154"/>
      <c r="RPS16" s="154"/>
      <c r="RPT16" s="154"/>
      <c r="RPU16" s="154"/>
      <c r="RPV16" s="154"/>
      <c r="RPW16" s="154"/>
      <c r="RPX16" s="154"/>
      <c r="RPY16" s="154"/>
      <c r="RPZ16" s="154"/>
      <c r="RQA16" s="154"/>
      <c r="RQB16" s="154"/>
      <c r="RQC16" s="154"/>
      <c r="RQD16" s="154"/>
      <c r="RQE16" s="154"/>
      <c r="RQF16" s="154"/>
      <c r="RQG16" s="154"/>
      <c r="RQH16" s="154"/>
      <c r="RQI16" s="154"/>
      <c r="RQJ16" s="154"/>
      <c r="RQK16" s="154"/>
      <c r="RQL16" s="154"/>
      <c r="RQM16" s="154"/>
      <c r="RQN16" s="154"/>
      <c r="RQO16" s="154"/>
      <c r="RQP16" s="154"/>
      <c r="RQQ16" s="154"/>
      <c r="RQR16" s="154"/>
      <c r="RQS16" s="154"/>
      <c r="RQT16" s="154"/>
      <c r="RQU16" s="154"/>
      <c r="RQV16" s="154"/>
      <c r="RQW16" s="154"/>
      <c r="RQX16" s="154"/>
      <c r="RQY16" s="154"/>
      <c r="RQZ16" s="154"/>
      <c r="RRA16" s="154"/>
      <c r="RRB16" s="154"/>
      <c r="RRC16" s="154"/>
      <c r="RRD16" s="154"/>
      <c r="RRE16" s="154"/>
      <c r="RRF16" s="154"/>
      <c r="RRG16" s="154"/>
      <c r="RRH16" s="154"/>
      <c r="RRI16" s="154"/>
      <c r="RRJ16" s="154"/>
      <c r="RRK16" s="154"/>
      <c r="RRL16" s="154"/>
      <c r="RRM16" s="154"/>
      <c r="RRN16" s="154"/>
      <c r="RRO16" s="154"/>
      <c r="RRP16" s="154"/>
      <c r="RRQ16" s="154"/>
      <c r="RRR16" s="154"/>
      <c r="RRS16" s="154"/>
      <c r="RRT16" s="154"/>
      <c r="RRU16" s="154"/>
      <c r="RRV16" s="154"/>
      <c r="RRW16" s="154"/>
      <c r="RRX16" s="154"/>
      <c r="RRY16" s="154"/>
      <c r="RRZ16" s="154"/>
      <c r="RSA16" s="154"/>
      <c r="RSB16" s="154"/>
      <c r="RSC16" s="154"/>
      <c r="RSD16" s="154"/>
      <c r="RSE16" s="154"/>
      <c r="RSF16" s="154"/>
      <c r="RSG16" s="154"/>
      <c r="RSH16" s="154"/>
      <c r="RSI16" s="154"/>
      <c r="RSJ16" s="154"/>
      <c r="RSK16" s="154"/>
      <c r="RSL16" s="154"/>
      <c r="RSM16" s="154"/>
      <c r="RSN16" s="154"/>
      <c r="RSO16" s="154"/>
      <c r="RSP16" s="154"/>
      <c r="RSQ16" s="154"/>
      <c r="RSR16" s="154"/>
      <c r="RSS16" s="154"/>
      <c r="RST16" s="154"/>
      <c r="RSU16" s="154"/>
      <c r="RSV16" s="154"/>
      <c r="RSW16" s="154"/>
      <c r="RSX16" s="154"/>
      <c r="RSY16" s="154"/>
      <c r="RSZ16" s="154"/>
      <c r="RTA16" s="154"/>
      <c r="RTB16" s="154"/>
      <c r="RTC16" s="154"/>
      <c r="RTD16" s="154"/>
      <c r="RTE16" s="154"/>
      <c r="RTF16" s="154"/>
      <c r="RTG16" s="154"/>
      <c r="RTH16" s="154"/>
      <c r="RTI16" s="154"/>
      <c r="RTJ16" s="154"/>
      <c r="RTK16" s="154"/>
      <c r="RTL16" s="154"/>
      <c r="RTM16" s="154"/>
      <c r="RTN16" s="154"/>
      <c r="RTO16" s="154"/>
      <c r="RTP16" s="154"/>
      <c r="RTQ16" s="154"/>
      <c r="RTR16" s="154"/>
      <c r="RTS16" s="154"/>
      <c r="RTT16" s="154"/>
      <c r="RTU16" s="154"/>
      <c r="RTV16" s="154"/>
      <c r="RTW16" s="154"/>
      <c r="RTX16" s="154"/>
      <c r="RTY16" s="154"/>
      <c r="RTZ16" s="154"/>
      <c r="RUA16" s="154"/>
      <c r="RUB16" s="154"/>
      <c r="RUC16" s="154"/>
      <c r="RUD16" s="154"/>
      <c r="RUE16" s="154"/>
      <c r="RUF16" s="154"/>
      <c r="RUG16" s="154"/>
      <c r="RUH16" s="154"/>
      <c r="RUI16" s="154"/>
      <c r="RUJ16" s="154"/>
      <c r="RUK16" s="154"/>
      <c r="RUL16" s="154"/>
      <c r="RUM16" s="154"/>
      <c r="RUN16" s="154"/>
      <c r="RUO16" s="154"/>
      <c r="RUP16" s="154"/>
      <c r="RUQ16" s="154"/>
      <c r="RUR16" s="154"/>
      <c r="RUS16" s="154"/>
      <c r="RUT16" s="154"/>
      <c r="RUU16" s="154"/>
      <c r="RUV16" s="154"/>
      <c r="RUW16" s="154"/>
      <c r="RUX16" s="154"/>
      <c r="RUY16" s="154"/>
      <c r="RUZ16" s="154"/>
      <c r="RVA16" s="154"/>
      <c r="RVB16" s="154"/>
      <c r="RVC16" s="154"/>
      <c r="RVD16" s="154"/>
      <c r="RVE16" s="154"/>
      <c r="RVF16" s="154"/>
      <c r="RVG16" s="154"/>
      <c r="RVH16" s="154"/>
      <c r="RVI16" s="154"/>
      <c r="RVJ16" s="154"/>
      <c r="RVK16" s="154"/>
      <c r="RVL16" s="154"/>
      <c r="RVM16" s="154"/>
      <c r="RVN16" s="154"/>
      <c r="RVO16" s="154"/>
      <c r="RVP16" s="154"/>
      <c r="RVQ16" s="154"/>
      <c r="RVR16" s="154"/>
      <c r="RVS16" s="154"/>
      <c r="RVT16" s="154"/>
      <c r="RVU16" s="154"/>
      <c r="RVV16" s="154"/>
      <c r="RVW16" s="154"/>
      <c r="RVX16" s="154"/>
      <c r="RVY16" s="154"/>
      <c r="RVZ16" s="154"/>
      <c r="RWA16" s="154"/>
      <c r="RWB16" s="154"/>
      <c r="RWC16" s="154"/>
      <c r="RWD16" s="154"/>
      <c r="RWE16" s="154"/>
      <c r="RWF16" s="154"/>
      <c r="RWG16" s="154"/>
      <c r="RWH16" s="154"/>
      <c r="RWI16" s="154"/>
      <c r="RWJ16" s="154"/>
      <c r="RWK16" s="154"/>
      <c r="RWL16" s="154"/>
      <c r="RWM16" s="154"/>
      <c r="RWN16" s="154"/>
      <c r="RWO16" s="154"/>
      <c r="RWP16" s="154"/>
      <c r="RWQ16" s="154"/>
      <c r="RWR16" s="154"/>
      <c r="RWS16" s="154"/>
      <c r="RWT16" s="154"/>
      <c r="RWU16" s="154"/>
      <c r="RWV16" s="154"/>
      <c r="RWW16" s="154"/>
      <c r="RWX16" s="154"/>
      <c r="RWY16" s="154"/>
      <c r="RWZ16" s="154"/>
      <c r="RXA16" s="154"/>
      <c r="RXB16" s="154"/>
      <c r="RXC16" s="154"/>
      <c r="RXD16" s="154"/>
      <c r="RXE16" s="154"/>
      <c r="RXF16" s="154"/>
      <c r="RXG16" s="154"/>
      <c r="RXH16" s="154"/>
      <c r="RXI16" s="154"/>
      <c r="RXJ16" s="154"/>
      <c r="RXK16" s="154"/>
      <c r="RXL16" s="154"/>
      <c r="RXM16" s="154"/>
      <c r="RXN16" s="154"/>
      <c r="RXO16" s="154"/>
      <c r="RXP16" s="154"/>
      <c r="RXQ16" s="154"/>
      <c r="RXR16" s="154"/>
      <c r="RXS16" s="154"/>
      <c r="RXT16" s="154"/>
      <c r="RXU16" s="154"/>
      <c r="RXV16" s="154"/>
      <c r="RXW16" s="154"/>
      <c r="RXX16" s="154"/>
      <c r="RXY16" s="154"/>
      <c r="RXZ16" s="154"/>
      <c r="RYA16" s="154"/>
      <c r="RYB16" s="154"/>
      <c r="RYC16" s="154"/>
      <c r="RYD16" s="154"/>
      <c r="RYE16" s="154"/>
      <c r="RYF16" s="154"/>
      <c r="RYG16" s="154"/>
      <c r="RYH16" s="154"/>
      <c r="RYI16" s="154"/>
      <c r="RYJ16" s="154"/>
      <c r="RYK16" s="154"/>
      <c r="RYL16" s="154"/>
      <c r="RYM16" s="154"/>
      <c r="RYN16" s="154"/>
      <c r="RYO16" s="154"/>
      <c r="RYP16" s="154"/>
      <c r="RYQ16" s="154"/>
      <c r="RYR16" s="154"/>
      <c r="RYS16" s="154"/>
      <c r="RYT16" s="154"/>
      <c r="RYU16" s="154"/>
      <c r="RYV16" s="154"/>
      <c r="RYW16" s="154"/>
      <c r="RYX16" s="154"/>
      <c r="RYY16" s="154"/>
      <c r="RYZ16" s="154"/>
      <c r="RZA16" s="154"/>
      <c r="RZB16" s="154"/>
      <c r="RZC16" s="154"/>
      <c r="RZD16" s="154"/>
      <c r="RZE16" s="154"/>
      <c r="RZF16" s="154"/>
      <c r="RZG16" s="154"/>
      <c r="RZH16" s="154"/>
      <c r="RZI16" s="154"/>
      <c r="RZJ16" s="154"/>
      <c r="RZK16" s="154"/>
      <c r="RZL16" s="154"/>
      <c r="RZM16" s="154"/>
      <c r="RZN16" s="154"/>
      <c r="RZO16" s="154"/>
      <c r="RZP16" s="154"/>
      <c r="RZQ16" s="154"/>
      <c r="RZR16" s="154"/>
      <c r="RZS16" s="154"/>
      <c r="RZT16" s="154"/>
      <c r="RZU16" s="154"/>
      <c r="RZV16" s="154"/>
      <c r="RZW16" s="154"/>
      <c r="RZX16" s="154"/>
      <c r="RZY16" s="154"/>
      <c r="RZZ16" s="154"/>
      <c r="SAA16" s="154"/>
      <c r="SAB16" s="154"/>
      <c r="SAC16" s="154"/>
      <c r="SAD16" s="154"/>
      <c r="SAE16" s="154"/>
      <c r="SAF16" s="154"/>
      <c r="SAG16" s="154"/>
      <c r="SAH16" s="154"/>
      <c r="SAI16" s="154"/>
      <c r="SAJ16" s="154"/>
      <c r="SAK16" s="154"/>
      <c r="SAL16" s="154"/>
      <c r="SAM16" s="154"/>
      <c r="SAN16" s="154"/>
      <c r="SAO16" s="154"/>
      <c r="SAP16" s="154"/>
      <c r="SAQ16" s="154"/>
      <c r="SAR16" s="154"/>
      <c r="SAS16" s="154"/>
      <c r="SAT16" s="154"/>
      <c r="SAU16" s="154"/>
      <c r="SAV16" s="154"/>
      <c r="SAW16" s="154"/>
      <c r="SAX16" s="154"/>
      <c r="SAY16" s="154"/>
      <c r="SAZ16" s="154"/>
      <c r="SBA16" s="154"/>
      <c r="SBB16" s="154"/>
      <c r="SBC16" s="154"/>
      <c r="SBD16" s="154"/>
      <c r="SBE16" s="154"/>
      <c r="SBF16" s="154"/>
      <c r="SBG16" s="154"/>
      <c r="SBH16" s="154"/>
      <c r="SBI16" s="154"/>
      <c r="SBJ16" s="154"/>
      <c r="SBK16" s="154"/>
      <c r="SBL16" s="154"/>
      <c r="SBM16" s="154"/>
      <c r="SBN16" s="154"/>
      <c r="SBO16" s="154"/>
      <c r="SBP16" s="154"/>
      <c r="SBQ16" s="154"/>
      <c r="SBR16" s="154"/>
      <c r="SBS16" s="154"/>
      <c r="SBT16" s="154"/>
      <c r="SBU16" s="154"/>
      <c r="SBV16" s="154"/>
      <c r="SBW16" s="154"/>
      <c r="SBX16" s="154"/>
      <c r="SBY16" s="154"/>
      <c r="SBZ16" s="154"/>
      <c r="SCA16" s="154"/>
      <c r="SCB16" s="154"/>
      <c r="SCC16" s="154"/>
      <c r="SCD16" s="154"/>
      <c r="SCE16" s="154"/>
      <c r="SCF16" s="154"/>
      <c r="SCG16" s="154"/>
      <c r="SCH16" s="154"/>
      <c r="SCI16" s="154"/>
      <c r="SCJ16" s="154"/>
      <c r="SCK16" s="154"/>
      <c r="SCL16" s="154"/>
      <c r="SCM16" s="154"/>
      <c r="SCN16" s="154"/>
      <c r="SCO16" s="154"/>
      <c r="SCP16" s="154"/>
      <c r="SCQ16" s="154"/>
      <c r="SCR16" s="154"/>
      <c r="SCS16" s="154"/>
      <c r="SCT16" s="154"/>
      <c r="SCU16" s="154"/>
      <c r="SCV16" s="154"/>
      <c r="SCW16" s="154"/>
      <c r="SCX16" s="154"/>
      <c r="SCY16" s="154"/>
      <c r="SCZ16" s="154"/>
      <c r="SDA16" s="154"/>
      <c r="SDB16" s="154"/>
      <c r="SDC16" s="154"/>
      <c r="SDD16" s="154"/>
      <c r="SDE16" s="154"/>
      <c r="SDF16" s="154"/>
      <c r="SDG16" s="154"/>
      <c r="SDH16" s="154"/>
      <c r="SDI16" s="154"/>
      <c r="SDJ16" s="154"/>
      <c r="SDK16" s="154"/>
      <c r="SDL16" s="154"/>
      <c r="SDM16" s="154"/>
      <c r="SDN16" s="154"/>
      <c r="SDO16" s="154"/>
      <c r="SDP16" s="154"/>
      <c r="SDQ16" s="154"/>
      <c r="SDR16" s="154"/>
      <c r="SDS16" s="154"/>
      <c r="SDT16" s="154"/>
      <c r="SDU16" s="154"/>
      <c r="SDV16" s="154"/>
      <c r="SDW16" s="154"/>
      <c r="SDX16" s="154"/>
      <c r="SDY16" s="154"/>
      <c r="SDZ16" s="154"/>
      <c r="SEA16" s="154"/>
      <c r="SEB16" s="154"/>
      <c r="SEC16" s="154"/>
      <c r="SED16" s="154"/>
      <c r="SEE16" s="154"/>
      <c r="SEF16" s="154"/>
      <c r="SEG16" s="154"/>
      <c r="SEH16" s="154"/>
      <c r="SEI16" s="154"/>
      <c r="SEJ16" s="154"/>
      <c r="SEK16" s="154"/>
      <c r="SEL16" s="154"/>
      <c r="SEM16" s="154"/>
      <c r="SEN16" s="154"/>
      <c r="SEO16" s="154"/>
      <c r="SEP16" s="154"/>
      <c r="SEQ16" s="154"/>
      <c r="SER16" s="154"/>
      <c r="SES16" s="154"/>
      <c r="SET16" s="154"/>
      <c r="SEU16" s="154"/>
      <c r="SEV16" s="154"/>
      <c r="SEW16" s="154"/>
      <c r="SEX16" s="154"/>
      <c r="SEY16" s="154"/>
      <c r="SEZ16" s="154"/>
      <c r="SFA16" s="154"/>
      <c r="SFB16" s="154"/>
      <c r="SFC16" s="154"/>
      <c r="SFD16" s="154"/>
      <c r="SFE16" s="154"/>
      <c r="SFF16" s="154"/>
      <c r="SFG16" s="154"/>
      <c r="SFH16" s="154"/>
      <c r="SFI16" s="154"/>
      <c r="SFJ16" s="154"/>
      <c r="SFK16" s="154"/>
      <c r="SFL16" s="154"/>
      <c r="SFM16" s="154"/>
      <c r="SFN16" s="154"/>
      <c r="SFO16" s="154"/>
      <c r="SFP16" s="154"/>
      <c r="SFQ16" s="154"/>
      <c r="SFR16" s="154"/>
      <c r="SFS16" s="154"/>
      <c r="SFT16" s="154"/>
      <c r="SFU16" s="154"/>
      <c r="SFV16" s="154"/>
      <c r="SFW16" s="154"/>
      <c r="SFX16" s="154"/>
      <c r="SFY16" s="154"/>
      <c r="SFZ16" s="154"/>
      <c r="SGA16" s="154"/>
      <c r="SGB16" s="154"/>
      <c r="SGC16" s="154"/>
      <c r="SGD16" s="154"/>
      <c r="SGE16" s="154"/>
      <c r="SGF16" s="154"/>
      <c r="SGG16" s="154"/>
      <c r="SGH16" s="154"/>
      <c r="SGI16" s="154"/>
      <c r="SGJ16" s="154"/>
      <c r="SGK16" s="154"/>
      <c r="SGL16" s="154"/>
      <c r="SGM16" s="154"/>
      <c r="SGN16" s="154"/>
      <c r="SGO16" s="154"/>
      <c r="SGP16" s="154"/>
      <c r="SGQ16" s="154"/>
      <c r="SGR16" s="154"/>
      <c r="SGS16" s="154"/>
      <c r="SGT16" s="154"/>
      <c r="SGU16" s="154"/>
      <c r="SGV16" s="154"/>
      <c r="SGW16" s="154"/>
      <c r="SGX16" s="154"/>
      <c r="SGY16" s="154"/>
      <c r="SGZ16" s="154"/>
      <c r="SHA16" s="154"/>
      <c r="SHB16" s="154"/>
      <c r="SHC16" s="154"/>
      <c r="SHD16" s="154"/>
      <c r="SHE16" s="154"/>
      <c r="SHF16" s="154"/>
      <c r="SHG16" s="154"/>
      <c r="SHH16" s="154"/>
      <c r="SHI16" s="154"/>
      <c r="SHJ16" s="154"/>
      <c r="SHK16" s="154"/>
      <c r="SHL16" s="154"/>
      <c r="SHM16" s="154"/>
      <c r="SHN16" s="154"/>
      <c r="SHO16" s="154"/>
      <c r="SHP16" s="154"/>
      <c r="SHQ16" s="154"/>
      <c r="SHR16" s="154"/>
      <c r="SHS16" s="154"/>
      <c r="SHT16" s="154"/>
      <c r="SHU16" s="154"/>
      <c r="SHV16" s="154"/>
      <c r="SHW16" s="154"/>
      <c r="SHX16" s="154"/>
      <c r="SHY16" s="154"/>
      <c r="SHZ16" s="154"/>
      <c r="SIA16" s="154"/>
      <c r="SIB16" s="154"/>
      <c r="SIC16" s="154"/>
      <c r="SID16" s="154"/>
      <c r="SIE16" s="154"/>
      <c r="SIF16" s="154"/>
      <c r="SIG16" s="154"/>
      <c r="SIH16" s="154"/>
      <c r="SII16" s="154"/>
      <c r="SIJ16" s="154"/>
      <c r="SIK16" s="154"/>
      <c r="SIL16" s="154"/>
      <c r="SIM16" s="154"/>
      <c r="SIN16" s="154"/>
      <c r="SIO16" s="154"/>
      <c r="SIP16" s="154"/>
      <c r="SIQ16" s="154"/>
      <c r="SIR16" s="154"/>
      <c r="SIS16" s="154"/>
      <c r="SIT16" s="154"/>
      <c r="SIU16" s="154"/>
      <c r="SIV16" s="154"/>
      <c r="SIW16" s="154"/>
      <c r="SIX16" s="154"/>
      <c r="SIY16" s="154"/>
      <c r="SIZ16" s="154"/>
      <c r="SJA16" s="154"/>
      <c r="SJB16" s="154"/>
      <c r="SJC16" s="154"/>
      <c r="SJD16" s="154"/>
      <c r="SJE16" s="154"/>
      <c r="SJF16" s="154"/>
      <c r="SJG16" s="154"/>
      <c r="SJH16" s="154"/>
      <c r="SJI16" s="154"/>
      <c r="SJJ16" s="154"/>
      <c r="SJK16" s="154"/>
      <c r="SJL16" s="154"/>
      <c r="SJM16" s="154"/>
      <c r="SJN16" s="154"/>
      <c r="SJO16" s="154"/>
      <c r="SJP16" s="154"/>
      <c r="SJQ16" s="154"/>
      <c r="SJR16" s="154"/>
      <c r="SJS16" s="154"/>
      <c r="SJT16" s="154"/>
      <c r="SJU16" s="154"/>
      <c r="SJV16" s="154"/>
      <c r="SJW16" s="154"/>
      <c r="SJX16" s="154"/>
      <c r="SJY16" s="154"/>
      <c r="SJZ16" s="154"/>
      <c r="SKA16" s="154"/>
      <c r="SKB16" s="154"/>
      <c r="SKC16" s="154"/>
      <c r="SKD16" s="154"/>
      <c r="SKE16" s="154"/>
      <c r="SKF16" s="154"/>
      <c r="SKG16" s="154"/>
      <c r="SKH16" s="154"/>
      <c r="SKI16" s="154"/>
      <c r="SKJ16" s="154"/>
      <c r="SKK16" s="154"/>
      <c r="SKL16" s="154"/>
      <c r="SKM16" s="154"/>
      <c r="SKN16" s="154"/>
      <c r="SKO16" s="154"/>
      <c r="SKP16" s="154"/>
      <c r="SKQ16" s="154"/>
      <c r="SKR16" s="154"/>
      <c r="SKS16" s="154"/>
      <c r="SKT16" s="154"/>
      <c r="SKU16" s="154"/>
      <c r="SKV16" s="154"/>
      <c r="SKW16" s="154"/>
      <c r="SKX16" s="154"/>
      <c r="SKY16" s="154"/>
      <c r="SKZ16" s="154"/>
      <c r="SLA16" s="154"/>
      <c r="SLB16" s="154"/>
      <c r="SLC16" s="154"/>
      <c r="SLD16" s="154"/>
      <c r="SLE16" s="154"/>
      <c r="SLF16" s="154"/>
      <c r="SLG16" s="154"/>
      <c r="SLH16" s="154"/>
      <c r="SLI16" s="154"/>
      <c r="SLJ16" s="154"/>
      <c r="SLK16" s="154"/>
      <c r="SLL16" s="154"/>
      <c r="SLM16" s="154"/>
      <c r="SLN16" s="154"/>
      <c r="SLO16" s="154"/>
      <c r="SLP16" s="154"/>
      <c r="SLQ16" s="154"/>
      <c r="SLR16" s="154"/>
      <c r="SLS16" s="154"/>
      <c r="SLT16" s="154"/>
      <c r="SLU16" s="154"/>
      <c r="SLV16" s="154"/>
      <c r="SLW16" s="154"/>
      <c r="SLX16" s="154"/>
      <c r="SLY16" s="154"/>
      <c r="SLZ16" s="154"/>
      <c r="SMA16" s="154"/>
      <c r="SMB16" s="154"/>
      <c r="SMC16" s="154"/>
      <c r="SMD16" s="154"/>
      <c r="SME16" s="154"/>
      <c r="SMF16" s="154"/>
      <c r="SMG16" s="154"/>
      <c r="SMH16" s="154"/>
      <c r="SMI16" s="154"/>
      <c r="SMJ16" s="154"/>
      <c r="SMK16" s="154"/>
      <c r="SML16" s="154"/>
      <c r="SMM16" s="154"/>
      <c r="SMN16" s="154"/>
      <c r="SMO16" s="154"/>
      <c r="SMP16" s="154"/>
      <c r="SMQ16" s="154"/>
      <c r="SMR16" s="154"/>
      <c r="SMS16" s="154"/>
      <c r="SMT16" s="154"/>
      <c r="SMU16" s="154"/>
      <c r="SMV16" s="154"/>
      <c r="SMW16" s="154"/>
      <c r="SMX16" s="154"/>
      <c r="SMY16" s="154"/>
      <c r="SMZ16" s="154"/>
      <c r="SNA16" s="154"/>
      <c r="SNB16" s="154"/>
      <c r="SNC16" s="154"/>
      <c r="SND16" s="154"/>
      <c r="SNE16" s="154"/>
      <c r="SNF16" s="154"/>
      <c r="SNG16" s="154"/>
      <c r="SNH16" s="154"/>
      <c r="SNI16" s="154"/>
      <c r="SNJ16" s="154"/>
      <c r="SNK16" s="154"/>
      <c r="SNL16" s="154"/>
      <c r="SNM16" s="154"/>
      <c r="SNN16" s="154"/>
      <c r="SNO16" s="154"/>
      <c r="SNP16" s="154"/>
      <c r="SNQ16" s="154"/>
      <c r="SNR16" s="154"/>
      <c r="SNS16" s="154"/>
      <c r="SNT16" s="154"/>
      <c r="SNU16" s="154"/>
      <c r="SNV16" s="154"/>
      <c r="SNW16" s="154"/>
      <c r="SNX16" s="154"/>
      <c r="SNY16" s="154"/>
      <c r="SNZ16" s="154"/>
      <c r="SOA16" s="154"/>
      <c r="SOB16" s="154"/>
      <c r="SOC16" s="154"/>
      <c r="SOD16" s="154"/>
      <c r="SOE16" s="154"/>
      <c r="SOF16" s="154"/>
      <c r="SOG16" s="154"/>
      <c r="SOH16" s="154"/>
      <c r="SOI16" s="154"/>
      <c r="SOJ16" s="154"/>
      <c r="SOK16" s="154"/>
      <c r="SOL16" s="154"/>
      <c r="SOM16" s="154"/>
      <c r="SON16" s="154"/>
      <c r="SOO16" s="154"/>
      <c r="SOP16" s="154"/>
      <c r="SOQ16" s="154"/>
      <c r="SOR16" s="154"/>
      <c r="SOS16" s="154"/>
      <c r="SOT16" s="154"/>
      <c r="SOU16" s="154"/>
      <c r="SOV16" s="154"/>
      <c r="SOW16" s="154"/>
      <c r="SOX16" s="154"/>
      <c r="SOY16" s="154"/>
      <c r="SOZ16" s="154"/>
      <c r="SPA16" s="154"/>
      <c r="SPB16" s="154"/>
      <c r="SPC16" s="154"/>
      <c r="SPD16" s="154"/>
      <c r="SPE16" s="154"/>
      <c r="SPF16" s="154"/>
      <c r="SPG16" s="154"/>
      <c r="SPH16" s="154"/>
      <c r="SPI16" s="154"/>
      <c r="SPJ16" s="154"/>
      <c r="SPK16" s="154"/>
      <c r="SPL16" s="154"/>
      <c r="SPM16" s="154"/>
      <c r="SPN16" s="154"/>
      <c r="SPO16" s="154"/>
      <c r="SPP16" s="154"/>
      <c r="SPQ16" s="154"/>
      <c r="SPR16" s="154"/>
      <c r="SPS16" s="154"/>
      <c r="SPT16" s="154"/>
      <c r="SPU16" s="154"/>
      <c r="SPV16" s="154"/>
      <c r="SPW16" s="154"/>
      <c r="SPX16" s="154"/>
      <c r="SPY16" s="154"/>
      <c r="SPZ16" s="154"/>
      <c r="SQA16" s="154"/>
      <c r="SQB16" s="154"/>
      <c r="SQC16" s="154"/>
      <c r="SQD16" s="154"/>
      <c r="SQE16" s="154"/>
      <c r="SQF16" s="154"/>
      <c r="SQG16" s="154"/>
      <c r="SQH16" s="154"/>
      <c r="SQI16" s="154"/>
      <c r="SQJ16" s="154"/>
      <c r="SQK16" s="154"/>
      <c r="SQL16" s="154"/>
      <c r="SQM16" s="154"/>
      <c r="SQN16" s="154"/>
      <c r="SQO16" s="154"/>
      <c r="SQP16" s="154"/>
      <c r="SQQ16" s="154"/>
      <c r="SQR16" s="154"/>
      <c r="SQS16" s="154"/>
      <c r="SQT16" s="154"/>
      <c r="SQU16" s="154"/>
      <c r="SQV16" s="154"/>
      <c r="SQW16" s="154"/>
      <c r="SQX16" s="154"/>
      <c r="SQY16" s="154"/>
      <c r="SQZ16" s="154"/>
      <c r="SRA16" s="154"/>
      <c r="SRB16" s="154"/>
      <c r="SRC16" s="154"/>
      <c r="SRD16" s="154"/>
      <c r="SRE16" s="154"/>
      <c r="SRF16" s="154"/>
      <c r="SRG16" s="154"/>
      <c r="SRH16" s="154"/>
      <c r="SRI16" s="154"/>
      <c r="SRJ16" s="154"/>
      <c r="SRK16" s="154"/>
      <c r="SRL16" s="154"/>
      <c r="SRM16" s="154"/>
      <c r="SRN16" s="154"/>
      <c r="SRO16" s="154"/>
      <c r="SRP16" s="154"/>
      <c r="SRQ16" s="154"/>
      <c r="SRR16" s="154"/>
      <c r="SRS16" s="154"/>
      <c r="SRT16" s="154"/>
      <c r="SRU16" s="154"/>
      <c r="SRV16" s="154"/>
      <c r="SRW16" s="154"/>
      <c r="SRX16" s="154"/>
      <c r="SRY16" s="154"/>
      <c r="SRZ16" s="154"/>
      <c r="SSA16" s="154"/>
      <c r="SSB16" s="154"/>
      <c r="SSC16" s="154"/>
      <c r="SSD16" s="154"/>
      <c r="SSE16" s="154"/>
      <c r="SSF16" s="154"/>
      <c r="SSG16" s="154"/>
      <c r="SSH16" s="154"/>
      <c r="SSI16" s="154"/>
      <c r="SSJ16" s="154"/>
      <c r="SSK16" s="154"/>
      <c r="SSL16" s="154"/>
      <c r="SSM16" s="154"/>
      <c r="SSN16" s="154"/>
      <c r="SSO16" s="154"/>
      <c r="SSP16" s="154"/>
      <c r="SSQ16" s="154"/>
      <c r="SSR16" s="154"/>
      <c r="SSS16" s="154"/>
      <c r="SST16" s="154"/>
      <c r="SSU16" s="154"/>
      <c r="SSV16" s="154"/>
      <c r="SSW16" s="154"/>
      <c r="SSX16" s="154"/>
      <c r="SSY16" s="154"/>
      <c r="SSZ16" s="154"/>
      <c r="STA16" s="154"/>
      <c r="STB16" s="154"/>
      <c r="STC16" s="154"/>
      <c r="STD16" s="154"/>
      <c r="STE16" s="154"/>
      <c r="STF16" s="154"/>
      <c r="STG16" s="154"/>
      <c r="STH16" s="154"/>
      <c r="STI16" s="154"/>
      <c r="STJ16" s="154"/>
      <c r="STK16" s="154"/>
      <c r="STL16" s="154"/>
      <c r="STM16" s="154"/>
      <c r="STN16" s="154"/>
      <c r="STO16" s="154"/>
      <c r="STP16" s="154"/>
      <c r="STQ16" s="154"/>
      <c r="STR16" s="154"/>
      <c r="STS16" s="154"/>
      <c r="STT16" s="154"/>
      <c r="STU16" s="154"/>
      <c r="STV16" s="154"/>
      <c r="STW16" s="154"/>
      <c r="STX16" s="154"/>
      <c r="STY16" s="154"/>
      <c r="STZ16" s="154"/>
      <c r="SUA16" s="154"/>
      <c r="SUB16" s="154"/>
      <c r="SUC16" s="154"/>
      <c r="SUD16" s="154"/>
      <c r="SUE16" s="154"/>
      <c r="SUF16" s="154"/>
      <c r="SUG16" s="154"/>
      <c r="SUH16" s="154"/>
      <c r="SUI16" s="154"/>
      <c r="SUJ16" s="154"/>
      <c r="SUK16" s="154"/>
      <c r="SUL16" s="154"/>
      <c r="SUM16" s="154"/>
      <c r="SUN16" s="154"/>
      <c r="SUO16" s="154"/>
      <c r="SUP16" s="154"/>
      <c r="SUQ16" s="154"/>
      <c r="SUR16" s="154"/>
      <c r="SUS16" s="154"/>
      <c r="SUT16" s="154"/>
      <c r="SUU16" s="154"/>
      <c r="SUV16" s="154"/>
      <c r="SUW16" s="154"/>
      <c r="SUX16" s="154"/>
      <c r="SUY16" s="154"/>
      <c r="SUZ16" s="154"/>
      <c r="SVA16" s="154"/>
      <c r="SVB16" s="154"/>
      <c r="SVC16" s="154"/>
      <c r="SVD16" s="154"/>
      <c r="SVE16" s="154"/>
      <c r="SVF16" s="154"/>
      <c r="SVG16" s="154"/>
      <c r="SVH16" s="154"/>
      <c r="SVI16" s="154"/>
      <c r="SVJ16" s="154"/>
      <c r="SVK16" s="154"/>
      <c r="SVL16" s="154"/>
      <c r="SVM16" s="154"/>
      <c r="SVN16" s="154"/>
      <c r="SVO16" s="154"/>
      <c r="SVP16" s="154"/>
      <c r="SVQ16" s="154"/>
      <c r="SVR16" s="154"/>
      <c r="SVS16" s="154"/>
      <c r="SVT16" s="154"/>
      <c r="SVU16" s="154"/>
      <c r="SVV16" s="154"/>
      <c r="SVW16" s="154"/>
      <c r="SVX16" s="154"/>
      <c r="SVY16" s="154"/>
      <c r="SVZ16" s="154"/>
      <c r="SWA16" s="154"/>
      <c r="SWB16" s="154"/>
      <c r="SWC16" s="154"/>
      <c r="SWD16" s="154"/>
      <c r="SWE16" s="154"/>
      <c r="SWF16" s="154"/>
      <c r="SWG16" s="154"/>
      <c r="SWH16" s="154"/>
      <c r="SWI16" s="154"/>
      <c r="SWJ16" s="154"/>
      <c r="SWK16" s="154"/>
      <c r="SWL16" s="154"/>
      <c r="SWM16" s="154"/>
      <c r="SWN16" s="154"/>
      <c r="SWO16" s="154"/>
      <c r="SWP16" s="154"/>
      <c r="SWQ16" s="154"/>
      <c r="SWR16" s="154"/>
      <c r="SWS16" s="154"/>
      <c r="SWT16" s="154"/>
      <c r="SWU16" s="154"/>
      <c r="SWV16" s="154"/>
      <c r="SWW16" s="154"/>
      <c r="SWX16" s="154"/>
      <c r="SWY16" s="154"/>
      <c r="SWZ16" s="154"/>
      <c r="SXA16" s="154"/>
      <c r="SXB16" s="154"/>
      <c r="SXC16" s="154"/>
      <c r="SXD16" s="154"/>
      <c r="SXE16" s="154"/>
      <c r="SXF16" s="154"/>
      <c r="SXG16" s="154"/>
      <c r="SXH16" s="154"/>
      <c r="SXI16" s="154"/>
      <c r="SXJ16" s="154"/>
      <c r="SXK16" s="154"/>
      <c r="SXL16" s="154"/>
      <c r="SXM16" s="154"/>
      <c r="SXN16" s="154"/>
      <c r="SXO16" s="154"/>
      <c r="SXP16" s="154"/>
      <c r="SXQ16" s="154"/>
      <c r="SXR16" s="154"/>
      <c r="SXS16" s="154"/>
      <c r="SXT16" s="154"/>
      <c r="SXU16" s="154"/>
      <c r="SXV16" s="154"/>
      <c r="SXW16" s="154"/>
      <c r="SXX16" s="154"/>
      <c r="SXY16" s="154"/>
      <c r="SXZ16" s="154"/>
      <c r="SYA16" s="154"/>
      <c r="SYB16" s="154"/>
      <c r="SYC16" s="154"/>
      <c r="SYD16" s="154"/>
      <c r="SYE16" s="154"/>
      <c r="SYF16" s="154"/>
      <c r="SYG16" s="154"/>
      <c r="SYH16" s="154"/>
      <c r="SYI16" s="154"/>
      <c r="SYJ16" s="154"/>
      <c r="SYK16" s="154"/>
      <c r="SYL16" s="154"/>
      <c r="SYM16" s="154"/>
      <c r="SYN16" s="154"/>
      <c r="SYO16" s="154"/>
      <c r="SYP16" s="154"/>
      <c r="SYQ16" s="154"/>
      <c r="SYR16" s="154"/>
      <c r="SYS16" s="154"/>
      <c r="SYT16" s="154"/>
      <c r="SYU16" s="154"/>
      <c r="SYV16" s="154"/>
      <c r="SYW16" s="154"/>
      <c r="SYX16" s="154"/>
      <c r="SYY16" s="154"/>
      <c r="SYZ16" s="154"/>
      <c r="SZA16" s="154"/>
      <c r="SZB16" s="154"/>
      <c r="SZC16" s="154"/>
      <c r="SZD16" s="154"/>
      <c r="SZE16" s="154"/>
      <c r="SZF16" s="154"/>
      <c r="SZG16" s="154"/>
      <c r="SZH16" s="154"/>
      <c r="SZI16" s="154"/>
      <c r="SZJ16" s="154"/>
      <c r="SZK16" s="154"/>
      <c r="SZL16" s="154"/>
      <c r="SZM16" s="154"/>
      <c r="SZN16" s="154"/>
      <c r="SZO16" s="154"/>
      <c r="SZP16" s="154"/>
      <c r="SZQ16" s="154"/>
      <c r="SZR16" s="154"/>
      <c r="SZS16" s="154"/>
      <c r="SZT16" s="154"/>
      <c r="SZU16" s="154"/>
      <c r="SZV16" s="154"/>
      <c r="SZW16" s="154"/>
      <c r="SZX16" s="154"/>
      <c r="SZY16" s="154"/>
      <c r="SZZ16" s="154"/>
      <c r="TAA16" s="154"/>
      <c r="TAB16" s="154"/>
      <c r="TAC16" s="154"/>
      <c r="TAD16" s="154"/>
      <c r="TAE16" s="154"/>
      <c r="TAF16" s="154"/>
      <c r="TAG16" s="154"/>
      <c r="TAH16" s="154"/>
      <c r="TAI16" s="154"/>
      <c r="TAJ16" s="154"/>
      <c r="TAK16" s="154"/>
      <c r="TAL16" s="154"/>
      <c r="TAM16" s="154"/>
      <c r="TAN16" s="154"/>
      <c r="TAO16" s="154"/>
      <c r="TAP16" s="154"/>
      <c r="TAQ16" s="154"/>
      <c r="TAR16" s="154"/>
      <c r="TAS16" s="154"/>
      <c r="TAT16" s="154"/>
      <c r="TAU16" s="154"/>
      <c r="TAV16" s="154"/>
      <c r="TAW16" s="154"/>
      <c r="TAX16" s="154"/>
      <c r="TAY16" s="154"/>
      <c r="TAZ16" s="154"/>
      <c r="TBA16" s="154"/>
      <c r="TBB16" s="154"/>
      <c r="TBC16" s="154"/>
      <c r="TBD16" s="154"/>
      <c r="TBE16" s="154"/>
      <c r="TBF16" s="154"/>
      <c r="TBG16" s="154"/>
      <c r="TBH16" s="154"/>
      <c r="TBI16" s="154"/>
      <c r="TBJ16" s="154"/>
      <c r="TBK16" s="154"/>
      <c r="TBL16" s="154"/>
      <c r="TBM16" s="154"/>
      <c r="TBN16" s="154"/>
      <c r="TBO16" s="154"/>
      <c r="TBP16" s="154"/>
      <c r="TBQ16" s="154"/>
      <c r="TBR16" s="154"/>
      <c r="TBS16" s="154"/>
      <c r="TBT16" s="154"/>
      <c r="TBU16" s="154"/>
      <c r="TBV16" s="154"/>
      <c r="TBW16" s="154"/>
      <c r="TBX16" s="154"/>
      <c r="TBY16" s="154"/>
      <c r="TBZ16" s="154"/>
      <c r="TCA16" s="154"/>
      <c r="TCB16" s="154"/>
      <c r="TCC16" s="154"/>
      <c r="TCD16" s="154"/>
      <c r="TCE16" s="154"/>
      <c r="TCF16" s="154"/>
      <c r="TCG16" s="154"/>
      <c r="TCH16" s="154"/>
      <c r="TCI16" s="154"/>
      <c r="TCJ16" s="154"/>
      <c r="TCK16" s="154"/>
      <c r="TCL16" s="154"/>
      <c r="TCM16" s="154"/>
      <c r="TCN16" s="154"/>
      <c r="TCO16" s="154"/>
      <c r="TCP16" s="154"/>
      <c r="TCQ16" s="154"/>
      <c r="TCR16" s="154"/>
      <c r="TCS16" s="154"/>
      <c r="TCT16" s="154"/>
      <c r="TCU16" s="154"/>
      <c r="TCV16" s="154"/>
      <c r="TCW16" s="154"/>
      <c r="TCX16" s="154"/>
      <c r="TCY16" s="154"/>
      <c r="TCZ16" s="154"/>
      <c r="TDA16" s="154"/>
      <c r="TDB16" s="154"/>
      <c r="TDC16" s="154"/>
      <c r="TDD16" s="154"/>
      <c r="TDE16" s="154"/>
      <c r="TDF16" s="154"/>
      <c r="TDG16" s="154"/>
      <c r="TDH16" s="154"/>
      <c r="TDI16" s="154"/>
      <c r="TDJ16" s="154"/>
      <c r="TDK16" s="154"/>
      <c r="TDL16" s="154"/>
      <c r="TDM16" s="154"/>
      <c r="TDN16" s="154"/>
      <c r="TDO16" s="154"/>
      <c r="TDP16" s="154"/>
      <c r="TDQ16" s="154"/>
      <c r="TDR16" s="154"/>
      <c r="TDS16" s="154"/>
      <c r="TDT16" s="154"/>
      <c r="TDU16" s="154"/>
      <c r="TDV16" s="154"/>
      <c r="TDW16" s="154"/>
      <c r="TDX16" s="154"/>
      <c r="TDY16" s="154"/>
      <c r="TDZ16" s="154"/>
      <c r="TEA16" s="154"/>
      <c r="TEB16" s="154"/>
      <c r="TEC16" s="154"/>
      <c r="TED16" s="154"/>
      <c r="TEE16" s="154"/>
      <c r="TEF16" s="154"/>
      <c r="TEG16" s="154"/>
      <c r="TEH16" s="154"/>
      <c r="TEI16" s="154"/>
      <c r="TEJ16" s="154"/>
      <c r="TEK16" s="154"/>
      <c r="TEL16" s="154"/>
      <c r="TEM16" s="154"/>
      <c r="TEN16" s="154"/>
      <c r="TEO16" s="154"/>
      <c r="TEP16" s="154"/>
      <c r="TEQ16" s="154"/>
      <c r="TER16" s="154"/>
      <c r="TES16" s="154"/>
      <c r="TET16" s="154"/>
      <c r="TEU16" s="154"/>
      <c r="TEV16" s="154"/>
      <c r="TEW16" s="154"/>
      <c r="TEX16" s="154"/>
      <c r="TEY16" s="154"/>
      <c r="TEZ16" s="154"/>
      <c r="TFA16" s="154"/>
      <c r="TFB16" s="154"/>
      <c r="TFC16" s="154"/>
      <c r="TFD16" s="154"/>
      <c r="TFE16" s="154"/>
      <c r="TFF16" s="154"/>
      <c r="TFG16" s="154"/>
      <c r="TFH16" s="154"/>
      <c r="TFI16" s="154"/>
      <c r="TFJ16" s="154"/>
      <c r="TFK16" s="154"/>
      <c r="TFL16" s="154"/>
      <c r="TFM16" s="154"/>
      <c r="TFN16" s="154"/>
      <c r="TFO16" s="154"/>
      <c r="TFP16" s="154"/>
      <c r="TFQ16" s="154"/>
      <c r="TFR16" s="154"/>
      <c r="TFS16" s="154"/>
      <c r="TFT16" s="154"/>
      <c r="TFU16" s="154"/>
      <c r="TFV16" s="154"/>
      <c r="TFW16" s="154"/>
      <c r="TFX16" s="154"/>
      <c r="TFY16" s="154"/>
      <c r="TFZ16" s="154"/>
      <c r="TGA16" s="154"/>
      <c r="TGB16" s="154"/>
      <c r="TGC16" s="154"/>
      <c r="TGD16" s="154"/>
      <c r="TGE16" s="154"/>
      <c r="TGF16" s="154"/>
      <c r="TGG16" s="154"/>
      <c r="TGH16" s="154"/>
      <c r="TGI16" s="154"/>
      <c r="TGJ16" s="154"/>
      <c r="TGK16" s="154"/>
      <c r="TGL16" s="154"/>
      <c r="TGM16" s="154"/>
      <c r="TGN16" s="154"/>
      <c r="TGO16" s="154"/>
      <c r="TGP16" s="154"/>
      <c r="TGQ16" s="154"/>
      <c r="TGR16" s="154"/>
      <c r="TGS16" s="154"/>
      <c r="TGT16" s="154"/>
      <c r="TGU16" s="154"/>
      <c r="TGV16" s="154"/>
      <c r="TGW16" s="154"/>
      <c r="TGX16" s="154"/>
      <c r="TGY16" s="154"/>
      <c r="TGZ16" s="154"/>
      <c r="THA16" s="154"/>
      <c r="THB16" s="154"/>
      <c r="THC16" s="154"/>
      <c r="THD16" s="154"/>
      <c r="THE16" s="154"/>
      <c r="THF16" s="154"/>
      <c r="THG16" s="154"/>
      <c r="THH16" s="154"/>
      <c r="THI16" s="154"/>
      <c r="THJ16" s="154"/>
      <c r="THK16" s="154"/>
      <c r="THL16" s="154"/>
      <c r="THM16" s="154"/>
      <c r="THN16" s="154"/>
      <c r="THO16" s="154"/>
      <c r="THP16" s="154"/>
      <c r="THQ16" s="154"/>
      <c r="THR16" s="154"/>
      <c r="THS16" s="154"/>
      <c r="THT16" s="154"/>
      <c r="THU16" s="154"/>
      <c r="THV16" s="154"/>
      <c r="THW16" s="154"/>
      <c r="THX16" s="154"/>
      <c r="THY16" s="154"/>
      <c r="THZ16" s="154"/>
      <c r="TIA16" s="154"/>
      <c r="TIB16" s="154"/>
      <c r="TIC16" s="154"/>
      <c r="TID16" s="154"/>
      <c r="TIE16" s="154"/>
      <c r="TIF16" s="154"/>
      <c r="TIG16" s="154"/>
      <c r="TIH16" s="154"/>
      <c r="TII16" s="154"/>
      <c r="TIJ16" s="154"/>
      <c r="TIK16" s="154"/>
      <c r="TIL16" s="154"/>
      <c r="TIM16" s="154"/>
      <c r="TIN16" s="154"/>
      <c r="TIO16" s="154"/>
      <c r="TIP16" s="154"/>
      <c r="TIQ16" s="154"/>
      <c r="TIR16" s="154"/>
      <c r="TIS16" s="154"/>
      <c r="TIT16" s="154"/>
      <c r="TIU16" s="154"/>
      <c r="TIV16" s="154"/>
      <c r="TIW16" s="154"/>
      <c r="TIX16" s="154"/>
      <c r="TIY16" s="154"/>
      <c r="TIZ16" s="154"/>
      <c r="TJA16" s="154"/>
      <c r="TJB16" s="154"/>
      <c r="TJC16" s="154"/>
      <c r="TJD16" s="154"/>
      <c r="TJE16" s="154"/>
      <c r="TJF16" s="154"/>
      <c r="TJG16" s="154"/>
      <c r="TJH16" s="154"/>
      <c r="TJI16" s="154"/>
      <c r="TJJ16" s="154"/>
      <c r="TJK16" s="154"/>
      <c r="TJL16" s="154"/>
      <c r="TJM16" s="154"/>
      <c r="TJN16" s="154"/>
      <c r="TJO16" s="154"/>
      <c r="TJP16" s="154"/>
      <c r="TJQ16" s="154"/>
      <c r="TJR16" s="154"/>
      <c r="TJS16" s="154"/>
      <c r="TJT16" s="154"/>
      <c r="TJU16" s="154"/>
      <c r="TJV16" s="154"/>
      <c r="TJW16" s="154"/>
      <c r="TJX16" s="154"/>
      <c r="TJY16" s="154"/>
      <c r="TJZ16" s="154"/>
      <c r="TKA16" s="154"/>
      <c r="TKB16" s="154"/>
      <c r="TKC16" s="154"/>
      <c r="TKD16" s="154"/>
      <c r="TKE16" s="154"/>
      <c r="TKF16" s="154"/>
      <c r="TKG16" s="154"/>
      <c r="TKH16" s="154"/>
      <c r="TKI16" s="154"/>
      <c r="TKJ16" s="154"/>
      <c r="TKK16" s="154"/>
      <c r="TKL16" s="154"/>
      <c r="TKM16" s="154"/>
      <c r="TKN16" s="154"/>
      <c r="TKO16" s="154"/>
      <c r="TKP16" s="154"/>
      <c r="TKQ16" s="154"/>
      <c r="TKR16" s="154"/>
      <c r="TKS16" s="154"/>
      <c r="TKT16" s="154"/>
      <c r="TKU16" s="154"/>
      <c r="TKV16" s="154"/>
      <c r="TKW16" s="154"/>
      <c r="TKX16" s="154"/>
      <c r="TKY16" s="154"/>
      <c r="TKZ16" s="154"/>
      <c r="TLA16" s="154"/>
      <c r="TLB16" s="154"/>
      <c r="TLC16" s="154"/>
      <c r="TLD16" s="154"/>
      <c r="TLE16" s="154"/>
      <c r="TLF16" s="154"/>
      <c r="TLG16" s="154"/>
      <c r="TLH16" s="154"/>
      <c r="TLI16" s="154"/>
      <c r="TLJ16" s="154"/>
      <c r="TLK16" s="154"/>
      <c r="TLL16" s="154"/>
      <c r="TLM16" s="154"/>
      <c r="TLN16" s="154"/>
      <c r="TLO16" s="154"/>
      <c r="TLP16" s="154"/>
      <c r="TLQ16" s="154"/>
      <c r="TLR16" s="154"/>
      <c r="TLS16" s="154"/>
      <c r="TLT16" s="154"/>
      <c r="TLU16" s="154"/>
      <c r="TLV16" s="154"/>
      <c r="TLW16" s="154"/>
      <c r="TLX16" s="154"/>
      <c r="TLY16" s="154"/>
      <c r="TLZ16" s="154"/>
      <c r="TMA16" s="154"/>
      <c r="TMB16" s="154"/>
      <c r="TMC16" s="154"/>
      <c r="TMD16" s="154"/>
      <c r="TME16" s="154"/>
      <c r="TMF16" s="154"/>
      <c r="TMG16" s="154"/>
      <c r="TMH16" s="154"/>
      <c r="TMI16" s="154"/>
      <c r="TMJ16" s="154"/>
      <c r="TMK16" s="154"/>
      <c r="TML16" s="154"/>
      <c r="TMM16" s="154"/>
      <c r="TMN16" s="154"/>
      <c r="TMO16" s="154"/>
      <c r="TMP16" s="154"/>
      <c r="TMQ16" s="154"/>
      <c r="TMR16" s="154"/>
      <c r="TMS16" s="154"/>
      <c r="TMT16" s="154"/>
      <c r="TMU16" s="154"/>
      <c r="TMV16" s="154"/>
      <c r="TMW16" s="154"/>
      <c r="TMX16" s="154"/>
      <c r="TMY16" s="154"/>
      <c r="TMZ16" s="154"/>
      <c r="TNA16" s="154"/>
      <c r="TNB16" s="154"/>
      <c r="TNC16" s="154"/>
      <c r="TND16" s="154"/>
      <c r="TNE16" s="154"/>
      <c r="TNF16" s="154"/>
      <c r="TNG16" s="154"/>
      <c r="TNH16" s="154"/>
      <c r="TNI16" s="154"/>
      <c r="TNJ16" s="154"/>
      <c r="TNK16" s="154"/>
      <c r="TNL16" s="154"/>
      <c r="TNM16" s="154"/>
      <c r="TNN16" s="154"/>
      <c r="TNO16" s="154"/>
      <c r="TNP16" s="154"/>
      <c r="TNQ16" s="154"/>
      <c r="TNR16" s="154"/>
      <c r="TNS16" s="154"/>
      <c r="TNT16" s="154"/>
      <c r="TNU16" s="154"/>
      <c r="TNV16" s="154"/>
      <c r="TNW16" s="154"/>
      <c r="TNX16" s="154"/>
      <c r="TNY16" s="154"/>
      <c r="TNZ16" s="154"/>
      <c r="TOA16" s="154"/>
      <c r="TOB16" s="154"/>
      <c r="TOC16" s="154"/>
      <c r="TOD16" s="154"/>
      <c r="TOE16" s="154"/>
      <c r="TOF16" s="154"/>
      <c r="TOG16" s="154"/>
      <c r="TOH16" s="154"/>
      <c r="TOI16" s="154"/>
      <c r="TOJ16" s="154"/>
      <c r="TOK16" s="154"/>
      <c r="TOL16" s="154"/>
      <c r="TOM16" s="154"/>
      <c r="TON16" s="154"/>
      <c r="TOO16" s="154"/>
      <c r="TOP16" s="154"/>
      <c r="TOQ16" s="154"/>
      <c r="TOR16" s="154"/>
      <c r="TOS16" s="154"/>
      <c r="TOT16" s="154"/>
      <c r="TOU16" s="154"/>
      <c r="TOV16" s="154"/>
      <c r="TOW16" s="154"/>
      <c r="TOX16" s="154"/>
      <c r="TOY16" s="154"/>
      <c r="TOZ16" s="154"/>
      <c r="TPA16" s="154"/>
      <c r="TPB16" s="154"/>
      <c r="TPC16" s="154"/>
      <c r="TPD16" s="154"/>
      <c r="TPE16" s="154"/>
      <c r="TPF16" s="154"/>
      <c r="TPG16" s="154"/>
      <c r="TPH16" s="154"/>
      <c r="TPI16" s="154"/>
      <c r="TPJ16" s="154"/>
      <c r="TPK16" s="154"/>
      <c r="TPL16" s="154"/>
      <c r="TPM16" s="154"/>
      <c r="TPN16" s="154"/>
      <c r="TPO16" s="154"/>
      <c r="TPP16" s="154"/>
      <c r="TPQ16" s="154"/>
      <c r="TPR16" s="154"/>
      <c r="TPS16" s="154"/>
      <c r="TPT16" s="154"/>
      <c r="TPU16" s="154"/>
      <c r="TPV16" s="154"/>
      <c r="TPW16" s="154"/>
      <c r="TPX16" s="154"/>
      <c r="TPY16" s="154"/>
      <c r="TPZ16" s="154"/>
      <c r="TQA16" s="154"/>
      <c r="TQB16" s="154"/>
      <c r="TQC16" s="154"/>
      <c r="TQD16" s="154"/>
      <c r="TQE16" s="154"/>
      <c r="TQF16" s="154"/>
      <c r="TQG16" s="154"/>
      <c r="TQH16" s="154"/>
      <c r="TQI16" s="154"/>
      <c r="TQJ16" s="154"/>
      <c r="TQK16" s="154"/>
      <c r="TQL16" s="154"/>
      <c r="TQM16" s="154"/>
      <c r="TQN16" s="154"/>
      <c r="TQO16" s="154"/>
      <c r="TQP16" s="154"/>
      <c r="TQQ16" s="154"/>
      <c r="TQR16" s="154"/>
      <c r="TQS16" s="154"/>
      <c r="TQT16" s="154"/>
      <c r="TQU16" s="154"/>
      <c r="TQV16" s="154"/>
      <c r="TQW16" s="154"/>
      <c r="TQX16" s="154"/>
      <c r="TQY16" s="154"/>
      <c r="TQZ16" s="154"/>
      <c r="TRA16" s="154"/>
      <c r="TRB16" s="154"/>
      <c r="TRC16" s="154"/>
      <c r="TRD16" s="154"/>
      <c r="TRE16" s="154"/>
      <c r="TRF16" s="154"/>
      <c r="TRG16" s="154"/>
      <c r="TRH16" s="154"/>
      <c r="TRI16" s="154"/>
      <c r="TRJ16" s="154"/>
      <c r="TRK16" s="154"/>
      <c r="TRL16" s="154"/>
      <c r="TRM16" s="154"/>
      <c r="TRN16" s="154"/>
      <c r="TRO16" s="154"/>
      <c r="TRP16" s="154"/>
      <c r="TRQ16" s="154"/>
      <c r="TRR16" s="154"/>
      <c r="TRS16" s="154"/>
      <c r="TRT16" s="154"/>
      <c r="TRU16" s="154"/>
      <c r="TRV16" s="154"/>
      <c r="TRW16" s="154"/>
      <c r="TRX16" s="154"/>
      <c r="TRY16" s="154"/>
      <c r="TRZ16" s="154"/>
      <c r="TSA16" s="154"/>
      <c r="TSB16" s="154"/>
      <c r="TSC16" s="154"/>
      <c r="TSD16" s="154"/>
      <c r="TSE16" s="154"/>
      <c r="TSF16" s="154"/>
      <c r="TSG16" s="154"/>
      <c r="TSH16" s="154"/>
      <c r="TSI16" s="154"/>
      <c r="TSJ16" s="154"/>
      <c r="TSK16" s="154"/>
      <c r="TSL16" s="154"/>
      <c r="TSM16" s="154"/>
      <c r="TSN16" s="154"/>
      <c r="TSO16" s="154"/>
      <c r="TSP16" s="154"/>
      <c r="TSQ16" s="154"/>
      <c r="TSR16" s="154"/>
      <c r="TSS16" s="154"/>
      <c r="TST16" s="154"/>
      <c r="TSU16" s="154"/>
      <c r="TSV16" s="154"/>
      <c r="TSW16" s="154"/>
      <c r="TSX16" s="154"/>
      <c r="TSY16" s="154"/>
      <c r="TSZ16" s="154"/>
      <c r="TTA16" s="154"/>
      <c r="TTB16" s="154"/>
      <c r="TTC16" s="154"/>
      <c r="TTD16" s="154"/>
      <c r="TTE16" s="154"/>
      <c r="TTF16" s="154"/>
      <c r="TTG16" s="154"/>
      <c r="TTH16" s="154"/>
      <c r="TTI16" s="154"/>
      <c r="TTJ16" s="154"/>
      <c r="TTK16" s="154"/>
      <c r="TTL16" s="154"/>
      <c r="TTM16" s="154"/>
      <c r="TTN16" s="154"/>
      <c r="TTO16" s="154"/>
      <c r="TTP16" s="154"/>
      <c r="TTQ16" s="154"/>
      <c r="TTR16" s="154"/>
      <c r="TTS16" s="154"/>
      <c r="TTT16" s="154"/>
      <c r="TTU16" s="154"/>
      <c r="TTV16" s="154"/>
      <c r="TTW16" s="154"/>
      <c r="TTX16" s="154"/>
      <c r="TTY16" s="154"/>
      <c r="TTZ16" s="154"/>
      <c r="TUA16" s="154"/>
      <c r="TUB16" s="154"/>
      <c r="TUC16" s="154"/>
      <c r="TUD16" s="154"/>
      <c r="TUE16" s="154"/>
      <c r="TUF16" s="154"/>
      <c r="TUG16" s="154"/>
      <c r="TUH16" s="154"/>
      <c r="TUI16" s="154"/>
      <c r="TUJ16" s="154"/>
      <c r="TUK16" s="154"/>
      <c r="TUL16" s="154"/>
      <c r="TUM16" s="154"/>
      <c r="TUN16" s="154"/>
      <c r="TUO16" s="154"/>
      <c r="TUP16" s="154"/>
      <c r="TUQ16" s="154"/>
      <c r="TUR16" s="154"/>
      <c r="TUS16" s="154"/>
      <c r="TUT16" s="154"/>
      <c r="TUU16" s="154"/>
      <c r="TUV16" s="154"/>
      <c r="TUW16" s="154"/>
      <c r="TUX16" s="154"/>
      <c r="TUY16" s="154"/>
      <c r="TUZ16" s="154"/>
      <c r="TVA16" s="154"/>
      <c r="TVB16" s="154"/>
      <c r="TVC16" s="154"/>
      <c r="TVD16" s="154"/>
      <c r="TVE16" s="154"/>
      <c r="TVF16" s="154"/>
      <c r="TVG16" s="154"/>
      <c r="TVH16" s="154"/>
      <c r="TVI16" s="154"/>
      <c r="TVJ16" s="154"/>
      <c r="TVK16" s="154"/>
      <c r="TVL16" s="154"/>
      <c r="TVM16" s="154"/>
      <c r="TVN16" s="154"/>
      <c r="TVO16" s="154"/>
      <c r="TVP16" s="154"/>
      <c r="TVQ16" s="154"/>
      <c r="TVR16" s="154"/>
      <c r="TVS16" s="154"/>
      <c r="TVT16" s="154"/>
      <c r="TVU16" s="154"/>
      <c r="TVV16" s="154"/>
      <c r="TVW16" s="154"/>
      <c r="TVX16" s="154"/>
      <c r="TVY16" s="154"/>
      <c r="TVZ16" s="154"/>
      <c r="TWA16" s="154"/>
      <c r="TWB16" s="154"/>
      <c r="TWC16" s="154"/>
      <c r="TWD16" s="154"/>
      <c r="TWE16" s="154"/>
      <c r="TWF16" s="154"/>
      <c r="TWG16" s="154"/>
      <c r="TWH16" s="154"/>
      <c r="TWI16" s="154"/>
      <c r="TWJ16" s="154"/>
      <c r="TWK16" s="154"/>
      <c r="TWL16" s="154"/>
      <c r="TWM16" s="154"/>
      <c r="TWN16" s="154"/>
      <c r="TWO16" s="154"/>
      <c r="TWP16" s="154"/>
      <c r="TWQ16" s="154"/>
      <c r="TWR16" s="154"/>
      <c r="TWS16" s="154"/>
      <c r="TWT16" s="154"/>
      <c r="TWU16" s="154"/>
      <c r="TWV16" s="154"/>
      <c r="TWW16" s="154"/>
      <c r="TWX16" s="154"/>
      <c r="TWY16" s="154"/>
      <c r="TWZ16" s="154"/>
      <c r="TXA16" s="154"/>
      <c r="TXB16" s="154"/>
      <c r="TXC16" s="154"/>
      <c r="TXD16" s="154"/>
      <c r="TXE16" s="154"/>
      <c r="TXF16" s="154"/>
      <c r="TXG16" s="154"/>
      <c r="TXH16" s="154"/>
      <c r="TXI16" s="154"/>
      <c r="TXJ16" s="154"/>
      <c r="TXK16" s="154"/>
      <c r="TXL16" s="154"/>
      <c r="TXM16" s="154"/>
      <c r="TXN16" s="154"/>
      <c r="TXO16" s="154"/>
      <c r="TXP16" s="154"/>
      <c r="TXQ16" s="154"/>
      <c r="TXR16" s="154"/>
      <c r="TXS16" s="154"/>
      <c r="TXT16" s="154"/>
      <c r="TXU16" s="154"/>
      <c r="TXV16" s="154"/>
      <c r="TXW16" s="154"/>
      <c r="TXX16" s="154"/>
      <c r="TXY16" s="154"/>
      <c r="TXZ16" s="154"/>
      <c r="TYA16" s="154"/>
      <c r="TYB16" s="154"/>
      <c r="TYC16" s="154"/>
      <c r="TYD16" s="154"/>
      <c r="TYE16" s="154"/>
      <c r="TYF16" s="154"/>
      <c r="TYG16" s="154"/>
      <c r="TYH16" s="154"/>
      <c r="TYI16" s="154"/>
      <c r="TYJ16" s="154"/>
      <c r="TYK16" s="154"/>
      <c r="TYL16" s="154"/>
      <c r="TYM16" s="154"/>
      <c r="TYN16" s="154"/>
      <c r="TYO16" s="154"/>
      <c r="TYP16" s="154"/>
      <c r="TYQ16" s="154"/>
      <c r="TYR16" s="154"/>
      <c r="TYS16" s="154"/>
      <c r="TYT16" s="154"/>
      <c r="TYU16" s="154"/>
      <c r="TYV16" s="154"/>
      <c r="TYW16" s="154"/>
      <c r="TYX16" s="154"/>
      <c r="TYY16" s="154"/>
      <c r="TYZ16" s="154"/>
      <c r="TZA16" s="154"/>
      <c r="TZB16" s="154"/>
      <c r="TZC16" s="154"/>
      <c r="TZD16" s="154"/>
      <c r="TZE16" s="154"/>
      <c r="TZF16" s="154"/>
      <c r="TZG16" s="154"/>
      <c r="TZH16" s="154"/>
      <c r="TZI16" s="154"/>
      <c r="TZJ16" s="154"/>
      <c r="TZK16" s="154"/>
      <c r="TZL16" s="154"/>
      <c r="TZM16" s="154"/>
      <c r="TZN16" s="154"/>
      <c r="TZO16" s="154"/>
      <c r="TZP16" s="154"/>
      <c r="TZQ16" s="154"/>
      <c r="TZR16" s="154"/>
      <c r="TZS16" s="154"/>
      <c r="TZT16" s="154"/>
      <c r="TZU16" s="154"/>
      <c r="TZV16" s="154"/>
      <c r="TZW16" s="154"/>
      <c r="TZX16" s="154"/>
      <c r="TZY16" s="154"/>
      <c r="TZZ16" s="154"/>
      <c r="UAA16" s="154"/>
      <c r="UAB16" s="154"/>
      <c r="UAC16" s="154"/>
      <c r="UAD16" s="154"/>
      <c r="UAE16" s="154"/>
      <c r="UAF16" s="154"/>
      <c r="UAG16" s="154"/>
      <c r="UAH16" s="154"/>
      <c r="UAI16" s="154"/>
      <c r="UAJ16" s="154"/>
      <c r="UAK16" s="154"/>
      <c r="UAL16" s="154"/>
      <c r="UAM16" s="154"/>
      <c r="UAN16" s="154"/>
      <c r="UAO16" s="154"/>
      <c r="UAP16" s="154"/>
      <c r="UAQ16" s="154"/>
      <c r="UAR16" s="154"/>
      <c r="UAS16" s="154"/>
      <c r="UAT16" s="154"/>
      <c r="UAU16" s="154"/>
      <c r="UAV16" s="154"/>
      <c r="UAW16" s="154"/>
      <c r="UAX16" s="154"/>
      <c r="UAY16" s="154"/>
      <c r="UAZ16" s="154"/>
      <c r="UBA16" s="154"/>
      <c r="UBB16" s="154"/>
      <c r="UBC16" s="154"/>
      <c r="UBD16" s="154"/>
      <c r="UBE16" s="154"/>
      <c r="UBF16" s="154"/>
      <c r="UBG16" s="154"/>
      <c r="UBH16" s="154"/>
      <c r="UBI16" s="154"/>
      <c r="UBJ16" s="154"/>
      <c r="UBK16" s="154"/>
      <c r="UBL16" s="154"/>
      <c r="UBM16" s="154"/>
      <c r="UBN16" s="154"/>
      <c r="UBO16" s="154"/>
      <c r="UBP16" s="154"/>
      <c r="UBQ16" s="154"/>
      <c r="UBR16" s="154"/>
      <c r="UBS16" s="154"/>
      <c r="UBT16" s="154"/>
      <c r="UBU16" s="154"/>
      <c r="UBV16" s="154"/>
      <c r="UBW16" s="154"/>
      <c r="UBX16" s="154"/>
      <c r="UBY16" s="154"/>
      <c r="UBZ16" s="154"/>
      <c r="UCA16" s="154"/>
      <c r="UCB16" s="154"/>
      <c r="UCC16" s="154"/>
      <c r="UCD16" s="154"/>
      <c r="UCE16" s="154"/>
      <c r="UCF16" s="154"/>
      <c r="UCG16" s="154"/>
      <c r="UCH16" s="154"/>
      <c r="UCI16" s="154"/>
      <c r="UCJ16" s="154"/>
      <c r="UCK16" s="154"/>
      <c r="UCL16" s="154"/>
      <c r="UCM16" s="154"/>
      <c r="UCN16" s="154"/>
      <c r="UCO16" s="154"/>
      <c r="UCP16" s="154"/>
      <c r="UCQ16" s="154"/>
      <c r="UCR16" s="154"/>
      <c r="UCS16" s="154"/>
      <c r="UCT16" s="154"/>
      <c r="UCU16" s="154"/>
      <c r="UCV16" s="154"/>
      <c r="UCW16" s="154"/>
      <c r="UCX16" s="154"/>
      <c r="UCY16" s="154"/>
      <c r="UCZ16" s="154"/>
      <c r="UDA16" s="154"/>
      <c r="UDB16" s="154"/>
      <c r="UDC16" s="154"/>
      <c r="UDD16" s="154"/>
      <c r="UDE16" s="154"/>
      <c r="UDF16" s="154"/>
      <c r="UDG16" s="154"/>
      <c r="UDH16" s="154"/>
      <c r="UDI16" s="154"/>
      <c r="UDJ16" s="154"/>
      <c r="UDK16" s="154"/>
      <c r="UDL16" s="154"/>
      <c r="UDM16" s="154"/>
      <c r="UDN16" s="154"/>
      <c r="UDO16" s="154"/>
      <c r="UDP16" s="154"/>
      <c r="UDQ16" s="154"/>
      <c r="UDR16" s="154"/>
      <c r="UDS16" s="154"/>
      <c r="UDT16" s="154"/>
      <c r="UDU16" s="154"/>
      <c r="UDV16" s="154"/>
      <c r="UDW16" s="154"/>
      <c r="UDX16" s="154"/>
      <c r="UDY16" s="154"/>
      <c r="UDZ16" s="154"/>
      <c r="UEA16" s="154"/>
      <c r="UEB16" s="154"/>
      <c r="UEC16" s="154"/>
      <c r="UED16" s="154"/>
      <c r="UEE16" s="154"/>
      <c r="UEF16" s="154"/>
      <c r="UEG16" s="154"/>
      <c r="UEH16" s="154"/>
      <c r="UEI16" s="154"/>
      <c r="UEJ16" s="154"/>
      <c r="UEK16" s="154"/>
      <c r="UEL16" s="154"/>
      <c r="UEM16" s="154"/>
      <c r="UEN16" s="154"/>
      <c r="UEO16" s="154"/>
      <c r="UEP16" s="154"/>
      <c r="UEQ16" s="154"/>
      <c r="UER16" s="154"/>
      <c r="UES16" s="154"/>
      <c r="UET16" s="154"/>
      <c r="UEU16" s="154"/>
      <c r="UEV16" s="154"/>
      <c r="UEW16" s="154"/>
      <c r="UEX16" s="154"/>
      <c r="UEY16" s="154"/>
      <c r="UEZ16" s="154"/>
      <c r="UFA16" s="154"/>
      <c r="UFB16" s="154"/>
      <c r="UFC16" s="154"/>
      <c r="UFD16" s="154"/>
      <c r="UFE16" s="154"/>
      <c r="UFF16" s="154"/>
      <c r="UFG16" s="154"/>
      <c r="UFH16" s="154"/>
      <c r="UFI16" s="154"/>
      <c r="UFJ16" s="154"/>
      <c r="UFK16" s="154"/>
      <c r="UFL16" s="154"/>
      <c r="UFM16" s="154"/>
      <c r="UFN16" s="154"/>
      <c r="UFO16" s="154"/>
      <c r="UFP16" s="154"/>
      <c r="UFQ16" s="154"/>
      <c r="UFR16" s="154"/>
      <c r="UFS16" s="154"/>
      <c r="UFT16" s="154"/>
      <c r="UFU16" s="154"/>
      <c r="UFV16" s="154"/>
      <c r="UFW16" s="154"/>
      <c r="UFX16" s="154"/>
      <c r="UFY16" s="154"/>
      <c r="UFZ16" s="154"/>
      <c r="UGA16" s="154"/>
      <c r="UGB16" s="154"/>
      <c r="UGC16" s="154"/>
      <c r="UGD16" s="154"/>
      <c r="UGE16" s="154"/>
      <c r="UGF16" s="154"/>
      <c r="UGG16" s="154"/>
      <c r="UGH16" s="154"/>
      <c r="UGI16" s="154"/>
      <c r="UGJ16" s="154"/>
      <c r="UGK16" s="154"/>
      <c r="UGL16" s="154"/>
      <c r="UGM16" s="154"/>
      <c r="UGN16" s="154"/>
      <c r="UGO16" s="154"/>
      <c r="UGP16" s="154"/>
      <c r="UGQ16" s="154"/>
      <c r="UGR16" s="154"/>
      <c r="UGS16" s="154"/>
      <c r="UGT16" s="154"/>
      <c r="UGU16" s="154"/>
      <c r="UGV16" s="154"/>
      <c r="UGW16" s="154"/>
      <c r="UGX16" s="154"/>
      <c r="UGY16" s="154"/>
      <c r="UGZ16" s="154"/>
      <c r="UHA16" s="154"/>
      <c r="UHB16" s="154"/>
      <c r="UHC16" s="154"/>
      <c r="UHD16" s="154"/>
      <c r="UHE16" s="154"/>
      <c r="UHF16" s="154"/>
      <c r="UHG16" s="154"/>
      <c r="UHH16" s="154"/>
      <c r="UHI16" s="154"/>
      <c r="UHJ16" s="154"/>
      <c r="UHK16" s="154"/>
      <c r="UHL16" s="154"/>
      <c r="UHM16" s="154"/>
      <c r="UHN16" s="154"/>
      <c r="UHO16" s="154"/>
      <c r="UHP16" s="154"/>
      <c r="UHQ16" s="154"/>
      <c r="UHR16" s="154"/>
      <c r="UHS16" s="154"/>
      <c r="UHT16" s="154"/>
      <c r="UHU16" s="154"/>
      <c r="UHV16" s="154"/>
      <c r="UHW16" s="154"/>
      <c r="UHX16" s="154"/>
      <c r="UHY16" s="154"/>
      <c r="UHZ16" s="154"/>
      <c r="UIA16" s="154"/>
      <c r="UIB16" s="154"/>
      <c r="UIC16" s="154"/>
      <c r="UID16" s="154"/>
      <c r="UIE16" s="154"/>
      <c r="UIF16" s="154"/>
      <c r="UIG16" s="154"/>
      <c r="UIH16" s="154"/>
      <c r="UII16" s="154"/>
      <c r="UIJ16" s="154"/>
      <c r="UIK16" s="154"/>
      <c r="UIL16" s="154"/>
      <c r="UIM16" s="154"/>
      <c r="UIN16" s="154"/>
      <c r="UIO16" s="154"/>
      <c r="UIP16" s="154"/>
      <c r="UIQ16" s="154"/>
      <c r="UIR16" s="154"/>
      <c r="UIS16" s="154"/>
      <c r="UIT16" s="154"/>
      <c r="UIU16" s="154"/>
      <c r="UIV16" s="154"/>
      <c r="UIW16" s="154"/>
      <c r="UIX16" s="154"/>
      <c r="UIY16" s="154"/>
      <c r="UIZ16" s="154"/>
      <c r="UJA16" s="154"/>
      <c r="UJB16" s="154"/>
      <c r="UJC16" s="154"/>
      <c r="UJD16" s="154"/>
      <c r="UJE16" s="154"/>
      <c r="UJF16" s="154"/>
      <c r="UJG16" s="154"/>
      <c r="UJH16" s="154"/>
      <c r="UJI16" s="154"/>
      <c r="UJJ16" s="154"/>
      <c r="UJK16" s="154"/>
      <c r="UJL16" s="154"/>
      <c r="UJM16" s="154"/>
      <c r="UJN16" s="154"/>
      <c r="UJO16" s="154"/>
      <c r="UJP16" s="154"/>
      <c r="UJQ16" s="154"/>
      <c r="UJR16" s="154"/>
      <c r="UJS16" s="154"/>
      <c r="UJT16" s="154"/>
      <c r="UJU16" s="154"/>
      <c r="UJV16" s="154"/>
      <c r="UJW16" s="154"/>
      <c r="UJX16" s="154"/>
      <c r="UJY16" s="154"/>
      <c r="UJZ16" s="154"/>
      <c r="UKA16" s="154"/>
      <c r="UKB16" s="154"/>
      <c r="UKC16" s="154"/>
      <c r="UKD16" s="154"/>
      <c r="UKE16" s="154"/>
      <c r="UKF16" s="154"/>
      <c r="UKG16" s="154"/>
      <c r="UKH16" s="154"/>
      <c r="UKI16" s="154"/>
      <c r="UKJ16" s="154"/>
      <c r="UKK16" s="154"/>
      <c r="UKL16" s="154"/>
      <c r="UKM16" s="154"/>
      <c r="UKN16" s="154"/>
      <c r="UKO16" s="154"/>
      <c r="UKP16" s="154"/>
      <c r="UKQ16" s="154"/>
      <c r="UKR16" s="154"/>
      <c r="UKS16" s="154"/>
      <c r="UKT16" s="154"/>
      <c r="UKU16" s="154"/>
      <c r="UKV16" s="154"/>
      <c r="UKW16" s="154"/>
      <c r="UKX16" s="154"/>
      <c r="UKY16" s="154"/>
      <c r="UKZ16" s="154"/>
      <c r="ULA16" s="154"/>
      <c r="ULB16" s="154"/>
      <c r="ULC16" s="154"/>
      <c r="ULD16" s="154"/>
      <c r="ULE16" s="154"/>
      <c r="ULF16" s="154"/>
      <c r="ULG16" s="154"/>
      <c r="ULH16" s="154"/>
      <c r="ULI16" s="154"/>
      <c r="ULJ16" s="154"/>
      <c r="ULK16" s="154"/>
      <c r="ULL16" s="154"/>
      <c r="ULM16" s="154"/>
      <c r="ULN16" s="154"/>
      <c r="ULO16" s="154"/>
      <c r="ULP16" s="154"/>
      <c r="ULQ16" s="154"/>
      <c r="ULR16" s="154"/>
      <c r="ULS16" s="154"/>
      <c r="ULT16" s="154"/>
      <c r="ULU16" s="154"/>
      <c r="ULV16" s="154"/>
      <c r="ULW16" s="154"/>
      <c r="ULX16" s="154"/>
      <c r="ULY16" s="154"/>
      <c r="ULZ16" s="154"/>
      <c r="UMA16" s="154"/>
      <c r="UMB16" s="154"/>
      <c r="UMC16" s="154"/>
      <c r="UMD16" s="154"/>
      <c r="UME16" s="154"/>
      <c r="UMF16" s="154"/>
      <c r="UMG16" s="154"/>
      <c r="UMH16" s="154"/>
      <c r="UMI16" s="154"/>
      <c r="UMJ16" s="154"/>
      <c r="UMK16" s="154"/>
      <c r="UML16" s="154"/>
      <c r="UMM16" s="154"/>
      <c r="UMN16" s="154"/>
      <c r="UMO16" s="154"/>
      <c r="UMP16" s="154"/>
      <c r="UMQ16" s="154"/>
      <c r="UMR16" s="154"/>
      <c r="UMS16" s="154"/>
      <c r="UMT16" s="154"/>
      <c r="UMU16" s="154"/>
      <c r="UMV16" s="154"/>
      <c r="UMW16" s="154"/>
      <c r="UMX16" s="154"/>
      <c r="UMY16" s="154"/>
      <c r="UMZ16" s="154"/>
      <c r="UNA16" s="154"/>
      <c r="UNB16" s="154"/>
      <c r="UNC16" s="154"/>
      <c r="UND16" s="154"/>
      <c r="UNE16" s="154"/>
      <c r="UNF16" s="154"/>
      <c r="UNG16" s="154"/>
      <c r="UNH16" s="154"/>
      <c r="UNI16" s="154"/>
      <c r="UNJ16" s="154"/>
      <c r="UNK16" s="154"/>
      <c r="UNL16" s="154"/>
      <c r="UNM16" s="154"/>
      <c r="UNN16" s="154"/>
      <c r="UNO16" s="154"/>
      <c r="UNP16" s="154"/>
      <c r="UNQ16" s="154"/>
      <c r="UNR16" s="154"/>
      <c r="UNS16" s="154"/>
      <c r="UNT16" s="154"/>
      <c r="UNU16" s="154"/>
      <c r="UNV16" s="154"/>
      <c r="UNW16" s="154"/>
      <c r="UNX16" s="154"/>
      <c r="UNY16" s="154"/>
      <c r="UNZ16" s="154"/>
      <c r="UOA16" s="154"/>
      <c r="UOB16" s="154"/>
      <c r="UOC16" s="154"/>
      <c r="UOD16" s="154"/>
      <c r="UOE16" s="154"/>
      <c r="UOF16" s="154"/>
      <c r="UOG16" s="154"/>
      <c r="UOH16" s="154"/>
      <c r="UOI16" s="154"/>
      <c r="UOJ16" s="154"/>
      <c r="UOK16" s="154"/>
      <c r="UOL16" s="154"/>
      <c r="UOM16" s="154"/>
      <c r="UON16" s="154"/>
      <c r="UOO16" s="154"/>
      <c r="UOP16" s="154"/>
      <c r="UOQ16" s="154"/>
      <c r="UOR16" s="154"/>
      <c r="UOS16" s="154"/>
      <c r="UOT16" s="154"/>
      <c r="UOU16" s="154"/>
      <c r="UOV16" s="154"/>
      <c r="UOW16" s="154"/>
      <c r="UOX16" s="154"/>
      <c r="UOY16" s="154"/>
      <c r="UOZ16" s="154"/>
      <c r="UPA16" s="154"/>
      <c r="UPB16" s="154"/>
      <c r="UPC16" s="154"/>
      <c r="UPD16" s="154"/>
      <c r="UPE16" s="154"/>
      <c r="UPF16" s="154"/>
      <c r="UPG16" s="154"/>
      <c r="UPH16" s="154"/>
      <c r="UPI16" s="154"/>
      <c r="UPJ16" s="154"/>
      <c r="UPK16" s="154"/>
      <c r="UPL16" s="154"/>
      <c r="UPM16" s="154"/>
      <c r="UPN16" s="154"/>
      <c r="UPO16" s="154"/>
      <c r="UPP16" s="154"/>
      <c r="UPQ16" s="154"/>
      <c r="UPR16" s="154"/>
      <c r="UPS16" s="154"/>
      <c r="UPT16" s="154"/>
      <c r="UPU16" s="154"/>
      <c r="UPV16" s="154"/>
      <c r="UPW16" s="154"/>
      <c r="UPX16" s="154"/>
      <c r="UPY16" s="154"/>
      <c r="UPZ16" s="154"/>
      <c r="UQA16" s="154"/>
      <c r="UQB16" s="154"/>
      <c r="UQC16" s="154"/>
      <c r="UQD16" s="154"/>
      <c r="UQE16" s="154"/>
      <c r="UQF16" s="154"/>
      <c r="UQG16" s="154"/>
      <c r="UQH16" s="154"/>
      <c r="UQI16" s="154"/>
      <c r="UQJ16" s="154"/>
      <c r="UQK16" s="154"/>
      <c r="UQL16" s="154"/>
      <c r="UQM16" s="154"/>
      <c r="UQN16" s="154"/>
      <c r="UQO16" s="154"/>
      <c r="UQP16" s="154"/>
      <c r="UQQ16" s="154"/>
      <c r="UQR16" s="154"/>
      <c r="UQS16" s="154"/>
      <c r="UQT16" s="154"/>
      <c r="UQU16" s="154"/>
      <c r="UQV16" s="154"/>
      <c r="UQW16" s="154"/>
      <c r="UQX16" s="154"/>
      <c r="UQY16" s="154"/>
      <c r="UQZ16" s="154"/>
      <c r="URA16" s="154"/>
      <c r="URB16" s="154"/>
      <c r="URC16" s="154"/>
      <c r="URD16" s="154"/>
      <c r="URE16" s="154"/>
      <c r="URF16" s="154"/>
      <c r="URG16" s="154"/>
      <c r="URH16" s="154"/>
      <c r="URI16" s="154"/>
      <c r="URJ16" s="154"/>
      <c r="URK16" s="154"/>
      <c r="URL16" s="154"/>
      <c r="URM16" s="154"/>
      <c r="URN16" s="154"/>
      <c r="URO16" s="154"/>
      <c r="URP16" s="154"/>
      <c r="URQ16" s="154"/>
      <c r="URR16" s="154"/>
      <c r="URS16" s="154"/>
      <c r="URT16" s="154"/>
      <c r="URU16" s="154"/>
      <c r="URV16" s="154"/>
      <c r="URW16" s="154"/>
      <c r="URX16" s="154"/>
      <c r="URY16" s="154"/>
      <c r="URZ16" s="154"/>
      <c r="USA16" s="154"/>
      <c r="USB16" s="154"/>
      <c r="USC16" s="154"/>
      <c r="USD16" s="154"/>
      <c r="USE16" s="154"/>
      <c r="USF16" s="154"/>
      <c r="USG16" s="154"/>
      <c r="USH16" s="154"/>
      <c r="USI16" s="154"/>
      <c r="USJ16" s="154"/>
      <c r="USK16" s="154"/>
      <c r="USL16" s="154"/>
      <c r="USM16" s="154"/>
      <c r="USN16" s="154"/>
      <c r="USO16" s="154"/>
      <c r="USP16" s="154"/>
      <c r="USQ16" s="154"/>
      <c r="USR16" s="154"/>
      <c r="USS16" s="154"/>
      <c r="UST16" s="154"/>
      <c r="USU16" s="154"/>
      <c r="USV16" s="154"/>
      <c r="USW16" s="154"/>
      <c r="USX16" s="154"/>
      <c r="USY16" s="154"/>
      <c r="USZ16" s="154"/>
      <c r="UTA16" s="154"/>
      <c r="UTB16" s="154"/>
      <c r="UTC16" s="154"/>
      <c r="UTD16" s="154"/>
      <c r="UTE16" s="154"/>
      <c r="UTF16" s="154"/>
      <c r="UTG16" s="154"/>
      <c r="UTH16" s="154"/>
      <c r="UTI16" s="154"/>
      <c r="UTJ16" s="154"/>
      <c r="UTK16" s="154"/>
      <c r="UTL16" s="154"/>
      <c r="UTM16" s="154"/>
      <c r="UTN16" s="154"/>
      <c r="UTO16" s="154"/>
      <c r="UTP16" s="154"/>
      <c r="UTQ16" s="154"/>
      <c r="UTR16" s="154"/>
      <c r="UTS16" s="154"/>
      <c r="UTT16" s="154"/>
      <c r="UTU16" s="154"/>
      <c r="UTV16" s="154"/>
      <c r="UTW16" s="154"/>
      <c r="UTX16" s="154"/>
      <c r="UTY16" s="154"/>
      <c r="UTZ16" s="154"/>
      <c r="UUA16" s="154"/>
      <c r="UUB16" s="154"/>
      <c r="UUC16" s="154"/>
      <c r="UUD16" s="154"/>
      <c r="UUE16" s="154"/>
      <c r="UUF16" s="154"/>
      <c r="UUG16" s="154"/>
      <c r="UUH16" s="154"/>
      <c r="UUI16" s="154"/>
      <c r="UUJ16" s="154"/>
      <c r="UUK16" s="154"/>
      <c r="UUL16" s="154"/>
      <c r="UUM16" s="154"/>
      <c r="UUN16" s="154"/>
      <c r="UUO16" s="154"/>
      <c r="UUP16" s="154"/>
      <c r="UUQ16" s="154"/>
      <c r="UUR16" s="154"/>
      <c r="UUS16" s="154"/>
      <c r="UUT16" s="154"/>
      <c r="UUU16" s="154"/>
      <c r="UUV16" s="154"/>
      <c r="UUW16" s="154"/>
      <c r="UUX16" s="154"/>
      <c r="UUY16" s="154"/>
      <c r="UUZ16" s="154"/>
      <c r="UVA16" s="154"/>
      <c r="UVB16" s="154"/>
      <c r="UVC16" s="154"/>
      <c r="UVD16" s="154"/>
      <c r="UVE16" s="154"/>
      <c r="UVF16" s="154"/>
      <c r="UVG16" s="154"/>
      <c r="UVH16" s="154"/>
      <c r="UVI16" s="154"/>
      <c r="UVJ16" s="154"/>
      <c r="UVK16" s="154"/>
      <c r="UVL16" s="154"/>
      <c r="UVM16" s="154"/>
      <c r="UVN16" s="154"/>
      <c r="UVO16" s="154"/>
      <c r="UVP16" s="154"/>
      <c r="UVQ16" s="154"/>
      <c r="UVR16" s="154"/>
      <c r="UVS16" s="154"/>
      <c r="UVT16" s="154"/>
      <c r="UVU16" s="154"/>
      <c r="UVV16" s="154"/>
      <c r="UVW16" s="154"/>
      <c r="UVX16" s="154"/>
      <c r="UVY16" s="154"/>
      <c r="UVZ16" s="154"/>
      <c r="UWA16" s="154"/>
      <c r="UWB16" s="154"/>
      <c r="UWC16" s="154"/>
      <c r="UWD16" s="154"/>
      <c r="UWE16" s="154"/>
      <c r="UWF16" s="154"/>
      <c r="UWG16" s="154"/>
      <c r="UWH16" s="154"/>
      <c r="UWI16" s="154"/>
      <c r="UWJ16" s="154"/>
      <c r="UWK16" s="154"/>
      <c r="UWL16" s="154"/>
      <c r="UWM16" s="154"/>
      <c r="UWN16" s="154"/>
      <c r="UWO16" s="154"/>
      <c r="UWP16" s="154"/>
      <c r="UWQ16" s="154"/>
      <c r="UWR16" s="154"/>
      <c r="UWS16" s="154"/>
      <c r="UWT16" s="154"/>
      <c r="UWU16" s="154"/>
      <c r="UWV16" s="154"/>
      <c r="UWW16" s="154"/>
      <c r="UWX16" s="154"/>
      <c r="UWY16" s="154"/>
      <c r="UWZ16" s="154"/>
      <c r="UXA16" s="154"/>
      <c r="UXB16" s="154"/>
      <c r="UXC16" s="154"/>
      <c r="UXD16" s="154"/>
      <c r="UXE16" s="154"/>
      <c r="UXF16" s="154"/>
      <c r="UXG16" s="154"/>
      <c r="UXH16" s="154"/>
      <c r="UXI16" s="154"/>
      <c r="UXJ16" s="154"/>
      <c r="UXK16" s="154"/>
      <c r="UXL16" s="154"/>
      <c r="UXM16" s="154"/>
      <c r="UXN16" s="154"/>
      <c r="UXO16" s="154"/>
      <c r="UXP16" s="154"/>
      <c r="UXQ16" s="154"/>
      <c r="UXR16" s="154"/>
      <c r="UXS16" s="154"/>
      <c r="UXT16" s="154"/>
      <c r="UXU16" s="154"/>
      <c r="UXV16" s="154"/>
      <c r="UXW16" s="154"/>
      <c r="UXX16" s="154"/>
      <c r="UXY16" s="154"/>
      <c r="UXZ16" s="154"/>
      <c r="UYA16" s="154"/>
      <c r="UYB16" s="154"/>
      <c r="UYC16" s="154"/>
      <c r="UYD16" s="154"/>
      <c r="UYE16" s="154"/>
      <c r="UYF16" s="154"/>
      <c r="UYG16" s="154"/>
      <c r="UYH16" s="154"/>
      <c r="UYI16" s="154"/>
      <c r="UYJ16" s="154"/>
      <c r="UYK16" s="154"/>
      <c r="UYL16" s="154"/>
      <c r="UYM16" s="154"/>
      <c r="UYN16" s="154"/>
      <c r="UYO16" s="154"/>
      <c r="UYP16" s="154"/>
      <c r="UYQ16" s="154"/>
      <c r="UYR16" s="154"/>
      <c r="UYS16" s="154"/>
      <c r="UYT16" s="154"/>
      <c r="UYU16" s="154"/>
      <c r="UYV16" s="154"/>
      <c r="UYW16" s="154"/>
      <c r="UYX16" s="154"/>
      <c r="UYY16" s="154"/>
      <c r="UYZ16" s="154"/>
      <c r="UZA16" s="154"/>
      <c r="UZB16" s="154"/>
      <c r="UZC16" s="154"/>
      <c r="UZD16" s="154"/>
      <c r="UZE16" s="154"/>
      <c r="UZF16" s="154"/>
      <c r="UZG16" s="154"/>
      <c r="UZH16" s="154"/>
      <c r="UZI16" s="154"/>
      <c r="UZJ16" s="154"/>
      <c r="UZK16" s="154"/>
      <c r="UZL16" s="154"/>
      <c r="UZM16" s="154"/>
      <c r="UZN16" s="154"/>
      <c r="UZO16" s="154"/>
      <c r="UZP16" s="154"/>
      <c r="UZQ16" s="154"/>
      <c r="UZR16" s="154"/>
      <c r="UZS16" s="154"/>
      <c r="UZT16" s="154"/>
      <c r="UZU16" s="154"/>
      <c r="UZV16" s="154"/>
      <c r="UZW16" s="154"/>
      <c r="UZX16" s="154"/>
      <c r="UZY16" s="154"/>
      <c r="UZZ16" s="154"/>
      <c r="VAA16" s="154"/>
      <c r="VAB16" s="154"/>
      <c r="VAC16" s="154"/>
      <c r="VAD16" s="154"/>
      <c r="VAE16" s="154"/>
      <c r="VAF16" s="154"/>
      <c r="VAG16" s="154"/>
      <c r="VAH16" s="154"/>
      <c r="VAI16" s="154"/>
      <c r="VAJ16" s="154"/>
      <c r="VAK16" s="154"/>
      <c r="VAL16" s="154"/>
      <c r="VAM16" s="154"/>
      <c r="VAN16" s="154"/>
      <c r="VAO16" s="154"/>
      <c r="VAP16" s="154"/>
      <c r="VAQ16" s="154"/>
      <c r="VAR16" s="154"/>
      <c r="VAS16" s="154"/>
      <c r="VAT16" s="154"/>
      <c r="VAU16" s="154"/>
      <c r="VAV16" s="154"/>
      <c r="VAW16" s="154"/>
      <c r="VAX16" s="154"/>
      <c r="VAY16" s="154"/>
      <c r="VAZ16" s="154"/>
      <c r="VBA16" s="154"/>
      <c r="VBB16" s="154"/>
      <c r="VBC16" s="154"/>
      <c r="VBD16" s="154"/>
      <c r="VBE16" s="154"/>
      <c r="VBF16" s="154"/>
      <c r="VBG16" s="154"/>
      <c r="VBH16" s="154"/>
      <c r="VBI16" s="154"/>
      <c r="VBJ16" s="154"/>
      <c r="VBK16" s="154"/>
      <c r="VBL16" s="154"/>
      <c r="VBM16" s="154"/>
      <c r="VBN16" s="154"/>
      <c r="VBO16" s="154"/>
      <c r="VBP16" s="154"/>
      <c r="VBQ16" s="154"/>
      <c r="VBR16" s="154"/>
      <c r="VBS16" s="154"/>
      <c r="VBT16" s="154"/>
      <c r="VBU16" s="154"/>
      <c r="VBV16" s="154"/>
      <c r="VBW16" s="154"/>
      <c r="VBX16" s="154"/>
      <c r="VBY16" s="154"/>
      <c r="VBZ16" s="154"/>
      <c r="VCA16" s="154"/>
      <c r="VCB16" s="154"/>
      <c r="VCC16" s="154"/>
      <c r="VCD16" s="154"/>
      <c r="VCE16" s="154"/>
      <c r="VCF16" s="154"/>
      <c r="VCG16" s="154"/>
      <c r="VCH16" s="154"/>
      <c r="VCI16" s="154"/>
      <c r="VCJ16" s="154"/>
      <c r="VCK16" s="154"/>
      <c r="VCL16" s="154"/>
      <c r="VCM16" s="154"/>
      <c r="VCN16" s="154"/>
      <c r="VCO16" s="154"/>
      <c r="VCP16" s="154"/>
      <c r="VCQ16" s="154"/>
      <c r="VCR16" s="154"/>
      <c r="VCS16" s="154"/>
      <c r="VCT16" s="154"/>
      <c r="VCU16" s="154"/>
      <c r="VCV16" s="154"/>
      <c r="VCW16" s="154"/>
      <c r="VCX16" s="154"/>
      <c r="VCY16" s="154"/>
      <c r="VCZ16" s="154"/>
      <c r="VDA16" s="154"/>
      <c r="VDB16" s="154"/>
      <c r="VDC16" s="154"/>
      <c r="VDD16" s="154"/>
      <c r="VDE16" s="154"/>
      <c r="VDF16" s="154"/>
      <c r="VDG16" s="154"/>
      <c r="VDH16" s="154"/>
      <c r="VDI16" s="154"/>
      <c r="VDJ16" s="154"/>
      <c r="VDK16" s="154"/>
      <c r="VDL16" s="154"/>
      <c r="VDM16" s="154"/>
      <c r="VDN16" s="154"/>
      <c r="VDO16" s="154"/>
      <c r="VDP16" s="154"/>
      <c r="VDQ16" s="154"/>
      <c r="VDR16" s="154"/>
      <c r="VDS16" s="154"/>
      <c r="VDT16" s="154"/>
      <c r="VDU16" s="154"/>
      <c r="VDV16" s="154"/>
      <c r="VDW16" s="154"/>
      <c r="VDX16" s="154"/>
      <c r="VDY16" s="154"/>
      <c r="VDZ16" s="154"/>
      <c r="VEA16" s="154"/>
      <c r="VEB16" s="154"/>
      <c r="VEC16" s="154"/>
      <c r="VED16" s="154"/>
      <c r="VEE16" s="154"/>
      <c r="VEF16" s="154"/>
      <c r="VEG16" s="154"/>
      <c r="VEH16" s="154"/>
      <c r="VEI16" s="154"/>
      <c r="VEJ16" s="154"/>
      <c r="VEK16" s="154"/>
      <c r="VEL16" s="154"/>
      <c r="VEM16" s="154"/>
      <c r="VEN16" s="154"/>
      <c r="VEO16" s="154"/>
      <c r="VEP16" s="154"/>
      <c r="VEQ16" s="154"/>
      <c r="VER16" s="154"/>
      <c r="VES16" s="154"/>
      <c r="VET16" s="154"/>
      <c r="VEU16" s="154"/>
      <c r="VEV16" s="154"/>
      <c r="VEW16" s="154"/>
      <c r="VEX16" s="154"/>
      <c r="VEY16" s="154"/>
      <c r="VEZ16" s="154"/>
      <c r="VFA16" s="154"/>
      <c r="VFB16" s="154"/>
      <c r="VFC16" s="154"/>
      <c r="VFD16" s="154"/>
      <c r="VFE16" s="154"/>
      <c r="VFF16" s="154"/>
      <c r="VFG16" s="154"/>
      <c r="VFH16" s="154"/>
      <c r="VFI16" s="154"/>
      <c r="VFJ16" s="154"/>
      <c r="VFK16" s="154"/>
      <c r="VFL16" s="154"/>
      <c r="VFM16" s="154"/>
      <c r="VFN16" s="154"/>
      <c r="VFO16" s="154"/>
      <c r="VFP16" s="154"/>
      <c r="VFQ16" s="154"/>
      <c r="VFR16" s="154"/>
      <c r="VFS16" s="154"/>
      <c r="VFT16" s="154"/>
      <c r="VFU16" s="154"/>
      <c r="VFV16" s="154"/>
      <c r="VFW16" s="154"/>
      <c r="VFX16" s="154"/>
      <c r="VFY16" s="154"/>
      <c r="VFZ16" s="154"/>
      <c r="VGA16" s="154"/>
      <c r="VGB16" s="154"/>
      <c r="VGC16" s="154"/>
      <c r="VGD16" s="154"/>
      <c r="VGE16" s="154"/>
      <c r="VGF16" s="154"/>
      <c r="VGG16" s="154"/>
      <c r="VGH16" s="154"/>
      <c r="VGI16" s="154"/>
      <c r="VGJ16" s="154"/>
      <c r="VGK16" s="154"/>
      <c r="VGL16" s="154"/>
      <c r="VGM16" s="154"/>
      <c r="VGN16" s="154"/>
      <c r="VGO16" s="154"/>
      <c r="VGP16" s="154"/>
      <c r="VGQ16" s="154"/>
      <c r="VGR16" s="154"/>
      <c r="VGS16" s="154"/>
      <c r="VGT16" s="154"/>
      <c r="VGU16" s="154"/>
      <c r="VGV16" s="154"/>
      <c r="VGW16" s="154"/>
      <c r="VGX16" s="154"/>
      <c r="VGY16" s="154"/>
      <c r="VGZ16" s="154"/>
      <c r="VHA16" s="154"/>
      <c r="VHB16" s="154"/>
      <c r="VHC16" s="154"/>
      <c r="VHD16" s="154"/>
      <c r="VHE16" s="154"/>
      <c r="VHF16" s="154"/>
      <c r="VHG16" s="154"/>
      <c r="VHH16" s="154"/>
      <c r="VHI16" s="154"/>
      <c r="VHJ16" s="154"/>
      <c r="VHK16" s="154"/>
      <c r="VHL16" s="154"/>
      <c r="VHM16" s="154"/>
      <c r="VHN16" s="154"/>
      <c r="VHO16" s="154"/>
      <c r="VHP16" s="154"/>
      <c r="VHQ16" s="154"/>
      <c r="VHR16" s="154"/>
      <c r="VHS16" s="154"/>
      <c r="VHT16" s="154"/>
      <c r="VHU16" s="154"/>
      <c r="VHV16" s="154"/>
      <c r="VHW16" s="154"/>
      <c r="VHX16" s="154"/>
      <c r="VHY16" s="154"/>
      <c r="VHZ16" s="154"/>
      <c r="VIA16" s="154"/>
      <c r="VIB16" s="154"/>
      <c r="VIC16" s="154"/>
      <c r="VID16" s="154"/>
      <c r="VIE16" s="154"/>
      <c r="VIF16" s="154"/>
      <c r="VIG16" s="154"/>
      <c r="VIH16" s="154"/>
      <c r="VII16" s="154"/>
      <c r="VIJ16" s="154"/>
      <c r="VIK16" s="154"/>
      <c r="VIL16" s="154"/>
      <c r="VIM16" s="154"/>
      <c r="VIN16" s="154"/>
      <c r="VIO16" s="154"/>
      <c r="VIP16" s="154"/>
      <c r="VIQ16" s="154"/>
      <c r="VIR16" s="154"/>
      <c r="VIS16" s="154"/>
      <c r="VIT16" s="154"/>
      <c r="VIU16" s="154"/>
      <c r="VIV16" s="154"/>
      <c r="VIW16" s="154"/>
      <c r="VIX16" s="154"/>
      <c r="VIY16" s="154"/>
      <c r="VIZ16" s="154"/>
      <c r="VJA16" s="154"/>
      <c r="VJB16" s="154"/>
      <c r="VJC16" s="154"/>
      <c r="VJD16" s="154"/>
      <c r="VJE16" s="154"/>
      <c r="VJF16" s="154"/>
      <c r="VJG16" s="154"/>
      <c r="VJH16" s="154"/>
      <c r="VJI16" s="154"/>
      <c r="VJJ16" s="154"/>
      <c r="VJK16" s="154"/>
      <c r="VJL16" s="154"/>
      <c r="VJM16" s="154"/>
      <c r="VJN16" s="154"/>
      <c r="VJO16" s="154"/>
      <c r="VJP16" s="154"/>
      <c r="VJQ16" s="154"/>
      <c r="VJR16" s="154"/>
      <c r="VJS16" s="154"/>
      <c r="VJT16" s="154"/>
      <c r="VJU16" s="154"/>
      <c r="VJV16" s="154"/>
      <c r="VJW16" s="154"/>
      <c r="VJX16" s="154"/>
      <c r="VJY16" s="154"/>
      <c r="VJZ16" s="154"/>
      <c r="VKA16" s="154"/>
      <c r="VKB16" s="154"/>
      <c r="VKC16" s="154"/>
      <c r="VKD16" s="154"/>
      <c r="VKE16" s="154"/>
      <c r="VKF16" s="154"/>
      <c r="VKG16" s="154"/>
      <c r="VKH16" s="154"/>
      <c r="VKI16" s="154"/>
      <c r="VKJ16" s="154"/>
      <c r="VKK16" s="154"/>
      <c r="VKL16" s="154"/>
      <c r="VKM16" s="154"/>
      <c r="VKN16" s="154"/>
      <c r="VKO16" s="154"/>
      <c r="VKP16" s="154"/>
      <c r="VKQ16" s="154"/>
      <c r="VKR16" s="154"/>
      <c r="VKS16" s="154"/>
      <c r="VKT16" s="154"/>
      <c r="VKU16" s="154"/>
      <c r="VKV16" s="154"/>
      <c r="VKW16" s="154"/>
      <c r="VKX16" s="154"/>
      <c r="VKY16" s="154"/>
      <c r="VKZ16" s="154"/>
      <c r="VLA16" s="154"/>
      <c r="VLB16" s="154"/>
      <c r="VLC16" s="154"/>
      <c r="VLD16" s="154"/>
      <c r="VLE16" s="154"/>
      <c r="VLF16" s="154"/>
      <c r="VLG16" s="154"/>
      <c r="VLH16" s="154"/>
      <c r="VLI16" s="154"/>
      <c r="VLJ16" s="154"/>
      <c r="VLK16" s="154"/>
      <c r="VLL16" s="154"/>
      <c r="VLM16" s="154"/>
      <c r="VLN16" s="154"/>
      <c r="VLO16" s="154"/>
      <c r="VLP16" s="154"/>
      <c r="VLQ16" s="154"/>
      <c r="VLR16" s="154"/>
      <c r="VLS16" s="154"/>
      <c r="VLT16" s="154"/>
      <c r="VLU16" s="154"/>
      <c r="VLV16" s="154"/>
      <c r="VLW16" s="154"/>
      <c r="VLX16" s="154"/>
      <c r="VLY16" s="154"/>
      <c r="VLZ16" s="154"/>
      <c r="VMA16" s="154"/>
      <c r="VMB16" s="154"/>
      <c r="VMC16" s="154"/>
      <c r="VMD16" s="154"/>
      <c r="VME16" s="154"/>
      <c r="VMF16" s="154"/>
      <c r="VMG16" s="154"/>
      <c r="VMH16" s="154"/>
      <c r="VMI16" s="154"/>
      <c r="VMJ16" s="154"/>
      <c r="VMK16" s="154"/>
      <c r="VML16" s="154"/>
      <c r="VMM16" s="154"/>
      <c r="VMN16" s="154"/>
      <c r="VMO16" s="154"/>
      <c r="VMP16" s="154"/>
      <c r="VMQ16" s="154"/>
      <c r="VMR16" s="154"/>
      <c r="VMS16" s="154"/>
      <c r="VMT16" s="154"/>
      <c r="VMU16" s="154"/>
      <c r="VMV16" s="154"/>
      <c r="VMW16" s="154"/>
      <c r="VMX16" s="154"/>
      <c r="VMY16" s="154"/>
      <c r="VMZ16" s="154"/>
      <c r="VNA16" s="154"/>
      <c r="VNB16" s="154"/>
      <c r="VNC16" s="154"/>
      <c r="VND16" s="154"/>
      <c r="VNE16" s="154"/>
      <c r="VNF16" s="154"/>
      <c r="VNG16" s="154"/>
      <c r="VNH16" s="154"/>
      <c r="VNI16" s="154"/>
      <c r="VNJ16" s="154"/>
      <c r="VNK16" s="154"/>
      <c r="VNL16" s="154"/>
      <c r="VNM16" s="154"/>
      <c r="VNN16" s="154"/>
      <c r="VNO16" s="154"/>
      <c r="VNP16" s="154"/>
      <c r="VNQ16" s="154"/>
      <c r="VNR16" s="154"/>
      <c r="VNS16" s="154"/>
      <c r="VNT16" s="154"/>
      <c r="VNU16" s="154"/>
      <c r="VNV16" s="154"/>
      <c r="VNW16" s="154"/>
      <c r="VNX16" s="154"/>
      <c r="VNY16" s="154"/>
      <c r="VNZ16" s="154"/>
      <c r="VOA16" s="154"/>
      <c r="VOB16" s="154"/>
      <c r="VOC16" s="154"/>
      <c r="VOD16" s="154"/>
      <c r="VOE16" s="154"/>
      <c r="VOF16" s="154"/>
      <c r="VOG16" s="154"/>
      <c r="VOH16" s="154"/>
      <c r="VOI16" s="154"/>
      <c r="VOJ16" s="154"/>
      <c r="VOK16" s="154"/>
      <c r="VOL16" s="154"/>
      <c r="VOM16" s="154"/>
      <c r="VON16" s="154"/>
      <c r="VOO16" s="154"/>
      <c r="VOP16" s="154"/>
      <c r="VOQ16" s="154"/>
      <c r="VOR16" s="154"/>
      <c r="VOS16" s="154"/>
      <c r="VOT16" s="154"/>
      <c r="VOU16" s="154"/>
      <c r="VOV16" s="154"/>
      <c r="VOW16" s="154"/>
      <c r="VOX16" s="154"/>
      <c r="VOY16" s="154"/>
      <c r="VOZ16" s="154"/>
      <c r="VPA16" s="154"/>
      <c r="VPB16" s="154"/>
      <c r="VPC16" s="154"/>
      <c r="VPD16" s="154"/>
      <c r="VPE16" s="154"/>
      <c r="VPF16" s="154"/>
      <c r="VPG16" s="154"/>
      <c r="VPH16" s="154"/>
      <c r="VPI16" s="154"/>
      <c r="VPJ16" s="154"/>
      <c r="VPK16" s="154"/>
      <c r="VPL16" s="154"/>
      <c r="VPM16" s="154"/>
      <c r="VPN16" s="154"/>
      <c r="VPO16" s="154"/>
      <c r="VPP16" s="154"/>
      <c r="VPQ16" s="154"/>
      <c r="VPR16" s="154"/>
      <c r="VPS16" s="154"/>
      <c r="VPT16" s="154"/>
      <c r="VPU16" s="154"/>
      <c r="VPV16" s="154"/>
      <c r="VPW16" s="154"/>
      <c r="VPX16" s="154"/>
      <c r="VPY16" s="154"/>
      <c r="VPZ16" s="154"/>
      <c r="VQA16" s="154"/>
      <c r="VQB16" s="154"/>
      <c r="VQC16" s="154"/>
      <c r="VQD16" s="154"/>
      <c r="VQE16" s="154"/>
      <c r="VQF16" s="154"/>
      <c r="VQG16" s="154"/>
      <c r="VQH16" s="154"/>
      <c r="VQI16" s="154"/>
      <c r="VQJ16" s="154"/>
      <c r="VQK16" s="154"/>
      <c r="VQL16" s="154"/>
      <c r="VQM16" s="154"/>
      <c r="VQN16" s="154"/>
      <c r="VQO16" s="154"/>
      <c r="VQP16" s="154"/>
      <c r="VQQ16" s="154"/>
      <c r="VQR16" s="154"/>
      <c r="VQS16" s="154"/>
      <c r="VQT16" s="154"/>
      <c r="VQU16" s="154"/>
      <c r="VQV16" s="154"/>
      <c r="VQW16" s="154"/>
      <c r="VQX16" s="154"/>
      <c r="VQY16" s="154"/>
      <c r="VQZ16" s="154"/>
      <c r="VRA16" s="154"/>
      <c r="VRB16" s="154"/>
      <c r="VRC16" s="154"/>
      <c r="VRD16" s="154"/>
      <c r="VRE16" s="154"/>
      <c r="VRF16" s="154"/>
      <c r="VRG16" s="154"/>
      <c r="VRH16" s="154"/>
      <c r="VRI16" s="154"/>
      <c r="VRJ16" s="154"/>
      <c r="VRK16" s="154"/>
      <c r="VRL16" s="154"/>
      <c r="VRM16" s="154"/>
      <c r="VRN16" s="154"/>
      <c r="VRO16" s="154"/>
      <c r="VRP16" s="154"/>
      <c r="VRQ16" s="154"/>
      <c r="VRR16" s="154"/>
      <c r="VRS16" s="154"/>
      <c r="VRT16" s="154"/>
      <c r="VRU16" s="154"/>
      <c r="VRV16" s="154"/>
      <c r="VRW16" s="154"/>
      <c r="VRX16" s="154"/>
      <c r="VRY16" s="154"/>
      <c r="VRZ16" s="154"/>
      <c r="VSA16" s="154"/>
      <c r="VSB16" s="154"/>
      <c r="VSC16" s="154"/>
      <c r="VSD16" s="154"/>
      <c r="VSE16" s="154"/>
      <c r="VSF16" s="154"/>
      <c r="VSG16" s="154"/>
      <c r="VSH16" s="154"/>
      <c r="VSI16" s="154"/>
      <c r="VSJ16" s="154"/>
      <c r="VSK16" s="154"/>
      <c r="VSL16" s="154"/>
      <c r="VSM16" s="154"/>
      <c r="VSN16" s="154"/>
      <c r="VSO16" s="154"/>
      <c r="VSP16" s="154"/>
      <c r="VSQ16" s="154"/>
      <c r="VSR16" s="154"/>
      <c r="VSS16" s="154"/>
      <c r="VST16" s="154"/>
      <c r="VSU16" s="154"/>
      <c r="VSV16" s="154"/>
      <c r="VSW16" s="154"/>
      <c r="VSX16" s="154"/>
      <c r="VSY16" s="154"/>
      <c r="VSZ16" s="154"/>
      <c r="VTA16" s="154"/>
      <c r="VTB16" s="154"/>
      <c r="VTC16" s="154"/>
      <c r="VTD16" s="154"/>
      <c r="VTE16" s="154"/>
      <c r="VTF16" s="154"/>
      <c r="VTG16" s="154"/>
      <c r="VTH16" s="154"/>
      <c r="VTI16" s="154"/>
      <c r="VTJ16" s="154"/>
      <c r="VTK16" s="154"/>
      <c r="VTL16" s="154"/>
      <c r="VTM16" s="154"/>
      <c r="VTN16" s="154"/>
      <c r="VTO16" s="154"/>
      <c r="VTP16" s="154"/>
      <c r="VTQ16" s="154"/>
      <c r="VTR16" s="154"/>
      <c r="VTS16" s="154"/>
      <c r="VTT16" s="154"/>
      <c r="VTU16" s="154"/>
      <c r="VTV16" s="154"/>
      <c r="VTW16" s="154"/>
      <c r="VTX16" s="154"/>
      <c r="VTY16" s="154"/>
      <c r="VTZ16" s="154"/>
      <c r="VUA16" s="154"/>
      <c r="VUB16" s="154"/>
      <c r="VUC16" s="154"/>
      <c r="VUD16" s="154"/>
      <c r="VUE16" s="154"/>
      <c r="VUF16" s="154"/>
      <c r="VUG16" s="154"/>
      <c r="VUH16" s="154"/>
      <c r="VUI16" s="154"/>
      <c r="VUJ16" s="154"/>
      <c r="VUK16" s="154"/>
      <c r="VUL16" s="154"/>
      <c r="VUM16" s="154"/>
      <c r="VUN16" s="154"/>
      <c r="VUO16" s="154"/>
      <c r="VUP16" s="154"/>
      <c r="VUQ16" s="154"/>
      <c r="VUR16" s="154"/>
      <c r="VUS16" s="154"/>
      <c r="VUT16" s="154"/>
      <c r="VUU16" s="154"/>
      <c r="VUV16" s="154"/>
      <c r="VUW16" s="154"/>
      <c r="VUX16" s="154"/>
      <c r="VUY16" s="154"/>
      <c r="VUZ16" s="154"/>
      <c r="VVA16" s="154"/>
      <c r="VVB16" s="154"/>
      <c r="VVC16" s="154"/>
      <c r="VVD16" s="154"/>
      <c r="VVE16" s="154"/>
      <c r="VVF16" s="154"/>
      <c r="VVG16" s="154"/>
      <c r="VVH16" s="154"/>
      <c r="VVI16" s="154"/>
      <c r="VVJ16" s="154"/>
      <c r="VVK16" s="154"/>
      <c r="VVL16" s="154"/>
      <c r="VVM16" s="154"/>
      <c r="VVN16" s="154"/>
      <c r="VVO16" s="154"/>
      <c r="VVP16" s="154"/>
      <c r="VVQ16" s="154"/>
      <c r="VVR16" s="154"/>
      <c r="VVS16" s="154"/>
      <c r="VVT16" s="154"/>
      <c r="VVU16" s="154"/>
      <c r="VVV16" s="154"/>
      <c r="VVW16" s="154"/>
      <c r="VVX16" s="154"/>
      <c r="VVY16" s="154"/>
      <c r="VVZ16" s="154"/>
      <c r="VWA16" s="154"/>
      <c r="VWB16" s="154"/>
      <c r="VWC16" s="154"/>
      <c r="VWD16" s="154"/>
      <c r="VWE16" s="154"/>
      <c r="VWF16" s="154"/>
      <c r="VWG16" s="154"/>
      <c r="VWH16" s="154"/>
      <c r="VWI16" s="154"/>
      <c r="VWJ16" s="154"/>
      <c r="VWK16" s="154"/>
      <c r="VWL16" s="154"/>
      <c r="VWM16" s="154"/>
      <c r="VWN16" s="154"/>
      <c r="VWO16" s="154"/>
      <c r="VWP16" s="154"/>
      <c r="VWQ16" s="154"/>
      <c r="VWR16" s="154"/>
      <c r="VWS16" s="154"/>
      <c r="VWT16" s="154"/>
      <c r="VWU16" s="154"/>
      <c r="VWV16" s="154"/>
      <c r="VWW16" s="154"/>
      <c r="VWX16" s="154"/>
      <c r="VWY16" s="154"/>
      <c r="VWZ16" s="154"/>
      <c r="VXA16" s="154"/>
      <c r="VXB16" s="154"/>
      <c r="VXC16" s="154"/>
      <c r="VXD16" s="154"/>
      <c r="VXE16" s="154"/>
      <c r="VXF16" s="154"/>
      <c r="VXG16" s="154"/>
      <c r="VXH16" s="154"/>
      <c r="VXI16" s="154"/>
      <c r="VXJ16" s="154"/>
      <c r="VXK16" s="154"/>
      <c r="VXL16" s="154"/>
      <c r="VXM16" s="154"/>
      <c r="VXN16" s="154"/>
      <c r="VXO16" s="154"/>
      <c r="VXP16" s="154"/>
      <c r="VXQ16" s="154"/>
      <c r="VXR16" s="154"/>
      <c r="VXS16" s="154"/>
      <c r="VXT16" s="154"/>
      <c r="VXU16" s="154"/>
      <c r="VXV16" s="154"/>
      <c r="VXW16" s="154"/>
      <c r="VXX16" s="154"/>
      <c r="VXY16" s="154"/>
      <c r="VXZ16" s="154"/>
      <c r="VYA16" s="154"/>
      <c r="VYB16" s="154"/>
      <c r="VYC16" s="154"/>
      <c r="VYD16" s="154"/>
      <c r="VYE16" s="154"/>
      <c r="VYF16" s="154"/>
      <c r="VYG16" s="154"/>
      <c r="VYH16" s="154"/>
      <c r="VYI16" s="154"/>
      <c r="VYJ16" s="154"/>
      <c r="VYK16" s="154"/>
      <c r="VYL16" s="154"/>
      <c r="VYM16" s="154"/>
      <c r="VYN16" s="154"/>
      <c r="VYO16" s="154"/>
      <c r="VYP16" s="154"/>
      <c r="VYQ16" s="154"/>
      <c r="VYR16" s="154"/>
      <c r="VYS16" s="154"/>
      <c r="VYT16" s="154"/>
      <c r="VYU16" s="154"/>
      <c r="VYV16" s="154"/>
      <c r="VYW16" s="154"/>
      <c r="VYX16" s="154"/>
      <c r="VYY16" s="154"/>
      <c r="VYZ16" s="154"/>
      <c r="VZA16" s="154"/>
      <c r="VZB16" s="154"/>
      <c r="VZC16" s="154"/>
      <c r="VZD16" s="154"/>
      <c r="VZE16" s="154"/>
      <c r="VZF16" s="154"/>
      <c r="VZG16" s="154"/>
      <c r="VZH16" s="154"/>
      <c r="VZI16" s="154"/>
      <c r="VZJ16" s="154"/>
      <c r="VZK16" s="154"/>
      <c r="VZL16" s="154"/>
      <c r="VZM16" s="154"/>
      <c r="VZN16" s="154"/>
      <c r="VZO16" s="154"/>
      <c r="VZP16" s="154"/>
      <c r="VZQ16" s="154"/>
      <c r="VZR16" s="154"/>
      <c r="VZS16" s="154"/>
      <c r="VZT16" s="154"/>
      <c r="VZU16" s="154"/>
      <c r="VZV16" s="154"/>
      <c r="VZW16" s="154"/>
      <c r="VZX16" s="154"/>
      <c r="VZY16" s="154"/>
      <c r="VZZ16" s="154"/>
      <c r="WAA16" s="154"/>
      <c r="WAB16" s="154"/>
      <c r="WAC16" s="154"/>
      <c r="WAD16" s="154"/>
      <c r="WAE16" s="154"/>
      <c r="WAF16" s="154"/>
      <c r="WAG16" s="154"/>
      <c r="WAH16" s="154"/>
      <c r="WAI16" s="154"/>
      <c r="WAJ16" s="154"/>
      <c r="WAK16" s="154"/>
      <c r="WAL16" s="154"/>
      <c r="WAM16" s="154"/>
      <c r="WAN16" s="154"/>
      <c r="WAO16" s="154"/>
      <c r="WAP16" s="154"/>
      <c r="WAQ16" s="154"/>
      <c r="WAR16" s="154"/>
      <c r="WAS16" s="154"/>
      <c r="WAT16" s="154"/>
      <c r="WAU16" s="154"/>
      <c r="WAV16" s="154"/>
      <c r="WAW16" s="154"/>
      <c r="WAX16" s="154"/>
      <c r="WAY16" s="154"/>
      <c r="WAZ16" s="154"/>
      <c r="WBA16" s="154"/>
      <c r="WBB16" s="154"/>
      <c r="WBC16" s="154"/>
      <c r="WBD16" s="154"/>
      <c r="WBE16" s="154"/>
      <c r="WBF16" s="154"/>
      <c r="WBG16" s="154"/>
      <c r="WBH16" s="154"/>
      <c r="WBI16" s="154"/>
      <c r="WBJ16" s="154"/>
      <c r="WBK16" s="154"/>
      <c r="WBL16" s="154"/>
      <c r="WBM16" s="154"/>
      <c r="WBN16" s="154"/>
      <c r="WBO16" s="154"/>
      <c r="WBP16" s="154"/>
      <c r="WBQ16" s="154"/>
      <c r="WBR16" s="154"/>
      <c r="WBS16" s="154"/>
      <c r="WBT16" s="154"/>
      <c r="WBU16" s="154"/>
      <c r="WBV16" s="154"/>
      <c r="WBW16" s="154"/>
      <c r="WBX16" s="154"/>
      <c r="WBY16" s="154"/>
      <c r="WBZ16" s="154"/>
      <c r="WCA16" s="154"/>
      <c r="WCB16" s="154"/>
      <c r="WCC16" s="154"/>
      <c r="WCD16" s="154"/>
      <c r="WCE16" s="154"/>
      <c r="WCF16" s="154"/>
      <c r="WCG16" s="154"/>
      <c r="WCH16" s="154"/>
      <c r="WCI16" s="154"/>
      <c r="WCJ16" s="154"/>
      <c r="WCK16" s="154"/>
      <c r="WCL16" s="154"/>
      <c r="WCM16" s="154"/>
      <c r="WCN16" s="154"/>
      <c r="WCO16" s="154"/>
      <c r="WCP16" s="154"/>
      <c r="WCQ16" s="154"/>
      <c r="WCR16" s="154"/>
      <c r="WCS16" s="154"/>
      <c r="WCT16" s="154"/>
      <c r="WCU16" s="154"/>
      <c r="WCV16" s="154"/>
      <c r="WCW16" s="154"/>
      <c r="WCX16" s="154"/>
      <c r="WCY16" s="154"/>
      <c r="WCZ16" s="154"/>
      <c r="WDA16" s="154"/>
      <c r="WDB16" s="154"/>
      <c r="WDC16" s="154"/>
      <c r="WDD16" s="154"/>
      <c r="WDE16" s="154"/>
      <c r="WDF16" s="154"/>
      <c r="WDG16" s="154"/>
      <c r="WDH16" s="154"/>
      <c r="WDI16" s="154"/>
      <c r="WDJ16" s="154"/>
      <c r="WDK16" s="154"/>
      <c r="WDL16" s="154"/>
      <c r="WDM16" s="154"/>
      <c r="WDN16" s="154"/>
      <c r="WDO16" s="154"/>
      <c r="WDP16" s="154"/>
      <c r="WDQ16" s="154"/>
      <c r="WDR16" s="154"/>
      <c r="WDS16" s="154"/>
      <c r="WDT16" s="154"/>
      <c r="WDU16" s="154"/>
      <c r="WDV16" s="154"/>
      <c r="WDW16" s="154"/>
      <c r="WDX16" s="154"/>
      <c r="WDY16" s="154"/>
      <c r="WDZ16" s="154"/>
      <c r="WEA16" s="154"/>
      <c r="WEB16" s="154"/>
      <c r="WEC16" s="154"/>
      <c r="WED16" s="154"/>
      <c r="WEE16" s="154"/>
      <c r="WEF16" s="154"/>
      <c r="WEG16" s="154"/>
      <c r="WEH16" s="154"/>
      <c r="WEI16" s="154"/>
      <c r="WEJ16" s="154"/>
      <c r="WEK16" s="154"/>
      <c r="WEL16" s="154"/>
      <c r="WEM16" s="154"/>
      <c r="WEN16" s="154"/>
      <c r="WEO16" s="154"/>
      <c r="WEP16" s="154"/>
      <c r="WEQ16" s="154"/>
      <c r="WER16" s="154"/>
      <c r="WES16" s="154"/>
      <c r="WET16" s="154"/>
      <c r="WEU16" s="154"/>
      <c r="WEV16" s="154"/>
      <c r="WEW16" s="154"/>
      <c r="WEX16" s="154"/>
      <c r="WEY16" s="154"/>
      <c r="WEZ16" s="154"/>
      <c r="WFA16" s="154"/>
      <c r="WFB16" s="154"/>
      <c r="WFC16" s="154"/>
      <c r="WFD16" s="154"/>
      <c r="WFE16" s="154"/>
      <c r="WFF16" s="154"/>
      <c r="WFG16" s="154"/>
      <c r="WFH16" s="154"/>
      <c r="WFI16" s="154"/>
      <c r="WFJ16" s="154"/>
      <c r="WFK16" s="154"/>
      <c r="WFL16" s="154"/>
      <c r="WFM16" s="154"/>
      <c r="WFN16" s="154"/>
      <c r="WFO16" s="154"/>
      <c r="WFP16" s="154"/>
      <c r="WFQ16" s="154"/>
      <c r="WFR16" s="154"/>
      <c r="WFS16" s="154"/>
      <c r="WFT16" s="154"/>
      <c r="WFU16" s="154"/>
      <c r="WFV16" s="154"/>
      <c r="WFW16" s="154"/>
      <c r="WFX16" s="154"/>
      <c r="WFY16" s="154"/>
      <c r="WFZ16" s="154"/>
      <c r="WGA16" s="154"/>
      <c r="WGB16" s="154"/>
      <c r="WGC16" s="154"/>
      <c r="WGD16" s="154"/>
      <c r="WGE16" s="154"/>
      <c r="WGF16" s="154"/>
      <c r="WGG16" s="154"/>
      <c r="WGH16" s="154"/>
      <c r="WGI16" s="154"/>
      <c r="WGJ16" s="154"/>
      <c r="WGK16" s="154"/>
      <c r="WGL16" s="154"/>
      <c r="WGM16" s="154"/>
      <c r="WGN16" s="154"/>
      <c r="WGO16" s="154"/>
      <c r="WGP16" s="154"/>
      <c r="WGQ16" s="154"/>
      <c r="WGR16" s="154"/>
      <c r="WGS16" s="154"/>
      <c r="WGT16" s="154"/>
      <c r="WGU16" s="154"/>
      <c r="WGV16" s="154"/>
      <c r="WGW16" s="154"/>
      <c r="WGX16" s="154"/>
      <c r="WGY16" s="154"/>
      <c r="WGZ16" s="154"/>
      <c r="WHA16" s="154"/>
      <c r="WHB16" s="154"/>
      <c r="WHC16" s="154"/>
      <c r="WHD16" s="154"/>
      <c r="WHE16" s="154"/>
      <c r="WHF16" s="154"/>
      <c r="WHG16" s="154"/>
      <c r="WHH16" s="154"/>
      <c r="WHI16" s="154"/>
      <c r="WHJ16" s="154"/>
      <c r="WHK16" s="154"/>
      <c r="WHL16" s="154"/>
      <c r="WHM16" s="154"/>
      <c r="WHN16" s="154"/>
      <c r="WHO16" s="154"/>
      <c r="WHP16" s="154"/>
      <c r="WHQ16" s="154"/>
      <c r="WHR16" s="154"/>
      <c r="WHS16" s="154"/>
      <c r="WHT16" s="154"/>
      <c r="WHU16" s="154"/>
      <c r="WHV16" s="154"/>
      <c r="WHW16" s="154"/>
      <c r="WHX16" s="154"/>
      <c r="WHY16" s="154"/>
      <c r="WHZ16" s="154"/>
      <c r="WIA16" s="154"/>
      <c r="WIB16" s="154"/>
      <c r="WIC16" s="154"/>
      <c r="WID16" s="154"/>
      <c r="WIE16" s="154"/>
      <c r="WIF16" s="154"/>
      <c r="WIG16" s="154"/>
      <c r="WIH16" s="154"/>
      <c r="WII16" s="154"/>
      <c r="WIJ16" s="154"/>
      <c r="WIK16" s="154"/>
      <c r="WIL16" s="154"/>
      <c r="WIM16" s="154"/>
      <c r="WIN16" s="154"/>
      <c r="WIO16" s="154"/>
      <c r="WIP16" s="154"/>
      <c r="WIQ16" s="154"/>
      <c r="WIR16" s="154"/>
      <c r="WIS16" s="154"/>
      <c r="WIT16" s="154"/>
      <c r="WIU16" s="154"/>
      <c r="WIV16" s="154"/>
      <c r="WIW16" s="154"/>
      <c r="WIX16" s="154"/>
      <c r="WIY16" s="154"/>
      <c r="WIZ16" s="154"/>
      <c r="WJA16" s="154"/>
      <c r="WJB16" s="154"/>
      <c r="WJC16" s="154"/>
      <c r="WJD16" s="154"/>
      <c r="WJE16" s="154"/>
      <c r="WJF16" s="154"/>
      <c r="WJG16" s="154"/>
      <c r="WJH16" s="154"/>
      <c r="WJI16" s="154"/>
      <c r="WJJ16" s="154"/>
      <c r="WJK16" s="154"/>
      <c r="WJL16" s="154"/>
      <c r="WJM16" s="154"/>
      <c r="WJN16" s="154"/>
      <c r="WJO16" s="154"/>
      <c r="WJP16" s="154"/>
      <c r="WJQ16" s="154"/>
      <c r="WJR16" s="154"/>
      <c r="WJS16" s="154"/>
      <c r="WJT16" s="154"/>
      <c r="WJU16" s="154"/>
      <c r="WJV16" s="154"/>
      <c r="WJW16" s="154"/>
      <c r="WJX16" s="154"/>
      <c r="WJY16" s="154"/>
      <c r="WJZ16" s="154"/>
      <c r="WKA16" s="154"/>
      <c r="WKB16" s="154"/>
      <c r="WKC16" s="154"/>
      <c r="WKD16" s="154"/>
      <c r="WKE16" s="154"/>
      <c r="WKF16" s="154"/>
      <c r="WKG16" s="154"/>
      <c r="WKH16" s="154"/>
      <c r="WKI16" s="154"/>
      <c r="WKJ16" s="154"/>
      <c r="WKK16" s="154"/>
      <c r="WKL16" s="154"/>
      <c r="WKM16" s="154"/>
      <c r="WKN16" s="154"/>
      <c r="WKO16" s="154"/>
      <c r="WKP16" s="154"/>
      <c r="WKQ16" s="154"/>
      <c r="WKR16" s="154"/>
      <c r="WKS16" s="154"/>
      <c r="WKT16" s="154"/>
      <c r="WKU16" s="154"/>
      <c r="WKV16" s="154"/>
      <c r="WKW16" s="154"/>
      <c r="WKX16" s="154"/>
      <c r="WKY16" s="154"/>
      <c r="WKZ16" s="154"/>
      <c r="WLA16" s="154"/>
      <c r="WLB16" s="154"/>
      <c r="WLC16" s="154"/>
      <c r="WLD16" s="154"/>
      <c r="WLE16" s="154"/>
      <c r="WLF16" s="154"/>
      <c r="WLG16" s="154"/>
      <c r="WLH16" s="154"/>
      <c r="WLI16" s="154"/>
      <c r="WLJ16" s="154"/>
      <c r="WLK16" s="154"/>
      <c r="WLL16" s="154"/>
      <c r="WLM16" s="154"/>
      <c r="WLN16" s="154"/>
      <c r="WLO16" s="154"/>
      <c r="WLP16" s="154"/>
      <c r="WLQ16" s="154"/>
      <c r="WLR16" s="154"/>
      <c r="WLS16" s="154"/>
      <c r="WLT16" s="154"/>
      <c r="WLU16" s="154"/>
      <c r="WLV16" s="154"/>
      <c r="WLW16" s="154"/>
      <c r="WLX16" s="154"/>
      <c r="WLY16" s="154"/>
      <c r="WLZ16" s="154"/>
      <c r="WMA16" s="154"/>
      <c r="WMB16" s="154"/>
      <c r="WMC16" s="154"/>
      <c r="WMD16" s="154"/>
      <c r="WME16" s="154"/>
      <c r="WMF16" s="154"/>
      <c r="WMG16" s="154"/>
      <c r="WMH16" s="154"/>
      <c r="WMI16" s="154"/>
      <c r="WMJ16" s="154"/>
      <c r="WMK16" s="154"/>
      <c r="WML16" s="154"/>
      <c r="WMM16" s="154"/>
      <c r="WMN16" s="154"/>
      <c r="WMO16" s="154"/>
      <c r="WMP16" s="154"/>
      <c r="WMQ16" s="154"/>
      <c r="WMR16" s="154"/>
      <c r="WMS16" s="154"/>
      <c r="WMT16" s="154"/>
      <c r="WMU16" s="154"/>
      <c r="WMV16" s="154"/>
      <c r="WMW16" s="154"/>
      <c r="WMX16" s="154"/>
      <c r="WMY16" s="154"/>
      <c r="WMZ16" s="154"/>
      <c r="WNA16" s="154"/>
      <c r="WNB16" s="154"/>
      <c r="WNC16" s="154"/>
      <c r="WND16" s="154"/>
      <c r="WNE16" s="154"/>
      <c r="WNF16" s="154"/>
      <c r="WNG16" s="154"/>
      <c r="WNH16" s="154"/>
      <c r="WNI16" s="154"/>
      <c r="WNJ16" s="154"/>
      <c r="WNK16" s="154"/>
      <c r="WNL16" s="154"/>
      <c r="WNM16" s="154"/>
      <c r="WNN16" s="154"/>
      <c r="WNO16" s="154"/>
      <c r="WNP16" s="154"/>
      <c r="WNQ16" s="154"/>
      <c r="WNR16" s="154"/>
      <c r="WNS16" s="154"/>
      <c r="WNT16" s="154"/>
      <c r="WNU16" s="154"/>
      <c r="WNV16" s="154"/>
      <c r="WNW16" s="154"/>
      <c r="WNX16" s="154"/>
      <c r="WNY16" s="154"/>
      <c r="WNZ16" s="154"/>
      <c r="WOA16" s="154"/>
      <c r="WOB16" s="154"/>
      <c r="WOC16" s="154"/>
      <c r="WOD16" s="154"/>
      <c r="WOE16" s="154"/>
      <c r="WOF16" s="154"/>
      <c r="WOG16" s="154"/>
      <c r="WOH16" s="154"/>
      <c r="WOI16" s="154"/>
      <c r="WOJ16" s="154"/>
      <c r="WOK16" s="154"/>
      <c r="WOL16" s="154"/>
      <c r="WOM16" s="154"/>
      <c r="WON16" s="154"/>
      <c r="WOO16" s="154"/>
      <c r="WOP16" s="154"/>
      <c r="WOQ16" s="154"/>
      <c r="WOR16" s="154"/>
      <c r="WOS16" s="154"/>
      <c r="WOT16" s="154"/>
      <c r="WOU16" s="154"/>
      <c r="WOV16" s="154"/>
      <c r="WOW16" s="154"/>
      <c r="WOX16" s="154"/>
      <c r="WOY16" s="154"/>
      <c r="WOZ16" s="154"/>
      <c r="WPA16" s="154"/>
      <c r="WPB16" s="154"/>
      <c r="WPC16" s="154"/>
      <c r="WPD16" s="154"/>
      <c r="WPE16" s="154"/>
      <c r="WPF16" s="154"/>
      <c r="WPG16" s="154"/>
      <c r="WPH16" s="154"/>
      <c r="WPI16" s="154"/>
      <c r="WPJ16" s="154"/>
      <c r="WPK16" s="154"/>
      <c r="WPL16" s="154"/>
      <c r="WPM16" s="154"/>
      <c r="WPN16" s="154"/>
      <c r="WPO16" s="154"/>
      <c r="WPP16" s="154"/>
      <c r="WPQ16" s="154"/>
      <c r="WPR16" s="154"/>
      <c r="WPS16" s="154"/>
      <c r="WPT16" s="154"/>
      <c r="WPU16" s="154"/>
      <c r="WPV16" s="154"/>
      <c r="WPW16" s="154"/>
      <c r="WPX16" s="154"/>
      <c r="WPY16" s="154"/>
      <c r="WPZ16" s="154"/>
      <c r="WQA16" s="154"/>
      <c r="WQB16" s="154"/>
      <c r="WQC16" s="154"/>
      <c r="WQD16" s="154"/>
      <c r="WQE16" s="154"/>
      <c r="WQF16" s="154"/>
      <c r="WQG16" s="154"/>
      <c r="WQH16" s="154"/>
      <c r="WQI16" s="154"/>
      <c r="WQJ16" s="154"/>
      <c r="WQK16" s="154"/>
      <c r="WQL16" s="154"/>
      <c r="WQM16" s="154"/>
      <c r="WQN16" s="154"/>
      <c r="WQO16" s="154"/>
      <c r="WQP16" s="154"/>
      <c r="WQQ16" s="154"/>
      <c r="WQR16" s="154"/>
      <c r="WQS16" s="154"/>
      <c r="WQT16" s="154"/>
      <c r="WQU16" s="154"/>
    </row>
    <row r="17" spans="1:16011" s="18" customFormat="1" ht="10.35" customHeight="1" x14ac:dyDescent="0.2">
      <c r="A17" s="100" t="s">
        <v>60</v>
      </c>
      <c r="B17" s="24">
        <f t="shared" ref="B17" si="0">B4</f>
        <v>45401</v>
      </c>
      <c r="C17" s="24">
        <f t="shared" ref="C17:BA17" si="1">C4</f>
        <v>45402</v>
      </c>
      <c r="D17" s="24">
        <f t="shared" si="1"/>
        <v>45403</v>
      </c>
      <c r="E17" s="24">
        <f t="shared" si="1"/>
        <v>45407</v>
      </c>
      <c r="F17" s="24">
        <f t="shared" si="1"/>
        <v>45409</v>
      </c>
      <c r="G17" s="24">
        <f t="shared" si="1"/>
        <v>45411</v>
      </c>
      <c r="H17" s="24">
        <f t="shared" si="1"/>
        <v>45413</v>
      </c>
      <c r="I17" s="24">
        <f t="shared" si="1"/>
        <v>45417</v>
      </c>
      <c r="J17" s="24">
        <f t="shared" si="1"/>
        <v>45419</v>
      </c>
      <c r="K17" s="24">
        <f t="shared" si="1"/>
        <v>45420</v>
      </c>
      <c r="L17" s="24">
        <f t="shared" si="1"/>
        <v>45421</v>
      </c>
      <c r="M17" s="24">
        <f t="shared" si="1"/>
        <v>45423</v>
      </c>
      <c r="N17" s="24">
        <f t="shared" si="1"/>
        <v>45424</v>
      </c>
      <c r="O17" s="24">
        <f t="shared" si="1"/>
        <v>45427</v>
      </c>
      <c r="P17" s="24">
        <f t="shared" si="1"/>
        <v>45429</v>
      </c>
      <c r="Q17" s="24">
        <f t="shared" si="1"/>
        <v>45434</v>
      </c>
      <c r="R17" s="24">
        <f t="shared" si="1"/>
        <v>45435</v>
      </c>
      <c r="S17" s="24">
        <f t="shared" si="1"/>
        <v>45437</v>
      </c>
      <c r="T17" s="24">
        <f t="shared" si="1"/>
        <v>45443</v>
      </c>
      <c r="U17" s="24">
        <f t="shared" si="1"/>
        <v>45444</v>
      </c>
      <c r="V17" s="24">
        <f t="shared" si="1"/>
        <v>45445</v>
      </c>
      <c r="W17" s="24">
        <f t="shared" si="1"/>
        <v>45453</v>
      </c>
      <c r="X17" s="24">
        <f t="shared" si="1"/>
        <v>45457</v>
      </c>
      <c r="Y17" s="24">
        <f t="shared" si="1"/>
        <v>45460</v>
      </c>
      <c r="Z17" s="24">
        <f t="shared" si="1"/>
        <v>45465</v>
      </c>
      <c r="AA17" s="24">
        <f t="shared" si="1"/>
        <v>45466</v>
      </c>
      <c r="AB17" s="24">
        <f t="shared" si="1"/>
        <v>45471</v>
      </c>
      <c r="AC17" s="24">
        <f t="shared" si="1"/>
        <v>45474</v>
      </c>
      <c r="AD17" s="24">
        <f t="shared" si="1"/>
        <v>45484</v>
      </c>
      <c r="AE17" s="24">
        <f t="shared" si="1"/>
        <v>45489</v>
      </c>
      <c r="AF17" s="24">
        <f t="shared" si="1"/>
        <v>45494</v>
      </c>
      <c r="AG17" s="24">
        <f t="shared" si="1"/>
        <v>45499</v>
      </c>
      <c r="AH17" s="24">
        <f t="shared" si="1"/>
        <v>45501</v>
      </c>
      <c r="AI17" s="24">
        <f t="shared" si="1"/>
        <v>45505</v>
      </c>
      <c r="AJ17" s="24">
        <f t="shared" si="1"/>
        <v>45506</v>
      </c>
      <c r="AK17" s="24">
        <f t="shared" si="1"/>
        <v>45508</v>
      </c>
      <c r="AL17" s="24">
        <f t="shared" si="1"/>
        <v>45513</v>
      </c>
      <c r="AM17" s="24">
        <f t="shared" si="1"/>
        <v>45515</v>
      </c>
      <c r="AN17" s="24">
        <f t="shared" si="1"/>
        <v>45520</v>
      </c>
      <c r="AO17" s="24">
        <f t="shared" si="1"/>
        <v>45522</v>
      </c>
      <c r="AP17" s="24">
        <f t="shared" si="1"/>
        <v>45527</v>
      </c>
      <c r="AQ17" s="24">
        <f t="shared" si="1"/>
        <v>45529</v>
      </c>
      <c r="AR17" s="24">
        <f t="shared" si="1"/>
        <v>45534</v>
      </c>
      <c r="AS17" s="24">
        <f t="shared" si="1"/>
        <v>45536</v>
      </c>
      <c r="AT17" s="24">
        <f t="shared" si="1"/>
        <v>45541</v>
      </c>
      <c r="AU17" s="24">
        <f t="shared" si="1"/>
        <v>45543</v>
      </c>
      <c r="AV17" s="24">
        <f t="shared" si="1"/>
        <v>45548</v>
      </c>
      <c r="AW17" s="24">
        <f t="shared" si="1"/>
        <v>45550</v>
      </c>
      <c r="AX17" s="24">
        <f t="shared" si="1"/>
        <v>45555</v>
      </c>
      <c r="AY17" s="24">
        <f t="shared" si="1"/>
        <v>45557</v>
      </c>
      <c r="AZ17" s="24">
        <f t="shared" si="1"/>
        <v>45562</v>
      </c>
      <c r="BA17" s="24">
        <f t="shared" si="1"/>
        <v>45564</v>
      </c>
    </row>
    <row r="18" spans="1:16011" s="18" customFormat="1" ht="20.100000000000001" customHeight="1" x14ac:dyDescent="0.2">
      <c r="A18" s="20"/>
      <c r="B18" s="24">
        <f t="shared" ref="B18" si="2">B5</f>
        <v>45401</v>
      </c>
      <c r="C18" s="24">
        <f t="shared" ref="C18:BA18" si="3">C5</f>
        <v>45402</v>
      </c>
      <c r="D18" s="24">
        <f t="shared" si="3"/>
        <v>45406</v>
      </c>
      <c r="E18" s="24">
        <f t="shared" si="3"/>
        <v>45408</v>
      </c>
      <c r="F18" s="24">
        <f t="shared" si="3"/>
        <v>45410</v>
      </c>
      <c r="G18" s="24">
        <f t="shared" si="3"/>
        <v>45412</v>
      </c>
      <c r="H18" s="24">
        <f t="shared" si="3"/>
        <v>45416</v>
      </c>
      <c r="I18" s="24">
        <f t="shared" si="3"/>
        <v>45418</v>
      </c>
      <c r="J18" s="24">
        <f t="shared" si="3"/>
        <v>45419</v>
      </c>
      <c r="K18" s="24">
        <f t="shared" si="3"/>
        <v>45420</v>
      </c>
      <c r="L18" s="24">
        <f t="shared" si="3"/>
        <v>45422</v>
      </c>
      <c r="M18" s="24">
        <f t="shared" si="3"/>
        <v>45423</v>
      </c>
      <c r="N18" s="24">
        <f t="shared" si="3"/>
        <v>45426</v>
      </c>
      <c r="O18" s="24">
        <f t="shared" si="3"/>
        <v>45428</v>
      </c>
      <c r="P18" s="24">
        <f t="shared" si="3"/>
        <v>45433</v>
      </c>
      <c r="Q18" s="24">
        <f t="shared" si="3"/>
        <v>45434</v>
      </c>
      <c r="R18" s="24">
        <f t="shared" si="3"/>
        <v>45436</v>
      </c>
      <c r="S18" s="24">
        <f t="shared" si="3"/>
        <v>45442</v>
      </c>
      <c r="T18" s="24">
        <f t="shared" si="3"/>
        <v>45443</v>
      </c>
      <c r="U18" s="24">
        <f t="shared" si="3"/>
        <v>45444</v>
      </c>
      <c r="V18" s="24">
        <f t="shared" si="3"/>
        <v>45452</v>
      </c>
      <c r="W18" s="24">
        <f t="shared" si="3"/>
        <v>45456</v>
      </c>
      <c r="X18" s="24">
        <f t="shared" si="3"/>
        <v>45459</v>
      </c>
      <c r="Y18" s="24">
        <f t="shared" si="3"/>
        <v>45464</v>
      </c>
      <c r="Z18" s="24">
        <f t="shared" si="3"/>
        <v>45465</v>
      </c>
      <c r="AA18" s="24">
        <f t="shared" si="3"/>
        <v>45470</v>
      </c>
      <c r="AB18" s="24">
        <f t="shared" si="3"/>
        <v>45473</v>
      </c>
      <c r="AC18" s="24">
        <f t="shared" si="3"/>
        <v>45483</v>
      </c>
      <c r="AD18" s="24">
        <f t="shared" si="3"/>
        <v>45488</v>
      </c>
      <c r="AE18" s="24">
        <f t="shared" si="3"/>
        <v>45493</v>
      </c>
      <c r="AF18" s="24">
        <f t="shared" si="3"/>
        <v>45498</v>
      </c>
      <c r="AG18" s="24">
        <f t="shared" si="3"/>
        <v>45500</v>
      </c>
      <c r="AH18" s="24">
        <f t="shared" si="3"/>
        <v>45504</v>
      </c>
      <c r="AI18" s="24">
        <f t="shared" si="3"/>
        <v>45505</v>
      </c>
      <c r="AJ18" s="24">
        <f t="shared" si="3"/>
        <v>45507</v>
      </c>
      <c r="AK18" s="24">
        <f t="shared" si="3"/>
        <v>45512</v>
      </c>
      <c r="AL18" s="24">
        <f t="shared" si="3"/>
        <v>45514</v>
      </c>
      <c r="AM18" s="24">
        <f t="shared" si="3"/>
        <v>45519</v>
      </c>
      <c r="AN18" s="24">
        <f t="shared" si="3"/>
        <v>45521</v>
      </c>
      <c r="AO18" s="24">
        <f t="shared" si="3"/>
        <v>45526</v>
      </c>
      <c r="AP18" s="24">
        <f t="shared" si="3"/>
        <v>45528</v>
      </c>
      <c r="AQ18" s="24">
        <f t="shared" si="3"/>
        <v>45533</v>
      </c>
      <c r="AR18" s="24">
        <f t="shared" si="3"/>
        <v>45535</v>
      </c>
      <c r="AS18" s="24">
        <f t="shared" si="3"/>
        <v>45540</v>
      </c>
      <c r="AT18" s="24">
        <f t="shared" si="3"/>
        <v>45542</v>
      </c>
      <c r="AU18" s="24">
        <f t="shared" si="3"/>
        <v>45547</v>
      </c>
      <c r="AV18" s="24">
        <f t="shared" si="3"/>
        <v>45549</v>
      </c>
      <c r="AW18" s="24">
        <f t="shared" si="3"/>
        <v>45554</v>
      </c>
      <c r="AX18" s="24">
        <f t="shared" si="3"/>
        <v>45556</v>
      </c>
      <c r="AY18" s="24">
        <f t="shared" si="3"/>
        <v>45561</v>
      </c>
      <c r="AZ18" s="24">
        <f t="shared" si="3"/>
        <v>45563</v>
      </c>
      <c r="BA18" s="24">
        <f t="shared" si="3"/>
        <v>45565</v>
      </c>
    </row>
    <row r="19" spans="1:16011" s="18" customFormat="1" ht="10.35" customHeight="1" x14ac:dyDescent="0.2">
      <c r="A19" s="17" t="s">
        <v>149</v>
      </c>
    </row>
    <row r="20" spans="1:16011" s="18" customFormat="1" ht="10.35" customHeight="1" x14ac:dyDescent="0.2">
      <c r="A20" s="19">
        <v>1</v>
      </c>
      <c r="B20" s="17">
        <f t="shared" ref="B20" si="4">ROUNDUP(B7*0.87,)</f>
        <v>9483</v>
      </c>
      <c r="C20" s="17">
        <f t="shared" ref="C20:BA20" si="5">ROUNDUP(C7*0.87,)</f>
        <v>14181</v>
      </c>
      <c r="D20" s="17">
        <f t="shared" si="5"/>
        <v>9483</v>
      </c>
      <c r="E20" s="17">
        <f t="shared" si="5"/>
        <v>14181</v>
      </c>
      <c r="F20" s="17">
        <f t="shared" si="5"/>
        <v>14181</v>
      </c>
      <c r="G20" s="17">
        <f t="shared" si="5"/>
        <v>10527</v>
      </c>
      <c r="H20" s="17">
        <f t="shared" si="5"/>
        <v>10527</v>
      </c>
      <c r="I20" s="17">
        <f t="shared" si="5"/>
        <v>8439</v>
      </c>
      <c r="J20" s="17">
        <f t="shared" si="5"/>
        <v>8439</v>
      </c>
      <c r="K20" s="17">
        <f t="shared" si="5"/>
        <v>9483</v>
      </c>
      <c r="L20" s="17">
        <f t="shared" si="5"/>
        <v>11571</v>
      </c>
      <c r="M20" s="17">
        <f t="shared" si="5"/>
        <v>10527</v>
      </c>
      <c r="N20" s="17">
        <f t="shared" si="5"/>
        <v>6786</v>
      </c>
      <c r="O20" s="17">
        <f t="shared" si="5"/>
        <v>8439</v>
      </c>
      <c r="P20" s="17">
        <f t="shared" si="5"/>
        <v>8439</v>
      </c>
      <c r="Q20" s="17">
        <f t="shared" si="5"/>
        <v>9483</v>
      </c>
      <c r="R20" s="17">
        <f t="shared" si="5"/>
        <v>10527</v>
      </c>
      <c r="S20" s="17">
        <f t="shared" si="5"/>
        <v>6786</v>
      </c>
      <c r="T20" s="17">
        <f t="shared" si="5"/>
        <v>6786</v>
      </c>
      <c r="U20" s="17">
        <f t="shared" si="5"/>
        <v>7221</v>
      </c>
      <c r="V20" s="17">
        <f t="shared" si="5"/>
        <v>10266</v>
      </c>
      <c r="W20" s="17">
        <f t="shared" si="5"/>
        <v>8439</v>
      </c>
      <c r="X20" s="17">
        <f t="shared" si="5"/>
        <v>9048</v>
      </c>
      <c r="Y20" s="17">
        <f t="shared" si="5"/>
        <v>12354</v>
      </c>
      <c r="Z20" s="17">
        <f t="shared" si="5"/>
        <v>9048</v>
      </c>
      <c r="AA20" s="17">
        <f t="shared" si="5"/>
        <v>9048</v>
      </c>
      <c r="AB20" s="17">
        <f t="shared" si="5"/>
        <v>9048</v>
      </c>
      <c r="AC20" s="17">
        <f t="shared" si="5"/>
        <v>11310</v>
      </c>
      <c r="AD20" s="17">
        <f t="shared" si="5"/>
        <v>10266</v>
      </c>
      <c r="AE20" s="17">
        <f t="shared" si="5"/>
        <v>11310</v>
      </c>
      <c r="AF20" s="17">
        <f t="shared" si="5"/>
        <v>10266</v>
      </c>
      <c r="AG20" s="17">
        <f t="shared" si="5"/>
        <v>10266</v>
      </c>
      <c r="AH20" s="17">
        <f t="shared" si="5"/>
        <v>9048</v>
      </c>
      <c r="AI20" s="17">
        <f t="shared" si="5"/>
        <v>10266</v>
      </c>
      <c r="AJ20" s="17">
        <f t="shared" si="5"/>
        <v>11310</v>
      </c>
      <c r="AK20" s="17">
        <f t="shared" si="5"/>
        <v>10266</v>
      </c>
      <c r="AL20" s="17">
        <f t="shared" si="5"/>
        <v>11310</v>
      </c>
      <c r="AM20" s="17">
        <f t="shared" si="5"/>
        <v>10266</v>
      </c>
      <c r="AN20" s="17">
        <f t="shared" si="5"/>
        <v>11310</v>
      </c>
      <c r="AO20" s="17">
        <f t="shared" si="5"/>
        <v>11310</v>
      </c>
      <c r="AP20" s="17">
        <f t="shared" si="5"/>
        <v>11310</v>
      </c>
      <c r="AQ20" s="17">
        <f t="shared" si="5"/>
        <v>10266</v>
      </c>
      <c r="AR20" s="17">
        <f t="shared" si="5"/>
        <v>11310</v>
      </c>
      <c r="AS20" s="17">
        <f t="shared" si="5"/>
        <v>10266</v>
      </c>
      <c r="AT20" s="17">
        <f t="shared" si="5"/>
        <v>11310</v>
      </c>
      <c r="AU20" s="17">
        <f t="shared" si="5"/>
        <v>10266</v>
      </c>
      <c r="AV20" s="17">
        <f t="shared" si="5"/>
        <v>11310</v>
      </c>
      <c r="AW20" s="17">
        <f t="shared" si="5"/>
        <v>10266</v>
      </c>
      <c r="AX20" s="17">
        <f t="shared" si="5"/>
        <v>11310</v>
      </c>
      <c r="AY20" s="17">
        <f t="shared" si="5"/>
        <v>10266</v>
      </c>
      <c r="AZ20" s="17">
        <f t="shared" si="5"/>
        <v>11310</v>
      </c>
      <c r="BA20" s="17">
        <f t="shared" si="5"/>
        <v>10266</v>
      </c>
    </row>
    <row r="21" spans="1:16011" s="18" customFormat="1" ht="10.35" customHeight="1" x14ac:dyDescent="0.2">
      <c r="A21" s="17" t="s">
        <v>150</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row>
    <row r="22" spans="1:16011" s="18" customFormat="1" ht="10.35" customHeight="1" x14ac:dyDescent="0.2">
      <c r="A22" s="19">
        <v>1</v>
      </c>
      <c r="B22" s="17">
        <f t="shared" ref="B22" si="6">ROUNDUP(B9*0.87,)</f>
        <v>10353</v>
      </c>
      <c r="C22" s="17">
        <f t="shared" ref="C22:BA22" si="7">ROUNDUP(C9*0.87,)</f>
        <v>15051</v>
      </c>
      <c r="D22" s="17">
        <f t="shared" si="7"/>
        <v>10353</v>
      </c>
      <c r="E22" s="17">
        <f t="shared" si="7"/>
        <v>15051</v>
      </c>
      <c r="F22" s="17">
        <f t="shared" si="7"/>
        <v>15051</v>
      </c>
      <c r="G22" s="17">
        <f t="shared" si="7"/>
        <v>11397</v>
      </c>
      <c r="H22" s="17">
        <f t="shared" si="7"/>
        <v>11397</v>
      </c>
      <c r="I22" s="17">
        <f t="shared" si="7"/>
        <v>9309</v>
      </c>
      <c r="J22" s="17">
        <f t="shared" si="7"/>
        <v>9309</v>
      </c>
      <c r="K22" s="17">
        <f t="shared" si="7"/>
        <v>10353</v>
      </c>
      <c r="L22" s="17">
        <f t="shared" si="7"/>
        <v>12441</v>
      </c>
      <c r="M22" s="17">
        <f t="shared" si="7"/>
        <v>11397</v>
      </c>
      <c r="N22" s="17">
        <f t="shared" si="7"/>
        <v>7656</v>
      </c>
      <c r="O22" s="17">
        <f t="shared" si="7"/>
        <v>9309</v>
      </c>
      <c r="P22" s="17">
        <f t="shared" si="7"/>
        <v>9309</v>
      </c>
      <c r="Q22" s="17">
        <f t="shared" si="7"/>
        <v>10353</v>
      </c>
      <c r="R22" s="17">
        <f t="shared" si="7"/>
        <v>11397</v>
      </c>
      <c r="S22" s="17">
        <f t="shared" si="7"/>
        <v>7656</v>
      </c>
      <c r="T22" s="17">
        <f t="shared" si="7"/>
        <v>7656</v>
      </c>
      <c r="U22" s="17">
        <f t="shared" si="7"/>
        <v>8091</v>
      </c>
      <c r="V22" s="17">
        <f t="shared" si="7"/>
        <v>11136</v>
      </c>
      <c r="W22" s="17">
        <f t="shared" si="7"/>
        <v>9309</v>
      </c>
      <c r="X22" s="17">
        <f t="shared" si="7"/>
        <v>9918</v>
      </c>
      <c r="Y22" s="17">
        <f t="shared" si="7"/>
        <v>13224</v>
      </c>
      <c r="Z22" s="17">
        <f t="shared" si="7"/>
        <v>9918</v>
      </c>
      <c r="AA22" s="17">
        <f t="shared" si="7"/>
        <v>9918</v>
      </c>
      <c r="AB22" s="17">
        <f t="shared" si="7"/>
        <v>9918</v>
      </c>
      <c r="AC22" s="17">
        <f t="shared" si="7"/>
        <v>12180</v>
      </c>
      <c r="AD22" s="17">
        <f t="shared" si="7"/>
        <v>11136</v>
      </c>
      <c r="AE22" s="17">
        <f t="shared" si="7"/>
        <v>12180</v>
      </c>
      <c r="AF22" s="17">
        <f t="shared" si="7"/>
        <v>11136</v>
      </c>
      <c r="AG22" s="17">
        <f t="shared" si="7"/>
        <v>11136</v>
      </c>
      <c r="AH22" s="17">
        <f t="shared" si="7"/>
        <v>9918</v>
      </c>
      <c r="AI22" s="17">
        <f t="shared" si="7"/>
        <v>11136</v>
      </c>
      <c r="AJ22" s="17">
        <f t="shared" si="7"/>
        <v>12180</v>
      </c>
      <c r="AK22" s="17">
        <f t="shared" si="7"/>
        <v>11136</v>
      </c>
      <c r="AL22" s="17">
        <f t="shared" si="7"/>
        <v>12180</v>
      </c>
      <c r="AM22" s="17">
        <f t="shared" si="7"/>
        <v>11136</v>
      </c>
      <c r="AN22" s="17">
        <f t="shared" si="7"/>
        <v>12180</v>
      </c>
      <c r="AO22" s="17">
        <f t="shared" si="7"/>
        <v>12180</v>
      </c>
      <c r="AP22" s="17">
        <f t="shared" si="7"/>
        <v>12180</v>
      </c>
      <c r="AQ22" s="17">
        <f t="shared" si="7"/>
        <v>11136</v>
      </c>
      <c r="AR22" s="17">
        <f t="shared" si="7"/>
        <v>12180</v>
      </c>
      <c r="AS22" s="17">
        <f t="shared" si="7"/>
        <v>11136</v>
      </c>
      <c r="AT22" s="17">
        <f t="shared" si="7"/>
        <v>12180</v>
      </c>
      <c r="AU22" s="17">
        <f t="shared" si="7"/>
        <v>11136</v>
      </c>
      <c r="AV22" s="17">
        <f t="shared" si="7"/>
        <v>12180</v>
      </c>
      <c r="AW22" s="17">
        <f t="shared" si="7"/>
        <v>11136</v>
      </c>
      <c r="AX22" s="17">
        <f t="shared" si="7"/>
        <v>12180</v>
      </c>
      <c r="AY22" s="17">
        <f t="shared" si="7"/>
        <v>11136</v>
      </c>
      <c r="AZ22" s="17">
        <f t="shared" si="7"/>
        <v>12180</v>
      </c>
      <c r="BA22" s="17">
        <f t="shared" si="7"/>
        <v>11136</v>
      </c>
    </row>
    <row r="23" spans="1:16011" s="18" customFormat="1" ht="10.35" customHeight="1" x14ac:dyDescent="0.2">
      <c r="A23" s="17" t="s">
        <v>151</v>
      </c>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row>
    <row r="24" spans="1:16011" s="18" customFormat="1" ht="10.35" customHeight="1" x14ac:dyDescent="0.2">
      <c r="A24" s="19">
        <v>1</v>
      </c>
      <c r="B24" s="17">
        <f t="shared" ref="B24" si="8">ROUNDUP(B11*0.87,)</f>
        <v>11223</v>
      </c>
      <c r="C24" s="17">
        <f t="shared" ref="C24:BA24" si="9">ROUNDUP(C11*0.87,)</f>
        <v>15921</v>
      </c>
      <c r="D24" s="17">
        <f t="shared" si="9"/>
        <v>11223</v>
      </c>
      <c r="E24" s="17">
        <f t="shared" si="9"/>
        <v>15921</v>
      </c>
      <c r="F24" s="17">
        <f t="shared" si="9"/>
        <v>15921</v>
      </c>
      <c r="G24" s="17">
        <f t="shared" si="9"/>
        <v>12267</v>
      </c>
      <c r="H24" s="17">
        <f t="shared" si="9"/>
        <v>12267</v>
      </c>
      <c r="I24" s="17">
        <f t="shared" si="9"/>
        <v>10179</v>
      </c>
      <c r="J24" s="17">
        <f t="shared" si="9"/>
        <v>10179</v>
      </c>
      <c r="K24" s="17">
        <f t="shared" si="9"/>
        <v>11223</v>
      </c>
      <c r="L24" s="17">
        <f t="shared" si="9"/>
        <v>13311</v>
      </c>
      <c r="M24" s="17">
        <f t="shared" si="9"/>
        <v>12267</v>
      </c>
      <c r="N24" s="17">
        <f t="shared" si="9"/>
        <v>8526</v>
      </c>
      <c r="O24" s="17">
        <f t="shared" si="9"/>
        <v>10179</v>
      </c>
      <c r="P24" s="17">
        <f t="shared" si="9"/>
        <v>10179</v>
      </c>
      <c r="Q24" s="17">
        <f t="shared" si="9"/>
        <v>11223</v>
      </c>
      <c r="R24" s="17">
        <f t="shared" si="9"/>
        <v>12267</v>
      </c>
      <c r="S24" s="17">
        <f t="shared" si="9"/>
        <v>8526</v>
      </c>
      <c r="T24" s="17">
        <f t="shared" si="9"/>
        <v>8526</v>
      </c>
      <c r="U24" s="17">
        <f t="shared" si="9"/>
        <v>8961</v>
      </c>
      <c r="V24" s="17">
        <f t="shared" si="9"/>
        <v>12006</v>
      </c>
      <c r="W24" s="17">
        <f t="shared" si="9"/>
        <v>10179</v>
      </c>
      <c r="X24" s="17">
        <f t="shared" si="9"/>
        <v>10788</v>
      </c>
      <c r="Y24" s="17">
        <f t="shared" si="9"/>
        <v>14094</v>
      </c>
      <c r="Z24" s="17">
        <f t="shared" si="9"/>
        <v>10788</v>
      </c>
      <c r="AA24" s="17">
        <f t="shared" si="9"/>
        <v>10788</v>
      </c>
      <c r="AB24" s="17">
        <f t="shared" si="9"/>
        <v>10788</v>
      </c>
      <c r="AC24" s="17">
        <f t="shared" si="9"/>
        <v>13050</v>
      </c>
      <c r="AD24" s="17">
        <f t="shared" si="9"/>
        <v>12006</v>
      </c>
      <c r="AE24" s="17">
        <f t="shared" si="9"/>
        <v>13050</v>
      </c>
      <c r="AF24" s="17">
        <f t="shared" si="9"/>
        <v>12006</v>
      </c>
      <c r="AG24" s="17">
        <f t="shared" si="9"/>
        <v>12006</v>
      </c>
      <c r="AH24" s="17">
        <f t="shared" si="9"/>
        <v>10788</v>
      </c>
      <c r="AI24" s="17">
        <f t="shared" si="9"/>
        <v>12006</v>
      </c>
      <c r="AJ24" s="17">
        <f t="shared" si="9"/>
        <v>13050</v>
      </c>
      <c r="AK24" s="17">
        <f t="shared" si="9"/>
        <v>12006</v>
      </c>
      <c r="AL24" s="17">
        <f t="shared" si="9"/>
        <v>13050</v>
      </c>
      <c r="AM24" s="17">
        <f t="shared" si="9"/>
        <v>12006</v>
      </c>
      <c r="AN24" s="17">
        <f t="shared" si="9"/>
        <v>13050</v>
      </c>
      <c r="AO24" s="17">
        <f t="shared" si="9"/>
        <v>13050</v>
      </c>
      <c r="AP24" s="17">
        <f t="shared" si="9"/>
        <v>13050</v>
      </c>
      <c r="AQ24" s="17">
        <f t="shared" si="9"/>
        <v>12006</v>
      </c>
      <c r="AR24" s="17">
        <f t="shared" si="9"/>
        <v>13050</v>
      </c>
      <c r="AS24" s="17">
        <f t="shared" si="9"/>
        <v>12006</v>
      </c>
      <c r="AT24" s="17">
        <f t="shared" si="9"/>
        <v>13050</v>
      </c>
      <c r="AU24" s="17">
        <f t="shared" si="9"/>
        <v>12006</v>
      </c>
      <c r="AV24" s="17">
        <f t="shared" si="9"/>
        <v>13050</v>
      </c>
      <c r="AW24" s="17">
        <f t="shared" si="9"/>
        <v>12006</v>
      </c>
      <c r="AX24" s="17">
        <f t="shared" si="9"/>
        <v>13050</v>
      </c>
      <c r="AY24" s="17">
        <f t="shared" si="9"/>
        <v>12006</v>
      </c>
      <c r="AZ24" s="17">
        <f t="shared" si="9"/>
        <v>13050</v>
      </c>
      <c r="BA24" s="17">
        <f t="shared" si="9"/>
        <v>12006</v>
      </c>
    </row>
    <row r="25" spans="1:16011" s="18" customFormat="1" ht="10.35" customHeight="1" x14ac:dyDescent="0.2">
      <c r="A25" s="17" t="s">
        <v>4</v>
      </c>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row>
    <row r="26" spans="1:16011" s="18" customFormat="1" ht="10.35" customHeight="1" x14ac:dyDescent="0.2">
      <c r="A26" s="19">
        <v>1</v>
      </c>
      <c r="B26" s="17">
        <f t="shared" ref="B26" si="10">ROUNDUP(B13*0.87,)</f>
        <v>12093</v>
      </c>
      <c r="C26" s="17">
        <f t="shared" ref="C26:BA26" si="11">ROUNDUP(C13*0.87,)</f>
        <v>16791</v>
      </c>
      <c r="D26" s="17">
        <f t="shared" si="11"/>
        <v>12093</v>
      </c>
      <c r="E26" s="17">
        <f t="shared" si="11"/>
        <v>16791</v>
      </c>
      <c r="F26" s="17">
        <f t="shared" si="11"/>
        <v>16791</v>
      </c>
      <c r="G26" s="17">
        <f t="shared" si="11"/>
        <v>13137</v>
      </c>
      <c r="H26" s="17">
        <f t="shared" si="11"/>
        <v>13137</v>
      </c>
      <c r="I26" s="17">
        <f t="shared" si="11"/>
        <v>11049</v>
      </c>
      <c r="J26" s="17">
        <f t="shared" si="11"/>
        <v>11049</v>
      </c>
      <c r="K26" s="17">
        <f t="shared" si="11"/>
        <v>12093</v>
      </c>
      <c r="L26" s="17">
        <f t="shared" si="11"/>
        <v>14181</v>
      </c>
      <c r="M26" s="17">
        <f t="shared" si="11"/>
        <v>13137</v>
      </c>
      <c r="N26" s="17">
        <f t="shared" si="11"/>
        <v>9396</v>
      </c>
      <c r="O26" s="17">
        <f t="shared" si="11"/>
        <v>11049</v>
      </c>
      <c r="P26" s="17">
        <f t="shared" si="11"/>
        <v>11049</v>
      </c>
      <c r="Q26" s="17">
        <f t="shared" si="11"/>
        <v>12093</v>
      </c>
      <c r="R26" s="17">
        <f t="shared" si="11"/>
        <v>13137</v>
      </c>
      <c r="S26" s="17">
        <f t="shared" si="11"/>
        <v>9396</v>
      </c>
      <c r="T26" s="17">
        <f t="shared" si="11"/>
        <v>9396</v>
      </c>
      <c r="U26" s="17">
        <f t="shared" si="11"/>
        <v>9831</v>
      </c>
      <c r="V26" s="17">
        <f t="shared" si="11"/>
        <v>12876</v>
      </c>
      <c r="W26" s="17">
        <f t="shared" si="11"/>
        <v>11049</v>
      </c>
      <c r="X26" s="17">
        <f t="shared" si="11"/>
        <v>11658</v>
      </c>
      <c r="Y26" s="17">
        <f t="shared" si="11"/>
        <v>14964</v>
      </c>
      <c r="Z26" s="17">
        <f t="shared" si="11"/>
        <v>11658</v>
      </c>
      <c r="AA26" s="17">
        <f t="shared" si="11"/>
        <v>11658</v>
      </c>
      <c r="AB26" s="17">
        <f t="shared" si="11"/>
        <v>11658</v>
      </c>
      <c r="AC26" s="17">
        <f t="shared" si="11"/>
        <v>13920</v>
      </c>
      <c r="AD26" s="17">
        <f t="shared" si="11"/>
        <v>12876</v>
      </c>
      <c r="AE26" s="17">
        <f t="shared" si="11"/>
        <v>13920</v>
      </c>
      <c r="AF26" s="17">
        <f t="shared" si="11"/>
        <v>12876</v>
      </c>
      <c r="AG26" s="17">
        <f t="shared" si="11"/>
        <v>12876</v>
      </c>
      <c r="AH26" s="17">
        <f t="shared" si="11"/>
        <v>11658</v>
      </c>
      <c r="AI26" s="17">
        <f t="shared" si="11"/>
        <v>12876</v>
      </c>
      <c r="AJ26" s="17">
        <f t="shared" si="11"/>
        <v>13920</v>
      </c>
      <c r="AK26" s="17">
        <f t="shared" si="11"/>
        <v>12876</v>
      </c>
      <c r="AL26" s="17">
        <f t="shared" si="11"/>
        <v>13920</v>
      </c>
      <c r="AM26" s="17">
        <f t="shared" si="11"/>
        <v>12876</v>
      </c>
      <c r="AN26" s="17">
        <f t="shared" si="11"/>
        <v>13920</v>
      </c>
      <c r="AO26" s="17">
        <f t="shared" si="11"/>
        <v>13920</v>
      </c>
      <c r="AP26" s="17">
        <f t="shared" si="11"/>
        <v>13920</v>
      </c>
      <c r="AQ26" s="17">
        <f t="shared" si="11"/>
        <v>12876</v>
      </c>
      <c r="AR26" s="17">
        <f t="shared" si="11"/>
        <v>13920</v>
      </c>
      <c r="AS26" s="17">
        <f t="shared" si="11"/>
        <v>12876</v>
      </c>
      <c r="AT26" s="17">
        <f t="shared" si="11"/>
        <v>13920</v>
      </c>
      <c r="AU26" s="17">
        <f t="shared" si="11"/>
        <v>12876</v>
      </c>
      <c r="AV26" s="17">
        <f t="shared" si="11"/>
        <v>13920</v>
      </c>
      <c r="AW26" s="17">
        <f t="shared" si="11"/>
        <v>12876</v>
      </c>
      <c r="AX26" s="17">
        <f t="shared" si="11"/>
        <v>13920</v>
      </c>
      <c r="AY26" s="17">
        <f t="shared" si="11"/>
        <v>12876</v>
      </c>
      <c r="AZ26" s="17">
        <f t="shared" si="11"/>
        <v>13920</v>
      </c>
      <c r="BA26" s="17">
        <f t="shared" si="11"/>
        <v>12876</v>
      </c>
    </row>
    <row r="27" spans="1:16011" s="18" customFormat="1" ht="10.35" customHeight="1" x14ac:dyDescent="0.2">
      <c r="A27" s="17" t="s">
        <v>152</v>
      </c>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row>
    <row r="28" spans="1:16011" s="18" customFormat="1" ht="10.35" customHeight="1" x14ac:dyDescent="0.2">
      <c r="A28" s="19">
        <v>1</v>
      </c>
      <c r="B28" s="17">
        <f t="shared" ref="B28" si="12">ROUNDUP(B15*0.87,)</f>
        <v>12963</v>
      </c>
      <c r="C28" s="17">
        <f t="shared" ref="C28:BA28" si="13">ROUNDUP(C15*0.87,)</f>
        <v>17661</v>
      </c>
      <c r="D28" s="17">
        <f t="shared" si="13"/>
        <v>12963</v>
      </c>
      <c r="E28" s="17">
        <f t="shared" si="13"/>
        <v>17661</v>
      </c>
      <c r="F28" s="17">
        <f t="shared" si="13"/>
        <v>17661</v>
      </c>
      <c r="G28" s="17">
        <f t="shared" si="13"/>
        <v>14007</v>
      </c>
      <c r="H28" s="17">
        <f t="shared" si="13"/>
        <v>14007</v>
      </c>
      <c r="I28" s="17">
        <f t="shared" si="13"/>
        <v>11919</v>
      </c>
      <c r="J28" s="17">
        <f t="shared" si="13"/>
        <v>11919</v>
      </c>
      <c r="K28" s="17">
        <f t="shared" si="13"/>
        <v>12963</v>
      </c>
      <c r="L28" s="17">
        <f t="shared" si="13"/>
        <v>15051</v>
      </c>
      <c r="M28" s="17">
        <f t="shared" si="13"/>
        <v>14007</v>
      </c>
      <c r="N28" s="17">
        <f t="shared" si="13"/>
        <v>10266</v>
      </c>
      <c r="O28" s="17">
        <f t="shared" si="13"/>
        <v>11919</v>
      </c>
      <c r="P28" s="17">
        <f t="shared" si="13"/>
        <v>11919</v>
      </c>
      <c r="Q28" s="17">
        <f t="shared" si="13"/>
        <v>12963</v>
      </c>
      <c r="R28" s="17">
        <f t="shared" si="13"/>
        <v>14007</v>
      </c>
      <c r="S28" s="17">
        <f t="shared" si="13"/>
        <v>10266</v>
      </c>
      <c r="T28" s="17">
        <f t="shared" si="13"/>
        <v>10266</v>
      </c>
      <c r="U28" s="17">
        <f t="shared" si="13"/>
        <v>10701</v>
      </c>
      <c r="V28" s="17">
        <f t="shared" si="13"/>
        <v>13746</v>
      </c>
      <c r="W28" s="17">
        <f t="shared" si="13"/>
        <v>11919</v>
      </c>
      <c r="X28" s="17">
        <f t="shared" si="13"/>
        <v>12528</v>
      </c>
      <c r="Y28" s="17">
        <f t="shared" si="13"/>
        <v>15834</v>
      </c>
      <c r="Z28" s="17">
        <f t="shared" si="13"/>
        <v>12528</v>
      </c>
      <c r="AA28" s="17">
        <f t="shared" si="13"/>
        <v>12528</v>
      </c>
      <c r="AB28" s="17">
        <f t="shared" si="13"/>
        <v>12528</v>
      </c>
      <c r="AC28" s="17">
        <f t="shared" si="13"/>
        <v>14790</v>
      </c>
      <c r="AD28" s="17">
        <f t="shared" si="13"/>
        <v>13746</v>
      </c>
      <c r="AE28" s="17">
        <f t="shared" si="13"/>
        <v>14790</v>
      </c>
      <c r="AF28" s="17">
        <f t="shared" si="13"/>
        <v>13746</v>
      </c>
      <c r="AG28" s="17">
        <f t="shared" si="13"/>
        <v>13746</v>
      </c>
      <c r="AH28" s="17">
        <f t="shared" si="13"/>
        <v>12528</v>
      </c>
      <c r="AI28" s="17">
        <f t="shared" si="13"/>
        <v>13746</v>
      </c>
      <c r="AJ28" s="17">
        <f t="shared" si="13"/>
        <v>14790</v>
      </c>
      <c r="AK28" s="17">
        <f t="shared" si="13"/>
        <v>13746</v>
      </c>
      <c r="AL28" s="17">
        <f t="shared" si="13"/>
        <v>14790</v>
      </c>
      <c r="AM28" s="17">
        <f t="shared" si="13"/>
        <v>13746</v>
      </c>
      <c r="AN28" s="17">
        <f t="shared" si="13"/>
        <v>14790</v>
      </c>
      <c r="AO28" s="17">
        <f t="shared" si="13"/>
        <v>14790</v>
      </c>
      <c r="AP28" s="17">
        <f t="shared" si="13"/>
        <v>14790</v>
      </c>
      <c r="AQ28" s="17">
        <f t="shared" si="13"/>
        <v>13746</v>
      </c>
      <c r="AR28" s="17">
        <f t="shared" si="13"/>
        <v>14790</v>
      </c>
      <c r="AS28" s="17">
        <f t="shared" si="13"/>
        <v>13746</v>
      </c>
      <c r="AT28" s="17">
        <f t="shared" si="13"/>
        <v>14790</v>
      </c>
      <c r="AU28" s="17">
        <f t="shared" si="13"/>
        <v>13746</v>
      </c>
      <c r="AV28" s="17">
        <f t="shared" si="13"/>
        <v>14790</v>
      </c>
      <c r="AW28" s="17">
        <f t="shared" si="13"/>
        <v>13746</v>
      </c>
      <c r="AX28" s="17">
        <f t="shared" si="13"/>
        <v>14790</v>
      </c>
      <c r="AY28" s="17">
        <f t="shared" si="13"/>
        <v>13746</v>
      </c>
      <c r="AZ28" s="17">
        <f t="shared" si="13"/>
        <v>14790</v>
      </c>
      <c r="BA28" s="17">
        <f t="shared" si="13"/>
        <v>13746</v>
      </c>
    </row>
    <row r="29" spans="1:16011" s="18" customFormat="1" ht="10.35" customHeight="1" x14ac:dyDescent="0.2">
      <c r="A29" s="41"/>
      <c r="B29" s="154"/>
      <c r="C29" s="154"/>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c r="FY29" s="154"/>
      <c r="FZ29" s="154"/>
      <c r="GA29" s="154"/>
      <c r="GB29" s="154"/>
      <c r="GC29" s="154"/>
      <c r="GD29" s="154"/>
      <c r="GE29" s="154"/>
      <c r="GF29" s="154"/>
      <c r="GG29" s="154"/>
      <c r="GH29" s="154"/>
      <c r="GI29" s="154"/>
      <c r="GJ29" s="154"/>
      <c r="GK29" s="154"/>
      <c r="GL29" s="154"/>
      <c r="GM29" s="154"/>
      <c r="GN29" s="154"/>
      <c r="GO29" s="154"/>
      <c r="GP29" s="154"/>
      <c r="GQ29" s="154"/>
      <c r="GR29" s="154"/>
      <c r="GS29" s="154"/>
      <c r="GT29" s="154"/>
      <c r="GU29" s="154"/>
      <c r="GV29" s="154"/>
      <c r="GW29" s="154"/>
      <c r="GX29" s="154"/>
      <c r="GY29" s="154"/>
      <c r="GZ29" s="154"/>
      <c r="HA29" s="154"/>
      <c r="HB29" s="154"/>
      <c r="HC29" s="154"/>
      <c r="HD29" s="154"/>
      <c r="HE29" s="154"/>
      <c r="HF29" s="154"/>
      <c r="HG29" s="154"/>
      <c r="HH29" s="154"/>
      <c r="HI29" s="154"/>
      <c r="HJ29" s="154"/>
      <c r="HK29" s="154"/>
      <c r="HL29" s="154"/>
      <c r="HM29" s="154"/>
      <c r="HN29" s="154"/>
      <c r="HO29" s="154"/>
      <c r="HP29" s="154"/>
      <c r="HQ29" s="154"/>
      <c r="HR29" s="154"/>
      <c r="HS29" s="154"/>
      <c r="HT29" s="154"/>
      <c r="HU29" s="154"/>
      <c r="HV29" s="154"/>
      <c r="HW29" s="154"/>
      <c r="HX29" s="154"/>
      <c r="HY29" s="154"/>
      <c r="HZ29" s="154"/>
      <c r="IA29" s="154"/>
      <c r="IB29" s="154"/>
      <c r="IC29" s="154"/>
      <c r="ID29" s="154"/>
      <c r="IE29" s="154"/>
      <c r="IF29" s="154"/>
      <c r="IG29" s="154"/>
      <c r="IH29" s="154"/>
      <c r="II29" s="154"/>
      <c r="IJ29" s="154"/>
      <c r="IK29" s="154"/>
      <c r="IL29" s="154"/>
      <c r="IM29" s="154"/>
      <c r="IN29" s="154"/>
      <c r="IO29" s="154"/>
      <c r="IP29" s="154"/>
      <c r="IQ29" s="154"/>
      <c r="IR29" s="154"/>
      <c r="IS29" s="154"/>
      <c r="IT29" s="154"/>
      <c r="IU29" s="154"/>
      <c r="IV29" s="154"/>
      <c r="IW29" s="154"/>
      <c r="IX29" s="154"/>
      <c r="IY29" s="154"/>
      <c r="IZ29" s="154"/>
      <c r="JA29" s="154"/>
      <c r="JB29" s="154"/>
      <c r="JC29" s="154"/>
      <c r="JD29" s="154"/>
      <c r="JE29" s="154"/>
      <c r="JF29" s="154"/>
      <c r="JG29" s="154"/>
      <c r="JH29" s="154"/>
      <c r="JI29" s="154"/>
      <c r="JJ29" s="154"/>
      <c r="JK29" s="154"/>
      <c r="JL29" s="154"/>
      <c r="JM29" s="154"/>
      <c r="JN29" s="154"/>
      <c r="JO29" s="154"/>
      <c r="JP29" s="154"/>
      <c r="JQ29" s="154"/>
      <c r="JR29" s="154"/>
      <c r="JS29" s="154"/>
      <c r="JT29" s="154"/>
      <c r="JU29" s="154"/>
      <c r="JV29" s="154"/>
      <c r="JW29" s="154"/>
      <c r="JX29" s="154"/>
      <c r="JY29" s="154"/>
      <c r="JZ29" s="154"/>
      <c r="KA29" s="154"/>
      <c r="KB29" s="154"/>
      <c r="KC29" s="154"/>
      <c r="KD29" s="154"/>
      <c r="KE29" s="154"/>
      <c r="KF29" s="154"/>
      <c r="KG29" s="154"/>
      <c r="KH29" s="154"/>
      <c r="KI29" s="154"/>
      <c r="KJ29" s="154"/>
      <c r="KK29" s="154"/>
      <c r="KL29" s="154"/>
      <c r="KM29" s="154"/>
      <c r="KN29" s="154"/>
      <c r="KO29" s="154"/>
      <c r="KP29" s="154"/>
      <c r="KQ29" s="154"/>
      <c r="KR29" s="154"/>
      <c r="KS29" s="154"/>
      <c r="KT29" s="154"/>
      <c r="KU29" s="154"/>
      <c r="KV29" s="154"/>
      <c r="KW29" s="154"/>
      <c r="KX29" s="154"/>
      <c r="KY29" s="154"/>
      <c r="KZ29" s="154"/>
      <c r="LA29" s="154"/>
      <c r="LB29" s="154"/>
      <c r="LC29" s="154"/>
      <c r="LD29" s="154"/>
      <c r="LE29" s="154"/>
      <c r="LF29" s="154"/>
      <c r="LG29" s="154"/>
      <c r="LH29" s="154"/>
      <c r="LI29" s="154"/>
      <c r="LJ29" s="154"/>
      <c r="LK29" s="154"/>
      <c r="LL29" s="154"/>
      <c r="LM29" s="154"/>
      <c r="LN29" s="154"/>
      <c r="LO29" s="154"/>
      <c r="LP29" s="154"/>
      <c r="LQ29" s="154"/>
      <c r="LR29" s="154"/>
      <c r="LS29" s="154"/>
      <c r="LT29" s="154"/>
      <c r="LU29" s="154"/>
      <c r="LV29" s="154"/>
      <c r="LW29" s="154"/>
      <c r="LX29" s="154"/>
      <c r="LY29" s="154"/>
      <c r="LZ29" s="154"/>
      <c r="MA29" s="154"/>
      <c r="MB29" s="154"/>
      <c r="MC29" s="154"/>
      <c r="MD29" s="154"/>
      <c r="ME29" s="154"/>
      <c r="MF29" s="154"/>
      <c r="MG29" s="154"/>
      <c r="MH29" s="154"/>
      <c r="MI29" s="154"/>
      <c r="MJ29" s="154"/>
      <c r="MK29" s="154"/>
      <c r="ML29" s="154"/>
      <c r="MM29" s="154"/>
      <c r="MN29" s="154"/>
      <c r="MO29" s="154"/>
      <c r="MP29" s="154"/>
      <c r="MQ29" s="154"/>
      <c r="MR29" s="154"/>
      <c r="MS29" s="154"/>
      <c r="MT29" s="154"/>
      <c r="MU29" s="154"/>
      <c r="MV29" s="154"/>
      <c r="MW29" s="154"/>
      <c r="MX29" s="154"/>
      <c r="MY29" s="154"/>
      <c r="MZ29" s="154"/>
      <c r="NA29" s="154"/>
      <c r="NB29" s="154"/>
      <c r="NC29" s="154"/>
      <c r="ND29" s="154"/>
      <c r="NE29" s="154"/>
      <c r="NF29" s="154"/>
      <c r="NG29" s="154"/>
      <c r="NH29" s="154"/>
      <c r="NI29" s="154"/>
      <c r="NJ29" s="154"/>
      <c r="NK29" s="154"/>
      <c r="NL29" s="154"/>
      <c r="NM29" s="154"/>
      <c r="NN29" s="154"/>
      <c r="NO29" s="154"/>
      <c r="NP29" s="154"/>
      <c r="NQ29" s="154"/>
      <c r="NR29" s="154"/>
      <c r="NS29" s="154"/>
      <c r="NT29" s="154"/>
      <c r="NU29" s="154"/>
      <c r="NV29" s="154"/>
      <c r="NW29" s="154"/>
      <c r="NX29" s="154"/>
      <c r="NY29" s="154"/>
      <c r="NZ29" s="154"/>
      <c r="OA29" s="154"/>
      <c r="OB29" s="154"/>
      <c r="OC29" s="154"/>
      <c r="OD29" s="154"/>
      <c r="OE29" s="154"/>
      <c r="OF29" s="154"/>
      <c r="OG29" s="154"/>
      <c r="OH29" s="154"/>
      <c r="OI29" s="154"/>
      <c r="OJ29" s="154"/>
      <c r="OK29" s="154"/>
      <c r="OL29" s="154"/>
      <c r="OM29" s="154"/>
      <c r="ON29" s="154"/>
      <c r="OO29" s="154"/>
      <c r="OP29" s="154"/>
      <c r="OQ29" s="154"/>
      <c r="OR29" s="154"/>
      <c r="OS29" s="154"/>
      <c r="OT29" s="154"/>
      <c r="OU29" s="154"/>
      <c r="OV29" s="154"/>
      <c r="OW29" s="154"/>
      <c r="OX29" s="154"/>
      <c r="OY29" s="154"/>
      <c r="OZ29" s="154"/>
      <c r="PA29" s="154"/>
      <c r="PB29" s="154"/>
      <c r="PC29" s="154"/>
      <c r="PD29" s="154"/>
      <c r="PE29" s="154"/>
      <c r="PF29" s="154"/>
      <c r="PG29" s="154"/>
      <c r="PH29" s="154"/>
      <c r="PI29" s="154"/>
      <c r="PJ29" s="154"/>
      <c r="PK29" s="154"/>
      <c r="PL29" s="154"/>
      <c r="PM29" s="154"/>
      <c r="PN29" s="154"/>
      <c r="PO29" s="154"/>
      <c r="PP29" s="154"/>
      <c r="PQ29" s="154"/>
      <c r="PR29" s="154"/>
      <c r="PS29" s="154"/>
      <c r="PT29" s="154"/>
      <c r="PU29" s="154"/>
      <c r="PV29" s="154"/>
      <c r="PW29" s="154"/>
      <c r="PX29" s="154"/>
      <c r="PY29" s="154"/>
      <c r="PZ29" s="154"/>
      <c r="QA29" s="154"/>
      <c r="QB29" s="154"/>
      <c r="QC29" s="154"/>
      <c r="QD29" s="154"/>
      <c r="QE29" s="154"/>
      <c r="QF29" s="154"/>
      <c r="QG29" s="154"/>
      <c r="QH29" s="154"/>
      <c r="QI29" s="154"/>
      <c r="QJ29" s="154"/>
      <c r="QK29" s="154"/>
      <c r="QL29" s="154"/>
      <c r="QM29" s="154"/>
      <c r="QN29" s="154"/>
      <c r="QO29" s="154"/>
      <c r="QP29" s="154"/>
      <c r="QQ29" s="154"/>
      <c r="QR29" s="154"/>
      <c r="QS29" s="154"/>
      <c r="QT29" s="154"/>
      <c r="QU29" s="154"/>
      <c r="QV29" s="154"/>
      <c r="QW29" s="154"/>
      <c r="QX29" s="154"/>
      <c r="QY29" s="154"/>
      <c r="QZ29" s="154"/>
      <c r="RA29" s="154"/>
      <c r="RB29" s="154"/>
      <c r="RC29" s="154"/>
      <c r="RD29" s="154"/>
      <c r="RE29" s="154"/>
      <c r="RF29" s="154"/>
      <c r="RG29" s="154"/>
      <c r="RH29" s="154"/>
      <c r="RI29" s="154"/>
      <c r="RJ29" s="154"/>
      <c r="RK29" s="154"/>
      <c r="RL29" s="154"/>
      <c r="RM29" s="154"/>
      <c r="RN29" s="154"/>
      <c r="RO29" s="154"/>
      <c r="RP29" s="154"/>
      <c r="RQ29" s="154"/>
      <c r="RR29" s="154"/>
      <c r="RS29" s="154"/>
      <c r="RT29" s="154"/>
      <c r="RU29" s="154"/>
      <c r="RV29" s="154"/>
      <c r="RW29" s="154"/>
      <c r="RX29" s="154"/>
      <c r="RY29" s="154"/>
      <c r="RZ29" s="154"/>
      <c r="SA29" s="154"/>
      <c r="SB29" s="154"/>
      <c r="SC29" s="154"/>
      <c r="SD29" s="154"/>
      <c r="SE29" s="154"/>
      <c r="SF29" s="154"/>
      <c r="SG29" s="154"/>
      <c r="SH29" s="154"/>
      <c r="SI29" s="154"/>
      <c r="SJ29" s="154"/>
      <c r="SK29" s="154"/>
      <c r="SL29" s="154"/>
      <c r="SM29" s="154"/>
      <c r="SN29" s="154"/>
      <c r="SO29" s="154"/>
      <c r="SP29" s="154"/>
      <c r="SQ29" s="154"/>
      <c r="SR29" s="154"/>
      <c r="SS29" s="154"/>
      <c r="ST29" s="154"/>
      <c r="SU29" s="154"/>
      <c r="SV29" s="154"/>
      <c r="SW29" s="154"/>
      <c r="SX29" s="154"/>
      <c r="SY29" s="154"/>
      <c r="SZ29" s="154"/>
      <c r="TA29" s="154"/>
      <c r="TB29" s="154"/>
      <c r="TC29" s="154"/>
      <c r="TD29" s="154"/>
      <c r="TE29" s="154"/>
      <c r="TF29" s="154"/>
      <c r="TG29" s="154"/>
      <c r="TH29" s="154"/>
      <c r="TI29" s="154"/>
      <c r="TJ29" s="154"/>
      <c r="TK29" s="154"/>
      <c r="TL29" s="154"/>
      <c r="TM29" s="154"/>
      <c r="TN29" s="154"/>
      <c r="TO29" s="154"/>
      <c r="TP29" s="154"/>
      <c r="TQ29" s="154"/>
      <c r="TR29" s="154"/>
      <c r="TS29" s="154"/>
      <c r="TT29" s="154"/>
      <c r="TU29" s="154"/>
      <c r="TV29" s="154"/>
      <c r="TW29" s="154"/>
      <c r="TX29" s="154"/>
      <c r="TY29" s="154"/>
      <c r="TZ29" s="154"/>
      <c r="UA29" s="154"/>
      <c r="UB29" s="154"/>
      <c r="UC29" s="154"/>
      <c r="UD29" s="154"/>
      <c r="UE29" s="154"/>
      <c r="UF29" s="154"/>
      <c r="UG29" s="154"/>
      <c r="UH29" s="154"/>
      <c r="UI29" s="154"/>
      <c r="UJ29" s="154"/>
      <c r="UK29" s="154"/>
      <c r="UL29" s="154"/>
      <c r="UM29" s="154"/>
      <c r="UN29" s="154"/>
      <c r="UO29" s="154"/>
      <c r="UP29" s="154"/>
      <c r="UQ29" s="154"/>
      <c r="UR29" s="154"/>
      <c r="US29" s="154"/>
      <c r="UT29" s="154"/>
      <c r="UU29" s="154"/>
      <c r="UV29" s="154"/>
      <c r="UW29" s="154"/>
      <c r="UX29" s="154"/>
      <c r="UY29" s="154"/>
      <c r="UZ29" s="154"/>
      <c r="VA29" s="154"/>
      <c r="VB29" s="154"/>
      <c r="VC29" s="154"/>
      <c r="VD29" s="154"/>
      <c r="VE29" s="154"/>
      <c r="VF29" s="154"/>
      <c r="VG29" s="154"/>
      <c r="VH29" s="154"/>
      <c r="VI29" s="154"/>
      <c r="VJ29" s="154"/>
      <c r="VK29" s="154"/>
      <c r="VL29" s="154"/>
      <c r="VM29" s="154"/>
      <c r="VN29" s="154"/>
      <c r="VO29" s="154"/>
      <c r="VP29" s="154"/>
      <c r="VQ29" s="154"/>
      <c r="VR29" s="154"/>
      <c r="VS29" s="154"/>
      <c r="VT29" s="154"/>
      <c r="VU29" s="154"/>
      <c r="VV29" s="154"/>
      <c r="VW29" s="154"/>
      <c r="VX29" s="154"/>
      <c r="VY29" s="154"/>
      <c r="VZ29" s="154"/>
      <c r="WA29" s="154"/>
      <c r="WB29" s="154"/>
      <c r="WC29" s="154"/>
      <c r="WD29" s="154"/>
      <c r="WE29" s="154"/>
      <c r="WF29" s="154"/>
      <c r="WG29" s="154"/>
      <c r="WH29" s="154"/>
      <c r="WI29" s="154"/>
      <c r="WJ29" s="154"/>
      <c r="WK29" s="154"/>
      <c r="WL29" s="154"/>
      <c r="WM29" s="154"/>
      <c r="WN29" s="154"/>
      <c r="WO29" s="154"/>
      <c r="WP29" s="154"/>
      <c r="WQ29" s="154"/>
      <c r="WR29" s="154"/>
      <c r="WS29" s="154"/>
      <c r="WT29" s="154"/>
      <c r="WU29" s="154"/>
      <c r="WV29" s="154"/>
      <c r="WW29" s="154"/>
      <c r="WX29" s="154"/>
      <c r="WY29" s="154"/>
      <c r="WZ29" s="154"/>
      <c r="XA29" s="154"/>
      <c r="XB29" s="154"/>
      <c r="XC29" s="154"/>
      <c r="XD29" s="154"/>
      <c r="XE29" s="154"/>
      <c r="XF29" s="154"/>
      <c r="XG29" s="154"/>
      <c r="XH29" s="154"/>
      <c r="XI29" s="154"/>
      <c r="XJ29" s="154"/>
      <c r="XK29" s="154"/>
      <c r="XL29" s="154"/>
      <c r="XM29" s="154"/>
      <c r="XN29" s="154"/>
      <c r="XO29" s="154"/>
      <c r="XP29" s="154"/>
      <c r="XQ29" s="154"/>
      <c r="XR29" s="154"/>
      <c r="XS29" s="154"/>
      <c r="XT29" s="154"/>
      <c r="XU29" s="154"/>
      <c r="XV29" s="154"/>
      <c r="XW29" s="154"/>
      <c r="XX29" s="154"/>
      <c r="XY29" s="154"/>
      <c r="XZ29" s="154"/>
      <c r="YA29" s="154"/>
      <c r="YB29" s="154"/>
      <c r="YC29" s="154"/>
      <c r="YD29" s="154"/>
      <c r="YE29" s="154"/>
      <c r="YF29" s="154"/>
      <c r="YG29" s="154"/>
      <c r="YH29" s="154"/>
      <c r="YI29" s="154"/>
      <c r="YJ29" s="154"/>
      <c r="YK29" s="154"/>
      <c r="YL29" s="154"/>
      <c r="YM29" s="154"/>
      <c r="YN29" s="154"/>
      <c r="YO29" s="154"/>
      <c r="YP29" s="154"/>
      <c r="YQ29" s="154"/>
      <c r="YR29" s="154"/>
      <c r="YS29" s="154"/>
      <c r="YT29" s="154"/>
      <c r="YU29" s="154"/>
      <c r="YV29" s="154"/>
      <c r="YW29" s="154"/>
      <c r="YX29" s="154"/>
      <c r="YY29" s="154"/>
      <c r="YZ29" s="154"/>
      <c r="ZA29" s="154"/>
      <c r="ZB29" s="154"/>
      <c r="ZC29" s="154"/>
      <c r="ZD29" s="154"/>
      <c r="ZE29" s="154"/>
      <c r="ZF29" s="154"/>
      <c r="ZG29" s="154"/>
      <c r="ZH29" s="154"/>
      <c r="ZI29" s="154"/>
      <c r="ZJ29" s="154"/>
      <c r="ZK29" s="154"/>
      <c r="ZL29" s="154"/>
      <c r="ZM29" s="154"/>
      <c r="ZN29" s="154"/>
      <c r="ZO29" s="154"/>
      <c r="ZP29" s="154"/>
      <c r="ZQ29" s="154"/>
      <c r="ZR29" s="154"/>
      <c r="ZS29" s="154"/>
      <c r="ZT29" s="154"/>
      <c r="ZU29" s="154"/>
      <c r="ZV29" s="154"/>
      <c r="ZW29" s="154"/>
      <c r="ZX29" s="154"/>
      <c r="ZY29" s="154"/>
      <c r="ZZ29" s="154"/>
      <c r="AAA29" s="154"/>
      <c r="AAB29" s="154"/>
      <c r="AAC29" s="154"/>
      <c r="AAD29" s="154"/>
      <c r="AAE29" s="154"/>
      <c r="AAF29" s="154"/>
      <c r="AAG29" s="154"/>
      <c r="AAH29" s="154"/>
      <c r="AAI29" s="154"/>
      <c r="AAJ29" s="154"/>
      <c r="AAK29" s="154"/>
      <c r="AAL29" s="154"/>
      <c r="AAM29" s="154"/>
      <c r="AAN29" s="154"/>
      <c r="AAO29" s="154"/>
      <c r="AAP29" s="154"/>
      <c r="AAQ29" s="154"/>
      <c r="AAR29" s="154"/>
      <c r="AAS29" s="154"/>
      <c r="AAT29" s="154"/>
      <c r="AAU29" s="154"/>
      <c r="AAV29" s="154"/>
      <c r="AAW29" s="154"/>
      <c r="AAX29" s="154"/>
      <c r="AAY29" s="154"/>
      <c r="AAZ29" s="154"/>
      <c r="ABA29" s="154"/>
      <c r="ABB29" s="154"/>
      <c r="ABC29" s="154"/>
      <c r="ABD29" s="154"/>
      <c r="ABE29" s="154"/>
      <c r="ABF29" s="154"/>
      <c r="ABG29" s="154"/>
      <c r="ABH29" s="154"/>
      <c r="ABI29" s="154"/>
      <c r="ABJ29" s="154"/>
      <c r="ABK29" s="154"/>
      <c r="ABL29" s="154"/>
      <c r="ABM29" s="154"/>
      <c r="ABN29" s="154"/>
      <c r="ABO29" s="154"/>
      <c r="ABP29" s="154"/>
      <c r="ABQ29" s="154"/>
      <c r="ABR29" s="154"/>
      <c r="ABS29" s="154"/>
      <c r="ABT29" s="154"/>
      <c r="ABU29" s="154"/>
      <c r="ABV29" s="154"/>
      <c r="ABW29" s="154"/>
      <c r="ABX29" s="154"/>
      <c r="ABY29" s="154"/>
      <c r="ABZ29" s="154"/>
      <c r="ACA29" s="154"/>
      <c r="ACB29" s="154"/>
      <c r="ACC29" s="154"/>
      <c r="ACD29" s="154"/>
      <c r="ACE29" s="154"/>
      <c r="ACF29" s="154"/>
      <c r="ACG29" s="154"/>
      <c r="ACH29" s="154"/>
      <c r="ACI29" s="154"/>
      <c r="ACJ29" s="154"/>
      <c r="ACK29" s="154"/>
      <c r="ACL29" s="154"/>
      <c r="ACM29" s="154"/>
      <c r="ACN29" s="154"/>
      <c r="ACO29" s="154"/>
      <c r="ACP29" s="154"/>
      <c r="ACQ29" s="154"/>
      <c r="ACR29" s="154"/>
      <c r="ACS29" s="154"/>
      <c r="ACT29" s="154"/>
      <c r="ACU29" s="154"/>
      <c r="ACV29" s="154"/>
      <c r="ACW29" s="154"/>
      <c r="ACX29" s="154"/>
      <c r="ACY29" s="154"/>
      <c r="ACZ29" s="154"/>
      <c r="ADA29" s="154"/>
      <c r="ADB29" s="154"/>
      <c r="ADC29" s="154"/>
      <c r="ADD29" s="154"/>
      <c r="ADE29" s="154"/>
      <c r="ADF29" s="154"/>
      <c r="ADG29" s="154"/>
      <c r="ADH29" s="154"/>
      <c r="ADI29" s="154"/>
      <c r="ADJ29" s="154"/>
      <c r="ADK29" s="154"/>
      <c r="ADL29" s="154"/>
      <c r="ADM29" s="154"/>
      <c r="ADN29" s="154"/>
      <c r="ADO29" s="154"/>
      <c r="ADP29" s="154"/>
      <c r="ADQ29" s="154"/>
      <c r="ADR29" s="154"/>
      <c r="ADS29" s="154"/>
      <c r="ADT29" s="154"/>
      <c r="ADU29" s="154"/>
      <c r="ADV29" s="154"/>
      <c r="ADW29" s="154"/>
      <c r="ADX29" s="154"/>
      <c r="ADY29" s="154"/>
      <c r="ADZ29" s="154"/>
      <c r="AEA29" s="154"/>
      <c r="AEB29" s="154"/>
      <c r="AEC29" s="154"/>
      <c r="AED29" s="154"/>
      <c r="AEE29" s="154"/>
      <c r="AEF29" s="154"/>
      <c r="AEG29" s="154"/>
      <c r="AEH29" s="154"/>
      <c r="AEI29" s="154"/>
      <c r="AEJ29" s="154"/>
      <c r="AEK29" s="154"/>
      <c r="AEL29" s="154"/>
      <c r="AEM29" s="154"/>
      <c r="AEN29" s="154"/>
      <c r="AEO29" s="154"/>
      <c r="AEP29" s="154"/>
      <c r="AEQ29" s="154"/>
      <c r="AER29" s="154"/>
      <c r="AES29" s="154"/>
      <c r="AET29" s="154"/>
      <c r="AEU29" s="154"/>
      <c r="AEV29" s="154"/>
      <c r="AEW29" s="154"/>
      <c r="AEX29" s="154"/>
      <c r="AEY29" s="154"/>
      <c r="AEZ29" s="154"/>
      <c r="AFA29" s="154"/>
      <c r="AFB29" s="154"/>
      <c r="AFC29" s="154"/>
      <c r="AFD29" s="154"/>
      <c r="AFE29" s="154"/>
      <c r="AFF29" s="154"/>
      <c r="AFG29" s="154"/>
      <c r="AFH29" s="154"/>
      <c r="AFI29" s="154"/>
      <c r="AFJ29" s="154"/>
      <c r="AFK29" s="154"/>
      <c r="AFL29" s="154"/>
      <c r="AFM29" s="154"/>
      <c r="AFN29" s="154"/>
      <c r="AFO29" s="154"/>
      <c r="AFP29" s="154"/>
      <c r="AFQ29" s="154"/>
      <c r="AFR29" s="154"/>
      <c r="AFS29" s="154"/>
      <c r="AFT29" s="154"/>
      <c r="AFU29" s="154"/>
      <c r="AFV29" s="154"/>
      <c r="AFW29" s="154"/>
      <c r="AFX29" s="154"/>
      <c r="AFY29" s="154"/>
      <c r="AFZ29" s="154"/>
      <c r="AGA29" s="154"/>
      <c r="AGB29" s="154"/>
      <c r="AGC29" s="154"/>
      <c r="AGD29" s="154"/>
      <c r="AGE29" s="154"/>
      <c r="AGF29" s="154"/>
      <c r="AGG29" s="154"/>
      <c r="AGH29" s="154"/>
      <c r="AGI29" s="154"/>
      <c r="AGJ29" s="154"/>
      <c r="AGK29" s="154"/>
      <c r="AGL29" s="154"/>
      <c r="AGM29" s="154"/>
      <c r="AGN29" s="154"/>
      <c r="AGO29" s="154"/>
      <c r="AGP29" s="154"/>
      <c r="AGQ29" s="154"/>
      <c r="AGR29" s="154"/>
      <c r="AGS29" s="154"/>
      <c r="AGT29" s="154"/>
      <c r="AGU29" s="154"/>
      <c r="AGV29" s="154"/>
      <c r="AGW29" s="154"/>
      <c r="AGX29" s="154"/>
      <c r="AGY29" s="154"/>
      <c r="AGZ29" s="154"/>
      <c r="AHA29" s="154"/>
      <c r="AHB29" s="154"/>
      <c r="AHC29" s="154"/>
      <c r="AHD29" s="154"/>
      <c r="AHE29" s="154"/>
      <c r="AHF29" s="154"/>
      <c r="AHG29" s="154"/>
      <c r="AHH29" s="154"/>
      <c r="AHI29" s="154"/>
      <c r="AHJ29" s="154"/>
      <c r="AHK29" s="154"/>
      <c r="AHL29" s="154"/>
      <c r="AHM29" s="154"/>
      <c r="AHN29" s="154"/>
      <c r="AHO29" s="154"/>
      <c r="AHP29" s="154"/>
      <c r="AHQ29" s="154"/>
      <c r="AHR29" s="154"/>
      <c r="AHS29" s="154"/>
      <c r="AHT29" s="154"/>
      <c r="AHU29" s="154"/>
      <c r="AHV29" s="154"/>
      <c r="AHW29" s="154"/>
      <c r="AHX29" s="154"/>
      <c r="AHY29" s="154"/>
      <c r="AHZ29" s="154"/>
      <c r="AIA29" s="154"/>
      <c r="AIB29" s="154"/>
      <c r="AIC29" s="154"/>
      <c r="AID29" s="154"/>
      <c r="AIE29" s="154"/>
      <c r="AIF29" s="154"/>
      <c r="AIG29" s="154"/>
      <c r="AIH29" s="154"/>
      <c r="AII29" s="154"/>
      <c r="AIJ29" s="154"/>
      <c r="AIK29" s="154"/>
      <c r="AIL29" s="154"/>
      <c r="AIM29" s="154"/>
      <c r="AIN29" s="154"/>
      <c r="AIO29" s="154"/>
      <c r="AIP29" s="154"/>
      <c r="AIQ29" s="154"/>
      <c r="AIR29" s="154"/>
      <c r="AIS29" s="154"/>
      <c r="AIT29" s="154"/>
      <c r="AIU29" s="154"/>
      <c r="AIV29" s="154"/>
      <c r="AIW29" s="154"/>
      <c r="AIX29" s="154"/>
      <c r="AIY29" s="154"/>
      <c r="AIZ29" s="154"/>
      <c r="AJA29" s="154"/>
      <c r="AJB29" s="154"/>
      <c r="AJC29" s="154"/>
      <c r="AJD29" s="154"/>
      <c r="AJE29" s="154"/>
      <c r="AJF29" s="154"/>
      <c r="AJG29" s="154"/>
      <c r="AJH29" s="154"/>
      <c r="AJI29" s="154"/>
      <c r="AJJ29" s="154"/>
      <c r="AJK29" s="154"/>
      <c r="AJL29" s="154"/>
      <c r="AJM29" s="154"/>
      <c r="AJN29" s="154"/>
      <c r="AJO29" s="154"/>
      <c r="AJP29" s="154"/>
      <c r="AJQ29" s="154"/>
      <c r="AJR29" s="154"/>
      <c r="AJS29" s="154"/>
      <c r="AJT29" s="154"/>
      <c r="AJU29" s="154"/>
      <c r="AJV29" s="154"/>
      <c r="AJW29" s="154"/>
      <c r="AJX29" s="154"/>
      <c r="AJY29" s="154"/>
      <c r="AJZ29" s="154"/>
      <c r="AKA29" s="154"/>
      <c r="AKB29" s="154"/>
      <c r="AKC29" s="154"/>
      <c r="AKD29" s="154"/>
      <c r="AKE29" s="154"/>
      <c r="AKF29" s="154"/>
      <c r="AKG29" s="154"/>
      <c r="AKH29" s="154"/>
      <c r="AKI29" s="154"/>
      <c r="AKJ29" s="154"/>
      <c r="AKK29" s="154"/>
      <c r="AKL29" s="154"/>
      <c r="AKM29" s="154"/>
      <c r="AKN29" s="154"/>
      <c r="AKO29" s="154"/>
      <c r="AKP29" s="154"/>
      <c r="AKQ29" s="154"/>
      <c r="AKR29" s="154"/>
      <c r="AKS29" s="154"/>
      <c r="AKT29" s="154"/>
      <c r="AKU29" s="154"/>
      <c r="AKV29" s="154"/>
      <c r="AKW29" s="154"/>
      <c r="AKX29" s="154"/>
      <c r="AKY29" s="154"/>
      <c r="AKZ29" s="154"/>
      <c r="ALA29" s="154"/>
      <c r="ALB29" s="154"/>
      <c r="ALC29" s="154"/>
      <c r="ALD29" s="154"/>
      <c r="ALE29" s="154"/>
      <c r="ALF29" s="154"/>
      <c r="ALG29" s="154"/>
      <c r="ALH29" s="154"/>
      <c r="ALI29" s="154"/>
      <c r="ALJ29" s="154"/>
      <c r="ALK29" s="154"/>
      <c r="ALL29" s="154"/>
      <c r="ALM29" s="154"/>
      <c r="ALN29" s="154"/>
      <c r="ALO29" s="154"/>
      <c r="ALP29" s="154"/>
      <c r="ALQ29" s="154"/>
      <c r="ALR29" s="154"/>
      <c r="ALS29" s="154"/>
      <c r="ALT29" s="154"/>
      <c r="ALU29" s="154"/>
      <c r="ALV29" s="154"/>
      <c r="ALW29" s="154"/>
      <c r="ALX29" s="154"/>
      <c r="ALY29" s="154"/>
      <c r="ALZ29" s="154"/>
      <c r="AMA29" s="154"/>
      <c r="AMB29" s="154"/>
      <c r="AMC29" s="154"/>
      <c r="AMD29" s="154"/>
      <c r="AME29" s="154"/>
      <c r="AMF29" s="154"/>
      <c r="AMG29" s="154"/>
      <c r="AMH29" s="154"/>
      <c r="AMI29" s="154"/>
      <c r="AMJ29" s="154"/>
      <c r="AMK29" s="154"/>
      <c r="AML29" s="154"/>
      <c r="AMM29" s="154"/>
      <c r="AMN29" s="154"/>
      <c r="AMO29" s="154"/>
      <c r="AMP29" s="154"/>
      <c r="AMQ29" s="154"/>
      <c r="AMR29" s="154"/>
      <c r="AMS29" s="154"/>
      <c r="AMT29" s="154"/>
      <c r="AMU29" s="154"/>
      <c r="AMV29" s="154"/>
      <c r="AMW29" s="154"/>
      <c r="AMX29" s="154"/>
      <c r="AMY29" s="154"/>
      <c r="AMZ29" s="154"/>
      <c r="ANA29" s="154"/>
      <c r="ANB29" s="154"/>
      <c r="ANC29" s="154"/>
      <c r="AND29" s="154"/>
      <c r="ANE29" s="154"/>
      <c r="ANF29" s="154"/>
      <c r="ANG29" s="154"/>
      <c r="ANH29" s="154"/>
      <c r="ANI29" s="154"/>
      <c r="ANJ29" s="154"/>
      <c r="ANK29" s="154"/>
      <c r="ANL29" s="154"/>
      <c r="ANM29" s="154"/>
      <c r="ANN29" s="154"/>
      <c r="ANO29" s="154"/>
      <c r="ANP29" s="154"/>
      <c r="ANQ29" s="154"/>
      <c r="ANR29" s="154"/>
      <c r="ANS29" s="154"/>
      <c r="ANT29" s="154"/>
      <c r="ANU29" s="154"/>
      <c r="ANV29" s="154"/>
      <c r="ANW29" s="154"/>
      <c r="ANX29" s="154"/>
      <c r="ANY29" s="154"/>
      <c r="ANZ29" s="154"/>
      <c r="AOA29" s="154"/>
      <c r="AOB29" s="154"/>
      <c r="AOC29" s="154"/>
      <c r="AOD29" s="154"/>
      <c r="AOE29" s="154"/>
      <c r="AOF29" s="154"/>
      <c r="AOG29" s="154"/>
      <c r="AOH29" s="154"/>
      <c r="AOI29" s="154"/>
      <c r="AOJ29" s="154"/>
      <c r="AOK29" s="154"/>
      <c r="AOL29" s="154"/>
      <c r="AOM29" s="154"/>
      <c r="AON29" s="154"/>
      <c r="AOO29" s="154"/>
      <c r="AOP29" s="154"/>
      <c r="AOQ29" s="154"/>
      <c r="AOR29" s="154"/>
      <c r="AOS29" s="154"/>
      <c r="AOT29" s="154"/>
      <c r="AOU29" s="154"/>
      <c r="AOV29" s="154"/>
      <c r="AOW29" s="154"/>
      <c r="AOX29" s="154"/>
      <c r="AOY29" s="154"/>
      <c r="AOZ29" s="154"/>
      <c r="APA29" s="154"/>
      <c r="APB29" s="154"/>
      <c r="APC29" s="154"/>
      <c r="APD29" s="154"/>
      <c r="APE29" s="154"/>
      <c r="APF29" s="154"/>
      <c r="APG29" s="154"/>
      <c r="APH29" s="154"/>
      <c r="API29" s="154"/>
      <c r="APJ29" s="154"/>
      <c r="APK29" s="154"/>
      <c r="APL29" s="154"/>
      <c r="APM29" s="154"/>
      <c r="APN29" s="154"/>
      <c r="APO29" s="154"/>
      <c r="APP29" s="154"/>
      <c r="APQ29" s="154"/>
      <c r="APR29" s="154"/>
      <c r="APS29" s="154"/>
      <c r="APT29" s="154"/>
      <c r="APU29" s="154"/>
      <c r="APV29" s="154"/>
      <c r="APW29" s="154"/>
      <c r="APX29" s="154"/>
      <c r="APY29" s="154"/>
      <c r="APZ29" s="154"/>
      <c r="AQA29" s="154"/>
      <c r="AQB29" s="154"/>
      <c r="AQC29" s="154"/>
      <c r="AQD29" s="154"/>
      <c r="AQE29" s="154"/>
      <c r="AQF29" s="154"/>
      <c r="AQG29" s="154"/>
      <c r="AQH29" s="154"/>
      <c r="AQI29" s="154"/>
      <c r="AQJ29" s="154"/>
      <c r="AQK29" s="154"/>
      <c r="AQL29" s="154"/>
      <c r="AQM29" s="154"/>
      <c r="AQN29" s="154"/>
      <c r="AQO29" s="154"/>
      <c r="AQP29" s="154"/>
      <c r="AQQ29" s="154"/>
      <c r="AQR29" s="154"/>
      <c r="AQS29" s="154"/>
      <c r="AQT29" s="154"/>
      <c r="AQU29" s="154"/>
      <c r="AQV29" s="154"/>
      <c r="AQW29" s="154"/>
      <c r="AQX29" s="154"/>
      <c r="AQY29" s="154"/>
      <c r="AQZ29" s="154"/>
      <c r="ARA29" s="154"/>
      <c r="ARB29" s="154"/>
      <c r="ARC29" s="154"/>
      <c r="ARD29" s="154"/>
      <c r="ARE29" s="154"/>
      <c r="ARF29" s="154"/>
      <c r="ARG29" s="154"/>
      <c r="ARH29" s="154"/>
      <c r="ARI29" s="154"/>
      <c r="ARJ29" s="154"/>
      <c r="ARK29" s="154"/>
      <c r="ARL29" s="154"/>
      <c r="ARM29" s="154"/>
      <c r="ARN29" s="154"/>
      <c r="ARO29" s="154"/>
      <c r="ARP29" s="154"/>
      <c r="ARQ29" s="154"/>
      <c r="ARR29" s="154"/>
      <c r="ARS29" s="154"/>
      <c r="ART29" s="154"/>
      <c r="ARU29" s="154"/>
      <c r="ARV29" s="154"/>
      <c r="ARW29" s="154"/>
      <c r="ARX29" s="154"/>
      <c r="ARY29" s="154"/>
      <c r="ARZ29" s="154"/>
      <c r="ASA29" s="154"/>
      <c r="ASB29" s="154"/>
      <c r="ASC29" s="154"/>
      <c r="ASD29" s="154"/>
      <c r="ASE29" s="154"/>
      <c r="ASF29" s="154"/>
      <c r="ASG29" s="154"/>
      <c r="ASH29" s="154"/>
      <c r="ASI29" s="154"/>
      <c r="ASJ29" s="154"/>
      <c r="ASK29" s="154"/>
      <c r="ASL29" s="154"/>
      <c r="ASM29" s="154"/>
      <c r="ASN29" s="154"/>
      <c r="ASO29" s="154"/>
      <c r="ASP29" s="154"/>
      <c r="ASQ29" s="154"/>
      <c r="ASR29" s="154"/>
      <c r="ASS29" s="154"/>
      <c r="AST29" s="154"/>
      <c r="ASU29" s="154"/>
      <c r="ASV29" s="154"/>
      <c r="ASW29" s="154"/>
      <c r="ASX29" s="154"/>
      <c r="ASY29" s="154"/>
      <c r="ASZ29" s="154"/>
      <c r="ATA29" s="154"/>
      <c r="ATB29" s="154"/>
      <c r="ATC29" s="154"/>
      <c r="ATD29" s="154"/>
      <c r="ATE29" s="154"/>
      <c r="ATF29" s="154"/>
      <c r="ATG29" s="154"/>
      <c r="ATH29" s="154"/>
      <c r="ATI29" s="154"/>
      <c r="ATJ29" s="154"/>
      <c r="ATK29" s="154"/>
      <c r="ATL29" s="154"/>
      <c r="ATM29" s="154"/>
      <c r="ATN29" s="154"/>
      <c r="ATO29" s="154"/>
      <c r="ATP29" s="154"/>
      <c r="ATQ29" s="154"/>
      <c r="ATR29" s="154"/>
      <c r="ATS29" s="154"/>
      <c r="ATT29" s="154"/>
      <c r="ATU29" s="154"/>
      <c r="ATV29" s="154"/>
      <c r="ATW29" s="154"/>
      <c r="ATX29" s="154"/>
      <c r="ATY29" s="154"/>
      <c r="ATZ29" s="154"/>
      <c r="AUA29" s="154"/>
      <c r="AUB29" s="154"/>
      <c r="AUC29" s="154"/>
      <c r="AUD29" s="154"/>
      <c r="AUE29" s="154"/>
      <c r="AUF29" s="154"/>
      <c r="AUG29" s="154"/>
      <c r="AUH29" s="154"/>
      <c r="AUI29" s="154"/>
      <c r="AUJ29" s="154"/>
      <c r="AUK29" s="154"/>
      <c r="AUL29" s="154"/>
      <c r="AUM29" s="154"/>
      <c r="AUN29" s="154"/>
      <c r="AUO29" s="154"/>
      <c r="AUP29" s="154"/>
      <c r="AUQ29" s="154"/>
      <c r="AUR29" s="154"/>
      <c r="AUS29" s="154"/>
      <c r="AUT29" s="154"/>
      <c r="AUU29" s="154"/>
      <c r="AUV29" s="154"/>
      <c r="AUW29" s="154"/>
      <c r="AUX29" s="154"/>
      <c r="AUY29" s="154"/>
      <c r="AUZ29" s="154"/>
      <c r="AVA29" s="154"/>
      <c r="AVB29" s="154"/>
      <c r="AVC29" s="154"/>
      <c r="AVD29" s="154"/>
      <c r="AVE29" s="154"/>
      <c r="AVF29" s="154"/>
      <c r="AVG29" s="154"/>
      <c r="AVH29" s="154"/>
      <c r="AVI29" s="154"/>
      <c r="AVJ29" s="154"/>
      <c r="AVK29" s="154"/>
      <c r="AVL29" s="154"/>
      <c r="AVM29" s="154"/>
      <c r="AVN29" s="154"/>
      <c r="AVO29" s="154"/>
      <c r="AVP29" s="154"/>
      <c r="AVQ29" s="154"/>
      <c r="AVR29" s="154"/>
      <c r="AVS29" s="154"/>
      <c r="AVT29" s="154"/>
      <c r="AVU29" s="154"/>
      <c r="AVV29" s="154"/>
      <c r="AVW29" s="154"/>
      <c r="AVX29" s="154"/>
      <c r="AVY29" s="154"/>
      <c r="AVZ29" s="154"/>
      <c r="AWA29" s="154"/>
      <c r="AWB29" s="154"/>
      <c r="AWC29" s="154"/>
      <c r="AWD29" s="154"/>
      <c r="AWE29" s="154"/>
      <c r="AWF29" s="154"/>
      <c r="AWG29" s="154"/>
      <c r="AWH29" s="154"/>
      <c r="AWI29" s="154"/>
      <c r="AWJ29" s="154"/>
      <c r="AWK29" s="154"/>
      <c r="AWL29" s="154"/>
      <c r="AWM29" s="154"/>
      <c r="AWN29" s="154"/>
      <c r="AWO29" s="154"/>
      <c r="AWP29" s="154"/>
      <c r="AWQ29" s="154"/>
      <c r="AWR29" s="154"/>
      <c r="AWS29" s="154"/>
      <c r="AWT29" s="154"/>
      <c r="AWU29" s="154"/>
      <c r="AWV29" s="154"/>
      <c r="AWW29" s="154"/>
      <c r="AWX29" s="154"/>
      <c r="AWY29" s="154"/>
      <c r="AWZ29" s="154"/>
      <c r="AXA29" s="154"/>
      <c r="AXB29" s="154"/>
      <c r="AXC29" s="154"/>
      <c r="AXD29" s="154"/>
      <c r="AXE29" s="154"/>
      <c r="AXF29" s="154"/>
      <c r="AXG29" s="154"/>
      <c r="AXH29" s="154"/>
      <c r="AXI29" s="154"/>
      <c r="AXJ29" s="154"/>
      <c r="AXK29" s="154"/>
      <c r="AXL29" s="154"/>
      <c r="AXM29" s="154"/>
      <c r="AXN29" s="154"/>
      <c r="AXO29" s="154"/>
      <c r="AXP29" s="154"/>
      <c r="AXQ29" s="154"/>
      <c r="AXR29" s="154"/>
      <c r="AXS29" s="154"/>
      <c r="AXT29" s="154"/>
      <c r="AXU29" s="154"/>
      <c r="AXV29" s="154"/>
      <c r="AXW29" s="154"/>
      <c r="AXX29" s="154"/>
      <c r="AXY29" s="154"/>
      <c r="AXZ29" s="154"/>
      <c r="AYA29" s="154"/>
      <c r="AYB29" s="154"/>
      <c r="AYC29" s="154"/>
      <c r="AYD29" s="154"/>
      <c r="AYE29" s="154"/>
      <c r="AYF29" s="154"/>
      <c r="AYG29" s="154"/>
      <c r="AYH29" s="154"/>
      <c r="AYI29" s="154"/>
      <c r="AYJ29" s="154"/>
      <c r="AYK29" s="154"/>
      <c r="AYL29" s="154"/>
      <c r="AYM29" s="154"/>
      <c r="AYN29" s="154"/>
      <c r="AYO29" s="154"/>
      <c r="AYP29" s="154"/>
      <c r="AYQ29" s="154"/>
      <c r="AYR29" s="154"/>
      <c r="AYS29" s="154"/>
      <c r="AYT29" s="154"/>
      <c r="AYU29" s="154"/>
      <c r="AYV29" s="154"/>
      <c r="AYW29" s="154"/>
      <c r="AYX29" s="154"/>
      <c r="AYY29" s="154"/>
      <c r="AYZ29" s="154"/>
      <c r="AZA29" s="154"/>
      <c r="AZB29" s="154"/>
      <c r="AZC29" s="154"/>
      <c r="AZD29" s="154"/>
      <c r="AZE29" s="154"/>
      <c r="AZF29" s="154"/>
      <c r="AZG29" s="154"/>
      <c r="AZH29" s="154"/>
      <c r="AZI29" s="154"/>
      <c r="AZJ29" s="154"/>
      <c r="AZK29" s="154"/>
      <c r="AZL29" s="154"/>
      <c r="AZM29" s="154"/>
      <c r="AZN29" s="154"/>
      <c r="AZO29" s="154"/>
      <c r="AZP29" s="154"/>
      <c r="AZQ29" s="154"/>
      <c r="AZR29" s="154"/>
      <c r="AZS29" s="154"/>
      <c r="AZT29" s="154"/>
      <c r="AZU29" s="154"/>
      <c r="AZV29" s="154"/>
      <c r="AZW29" s="154"/>
      <c r="AZX29" s="154"/>
      <c r="AZY29" s="154"/>
      <c r="AZZ29" s="154"/>
      <c r="BAA29" s="154"/>
      <c r="BAB29" s="154"/>
      <c r="BAC29" s="154"/>
      <c r="BAD29" s="154"/>
      <c r="BAE29" s="154"/>
      <c r="BAF29" s="154"/>
      <c r="BAG29" s="154"/>
      <c r="BAH29" s="154"/>
      <c r="BAI29" s="154"/>
      <c r="BAJ29" s="154"/>
      <c r="BAK29" s="154"/>
      <c r="BAL29" s="154"/>
      <c r="BAM29" s="154"/>
      <c r="BAN29" s="154"/>
      <c r="BAO29" s="154"/>
      <c r="BAP29" s="154"/>
      <c r="BAQ29" s="154"/>
      <c r="BAR29" s="154"/>
      <c r="BAS29" s="154"/>
      <c r="BAT29" s="154"/>
      <c r="BAU29" s="154"/>
      <c r="BAV29" s="154"/>
      <c r="BAW29" s="154"/>
      <c r="BAX29" s="154"/>
      <c r="BAY29" s="154"/>
      <c r="BAZ29" s="154"/>
      <c r="BBA29" s="154"/>
      <c r="BBB29" s="154"/>
      <c r="BBC29" s="154"/>
      <c r="BBD29" s="154"/>
      <c r="BBE29" s="154"/>
      <c r="BBF29" s="154"/>
      <c r="BBG29" s="154"/>
      <c r="BBH29" s="154"/>
      <c r="BBI29" s="154"/>
      <c r="BBJ29" s="154"/>
      <c r="BBK29" s="154"/>
      <c r="BBL29" s="154"/>
      <c r="BBM29" s="154"/>
      <c r="BBN29" s="154"/>
      <c r="BBO29" s="154"/>
      <c r="BBP29" s="154"/>
      <c r="BBQ29" s="154"/>
      <c r="BBR29" s="154"/>
      <c r="BBS29" s="154"/>
      <c r="BBT29" s="154"/>
      <c r="BBU29" s="154"/>
      <c r="BBV29" s="154"/>
      <c r="BBW29" s="154"/>
      <c r="BBX29" s="154"/>
      <c r="BBY29" s="154"/>
      <c r="BBZ29" s="154"/>
      <c r="BCA29" s="154"/>
      <c r="BCB29" s="154"/>
      <c r="BCC29" s="154"/>
      <c r="BCD29" s="154"/>
      <c r="BCE29" s="154"/>
      <c r="BCF29" s="154"/>
      <c r="BCG29" s="154"/>
      <c r="BCH29" s="154"/>
      <c r="BCI29" s="154"/>
      <c r="BCJ29" s="154"/>
      <c r="BCK29" s="154"/>
      <c r="BCL29" s="154"/>
      <c r="BCM29" s="154"/>
      <c r="BCN29" s="154"/>
      <c r="BCO29" s="154"/>
      <c r="BCP29" s="154"/>
      <c r="BCQ29" s="154"/>
      <c r="BCR29" s="154"/>
      <c r="BCS29" s="154"/>
      <c r="BCT29" s="154"/>
      <c r="BCU29" s="154"/>
      <c r="BCV29" s="154"/>
      <c r="BCW29" s="154"/>
      <c r="BCX29" s="154"/>
      <c r="BCY29" s="154"/>
      <c r="BCZ29" s="154"/>
      <c r="BDA29" s="154"/>
      <c r="BDB29" s="154"/>
      <c r="BDC29" s="154"/>
      <c r="BDD29" s="154"/>
      <c r="BDE29" s="154"/>
      <c r="BDF29" s="154"/>
      <c r="BDG29" s="154"/>
      <c r="BDH29" s="154"/>
      <c r="BDI29" s="154"/>
      <c r="BDJ29" s="154"/>
      <c r="BDK29" s="154"/>
      <c r="BDL29" s="154"/>
      <c r="BDM29" s="154"/>
      <c r="BDN29" s="154"/>
      <c r="BDO29" s="154"/>
      <c r="BDP29" s="154"/>
      <c r="BDQ29" s="154"/>
      <c r="BDR29" s="154"/>
      <c r="BDS29" s="154"/>
      <c r="BDT29" s="154"/>
      <c r="BDU29" s="154"/>
      <c r="BDV29" s="154"/>
      <c r="BDW29" s="154"/>
      <c r="BDX29" s="154"/>
      <c r="BDY29" s="154"/>
      <c r="BDZ29" s="154"/>
      <c r="BEA29" s="154"/>
      <c r="BEB29" s="154"/>
      <c r="BEC29" s="154"/>
      <c r="BED29" s="154"/>
      <c r="BEE29" s="154"/>
      <c r="BEF29" s="154"/>
      <c r="BEG29" s="154"/>
      <c r="BEH29" s="154"/>
      <c r="BEI29" s="154"/>
      <c r="BEJ29" s="154"/>
      <c r="BEK29" s="154"/>
      <c r="BEL29" s="154"/>
      <c r="BEM29" s="154"/>
      <c r="BEN29" s="154"/>
      <c r="BEO29" s="154"/>
      <c r="BEP29" s="154"/>
      <c r="BEQ29" s="154"/>
      <c r="BER29" s="154"/>
      <c r="BES29" s="154"/>
      <c r="BET29" s="154"/>
      <c r="BEU29" s="154"/>
      <c r="BEV29" s="154"/>
      <c r="BEW29" s="154"/>
      <c r="BEX29" s="154"/>
      <c r="BEY29" s="154"/>
      <c r="BEZ29" s="154"/>
      <c r="BFA29" s="154"/>
      <c r="BFB29" s="154"/>
      <c r="BFC29" s="154"/>
      <c r="BFD29" s="154"/>
      <c r="BFE29" s="154"/>
      <c r="BFF29" s="154"/>
      <c r="BFG29" s="154"/>
      <c r="BFH29" s="154"/>
      <c r="BFI29" s="154"/>
      <c r="BFJ29" s="154"/>
      <c r="BFK29" s="154"/>
      <c r="BFL29" s="154"/>
      <c r="BFM29" s="154"/>
      <c r="BFN29" s="154"/>
      <c r="BFO29" s="154"/>
      <c r="BFP29" s="154"/>
      <c r="BFQ29" s="154"/>
      <c r="BFR29" s="154"/>
      <c r="BFS29" s="154"/>
      <c r="BFT29" s="154"/>
      <c r="BFU29" s="154"/>
      <c r="BFV29" s="154"/>
      <c r="BFW29" s="154"/>
      <c r="BFX29" s="154"/>
      <c r="BFY29" s="154"/>
      <c r="BFZ29" s="154"/>
      <c r="BGA29" s="154"/>
      <c r="BGB29" s="154"/>
      <c r="BGC29" s="154"/>
      <c r="BGD29" s="154"/>
      <c r="BGE29" s="154"/>
      <c r="BGF29" s="154"/>
      <c r="BGG29" s="154"/>
      <c r="BGH29" s="154"/>
      <c r="BGI29" s="154"/>
      <c r="BGJ29" s="154"/>
      <c r="BGK29" s="154"/>
      <c r="BGL29" s="154"/>
      <c r="BGM29" s="154"/>
      <c r="BGN29" s="154"/>
      <c r="BGO29" s="154"/>
      <c r="BGP29" s="154"/>
      <c r="BGQ29" s="154"/>
      <c r="BGR29" s="154"/>
      <c r="BGS29" s="154"/>
      <c r="BGT29" s="154"/>
      <c r="BGU29" s="154"/>
      <c r="BGV29" s="154"/>
      <c r="BGW29" s="154"/>
      <c r="BGX29" s="154"/>
      <c r="BGY29" s="154"/>
      <c r="BGZ29" s="154"/>
      <c r="BHA29" s="154"/>
      <c r="BHB29" s="154"/>
      <c r="BHC29" s="154"/>
      <c r="BHD29" s="154"/>
      <c r="BHE29" s="154"/>
      <c r="BHF29" s="154"/>
      <c r="BHG29" s="154"/>
      <c r="BHH29" s="154"/>
      <c r="BHI29" s="154"/>
      <c r="BHJ29" s="154"/>
      <c r="BHK29" s="154"/>
      <c r="BHL29" s="154"/>
      <c r="BHM29" s="154"/>
      <c r="BHN29" s="154"/>
      <c r="BHO29" s="154"/>
      <c r="BHP29" s="154"/>
      <c r="BHQ29" s="154"/>
      <c r="BHR29" s="154"/>
      <c r="BHS29" s="154"/>
      <c r="BHT29" s="154"/>
      <c r="BHU29" s="154"/>
      <c r="BHV29" s="154"/>
      <c r="BHW29" s="154"/>
      <c r="BHX29" s="154"/>
      <c r="BHY29" s="154"/>
      <c r="BHZ29" s="154"/>
      <c r="BIA29" s="154"/>
      <c r="BIB29" s="154"/>
      <c r="BIC29" s="154"/>
      <c r="BID29" s="154"/>
      <c r="BIE29" s="154"/>
      <c r="BIF29" s="154"/>
      <c r="BIG29" s="154"/>
      <c r="BIH29" s="154"/>
      <c r="BII29" s="154"/>
      <c r="BIJ29" s="154"/>
      <c r="BIK29" s="154"/>
      <c r="BIL29" s="154"/>
      <c r="BIM29" s="154"/>
      <c r="BIN29" s="154"/>
      <c r="BIO29" s="154"/>
      <c r="BIP29" s="154"/>
      <c r="BIQ29" s="154"/>
      <c r="BIR29" s="154"/>
      <c r="BIS29" s="154"/>
      <c r="BIT29" s="154"/>
      <c r="BIU29" s="154"/>
      <c r="BIV29" s="154"/>
      <c r="BIW29" s="154"/>
      <c r="BIX29" s="154"/>
      <c r="BIY29" s="154"/>
      <c r="BIZ29" s="154"/>
      <c r="BJA29" s="154"/>
      <c r="BJB29" s="154"/>
      <c r="BJC29" s="154"/>
      <c r="BJD29" s="154"/>
      <c r="BJE29" s="154"/>
      <c r="BJF29" s="154"/>
      <c r="BJG29" s="154"/>
      <c r="BJH29" s="154"/>
      <c r="BJI29" s="154"/>
      <c r="BJJ29" s="154"/>
      <c r="BJK29" s="154"/>
      <c r="BJL29" s="154"/>
      <c r="BJM29" s="154"/>
      <c r="BJN29" s="154"/>
      <c r="BJO29" s="154"/>
      <c r="BJP29" s="154"/>
      <c r="BJQ29" s="154"/>
      <c r="BJR29" s="154"/>
      <c r="BJS29" s="154"/>
      <c r="BJT29" s="154"/>
      <c r="BJU29" s="154"/>
      <c r="BJV29" s="154"/>
      <c r="BJW29" s="154"/>
      <c r="BJX29" s="154"/>
      <c r="BJY29" s="154"/>
      <c r="BJZ29" s="154"/>
      <c r="BKA29" s="154"/>
      <c r="BKB29" s="154"/>
      <c r="BKC29" s="154"/>
      <c r="BKD29" s="154"/>
      <c r="BKE29" s="154"/>
      <c r="BKF29" s="154"/>
      <c r="BKG29" s="154"/>
      <c r="BKH29" s="154"/>
      <c r="BKI29" s="154"/>
      <c r="BKJ29" s="154"/>
      <c r="BKK29" s="154"/>
      <c r="BKL29" s="154"/>
      <c r="BKM29" s="154"/>
      <c r="BKN29" s="154"/>
      <c r="BKO29" s="154"/>
      <c r="BKP29" s="154"/>
      <c r="BKQ29" s="154"/>
      <c r="BKR29" s="154"/>
      <c r="BKS29" s="154"/>
      <c r="BKT29" s="154"/>
      <c r="BKU29" s="154"/>
      <c r="BKV29" s="154"/>
      <c r="BKW29" s="154"/>
      <c r="BKX29" s="154"/>
      <c r="BKY29" s="154"/>
      <c r="BKZ29" s="154"/>
      <c r="BLA29" s="154"/>
      <c r="BLB29" s="154"/>
      <c r="BLC29" s="154"/>
      <c r="BLD29" s="154"/>
      <c r="BLE29" s="154"/>
      <c r="BLF29" s="154"/>
      <c r="BLG29" s="154"/>
      <c r="BLH29" s="154"/>
      <c r="BLI29" s="154"/>
      <c r="BLJ29" s="154"/>
      <c r="BLK29" s="154"/>
      <c r="BLL29" s="154"/>
      <c r="BLM29" s="154"/>
      <c r="BLN29" s="154"/>
      <c r="BLO29" s="154"/>
      <c r="BLP29" s="154"/>
      <c r="BLQ29" s="154"/>
      <c r="BLR29" s="154"/>
      <c r="BLS29" s="154"/>
      <c r="BLT29" s="154"/>
      <c r="BLU29" s="154"/>
      <c r="BLV29" s="154"/>
      <c r="BLW29" s="154"/>
      <c r="BLX29" s="154"/>
      <c r="BLY29" s="154"/>
      <c r="BLZ29" s="154"/>
      <c r="BMA29" s="154"/>
      <c r="BMB29" s="154"/>
      <c r="BMC29" s="154"/>
      <c r="BMD29" s="154"/>
      <c r="BME29" s="154"/>
      <c r="BMF29" s="154"/>
      <c r="BMG29" s="154"/>
      <c r="BMH29" s="154"/>
      <c r="BMI29" s="154"/>
      <c r="BMJ29" s="154"/>
      <c r="BMK29" s="154"/>
      <c r="BML29" s="154"/>
      <c r="BMM29" s="154"/>
      <c r="BMN29" s="154"/>
      <c r="BMO29" s="154"/>
      <c r="BMP29" s="154"/>
      <c r="BMQ29" s="154"/>
      <c r="BMR29" s="154"/>
      <c r="BMS29" s="154"/>
      <c r="BMT29" s="154"/>
      <c r="BMU29" s="154"/>
      <c r="BMV29" s="154"/>
      <c r="BMW29" s="154"/>
      <c r="BMX29" s="154"/>
      <c r="BMY29" s="154"/>
      <c r="BMZ29" s="154"/>
      <c r="BNA29" s="154"/>
      <c r="BNB29" s="154"/>
      <c r="BNC29" s="154"/>
      <c r="BND29" s="154"/>
      <c r="BNE29" s="154"/>
      <c r="BNF29" s="154"/>
      <c r="BNG29" s="154"/>
      <c r="BNH29" s="154"/>
      <c r="BNI29" s="154"/>
      <c r="BNJ29" s="154"/>
      <c r="BNK29" s="154"/>
      <c r="BNL29" s="154"/>
      <c r="BNM29" s="154"/>
      <c r="BNN29" s="154"/>
      <c r="BNO29" s="154"/>
      <c r="BNP29" s="154"/>
      <c r="BNQ29" s="154"/>
      <c r="BNR29" s="154"/>
      <c r="BNS29" s="154"/>
      <c r="BNT29" s="154"/>
      <c r="BNU29" s="154"/>
      <c r="BNV29" s="154"/>
      <c r="BNW29" s="154"/>
      <c r="BNX29" s="154"/>
      <c r="BNY29" s="154"/>
      <c r="BNZ29" s="154"/>
      <c r="BOA29" s="154"/>
      <c r="BOB29" s="154"/>
      <c r="BOC29" s="154"/>
      <c r="BOD29" s="154"/>
      <c r="BOE29" s="154"/>
      <c r="BOF29" s="154"/>
      <c r="BOG29" s="154"/>
      <c r="BOH29" s="154"/>
      <c r="BOI29" s="154"/>
      <c r="BOJ29" s="154"/>
      <c r="BOK29" s="154"/>
      <c r="BOL29" s="154"/>
      <c r="BOM29" s="154"/>
      <c r="BON29" s="154"/>
      <c r="BOO29" s="154"/>
      <c r="BOP29" s="154"/>
      <c r="BOQ29" s="154"/>
      <c r="BOR29" s="154"/>
      <c r="BOS29" s="154"/>
      <c r="BOT29" s="154"/>
      <c r="BOU29" s="154"/>
      <c r="BOV29" s="154"/>
      <c r="BOW29" s="154"/>
      <c r="BOX29" s="154"/>
      <c r="BOY29" s="154"/>
      <c r="BOZ29" s="154"/>
      <c r="BPA29" s="154"/>
      <c r="BPB29" s="154"/>
      <c r="BPC29" s="154"/>
      <c r="BPD29" s="154"/>
      <c r="BPE29" s="154"/>
      <c r="BPF29" s="154"/>
      <c r="BPG29" s="154"/>
      <c r="BPH29" s="154"/>
      <c r="BPI29" s="154"/>
      <c r="BPJ29" s="154"/>
      <c r="BPK29" s="154"/>
      <c r="BPL29" s="154"/>
      <c r="BPM29" s="154"/>
      <c r="BPN29" s="154"/>
      <c r="BPO29" s="154"/>
      <c r="BPP29" s="154"/>
      <c r="BPQ29" s="154"/>
      <c r="BPR29" s="154"/>
      <c r="BPS29" s="154"/>
      <c r="BPT29" s="154"/>
      <c r="BPU29" s="154"/>
      <c r="BPV29" s="154"/>
      <c r="BPW29" s="154"/>
      <c r="BPX29" s="154"/>
      <c r="BPY29" s="154"/>
      <c r="BPZ29" s="154"/>
      <c r="BQA29" s="154"/>
      <c r="BQB29" s="154"/>
      <c r="BQC29" s="154"/>
      <c r="BQD29" s="154"/>
      <c r="BQE29" s="154"/>
      <c r="BQF29" s="154"/>
      <c r="BQG29" s="154"/>
      <c r="BQH29" s="154"/>
      <c r="BQI29" s="154"/>
      <c r="BQJ29" s="154"/>
      <c r="BQK29" s="154"/>
      <c r="BQL29" s="154"/>
      <c r="BQM29" s="154"/>
      <c r="BQN29" s="154"/>
      <c r="BQO29" s="154"/>
      <c r="BQP29" s="154"/>
      <c r="BQQ29" s="154"/>
      <c r="BQR29" s="154"/>
      <c r="BQS29" s="154"/>
      <c r="BQT29" s="154"/>
      <c r="BQU29" s="154"/>
      <c r="BQV29" s="154"/>
      <c r="BQW29" s="154"/>
      <c r="BQX29" s="154"/>
      <c r="BQY29" s="154"/>
      <c r="BQZ29" s="154"/>
      <c r="BRA29" s="154"/>
      <c r="BRB29" s="154"/>
      <c r="BRC29" s="154"/>
      <c r="BRD29" s="154"/>
      <c r="BRE29" s="154"/>
      <c r="BRF29" s="154"/>
      <c r="BRG29" s="154"/>
      <c r="BRH29" s="154"/>
      <c r="BRI29" s="154"/>
      <c r="BRJ29" s="154"/>
      <c r="BRK29" s="154"/>
      <c r="BRL29" s="154"/>
      <c r="BRM29" s="154"/>
      <c r="BRN29" s="154"/>
      <c r="BRO29" s="154"/>
      <c r="BRP29" s="154"/>
      <c r="BRQ29" s="154"/>
      <c r="BRR29" s="154"/>
      <c r="BRS29" s="154"/>
      <c r="BRT29" s="154"/>
      <c r="BRU29" s="154"/>
      <c r="BRV29" s="154"/>
      <c r="BRW29" s="154"/>
      <c r="BRX29" s="154"/>
      <c r="BRY29" s="154"/>
      <c r="BRZ29" s="154"/>
      <c r="BSA29" s="154"/>
      <c r="BSB29" s="154"/>
      <c r="BSC29" s="154"/>
      <c r="BSD29" s="154"/>
      <c r="BSE29" s="154"/>
      <c r="BSF29" s="154"/>
      <c r="BSG29" s="154"/>
      <c r="BSH29" s="154"/>
      <c r="BSI29" s="154"/>
      <c r="BSJ29" s="154"/>
      <c r="BSK29" s="154"/>
      <c r="BSL29" s="154"/>
      <c r="BSM29" s="154"/>
      <c r="BSN29" s="154"/>
      <c r="BSO29" s="154"/>
      <c r="BSP29" s="154"/>
      <c r="BSQ29" s="154"/>
      <c r="BSR29" s="154"/>
      <c r="BSS29" s="154"/>
      <c r="BST29" s="154"/>
      <c r="BSU29" s="154"/>
      <c r="BSV29" s="154"/>
      <c r="BSW29" s="154"/>
      <c r="BSX29" s="154"/>
      <c r="BSY29" s="154"/>
      <c r="BSZ29" s="154"/>
      <c r="BTA29" s="154"/>
      <c r="BTB29" s="154"/>
      <c r="BTC29" s="154"/>
      <c r="BTD29" s="154"/>
      <c r="BTE29" s="154"/>
      <c r="BTF29" s="154"/>
      <c r="BTG29" s="154"/>
      <c r="BTH29" s="154"/>
      <c r="BTI29" s="154"/>
      <c r="BTJ29" s="154"/>
      <c r="BTK29" s="154"/>
      <c r="BTL29" s="154"/>
      <c r="BTM29" s="154"/>
      <c r="BTN29" s="154"/>
      <c r="BTO29" s="154"/>
      <c r="BTP29" s="154"/>
      <c r="BTQ29" s="154"/>
      <c r="BTR29" s="154"/>
      <c r="BTS29" s="154"/>
      <c r="BTT29" s="154"/>
      <c r="BTU29" s="154"/>
      <c r="BTV29" s="154"/>
      <c r="BTW29" s="154"/>
      <c r="BTX29" s="154"/>
      <c r="BTY29" s="154"/>
      <c r="BTZ29" s="154"/>
      <c r="BUA29" s="154"/>
      <c r="BUB29" s="154"/>
      <c r="BUC29" s="154"/>
      <c r="BUD29" s="154"/>
      <c r="BUE29" s="154"/>
      <c r="BUF29" s="154"/>
      <c r="BUG29" s="154"/>
      <c r="BUH29" s="154"/>
      <c r="BUI29" s="154"/>
      <c r="BUJ29" s="154"/>
      <c r="BUK29" s="154"/>
      <c r="BUL29" s="154"/>
      <c r="BUM29" s="154"/>
      <c r="BUN29" s="154"/>
      <c r="BUO29" s="154"/>
      <c r="BUP29" s="154"/>
      <c r="BUQ29" s="154"/>
      <c r="BUR29" s="154"/>
      <c r="BUS29" s="154"/>
      <c r="BUT29" s="154"/>
      <c r="BUU29" s="154"/>
      <c r="BUV29" s="154"/>
      <c r="BUW29" s="154"/>
      <c r="BUX29" s="154"/>
      <c r="BUY29" s="154"/>
      <c r="BUZ29" s="154"/>
      <c r="BVA29" s="154"/>
      <c r="BVB29" s="154"/>
      <c r="BVC29" s="154"/>
      <c r="BVD29" s="154"/>
      <c r="BVE29" s="154"/>
      <c r="BVF29" s="154"/>
      <c r="BVG29" s="154"/>
      <c r="BVH29" s="154"/>
      <c r="BVI29" s="154"/>
      <c r="BVJ29" s="154"/>
      <c r="BVK29" s="154"/>
      <c r="BVL29" s="154"/>
      <c r="BVM29" s="154"/>
      <c r="BVN29" s="154"/>
      <c r="BVO29" s="154"/>
      <c r="BVP29" s="154"/>
      <c r="BVQ29" s="154"/>
      <c r="BVR29" s="154"/>
      <c r="BVS29" s="154"/>
      <c r="BVT29" s="154"/>
      <c r="BVU29" s="154"/>
      <c r="BVV29" s="154"/>
      <c r="BVW29" s="154"/>
      <c r="BVX29" s="154"/>
      <c r="BVY29" s="154"/>
      <c r="BVZ29" s="154"/>
      <c r="BWA29" s="154"/>
      <c r="BWB29" s="154"/>
      <c r="BWC29" s="154"/>
      <c r="BWD29" s="154"/>
      <c r="BWE29" s="154"/>
      <c r="BWF29" s="154"/>
      <c r="BWG29" s="154"/>
      <c r="BWH29" s="154"/>
      <c r="BWI29" s="154"/>
      <c r="BWJ29" s="154"/>
      <c r="BWK29" s="154"/>
      <c r="BWL29" s="154"/>
      <c r="BWM29" s="154"/>
      <c r="BWN29" s="154"/>
      <c r="BWO29" s="154"/>
      <c r="BWP29" s="154"/>
      <c r="BWQ29" s="154"/>
      <c r="BWR29" s="154"/>
      <c r="BWS29" s="154"/>
      <c r="BWT29" s="154"/>
      <c r="BWU29" s="154"/>
      <c r="BWV29" s="154"/>
      <c r="BWW29" s="154"/>
      <c r="BWX29" s="154"/>
      <c r="BWY29" s="154"/>
      <c r="BWZ29" s="154"/>
      <c r="BXA29" s="154"/>
      <c r="BXB29" s="154"/>
      <c r="BXC29" s="154"/>
      <c r="BXD29" s="154"/>
      <c r="BXE29" s="154"/>
      <c r="BXF29" s="154"/>
      <c r="BXG29" s="154"/>
      <c r="BXH29" s="154"/>
      <c r="BXI29" s="154"/>
      <c r="BXJ29" s="154"/>
      <c r="BXK29" s="154"/>
      <c r="BXL29" s="154"/>
      <c r="BXM29" s="154"/>
      <c r="BXN29" s="154"/>
      <c r="BXO29" s="154"/>
      <c r="BXP29" s="154"/>
      <c r="BXQ29" s="154"/>
      <c r="BXR29" s="154"/>
      <c r="BXS29" s="154"/>
      <c r="BXT29" s="154"/>
      <c r="BXU29" s="154"/>
      <c r="BXV29" s="154"/>
      <c r="BXW29" s="154"/>
      <c r="BXX29" s="154"/>
      <c r="BXY29" s="154"/>
      <c r="BXZ29" s="154"/>
      <c r="BYA29" s="154"/>
      <c r="BYB29" s="154"/>
      <c r="BYC29" s="154"/>
      <c r="BYD29" s="154"/>
      <c r="BYE29" s="154"/>
      <c r="BYF29" s="154"/>
      <c r="BYG29" s="154"/>
      <c r="BYH29" s="154"/>
      <c r="BYI29" s="154"/>
      <c r="BYJ29" s="154"/>
      <c r="BYK29" s="154"/>
      <c r="BYL29" s="154"/>
      <c r="BYM29" s="154"/>
      <c r="BYN29" s="154"/>
      <c r="BYO29" s="154"/>
      <c r="BYP29" s="154"/>
      <c r="BYQ29" s="154"/>
      <c r="BYR29" s="154"/>
      <c r="BYS29" s="154"/>
      <c r="BYT29" s="154"/>
      <c r="BYU29" s="154"/>
      <c r="BYV29" s="154"/>
      <c r="BYW29" s="154"/>
      <c r="BYX29" s="154"/>
      <c r="BYY29" s="154"/>
      <c r="BYZ29" s="154"/>
      <c r="BZA29" s="154"/>
      <c r="BZB29" s="154"/>
      <c r="BZC29" s="154"/>
      <c r="BZD29" s="154"/>
      <c r="BZE29" s="154"/>
      <c r="BZF29" s="154"/>
      <c r="BZG29" s="154"/>
      <c r="BZH29" s="154"/>
      <c r="BZI29" s="154"/>
      <c r="BZJ29" s="154"/>
      <c r="BZK29" s="154"/>
      <c r="BZL29" s="154"/>
      <c r="BZM29" s="154"/>
      <c r="BZN29" s="154"/>
      <c r="BZO29" s="154"/>
      <c r="BZP29" s="154"/>
      <c r="BZQ29" s="154"/>
      <c r="BZR29" s="154"/>
      <c r="BZS29" s="154"/>
      <c r="BZT29" s="154"/>
      <c r="BZU29" s="154"/>
      <c r="BZV29" s="154"/>
      <c r="BZW29" s="154"/>
      <c r="BZX29" s="154"/>
      <c r="BZY29" s="154"/>
      <c r="BZZ29" s="154"/>
      <c r="CAA29" s="154"/>
      <c r="CAB29" s="154"/>
      <c r="CAC29" s="154"/>
      <c r="CAD29" s="154"/>
      <c r="CAE29" s="154"/>
      <c r="CAF29" s="154"/>
      <c r="CAG29" s="154"/>
      <c r="CAH29" s="154"/>
      <c r="CAI29" s="154"/>
      <c r="CAJ29" s="154"/>
      <c r="CAK29" s="154"/>
      <c r="CAL29" s="154"/>
      <c r="CAM29" s="154"/>
      <c r="CAN29" s="154"/>
      <c r="CAO29" s="154"/>
      <c r="CAP29" s="154"/>
      <c r="CAQ29" s="154"/>
      <c r="CAR29" s="154"/>
      <c r="CAS29" s="154"/>
      <c r="CAT29" s="154"/>
      <c r="CAU29" s="154"/>
      <c r="CAV29" s="154"/>
      <c r="CAW29" s="154"/>
      <c r="CAX29" s="154"/>
      <c r="CAY29" s="154"/>
      <c r="CAZ29" s="154"/>
      <c r="CBA29" s="154"/>
      <c r="CBB29" s="154"/>
      <c r="CBC29" s="154"/>
      <c r="CBD29" s="154"/>
      <c r="CBE29" s="154"/>
      <c r="CBF29" s="154"/>
      <c r="CBG29" s="154"/>
      <c r="CBH29" s="154"/>
      <c r="CBI29" s="154"/>
      <c r="CBJ29" s="154"/>
      <c r="CBK29" s="154"/>
      <c r="CBL29" s="154"/>
      <c r="CBM29" s="154"/>
      <c r="CBN29" s="154"/>
      <c r="CBO29" s="154"/>
      <c r="CBP29" s="154"/>
      <c r="CBQ29" s="154"/>
      <c r="CBR29" s="154"/>
      <c r="CBS29" s="154"/>
      <c r="CBT29" s="154"/>
      <c r="CBU29" s="154"/>
      <c r="CBV29" s="154"/>
      <c r="CBW29" s="154"/>
      <c r="CBX29" s="154"/>
      <c r="CBY29" s="154"/>
      <c r="CBZ29" s="154"/>
      <c r="CCA29" s="154"/>
      <c r="CCB29" s="154"/>
      <c r="CCC29" s="154"/>
      <c r="CCD29" s="154"/>
      <c r="CCE29" s="154"/>
      <c r="CCF29" s="154"/>
      <c r="CCG29" s="154"/>
      <c r="CCH29" s="154"/>
      <c r="CCI29" s="154"/>
      <c r="CCJ29" s="154"/>
      <c r="CCK29" s="154"/>
      <c r="CCL29" s="154"/>
      <c r="CCM29" s="154"/>
      <c r="CCN29" s="154"/>
      <c r="CCO29" s="154"/>
      <c r="CCP29" s="154"/>
      <c r="CCQ29" s="154"/>
      <c r="CCR29" s="154"/>
      <c r="CCS29" s="154"/>
      <c r="CCT29" s="154"/>
      <c r="CCU29" s="154"/>
      <c r="CCV29" s="154"/>
      <c r="CCW29" s="154"/>
      <c r="CCX29" s="154"/>
      <c r="CCY29" s="154"/>
      <c r="CCZ29" s="154"/>
      <c r="CDA29" s="154"/>
      <c r="CDB29" s="154"/>
      <c r="CDC29" s="154"/>
      <c r="CDD29" s="154"/>
      <c r="CDE29" s="154"/>
      <c r="CDF29" s="154"/>
      <c r="CDG29" s="154"/>
      <c r="CDH29" s="154"/>
      <c r="CDI29" s="154"/>
      <c r="CDJ29" s="154"/>
      <c r="CDK29" s="154"/>
      <c r="CDL29" s="154"/>
      <c r="CDM29" s="154"/>
      <c r="CDN29" s="154"/>
      <c r="CDO29" s="154"/>
      <c r="CDP29" s="154"/>
      <c r="CDQ29" s="154"/>
      <c r="CDR29" s="154"/>
      <c r="CDS29" s="154"/>
      <c r="CDT29" s="154"/>
      <c r="CDU29" s="154"/>
      <c r="CDV29" s="154"/>
      <c r="CDW29" s="154"/>
      <c r="CDX29" s="154"/>
      <c r="CDY29" s="154"/>
      <c r="CDZ29" s="154"/>
      <c r="CEA29" s="154"/>
      <c r="CEB29" s="154"/>
      <c r="CEC29" s="154"/>
      <c r="CED29" s="154"/>
      <c r="CEE29" s="154"/>
      <c r="CEF29" s="154"/>
      <c r="CEG29" s="154"/>
      <c r="CEH29" s="154"/>
      <c r="CEI29" s="154"/>
      <c r="CEJ29" s="154"/>
      <c r="CEK29" s="154"/>
      <c r="CEL29" s="154"/>
      <c r="CEM29" s="154"/>
      <c r="CEN29" s="154"/>
      <c r="CEO29" s="154"/>
      <c r="CEP29" s="154"/>
      <c r="CEQ29" s="154"/>
      <c r="CER29" s="154"/>
      <c r="CES29" s="154"/>
      <c r="CET29" s="154"/>
      <c r="CEU29" s="154"/>
      <c r="CEV29" s="154"/>
      <c r="CEW29" s="154"/>
      <c r="CEX29" s="154"/>
      <c r="CEY29" s="154"/>
      <c r="CEZ29" s="154"/>
      <c r="CFA29" s="154"/>
      <c r="CFB29" s="154"/>
      <c r="CFC29" s="154"/>
      <c r="CFD29" s="154"/>
      <c r="CFE29" s="154"/>
      <c r="CFF29" s="154"/>
      <c r="CFG29" s="154"/>
      <c r="CFH29" s="154"/>
      <c r="CFI29" s="154"/>
      <c r="CFJ29" s="154"/>
      <c r="CFK29" s="154"/>
      <c r="CFL29" s="154"/>
      <c r="CFM29" s="154"/>
      <c r="CFN29" s="154"/>
      <c r="CFO29" s="154"/>
      <c r="CFP29" s="154"/>
      <c r="CFQ29" s="154"/>
      <c r="CFR29" s="154"/>
      <c r="CFS29" s="154"/>
      <c r="CFT29" s="154"/>
      <c r="CFU29" s="154"/>
      <c r="CFV29" s="154"/>
      <c r="CFW29" s="154"/>
      <c r="CFX29" s="154"/>
      <c r="CFY29" s="154"/>
      <c r="CFZ29" s="154"/>
      <c r="CGA29" s="154"/>
      <c r="CGB29" s="154"/>
      <c r="CGC29" s="154"/>
      <c r="CGD29" s="154"/>
      <c r="CGE29" s="154"/>
      <c r="CGF29" s="154"/>
      <c r="CGG29" s="154"/>
      <c r="CGH29" s="154"/>
      <c r="CGI29" s="154"/>
      <c r="CGJ29" s="154"/>
      <c r="CGK29" s="154"/>
      <c r="CGL29" s="154"/>
      <c r="CGM29" s="154"/>
      <c r="CGN29" s="154"/>
      <c r="CGO29" s="154"/>
      <c r="CGP29" s="154"/>
      <c r="CGQ29" s="154"/>
      <c r="CGR29" s="154"/>
      <c r="CGS29" s="154"/>
      <c r="CGT29" s="154"/>
      <c r="CGU29" s="154"/>
      <c r="CGV29" s="154"/>
      <c r="CGW29" s="154"/>
      <c r="CGX29" s="154"/>
      <c r="CGY29" s="154"/>
      <c r="CGZ29" s="154"/>
      <c r="CHA29" s="154"/>
      <c r="CHB29" s="154"/>
      <c r="CHC29" s="154"/>
      <c r="CHD29" s="154"/>
      <c r="CHE29" s="154"/>
      <c r="CHF29" s="154"/>
      <c r="CHG29" s="154"/>
      <c r="CHH29" s="154"/>
      <c r="CHI29" s="154"/>
      <c r="CHJ29" s="154"/>
      <c r="CHK29" s="154"/>
      <c r="CHL29" s="154"/>
      <c r="CHM29" s="154"/>
      <c r="CHN29" s="154"/>
      <c r="CHO29" s="154"/>
      <c r="CHP29" s="154"/>
      <c r="CHQ29" s="154"/>
      <c r="CHR29" s="154"/>
      <c r="CHS29" s="154"/>
      <c r="CHT29" s="154"/>
      <c r="CHU29" s="154"/>
      <c r="CHV29" s="154"/>
      <c r="CHW29" s="154"/>
      <c r="CHX29" s="154"/>
      <c r="CHY29" s="154"/>
      <c r="CHZ29" s="154"/>
      <c r="CIA29" s="154"/>
      <c r="CIB29" s="154"/>
      <c r="CIC29" s="154"/>
      <c r="CID29" s="154"/>
      <c r="CIE29" s="154"/>
      <c r="CIF29" s="154"/>
      <c r="CIG29" s="154"/>
      <c r="CIH29" s="154"/>
      <c r="CII29" s="154"/>
      <c r="CIJ29" s="154"/>
      <c r="CIK29" s="154"/>
      <c r="CIL29" s="154"/>
      <c r="CIM29" s="154"/>
      <c r="CIN29" s="154"/>
      <c r="CIO29" s="154"/>
      <c r="CIP29" s="154"/>
      <c r="CIQ29" s="154"/>
      <c r="CIR29" s="154"/>
      <c r="CIS29" s="154"/>
      <c r="CIT29" s="154"/>
      <c r="CIU29" s="154"/>
      <c r="CIV29" s="154"/>
      <c r="CIW29" s="154"/>
      <c r="CIX29" s="154"/>
      <c r="CIY29" s="154"/>
      <c r="CIZ29" s="154"/>
      <c r="CJA29" s="154"/>
      <c r="CJB29" s="154"/>
      <c r="CJC29" s="154"/>
      <c r="CJD29" s="154"/>
      <c r="CJE29" s="154"/>
      <c r="CJF29" s="154"/>
      <c r="CJG29" s="154"/>
      <c r="CJH29" s="154"/>
      <c r="CJI29" s="154"/>
      <c r="CJJ29" s="154"/>
      <c r="CJK29" s="154"/>
      <c r="CJL29" s="154"/>
      <c r="CJM29" s="154"/>
      <c r="CJN29" s="154"/>
      <c r="CJO29" s="154"/>
      <c r="CJP29" s="154"/>
      <c r="CJQ29" s="154"/>
      <c r="CJR29" s="154"/>
      <c r="CJS29" s="154"/>
      <c r="CJT29" s="154"/>
      <c r="CJU29" s="154"/>
      <c r="CJV29" s="154"/>
      <c r="CJW29" s="154"/>
      <c r="CJX29" s="154"/>
      <c r="CJY29" s="154"/>
      <c r="CJZ29" s="154"/>
      <c r="CKA29" s="154"/>
      <c r="CKB29" s="154"/>
      <c r="CKC29" s="154"/>
      <c r="CKD29" s="154"/>
      <c r="CKE29" s="154"/>
      <c r="CKF29" s="154"/>
      <c r="CKG29" s="154"/>
      <c r="CKH29" s="154"/>
      <c r="CKI29" s="154"/>
      <c r="CKJ29" s="154"/>
      <c r="CKK29" s="154"/>
      <c r="CKL29" s="154"/>
      <c r="CKM29" s="154"/>
      <c r="CKN29" s="154"/>
      <c r="CKO29" s="154"/>
      <c r="CKP29" s="154"/>
      <c r="CKQ29" s="154"/>
      <c r="CKR29" s="154"/>
      <c r="CKS29" s="154"/>
      <c r="CKT29" s="154"/>
      <c r="CKU29" s="154"/>
      <c r="CKV29" s="154"/>
      <c r="CKW29" s="154"/>
      <c r="CKX29" s="154"/>
      <c r="CKY29" s="154"/>
      <c r="CKZ29" s="154"/>
      <c r="CLA29" s="154"/>
      <c r="CLB29" s="154"/>
      <c r="CLC29" s="154"/>
      <c r="CLD29" s="154"/>
      <c r="CLE29" s="154"/>
      <c r="CLF29" s="154"/>
      <c r="CLG29" s="154"/>
      <c r="CLH29" s="154"/>
      <c r="CLI29" s="154"/>
      <c r="CLJ29" s="154"/>
      <c r="CLK29" s="154"/>
      <c r="CLL29" s="154"/>
      <c r="CLM29" s="154"/>
      <c r="CLN29" s="154"/>
      <c r="CLO29" s="154"/>
      <c r="CLP29" s="154"/>
      <c r="CLQ29" s="154"/>
      <c r="CLR29" s="154"/>
      <c r="CLS29" s="154"/>
      <c r="CLT29" s="154"/>
      <c r="CLU29" s="154"/>
      <c r="CLV29" s="154"/>
      <c r="CLW29" s="154"/>
      <c r="CLX29" s="154"/>
      <c r="CLY29" s="154"/>
      <c r="CLZ29" s="154"/>
      <c r="CMA29" s="154"/>
      <c r="CMB29" s="154"/>
      <c r="CMC29" s="154"/>
      <c r="CMD29" s="154"/>
      <c r="CME29" s="154"/>
      <c r="CMF29" s="154"/>
      <c r="CMG29" s="154"/>
      <c r="CMH29" s="154"/>
      <c r="CMI29" s="154"/>
      <c r="CMJ29" s="154"/>
      <c r="CMK29" s="154"/>
      <c r="CML29" s="154"/>
      <c r="CMM29" s="154"/>
      <c r="CMN29" s="154"/>
      <c r="CMO29" s="154"/>
      <c r="CMP29" s="154"/>
      <c r="CMQ29" s="154"/>
      <c r="CMR29" s="154"/>
      <c r="CMS29" s="154"/>
      <c r="CMT29" s="154"/>
      <c r="CMU29" s="154"/>
      <c r="CMV29" s="154"/>
      <c r="CMW29" s="154"/>
      <c r="CMX29" s="154"/>
      <c r="CMY29" s="154"/>
      <c r="CMZ29" s="154"/>
      <c r="CNA29" s="154"/>
      <c r="CNB29" s="154"/>
      <c r="CNC29" s="154"/>
      <c r="CND29" s="154"/>
      <c r="CNE29" s="154"/>
      <c r="CNF29" s="154"/>
      <c r="CNG29" s="154"/>
      <c r="CNH29" s="154"/>
      <c r="CNI29" s="154"/>
      <c r="CNJ29" s="154"/>
      <c r="CNK29" s="154"/>
      <c r="CNL29" s="154"/>
      <c r="CNM29" s="154"/>
      <c r="CNN29" s="154"/>
      <c r="CNO29" s="154"/>
      <c r="CNP29" s="154"/>
      <c r="CNQ29" s="154"/>
      <c r="CNR29" s="154"/>
      <c r="CNS29" s="154"/>
      <c r="CNT29" s="154"/>
      <c r="CNU29" s="154"/>
      <c r="CNV29" s="154"/>
      <c r="CNW29" s="154"/>
      <c r="CNX29" s="154"/>
      <c r="CNY29" s="154"/>
      <c r="CNZ29" s="154"/>
      <c r="COA29" s="154"/>
      <c r="COB29" s="154"/>
      <c r="COC29" s="154"/>
      <c r="COD29" s="154"/>
      <c r="COE29" s="154"/>
      <c r="COF29" s="154"/>
      <c r="COG29" s="154"/>
      <c r="COH29" s="154"/>
      <c r="COI29" s="154"/>
      <c r="COJ29" s="154"/>
      <c r="COK29" s="154"/>
      <c r="COL29" s="154"/>
      <c r="COM29" s="154"/>
      <c r="CON29" s="154"/>
      <c r="COO29" s="154"/>
      <c r="COP29" s="154"/>
      <c r="COQ29" s="154"/>
      <c r="COR29" s="154"/>
      <c r="COS29" s="154"/>
      <c r="COT29" s="154"/>
      <c r="COU29" s="154"/>
      <c r="COV29" s="154"/>
      <c r="COW29" s="154"/>
      <c r="COX29" s="154"/>
      <c r="COY29" s="154"/>
      <c r="COZ29" s="154"/>
      <c r="CPA29" s="154"/>
      <c r="CPB29" s="154"/>
      <c r="CPC29" s="154"/>
      <c r="CPD29" s="154"/>
      <c r="CPE29" s="154"/>
      <c r="CPF29" s="154"/>
      <c r="CPG29" s="154"/>
      <c r="CPH29" s="154"/>
      <c r="CPI29" s="154"/>
      <c r="CPJ29" s="154"/>
      <c r="CPK29" s="154"/>
      <c r="CPL29" s="154"/>
      <c r="CPM29" s="154"/>
      <c r="CPN29" s="154"/>
      <c r="CPO29" s="154"/>
      <c r="CPP29" s="154"/>
      <c r="CPQ29" s="154"/>
      <c r="CPR29" s="154"/>
      <c r="CPS29" s="154"/>
      <c r="CPT29" s="154"/>
      <c r="CPU29" s="154"/>
      <c r="CPV29" s="154"/>
      <c r="CPW29" s="154"/>
      <c r="CPX29" s="154"/>
      <c r="CPY29" s="154"/>
      <c r="CPZ29" s="154"/>
      <c r="CQA29" s="154"/>
      <c r="CQB29" s="154"/>
      <c r="CQC29" s="154"/>
      <c r="CQD29" s="154"/>
      <c r="CQE29" s="154"/>
      <c r="CQF29" s="154"/>
      <c r="CQG29" s="154"/>
      <c r="CQH29" s="154"/>
      <c r="CQI29" s="154"/>
      <c r="CQJ29" s="154"/>
      <c r="CQK29" s="154"/>
      <c r="CQL29" s="154"/>
      <c r="CQM29" s="154"/>
      <c r="CQN29" s="154"/>
      <c r="CQO29" s="154"/>
      <c r="CQP29" s="154"/>
      <c r="CQQ29" s="154"/>
      <c r="CQR29" s="154"/>
      <c r="CQS29" s="154"/>
      <c r="CQT29" s="154"/>
      <c r="CQU29" s="154"/>
      <c r="CQV29" s="154"/>
      <c r="CQW29" s="154"/>
      <c r="CQX29" s="154"/>
      <c r="CQY29" s="154"/>
      <c r="CQZ29" s="154"/>
      <c r="CRA29" s="154"/>
      <c r="CRB29" s="154"/>
      <c r="CRC29" s="154"/>
      <c r="CRD29" s="154"/>
      <c r="CRE29" s="154"/>
      <c r="CRF29" s="154"/>
      <c r="CRG29" s="154"/>
      <c r="CRH29" s="154"/>
      <c r="CRI29" s="154"/>
      <c r="CRJ29" s="154"/>
      <c r="CRK29" s="154"/>
      <c r="CRL29" s="154"/>
      <c r="CRM29" s="154"/>
      <c r="CRN29" s="154"/>
      <c r="CRO29" s="154"/>
      <c r="CRP29" s="154"/>
      <c r="CRQ29" s="154"/>
      <c r="CRR29" s="154"/>
      <c r="CRS29" s="154"/>
      <c r="CRT29" s="154"/>
      <c r="CRU29" s="154"/>
      <c r="CRV29" s="154"/>
      <c r="CRW29" s="154"/>
      <c r="CRX29" s="154"/>
      <c r="CRY29" s="154"/>
      <c r="CRZ29" s="154"/>
      <c r="CSA29" s="154"/>
      <c r="CSB29" s="154"/>
      <c r="CSC29" s="154"/>
      <c r="CSD29" s="154"/>
      <c r="CSE29" s="154"/>
      <c r="CSF29" s="154"/>
      <c r="CSG29" s="154"/>
      <c r="CSH29" s="154"/>
      <c r="CSI29" s="154"/>
      <c r="CSJ29" s="154"/>
      <c r="CSK29" s="154"/>
      <c r="CSL29" s="154"/>
      <c r="CSM29" s="154"/>
      <c r="CSN29" s="154"/>
      <c r="CSO29" s="154"/>
      <c r="CSP29" s="154"/>
      <c r="CSQ29" s="154"/>
      <c r="CSR29" s="154"/>
      <c r="CSS29" s="154"/>
      <c r="CST29" s="154"/>
      <c r="CSU29" s="154"/>
      <c r="CSV29" s="154"/>
      <c r="CSW29" s="154"/>
      <c r="CSX29" s="154"/>
      <c r="CSY29" s="154"/>
      <c r="CSZ29" s="154"/>
      <c r="CTA29" s="154"/>
      <c r="CTB29" s="154"/>
      <c r="CTC29" s="154"/>
      <c r="CTD29" s="154"/>
      <c r="CTE29" s="154"/>
      <c r="CTF29" s="154"/>
      <c r="CTG29" s="154"/>
      <c r="CTH29" s="154"/>
      <c r="CTI29" s="154"/>
      <c r="CTJ29" s="154"/>
      <c r="CTK29" s="154"/>
      <c r="CTL29" s="154"/>
      <c r="CTM29" s="154"/>
      <c r="CTN29" s="154"/>
      <c r="CTO29" s="154"/>
      <c r="CTP29" s="154"/>
      <c r="CTQ29" s="154"/>
      <c r="CTR29" s="154"/>
      <c r="CTS29" s="154"/>
      <c r="CTT29" s="154"/>
      <c r="CTU29" s="154"/>
      <c r="CTV29" s="154"/>
      <c r="CTW29" s="154"/>
      <c r="CTX29" s="154"/>
      <c r="CTY29" s="154"/>
      <c r="CTZ29" s="154"/>
      <c r="CUA29" s="154"/>
      <c r="CUB29" s="154"/>
      <c r="CUC29" s="154"/>
      <c r="CUD29" s="154"/>
      <c r="CUE29" s="154"/>
      <c r="CUF29" s="154"/>
      <c r="CUG29" s="154"/>
      <c r="CUH29" s="154"/>
      <c r="CUI29" s="154"/>
      <c r="CUJ29" s="154"/>
      <c r="CUK29" s="154"/>
      <c r="CUL29" s="154"/>
      <c r="CUM29" s="154"/>
      <c r="CUN29" s="154"/>
      <c r="CUO29" s="154"/>
      <c r="CUP29" s="154"/>
      <c r="CUQ29" s="154"/>
      <c r="CUR29" s="154"/>
      <c r="CUS29" s="154"/>
      <c r="CUT29" s="154"/>
      <c r="CUU29" s="154"/>
      <c r="CUV29" s="154"/>
      <c r="CUW29" s="154"/>
      <c r="CUX29" s="154"/>
      <c r="CUY29" s="154"/>
      <c r="CUZ29" s="154"/>
      <c r="CVA29" s="154"/>
      <c r="CVB29" s="154"/>
      <c r="CVC29" s="154"/>
      <c r="CVD29" s="154"/>
      <c r="CVE29" s="154"/>
      <c r="CVF29" s="154"/>
      <c r="CVG29" s="154"/>
      <c r="CVH29" s="154"/>
      <c r="CVI29" s="154"/>
      <c r="CVJ29" s="154"/>
      <c r="CVK29" s="154"/>
      <c r="CVL29" s="154"/>
      <c r="CVM29" s="154"/>
      <c r="CVN29" s="154"/>
      <c r="CVO29" s="154"/>
      <c r="CVP29" s="154"/>
      <c r="CVQ29" s="154"/>
      <c r="CVR29" s="154"/>
      <c r="CVS29" s="154"/>
      <c r="CVT29" s="154"/>
      <c r="CVU29" s="154"/>
      <c r="CVV29" s="154"/>
      <c r="CVW29" s="154"/>
      <c r="CVX29" s="154"/>
      <c r="CVY29" s="154"/>
      <c r="CVZ29" s="154"/>
      <c r="CWA29" s="154"/>
      <c r="CWB29" s="154"/>
      <c r="CWC29" s="154"/>
      <c r="CWD29" s="154"/>
      <c r="CWE29" s="154"/>
      <c r="CWF29" s="154"/>
      <c r="CWG29" s="154"/>
      <c r="CWH29" s="154"/>
      <c r="CWI29" s="154"/>
      <c r="CWJ29" s="154"/>
      <c r="CWK29" s="154"/>
      <c r="CWL29" s="154"/>
      <c r="CWM29" s="154"/>
      <c r="CWN29" s="154"/>
      <c r="CWO29" s="154"/>
      <c r="CWP29" s="154"/>
      <c r="CWQ29" s="154"/>
      <c r="CWR29" s="154"/>
      <c r="CWS29" s="154"/>
      <c r="CWT29" s="154"/>
      <c r="CWU29" s="154"/>
      <c r="CWV29" s="154"/>
      <c r="CWW29" s="154"/>
      <c r="CWX29" s="154"/>
      <c r="CWY29" s="154"/>
      <c r="CWZ29" s="154"/>
      <c r="CXA29" s="154"/>
      <c r="CXB29" s="154"/>
      <c r="CXC29" s="154"/>
      <c r="CXD29" s="154"/>
      <c r="CXE29" s="154"/>
      <c r="CXF29" s="154"/>
      <c r="CXG29" s="154"/>
      <c r="CXH29" s="154"/>
      <c r="CXI29" s="154"/>
      <c r="CXJ29" s="154"/>
      <c r="CXK29" s="154"/>
      <c r="CXL29" s="154"/>
      <c r="CXM29" s="154"/>
      <c r="CXN29" s="154"/>
      <c r="CXO29" s="154"/>
      <c r="CXP29" s="154"/>
      <c r="CXQ29" s="154"/>
      <c r="CXR29" s="154"/>
      <c r="CXS29" s="154"/>
      <c r="CXT29" s="154"/>
      <c r="CXU29" s="154"/>
      <c r="CXV29" s="154"/>
      <c r="CXW29" s="154"/>
      <c r="CXX29" s="154"/>
      <c r="CXY29" s="154"/>
      <c r="CXZ29" s="154"/>
      <c r="CYA29" s="154"/>
      <c r="CYB29" s="154"/>
      <c r="CYC29" s="154"/>
      <c r="CYD29" s="154"/>
      <c r="CYE29" s="154"/>
      <c r="CYF29" s="154"/>
      <c r="CYG29" s="154"/>
      <c r="CYH29" s="154"/>
      <c r="CYI29" s="154"/>
      <c r="CYJ29" s="154"/>
      <c r="CYK29" s="154"/>
      <c r="CYL29" s="154"/>
      <c r="CYM29" s="154"/>
      <c r="CYN29" s="154"/>
      <c r="CYO29" s="154"/>
      <c r="CYP29" s="154"/>
      <c r="CYQ29" s="154"/>
      <c r="CYR29" s="154"/>
      <c r="CYS29" s="154"/>
      <c r="CYT29" s="154"/>
      <c r="CYU29" s="154"/>
      <c r="CYV29" s="154"/>
      <c r="CYW29" s="154"/>
      <c r="CYX29" s="154"/>
      <c r="CYY29" s="154"/>
      <c r="CYZ29" s="154"/>
      <c r="CZA29" s="154"/>
      <c r="CZB29" s="154"/>
      <c r="CZC29" s="154"/>
      <c r="CZD29" s="154"/>
      <c r="CZE29" s="154"/>
      <c r="CZF29" s="154"/>
      <c r="CZG29" s="154"/>
      <c r="CZH29" s="154"/>
      <c r="CZI29" s="154"/>
      <c r="CZJ29" s="154"/>
      <c r="CZK29" s="154"/>
      <c r="CZL29" s="154"/>
      <c r="CZM29" s="154"/>
      <c r="CZN29" s="154"/>
      <c r="CZO29" s="154"/>
      <c r="CZP29" s="154"/>
      <c r="CZQ29" s="154"/>
      <c r="CZR29" s="154"/>
      <c r="CZS29" s="154"/>
      <c r="CZT29" s="154"/>
      <c r="CZU29" s="154"/>
      <c r="CZV29" s="154"/>
      <c r="CZW29" s="154"/>
      <c r="CZX29" s="154"/>
      <c r="CZY29" s="154"/>
      <c r="CZZ29" s="154"/>
      <c r="DAA29" s="154"/>
      <c r="DAB29" s="154"/>
      <c r="DAC29" s="154"/>
      <c r="DAD29" s="154"/>
      <c r="DAE29" s="154"/>
      <c r="DAF29" s="154"/>
      <c r="DAG29" s="154"/>
      <c r="DAH29" s="154"/>
      <c r="DAI29" s="154"/>
      <c r="DAJ29" s="154"/>
      <c r="DAK29" s="154"/>
      <c r="DAL29" s="154"/>
      <c r="DAM29" s="154"/>
      <c r="DAN29" s="154"/>
      <c r="DAO29" s="154"/>
      <c r="DAP29" s="154"/>
      <c r="DAQ29" s="154"/>
      <c r="DAR29" s="154"/>
      <c r="DAS29" s="154"/>
      <c r="DAT29" s="154"/>
      <c r="DAU29" s="154"/>
      <c r="DAV29" s="154"/>
      <c r="DAW29" s="154"/>
      <c r="DAX29" s="154"/>
      <c r="DAY29" s="154"/>
      <c r="DAZ29" s="154"/>
      <c r="DBA29" s="154"/>
      <c r="DBB29" s="154"/>
      <c r="DBC29" s="154"/>
      <c r="DBD29" s="154"/>
      <c r="DBE29" s="154"/>
      <c r="DBF29" s="154"/>
      <c r="DBG29" s="154"/>
      <c r="DBH29" s="154"/>
      <c r="DBI29" s="154"/>
      <c r="DBJ29" s="154"/>
      <c r="DBK29" s="154"/>
      <c r="DBL29" s="154"/>
      <c r="DBM29" s="154"/>
      <c r="DBN29" s="154"/>
      <c r="DBO29" s="154"/>
      <c r="DBP29" s="154"/>
      <c r="DBQ29" s="154"/>
      <c r="DBR29" s="154"/>
      <c r="DBS29" s="154"/>
      <c r="DBT29" s="154"/>
      <c r="DBU29" s="154"/>
      <c r="DBV29" s="154"/>
      <c r="DBW29" s="154"/>
      <c r="DBX29" s="154"/>
      <c r="DBY29" s="154"/>
      <c r="DBZ29" s="154"/>
      <c r="DCA29" s="154"/>
      <c r="DCB29" s="154"/>
      <c r="DCC29" s="154"/>
      <c r="DCD29" s="154"/>
      <c r="DCE29" s="154"/>
      <c r="DCF29" s="154"/>
      <c r="DCG29" s="154"/>
      <c r="DCH29" s="154"/>
      <c r="DCI29" s="154"/>
      <c r="DCJ29" s="154"/>
      <c r="DCK29" s="154"/>
      <c r="DCL29" s="154"/>
      <c r="DCM29" s="154"/>
      <c r="DCN29" s="154"/>
      <c r="DCO29" s="154"/>
      <c r="DCP29" s="154"/>
      <c r="DCQ29" s="154"/>
      <c r="DCR29" s="154"/>
      <c r="DCS29" s="154"/>
      <c r="DCT29" s="154"/>
      <c r="DCU29" s="154"/>
      <c r="DCV29" s="154"/>
      <c r="DCW29" s="154"/>
      <c r="DCX29" s="154"/>
      <c r="DCY29" s="154"/>
      <c r="DCZ29" s="154"/>
      <c r="DDA29" s="154"/>
      <c r="DDB29" s="154"/>
      <c r="DDC29" s="154"/>
      <c r="DDD29" s="154"/>
      <c r="DDE29" s="154"/>
      <c r="DDF29" s="154"/>
      <c r="DDG29" s="154"/>
      <c r="DDH29" s="154"/>
      <c r="DDI29" s="154"/>
      <c r="DDJ29" s="154"/>
      <c r="DDK29" s="154"/>
      <c r="DDL29" s="154"/>
      <c r="DDM29" s="154"/>
      <c r="DDN29" s="154"/>
      <c r="DDO29" s="154"/>
      <c r="DDP29" s="154"/>
      <c r="DDQ29" s="154"/>
      <c r="DDR29" s="154"/>
      <c r="DDS29" s="154"/>
      <c r="DDT29" s="154"/>
      <c r="DDU29" s="154"/>
      <c r="DDV29" s="154"/>
      <c r="DDW29" s="154"/>
      <c r="DDX29" s="154"/>
      <c r="DDY29" s="154"/>
      <c r="DDZ29" s="154"/>
      <c r="DEA29" s="154"/>
      <c r="DEB29" s="154"/>
      <c r="DEC29" s="154"/>
      <c r="DED29" s="154"/>
      <c r="DEE29" s="154"/>
      <c r="DEF29" s="154"/>
      <c r="DEG29" s="154"/>
      <c r="DEH29" s="154"/>
      <c r="DEI29" s="154"/>
      <c r="DEJ29" s="154"/>
      <c r="DEK29" s="154"/>
      <c r="DEL29" s="154"/>
      <c r="DEM29" s="154"/>
      <c r="DEN29" s="154"/>
      <c r="DEO29" s="154"/>
      <c r="DEP29" s="154"/>
      <c r="DEQ29" s="154"/>
      <c r="DER29" s="154"/>
      <c r="DES29" s="154"/>
      <c r="DET29" s="154"/>
      <c r="DEU29" s="154"/>
      <c r="DEV29" s="154"/>
      <c r="DEW29" s="154"/>
      <c r="DEX29" s="154"/>
      <c r="DEY29" s="154"/>
      <c r="DEZ29" s="154"/>
      <c r="DFA29" s="154"/>
      <c r="DFB29" s="154"/>
      <c r="DFC29" s="154"/>
      <c r="DFD29" s="154"/>
      <c r="DFE29" s="154"/>
      <c r="DFF29" s="154"/>
      <c r="DFG29" s="154"/>
      <c r="DFH29" s="154"/>
      <c r="DFI29" s="154"/>
      <c r="DFJ29" s="154"/>
      <c r="DFK29" s="154"/>
      <c r="DFL29" s="154"/>
      <c r="DFM29" s="154"/>
      <c r="DFN29" s="154"/>
      <c r="DFO29" s="154"/>
      <c r="DFP29" s="154"/>
      <c r="DFQ29" s="154"/>
      <c r="DFR29" s="154"/>
      <c r="DFS29" s="154"/>
      <c r="DFT29" s="154"/>
      <c r="DFU29" s="154"/>
      <c r="DFV29" s="154"/>
      <c r="DFW29" s="154"/>
      <c r="DFX29" s="154"/>
      <c r="DFY29" s="154"/>
      <c r="DFZ29" s="154"/>
      <c r="DGA29" s="154"/>
      <c r="DGB29" s="154"/>
      <c r="DGC29" s="154"/>
      <c r="DGD29" s="154"/>
      <c r="DGE29" s="154"/>
      <c r="DGF29" s="154"/>
      <c r="DGG29" s="154"/>
      <c r="DGH29" s="154"/>
      <c r="DGI29" s="154"/>
      <c r="DGJ29" s="154"/>
      <c r="DGK29" s="154"/>
      <c r="DGL29" s="154"/>
      <c r="DGM29" s="154"/>
      <c r="DGN29" s="154"/>
      <c r="DGO29" s="154"/>
      <c r="DGP29" s="154"/>
      <c r="DGQ29" s="154"/>
      <c r="DGR29" s="154"/>
      <c r="DGS29" s="154"/>
      <c r="DGT29" s="154"/>
      <c r="DGU29" s="154"/>
      <c r="DGV29" s="154"/>
      <c r="DGW29" s="154"/>
      <c r="DGX29" s="154"/>
      <c r="DGY29" s="154"/>
      <c r="DGZ29" s="154"/>
      <c r="DHA29" s="154"/>
      <c r="DHB29" s="154"/>
      <c r="DHC29" s="154"/>
      <c r="DHD29" s="154"/>
      <c r="DHE29" s="154"/>
      <c r="DHF29" s="154"/>
      <c r="DHG29" s="154"/>
      <c r="DHH29" s="154"/>
      <c r="DHI29" s="154"/>
      <c r="DHJ29" s="154"/>
      <c r="DHK29" s="154"/>
      <c r="DHL29" s="154"/>
      <c r="DHM29" s="154"/>
      <c r="DHN29" s="154"/>
      <c r="DHO29" s="154"/>
      <c r="DHP29" s="154"/>
      <c r="DHQ29" s="154"/>
      <c r="DHR29" s="154"/>
      <c r="DHS29" s="154"/>
      <c r="DHT29" s="154"/>
      <c r="DHU29" s="154"/>
      <c r="DHV29" s="154"/>
      <c r="DHW29" s="154"/>
      <c r="DHX29" s="154"/>
      <c r="DHY29" s="154"/>
      <c r="DHZ29" s="154"/>
      <c r="DIA29" s="154"/>
      <c r="DIB29" s="154"/>
      <c r="DIC29" s="154"/>
      <c r="DID29" s="154"/>
      <c r="DIE29" s="154"/>
      <c r="DIF29" s="154"/>
      <c r="DIG29" s="154"/>
      <c r="DIH29" s="154"/>
      <c r="DII29" s="154"/>
      <c r="DIJ29" s="154"/>
      <c r="DIK29" s="154"/>
      <c r="DIL29" s="154"/>
      <c r="DIM29" s="154"/>
      <c r="DIN29" s="154"/>
      <c r="DIO29" s="154"/>
      <c r="DIP29" s="154"/>
      <c r="DIQ29" s="154"/>
      <c r="DIR29" s="154"/>
      <c r="DIS29" s="154"/>
      <c r="DIT29" s="154"/>
      <c r="DIU29" s="154"/>
      <c r="DIV29" s="154"/>
      <c r="DIW29" s="154"/>
      <c r="DIX29" s="154"/>
      <c r="DIY29" s="154"/>
      <c r="DIZ29" s="154"/>
      <c r="DJA29" s="154"/>
      <c r="DJB29" s="154"/>
      <c r="DJC29" s="154"/>
      <c r="DJD29" s="154"/>
      <c r="DJE29" s="154"/>
      <c r="DJF29" s="154"/>
      <c r="DJG29" s="154"/>
      <c r="DJH29" s="154"/>
      <c r="DJI29" s="154"/>
      <c r="DJJ29" s="154"/>
      <c r="DJK29" s="154"/>
      <c r="DJL29" s="154"/>
      <c r="DJM29" s="154"/>
      <c r="DJN29" s="154"/>
      <c r="DJO29" s="154"/>
      <c r="DJP29" s="154"/>
      <c r="DJQ29" s="154"/>
      <c r="DJR29" s="154"/>
      <c r="DJS29" s="154"/>
      <c r="DJT29" s="154"/>
      <c r="DJU29" s="154"/>
      <c r="DJV29" s="154"/>
      <c r="DJW29" s="154"/>
      <c r="DJX29" s="154"/>
      <c r="DJY29" s="154"/>
      <c r="DJZ29" s="154"/>
      <c r="DKA29" s="154"/>
      <c r="DKB29" s="154"/>
      <c r="DKC29" s="154"/>
      <c r="DKD29" s="154"/>
      <c r="DKE29" s="154"/>
      <c r="DKF29" s="154"/>
      <c r="DKG29" s="154"/>
      <c r="DKH29" s="154"/>
      <c r="DKI29" s="154"/>
      <c r="DKJ29" s="154"/>
      <c r="DKK29" s="154"/>
      <c r="DKL29" s="154"/>
      <c r="DKM29" s="154"/>
      <c r="DKN29" s="154"/>
      <c r="DKO29" s="154"/>
      <c r="DKP29" s="154"/>
      <c r="DKQ29" s="154"/>
      <c r="DKR29" s="154"/>
      <c r="DKS29" s="154"/>
      <c r="DKT29" s="154"/>
      <c r="DKU29" s="154"/>
      <c r="DKV29" s="154"/>
      <c r="DKW29" s="154"/>
      <c r="DKX29" s="154"/>
      <c r="DKY29" s="154"/>
      <c r="DKZ29" s="154"/>
      <c r="DLA29" s="154"/>
      <c r="DLB29" s="154"/>
      <c r="DLC29" s="154"/>
      <c r="DLD29" s="154"/>
      <c r="DLE29" s="154"/>
      <c r="DLF29" s="154"/>
      <c r="DLG29" s="154"/>
      <c r="DLH29" s="154"/>
      <c r="DLI29" s="154"/>
      <c r="DLJ29" s="154"/>
      <c r="DLK29" s="154"/>
      <c r="DLL29" s="154"/>
      <c r="DLM29" s="154"/>
      <c r="DLN29" s="154"/>
      <c r="DLO29" s="154"/>
      <c r="DLP29" s="154"/>
      <c r="DLQ29" s="154"/>
      <c r="DLR29" s="154"/>
      <c r="DLS29" s="154"/>
      <c r="DLT29" s="154"/>
      <c r="DLU29" s="154"/>
      <c r="DLV29" s="154"/>
      <c r="DLW29" s="154"/>
      <c r="DLX29" s="154"/>
      <c r="DLY29" s="154"/>
      <c r="DLZ29" s="154"/>
      <c r="DMA29" s="154"/>
      <c r="DMB29" s="154"/>
      <c r="DMC29" s="154"/>
      <c r="DMD29" s="154"/>
      <c r="DME29" s="154"/>
      <c r="DMF29" s="154"/>
      <c r="DMG29" s="154"/>
      <c r="DMH29" s="154"/>
      <c r="DMI29" s="154"/>
      <c r="DMJ29" s="154"/>
      <c r="DMK29" s="154"/>
      <c r="DML29" s="154"/>
      <c r="DMM29" s="154"/>
      <c r="DMN29" s="154"/>
      <c r="DMO29" s="154"/>
      <c r="DMP29" s="154"/>
      <c r="DMQ29" s="154"/>
      <c r="DMR29" s="154"/>
      <c r="DMS29" s="154"/>
      <c r="DMT29" s="154"/>
      <c r="DMU29" s="154"/>
      <c r="DMV29" s="154"/>
      <c r="DMW29" s="154"/>
      <c r="DMX29" s="154"/>
      <c r="DMY29" s="154"/>
      <c r="DMZ29" s="154"/>
      <c r="DNA29" s="154"/>
      <c r="DNB29" s="154"/>
      <c r="DNC29" s="154"/>
      <c r="DND29" s="154"/>
      <c r="DNE29" s="154"/>
      <c r="DNF29" s="154"/>
      <c r="DNG29" s="154"/>
      <c r="DNH29" s="154"/>
      <c r="DNI29" s="154"/>
      <c r="DNJ29" s="154"/>
      <c r="DNK29" s="154"/>
      <c r="DNL29" s="154"/>
      <c r="DNM29" s="154"/>
      <c r="DNN29" s="154"/>
      <c r="DNO29" s="154"/>
      <c r="DNP29" s="154"/>
      <c r="DNQ29" s="154"/>
      <c r="DNR29" s="154"/>
      <c r="DNS29" s="154"/>
      <c r="DNT29" s="154"/>
      <c r="DNU29" s="154"/>
      <c r="DNV29" s="154"/>
      <c r="DNW29" s="154"/>
      <c r="DNX29" s="154"/>
      <c r="DNY29" s="154"/>
      <c r="DNZ29" s="154"/>
      <c r="DOA29" s="154"/>
      <c r="DOB29" s="154"/>
      <c r="DOC29" s="154"/>
      <c r="DOD29" s="154"/>
      <c r="DOE29" s="154"/>
      <c r="DOF29" s="154"/>
      <c r="DOG29" s="154"/>
      <c r="DOH29" s="154"/>
      <c r="DOI29" s="154"/>
      <c r="DOJ29" s="154"/>
      <c r="DOK29" s="154"/>
      <c r="DOL29" s="154"/>
      <c r="DOM29" s="154"/>
      <c r="DON29" s="154"/>
      <c r="DOO29" s="154"/>
      <c r="DOP29" s="154"/>
      <c r="DOQ29" s="154"/>
      <c r="DOR29" s="154"/>
      <c r="DOS29" s="154"/>
      <c r="DOT29" s="154"/>
      <c r="DOU29" s="154"/>
      <c r="DOV29" s="154"/>
      <c r="DOW29" s="154"/>
      <c r="DOX29" s="154"/>
      <c r="DOY29" s="154"/>
      <c r="DOZ29" s="154"/>
      <c r="DPA29" s="154"/>
      <c r="DPB29" s="154"/>
      <c r="DPC29" s="154"/>
      <c r="DPD29" s="154"/>
      <c r="DPE29" s="154"/>
      <c r="DPF29" s="154"/>
      <c r="DPG29" s="154"/>
      <c r="DPH29" s="154"/>
      <c r="DPI29" s="154"/>
      <c r="DPJ29" s="154"/>
      <c r="DPK29" s="154"/>
      <c r="DPL29" s="154"/>
      <c r="DPM29" s="154"/>
      <c r="DPN29" s="154"/>
      <c r="DPO29" s="154"/>
      <c r="DPP29" s="154"/>
      <c r="DPQ29" s="154"/>
      <c r="DPR29" s="154"/>
      <c r="DPS29" s="154"/>
      <c r="DPT29" s="154"/>
      <c r="DPU29" s="154"/>
      <c r="DPV29" s="154"/>
      <c r="DPW29" s="154"/>
      <c r="DPX29" s="154"/>
      <c r="DPY29" s="154"/>
      <c r="DPZ29" s="154"/>
      <c r="DQA29" s="154"/>
      <c r="DQB29" s="154"/>
      <c r="DQC29" s="154"/>
      <c r="DQD29" s="154"/>
      <c r="DQE29" s="154"/>
      <c r="DQF29" s="154"/>
      <c r="DQG29" s="154"/>
      <c r="DQH29" s="154"/>
      <c r="DQI29" s="154"/>
      <c r="DQJ29" s="154"/>
      <c r="DQK29" s="154"/>
      <c r="DQL29" s="154"/>
      <c r="DQM29" s="154"/>
      <c r="DQN29" s="154"/>
      <c r="DQO29" s="154"/>
      <c r="DQP29" s="154"/>
      <c r="DQQ29" s="154"/>
      <c r="DQR29" s="154"/>
      <c r="DQS29" s="154"/>
      <c r="DQT29" s="154"/>
      <c r="DQU29" s="154"/>
      <c r="DQV29" s="154"/>
      <c r="DQW29" s="154"/>
      <c r="DQX29" s="154"/>
      <c r="DQY29" s="154"/>
      <c r="DQZ29" s="154"/>
      <c r="DRA29" s="154"/>
      <c r="DRB29" s="154"/>
      <c r="DRC29" s="154"/>
      <c r="DRD29" s="154"/>
      <c r="DRE29" s="154"/>
      <c r="DRF29" s="154"/>
      <c r="DRG29" s="154"/>
      <c r="DRH29" s="154"/>
      <c r="DRI29" s="154"/>
      <c r="DRJ29" s="154"/>
      <c r="DRK29" s="154"/>
      <c r="DRL29" s="154"/>
      <c r="DRM29" s="154"/>
      <c r="DRN29" s="154"/>
      <c r="DRO29" s="154"/>
      <c r="DRP29" s="154"/>
      <c r="DRQ29" s="154"/>
      <c r="DRR29" s="154"/>
      <c r="DRS29" s="154"/>
      <c r="DRT29" s="154"/>
      <c r="DRU29" s="154"/>
      <c r="DRV29" s="154"/>
      <c r="DRW29" s="154"/>
      <c r="DRX29" s="154"/>
      <c r="DRY29" s="154"/>
      <c r="DRZ29" s="154"/>
      <c r="DSA29" s="154"/>
      <c r="DSB29" s="154"/>
      <c r="DSC29" s="154"/>
      <c r="DSD29" s="154"/>
      <c r="DSE29" s="154"/>
      <c r="DSF29" s="154"/>
      <c r="DSG29" s="154"/>
      <c r="DSH29" s="154"/>
      <c r="DSI29" s="154"/>
      <c r="DSJ29" s="154"/>
      <c r="DSK29" s="154"/>
      <c r="DSL29" s="154"/>
      <c r="DSM29" s="154"/>
      <c r="DSN29" s="154"/>
      <c r="DSO29" s="154"/>
      <c r="DSP29" s="154"/>
      <c r="DSQ29" s="154"/>
      <c r="DSR29" s="154"/>
      <c r="DSS29" s="154"/>
      <c r="DST29" s="154"/>
      <c r="DSU29" s="154"/>
      <c r="DSV29" s="154"/>
      <c r="DSW29" s="154"/>
      <c r="DSX29" s="154"/>
      <c r="DSY29" s="154"/>
      <c r="DSZ29" s="154"/>
      <c r="DTA29" s="154"/>
      <c r="DTB29" s="154"/>
      <c r="DTC29" s="154"/>
      <c r="DTD29" s="154"/>
      <c r="DTE29" s="154"/>
      <c r="DTF29" s="154"/>
      <c r="DTG29" s="154"/>
      <c r="DTH29" s="154"/>
      <c r="DTI29" s="154"/>
      <c r="DTJ29" s="154"/>
      <c r="DTK29" s="154"/>
      <c r="DTL29" s="154"/>
      <c r="DTM29" s="154"/>
      <c r="DTN29" s="154"/>
      <c r="DTO29" s="154"/>
      <c r="DTP29" s="154"/>
      <c r="DTQ29" s="154"/>
      <c r="DTR29" s="154"/>
      <c r="DTS29" s="154"/>
      <c r="DTT29" s="154"/>
      <c r="DTU29" s="154"/>
      <c r="DTV29" s="154"/>
      <c r="DTW29" s="154"/>
      <c r="DTX29" s="154"/>
      <c r="DTY29" s="154"/>
      <c r="DTZ29" s="154"/>
      <c r="DUA29" s="154"/>
      <c r="DUB29" s="154"/>
      <c r="DUC29" s="154"/>
      <c r="DUD29" s="154"/>
      <c r="DUE29" s="154"/>
      <c r="DUF29" s="154"/>
      <c r="DUG29" s="154"/>
      <c r="DUH29" s="154"/>
      <c r="DUI29" s="154"/>
      <c r="DUJ29" s="154"/>
      <c r="DUK29" s="154"/>
      <c r="DUL29" s="154"/>
      <c r="DUM29" s="154"/>
      <c r="DUN29" s="154"/>
      <c r="DUO29" s="154"/>
      <c r="DUP29" s="154"/>
      <c r="DUQ29" s="154"/>
      <c r="DUR29" s="154"/>
      <c r="DUS29" s="154"/>
      <c r="DUT29" s="154"/>
      <c r="DUU29" s="154"/>
      <c r="DUV29" s="154"/>
      <c r="DUW29" s="154"/>
      <c r="DUX29" s="154"/>
      <c r="DUY29" s="154"/>
      <c r="DUZ29" s="154"/>
      <c r="DVA29" s="154"/>
      <c r="DVB29" s="154"/>
      <c r="DVC29" s="154"/>
      <c r="DVD29" s="154"/>
      <c r="DVE29" s="154"/>
      <c r="DVF29" s="154"/>
      <c r="DVG29" s="154"/>
      <c r="DVH29" s="154"/>
      <c r="DVI29" s="154"/>
      <c r="DVJ29" s="154"/>
      <c r="DVK29" s="154"/>
      <c r="DVL29" s="154"/>
      <c r="DVM29" s="154"/>
      <c r="DVN29" s="154"/>
      <c r="DVO29" s="154"/>
      <c r="DVP29" s="154"/>
      <c r="DVQ29" s="154"/>
      <c r="DVR29" s="154"/>
      <c r="DVS29" s="154"/>
      <c r="DVT29" s="154"/>
      <c r="DVU29" s="154"/>
      <c r="DVV29" s="154"/>
      <c r="DVW29" s="154"/>
      <c r="DVX29" s="154"/>
      <c r="DVY29" s="154"/>
      <c r="DVZ29" s="154"/>
      <c r="DWA29" s="154"/>
      <c r="DWB29" s="154"/>
      <c r="DWC29" s="154"/>
      <c r="DWD29" s="154"/>
      <c r="DWE29" s="154"/>
      <c r="DWF29" s="154"/>
      <c r="DWG29" s="154"/>
      <c r="DWH29" s="154"/>
      <c r="DWI29" s="154"/>
      <c r="DWJ29" s="154"/>
      <c r="DWK29" s="154"/>
      <c r="DWL29" s="154"/>
      <c r="DWM29" s="154"/>
      <c r="DWN29" s="154"/>
      <c r="DWO29" s="154"/>
      <c r="DWP29" s="154"/>
      <c r="DWQ29" s="154"/>
      <c r="DWR29" s="154"/>
      <c r="DWS29" s="154"/>
      <c r="DWT29" s="154"/>
      <c r="DWU29" s="154"/>
      <c r="DWV29" s="154"/>
      <c r="DWW29" s="154"/>
      <c r="DWX29" s="154"/>
      <c r="DWY29" s="154"/>
      <c r="DWZ29" s="154"/>
      <c r="DXA29" s="154"/>
      <c r="DXB29" s="154"/>
      <c r="DXC29" s="154"/>
      <c r="DXD29" s="154"/>
      <c r="DXE29" s="154"/>
      <c r="DXF29" s="154"/>
      <c r="DXG29" s="154"/>
      <c r="DXH29" s="154"/>
      <c r="DXI29" s="154"/>
      <c r="DXJ29" s="154"/>
      <c r="DXK29" s="154"/>
      <c r="DXL29" s="154"/>
      <c r="DXM29" s="154"/>
      <c r="DXN29" s="154"/>
      <c r="DXO29" s="154"/>
      <c r="DXP29" s="154"/>
      <c r="DXQ29" s="154"/>
      <c r="DXR29" s="154"/>
      <c r="DXS29" s="154"/>
      <c r="DXT29" s="154"/>
      <c r="DXU29" s="154"/>
      <c r="DXV29" s="154"/>
      <c r="DXW29" s="154"/>
      <c r="DXX29" s="154"/>
      <c r="DXY29" s="154"/>
      <c r="DXZ29" s="154"/>
      <c r="DYA29" s="154"/>
      <c r="DYB29" s="154"/>
      <c r="DYC29" s="154"/>
      <c r="DYD29" s="154"/>
      <c r="DYE29" s="154"/>
      <c r="DYF29" s="154"/>
      <c r="DYG29" s="154"/>
      <c r="DYH29" s="154"/>
      <c r="DYI29" s="154"/>
      <c r="DYJ29" s="154"/>
      <c r="DYK29" s="154"/>
      <c r="DYL29" s="154"/>
      <c r="DYM29" s="154"/>
      <c r="DYN29" s="154"/>
      <c r="DYO29" s="154"/>
      <c r="DYP29" s="154"/>
      <c r="DYQ29" s="154"/>
      <c r="DYR29" s="154"/>
      <c r="DYS29" s="154"/>
      <c r="DYT29" s="154"/>
      <c r="DYU29" s="154"/>
      <c r="DYV29" s="154"/>
      <c r="DYW29" s="154"/>
      <c r="DYX29" s="154"/>
      <c r="DYY29" s="154"/>
      <c r="DYZ29" s="154"/>
      <c r="DZA29" s="154"/>
      <c r="DZB29" s="154"/>
      <c r="DZC29" s="154"/>
      <c r="DZD29" s="154"/>
      <c r="DZE29" s="154"/>
      <c r="DZF29" s="154"/>
      <c r="DZG29" s="154"/>
      <c r="DZH29" s="154"/>
      <c r="DZI29" s="154"/>
      <c r="DZJ29" s="154"/>
      <c r="DZK29" s="154"/>
      <c r="DZL29" s="154"/>
      <c r="DZM29" s="154"/>
      <c r="DZN29" s="154"/>
      <c r="DZO29" s="154"/>
      <c r="DZP29" s="154"/>
      <c r="DZQ29" s="154"/>
      <c r="DZR29" s="154"/>
      <c r="DZS29" s="154"/>
      <c r="DZT29" s="154"/>
      <c r="DZU29" s="154"/>
      <c r="DZV29" s="154"/>
      <c r="DZW29" s="154"/>
      <c r="DZX29" s="154"/>
      <c r="DZY29" s="154"/>
      <c r="DZZ29" s="154"/>
      <c r="EAA29" s="154"/>
      <c r="EAB29" s="154"/>
      <c r="EAC29" s="154"/>
      <c r="EAD29" s="154"/>
      <c r="EAE29" s="154"/>
      <c r="EAF29" s="154"/>
      <c r="EAG29" s="154"/>
      <c r="EAH29" s="154"/>
      <c r="EAI29" s="154"/>
      <c r="EAJ29" s="154"/>
      <c r="EAK29" s="154"/>
      <c r="EAL29" s="154"/>
      <c r="EAM29" s="154"/>
      <c r="EAN29" s="154"/>
      <c r="EAO29" s="154"/>
      <c r="EAP29" s="154"/>
      <c r="EAQ29" s="154"/>
      <c r="EAR29" s="154"/>
      <c r="EAS29" s="154"/>
      <c r="EAT29" s="154"/>
      <c r="EAU29" s="154"/>
      <c r="EAV29" s="154"/>
      <c r="EAW29" s="154"/>
      <c r="EAX29" s="154"/>
      <c r="EAY29" s="154"/>
      <c r="EAZ29" s="154"/>
      <c r="EBA29" s="154"/>
      <c r="EBB29" s="154"/>
      <c r="EBC29" s="154"/>
      <c r="EBD29" s="154"/>
      <c r="EBE29" s="154"/>
      <c r="EBF29" s="154"/>
      <c r="EBG29" s="154"/>
      <c r="EBH29" s="154"/>
      <c r="EBI29" s="154"/>
      <c r="EBJ29" s="154"/>
      <c r="EBK29" s="154"/>
      <c r="EBL29" s="154"/>
      <c r="EBM29" s="154"/>
      <c r="EBN29" s="154"/>
      <c r="EBO29" s="154"/>
      <c r="EBP29" s="154"/>
      <c r="EBQ29" s="154"/>
      <c r="EBR29" s="154"/>
      <c r="EBS29" s="154"/>
      <c r="EBT29" s="154"/>
      <c r="EBU29" s="154"/>
      <c r="EBV29" s="154"/>
      <c r="EBW29" s="154"/>
      <c r="EBX29" s="154"/>
      <c r="EBY29" s="154"/>
      <c r="EBZ29" s="154"/>
      <c r="ECA29" s="154"/>
      <c r="ECB29" s="154"/>
      <c r="ECC29" s="154"/>
      <c r="ECD29" s="154"/>
      <c r="ECE29" s="154"/>
      <c r="ECF29" s="154"/>
      <c r="ECG29" s="154"/>
      <c r="ECH29" s="154"/>
      <c r="ECI29" s="154"/>
      <c r="ECJ29" s="154"/>
      <c r="ECK29" s="154"/>
      <c r="ECL29" s="154"/>
      <c r="ECM29" s="154"/>
      <c r="ECN29" s="154"/>
      <c r="ECO29" s="154"/>
      <c r="ECP29" s="154"/>
      <c r="ECQ29" s="154"/>
      <c r="ECR29" s="154"/>
      <c r="ECS29" s="154"/>
      <c r="ECT29" s="154"/>
      <c r="ECU29" s="154"/>
      <c r="ECV29" s="154"/>
      <c r="ECW29" s="154"/>
      <c r="ECX29" s="154"/>
      <c r="ECY29" s="154"/>
      <c r="ECZ29" s="154"/>
      <c r="EDA29" s="154"/>
      <c r="EDB29" s="154"/>
      <c r="EDC29" s="154"/>
      <c r="EDD29" s="154"/>
      <c r="EDE29" s="154"/>
      <c r="EDF29" s="154"/>
      <c r="EDG29" s="154"/>
      <c r="EDH29" s="154"/>
      <c r="EDI29" s="154"/>
      <c r="EDJ29" s="154"/>
      <c r="EDK29" s="154"/>
      <c r="EDL29" s="154"/>
      <c r="EDM29" s="154"/>
      <c r="EDN29" s="154"/>
      <c r="EDO29" s="154"/>
      <c r="EDP29" s="154"/>
      <c r="EDQ29" s="154"/>
      <c r="EDR29" s="154"/>
      <c r="EDS29" s="154"/>
      <c r="EDT29" s="154"/>
      <c r="EDU29" s="154"/>
      <c r="EDV29" s="154"/>
      <c r="EDW29" s="154"/>
      <c r="EDX29" s="154"/>
      <c r="EDY29" s="154"/>
      <c r="EDZ29" s="154"/>
      <c r="EEA29" s="154"/>
      <c r="EEB29" s="154"/>
      <c r="EEC29" s="154"/>
      <c r="EED29" s="154"/>
      <c r="EEE29" s="154"/>
      <c r="EEF29" s="154"/>
      <c r="EEG29" s="154"/>
      <c r="EEH29" s="154"/>
      <c r="EEI29" s="154"/>
      <c r="EEJ29" s="154"/>
      <c r="EEK29" s="154"/>
      <c r="EEL29" s="154"/>
      <c r="EEM29" s="154"/>
      <c r="EEN29" s="154"/>
      <c r="EEO29" s="154"/>
      <c r="EEP29" s="154"/>
      <c r="EEQ29" s="154"/>
      <c r="EER29" s="154"/>
      <c r="EES29" s="154"/>
      <c r="EET29" s="154"/>
      <c r="EEU29" s="154"/>
      <c r="EEV29" s="154"/>
      <c r="EEW29" s="154"/>
      <c r="EEX29" s="154"/>
      <c r="EEY29" s="154"/>
      <c r="EEZ29" s="154"/>
      <c r="EFA29" s="154"/>
      <c r="EFB29" s="154"/>
      <c r="EFC29" s="154"/>
      <c r="EFD29" s="154"/>
      <c r="EFE29" s="154"/>
      <c r="EFF29" s="154"/>
      <c r="EFG29" s="154"/>
      <c r="EFH29" s="154"/>
      <c r="EFI29" s="154"/>
      <c r="EFJ29" s="154"/>
      <c r="EFK29" s="154"/>
      <c r="EFL29" s="154"/>
      <c r="EFM29" s="154"/>
      <c r="EFN29" s="154"/>
      <c r="EFO29" s="154"/>
      <c r="EFP29" s="154"/>
      <c r="EFQ29" s="154"/>
      <c r="EFR29" s="154"/>
      <c r="EFS29" s="154"/>
      <c r="EFT29" s="154"/>
      <c r="EFU29" s="154"/>
      <c r="EFV29" s="154"/>
      <c r="EFW29" s="154"/>
      <c r="EFX29" s="154"/>
      <c r="EFY29" s="154"/>
      <c r="EFZ29" s="154"/>
      <c r="EGA29" s="154"/>
      <c r="EGB29" s="154"/>
      <c r="EGC29" s="154"/>
      <c r="EGD29" s="154"/>
      <c r="EGE29" s="154"/>
      <c r="EGF29" s="154"/>
      <c r="EGG29" s="154"/>
      <c r="EGH29" s="154"/>
      <c r="EGI29" s="154"/>
      <c r="EGJ29" s="154"/>
      <c r="EGK29" s="154"/>
      <c r="EGL29" s="154"/>
      <c r="EGM29" s="154"/>
      <c r="EGN29" s="154"/>
      <c r="EGO29" s="154"/>
      <c r="EGP29" s="154"/>
      <c r="EGQ29" s="154"/>
      <c r="EGR29" s="154"/>
      <c r="EGS29" s="154"/>
      <c r="EGT29" s="154"/>
      <c r="EGU29" s="154"/>
      <c r="EGV29" s="154"/>
      <c r="EGW29" s="154"/>
      <c r="EGX29" s="154"/>
      <c r="EGY29" s="154"/>
      <c r="EGZ29" s="154"/>
      <c r="EHA29" s="154"/>
      <c r="EHB29" s="154"/>
      <c r="EHC29" s="154"/>
      <c r="EHD29" s="154"/>
      <c r="EHE29" s="154"/>
      <c r="EHF29" s="154"/>
      <c r="EHG29" s="154"/>
      <c r="EHH29" s="154"/>
      <c r="EHI29" s="154"/>
      <c r="EHJ29" s="154"/>
      <c r="EHK29" s="154"/>
      <c r="EHL29" s="154"/>
      <c r="EHM29" s="154"/>
      <c r="EHN29" s="154"/>
      <c r="EHO29" s="154"/>
      <c r="EHP29" s="154"/>
      <c r="EHQ29" s="154"/>
      <c r="EHR29" s="154"/>
      <c r="EHS29" s="154"/>
      <c r="EHT29" s="154"/>
      <c r="EHU29" s="154"/>
      <c r="EHV29" s="154"/>
      <c r="EHW29" s="154"/>
      <c r="EHX29" s="154"/>
      <c r="EHY29" s="154"/>
      <c r="EHZ29" s="154"/>
      <c r="EIA29" s="154"/>
      <c r="EIB29" s="154"/>
      <c r="EIC29" s="154"/>
      <c r="EID29" s="154"/>
      <c r="EIE29" s="154"/>
      <c r="EIF29" s="154"/>
      <c r="EIG29" s="154"/>
      <c r="EIH29" s="154"/>
      <c r="EII29" s="154"/>
      <c r="EIJ29" s="154"/>
      <c r="EIK29" s="154"/>
      <c r="EIL29" s="154"/>
      <c r="EIM29" s="154"/>
      <c r="EIN29" s="154"/>
      <c r="EIO29" s="154"/>
      <c r="EIP29" s="154"/>
      <c r="EIQ29" s="154"/>
      <c r="EIR29" s="154"/>
      <c r="EIS29" s="154"/>
      <c r="EIT29" s="154"/>
      <c r="EIU29" s="154"/>
      <c r="EIV29" s="154"/>
      <c r="EIW29" s="154"/>
      <c r="EIX29" s="154"/>
      <c r="EIY29" s="154"/>
      <c r="EIZ29" s="154"/>
      <c r="EJA29" s="154"/>
      <c r="EJB29" s="154"/>
      <c r="EJC29" s="154"/>
      <c r="EJD29" s="154"/>
      <c r="EJE29" s="154"/>
      <c r="EJF29" s="154"/>
      <c r="EJG29" s="154"/>
      <c r="EJH29" s="154"/>
      <c r="EJI29" s="154"/>
      <c r="EJJ29" s="154"/>
      <c r="EJK29" s="154"/>
      <c r="EJL29" s="154"/>
      <c r="EJM29" s="154"/>
      <c r="EJN29" s="154"/>
      <c r="EJO29" s="154"/>
      <c r="EJP29" s="154"/>
      <c r="EJQ29" s="154"/>
      <c r="EJR29" s="154"/>
      <c r="EJS29" s="154"/>
      <c r="EJT29" s="154"/>
      <c r="EJU29" s="154"/>
      <c r="EJV29" s="154"/>
      <c r="EJW29" s="154"/>
      <c r="EJX29" s="154"/>
      <c r="EJY29" s="154"/>
      <c r="EJZ29" s="154"/>
      <c r="EKA29" s="154"/>
      <c r="EKB29" s="154"/>
      <c r="EKC29" s="154"/>
      <c r="EKD29" s="154"/>
      <c r="EKE29" s="154"/>
      <c r="EKF29" s="154"/>
      <c r="EKG29" s="154"/>
      <c r="EKH29" s="154"/>
      <c r="EKI29" s="154"/>
      <c r="EKJ29" s="154"/>
      <c r="EKK29" s="154"/>
      <c r="EKL29" s="154"/>
      <c r="EKM29" s="154"/>
      <c r="EKN29" s="154"/>
      <c r="EKO29" s="154"/>
      <c r="EKP29" s="154"/>
      <c r="EKQ29" s="154"/>
      <c r="EKR29" s="154"/>
      <c r="EKS29" s="154"/>
      <c r="EKT29" s="154"/>
      <c r="EKU29" s="154"/>
      <c r="EKV29" s="154"/>
      <c r="EKW29" s="154"/>
      <c r="EKX29" s="154"/>
      <c r="EKY29" s="154"/>
      <c r="EKZ29" s="154"/>
      <c r="ELA29" s="154"/>
      <c r="ELB29" s="154"/>
      <c r="ELC29" s="154"/>
      <c r="ELD29" s="154"/>
      <c r="ELE29" s="154"/>
      <c r="ELF29" s="154"/>
      <c r="ELG29" s="154"/>
      <c r="ELH29" s="154"/>
      <c r="ELI29" s="154"/>
      <c r="ELJ29" s="154"/>
      <c r="ELK29" s="154"/>
      <c r="ELL29" s="154"/>
      <c r="ELM29" s="154"/>
      <c r="ELN29" s="154"/>
      <c r="ELO29" s="154"/>
      <c r="ELP29" s="154"/>
      <c r="ELQ29" s="154"/>
      <c r="ELR29" s="154"/>
      <c r="ELS29" s="154"/>
      <c r="ELT29" s="154"/>
      <c r="ELU29" s="154"/>
      <c r="ELV29" s="154"/>
      <c r="ELW29" s="154"/>
      <c r="ELX29" s="154"/>
      <c r="ELY29" s="154"/>
      <c r="ELZ29" s="154"/>
      <c r="EMA29" s="154"/>
      <c r="EMB29" s="154"/>
      <c r="EMC29" s="154"/>
      <c r="EMD29" s="154"/>
      <c r="EME29" s="154"/>
      <c r="EMF29" s="154"/>
      <c r="EMG29" s="154"/>
      <c r="EMH29" s="154"/>
      <c r="EMI29" s="154"/>
      <c r="EMJ29" s="154"/>
      <c r="EMK29" s="154"/>
      <c r="EML29" s="154"/>
      <c r="EMM29" s="154"/>
      <c r="EMN29" s="154"/>
      <c r="EMO29" s="154"/>
      <c r="EMP29" s="154"/>
      <c r="EMQ29" s="154"/>
      <c r="EMR29" s="154"/>
      <c r="EMS29" s="154"/>
      <c r="EMT29" s="154"/>
      <c r="EMU29" s="154"/>
      <c r="EMV29" s="154"/>
      <c r="EMW29" s="154"/>
      <c r="EMX29" s="154"/>
      <c r="EMY29" s="154"/>
      <c r="EMZ29" s="154"/>
      <c r="ENA29" s="154"/>
      <c r="ENB29" s="154"/>
      <c r="ENC29" s="154"/>
      <c r="END29" s="154"/>
      <c r="ENE29" s="154"/>
      <c r="ENF29" s="154"/>
      <c r="ENG29" s="154"/>
      <c r="ENH29" s="154"/>
      <c r="ENI29" s="154"/>
      <c r="ENJ29" s="154"/>
      <c r="ENK29" s="154"/>
      <c r="ENL29" s="154"/>
      <c r="ENM29" s="154"/>
      <c r="ENN29" s="154"/>
      <c r="ENO29" s="154"/>
      <c r="ENP29" s="154"/>
      <c r="ENQ29" s="154"/>
      <c r="ENR29" s="154"/>
      <c r="ENS29" s="154"/>
      <c r="ENT29" s="154"/>
      <c r="ENU29" s="154"/>
      <c r="ENV29" s="154"/>
      <c r="ENW29" s="154"/>
      <c r="ENX29" s="154"/>
      <c r="ENY29" s="154"/>
      <c r="ENZ29" s="154"/>
      <c r="EOA29" s="154"/>
      <c r="EOB29" s="154"/>
      <c r="EOC29" s="154"/>
      <c r="EOD29" s="154"/>
      <c r="EOE29" s="154"/>
      <c r="EOF29" s="154"/>
      <c r="EOG29" s="154"/>
      <c r="EOH29" s="154"/>
      <c r="EOI29" s="154"/>
      <c r="EOJ29" s="154"/>
      <c r="EOK29" s="154"/>
      <c r="EOL29" s="154"/>
      <c r="EOM29" s="154"/>
      <c r="EON29" s="154"/>
      <c r="EOO29" s="154"/>
      <c r="EOP29" s="154"/>
      <c r="EOQ29" s="154"/>
      <c r="EOR29" s="154"/>
      <c r="EOS29" s="154"/>
      <c r="EOT29" s="154"/>
      <c r="EOU29" s="154"/>
      <c r="EOV29" s="154"/>
      <c r="EOW29" s="154"/>
      <c r="EOX29" s="154"/>
      <c r="EOY29" s="154"/>
      <c r="EOZ29" s="154"/>
      <c r="EPA29" s="154"/>
      <c r="EPB29" s="154"/>
      <c r="EPC29" s="154"/>
      <c r="EPD29" s="154"/>
      <c r="EPE29" s="154"/>
      <c r="EPF29" s="154"/>
      <c r="EPG29" s="154"/>
      <c r="EPH29" s="154"/>
      <c r="EPI29" s="154"/>
      <c r="EPJ29" s="154"/>
      <c r="EPK29" s="154"/>
      <c r="EPL29" s="154"/>
      <c r="EPM29" s="154"/>
      <c r="EPN29" s="154"/>
      <c r="EPO29" s="154"/>
      <c r="EPP29" s="154"/>
      <c r="EPQ29" s="154"/>
      <c r="EPR29" s="154"/>
      <c r="EPS29" s="154"/>
      <c r="EPT29" s="154"/>
      <c r="EPU29" s="154"/>
      <c r="EPV29" s="154"/>
      <c r="EPW29" s="154"/>
      <c r="EPX29" s="154"/>
      <c r="EPY29" s="154"/>
      <c r="EPZ29" s="154"/>
      <c r="EQA29" s="154"/>
      <c r="EQB29" s="154"/>
      <c r="EQC29" s="154"/>
      <c r="EQD29" s="154"/>
      <c r="EQE29" s="154"/>
      <c r="EQF29" s="154"/>
      <c r="EQG29" s="154"/>
      <c r="EQH29" s="154"/>
      <c r="EQI29" s="154"/>
      <c r="EQJ29" s="154"/>
      <c r="EQK29" s="154"/>
      <c r="EQL29" s="154"/>
      <c r="EQM29" s="154"/>
      <c r="EQN29" s="154"/>
      <c r="EQO29" s="154"/>
      <c r="EQP29" s="154"/>
      <c r="EQQ29" s="154"/>
      <c r="EQR29" s="154"/>
      <c r="EQS29" s="154"/>
      <c r="EQT29" s="154"/>
      <c r="EQU29" s="154"/>
      <c r="EQV29" s="154"/>
      <c r="EQW29" s="154"/>
      <c r="EQX29" s="154"/>
      <c r="EQY29" s="154"/>
      <c r="EQZ29" s="154"/>
      <c r="ERA29" s="154"/>
      <c r="ERB29" s="154"/>
      <c r="ERC29" s="154"/>
      <c r="ERD29" s="154"/>
      <c r="ERE29" s="154"/>
      <c r="ERF29" s="154"/>
      <c r="ERG29" s="154"/>
      <c r="ERH29" s="154"/>
      <c r="ERI29" s="154"/>
      <c r="ERJ29" s="154"/>
      <c r="ERK29" s="154"/>
      <c r="ERL29" s="154"/>
      <c r="ERM29" s="154"/>
      <c r="ERN29" s="154"/>
      <c r="ERO29" s="154"/>
      <c r="ERP29" s="154"/>
      <c r="ERQ29" s="154"/>
      <c r="ERR29" s="154"/>
      <c r="ERS29" s="154"/>
      <c r="ERT29" s="154"/>
      <c r="ERU29" s="154"/>
      <c r="ERV29" s="154"/>
      <c r="ERW29" s="154"/>
      <c r="ERX29" s="154"/>
      <c r="ERY29" s="154"/>
      <c r="ERZ29" s="154"/>
      <c r="ESA29" s="154"/>
      <c r="ESB29" s="154"/>
      <c r="ESC29" s="154"/>
      <c r="ESD29" s="154"/>
      <c r="ESE29" s="154"/>
      <c r="ESF29" s="154"/>
      <c r="ESG29" s="154"/>
      <c r="ESH29" s="154"/>
      <c r="ESI29" s="154"/>
      <c r="ESJ29" s="154"/>
      <c r="ESK29" s="154"/>
      <c r="ESL29" s="154"/>
      <c r="ESM29" s="154"/>
      <c r="ESN29" s="154"/>
      <c r="ESO29" s="154"/>
      <c r="ESP29" s="154"/>
      <c r="ESQ29" s="154"/>
      <c r="ESR29" s="154"/>
      <c r="ESS29" s="154"/>
      <c r="EST29" s="154"/>
      <c r="ESU29" s="154"/>
      <c r="ESV29" s="154"/>
      <c r="ESW29" s="154"/>
      <c r="ESX29" s="154"/>
      <c r="ESY29" s="154"/>
      <c r="ESZ29" s="154"/>
      <c r="ETA29" s="154"/>
      <c r="ETB29" s="154"/>
      <c r="ETC29" s="154"/>
      <c r="ETD29" s="154"/>
      <c r="ETE29" s="154"/>
      <c r="ETF29" s="154"/>
      <c r="ETG29" s="154"/>
      <c r="ETH29" s="154"/>
      <c r="ETI29" s="154"/>
      <c r="ETJ29" s="154"/>
      <c r="ETK29" s="154"/>
      <c r="ETL29" s="154"/>
      <c r="ETM29" s="154"/>
      <c r="ETN29" s="154"/>
      <c r="ETO29" s="154"/>
      <c r="ETP29" s="154"/>
      <c r="ETQ29" s="154"/>
      <c r="ETR29" s="154"/>
      <c r="ETS29" s="154"/>
      <c r="ETT29" s="154"/>
      <c r="ETU29" s="154"/>
      <c r="ETV29" s="154"/>
      <c r="ETW29" s="154"/>
      <c r="ETX29" s="154"/>
      <c r="ETY29" s="154"/>
      <c r="ETZ29" s="154"/>
      <c r="EUA29" s="154"/>
      <c r="EUB29" s="154"/>
      <c r="EUC29" s="154"/>
      <c r="EUD29" s="154"/>
      <c r="EUE29" s="154"/>
      <c r="EUF29" s="154"/>
      <c r="EUG29" s="154"/>
      <c r="EUH29" s="154"/>
      <c r="EUI29" s="154"/>
      <c r="EUJ29" s="154"/>
      <c r="EUK29" s="154"/>
      <c r="EUL29" s="154"/>
      <c r="EUM29" s="154"/>
      <c r="EUN29" s="154"/>
      <c r="EUO29" s="154"/>
      <c r="EUP29" s="154"/>
      <c r="EUQ29" s="154"/>
      <c r="EUR29" s="154"/>
      <c r="EUS29" s="154"/>
      <c r="EUT29" s="154"/>
      <c r="EUU29" s="154"/>
      <c r="EUV29" s="154"/>
      <c r="EUW29" s="154"/>
      <c r="EUX29" s="154"/>
      <c r="EUY29" s="154"/>
      <c r="EUZ29" s="154"/>
      <c r="EVA29" s="154"/>
      <c r="EVB29" s="154"/>
      <c r="EVC29" s="154"/>
      <c r="EVD29" s="154"/>
      <c r="EVE29" s="154"/>
      <c r="EVF29" s="154"/>
      <c r="EVG29" s="154"/>
      <c r="EVH29" s="154"/>
      <c r="EVI29" s="154"/>
      <c r="EVJ29" s="154"/>
      <c r="EVK29" s="154"/>
      <c r="EVL29" s="154"/>
      <c r="EVM29" s="154"/>
      <c r="EVN29" s="154"/>
      <c r="EVO29" s="154"/>
      <c r="EVP29" s="154"/>
      <c r="EVQ29" s="154"/>
      <c r="EVR29" s="154"/>
      <c r="EVS29" s="154"/>
      <c r="EVT29" s="154"/>
      <c r="EVU29" s="154"/>
      <c r="EVV29" s="154"/>
      <c r="EVW29" s="154"/>
      <c r="EVX29" s="154"/>
      <c r="EVY29" s="154"/>
      <c r="EVZ29" s="154"/>
      <c r="EWA29" s="154"/>
      <c r="EWB29" s="154"/>
      <c r="EWC29" s="154"/>
      <c r="EWD29" s="154"/>
      <c r="EWE29" s="154"/>
      <c r="EWF29" s="154"/>
      <c r="EWG29" s="154"/>
      <c r="EWH29" s="154"/>
      <c r="EWI29" s="154"/>
      <c r="EWJ29" s="154"/>
      <c r="EWK29" s="154"/>
      <c r="EWL29" s="154"/>
      <c r="EWM29" s="154"/>
      <c r="EWN29" s="154"/>
      <c r="EWO29" s="154"/>
      <c r="EWP29" s="154"/>
      <c r="EWQ29" s="154"/>
      <c r="EWR29" s="154"/>
      <c r="EWS29" s="154"/>
      <c r="EWT29" s="154"/>
      <c r="EWU29" s="154"/>
      <c r="EWV29" s="154"/>
      <c r="EWW29" s="154"/>
      <c r="EWX29" s="154"/>
      <c r="EWY29" s="154"/>
      <c r="EWZ29" s="154"/>
      <c r="EXA29" s="154"/>
      <c r="EXB29" s="154"/>
      <c r="EXC29" s="154"/>
      <c r="EXD29" s="154"/>
      <c r="EXE29" s="154"/>
      <c r="EXF29" s="154"/>
      <c r="EXG29" s="154"/>
      <c r="EXH29" s="154"/>
      <c r="EXI29" s="154"/>
      <c r="EXJ29" s="154"/>
      <c r="EXK29" s="154"/>
      <c r="EXL29" s="154"/>
      <c r="EXM29" s="154"/>
      <c r="EXN29" s="154"/>
      <c r="EXO29" s="154"/>
      <c r="EXP29" s="154"/>
      <c r="EXQ29" s="154"/>
      <c r="EXR29" s="154"/>
      <c r="EXS29" s="154"/>
      <c r="EXT29" s="154"/>
      <c r="EXU29" s="154"/>
      <c r="EXV29" s="154"/>
      <c r="EXW29" s="154"/>
      <c r="EXX29" s="154"/>
      <c r="EXY29" s="154"/>
      <c r="EXZ29" s="154"/>
      <c r="EYA29" s="154"/>
      <c r="EYB29" s="154"/>
      <c r="EYC29" s="154"/>
      <c r="EYD29" s="154"/>
      <c r="EYE29" s="154"/>
      <c r="EYF29" s="154"/>
      <c r="EYG29" s="154"/>
      <c r="EYH29" s="154"/>
      <c r="EYI29" s="154"/>
      <c r="EYJ29" s="154"/>
      <c r="EYK29" s="154"/>
      <c r="EYL29" s="154"/>
      <c r="EYM29" s="154"/>
      <c r="EYN29" s="154"/>
      <c r="EYO29" s="154"/>
      <c r="EYP29" s="154"/>
      <c r="EYQ29" s="154"/>
      <c r="EYR29" s="154"/>
      <c r="EYS29" s="154"/>
      <c r="EYT29" s="154"/>
      <c r="EYU29" s="154"/>
      <c r="EYV29" s="154"/>
      <c r="EYW29" s="154"/>
      <c r="EYX29" s="154"/>
      <c r="EYY29" s="154"/>
      <c r="EYZ29" s="154"/>
      <c r="EZA29" s="154"/>
      <c r="EZB29" s="154"/>
      <c r="EZC29" s="154"/>
      <c r="EZD29" s="154"/>
      <c r="EZE29" s="154"/>
      <c r="EZF29" s="154"/>
      <c r="EZG29" s="154"/>
      <c r="EZH29" s="154"/>
      <c r="EZI29" s="154"/>
      <c r="EZJ29" s="154"/>
      <c r="EZK29" s="154"/>
      <c r="EZL29" s="154"/>
      <c r="EZM29" s="154"/>
      <c r="EZN29" s="154"/>
      <c r="EZO29" s="154"/>
      <c r="EZP29" s="154"/>
      <c r="EZQ29" s="154"/>
      <c r="EZR29" s="154"/>
      <c r="EZS29" s="154"/>
      <c r="EZT29" s="154"/>
      <c r="EZU29" s="154"/>
      <c r="EZV29" s="154"/>
      <c r="EZW29" s="154"/>
      <c r="EZX29" s="154"/>
      <c r="EZY29" s="154"/>
      <c r="EZZ29" s="154"/>
      <c r="FAA29" s="154"/>
      <c r="FAB29" s="154"/>
      <c r="FAC29" s="154"/>
      <c r="FAD29" s="154"/>
      <c r="FAE29" s="154"/>
      <c r="FAF29" s="154"/>
      <c r="FAG29" s="154"/>
      <c r="FAH29" s="154"/>
      <c r="FAI29" s="154"/>
      <c r="FAJ29" s="154"/>
      <c r="FAK29" s="154"/>
      <c r="FAL29" s="154"/>
      <c r="FAM29" s="154"/>
      <c r="FAN29" s="154"/>
      <c r="FAO29" s="154"/>
      <c r="FAP29" s="154"/>
      <c r="FAQ29" s="154"/>
      <c r="FAR29" s="154"/>
      <c r="FAS29" s="154"/>
      <c r="FAT29" s="154"/>
      <c r="FAU29" s="154"/>
      <c r="FAV29" s="154"/>
      <c r="FAW29" s="154"/>
      <c r="FAX29" s="154"/>
      <c r="FAY29" s="154"/>
      <c r="FAZ29" s="154"/>
      <c r="FBA29" s="154"/>
      <c r="FBB29" s="154"/>
      <c r="FBC29" s="154"/>
      <c r="FBD29" s="154"/>
      <c r="FBE29" s="154"/>
      <c r="FBF29" s="154"/>
      <c r="FBG29" s="154"/>
      <c r="FBH29" s="154"/>
      <c r="FBI29" s="154"/>
      <c r="FBJ29" s="154"/>
      <c r="FBK29" s="154"/>
      <c r="FBL29" s="154"/>
      <c r="FBM29" s="154"/>
      <c r="FBN29" s="154"/>
      <c r="FBO29" s="154"/>
      <c r="FBP29" s="154"/>
      <c r="FBQ29" s="154"/>
      <c r="FBR29" s="154"/>
      <c r="FBS29" s="154"/>
      <c r="FBT29" s="154"/>
      <c r="FBU29" s="154"/>
      <c r="FBV29" s="154"/>
      <c r="FBW29" s="154"/>
      <c r="FBX29" s="154"/>
      <c r="FBY29" s="154"/>
      <c r="FBZ29" s="154"/>
      <c r="FCA29" s="154"/>
      <c r="FCB29" s="154"/>
      <c r="FCC29" s="154"/>
      <c r="FCD29" s="154"/>
      <c r="FCE29" s="154"/>
      <c r="FCF29" s="154"/>
      <c r="FCG29" s="154"/>
      <c r="FCH29" s="154"/>
      <c r="FCI29" s="154"/>
      <c r="FCJ29" s="154"/>
      <c r="FCK29" s="154"/>
      <c r="FCL29" s="154"/>
      <c r="FCM29" s="154"/>
      <c r="FCN29" s="154"/>
      <c r="FCO29" s="154"/>
      <c r="FCP29" s="154"/>
      <c r="FCQ29" s="154"/>
      <c r="FCR29" s="154"/>
      <c r="FCS29" s="154"/>
      <c r="FCT29" s="154"/>
      <c r="FCU29" s="154"/>
      <c r="FCV29" s="154"/>
      <c r="FCW29" s="154"/>
      <c r="FCX29" s="154"/>
      <c r="FCY29" s="154"/>
      <c r="FCZ29" s="154"/>
      <c r="FDA29" s="154"/>
      <c r="FDB29" s="154"/>
      <c r="FDC29" s="154"/>
      <c r="FDD29" s="154"/>
      <c r="FDE29" s="154"/>
      <c r="FDF29" s="154"/>
      <c r="FDG29" s="154"/>
      <c r="FDH29" s="154"/>
      <c r="FDI29" s="154"/>
      <c r="FDJ29" s="154"/>
      <c r="FDK29" s="154"/>
      <c r="FDL29" s="154"/>
      <c r="FDM29" s="154"/>
      <c r="FDN29" s="154"/>
      <c r="FDO29" s="154"/>
      <c r="FDP29" s="154"/>
      <c r="FDQ29" s="154"/>
      <c r="FDR29" s="154"/>
      <c r="FDS29" s="154"/>
      <c r="FDT29" s="154"/>
      <c r="FDU29" s="154"/>
      <c r="FDV29" s="154"/>
      <c r="FDW29" s="154"/>
      <c r="FDX29" s="154"/>
      <c r="FDY29" s="154"/>
      <c r="FDZ29" s="154"/>
      <c r="FEA29" s="154"/>
      <c r="FEB29" s="154"/>
      <c r="FEC29" s="154"/>
      <c r="FED29" s="154"/>
      <c r="FEE29" s="154"/>
      <c r="FEF29" s="154"/>
      <c r="FEG29" s="154"/>
      <c r="FEH29" s="154"/>
      <c r="FEI29" s="154"/>
      <c r="FEJ29" s="154"/>
      <c r="FEK29" s="154"/>
      <c r="FEL29" s="154"/>
      <c r="FEM29" s="154"/>
      <c r="FEN29" s="154"/>
      <c r="FEO29" s="154"/>
      <c r="FEP29" s="154"/>
      <c r="FEQ29" s="154"/>
      <c r="FER29" s="154"/>
      <c r="FES29" s="154"/>
      <c r="FET29" s="154"/>
      <c r="FEU29" s="154"/>
      <c r="FEV29" s="154"/>
      <c r="FEW29" s="154"/>
      <c r="FEX29" s="154"/>
      <c r="FEY29" s="154"/>
      <c r="FEZ29" s="154"/>
      <c r="FFA29" s="154"/>
      <c r="FFB29" s="154"/>
      <c r="FFC29" s="154"/>
      <c r="FFD29" s="154"/>
      <c r="FFE29" s="154"/>
      <c r="FFF29" s="154"/>
      <c r="FFG29" s="154"/>
      <c r="FFH29" s="154"/>
      <c r="FFI29" s="154"/>
      <c r="FFJ29" s="154"/>
      <c r="FFK29" s="154"/>
      <c r="FFL29" s="154"/>
      <c r="FFM29" s="154"/>
      <c r="FFN29" s="154"/>
      <c r="FFO29" s="154"/>
      <c r="FFP29" s="154"/>
      <c r="FFQ29" s="154"/>
      <c r="FFR29" s="154"/>
      <c r="FFS29" s="154"/>
      <c r="FFT29" s="154"/>
      <c r="FFU29" s="154"/>
      <c r="FFV29" s="154"/>
      <c r="FFW29" s="154"/>
      <c r="FFX29" s="154"/>
      <c r="FFY29" s="154"/>
      <c r="FFZ29" s="154"/>
      <c r="FGA29" s="154"/>
      <c r="FGB29" s="154"/>
      <c r="FGC29" s="154"/>
      <c r="FGD29" s="154"/>
      <c r="FGE29" s="154"/>
      <c r="FGF29" s="154"/>
      <c r="FGG29" s="154"/>
      <c r="FGH29" s="154"/>
      <c r="FGI29" s="154"/>
      <c r="FGJ29" s="154"/>
      <c r="FGK29" s="154"/>
      <c r="FGL29" s="154"/>
      <c r="FGM29" s="154"/>
      <c r="FGN29" s="154"/>
      <c r="FGO29" s="154"/>
      <c r="FGP29" s="154"/>
      <c r="FGQ29" s="154"/>
      <c r="FGR29" s="154"/>
      <c r="FGS29" s="154"/>
      <c r="FGT29" s="154"/>
      <c r="FGU29" s="154"/>
      <c r="FGV29" s="154"/>
      <c r="FGW29" s="154"/>
      <c r="FGX29" s="154"/>
      <c r="FGY29" s="154"/>
      <c r="FGZ29" s="154"/>
      <c r="FHA29" s="154"/>
      <c r="FHB29" s="154"/>
      <c r="FHC29" s="154"/>
      <c r="FHD29" s="154"/>
      <c r="FHE29" s="154"/>
      <c r="FHF29" s="154"/>
      <c r="FHG29" s="154"/>
      <c r="FHH29" s="154"/>
      <c r="FHI29" s="154"/>
      <c r="FHJ29" s="154"/>
      <c r="FHK29" s="154"/>
      <c r="FHL29" s="154"/>
      <c r="FHM29" s="154"/>
      <c r="FHN29" s="154"/>
      <c r="FHO29" s="154"/>
      <c r="FHP29" s="154"/>
      <c r="FHQ29" s="154"/>
      <c r="FHR29" s="154"/>
      <c r="FHS29" s="154"/>
      <c r="FHT29" s="154"/>
      <c r="FHU29" s="154"/>
      <c r="FHV29" s="154"/>
      <c r="FHW29" s="154"/>
      <c r="FHX29" s="154"/>
      <c r="FHY29" s="154"/>
      <c r="FHZ29" s="154"/>
      <c r="FIA29" s="154"/>
      <c r="FIB29" s="154"/>
      <c r="FIC29" s="154"/>
      <c r="FID29" s="154"/>
      <c r="FIE29" s="154"/>
      <c r="FIF29" s="154"/>
      <c r="FIG29" s="154"/>
      <c r="FIH29" s="154"/>
      <c r="FII29" s="154"/>
      <c r="FIJ29" s="154"/>
      <c r="FIK29" s="154"/>
      <c r="FIL29" s="154"/>
      <c r="FIM29" s="154"/>
      <c r="FIN29" s="154"/>
      <c r="FIO29" s="154"/>
      <c r="FIP29" s="154"/>
      <c r="FIQ29" s="154"/>
      <c r="FIR29" s="154"/>
      <c r="FIS29" s="154"/>
      <c r="FIT29" s="154"/>
      <c r="FIU29" s="154"/>
      <c r="FIV29" s="154"/>
      <c r="FIW29" s="154"/>
      <c r="FIX29" s="154"/>
      <c r="FIY29" s="154"/>
      <c r="FIZ29" s="154"/>
      <c r="FJA29" s="154"/>
      <c r="FJB29" s="154"/>
      <c r="FJC29" s="154"/>
      <c r="FJD29" s="154"/>
      <c r="FJE29" s="154"/>
      <c r="FJF29" s="154"/>
      <c r="FJG29" s="154"/>
      <c r="FJH29" s="154"/>
      <c r="FJI29" s="154"/>
      <c r="FJJ29" s="154"/>
      <c r="FJK29" s="154"/>
      <c r="FJL29" s="154"/>
      <c r="FJM29" s="154"/>
      <c r="FJN29" s="154"/>
      <c r="FJO29" s="154"/>
      <c r="FJP29" s="154"/>
      <c r="FJQ29" s="154"/>
      <c r="FJR29" s="154"/>
      <c r="FJS29" s="154"/>
      <c r="FJT29" s="154"/>
      <c r="FJU29" s="154"/>
      <c r="FJV29" s="154"/>
      <c r="FJW29" s="154"/>
      <c r="FJX29" s="154"/>
      <c r="FJY29" s="154"/>
      <c r="FJZ29" s="154"/>
      <c r="FKA29" s="154"/>
      <c r="FKB29" s="154"/>
      <c r="FKC29" s="154"/>
      <c r="FKD29" s="154"/>
      <c r="FKE29" s="154"/>
      <c r="FKF29" s="154"/>
      <c r="FKG29" s="154"/>
      <c r="FKH29" s="154"/>
      <c r="FKI29" s="154"/>
      <c r="FKJ29" s="154"/>
      <c r="FKK29" s="154"/>
      <c r="FKL29" s="154"/>
      <c r="FKM29" s="154"/>
      <c r="FKN29" s="154"/>
      <c r="FKO29" s="154"/>
      <c r="FKP29" s="154"/>
      <c r="FKQ29" s="154"/>
      <c r="FKR29" s="154"/>
      <c r="FKS29" s="154"/>
      <c r="FKT29" s="154"/>
      <c r="FKU29" s="154"/>
      <c r="FKV29" s="154"/>
      <c r="FKW29" s="154"/>
      <c r="FKX29" s="154"/>
      <c r="FKY29" s="154"/>
      <c r="FKZ29" s="154"/>
      <c r="FLA29" s="154"/>
      <c r="FLB29" s="154"/>
      <c r="FLC29" s="154"/>
      <c r="FLD29" s="154"/>
      <c r="FLE29" s="154"/>
      <c r="FLF29" s="154"/>
      <c r="FLG29" s="154"/>
      <c r="FLH29" s="154"/>
      <c r="FLI29" s="154"/>
      <c r="FLJ29" s="154"/>
      <c r="FLK29" s="154"/>
      <c r="FLL29" s="154"/>
      <c r="FLM29" s="154"/>
      <c r="FLN29" s="154"/>
      <c r="FLO29" s="154"/>
      <c r="FLP29" s="154"/>
      <c r="FLQ29" s="154"/>
      <c r="FLR29" s="154"/>
      <c r="FLS29" s="154"/>
      <c r="FLT29" s="154"/>
      <c r="FLU29" s="154"/>
      <c r="FLV29" s="154"/>
      <c r="FLW29" s="154"/>
      <c r="FLX29" s="154"/>
      <c r="FLY29" s="154"/>
      <c r="FLZ29" s="154"/>
      <c r="FMA29" s="154"/>
      <c r="FMB29" s="154"/>
      <c r="FMC29" s="154"/>
      <c r="FMD29" s="154"/>
      <c r="FME29" s="154"/>
      <c r="FMF29" s="154"/>
      <c r="FMG29" s="154"/>
      <c r="FMH29" s="154"/>
      <c r="FMI29" s="154"/>
      <c r="FMJ29" s="154"/>
      <c r="FMK29" s="154"/>
      <c r="FML29" s="154"/>
      <c r="FMM29" s="154"/>
      <c r="FMN29" s="154"/>
      <c r="FMO29" s="154"/>
      <c r="FMP29" s="154"/>
      <c r="FMQ29" s="154"/>
      <c r="FMR29" s="154"/>
      <c r="FMS29" s="154"/>
      <c r="FMT29" s="154"/>
      <c r="FMU29" s="154"/>
      <c r="FMV29" s="154"/>
      <c r="FMW29" s="154"/>
      <c r="FMX29" s="154"/>
      <c r="FMY29" s="154"/>
      <c r="FMZ29" s="154"/>
      <c r="FNA29" s="154"/>
      <c r="FNB29" s="154"/>
      <c r="FNC29" s="154"/>
      <c r="FND29" s="154"/>
      <c r="FNE29" s="154"/>
      <c r="FNF29" s="154"/>
      <c r="FNG29" s="154"/>
      <c r="FNH29" s="154"/>
      <c r="FNI29" s="154"/>
      <c r="FNJ29" s="154"/>
      <c r="FNK29" s="154"/>
      <c r="FNL29" s="154"/>
      <c r="FNM29" s="154"/>
      <c r="FNN29" s="154"/>
      <c r="FNO29" s="154"/>
      <c r="FNP29" s="154"/>
      <c r="FNQ29" s="154"/>
      <c r="FNR29" s="154"/>
      <c r="FNS29" s="154"/>
      <c r="FNT29" s="154"/>
      <c r="FNU29" s="154"/>
      <c r="FNV29" s="154"/>
      <c r="FNW29" s="154"/>
      <c r="FNX29" s="154"/>
      <c r="FNY29" s="154"/>
      <c r="FNZ29" s="154"/>
      <c r="FOA29" s="154"/>
      <c r="FOB29" s="154"/>
      <c r="FOC29" s="154"/>
      <c r="FOD29" s="154"/>
      <c r="FOE29" s="154"/>
      <c r="FOF29" s="154"/>
      <c r="FOG29" s="154"/>
      <c r="FOH29" s="154"/>
      <c r="FOI29" s="154"/>
      <c r="FOJ29" s="154"/>
      <c r="FOK29" s="154"/>
      <c r="FOL29" s="154"/>
      <c r="FOM29" s="154"/>
      <c r="FON29" s="154"/>
      <c r="FOO29" s="154"/>
      <c r="FOP29" s="154"/>
      <c r="FOQ29" s="154"/>
      <c r="FOR29" s="154"/>
      <c r="FOS29" s="154"/>
      <c r="FOT29" s="154"/>
      <c r="FOU29" s="154"/>
      <c r="FOV29" s="154"/>
      <c r="FOW29" s="154"/>
      <c r="FOX29" s="154"/>
      <c r="FOY29" s="154"/>
      <c r="FOZ29" s="154"/>
      <c r="FPA29" s="154"/>
      <c r="FPB29" s="154"/>
      <c r="FPC29" s="154"/>
      <c r="FPD29" s="154"/>
      <c r="FPE29" s="154"/>
      <c r="FPF29" s="154"/>
      <c r="FPG29" s="154"/>
      <c r="FPH29" s="154"/>
      <c r="FPI29" s="154"/>
      <c r="FPJ29" s="154"/>
      <c r="FPK29" s="154"/>
      <c r="FPL29" s="154"/>
      <c r="FPM29" s="154"/>
      <c r="FPN29" s="154"/>
      <c r="FPO29" s="154"/>
      <c r="FPP29" s="154"/>
      <c r="FPQ29" s="154"/>
      <c r="FPR29" s="154"/>
      <c r="FPS29" s="154"/>
      <c r="FPT29" s="154"/>
      <c r="FPU29" s="154"/>
      <c r="FPV29" s="154"/>
      <c r="FPW29" s="154"/>
      <c r="FPX29" s="154"/>
      <c r="FPY29" s="154"/>
      <c r="FPZ29" s="154"/>
      <c r="FQA29" s="154"/>
      <c r="FQB29" s="154"/>
      <c r="FQC29" s="154"/>
      <c r="FQD29" s="154"/>
      <c r="FQE29" s="154"/>
      <c r="FQF29" s="154"/>
      <c r="FQG29" s="154"/>
      <c r="FQH29" s="154"/>
      <c r="FQI29" s="154"/>
      <c r="FQJ29" s="154"/>
      <c r="FQK29" s="154"/>
      <c r="FQL29" s="154"/>
      <c r="FQM29" s="154"/>
      <c r="FQN29" s="154"/>
      <c r="FQO29" s="154"/>
      <c r="FQP29" s="154"/>
      <c r="FQQ29" s="154"/>
      <c r="FQR29" s="154"/>
      <c r="FQS29" s="154"/>
      <c r="FQT29" s="154"/>
      <c r="FQU29" s="154"/>
      <c r="FQV29" s="154"/>
      <c r="FQW29" s="154"/>
      <c r="FQX29" s="154"/>
      <c r="FQY29" s="154"/>
      <c r="FQZ29" s="154"/>
      <c r="FRA29" s="154"/>
      <c r="FRB29" s="154"/>
      <c r="FRC29" s="154"/>
      <c r="FRD29" s="154"/>
      <c r="FRE29" s="154"/>
      <c r="FRF29" s="154"/>
      <c r="FRG29" s="154"/>
      <c r="FRH29" s="154"/>
      <c r="FRI29" s="154"/>
      <c r="FRJ29" s="154"/>
      <c r="FRK29" s="154"/>
      <c r="FRL29" s="154"/>
      <c r="FRM29" s="154"/>
      <c r="FRN29" s="154"/>
      <c r="FRO29" s="154"/>
      <c r="FRP29" s="154"/>
      <c r="FRQ29" s="154"/>
      <c r="FRR29" s="154"/>
      <c r="FRS29" s="154"/>
      <c r="FRT29" s="154"/>
      <c r="FRU29" s="154"/>
      <c r="FRV29" s="154"/>
      <c r="FRW29" s="154"/>
      <c r="FRX29" s="154"/>
      <c r="FRY29" s="154"/>
      <c r="FRZ29" s="154"/>
      <c r="FSA29" s="154"/>
      <c r="FSB29" s="154"/>
      <c r="FSC29" s="154"/>
      <c r="FSD29" s="154"/>
      <c r="FSE29" s="154"/>
      <c r="FSF29" s="154"/>
      <c r="FSG29" s="154"/>
      <c r="FSH29" s="154"/>
      <c r="FSI29" s="154"/>
      <c r="FSJ29" s="154"/>
      <c r="FSK29" s="154"/>
      <c r="FSL29" s="154"/>
      <c r="FSM29" s="154"/>
      <c r="FSN29" s="154"/>
      <c r="FSO29" s="154"/>
      <c r="FSP29" s="154"/>
      <c r="FSQ29" s="154"/>
      <c r="FSR29" s="154"/>
      <c r="FSS29" s="154"/>
      <c r="FST29" s="154"/>
      <c r="FSU29" s="154"/>
      <c r="FSV29" s="154"/>
      <c r="FSW29" s="154"/>
      <c r="FSX29" s="154"/>
      <c r="FSY29" s="154"/>
      <c r="FSZ29" s="154"/>
      <c r="FTA29" s="154"/>
      <c r="FTB29" s="154"/>
      <c r="FTC29" s="154"/>
      <c r="FTD29" s="154"/>
      <c r="FTE29" s="154"/>
      <c r="FTF29" s="154"/>
      <c r="FTG29" s="154"/>
      <c r="FTH29" s="154"/>
      <c r="FTI29" s="154"/>
      <c r="FTJ29" s="154"/>
      <c r="FTK29" s="154"/>
      <c r="FTL29" s="154"/>
      <c r="FTM29" s="154"/>
      <c r="FTN29" s="154"/>
      <c r="FTO29" s="154"/>
      <c r="FTP29" s="154"/>
      <c r="FTQ29" s="154"/>
      <c r="FTR29" s="154"/>
      <c r="FTS29" s="154"/>
      <c r="FTT29" s="154"/>
      <c r="FTU29" s="154"/>
      <c r="FTV29" s="154"/>
      <c r="FTW29" s="154"/>
      <c r="FTX29" s="154"/>
      <c r="FTY29" s="154"/>
      <c r="FTZ29" s="154"/>
      <c r="FUA29" s="154"/>
      <c r="FUB29" s="154"/>
      <c r="FUC29" s="154"/>
      <c r="FUD29" s="154"/>
      <c r="FUE29" s="154"/>
      <c r="FUF29" s="154"/>
      <c r="FUG29" s="154"/>
      <c r="FUH29" s="154"/>
      <c r="FUI29" s="154"/>
      <c r="FUJ29" s="154"/>
      <c r="FUK29" s="154"/>
      <c r="FUL29" s="154"/>
      <c r="FUM29" s="154"/>
      <c r="FUN29" s="154"/>
      <c r="FUO29" s="154"/>
      <c r="FUP29" s="154"/>
      <c r="FUQ29" s="154"/>
      <c r="FUR29" s="154"/>
      <c r="FUS29" s="154"/>
      <c r="FUT29" s="154"/>
      <c r="FUU29" s="154"/>
      <c r="FUV29" s="154"/>
      <c r="FUW29" s="154"/>
      <c r="FUX29" s="154"/>
      <c r="FUY29" s="154"/>
      <c r="FUZ29" s="154"/>
      <c r="FVA29" s="154"/>
      <c r="FVB29" s="154"/>
      <c r="FVC29" s="154"/>
      <c r="FVD29" s="154"/>
      <c r="FVE29" s="154"/>
      <c r="FVF29" s="154"/>
      <c r="FVG29" s="154"/>
      <c r="FVH29" s="154"/>
      <c r="FVI29" s="154"/>
      <c r="FVJ29" s="154"/>
      <c r="FVK29" s="154"/>
      <c r="FVL29" s="154"/>
      <c r="FVM29" s="154"/>
      <c r="FVN29" s="154"/>
      <c r="FVO29" s="154"/>
      <c r="FVP29" s="154"/>
      <c r="FVQ29" s="154"/>
      <c r="FVR29" s="154"/>
      <c r="FVS29" s="154"/>
      <c r="FVT29" s="154"/>
      <c r="FVU29" s="154"/>
      <c r="FVV29" s="154"/>
      <c r="FVW29" s="154"/>
      <c r="FVX29" s="154"/>
      <c r="FVY29" s="154"/>
      <c r="FVZ29" s="154"/>
      <c r="FWA29" s="154"/>
      <c r="FWB29" s="154"/>
      <c r="FWC29" s="154"/>
      <c r="FWD29" s="154"/>
      <c r="FWE29" s="154"/>
      <c r="FWF29" s="154"/>
      <c r="FWG29" s="154"/>
      <c r="FWH29" s="154"/>
      <c r="FWI29" s="154"/>
      <c r="FWJ29" s="154"/>
      <c r="FWK29" s="154"/>
      <c r="FWL29" s="154"/>
      <c r="FWM29" s="154"/>
      <c r="FWN29" s="154"/>
      <c r="FWO29" s="154"/>
      <c r="FWP29" s="154"/>
      <c r="FWQ29" s="154"/>
      <c r="FWR29" s="154"/>
      <c r="FWS29" s="154"/>
      <c r="FWT29" s="154"/>
      <c r="FWU29" s="154"/>
      <c r="FWV29" s="154"/>
      <c r="FWW29" s="154"/>
      <c r="FWX29" s="154"/>
      <c r="FWY29" s="154"/>
      <c r="FWZ29" s="154"/>
      <c r="FXA29" s="154"/>
      <c r="FXB29" s="154"/>
      <c r="FXC29" s="154"/>
      <c r="FXD29" s="154"/>
      <c r="FXE29" s="154"/>
      <c r="FXF29" s="154"/>
      <c r="FXG29" s="154"/>
      <c r="FXH29" s="154"/>
      <c r="FXI29" s="154"/>
      <c r="FXJ29" s="154"/>
      <c r="FXK29" s="154"/>
      <c r="FXL29" s="154"/>
      <c r="FXM29" s="154"/>
      <c r="FXN29" s="154"/>
      <c r="FXO29" s="154"/>
      <c r="FXP29" s="154"/>
      <c r="FXQ29" s="154"/>
      <c r="FXR29" s="154"/>
      <c r="FXS29" s="154"/>
      <c r="FXT29" s="154"/>
      <c r="FXU29" s="154"/>
      <c r="FXV29" s="154"/>
      <c r="FXW29" s="154"/>
      <c r="FXX29" s="154"/>
      <c r="FXY29" s="154"/>
      <c r="FXZ29" s="154"/>
      <c r="FYA29" s="154"/>
      <c r="FYB29" s="154"/>
      <c r="FYC29" s="154"/>
      <c r="FYD29" s="154"/>
      <c r="FYE29" s="154"/>
      <c r="FYF29" s="154"/>
      <c r="FYG29" s="154"/>
      <c r="FYH29" s="154"/>
      <c r="FYI29" s="154"/>
      <c r="FYJ29" s="154"/>
      <c r="FYK29" s="154"/>
      <c r="FYL29" s="154"/>
      <c r="FYM29" s="154"/>
      <c r="FYN29" s="154"/>
      <c r="FYO29" s="154"/>
      <c r="FYP29" s="154"/>
      <c r="FYQ29" s="154"/>
      <c r="FYR29" s="154"/>
      <c r="FYS29" s="154"/>
      <c r="FYT29" s="154"/>
      <c r="FYU29" s="154"/>
      <c r="FYV29" s="154"/>
      <c r="FYW29" s="154"/>
      <c r="FYX29" s="154"/>
      <c r="FYY29" s="154"/>
      <c r="FYZ29" s="154"/>
      <c r="FZA29" s="154"/>
      <c r="FZB29" s="154"/>
      <c r="FZC29" s="154"/>
      <c r="FZD29" s="154"/>
      <c r="FZE29" s="154"/>
      <c r="FZF29" s="154"/>
      <c r="FZG29" s="154"/>
      <c r="FZH29" s="154"/>
      <c r="FZI29" s="154"/>
      <c r="FZJ29" s="154"/>
      <c r="FZK29" s="154"/>
      <c r="FZL29" s="154"/>
      <c r="FZM29" s="154"/>
      <c r="FZN29" s="154"/>
      <c r="FZO29" s="154"/>
      <c r="FZP29" s="154"/>
      <c r="FZQ29" s="154"/>
      <c r="FZR29" s="154"/>
      <c r="FZS29" s="154"/>
      <c r="FZT29" s="154"/>
      <c r="FZU29" s="154"/>
      <c r="FZV29" s="154"/>
      <c r="FZW29" s="154"/>
      <c r="FZX29" s="154"/>
      <c r="FZY29" s="154"/>
      <c r="FZZ29" s="154"/>
      <c r="GAA29" s="154"/>
      <c r="GAB29" s="154"/>
      <c r="GAC29" s="154"/>
      <c r="GAD29" s="154"/>
      <c r="GAE29" s="154"/>
      <c r="GAF29" s="154"/>
      <c r="GAG29" s="154"/>
      <c r="GAH29" s="154"/>
      <c r="GAI29" s="154"/>
      <c r="GAJ29" s="154"/>
      <c r="GAK29" s="154"/>
      <c r="GAL29" s="154"/>
      <c r="GAM29" s="154"/>
      <c r="GAN29" s="154"/>
      <c r="GAO29" s="154"/>
      <c r="GAP29" s="154"/>
      <c r="GAQ29" s="154"/>
      <c r="GAR29" s="154"/>
      <c r="GAS29" s="154"/>
      <c r="GAT29" s="154"/>
      <c r="GAU29" s="154"/>
      <c r="GAV29" s="154"/>
      <c r="GAW29" s="154"/>
      <c r="GAX29" s="154"/>
      <c r="GAY29" s="154"/>
      <c r="GAZ29" s="154"/>
      <c r="GBA29" s="154"/>
      <c r="GBB29" s="154"/>
      <c r="GBC29" s="154"/>
      <c r="GBD29" s="154"/>
      <c r="GBE29" s="154"/>
      <c r="GBF29" s="154"/>
      <c r="GBG29" s="154"/>
      <c r="GBH29" s="154"/>
      <c r="GBI29" s="154"/>
      <c r="GBJ29" s="154"/>
      <c r="GBK29" s="154"/>
      <c r="GBL29" s="154"/>
      <c r="GBM29" s="154"/>
      <c r="GBN29" s="154"/>
      <c r="GBO29" s="154"/>
      <c r="GBP29" s="154"/>
      <c r="GBQ29" s="154"/>
      <c r="GBR29" s="154"/>
      <c r="GBS29" s="154"/>
      <c r="GBT29" s="154"/>
      <c r="GBU29" s="154"/>
      <c r="GBV29" s="154"/>
      <c r="GBW29" s="154"/>
      <c r="GBX29" s="154"/>
      <c r="GBY29" s="154"/>
      <c r="GBZ29" s="154"/>
      <c r="GCA29" s="154"/>
      <c r="GCB29" s="154"/>
      <c r="GCC29" s="154"/>
      <c r="GCD29" s="154"/>
      <c r="GCE29" s="154"/>
      <c r="GCF29" s="154"/>
      <c r="GCG29" s="154"/>
      <c r="GCH29" s="154"/>
      <c r="GCI29" s="154"/>
      <c r="GCJ29" s="154"/>
      <c r="GCK29" s="154"/>
      <c r="GCL29" s="154"/>
      <c r="GCM29" s="154"/>
      <c r="GCN29" s="154"/>
      <c r="GCO29" s="154"/>
      <c r="GCP29" s="154"/>
      <c r="GCQ29" s="154"/>
      <c r="GCR29" s="154"/>
      <c r="GCS29" s="154"/>
      <c r="GCT29" s="154"/>
      <c r="GCU29" s="154"/>
      <c r="GCV29" s="154"/>
      <c r="GCW29" s="154"/>
      <c r="GCX29" s="154"/>
      <c r="GCY29" s="154"/>
      <c r="GCZ29" s="154"/>
      <c r="GDA29" s="154"/>
      <c r="GDB29" s="154"/>
      <c r="GDC29" s="154"/>
      <c r="GDD29" s="154"/>
      <c r="GDE29" s="154"/>
      <c r="GDF29" s="154"/>
      <c r="GDG29" s="154"/>
      <c r="GDH29" s="154"/>
      <c r="GDI29" s="154"/>
      <c r="GDJ29" s="154"/>
      <c r="GDK29" s="154"/>
      <c r="GDL29" s="154"/>
      <c r="GDM29" s="154"/>
      <c r="GDN29" s="154"/>
      <c r="GDO29" s="154"/>
      <c r="GDP29" s="154"/>
      <c r="GDQ29" s="154"/>
      <c r="GDR29" s="154"/>
      <c r="GDS29" s="154"/>
      <c r="GDT29" s="154"/>
      <c r="GDU29" s="154"/>
      <c r="GDV29" s="154"/>
      <c r="GDW29" s="154"/>
      <c r="GDX29" s="154"/>
      <c r="GDY29" s="154"/>
      <c r="GDZ29" s="154"/>
      <c r="GEA29" s="154"/>
      <c r="GEB29" s="154"/>
      <c r="GEC29" s="154"/>
      <c r="GED29" s="154"/>
      <c r="GEE29" s="154"/>
      <c r="GEF29" s="154"/>
      <c r="GEG29" s="154"/>
      <c r="GEH29" s="154"/>
      <c r="GEI29" s="154"/>
      <c r="GEJ29" s="154"/>
      <c r="GEK29" s="154"/>
      <c r="GEL29" s="154"/>
      <c r="GEM29" s="154"/>
      <c r="GEN29" s="154"/>
      <c r="GEO29" s="154"/>
      <c r="GEP29" s="154"/>
      <c r="GEQ29" s="154"/>
      <c r="GER29" s="154"/>
      <c r="GES29" s="154"/>
      <c r="GET29" s="154"/>
      <c r="GEU29" s="154"/>
      <c r="GEV29" s="154"/>
      <c r="GEW29" s="154"/>
      <c r="GEX29" s="154"/>
      <c r="GEY29" s="154"/>
      <c r="GEZ29" s="154"/>
      <c r="GFA29" s="154"/>
      <c r="GFB29" s="154"/>
      <c r="GFC29" s="154"/>
      <c r="GFD29" s="154"/>
      <c r="GFE29" s="154"/>
      <c r="GFF29" s="154"/>
      <c r="GFG29" s="154"/>
      <c r="GFH29" s="154"/>
      <c r="GFI29" s="154"/>
      <c r="GFJ29" s="154"/>
      <c r="GFK29" s="154"/>
      <c r="GFL29" s="154"/>
      <c r="GFM29" s="154"/>
      <c r="GFN29" s="154"/>
      <c r="GFO29" s="154"/>
      <c r="GFP29" s="154"/>
      <c r="GFQ29" s="154"/>
      <c r="GFR29" s="154"/>
      <c r="GFS29" s="154"/>
      <c r="GFT29" s="154"/>
      <c r="GFU29" s="154"/>
      <c r="GFV29" s="154"/>
      <c r="GFW29" s="154"/>
      <c r="GFX29" s="154"/>
      <c r="GFY29" s="154"/>
      <c r="GFZ29" s="154"/>
      <c r="GGA29" s="154"/>
      <c r="GGB29" s="154"/>
      <c r="GGC29" s="154"/>
      <c r="GGD29" s="154"/>
      <c r="GGE29" s="154"/>
      <c r="GGF29" s="154"/>
      <c r="GGG29" s="154"/>
      <c r="GGH29" s="154"/>
      <c r="GGI29" s="154"/>
      <c r="GGJ29" s="154"/>
      <c r="GGK29" s="154"/>
      <c r="GGL29" s="154"/>
      <c r="GGM29" s="154"/>
      <c r="GGN29" s="154"/>
      <c r="GGO29" s="154"/>
      <c r="GGP29" s="154"/>
      <c r="GGQ29" s="154"/>
      <c r="GGR29" s="154"/>
      <c r="GGS29" s="154"/>
      <c r="GGT29" s="154"/>
      <c r="GGU29" s="154"/>
      <c r="GGV29" s="154"/>
      <c r="GGW29" s="154"/>
      <c r="GGX29" s="154"/>
      <c r="GGY29" s="154"/>
      <c r="GGZ29" s="154"/>
      <c r="GHA29" s="154"/>
      <c r="GHB29" s="154"/>
      <c r="GHC29" s="154"/>
      <c r="GHD29" s="154"/>
      <c r="GHE29" s="154"/>
      <c r="GHF29" s="154"/>
      <c r="GHG29" s="154"/>
      <c r="GHH29" s="154"/>
      <c r="GHI29" s="154"/>
      <c r="GHJ29" s="154"/>
      <c r="GHK29" s="154"/>
      <c r="GHL29" s="154"/>
      <c r="GHM29" s="154"/>
      <c r="GHN29" s="154"/>
      <c r="GHO29" s="154"/>
      <c r="GHP29" s="154"/>
      <c r="GHQ29" s="154"/>
      <c r="GHR29" s="154"/>
      <c r="GHS29" s="154"/>
      <c r="GHT29" s="154"/>
      <c r="GHU29" s="154"/>
      <c r="GHV29" s="154"/>
      <c r="GHW29" s="154"/>
      <c r="GHX29" s="154"/>
      <c r="GHY29" s="154"/>
      <c r="GHZ29" s="154"/>
      <c r="GIA29" s="154"/>
      <c r="GIB29" s="154"/>
      <c r="GIC29" s="154"/>
      <c r="GID29" s="154"/>
      <c r="GIE29" s="154"/>
      <c r="GIF29" s="154"/>
      <c r="GIG29" s="154"/>
      <c r="GIH29" s="154"/>
      <c r="GII29" s="154"/>
      <c r="GIJ29" s="154"/>
      <c r="GIK29" s="154"/>
      <c r="GIL29" s="154"/>
      <c r="GIM29" s="154"/>
      <c r="GIN29" s="154"/>
      <c r="GIO29" s="154"/>
      <c r="GIP29" s="154"/>
      <c r="GIQ29" s="154"/>
      <c r="GIR29" s="154"/>
      <c r="GIS29" s="154"/>
      <c r="GIT29" s="154"/>
      <c r="GIU29" s="154"/>
      <c r="GIV29" s="154"/>
      <c r="GIW29" s="154"/>
      <c r="GIX29" s="154"/>
      <c r="GIY29" s="154"/>
      <c r="GIZ29" s="154"/>
      <c r="GJA29" s="154"/>
      <c r="GJB29" s="154"/>
      <c r="GJC29" s="154"/>
      <c r="GJD29" s="154"/>
      <c r="GJE29" s="154"/>
      <c r="GJF29" s="154"/>
      <c r="GJG29" s="154"/>
      <c r="GJH29" s="154"/>
      <c r="GJI29" s="154"/>
      <c r="GJJ29" s="154"/>
      <c r="GJK29" s="154"/>
      <c r="GJL29" s="154"/>
      <c r="GJM29" s="154"/>
      <c r="GJN29" s="154"/>
      <c r="GJO29" s="154"/>
      <c r="GJP29" s="154"/>
      <c r="GJQ29" s="154"/>
      <c r="GJR29" s="154"/>
      <c r="GJS29" s="154"/>
      <c r="GJT29" s="154"/>
      <c r="GJU29" s="154"/>
      <c r="GJV29" s="154"/>
      <c r="GJW29" s="154"/>
      <c r="GJX29" s="154"/>
      <c r="GJY29" s="154"/>
      <c r="GJZ29" s="154"/>
      <c r="GKA29" s="154"/>
      <c r="GKB29" s="154"/>
      <c r="GKC29" s="154"/>
      <c r="GKD29" s="154"/>
      <c r="GKE29" s="154"/>
      <c r="GKF29" s="154"/>
      <c r="GKG29" s="154"/>
      <c r="GKH29" s="154"/>
      <c r="GKI29" s="154"/>
      <c r="GKJ29" s="154"/>
      <c r="GKK29" s="154"/>
      <c r="GKL29" s="154"/>
      <c r="GKM29" s="154"/>
      <c r="GKN29" s="154"/>
      <c r="GKO29" s="154"/>
      <c r="GKP29" s="154"/>
      <c r="GKQ29" s="154"/>
      <c r="GKR29" s="154"/>
      <c r="GKS29" s="154"/>
      <c r="GKT29" s="154"/>
      <c r="GKU29" s="154"/>
      <c r="GKV29" s="154"/>
      <c r="GKW29" s="154"/>
      <c r="GKX29" s="154"/>
      <c r="GKY29" s="154"/>
      <c r="GKZ29" s="154"/>
      <c r="GLA29" s="154"/>
      <c r="GLB29" s="154"/>
      <c r="GLC29" s="154"/>
      <c r="GLD29" s="154"/>
      <c r="GLE29" s="154"/>
      <c r="GLF29" s="154"/>
      <c r="GLG29" s="154"/>
      <c r="GLH29" s="154"/>
      <c r="GLI29" s="154"/>
      <c r="GLJ29" s="154"/>
      <c r="GLK29" s="154"/>
      <c r="GLL29" s="154"/>
      <c r="GLM29" s="154"/>
      <c r="GLN29" s="154"/>
      <c r="GLO29" s="154"/>
      <c r="GLP29" s="154"/>
      <c r="GLQ29" s="154"/>
      <c r="GLR29" s="154"/>
      <c r="GLS29" s="154"/>
      <c r="GLT29" s="154"/>
      <c r="GLU29" s="154"/>
      <c r="GLV29" s="154"/>
      <c r="GLW29" s="154"/>
      <c r="GLX29" s="154"/>
      <c r="GLY29" s="154"/>
      <c r="GLZ29" s="154"/>
      <c r="GMA29" s="154"/>
      <c r="GMB29" s="154"/>
      <c r="GMC29" s="154"/>
      <c r="GMD29" s="154"/>
      <c r="GME29" s="154"/>
      <c r="GMF29" s="154"/>
      <c r="GMG29" s="154"/>
      <c r="GMH29" s="154"/>
      <c r="GMI29" s="154"/>
      <c r="GMJ29" s="154"/>
      <c r="GMK29" s="154"/>
      <c r="GML29" s="154"/>
      <c r="GMM29" s="154"/>
      <c r="GMN29" s="154"/>
      <c r="GMO29" s="154"/>
      <c r="GMP29" s="154"/>
      <c r="GMQ29" s="154"/>
      <c r="GMR29" s="154"/>
      <c r="GMS29" s="154"/>
      <c r="GMT29" s="154"/>
      <c r="GMU29" s="154"/>
      <c r="GMV29" s="154"/>
      <c r="GMW29" s="154"/>
      <c r="GMX29" s="154"/>
      <c r="GMY29" s="154"/>
      <c r="GMZ29" s="154"/>
      <c r="GNA29" s="154"/>
      <c r="GNB29" s="154"/>
      <c r="GNC29" s="154"/>
      <c r="GND29" s="154"/>
      <c r="GNE29" s="154"/>
      <c r="GNF29" s="154"/>
      <c r="GNG29" s="154"/>
      <c r="GNH29" s="154"/>
      <c r="GNI29" s="154"/>
      <c r="GNJ29" s="154"/>
      <c r="GNK29" s="154"/>
      <c r="GNL29" s="154"/>
      <c r="GNM29" s="154"/>
      <c r="GNN29" s="154"/>
      <c r="GNO29" s="154"/>
      <c r="GNP29" s="154"/>
      <c r="GNQ29" s="154"/>
      <c r="GNR29" s="154"/>
      <c r="GNS29" s="154"/>
      <c r="GNT29" s="154"/>
      <c r="GNU29" s="154"/>
      <c r="GNV29" s="154"/>
      <c r="GNW29" s="154"/>
      <c r="GNX29" s="154"/>
      <c r="GNY29" s="154"/>
      <c r="GNZ29" s="154"/>
      <c r="GOA29" s="154"/>
      <c r="GOB29" s="154"/>
      <c r="GOC29" s="154"/>
      <c r="GOD29" s="154"/>
      <c r="GOE29" s="154"/>
      <c r="GOF29" s="154"/>
      <c r="GOG29" s="154"/>
      <c r="GOH29" s="154"/>
      <c r="GOI29" s="154"/>
      <c r="GOJ29" s="154"/>
      <c r="GOK29" s="154"/>
      <c r="GOL29" s="154"/>
      <c r="GOM29" s="154"/>
      <c r="GON29" s="154"/>
      <c r="GOO29" s="154"/>
      <c r="GOP29" s="154"/>
      <c r="GOQ29" s="154"/>
      <c r="GOR29" s="154"/>
      <c r="GOS29" s="154"/>
      <c r="GOT29" s="154"/>
      <c r="GOU29" s="154"/>
      <c r="GOV29" s="154"/>
      <c r="GOW29" s="154"/>
      <c r="GOX29" s="154"/>
      <c r="GOY29" s="154"/>
      <c r="GOZ29" s="154"/>
      <c r="GPA29" s="154"/>
      <c r="GPB29" s="154"/>
      <c r="GPC29" s="154"/>
      <c r="GPD29" s="154"/>
      <c r="GPE29" s="154"/>
      <c r="GPF29" s="154"/>
      <c r="GPG29" s="154"/>
      <c r="GPH29" s="154"/>
      <c r="GPI29" s="154"/>
      <c r="GPJ29" s="154"/>
      <c r="GPK29" s="154"/>
      <c r="GPL29" s="154"/>
      <c r="GPM29" s="154"/>
      <c r="GPN29" s="154"/>
      <c r="GPO29" s="154"/>
      <c r="GPP29" s="154"/>
      <c r="GPQ29" s="154"/>
      <c r="GPR29" s="154"/>
      <c r="GPS29" s="154"/>
      <c r="GPT29" s="154"/>
      <c r="GPU29" s="154"/>
      <c r="GPV29" s="154"/>
      <c r="GPW29" s="154"/>
      <c r="GPX29" s="154"/>
      <c r="GPY29" s="154"/>
      <c r="GPZ29" s="154"/>
      <c r="GQA29" s="154"/>
      <c r="GQB29" s="154"/>
      <c r="GQC29" s="154"/>
      <c r="GQD29" s="154"/>
      <c r="GQE29" s="154"/>
      <c r="GQF29" s="154"/>
      <c r="GQG29" s="154"/>
      <c r="GQH29" s="154"/>
      <c r="GQI29" s="154"/>
      <c r="GQJ29" s="154"/>
      <c r="GQK29" s="154"/>
      <c r="GQL29" s="154"/>
      <c r="GQM29" s="154"/>
      <c r="GQN29" s="154"/>
      <c r="GQO29" s="154"/>
      <c r="GQP29" s="154"/>
      <c r="GQQ29" s="154"/>
      <c r="GQR29" s="154"/>
      <c r="GQS29" s="154"/>
      <c r="GQT29" s="154"/>
      <c r="GQU29" s="154"/>
      <c r="GQV29" s="154"/>
      <c r="GQW29" s="154"/>
      <c r="GQX29" s="154"/>
      <c r="GQY29" s="154"/>
      <c r="GQZ29" s="154"/>
      <c r="GRA29" s="154"/>
      <c r="GRB29" s="154"/>
      <c r="GRC29" s="154"/>
      <c r="GRD29" s="154"/>
      <c r="GRE29" s="154"/>
      <c r="GRF29" s="154"/>
      <c r="GRG29" s="154"/>
      <c r="GRH29" s="154"/>
      <c r="GRI29" s="154"/>
      <c r="GRJ29" s="154"/>
      <c r="GRK29" s="154"/>
      <c r="GRL29" s="154"/>
      <c r="GRM29" s="154"/>
      <c r="GRN29" s="154"/>
      <c r="GRO29" s="154"/>
      <c r="GRP29" s="154"/>
      <c r="GRQ29" s="154"/>
      <c r="GRR29" s="154"/>
      <c r="GRS29" s="154"/>
      <c r="GRT29" s="154"/>
      <c r="GRU29" s="154"/>
      <c r="GRV29" s="154"/>
      <c r="GRW29" s="154"/>
      <c r="GRX29" s="154"/>
      <c r="GRY29" s="154"/>
      <c r="GRZ29" s="154"/>
      <c r="GSA29" s="154"/>
      <c r="GSB29" s="154"/>
      <c r="GSC29" s="154"/>
      <c r="GSD29" s="154"/>
      <c r="GSE29" s="154"/>
      <c r="GSF29" s="154"/>
      <c r="GSG29" s="154"/>
      <c r="GSH29" s="154"/>
      <c r="GSI29" s="154"/>
      <c r="GSJ29" s="154"/>
      <c r="GSK29" s="154"/>
      <c r="GSL29" s="154"/>
      <c r="GSM29" s="154"/>
      <c r="GSN29" s="154"/>
      <c r="GSO29" s="154"/>
      <c r="GSP29" s="154"/>
      <c r="GSQ29" s="154"/>
      <c r="GSR29" s="154"/>
      <c r="GSS29" s="154"/>
      <c r="GST29" s="154"/>
      <c r="GSU29" s="154"/>
      <c r="GSV29" s="154"/>
      <c r="GSW29" s="154"/>
      <c r="GSX29" s="154"/>
      <c r="GSY29" s="154"/>
      <c r="GSZ29" s="154"/>
      <c r="GTA29" s="154"/>
      <c r="GTB29" s="154"/>
      <c r="GTC29" s="154"/>
      <c r="GTD29" s="154"/>
      <c r="GTE29" s="154"/>
      <c r="GTF29" s="154"/>
      <c r="GTG29" s="154"/>
      <c r="GTH29" s="154"/>
      <c r="GTI29" s="154"/>
      <c r="GTJ29" s="154"/>
      <c r="GTK29" s="154"/>
      <c r="GTL29" s="154"/>
      <c r="GTM29" s="154"/>
      <c r="GTN29" s="154"/>
      <c r="GTO29" s="154"/>
      <c r="GTP29" s="154"/>
      <c r="GTQ29" s="154"/>
      <c r="GTR29" s="154"/>
      <c r="GTS29" s="154"/>
      <c r="GTT29" s="154"/>
      <c r="GTU29" s="154"/>
      <c r="GTV29" s="154"/>
      <c r="GTW29" s="154"/>
      <c r="GTX29" s="154"/>
      <c r="GTY29" s="154"/>
      <c r="GTZ29" s="154"/>
      <c r="GUA29" s="154"/>
      <c r="GUB29" s="154"/>
      <c r="GUC29" s="154"/>
      <c r="GUD29" s="154"/>
      <c r="GUE29" s="154"/>
      <c r="GUF29" s="154"/>
      <c r="GUG29" s="154"/>
      <c r="GUH29" s="154"/>
      <c r="GUI29" s="154"/>
      <c r="GUJ29" s="154"/>
      <c r="GUK29" s="154"/>
      <c r="GUL29" s="154"/>
      <c r="GUM29" s="154"/>
      <c r="GUN29" s="154"/>
      <c r="GUO29" s="154"/>
      <c r="GUP29" s="154"/>
      <c r="GUQ29" s="154"/>
      <c r="GUR29" s="154"/>
      <c r="GUS29" s="154"/>
      <c r="GUT29" s="154"/>
      <c r="GUU29" s="154"/>
      <c r="GUV29" s="154"/>
      <c r="GUW29" s="154"/>
      <c r="GUX29" s="154"/>
      <c r="GUY29" s="154"/>
      <c r="GUZ29" s="154"/>
      <c r="GVA29" s="154"/>
      <c r="GVB29" s="154"/>
      <c r="GVC29" s="154"/>
      <c r="GVD29" s="154"/>
      <c r="GVE29" s="154"/>
      <c r="GVF29" s="154"/>
      <c r="GVG29" s="154"/>
      <c r="GVH29" s="154"/>
      <c r="GVI29" s="154"/>
      <c r="GVJ29" s="154"/>
      <c r="GVK29" s="154"/>
      <c r="GVL29" s="154"/>
      <c r="GVM29" s="154"/>
      <c r="GVN29" s="154"/>
      <c r="GVO29" s="154"/>
      <c r="GVP29" s="154"/>
      <c r="GVQ29" s="154"/>
      <c r="GVR29" s="154"/>
      <c r="GVS29" s="154"/>
      <c r="GVT29" s="154"/>
      <c r="GVU29" s="154"/>
      <c r="GVV29" s="154"/>
      <c r="GVW29" s="154"/>
      <c r="GVX29" s="154"/>
      <c r="GVY29" s="154"/>
      <c r="GVZ29" s="154"/>
      <c r="GWA29" s="154"/>
      <c r="GWB29" s="154"/>
      <c r="GWC29" s="154"/>
      <c r="GWD29" s="154"/>
      <c r="GWE29" s="154"/>
      <c r="GWF29" s="154"/>
      <c r="GWG29" s="154"/>
      <c r="GWH29" s="154"/>
      <c r="GWI29" s="154"/>
      <c r="GWJ29" s="154"/>
      <c r="GWK29" s="154"/>
      <c r="GWL29" s="154"/>
      <c r="GWM29" s="154"/>
      <c r="GWN29" s="154"/>
      <c r="GWO29" s="154"/>
      <c r="GWP29" s="154"/>
      <c r="GWQ29" s="154"/>
      <c r="GWR29" s="154"/>
      <c r="GWS29" s="154"/>
      <c r="GWT29" s="154"/>
      <c r="GWU29" s="154"/>
      <c r="GWV29" s="154"/>
      <c r="GWW29" s="154"/>
      <c r="GWX29" s="154"/>
      <c r="GWY29" s="154"/>
      <c r="GWZ29" s="154"/>
      <c r="GXA29" s="154"/>
      <c r="GXB29" s="154"/>
      <c r="GXC29" s="154"/>
      <c r="GXD29" s="154"/>
      <c r="GXE29" s="154"/>
      <c r="GXF29" s="154"/>
      <c r="GXG29" s="154"/>
      <c r="GXH29" s="154"/>
      <c r="GXI29" s="154"/>
      <c r="GXJ29" s="154"/>
      <c r="GXK29" s="154"/>
      <c r="GXL29" s="154"/>
      <c r="GXM29" s="154"/>
      <c r="GXN29" s="154"/>
      <c r="GXO29" s="154"/>
      <c r="GXP29" s="154"/>
      <c r="GXQ29" s="154"/>
      <c r="GXR29" s="154"/>
      <c r="GXS29" s="154"/>
      <c r="GXT29" s="154"/>
      <c r="GXU29" s="154"/>
      <c r="GXV29" s="154"/>
      <c r="GXW29" s="154"/>
      <c r="GXX29" s="154"/>
      <c r="GXY29" s="154"/>
      <c r="GXZ29" s="154"/>
      <c r="GYA29" s="154"/>
      <c r="GYB29" s="154"/>
      <c r="GYC29" s="154"/>
      <c r="GYD29" s="154"/>
      <c r="GYE29" s="154"/>
      <c r="GYF29" s="154"/>
      <c r="GYG29" s="154"/>
      <c r="GYH29" s="154"/>
      <c r="GYI29" s="154"/>
      <c r="GYJ29" s="154"/>
      <c r="GYK29" s="154"/>
      <c r="GYL29" s="154"/>
      <c r="GYM29" s="154"/>
      <c r="GYN29" s="154"/>
      <c r="GYO29" s="154"/>
      <c r="GYP29" s="154"/>
      <c r="GYQ29" s="154"/>
      <c r="GYR29" s="154"/>
      <c r="GYS29" s="154"/>
      <c r="GYT29" s="154"/>
      <c r="GYU29" s="154"/>
      <c r="GYV29" s="154"/>
      <c r="GYW29" s="154"/>
      <c r="GYX29" s="154"/>
      <c r="GYY29" s="154"/>
      <c r="GYZ29" s="154"/>
      <c r="GZA29" s="154"/>
      <c r="GZB29" s="154"/>
      <c r="GZC29" s="154"/>
      <c r="GZD29" s="154"/>
      <c r="GZE29" s="154"/>
      <c r="GZF29" s="154"/>
      <c r="GZG29" s="154"/>
      <c r="GZH29" s="154"/>
      <c r="GZI29" s="154"/>
      <c r="GZJ29" s="154"/>
      <c r="GZK29" s="154"/>
      <c r="GZL29" s="154"/>
      <c r="GZM29" s="154"/>
      <c r="GZN29" s="154"/>
      <c r="GZO29" s="154"/>
      <c r="GZP29" s="154"/>
      <c r="GZQ29" s="154"/>
      <c r="GZR29" s="154"/>
      <c r="GZS29" s="154"/>
      <c r="GZT29" s="154"/>
      <c r="GZU29" s="154"/>
      <c r="GZV29" s="154"/>
      <c r="GZW29" s="154"/>
      <c r="GZX29" s="154"/>
      <c r="GZY29" s="154"/>
      <c r="GZZ29" s="154"/>
      <c r="HAA29" s="154"/>
      <c r="HAB29" s="154"/>
      <c r="HAC29" s="154"/>
      <c r="HAD29" s="154"/>
      <c r="HAE29" s="154"/>
      <c r="HAF29" s="154"/>
      <c r="HAG29" s="154"/>
      <c r="HAH29" s="154"/>
      <c r="HAI29" s="154"/>
      <c r="HAJ29" s="154"/>
      <c r="HAK29" s="154"/>
      <c r="HAL29" s="154"/>
      <c r="HAM29" s="154"/>
      <c r="HAN29" s="154"/>
      <c r="HAO29" s="154"/>
      <c r="HAP29" s="154"/>
      <c r="HAQ29" s="154"/>
      <c r="HAR29" s="154"/>
      <c r="HAS29" s="154"/>
      <c r="HAT29" s="154"/>
      <c r="HAU29" s="154"/>
      <c r="HAV29" s="154"/>
      <c r="HAW29" s="154"/>
      <c r="HAX29" s="154"/>
      <c r="HAY29" s="154"/>
      <c r="HAZ29" s="154"/>
      <c r="HBA29" s="154"/>
      <c r="HBB29" s="154"/>
      <c r="HBC29" s="154"/>
      <c r="HBD29" s="154"/>
      <c r="HBE29" s="154"/>
      <c r="HBF29" s="154"/>
      <c r="HBG29" s="154"/>
      <c r="HBH29" s="154"/>
      <c r="HBI29" s="154"/>
      <c r="HBJ29" s="154"/>
      <c r="HBK29" s="154"/>
      <c r="HBL29" s="154"/>
      <c r="HBM29" s="154"/>
      <c r="HBN29" s="154"/>
      <c r="HBO29" s="154"/>
      <c r="HBP29" s="154"/>
      <c r="HBQ29" s="154"/>
      <c r="HBR29" s="154"/>
      <c r="HBS29" s="154"/>
      <c r="HBT29" s="154"/>
      <c r="HBU29" s="154"/>
      <c r="HBV29" s="154"/>
      <c r="HBW29" s="154"/>
      <c r="HBX29" s="154"/>
      <c r="HBY29" s="154"/>
      <c r="HBZ29" s="154"/>
      <c r="HCA29" s="154"/>
      <c r="HCB29" s="154"/>
      <c r="HCC29" s="154"/>
      <c r="HCD29" s="154"/>
      <c r="HCE29" s="154"/>
      <c r="HCF29" s="154"/>
      <c r="HCG29" s="154"/>
      <c r="HCH29" s="154"/>
      <c r="HCI29" s="154"/>
      <c r="HCJ29" s="154"/>
      <c r="HCK29" s="154"/>
      <c r="HCL29" s="154"/>
      <c r="HCM29" s="154"/>
      <c r="HCN29" s="154"/>
      <c r="HCO29" s="154"/>
      <c r="HCP29" s="154"/>
      <c r="HCQ29" s="154"/>
      <c r="HCR29" s="154"/>
      <c r="HCS29" s="154"/>
      <c r="HCT29" s="154"/>
      <c r="HCU29" s="154"/>
      <c r="HCV29" s="154"/>
      <c r="HCW29" s="154"/>
      <c r="HCX29" s="154"/>
      <c r="HCY29" s="154"/>
      <c r="HCZ29" s="154"/>
      <c r="HDA29" s="154"/>
      <c r="HDB29" s="154"/>
      <c r="HDC29" s="154"/>
      <c r="HDD29" s="154"/>
      <c r="HDE29" s="154"/>
      <c r="HDF29" s="154"/>
      <c r="HDG29" s="154"/>
      <c r="HDH29" s="154"/>
      <c r="HDI29" s="154"/>
      <c r="HDJ29" s="154"/>
      <c r="HDK29" s="154"/>
      <c r="HDL29" s="154"/>
      <c r="HDM29" s="154"/>
      <c r="HDN29" s="154"/>
      <c r="HDO29" s="154"/>
      <c r="HDP29" s="154"/>
      <c r="HDQ29" s="154"/>
      <c r="HDR29" s="154"/>
      <c r="HDS29" s="154"/>
      <c r="HDT29" s="154"/>
      <c r="HDU29" s="154"/>
      <c r="HDV29" s="154"/>
      <c r="HDW29" s="154"/>
      <c r="HDX29" s="154"/>
      <c r="HDY29" s="154"/>
      <c r="HDZ29" s="154"/>
      <c r="HEA29" s="154"/>
      <c r="HEB29" s="154"/>
      <c r="HEC29" s="154"/>
      <c r="HED29" s="154"/>
      <c r="HEE29" s="154"/>
      <c r="HEF29" s="154"/>
      <c r="HEG29" s="154"/>
      <c r="HEH29" s="154"/>
      <c r="HEI29" s="154"/>
      <c r="HEJ29" s="154"/>
      <c r="HEK29" s="154"/>
      <c r="HEL29" s="154"/>
      <c r="HEM29" s="154"/>
      <c r="HEN29" s="154"/>
      <c r="HEO29" s="154"/>
      <c r="HEP29" s="154"/>
      <c r="HEQ29" s="154"/>
      <c r="HER29" s="154"/>
      <c r="HES29" s="154"/>
      <c r="HET29" s="154"/>
      <c r="HEU29" s="154"/>
      <c r="HEV29" s="154"/>
      <c r="HEW29" s="154"/>
      <c r="HEX29" s="154"/>
      <c r="HEY29" s="154"/>
      <c r="HEZ29" s="154"/>
      <c r="HFA29" s="154"/>
      <c r="HFB29" s="154"/>
      <c r="HFC29" s="154"/>
      <c r="HFD29" s="154"/>
      <c r="HFE29" s="154"/>
      <c r="HFF29" s="154"/>
      <c r="HFG29" s="154"/>
      <c r="HFH29" s="154"/>
      <c r="HFI29" s="154"/>
      <c r="HFJ29" s="154"/>
      <c r="HFK29" s="154"/>
      <c r="HFL29" s="154"/>
      <c r="HFM29" s="154"/>
      <c r="HFN29" s="154"/>
      <c r="HFO29" s="154"/>
      <c r="HFP29" s="154"/>
      <c r="HFQ29" s="154"/>
      <c r="HFR29" s="154"/>
      <c r="HFS29" s="154"/>
      <c r="HFT29" s="154"/>
      <c r="HFU29" s="154"/>
      <c r="HFV29" s="154"/>
      <c r="HFW29" s="154"/>
      <c r="HFX29" s="154"/>
      <c r="HFY29" s="154"/>
      <c r="HFZ29" s="154"/>
      <c r="HGA29" s="154"/>
      <c r="HGB29" s="154"/>
      <c r="HGC29" s="154"/>
      <c r="HGD29" s="154"/>
      <c r="HGE29" s="154"/>
      <c r="HGF29" s="154"/>
      <c r="HGG29" s="154"/>
      <c r="HGH29" s="154"/>
      <c r="HGI29" s="154"/>
      <c r="HGJ29" s="154"/>
      <c r="HGK29" s="154"/>
      <c r="HGL29" s="154"/>
      <c r="HGM29" s="154"/>
      <c r="HGN29" s="154"/>
      <c r="HGO29" s="154"/>
      <c r="HGP29" s="154"/>
      <c r="HGQ29" s="154"/>
      <c r="HGR29" s="154"/>
      <c r="HGS29" s="154"/>
      <c r="HGT29" s="154"/>
      <c r="HGU29" s="154"/>
      <c r="HGV29" s="154"/>
      <c r="HGW29" s="154"/>
      <c r="HGX29" s="154"/>
      <c r="HGY29" s="154"/>
      <c r="HGZ29" s="154"/>
      <c r="HHA29" s="154"/>
      <c r="HHB29" s="154"/>
      <c r="HHC29" s="154"/>
      <c r="HHD29" s="154"/>
      <c r="HHE29" s="154"/>
      <c r="HHF29" s="154"/>
      <c r="HHG29" s="154"/>
      <c r="HHH29" s="154"/>
      <c r="HHI29" s="154"/>
      <c r="HHJ29" s="154"/>
      <c r="HHK29" s="154"/>
      <c r="HHL29" s="154"/>
      <c r="HHM29" s="154"/>
      <c r="HHN29" s="154"/>
      <c r="HHO29" s="154"/>
      <c r="HHP29" s="154"/>
      <c r="HHQ29" s="154"/>
      <c r="HHR29" s="154"/>
      <c r="HHS29" s="154"/>
      <c r="HHT29" s="154"/>
      <c r="HHU29" s="154"/>
      <c r="HHV29" s="154"/>
      <c r="HHW29" s="154"/>
      <c r="HHX29" s="154"/>
      <c r="HHY29" s="154"/>
      <c r="HHZ29" s="154"/>
      <c r="HIA29" s="154"/>
      <c r="HIB29" s="154"/>
      <c r="HIC29" s="154"/>
      <c r="HID29" s="154"/>
      <c r="HIE29" s="154"/>
      <c r="HIF29" s="154"/>
      <c r="HIG29" s="154"/>
      <c r="HIH29" s="154"/>
      <c r="HII29" s="154"/>
      <c r="HIJ29" s="154"/>
      <c r="HIK29" s="154"/>
      <c r="HIL29" s="154"/>
      <c r="HIM29" s="154"/>
      <c r="HIN29" s="154"/>
      <c r="HIO29" s="154"/>
      <c r="HIP29" s="154"/>
      <c r="HIQ29" s="154"/>
      <c r="HIR29" s="154"/>
      <c r="HIS29" s="154"/>
      <c r="HIT29" s="154"/>
      <c r="HIU29" s="154"/>
      <c r="HIV29" s="154"/>
      <c r="HIW29" s="154"/>
      <c r="HIX29" s="154"/>
      <c r="HIY29" s="154"/>
      <c r="HIZ29" s="154"/>
      <c r="HJA29" s="154"/>
      <c r="HJB29" s="154"/>
      <c r="HJC29" s="154"/>
      <c r="HJD29" s="154"/>
      <c r="HJE29" s="154"/>
      <c r="HJF29" s="154"/>
      <c r="HJG29" s="154"/>
      <c r="HJH29" s="154"/>
      <c r="HJI29" s="154"/>
      <c r="HJJ29" s="154"/>
      <c r="HJK29" s="154"/>
      <c r="HJL29" s="154"/>
      <c r="HJM29" s="154"/>
      <c r="HJN29" s="154"/>
      <c r="HJO29" s="154"/>
      <c r="HJP29" s="154"/>
      <c r="HJQ29" s="154"/>
      <c r="HJR29" s="154"/>
      <c r="HJS29" s="154"/>
      <c r="HJT29" s="154"/>
      <c r="HJU29" s="154"/>
      <c r="HJV29" s="154"/>
      <c r="HJW29" s="154"/>
      <c r="HJX29" s="154"/>
      <c r="HJY29" s="154"/>
      <c r="HJZ29" s="154"/>
      <c r="HKA29" s="154"/>
      <c r="HKB29" s="154"/>
      <c r="HKC29" s="154"/>
      <c r="HKD29" s="154"/>
      <c r="HKE29" s="154"/>
      <c r="HKF29" s="154"/>
      <c r="HKG29" s="154"/>
      <c r="HKH29" s="154"/>
      <c r="HKI29" s="154"/>
      <c r="HKJ29" s="154"/>
      <c r="HKK29" s="154"/>
      <c r="HKL29" s="154"/>
      <c r="HKM29" s="154"/>
      <c r="HKN29" s="154"/>
      <c r="HKO29" s="154"/>
      <c r="HKP29" s="154"/>
      <c r="HKQ29" s="154"/>
      <c r="HKR29" s="154"/>
      <c r="HKS29" s="154"/>
      <c r="HKT29" s="154"/>
      <c r="HKU29" s="154"/>
      <c r="HKV29" s="154"/>
      <c r="HKW29" s="154"/>
      <c r="HKX29" s="154"/>
      <c r="HKY29" s="154"/>
      <c r="HKZ29" s="154"/>
      <c r="HLA29" s="154"/>
      <c r="HLB29" s="154"/>
      <c r="HLC29" s="154"/>
      <c r="HLD29" s="154"/>
      <c r="HLE29" s="154"/>
      <c r="HLF29" s="154"/>
      <c r="HLG29" s="154"/>
      <c r="HLH29" s="154"/>
      <c r="HLI29" s="154"/>
      <c r="HLJ29" s="154"/>
      <c r="HLK29" s="154"/>
      <c r="HLL29" s="154"/>
      <c r="HLM29" s="154"/>
      <c r="HLN29" s="154"/>
      <c r="HLO29" s="154"/>
      <c r="HLP29" s="154"/>
      <c r="HLQ29" s="154"/>
      <c r="HLR29" s="154"/>
      <c r="HLS29" s="154"/>
      <c r="HLT29" s="154"/>
      <c r="HLU29" s="154"/>
      <c r="HLV29" s="154"/>
      <c r="HLW29" s="154"/>
      <c r="HLX29" s="154"/>
      <c r="HLY29" s="154"/>
      <c r="HLZ29" s="154"/>
      <c r="HMA29" s="154"/>
      <c r="HMB29" s="154"/>
      <c r="HMC29" s="154"/>
      <c r="HMD29" s="154"/>
      <c r="HME29" s="154"/>
      <c r="HMF29" s="154"/>
      <c r="HMG29" s="154"/>
      <c r="HMH29" s="154"/>
      <c r="HMI29" s="154"/>
      <c r="HMJ29" s="154"/>
      <c r="HMK29" s="154"/>
      <c r="HML29" s="154"/>
      <c r="HMM29" s="154"/>
      <c r="HMN29" s="154"/>
      <c r="HMO29" s="154"/>
      <c r="HMP29" s="154"/>
      <c r="HMQ29" s="154"/>
      <c r="HMR29" s="154"/>
      <c r="HMS29" s="154"/>
      <c r="HMT29" s="154"/>
      <c r="HMU29" s="154"/>
      <c r="HMV29" s="154"/>
      <c r="HMW29" s="154"/>
      <c r="HMX29" s="154"/>
      <c r="HMY29" s="154"/>
      <c r="HMZ29" s="154"/>
      <c r="HNA29" s="154"/>
      <c r="HNB29" s="154"/>
      <c r="HNC29" s="154"/>
      <c r="HND29" s="154"/>
      <c r="HNE29" s="154"/>
      <c r="HNF29" s="154"/>
      <c r="HNG29" s="154"/>
      <c r="HNH29" s="154"/>
      <c r="HNI29" s="154"/>
      <c r="HNJ29" s="154"/>
      <c r="HNK29" s="154"/>
      <c r="HNL29" s="154"/>
      <c r="HNM29" s="154"/>
      <c r="HNN29" s="154"/>
      <c r="HNO29" s="154"/>
      <c r="HNP29" s="154"/>
      <c r="HNQ29" s="154"/>
      <c r="HNR29" s="154"/>
      <c r="HNS29" s="154"/>
      <c r="HNT29" s="154"/>
      <c r="HNU29" s="154"/>
      <c r="HNV29" s="154"/>
      <c r="HNW29" s="154"/>
      <c r="HNX29" s="154"/>
      <c r="HNY29" s="154"/>
      <c r="HNZ29" s="154"/>
      <c r="HOA29" s="154"/>
      <c r="HOB29" s="154"/>
      <c r="HOC29" s="154"/>
      <c r="HOD29" s="154"/>
      <c r="HOE29" s="154"/>
      <c r="HOF29" s="154"/>
      <c r="HOG29" s="154"/>
      <c r="HOH29" s="154"/>
      <c r="HOI29" s="154"/>
      <c r="HOJ29" s="154"/>
      <c r="HOK29" s="154"/>
      <c r="HOL29" s="154"/>
      <c r="HOM29" s="154"/>
      <c r="HON29" s="154"/>
      <c r="HOO29" s="154"/>
      <c r="HOP29" s="154"/>
      <c r="HOQ29" s="154"/>
      <c r="HOR29" s="154"/>
      <c r="HOS29" s="154"/>
      <c r="HOT29" s="154"/>
      <c r="HOU29" s="154"/>
      <c r="HOV29" s="154"/>
      <c r="HOW29" s="154"/>
      <c r="HOX29" s="154"/>
      <c r="HOY29" s="154"/>
      <c r="HOZ29" s="154"/>
      <c r="HPA29" s="154"/>
      <c r="HPB29" s="154"/>
      <c r="HPC29" s="154"/>
      <c r="HPD29" s="154"/>
      <c r="HPE29" s="154"/>
      <c r="HPF29" s="154"/>
      <c r="HPG29" s="154"/>
      <c r="HPH29" s="154"/>
      <c r="HPI29" s="154"/>
      <c r="HPJ29" s="154"/>
      <c r="HPK29" s="154"/>
      <c r="HPL29" s="154"/>
      <c r="HPM29" s="154"/>
      <c r="HPN29" s="154"/>
      <c r="HPO29" s="154"/>
      <c r="HPP29" s="154"/>
      <c r="HPQ29" s="154"/>
      <c r="HPR29" s="154"/>
      <c r="HPS29" s="154"/>
      <c r="HPT29" s="154"/>
      <c r="HPU29" s="154"/>
      <c r="HPV29" s="154"/>
      <c r="HPW29" s="154"/>
      <c r="HPX29" s="154"/>
      <c r="HPY29" s="154"/>
      <c r="HPZ29" s="154"/>
      <c r="HQA29" s="154"/>
      <c r="HQB29" s="154"/>
      <c r="HQC29" s="154"/>
      <c r="HQD29" s="154"/>
      <c r="HQE29" s="154"/>
      <c r="HQF29" s="154"/>
      <c r="HQG29" s="154"/>
      <c r="HQH29" s="154"/>
      <c r="HQI29" s="154"/>
      <c r="HQJ29" s="154"/>
      <c r="HQK29" s="154"/>
      <c r="HQL29" s="154"/>
      <c r="HQM29" s="154"/>
      <c r="HQN29" s="154"/>
      <c r="HQO29" s="154"/>
      <c r="HQP29" s="154"/>
      <c r="HQQ29" s="154"/>
      <c r="HQR29" s="154"/>
      <c r="HQS29" s="154"/>
      <c r="HQT29" s="154"/>
      <c r="HQU29" s="154"/>
      <c r="HQV29" s="154"/>
      <c r="HQW29" s="154"/>
      <c r="HQX29" s="154"/>
      <c r="HQY29" s="154"/>
      <c r="HQZ29" s="154"/>
      <c r="HRA29" s="154"/>
      <c r="HRB29" s="154"/>
      <c r="HRC29" s="154"/>
      <c r="HRD29" s="154"/>
      <c r="HRE29" s="154"/>
      <c r="HRF29" s="154"/>
      <c r="HRG29" s="154"/>
      <c r="HRH29" s="154"/>
      <c r="HRI29" s="154"/>
      <c r="HRJ29" s="154"/>
      <c r="HRK29" s="154"/>
      <c r="HRL29" s="154"/>
      <c r="HRM29" s="154"/>
      <c r="HRN29" s="154"/>
      <c r="HRO29" s="154"/>
      <c r="HRP29" s="154"/>
      <c r="HRQ29" s="154"/>
      <c r="HRR29" s="154"/>
      <c r="HRS29" s="154"/>
      <c r="HRT29" s="154"/>
      <c r="HRU29" s="154"/>
      <c r="HRV29" s="154"/>
      <c r="HRW29" s="154"/>
      <c r="HRX29" s="154"/>
      <c r="HRY29" s="154"/>
      <c r="HRZ29" s="154"/>
      <c r="HSA29" s="154"/>
      <c r="HSB29" s="154"/>
      <c r="HSC29" s="154"/>
      <c r="HSD29" s="154"/>
      <c r="HSE29" s="154"/>
      <c r="HSF29" s="154"/>
      <c r="HSG29" s="154"/>
      <c r="HSH29" s="154"/>
      <c r="HSI29" s="154"/>
      <c r="HSJ29" s="154"/>
      <c r="HSK29" s="154"/>
      <c r="HSL29" s="154"/>
      <c r="HSM29" s="154"/>
      <c r="HSN29" s="154"/>
      <c r="HSO29" s="154"/>
      <c r="HSP29" s="154"/>
      <c r="HSQ29" s="154"/>
      <c r="HSR29" s="154"/>
      <c r="HSS29" s="154"/>
      <c r="HST29" s="154"/>
      <c r="HSU29" s="154"/>
      <c r="HSV29" s="154"/>
      <c r="HSW29" s="154"/>
      <c r="HSX29" s="154"/>
      <c r="HSY29" s="154"/>
      <c r="HSZ29" s="154"/>
      <c r="HTA29" s="154"/>
      <c r="HTB29" s="154"/>
      <c r="HTC29" s="154"/>
      <c r="HTD29" s="154"/>
      <c r="HTE29" s="154"/>
      <c r="HTF29" s="154"/>
      <c r="HTG29" s="154"/>
      <c r="HTH29" s="154"/>
      <c r="HTI29" s="154"/>
      <c r="HTJ29" s="154"/>
      <c r="HTK29" s="154"/>
      <c r="HTL29" s="154"/>
      <c r="HTM29" s="154"/>
      <c r="HTN29" s="154"/>
      <c r="HTO29" s="154"/>
      <c r="HTP29" s="154"/>
      <c r="HTQ29" s="154"/>
      <c r="HTR29" s="154"/>
      <c r="HTS29" s="154"/>
      <c r="HTT29" s="154"/>
      <c r="HTU29" s="154"/>
      <c r="HTV29" s="154"/>
      <c r="HTW29" s="154"/>
      <c r="HTX29" s="154"/>
      <c r="HTY29" s="154"/>
      <c r="HTZ29" s="154"/>
      <c r="HUA29" s="154"/>
      <c r="HUB29" s="154"/>
      <c r="HUC29" s="154"/>
      <c r="HUD29" s="154"/>
      <c r="HUE29" s="154"/>
      <c r="HUF29" s="154"/>
      <c r="HUG29" s="154"/>
      <c r="HUH29" s="154"/>
      <c r="HUI29" s="154"/>
      <c r="HUJ29" s="154"/>
      <c r="HUK29" s="154"/>
      <c r="HUL29" s="154"/>
      <c r="HUM29" s="154"/>
      <c r="HUN29" s="154"/>
      <c r="HUO29" s="154"/>
      <c r="HUP29" s="154"/>
      <c r="HUQ29" s="154"/>
      <c r="HUR29" s="154"/>
      <c r="HUS29" s="154"/>
      <c r="HUT29" s="154"/>
      <c r="HUU29" s="154"/>
      <c r="HUV29" s="154"/>
      <c r="HUW29" s="154"/>
      <c r="HUX29" s="154"/>
      <c r="HUY29" s="154"/>
      <c r="HUZ29" s="154"/>
      <c r="HVA29" s="154"/>
      <c r="HVB29" s="154"/>
      <c r="HVC29" s="154"/>
      <c r="HVD29" s="154"/>
      <c r="HVE29" s="154"/>
      <c r="HVF29" s="154"/>
      <c r="HVG29" s="154"/>
      <c r="HVH29" s="154"/>
      <c r="HVI29" s="154"/>
      <c r="HVJ29" s="154"/>
      <c r="HVK29" s="154"/>
      <c r="HVL29" s="154"/>
      <c r="HVM29" s="154"/>
      <c r="HVN29" s="154"/>
      <c r="HVO29" s="154"/>
      <c r="HVP29" s="154"/>
      <c r="HVQ29" s="154"/>
      <c r="HVR29" s="154"/>
      <c r="HVS29" s="154"/>
      <c r="HVT29" s="154"/>
      <c r="HVU29" s="154"/>
      <c r="HVV29" s="154"/>
      <c r="HVW29" s="154"/>
      <c r="HVX29" s="154"/>
      <c r="HVY29" s="154"/>
      <c r="HVZ29" s="154"/>
      <c r="HWA29" s="154"/>
      <c r="HWB29" s="154"/>
      <c r="HWC29" s="154"/>
      <c r="HWD29" s="154"/>
      <c r="HWE29" s="154"/>
      <c r="HWF29" s="154"/>
      <c r="HWG29" s="154"/>
      <c r="HWH29" s="154"/>
      <c r="HWI29" s="154"/>
      <c r="HWJ29" s="154"/>
      <c r="HWK29" s="154"/>
      <c r="HWL29" s="154"/>
      <c r="HWM29" s="154"/>
      <c r="HWN29" s="154"/>
      <c r="HWO29" s="154"/>
      <c r="HWP29" s="154"/>
      <c r="HWQ29" s="154"/>
      <c r="HWR29" s="154"/>
      <c r="HWS29" s="154"/>
      <c r="HWT29" s="154"/>
      <c r="HWU29" s="154"/>
      <c r="HWV29" s="154"/>
      <c r="HWW29" s="154"/>
      <c r="HWX29" s="154"/>
      <c r="HWY29" s="154"/>
      <c r="HWZ29" s="154"/>
      <c r="HXA29" s="154"/>
      <c r="HXB29" s="154"/>
      <c r="HXC29" s="154"/>
      <c r="HXD29" s="154"/>
      <c r="HXE29" s="154"/>
      <c r="HXF29" s="154"/>
      <c r="HXG29" s="154"/>
      <c r="HXH29" s="154"/>
      <c r="HXI29" s="154"/>
      <c r="HXJ29" s="154"/>
      <c r="HXK29" s="154"/>
      <c r="HXL29" s="154"/>
      <c r="HXM29" s="154"/>
      <c r="HXN29" s="154"/>
      <c r="HXO29" s="154"/>
      <c r="HXP29" s="154"/>
      <c r="HXQ29" s="154"/>
      <c r="HXR29" s="154"/>
      <c r="HXS29" s="154"/>
      <c r="HXT29" s="154"/>
      <c r="HXU29" s="154"/>
      <c r="HXV29" s="154"/>
      <c r="HXW29" s="154"/>
      <c r="HXX29" s="154"/>
      <c r="HXY29" s="154"/>
      <c r="HXZ29" s="154"/>
      <c r="HYA29" s="154"/>
      <c r="HYB29" s="154"/>
      <c r="HYC29" s="154"/>
      <c r="HYD29" s="154"/>
      <c r="HYE29" s="154"/>
      <c r="HYF29" s="154"/>
      <c r="HYG29" s="154"/>
      <c r="HYH29" s="154"/>
      <c r="HYI29" s="154"/>
      <c r="HYJ29" s="154"/>
      <c r="HYK29" s="154"/>
      <c r="HYL29" s="154"/>
      <c r="HYM29" s="154"/>
      <c r="HYN29" s="154"/>
      <c r="HYO29" s="154"/>
      <c r="HYP29" s="154"/>
      <c r="HYQ29" s="154"/>
      <c r="HYR29" s="154"/>
      <c r="HYS29" s="154"/>
      <c r="HYT29" s="154"/>
      <c r="HYU29" s="154"/>
      <c r="HYV29" s="154"/>
      <c r="HYW29" s="154"/>
      <c r="HYX29" s="154"/>
      <c r="HYY29" s="154"/>
      <c r="HYZ29" s="154"/>
      <c r="HZA29" s="154"/>
      <c r="HZB29" s="154"/>
      <c r="HZC29" s="154"/>
      <c r="HZD29" s="154"/>
      <c r="HZE29" s="154"/>
      <c r="HZF29" s="154"/>
      <c r="HZG29" s="154"/>
      <c r="HZH29" s="154"/>
      <c r="HZI29" s="154"/>
      <c r="HZJ29" s="154"/>
      <c r="HZK29" s="154"/>
      <c r="HZL29" s="154"/>
      <c r="HZM29" s="154"/>
      <c r="HZN29" s="154"/>
      <c r="HZO29" s="154"/>
      <c r="HZP29" s="154"/>
      <c r="HZQ29" s="154"/>
      <c r="HZR29" s="154"/>
      <c r="HZS29" s="154"/>
      <c r="HZT29" s="154"/>
      <c r="HZU29" s="154"/>
      <c r="HZV29" s="154"/>
      <c r="HZW29" s="154"/>
      <c r="HZX29" s="154"/>
      <c r="HZY29" s="154"/>
      <c r="HZZ29" s="154"/>
      <c r="IAA29" s="154"/>
      <c r="IAB29" s="154"/>
      <c r="IAC29" s="154"/>
      <c r="IAD29" s="154"/>
      <c r="IAE29" s="154"/>
      <c r="IAF29" s="154"/>
      <c r="IAG29" s="154"/>
      <c r="IAH29" s="154"/>
      <c r="IAI29" s="154"/>
      <c r="IAJ29" s="154"/>
      <c r="IAK29" s="154"/>
      <c r="IAL29" s="154"/>
      <c r="IAM29" s="154"/>
      <c r="IAN29" s="154"/>
      <c r="IAO29" s="154"/>
      <c r="IAP29" s="154"/>
      <c r="IAQ29" s="154"/>
      <c r="IAR29" s="154"/>
      <c r="IAS29" s="154"/>
      <c r="IAT29" s="154"/>
      <c r="IAU29" s="154"/>
      <c r="IAV29" s="154"/>
      <c r="IAW29" s="154"/>
      <c r="IAX29" s="154"/>
      <c r="IAY29" s="154"/>
      <c r="IAZ29" s="154"/>
      <c r="IBA29" s="154"/>
      <c r="IBB29" s="154"/>
      <c r="IBC29" s="154"/>
      <c r="IBD29" s="154"/>
      <c r="IBE29" s="154"/>
      <c r="IBF29" s="154"/>
      <c r="IBG29" s="154"/>
      <c r="IBH29" s="154"/>
      <c r="IBI29" s="154"/>
      <c r="IBJ29" s="154"/>
      <c r="IBK29" s="154"/>
      <c r="IBL29" s="154"/>
      <c r="IBM29" s="154"/>
      <c r="IBN29" s="154"/>
      <c r="IBO29" s="154"/>
      <c r="IBP29" s="154"/>
      <c r="IBQ29" s="154"/>
      <c r="IBR29" s="154"/>
      <c r="IBS29" s="154"/>
      <c r="IBT29" s="154"/>
      <c r="IBU29" s="154"/>
      <c r="IBV29" s="154"/>
      <c r="IBW29" s="154"/>
      <c r="IBX29" s="154"/>
      <c r="IBY29" s="154"/>
      <c r="IBZ29" s="154"/>
      <c r="ICA29" s="154"/>
      <c r="ICB29" s="154"/>
      <c r="ICC29" s="154"/>
      <c r="ICD29" s="154"/>
      <c r="ICE29" s="154"/>
      <c r="ICF29" s="154"/>
      <c r="ICG29" s="154"/>
      <c r="ICH29" s="154"/>
      <c r="ICI29" s="154"/>
      <c r="ICJ29" s="154"/>
      <c r="ICK29" s="154"/>
      <c r="ICL29" s="154"/>
      <c r="ICM29" s="154"/>
      <c r="ICN29" s="154"/>
      <c r="ICO29" s="154"/>
      <c r="ICP29" s="154"/>
      <c r="ICQ29" s="154"/>
      <c r="ICR29" s="154"/>
      <c r="ICS29" s="154"/>
      <c r="ICT29" s="154"/>
      <c r="ICU29" s="154"/>
      <c r="ICV29" s="154"/>
      <c r="ICW29" s="154"/>
      <c r="ICX29" s="154"/>
      <c r="ICY29" s="154"/>
      <c r="ICZ29" s="154"/>
      <c r="IDA29" s="154"/>
      <c r="IDB29" s="154"/>
      <c r="IDC29" s="154"/>
      <c r="IDD29" s="154"/>
      <c r="IDE29" s="154"/>
      <c r="IDF29" s="154"/>
      <c r="IDG29" s="154"/>
      <c r="IDH29" s="154"/>
      <c r="IDI29" s="154"/>
      <c r="IDJ29" s="154"/>
      <c r="IDK29" s="154"/>
      <c r="IDL29" s="154"/>
      <c r="IDM29" s="154"/>
      <c r="IDN29" s="154"/>
      <c r="IDO29" s="154"/>
      <c r="IDP29" s="154"/>
      <c r="IDQ29" s="154"/>
      <c r="IDR29" s="154"/>
      <c r="IDS29" s="154"/>
      <c r="IDT29" s="154"/>
      <c r="IDU29" s="154"/>
      <c r="IDV29" s="154"/>
      <c r="IDW29" s="154"/>
      <c r="IDX29" s="154"/>
      <c r="IDY29" s="154"/>
      <c r="IDZ29" s="154"/>
      <c r="IEA29" s="154"/>
      <c r="IEB29" s="154"/>
      <c r="IEC29" s="154"/>
      <c r="IED29" s="154"/>
      <c r="IEE29" s="154"/>
      <c r="IEF29" s="154"/>
      <c r="IEG29" s="154"/>
      <c r="IEH29" s="154"/>
      <c r="IEI29" s="154"/>
      <c r="IEJ29" s="154"/>
      <c r="IEK29" s="154"/>
      <c r="IEL29" s="154"/>
      <c r="IEM29" s="154"/>
      <c r="IEN29" s="154"/>
      <c r="IEO29" s="154"/>
      <c r="IEP29" s="154"/>
      <c r="IEQ29" s="154"/>
      <c r="IER29" s="154"/>
      <c r="IES29" s="154"/>
      <c r="IET29" s="154"/>
      <c r="IEU29" s="154"/>
      <c r="IEV29" s="154"/>
      <c r="IEW29" s="154"/>
      <c r="IEX29" s="154"/>
      <c r="IEY29" s="154"/>
      <c r="IEZ29" s="154"/>
      <c r="IFA29" s="154"/>
      <c r="IFB29" s="154"/>
      <c r="IFC29" s="154"/>
      <c r="IFD29" s="154"/>
      <c r="IFE29" s="154"/>
      <c r="IFF29" s="154"/>
      <c r="IFG29" s="154"/>
      <c r="IFH29" s="154"/>
      <c r="IFI29" s="154"/>
      <c r="IFJ29" s="154"/>
      <c r="IFK29" s="154"/>
      <c r="IFL29" s="154"/>
      <c r="IFM29" s="154"/>
      <c r="IFN29" s="154"/>
      <c r="IFO29" s="154"/>
      <c r="IFP29" s="154"/>
      <c r="IFQ29" s="154"/>
      <c r="IFR29" s="154"/>
      <c r="IFS29" s="154"/>
      <c r="IFT29" s="154"/>
      <c r="IFU29" s="154"/>
      <c r="IFV29" s="154"/>
      <c r="IFW29" s="154"/>
      <c r="IFX29" s="154"/>
      <c r="IFY29" s="154"/>
      <c r="IFZ29" s="154"/>
      <c r="IGA29" s="154"/>
      <c r="IGB29" s="154"/>
      <c r="IGC29" s="154"/>
      <c r="IGD29" s="154"/>
      <c r="IGE29" s="154"/>
      <c r="IGF29" s="154"/>
      <c r="IGG29" s="154"/>
      <c r="IGH29" s="154"/>
      <c r="IGI29" s="154"/>
      <c r="IGJ29" s="154"/>
      <c r="IGK29" s="154"/>
      <c r="IGL29" s="154"/>
      <c r="IGM29" s="154"/>
      <c r="IGN29" s="154"/>
      <c r="IGO29" s="154"/>
      <c r="IGP29" s="154"/>
      <c r="IGQ29" s="154"/>
      <c r="IGR29" s="154"/>
      <c r="IGS29" s="154"/>
      <c r="IGT29" s="154"/>
      <c r="IGU29" s="154"/>
      <c r="IGV29" s="154"/>
      <c r="IGW29" s="154"/>
      <c r="IGX29" s="154"/>
      <c r="IGY29" s="154"/>
      <c r="IGZ29" s="154"/>
      <c r="IHA29" s="154"/>
      <c r="IHB29" s="154"/>
      <c r="IHC29" s="154"/>
      <c r="IHD29" s="154"/>
      <c r="IHE29" s="154"/>
      <c r="IHF29" s="154"/>
      <c r="IHG29" s="154"/>
      <c r="IHH29" s="154"/>
      <c r="IHI29" s="154"/>
      <c r="IHJ29" s="154"/>
      <c r="IHK29" s="154"/>
      <c r="IHL29" s="154"/>
      <c r="IHM29" s="154"/>
      <c r="IHN29" s="154"/>
      <c r="IHO29" s="154"/>
      <c r="IHP29" s="154"/>
      <c r="IHQ29" s="154"/>
      <c r="IHR29" s="154"/>
      <c r="IHS29" s="154"/>
      <c r="IHT29" s="154"/>
      <c r="IHU29" s="154"/>
      <c r="IHV29" s="154"/>
      <c r="IHW29" s="154"/>
      <c r="IHX29" s="154"/>
      <c r="IHY29" s="154"/>
      <c r="IHZ29" s="154"/>
      <c r="IIA29" s="154"/>
      <c r="IIB29" s="154"/>
      <c r="IIC29" s="154"/>
      <c r="IID29" s="154"/>
      <c r="IIE29" s="154"/>
      <c r="IIF29" s="154"/>
      <c r="IIG29" s="154"/>
      <c r="IIH29" s="154"/>
      <c r="III29" s="154"/>
      <c r="IIJ29" s="154"/>
      <c r="IIK29" s="154"/>
      <c r="IIL29" s="154"/>
      <c r="IIM29" s="154"/>
      <c r="IIN29" s="154"/>
      <c r="IIO29" s="154"/>
      <c r="IIP29" s="154"/>
      <c r="IIQ29" s="154"/>
      <c r="IIR29" s="154"/>
      <c r="IIS29" s="154"/>
      <c r="IIT29" s="154"/>
      <c r="IIU29" s="154"/>
      <c r="IIV29" s="154"/>
      <c r="IIW29" s="154"/>
      <c r="IIX29" s="154"/>
      <c r="IIY29" s="154"/>
      <c r="IIZ29" s="154"/>
      <c r="IJA29" s="154"/>
      <c r="IJB29" s="154"/>
      <c r="IJC29" s="154"/>
      <c r="IJD29" s="154"/>
      <c r="IJE29" s="154"/>
      <c r="IJF29" s="154"/>
      <c r="IJG29" s="154"/>
      <c r="IJH29" s="154"/>
      <c r="IJI29" s="154"/>
      <c r="IJJ29" s="154"/>
      <c r="IJK29" s="154"/>
      <c r="IJL29" s="154"/>
      <c r="IJM29" s="154"/>
      <c r="IJN29" s="154"/>
      <c r="IJO29" s="154"/>
      <c r="IJP29" s="154"/>
      <c r="IJQ29" s="154"/>
      <c r="IJR29" s="154"/>
      <c r="IJS29" s="154"/>
      <c r="IJT29" s="154"/>
      <c r="IJU29" s="154"/>
      <c r="IJV29" s="154"/>
      <c r="IJW29" s="154"/>
      <c r="IJX29" s="154"/>
      <c r="IJY29" s="154"/>
      <c r="IJZ29" s="154"/>
      <c r="IKA29" s="154"/>
      <c r="IKB29" s="154"/>
      <c r="IKC29" s="154"/>
      <c r="IKD29" s="154"/>
      <c r="IKE29" s="154"/>
      <c r="IKF29" s="154"/>
      <c r="IKG29" s="154"/>
      <c r="IKH29" s="154"/>
      <c r="IKI29" s="154"/>
      <c r="IKJ29" s="154"/>
      <c r="IKK29" s="154"/>
      <c r="IKL29" s="154"/>
      <c r="IKM29" s="154"/>
      <c r="IKN29" s="154"/>
      <c r="IKO29" s="154"/>
      <c r="IKP29" s="154"/>
      <c r="IKQ29" s="154"/>
      <c r="IKR29" s="154"/>
      <c r="IKS29" s="154"/>
      <c r="IKT29" s="154"/>
      <c r="IKU29" s="154"/>
      <c r="IKV29" s="154"/>
      <c r="IKW29" s="154"/>
      <c r="IKX29" s="154"/>
      <c r="IKY29" s="154"/>
      <c r="IKZ29" s="154"/>
      <c r="ILA29" s="154"/>
      <c r="ILB29" s="154"/>
      <c r="ILC29" s="154"/>
      <c r="ILD29" s="154"/>
      <c r="ILE29" s="154"/>
      <c r="ILF29" s="154"/>
      <c r="ILG29" s="154"/>
      <c r="ILH29" s="154"/>
      <c r="ILI29" s="154"/>
      <c r="ILJ29" s="154"/>
      <c r="ILK29" s="154"/>
      <c r="ILL29" s="154"/>
      <c r="ILM29" s="154"/>
      <c r="ILN29" s="154"/>
      <c r="ILO29" s="154"/>
      <c r="ILP29" s="154"/>
      <c r="ILQ29" s="154"/>
      <c r="ILR29" s="154"/>
      <c r="ILS29" s="154"/>
      <c r="ILT29" s="154"/>
      <c r="ILU29" s="154"/>
      <c r="ILV29" s="154"/>
      <c r="ILW29" s="154"/>
      <c r="ILX29" s="154"/>
      <c r="ILY29" s="154"/>
      <c r="ILZ29" s="154"/>
      <c r="IMA29" s="154"/>
      <c r="IMB29" s="154"/>
      <c r="IMC29" s="154"/>
      <c r="IMD29" s="154"/>
      <c r="IME29" s="154"/>
      <c r="IMF29" s="154"/>
      <c r="IMG29" s="154"/>
      <c r="IMH29" s="154"/>
      <c r="IMI29" s="154"/>
      <c r="IMJ29" s="154"/>
      <c r="IMK29" s="154"/>
      <c r="IML29" s="154"/>
      <c r="IMM29" s="154"/>
      <c r="IMN29" s="154"/>
      <c r="IMO29" s="154"/>
      <c r="IMP29" s="154"/>
      <c r="IMQ29" s="154"/>
      <c r="IMR29" s="154"/>
      <c r="IMS29" s="154"/>
      <c r="IMT29" s="154"/>
      <c r="IMU29" s="154"/>
      <c r="IMV29" s="154"/>
      <c r="IMW29" s="154"/>
      <c r="IMX29" s="154"/>
      <c r="IMY29" s="154"/>
      <c r="IMZ29" s="154"/>
      <c r="INA29" s="154"/>
      <c r="INB29" s="154"/>
      <c r="INC29" s="154"/>
      <c r="IND29" s="154"/>
      <c r="INE29" s="154"/>
      <c r="INF29" s="154"/>
      <c r="ING29" s="154"/>
      <c r="INH29" s="154"/>
      <c r="INI29" s="154"/>
      <c r="INJ29" s="154"/>
      <c r="INK29" s="154"/>
      <c r="INL29" s="154"/>
      <c r="INM29" s="154"/>
      <c r="INN29" s="154"/>
      <c r="INO29" s="154"/>
      <c r="INP29" s="154"/>
      <c r="INQ29" s="154"/>
      <c r="INR29" s="154"/>
      <c r="INS29" s="154"/>
      <c r="INT29" s="154"/>
      <c r="INU29" s="154"/>
      <c r="INV29" s="154"/>
      <c r="INW29" s="154"/>
      <c r="INX29" s="154"/>
      <c r="INY29" s="154"/>
      <c r="INZ29" s="154"/>
      <c r="IOA29" s="154"/>
      <c r="IOB29" s="154"/>
      <c r="IOC29" s="154"/>
      <c r="IOD29" s="154"/>
      <c r="IOE29" s="154"/>
      <c r="IOF29" s="154"/>
      <c r="IOG29" s="154"/>
      <c r="IOH29" s="154"/>
      <c r="IOI29" s="154"/>
      <c r="IOJ29" s="154"/>
      <c r="IOK29" s="154"/>
      <c r="IOL29" s="154"/>
      <c r="IOM29" s="154"/>
      <c r="ION29" s="154"/>
      <c r="IOO29" s="154"/>
      <c r="IOP29" s="154"/>
      <c r="IOQ29" s="154"/>
      <c r="IOR29" s="154"/>
      <c r="IOS29" s="154"/>
      <c r="IOT29" s="154"/>
      <c r="IOU29" s="154"/>
      <c r="IOV29" s="154"/>
      <c r="IOW29" s="154"/>
      <c r="IOX29" s="154"/>
      <c r="IOY29" s="154"/>
      <c r="IOZ29" s="154"/>
      <c r="IPA29" s="154"/>
      <c r="IPB29" s="154"/>
      <c r="IPC29" s="154"/>
      <c r="IPD29" s="154"/>
      <c r="IPE29" s="154"/>
      <c r="IPF29" s="154"/>
      <c r="IPG29" s="154"/>
      <c r="IPH29" s="154"/>
      <c r="IPI29" s="154"/>
      <c r="IPJ29" s="154"/>
      <c r="IPK29" s="154"/>
      <c r="IPL29" s="154"/>
      <c r="IPM29" s="154"/>
      <c r="IPN29" s="154"/>
      <c r="IPO29" s="154"/>
      <c r="IPP29" s="154"/>
      <c r="IPQ29" s="154"/>
      <c r="IPR29" s="154"/>
      <c r="IPS29" s="154"/>
      <c r="IPT29" s="154"/>
      <c r="IPU29" s="154"/>
      <c r="IPV29" s="154"/>
      <c r="IPW29" s="154"/>
      <c r="IPX29" s="154"/>
      <c r="IPY29" s="154"/>
      <c r="IPZ29" s="154"/>
      <c r="IQA29" s="154"/>
      <c r="IQB29" s="154"/>
      <c r="IQC29" s="154"/>
      <c r="IQD29" s="154"/>
      <c r="IQE29" s="154"/>
      <c r="IQF29" s="154"/>
      <c r="IQG29" s="154"/>
      <c r="IQH29" s="154"/>
      <c r="IQI29" s="154"/>
      <c r="IQJ29" s="154"/>
      <c r="IQK29" s="154"/>
      <c r="IQL29" s="154"/>
      <c r="IQM29" s="154"/>
      <c r="IQN29" s="154"/>
      <c r="IQO29" s="154"/>
      <c r="IQP29" s="154"/>
      <c r="IQQ29" s="154"/>
      <c r="IQR29" s="154"/>
      <c r="IQS29" s="154"/>
      <c r="IQT29" s="154"/>
      <c r="IQU29" s="154"/>
      <c r="IQV29" s="154"/>
      <c r="IQW29" s="154"/>
      <c r="IQX29" s="154"/>
      <c r="IQY29" s="154"/>
      <c r="IQZ29" s="154"/>
      <c r="IRA29" s="154"/>
      <c r="IRB29" s="154"/>
      <c r="IRC29" s="154"/>
      <c r="IRD29" s="154"/>
      <c r="IRE29" s="154"/>
      <c r="IRF29" s="154"/>
      <c r="IRG29" s="154"/>
      <c r="IRH29" s="154"/>
      <c r="IRI29" s="154"/>
      <c r="IRJ29" s="154"/>
      <c r="IRK29" s="154"/>
      <c r="IRL29" s="154"/>
      <c r="IRM29" s="154"/>
      <c r="IRN29" s="154"/>
      <c r="IRO29" s="154"/>
      <c r="IRP29" s="154"/>
      <c r="IRQ29" s="154"/>
      <c r="IRR29" s="154"/>
      <c r="IRS29" s="154"/>
      <c r="IRT29" s="154"/>
      <c r="IRU29" s="154"/>
      <c r="IRV29" s="154"/>
      <c r="IRW29" s="154"/>
      <c r="IRX29" s="154"/>
      <c r="IRY29" s="154"/>
      <c r="IRZ29" s="154"/>
      <c r="ISA29" s="154"/>
      <c r="ISB29" s="154"/>
      <c r="ISC29" s="154"/>
      <c r="ISD29" s="154"/>
      <c r="ISE29" s="154"/>
      <c r="ISF29" s="154"/>
      <c r="ISG29" s="154"/>
      <c r="ISH29" s="154"/>
      <c r="ISI29" s="154"/>
      <c r="ISJ29" s="154"/>
      <c r="ISK29" s="154"/>
      <c r="ISL29" s="154"/>
      <c r="ISM29" s="154"/>
      <c r="ISN29" s="154"/>
      <c r="ISO29" s="154"/>
      <c r="ISP29" s="154"/>
      <c r="ISQ29" s="154"/>
      <c r="ISR29" s="154"/>
      <c r="ISS29" s="154"/>
      <c r="IST29" s="154"/>
      <c r="ISU29" s="154"/>
      <c r="ISV29" s="154"/>
      <c r="ISW29" s="154"/>
      <c r="ISX29" s="154"/>
      <c r="ISY29" s="154"/>
      <c r="ISZ29" s="154"/>
      <c r="ITA29" s="154"/>
      <c r="ITB29" s="154"/>
      <c r="ITC29" s="154"/>
      <c r="ITD29" s="154"/>
      <c r="ITE29" s="154"/>
      <c r="ITF29" s="154"/>
      <c r="ITG29" s="154"/>
      <c r="ITH29" s="154"/>
      <c r="ITI29" s="154"/>
      <c r="ITJ29" s="154"/>
      <c r="ITK29" s="154"/>
      <c r="ITL29" s="154"/>
      <c r="ITM29" s="154"/>
      <c r="ITN29" s="154"/>
      <c r="ITO29" s="154"/>
      <c r="ITP29" s="154"/>
      <c r="ITQ29" s="154"/>
      <c r="ITR29" s="154"/>
      <c r="ITS29" s="154"/>
      <c r="ITT29" s="154"/>
      <c r="ITU29" s="154"/>
      <c r="ITV29" s="154"/>
      <c r="ITW29" s="154"/>
      <c r="ITX29" s="154"/>
      <c r="ITY29" s="154"/>
      <c r="ITZ29" s="154"/>
      <c r="IUA29" s="154"/>
      <c r="IUB29" s="154"/>
      <c r="IUC29" s="154"/>
      <c r="IUD29" s="154"/>
      <c r="IUE29" s="154"/>
      <c r="IUF29" s="154"/>
      <c r="IUG29" s="154"/>
      <c r="IUH29" s="154"/>
      <c r="IUI29" s="154"/>
      <c r="IUJ29" s="154"/>
      <c r="IUK29" s="154"/>
      <c r="IUL29" s="154"/>
      <c r="IUM29" s="154"/>
      <c r="IUN29" s="154"/>
      <c r="IUO29" s="154"/>
      <c r="IUP29" s="154"/>
      <c r="IUQ29" s="154"/>
      <c r="IUR29" s="154"/>
      <c r="IUS29" s="154"/>
      <c r="IUT29" s="154"/>
      <c r="IUU29" s="154"/>
      <c r="IUV29" s="154"/>
      <c r="IUW29" s="154"/>
      <c r="IUX29" s="154"/>
      <c r="IUY29" s="154"/>
      <c r="IUZ29" s="154"/>
      <c r="IVA29" s="154"/>
      <c r="IVB29" s="154"/>
      <c r="IVC29" s="154"/>
      <c r="IVD29" s="154"/>
      <c r="IVE29" s="154"/>
      <c r="IVF29" s="154"/>
      <c r="IVG29" s="154"/>
      <c r="IVH29" s="154"/>
      <c r="IVI29" s="154"/>
      <c r="IVJ29" s="154"/>
      <c r="IVK29" s="154"/>
      <c r="IVL29" s="154"/>
      <c r="IVM29" s="154"/>
      <c r="IVN29" s="154"/>
      <c r="IVO29" s="154"/>
      <c r="IVP29" s="154"/>
      <c r="IVQ29" s="154"/>
      <c r="IVR29" s="154"/>
      <c r="IVS29" s="154"/>
      <c r="IVT29" s="154"/>
      <c r="IVU29" s="154"/>
      <c r="IVV29" s="154"/>
      <c r="IVW29" s="154"/>
      <c r="IVX29" s="154"/>
      <c r="IVY29" s="154"/>
      <c r="IVZ29" s="154"/>
      <c r="IWA29" s="154"/>
      <c r="IWB29" s="154"/>
      <c r="IWC29" s="154"/>
      <c r="IWD29" s="154"/>
      <c r="IWE29" s="154"/>
      <c r="IWF29" s="154"/>
      <c r="IWG29" s="154"/>
      <c r="IWH29" s="154"/>
      <c r="IWI29" s="154"/>
      <c r="IWJ29" s="154"/>
      <c r="IWK29" s="154"/>
      <c r="IWL29" s="154"/>
      <c r="IWM29" s="154"/>
      <c r="IWN29" s="154"/>
      <c r="IWO29" s="154"/>
      <c r="IWP29" s="154"/>
      <c r="IWQ29" s="154"/>
      <c r="IWR29" s="154"/>
      <c r="IWS29" s="154"/>
      <c r="IWT29" s="154"/>
      <c r="IWU29" s="154"/>
      <c r="IWV29" s="154"/>
      <c r="IWW29" s="154"/>
      <c r="IWX29" s="154"/>
      <c r="IWY29" s="154"/>
      <c r="IWZ29" s="154"/>
      <c r="IXA29" s="154"/>
      <c r="IXB29" s="154"/>
      <c r="IXC29" s="154"/>
      <c r="IXD29" s="154"/>
      <c r="IXE29" s="154"/>
      <c r="IXF29" s="154"/>
      <c r="IXG29" s="154"/>
      <c r="IXH29" s="154"/>
      <c r="IXI29" s="154"/>
      <c r="IXJ29" s="154"/>
      <c r="IXK29" s="154"/>
      <c r="IXL29" s="154"/>
      <c r="IXM29" s="154"/>
      <c r="IXN29" s="154"/>
      <c r="IXO29" s="154"/>
      <c r="IXP29" s="154"/>
      <c r="IXQ29" s="154"/>
      <c r="IXR29" s="154"/>
      <c r="IXS29" s="154"/>
      <c r="IXT29" s="154"/>
      <c r="IXU29" s="154"/>
      <c r="IXV29" s="154"/>
      <c r="IXW29" s="154"/>
      <c r="IXX29" s="154"/>
      <c r="IXY29" s="154"/>
      <c r="IXZ29" s="154"/>
      <c r="IYA29" s="154"/>
      <c r="IYB29" s="154"/>
      <c r="IYC29" s="154"/>
      <c r="IYD29" s="154"/>
      <c r="IYE29" s="154"/>
      <c r="IYF29" s="154"/>
      <c r="IYG29" s="154"/>
      <c r="IYH29" s="154"/>
      <c r="IYI29" s="154"/>
      <c r="IYJ29" s="154"/>
      <c r="IYK29" s="154"/>
      <c r="IYL29" s="154"/>
      <c r="IYM29" s="154"/>
      <c r="IYN29" s="154"/>
      <c r="IYO29" s="154"/>
      <c r="IYP29" s="154"/>
      <c r="IYQ29" s="154"/>
      <c r="IYR29" s="154"/>
      <c r="IYS29" s="154"/>
      <c r="IYT29" s="154"/>
      <c r="IYU29" s="154"/>
      <c r="IYV29" s="154"/>
      <c r="IYW29" s="154"/>
      <c r="IYX29" s="154"/>
      <c r="IYY29" s="154"/>
      <c r="IYZ29" s="154"/>
      <c r="IZA29" s="154"/>
      <c r="IZB29" s="154"/>
      <c r="IZC29" s="154"/>
      <c r="IZD29" s="154"/>
      <c r="IZE29" s="154"/>
      <c r="IZF29" s="154"/>
      <c r="IZG29" s="154"/>
      <c r="IZH29" s="154"/>
      <c r="IZI29" s="154"/>
      <c r="IZJ29" s="154"/>
      <c r="IZK29" s="154"/>
      <c r="IZL29" s="154"/>
      <c r="IZM29" s="154"/>
      <c r="IZN29" s="154"/>
      <c r="IZO29" s="154"/>
      <c r="IZP29" s="154"/>
      <c r="IZQ29" s="154"/>
      <c r="IZR29" s="154"/>
      <c r="IZS29" s="154"/>
      <c r="IZT29" s="154"/>
      <c r="IZU29" s="154"/>
      <c r="IZV29" s="154"/>
      <c r="IZW29" s="154"/>
      <c r="IZX29" s="154"/>
      <c r="IZY29" s="154"/>
      <c r="IZZ29" s="154"/>
      <c r="JAA29" s="154"/>
      <c r="JAB29" s="154"/>
      <c r="JAC29" s="154"/>
      <c r="JAD29" s="154"/>
      <c r="JAE29" s="154"/>
      <c r="JAF29" s="154"/>
      <c r="JAG29" s="154"/>
      <c r="JAH29" s="154"/>
      <c r="JAI29" s="154"/>
      <c r="JAJ29" s="154"/>
      <c r="JAK29" s="154"/>
      <c r="JAL29" s="154"/>
      <c r="JAM29" s="154"/>
      <c r="JAN29" s="154"/>
      <c r="JAO29" s="154"/>
      <c r="JAP29" s="154"/>
      <c r="JAQ29" s="154"/>
      <c r="JAR29" s="154"/>
      <c r="JAS29" s="154"/>
      <c r="JAT29" s="154"/>
      <c r="JAU29" s="154"/>
      <c r="JAV29" s="154"/>
      <c r="JAW29" s="154"/>
      <c r="JAX29" s="154"/>
      <c r="JAY29" s="154"/>
      <c r="JAZ29" s="154"/>
      <c r="JBA29" s="154"/>
      <c r="JBB29" s="154"/>
      <c r="JBC29" s="154"/>
      <c r="JBD29" s="154"/>
      <c r="JBE29" s="154"/>
      <c r="JBF29" s="154"/>
      <c r="JBG29" s="154"/>
      <c r="JBH29" s="154"/>
      <c r="JBI29" s="154"/>
      <c r="JBJ29" s="154"/>
      <c r="JBK29" s="154"/>
      <c r="JBL29" s="154"/>
      <c r="JBM29" s="154"/>
      <c r="JBN29" s="154"/>
      <c r="JBO29" s="154"/>
      <c r="JBP29" s="154"/>
      <c r="JBQ29" s="154"/>
      <c r="JBR29" s="154"/>
      <c r="JBS29" s="154"/>
      <c r="JBT29" s="154"/>
      <c r="JBU29" s="154"/>
      <c r="JBV29" s="154"/>
      <c r="JBW29" s="154"/>
      <c r="JBX29" s="154"/>
      <c r="JBY29" s="154"/>
      <c r="JBZ29" s="154"/>
      <c r="JCA29" s="154"/>
      <c r="JCB29" s="154"/>
      <c r="JCC29" s="154"/>
      <c r="JCD29" s="154"/>
      <c r="JCE29" s="154"/>
      <c r="JCF29" s="154"/>
      <c r="JCG29" s="154"/>
      <c r="JCH29" s="154"/>
      <c r="JCI29" s="154"/>
      <c r="JCJ29" s="154"/>
      <c r="JCK29" s="154"/>
      <c r="JCL29" s="154"/>
      <c r="JCM29" s="154"/>
      <c r="JCN29" s="154"/>
      <c r="JCO29" s="154"/>
      <c r="JCP29" s="154"/>
      <c r="JCQ29" s="154"/>
      <c r="JCR29" s="154"/>
      <c r="JCS29" s="154"/>
      <c r="JCT29" s="154"/>
      <c r="JCU29" s="154"/>
      <c r="JCV29" s="154"/>
      <c r="JCW29" s="154"/>
      <c r="JCX29" s="154"/>
      <c r="JCY29" s="154"/>
      <c r="JCZ29" s="154"/>
      <c r="JDA29" s="154"/>
      <c r="JDB29" s="154"/>
      <c r="JDC29" s="154"/>
      <c r="JDD29" s="154"/>
      <c r="JDE29" s="154"/>
      <c r="JDF29" s="154"/>
      <c r="JDG29" s="154"/>
      <c r="JDH29" s="154"/>
      <c r="JDI29" s="154"/>
      <c r="JDJ29" s="154"/>
      <c r="JDK29" s="154"/>
      <c r="JDL29" s="154"/>
      <c r="JDM29" s="154"/>
      <c r="JDN29" s="154"/>
      <c r="JDO29" s="154"/>
      <c r="JDP29" s="154"/>
      <c r="JDQ29" s="154"/>
      <c r="JDR29" s="154"/>
      <c r="JDS29" s="154"/>
      <c r="JDT29" s="154"/>
      <c r="JDU29" s="154"/>
      <c r="JDV29" s="154"/>
      <c r="JDW29" s="154"/>
      <c r="JDX29" s="154"/>
      <c r="JDY29" s="154"/>
      <c r="JDZ29" s="154"/>
      <c r="JEA29" s="154"/>
      <c r="JEB29" s="154"/>
      <c r="JEC29" s="154"/>
      <c r="JED29" s="154"/>
      <c r="JEE29" s="154"/>
      <c r="JEF29" s="154"/>
      <c r="JEG29" s="154"/>
      <c r="JEH29" s="154"/>
      <c r="JEI29" s="154"/>
      <c r="JEJ29" s="154"/>
      <c r="JEK29" s="154"/>
      <c r="JEL29" s="154"/>
      <c r="JEM29" s="154"/>
      <c r="JEN29" s="154"/>
      <c r="JEO29" s="154"/>
      <c r="JEP29" s="154"/>
      <c r="JEQ29" s="154"/>
      <c r="JER29" s="154"/>
      <c r="JES29" s="154"/>
      <c r="JET29" s="154"/>
      <c r="JEU29" s="154"/>
      <c r="JEV29" s="154"/>
      <c r="JEW29" s="154"/>
      <c r="JEX29" s="154"/>
      <c r="JEY29" s="154"/>
      <c r="JEZ29" s="154"/>
      <c r="JFA29" s="154"/>
      <c r="JFB29" s="154"/>
      <c r="JFC29" s="154"/>
      <c r="JFD29" s="154"/>
      <c r="JFE29" s="154"/>
      <c r="JFF29" s="154"/>
      <c r="JFG29" s="154"/>
      <c r="JFH29" s="154"/>
      <c r="JFI29" s="154"/>
      <c r="JFJ29" s="154"/>
      <c r="JFK29" s="154"/>
      <c r="JFL29" s="154"/>
      <c r="JFM29" s="154"/>
      <c r="JFN29" s="154"/>
      <c r="JFO29" s="154"/>
      <c r="JFP29" s="154"/>
      <c r="JFQ29" s="154"/>
      <c r="JFR29" s="154"/>
      <c r="JFS29" s="154"/>
      <c r="JFT29" s="154"/>
      <c r="JFU29" s="154"/>
      <c r="JFV29" s="154"/>
      <c r="JFW29" s="154"/>
      <c r="JFX29" s="154"/>
      <c r="JFY29" s="154"/>
      <c r="JFZ29" s="154"/>
      <c r="JGA29" s="154"/>
      <c r="JGB29" s="154"/>
      <c r="JGC29" s="154"/>
      <c r="JGD29" s="154"/>
      <c r="JGE29" s="154"/>
      <c r="JGF29" s="154"/>
      <c r="JGG29" s="154"/>
      <c r="JGH29" s="154"/>
      <c r="JGI29" s="154"/>
      <c r="JGJ29" s="154"/>
      <c r="JGK29" s="154"/>
      <c r="JGL29" s="154"/>
      <c r="JGM29" s="154"/>
      <c r="JGN29" s="154"/>
      <c r="JGO29" s="154"/>
      <c r="JGP29" s="154"/>
      <c r="JGQ29" s="154"/>
      <c r="JGR29" s="154"/>
      <c r="JGS29" s="154"/>
      <c r="JGT29" s="154"/>
      <c r="JGU29" s="154"/>
      <c r="JGV29" s="154"/>
      <c r="JGW29" s="154"/>
      <c r="JGX29" s="154"/>
      <c r="JGY29" s="154"/>
      <c r="JGZ29" s="154"/>
      <c r="JHA29" s="154"/>
      <c r="JHB29" s="154"/>
      <c r="JHC29" s="154"/>
      <c r="JHD29" s="154"/>
      <c r="JHE29" s="154"/>
      <c r="JHF29" s="154"/>
      <c r="JHG29" s="154"/>
      <c r="JHH29" s="154"/>
      <c r="JHI29" s="154"/>
      <c r="JHJ29" s="154"/>
      <c r="JHK29" s="154"/>
      <c r="JHL29" s="154"/>
      <c r="JHM29" s="154"/>
      <c r="JHN29" s="154"/>
      <c r="JHO29" s="154"/>
      <c r="JHP29" s="154"/>
      <c r="JHQ29" s="154"/>
      <c r="JHR29" s="154"/>
      <c r="JHS29" s="154"/>
      <c r="JHT29" s="154"/>
      <c r="JHU29" s="154"/>
      <c r="JHV29" s="154"/>
      <c r="JHW29" s="154"/>
      <c r="JHX29" s="154"/>
      <c r="JHY29" s="154"/>
      <c r="JHZ29" s="154"/>
      <c r="JIA29" s="154"/>
      <c r="JIB29" s="154"/>
      <c r="JIC29" s="154"/>
      <c r="JID29" s="154"/>
      <c r="JIE29" s="154"/>
      <c r="JIF29" s="154"/>
      <c r="JIG29" s="154"/>
      <c r="JIH29" s="154"/>
      <c r="JII29" s="154"/>
      <c r="JIJ29" s="154"/>
      <c r="JIK29" s="154"/>
      <c r="JIL29" s="154"/>
      <c r="JIM29" s="154"/>
      <c r="JIN29" s="154"/>
      <c r="JIO29" s="154"/>
      <c r="JIP29" s="154"/>
      <c r="JIQ29" s="154"/>
      <c r="JIR29" s="154"/>
      <c r="JIS29" s="154"/>
      <c r="JIT29" s="154"/>
      <c r="JIU29" s="154"/>
      <c r="JIV29" s="154"/>
      <c r="JIW29" s="154"/>
      <c r="JIX29" s="154"/>
      <c r="JIY29" s="154"/>
      <c r="JIZ29" s="154"/>
      <c r="JJA29" s="154"/>
      <c r="JJB29" s="154"/>
      <c r="JJC29" s="154"/>
      <c r="JJD29" s="154"/>
      <c r="JJE29" s="154"/>
      <c r="JJF29" s="154"/>
      <c r="JJG29" s="154"/>
      <c r="JJH29" s="154"/>
      <c r="JJI29" s="154"/>
      <c r="JJJ29" s="154"/>
      <c r="JJK29" s="154"/>
      <c r="JJL29" s="154"/>
      <c r="JJM29" s="154"/>
      <c r="JJN29" s="154"/>
      <c r="JJO29" s="154"/>
      <c r="JJP29" s="154"/>
      <c r="JJQ29" s="154"/>
      <c r="JJR29" s="154"/>
      <c r="JJS29" s="154"/>
      <c r="JJT29" s="154"/>
      <c r="JJU29" s="154"/>
      <c r="JJV29" s="154"/>
      <c r="JJW29" s="154"/>
      <c r="JJX29" s="154"/>
      <c r="JJY29" s="154"/>
      <c r="JJZ29" s="154"/>
      <c r="JKA29" s="154"/>
      <c r="JKB29" s="154"/>
      <c r="JKC29" s="154"/>
      <c r="JKD29" s="154"/>
      <c r="JKE29" s="154"/>
      <c r="JKF29" s="154"/>
      <c r="JKG29" s="154"/>
      <c r="JKH29" s="154"/>
      <c r="JKI29" s="154"/>
      <c r="JKJ29" s="154"/>
      <c r="JKK29" s="154"/>
      <c r="JKL29" s="154"/>
      <c r="JKM29" s="154"/>
      <c r="JKN29" s="154"/>
      <c r="JKO29" s="154"/>
      <c r="JKP29" s="154"/>
      <c r="JKQ29" s="154"/>
      <c r="JKR29" s="154"/>
      <c r="JKS29" s="154"/>
      <c r="JKT29" s="154"/>
      <c r="JKU29" s="154"/>
      <c r="JKV29" s="154"/>
      <c r="JKW29" s="154"/>
      <c r="JKX29" s="154"/>
      <c r="JKY29" s="154"/>
      <c r="JKZ29" s="154"/>
      <c r="JLA29" s="154"/>
      <c r="JLB29" s="154"/>
      <c r="JLC29" s="154"/>
      <c r="JLD29" s="154"/>
      <c r="JLE29" s="154"/>
      <c r="JLF29" s="154"/>
      <c r="JLG29" s="154"/>
      <c r="JLH29" s="154"/>
      <c r="JLI29" s="154"/>
      <c r="JLJ29" s="154"/>
      <c r="JLK29" s="154"/>
      <c r="JLL29" s="154"/>
      <c r="JLM29" s="154"/>
      <c r="JLN29" s="154"/>
      <c r="JLO29" s="154"/>
      <c r="JLP29" s="154"/>
      <c r="JLQ29" s="154"/>
      <c r="JLR29" s="154"/>
      <c r="JLS29" s="154"/>
      <c r="JLT29" s="154"/>
      <c r="JLU29" s="154"/>
      <c r="JLV29" s="154"/>
      <c r="JLW29" s="154"/>
      <c r="JLX29" s="154"/>
      <c r="JLY29" s="154"/>
      <c r="JLZ29" s="154"/>
      <c r="JMA29" s="154"/>
      <c r="JMB29" s="154"/>
      <c r="JMC29" s="154"/>
      <c r="JMD29" s="154"/>
      <c r="JME29" s="154"/>
      <c r="JMF29" s="154"/>
      <c r="JMG29" s="154"/>
      <c r="JMH29" s="154"/>
      <c r="JMI29" s="154"/>
      <c r="JMJ29" s="154"/>
      <c r="JMK29" s="154"/>
      <c r="JML29" s="154"/>
      <c r="JMM29" s="154"/>
      <c r="JMN29" s="154"/>
      <c r="JMO29" s="154"/>
      <c r="JMP29" s="154"/>
      <c r="JMQ29" s="154"/>
      <c r="JMR29" s="154"/>
      <c r="JMS29" s="154"/>
      <c r="JMT29" s="154"/>
      <c r="JMU29" s="154"/>
      <c r="JMV29" s="154"/>
      <c r="JMW29" s="154"/>
      <c r="JMX29" s="154"/>
      <c r="JMY29" s="154"/>
      <c r="JMZ29" s="154"/>
      <c r="JNA29" s="154"/>
      <c r="JNB29" s="154"/>
      <c r="JNC29" s="154"/>
      <c r="JND29" s="154"/>
      <c r="JNE29" s="154"/>
      <c r="JNF29" s="154"/>
      <c r="JNG29" s="154"/>
      <c r="JNH29" s="154"/>
      <c r="JNI29" s="154"/>
      <c r="JNJ29" s="154"/>
      <c r="JNK29" s="154"/>
      <c r="JNL29" s="154"/>
      <c r="JNM29" s="154"/>
      <c r="JNN29" s="154"/>
      <c r="JNO29" s="154"/>
      <c r="JNP29" s="154"/>
      <c r="JNQ29" s="154"/>
      <c r="JNR29" s="154"/>
      <c r="JNS29" s="154"/>
      <c r="JNT29" s="154"/>
      <c r="JNU29" s="154"/>
      <c r="JNV29" s="154"/>
      <c r="JNW29" s="154"/>
      <c r="JNX29" s="154"/>
      <c r="JNY29" s="154"/>
      <c r="JNZ29" s="154"/>
      <c r="JOA29" s="154"/>
      <c r="JOB29" s="154"/>
      <c r="JOC29" s="154"/>
      <c r="JOD29" s="154"/>
      <c r="JOE29" s="154"/>
      <c r="JOF29" s="154"/>
      <c r="JOG29" s="154"/>
      <c r="JOH29" s="154"/>
      <c r="JOI29" s="154"/>
      <c r="JOJ29" s="154"/>
      <c r="JOK29" s="154"/>
      <c r="JOL29" s="154"/>
      <c r="JOM29" s="154"/>
      <c r="JON29" s="154"/>
      <c r="JOO29" s="154"/>
      <c r="JOP29" s="154"/>
      <c r="JOQ29" s="154"/>
      <c r="JOR29" s="154"/>
      <c r="JOS29" s="154"/>
      <c r="JOT29" s="154"/>
      <c r="JOU29" s="154"/>
      <c r="JOV29" s="154"/>
      <c r="JOW29" s="154"/>
      <c r="JOX29" s="154"/>
      <c r="JOY29" s="154"/>
      <c r="JOZ29" s="154"/>
      <c r="JPA29" s="154"/>
      <c r="JPB29" s="154"/>
      <c r="JPC29" s="154"/>
      <c r="JPD29" s="154"/>
      <c r="JPE29" s="154"/>
      <c r="JPF29" s="154"/>
      <c r="JPG29" s="154"/>
      <c r="JPH29" s="154"/>
      <c r="JPI29" s="154"/>
      <c r="JPJ29" s="154"/>
      <c r="JPK29" s="154"/>
      <c r="JPL29" s="154"/>
      <c r="JPM29" s="154"/>
      <c r="JPN29" s="154"/>
      <c r="JPO29" s="154"/>
      <c r="JPP29" s="154"/>
      <c r="JPQ29" s="154"/>
      <c r="JPR29" s="154"/>
      <c r="JPS29" s="154"/>
      <c r="JPT29" s="154"/>
      <c r="JPU29" s="154"/>
      <c r="JPV29" s="154"/>
      <c r="JPW29" s="154"/>
      <c r="JPX29" s="154"/>
      <c r="JPY29" s="154"/>
      <c r="JPZ29" s="154"/>
      <c r="JQA29" s="154"/>
      <c r="JQB29" s="154"/>
      <c r="JQC29" s="154"/>
      <c r="JQD29" s="154"/>
      <c r="JQE29" s="154"/>
      <c r="JQF29" s="154"/>
      <c r="JQG29" s="154"/>
      <c r="JQH29" s="154"/>
      <c r="JQI29" s="154"/>
      <c r="JQJ29" s="154"/>
      <c r="JQK29" s="154"/>
      <c r="JQL29" s="154"/>
      <c r="JQM29" s="154"/>
      <c r="JQN29" s="154"/>
      <c r="JQO29" s="154"/>
      <c r="JQP29" s="154"/>
      <c r="JQQ29" s="154"/>
      <c r="JQR29" s="154"/>
      <c r="JQS29" s="154"/>
      <c r="JQT29" s="154"/>
      <c r="JQU29" s="154"/>
      <c r="JQV29" s="154"/>
      <c r="JQW29" s="154"/>
      <c r="JQX29" s="154"/>
      <c r="JQY29" s="154"/>
      <c r="JQZ29" s="154"/>
      <c r="JRA29" s="154"/>
      <c r="JRB29" s="154"/>
      <c r="JRC29" s="154"/>
      <c r="JRD29" s="154"/>
      <c r="JRE29" s="154"/>
      <c r="JRF29" s="154"/>
      <c r="JRG29" s="154"/>
      <c r="JRH29" s="154"/>
      <c r="JRI29" s="154"/>
      <c r="JRJ29" s="154"/>
      <c r="JRK29" s="154"/>
      <c r="JRL29" s="154"/>
      <c r="JRM29" s="154"/>
      <c r="JRN29" s="154"/>
      <c r="JRO29" s="154"/>
      <c r="JRP29" s="154"/>
      <c r="JRQ29" s="154"/>
      <c r="JRR29" s="154"/>
      <c r="JRS29" s="154"/>
      <c r="JRT29" s="154"/>
      <c r="JRU29" s="154"/>
      <c r="JRV29" s="154"/>
      <c r="JRW29" s="154"/>
      <c r="JRX29" s="154"/>
      <c r="JRY29" s="154"/>
      <c r="JRZ29" s="154"/>
      <c r="JSA29" s="154"/>
      <c r="JSB29" s="154"/>
      <c r="JSC29" s="154"/>
      <c r="JSD29" s="154"/>
      <c r="JSE29" s="154"/>
      <c r="JSF29" s="154"/>
      <c r="JSG29" s="154"/>
      <c r="JSH29" s="154"/>
      <c r="JSI29" s="154"/>
      <c r="JSJ29" s="154"/>
      <c r="JSK29" s="154"/>
      <c r="JSL29" s="154"/>
      <c r="JSM29" s="154"/>
      <c r="JSN29" s="154"/>
      <c r="JSO29" s="154"/>
      <c r="JSP29" s="154"/>
      <c r="JSQ29" s="154"/>
      <c r="JSR29" s="154"/>
      <c r="JSS29" s="154"/>
      <c r="JST29" s="154"/>
      <c r="JSU29" s="154"/>
      <c r="JSV29" s="154"/>
      <c r="JSW29" s="154"/>
      <c r="JSX29" s="154"/>
      <c r="JSY29" s="154"/>
      <c r="JSZ29" s="154"/>
      <c r="JTA29" s="154"/>
      <c r="JTB29" s="154"/>
      <c r="JTC29" s="154"/>
      <c r="JTD29" s="154"/>
      <c r="JTE29" s="154"/>
      <c r="JTF29" s="154"/>
      <c r="JTG29" s="154"/>
      <c r="JTH29" s="154"/>
      <c r="JTI29" s="154"/>
      <c r="JTJ29" s="154"/>
      <c r="JTK29" s="154"/>
      <c r="JTL29" s="154"/>
      <c r="JTM29" s="154"/>
      <c r="JTN29" s="154"/>
      <c r="JTO29" s="154"/>
      <c r="JTP29" s="154"/>
      <c r="JTQ29" s="154"/>
      <c r="JTR29" s="154"/>
      <c r="JTS29" s="154"/>
      <c r="JTT29" s="154"/>
      <c r="JTU29" s="154"/>
      <c r="JTV29" s="154"/>
      <c r="JTW29" s="154"/>
      <c r="JTX29" s="154"/>
      <c r="JTY29" s="154"/>
      <c r="JTZ29" s="154"/>
      <c r="JUA29" s="154"/>
      <c r="JUB29" s="154"/>
      <c r="JUC29" s="154"/>
      <c r="JUD29" s="154"/>
      <c r="JUE29" s="154"/>
      <c r="JUF29" s="154"/>
      <c r="JUG29" s="154"/>
      <c r="JUH29" s="154"/>
      <c r="JUI29" s="154"/>
      <c r="JUJ29" s="154"/>
      <c r="JUK29" s="154"/>
      <c r="JUL29" s="154"/>
      <c r="JUM29" s="154"/>
      <c r="JUN29" s="154"/>
      <c r="JUO29" s="154"/>
      <c r="JUP29" s="154"/>
      <c r="JUQ29" s="154"/>
      <c r="JUR29" s="154"/>
      <c r="JUS29" s="154"/>
      <c r="JUT29" s="154"/>
      <c r="JUU29" s="154"/>
      <c r="JUV29" s="154"/>
      <c r="JUW29" s="154"/>
      <c r="JUX29" s="154"/>
      <c r="JUY29" s="154"/>
      <c r="JUZ29" s="154"/>
      <c r="JVA29" s="154"/>
      <c r="JVB29" s="154"/>
      <c r="JVC29" s="154"/>
      <c r="JVD29" s="154"/>
      <c r="JVE29" s="154"/>
      <c r="JVF29" s="154"/>
      <c r="JVG29" s="154"/>
      <c r="JVH29" s="154"/>
      <c r="JVI29" s="154"/>
      <c r="JVJ29" s="154"/>
      <c r="JVK29" s="154"/>
      <c r="JVL29" s="154"/>
      <c r="JVM29" s="154"/>
      <c r="JVN29" s="154"/>
      <c r="JVO29" s="154"/>
      <c r="JVP29" s="154"/>
      <c r="JVQ29" s="154"/>
      <c r="JVR29" s="154"/>
      <c r="JVS29" s="154"/>
      <c r="JVT29" s="154"/>
      <c r="JVU29" s="154"/>
      <c r="JVV29" s="154"/>
      <c r="JVW29" s="154"/>
      <c r="JVX29" s="154"/>
      <c r="JVY29" s="154"/>
      <c r="JVZ29" s="154"/>
      <c r="JWA29" s="154"/>
      <c r="JWB29" s="154"/>
      <c r="JWC29" s="154"/>
      <c r="JWD29" s="154"/>
      <c r="JWE29" s="154"/>
      <c r="JWF29" s="154"/>
      <c r="JWG29" s="154"/>
      <c r="JWH29" s="154"/>
      <c r="JWI29" s="154"/>
      <c r="JWJ29" s="154"/>
      <c r="JWK29" s="154"/>
      <c r="JWL29" s="154"/>
      <c r="JWM29" s="154"/>
      <c r="JWN29" s="154"/>
      <c r="JWO29" s="154"/>
      <c r="JWP29" s="154"/>
      <c r="JWQ29" s="154"/>
      <c r="JWR29" s="154"/>
      <c r="JWS29" s="154"/>
      <c r="JWT29" s="154"/>
      <c r="JWU29" s="154"/>
      <c r="JWV29" s="154"/>
      <c r="JWW29" s="154"/>
      <c r="JWX29" s="154"/>
      <c r="JWY29" s="154"/>
      <c r="JWZ29" s="154"/>
      <c r="JXA29" s="154"/>
      <c r="JXB29" s="154"/>
      <c r="JXC29" s="154"/>
      <c r="JXD29" s="154"/>
      <c r="JXE29" s="154"/>
      <c r="JXF29" s="154"/>
      <c r="JXG29" s="154"/>
      <c r="JXH29" s="154"/>
      <c r="JXI29" s="154"/>
      <c r="JXJ29" s="154"/>
      <c r="JXK29" s="154"/>
      <c r="JXL29" s="154"/>
      <c r="JXM29" s="154"/>
      <c r="JXN29" s="154"/>
      <c r="JXO29" s="154"/>
      <c r="JXP29" s="154"/>
      <c r="JXQ29" s="154"/>
      <c r="JXR29" s="154"/>
      <c r="JXS29" s="154"/>
      <c r="JXT29" s="154"/>
      <c r="JXU29" s="154"/>
      <c r="JXV29" s="154"/>
      <c r="JXW29" s="154"/>
      <c r="JXX29" s="154"/>
      <c r="JXY29" s="154"/>
      <c r="JXZ29" s="154"/>
      <c r="JYA29" s="154"/>
      <c r="JYB29" s="154"/>
      <c r="JYC29" s="154"/>
      <c r="JYD29" s="154"/>
      <c r="JYE29" s="154"/>
      <c r="JYF29" s="154"/>
      <c r="JYG29" s="154"/>
      <c r="JYH29" s="154"/>
      <c r="JYI29" s="154"/>
      <c r="JYJ29" s="154"/>
      <c r="JYK29" s="154"/>
      <c r="JYL29" s="154"/>
      <c r="JYM29" s="154"/>
      <c r="JYN29" s="154"/>
      <c r="JYO29" s="154"/>
      <c r="JYP29" s="154"/>
      <c r="JYQ29" s="154"/>
      <c r="JYR29" s="154"/>
      <c r="JYS29" s="154"/>
      <c r="JYT29" s="154"/>
      <c r="JYU29" s="154"/>
      <c r="JYV29" s="154"/>
      <c r="JYW29" s="154"/>
      <c r="JYX29" s="154"/>
      <c r="JYY29" s="154"/>
      <c r="JYZ29" s="154"/>
      <c r="JZA29" s="154"/>
      <c r="JZB29" s="154"/>
      <c r="JZC29" s="154"/>
      <c r="JZD29" s="154"/>
      <c r="JZE29" s="154"/>
      <c r="JZF29" s="154"/>
      <c r="JZG29" s="154"/>
      <c r="JZH29" s="154"/>
      <c r="JZI29" s="154"/>
      <c r="JZJ29" s="154"/>
      <c r="JZK29" s="154"/>
      <c r="JZL29" s="154"/>
      <c r="JZM29" s="154"/>
      <c r="JZN29" s="154"/>
      <c r="JZO29" s="154"/>
      <c r="JZP29" s="154"/>
      <c r="JZQ29" s="154"/>
      <c r="JZR29" s="154"/>
      <c r="JZS29" s="154"/>
      <c r="JZT29" s="154"/>
      <c r="JZU29" s="154"/>
      <c r="JZV29" s="154"/>
      <c r="JZW29" s="154"/>
      <c r="JZX29" s="154"/>
      <c r="JZY29" s="154"/>
      <c r="JZZ29" s="154"/>
      <c r="KAA29" s="154"/>
      <c r="KAB29" s="154"/>
      <c r="KAC29" s="154"/>
      <c r="KAD29" s="154"/>
      <c r="KAE29" s="154"/>
      <c r="KAF29" s="154"/>
      <c r="KAG29" s="154"/>
      <c r="KAH29" s="154"/>
      <c r="KAI29" s="154"/>
      <c r="KAJ29" s="154"/>
      <c r="KAK29" s="154"/>
      <c r="KAL29" s="154"/>
      <c r="KAM29" s="154"/>
      <c r="KAN29" s="154"/>
      <c r="KAO29" s="154"/>
      <c r="KAP29" s="154"/>
      <c r="KAQ29" s="154"/>
      <c r="KAR29" s="154"/>
      <c r="KAS29" s="154"/>
      <c r="KAT29" s="154"/>
      <c r="KAU29" s="154"/>
      <c r="KAV29" s="154"/>
      <c r="KAW29" s="154"/>
      <c r="KAX29" s="154"/>
      <c r="KAY29" s="154"/>
      <c r="KAZ29" s="154"/>
      <c r="KBA29" s="154"/>
      <c r="KBB29" s="154"/>
      <c r="KBC29" s="154"/>
      <c r="KBD29" s="154"/>
      <c r="KBE29" s="154"/>
      <c r="KBF29" s="154"/>
      <c r="KBG29" s="154"/>
      <c r="KBH29" s="154"/>
      <c r="KBI29" s="154"/>
      <c r="KBJ29" s="154"/>
      <c r="KBK29" s="154"/>
      <c r="KBL29" s="154"/>
      <c r="KBM29" s="154"/>
      <c r="KBN29" s="154"/>
      <c r="KBO29" s="154"/>
      <c r="KBP29" s="154"/>
      <c r="KBQ29" s="154"/>
      <c r="KBR29" s="154"/>
      <c r="KBS29" s="154"/>
      <c r="KBT29" s="154"/>
      <c r="KBU29" s="154"/>
      <c r="KBV29" s="154"/>
      <c r="KBW29" s="154"/>
      <c r="KBX29" s="154"/>
      <c r="KBY29" s="154"/>
      <c r="KBZ29" s="154"/>
      <c r="KCA29" s="154"/>
      <c r="KCB29" s="154"/>
      <c r="KCC29" s="154"/>
      <c r="KCD29" s="154"/>
      <c r="KCE29" s="154"/>
      <c r="KCF29" s="154"/>
      <c r="KCG29" s="154"/>
      <c r="KCH29" s="154"/>
      <c r="KCI29" s="154"/>
      <c r="KCJ29" s="154"/>
      <c r="KCK29" s="154"/>
      <c r="KCL29" s="154"/>
      <c r="KCM29" s="154"/>
      <c r="KCN29" s="154"/>
      <c r="KCO29" s="154"/>
      <c r="KCP29" s="154"/>
      <c r="KCQ29" s="154"/>
      <c r="KCR29" s="154"/>
      <c r="KCS29" s="154"/>
      <c r="KCT29" s="154"/>
      <c r="KCU29" s="154"/>
      <c r="KCV29" s="154"/>
      <c r="KCW29" s="154"/>
      <c r="KCX29" s="154"/>
      <c r="KCY29" s="154"/>
      <c r="KCZ29" s="154"/>
      <c r="KDA29" s="154"/>
      <c r="KDB29" s="154"/>
      <c r="KDC29" s="154"/>
      <c r="KDD29" s="154"/>
      <c r="KDE29" s="154"/>
      <c r="KDF29" s="154"/>
      <c r="KDG29" s="154"/>
      <c r="KDH29" s="154"/>
      <c r="KDI29" s="154"/>
      <c r="KDJ29" s="154"/>
      <c r="KDK29" s="154"/>
      <c r="KDL29" s="154"/>
      <c r="KDM29" s="154"/>
      <c r="KDN29" s="154"/>
      <c r="KDO29" s="154"/>
      <c r="KDP29" s="154"/>
      <c r="KDQ29" s="154"/>
      <c r="KDR29" s="154"/>
      <c r="KDS29" s="154"/>
      <c r="KDT29" s="154"/>
      <c r="KDU29" s="154"/>
      <c r="KDV29" s="154"/>
      <c r="KDW29" s="154"/>
      <c r="KDX29" s="154"/>
      <c r="KDY29" s="154"/>
      <c r="KDZ29" s="154"/>
      <c r="KEA29" s="154"/>
      <c r="KEB29" s="154"/>
      <c r="KEC29" s="154"/>
      <c r="KED29" s="154"/>
      <c r="KEE29" s="154"/>
      <c r="KEF29" s="154"/>
      <c r="KEG29" s="154"/>
      <c r="KEH29" s="154"/>
      <c r="KEI29" s="154"/>
      <c r="KEJ29" s="154"/>
      <c r="KEK29" s="154"/>
      <c r="KEL29" s="154"/>
      <c r="KEM29" s="154"/>
      <c r="KEN29" s="154"/>
      <c r="KEO29" s="154"/>
      <c r="KEP29" s="154"/>
      <c r="KEQ29" s="154"/>
      <c r="KER29" s="154"/>
      <c r="KES29" s="154"/>
      <c r="KET29" s="154"/>
      <c r="KEU29" s="154"/>
      <c r="KEV29" s="154"/>
      <c r="KEW29" s="154"/>
      <c r="KEX29" s="154"/>
      <c r="KEY29" s="154"/>
      <c r="KEZ29" s="154"/>
      <c r="KFA29" s="154"/>
      <c r="KFB29" s="154"/>
      <c r="KFC29" s="154"/>
      <c r="KFD29" s="154"/>
      <c r="KFE29" s="154"/>
      <c r="KFF29" s="154"/>
      <c r="KFG29" s="154"/>
      <c r="KFH29" s="154"/>
      <c r="KFI29" s="154"/>
      <c r="KFJ29" s="154"/>
      <c r="KFK29" s="154"/>
      <c r="KFL29" s="154"/>
      <c r="KFM29" s="154"/>
      <c r="KFN29" s="154"/>
      <c r="KFO29" s="154"/>
      <c r="KFP29" s="154"/>
      <c r="KFQ29" s="154"/>
      <c r="KFR29" s="154"/>
      <c r="KFS29" s="154"/>
      <c r="KFT29" s="154"/>
      <c r="KFU29" s="154"/>
      <c r="KFV29" s="154"/>
      <c r="KFW29" s="154"/>
      <c r="KFX29" s="154"/>
      <c r="KFY29" s="154"/>
      <c r="KFZ29" s="154"/>
      <c r="KGA29" s="154"/>
      <c r="KGB29" s="154"/>
      <c r="KGC29" s="154"/>
      <c r="KGD29" s="154"/>
      <c r="KGE29" s="154"/>
      <c r="KGF29" s="154"/>
      <c r="KGG29" s="154"/>
      <c r="KGH29" s="154"/>
      <c r="KGI29" s="154"/>
      <c r="KGJ29" s="154"/>
      <c r="KGK29" s="154"/>
      <c r="KGL29" s="154"/>
      <c r="KGM29" s="154"/>
      <c r="KGN29" s="154"/>
      <c r="KGO29" s="154"/>
      <c r="KGP29" s="154"/>
      <c r="KGQ29" s="154"/>
      <c r="KGR29" s="154"/>
      <c r="KGS29" s="154"/>
      <c r="KGT29" s="154"/>
      <c r="KGU29" s="154"/>
      <c r="KGV29" s="154"/>
      <c r="KGW29" s="154"/>
      <c r="KGX29" s="154"/>
      <c r="KGY29" s="154"/>
      <c r="KGZ29" s="154"/>
      <c r="KHA29" s="154"/>
      <c r="KHB29" s="154"/>
      <c r="KHC29" s="154"/>
      <c r="KHD29" s="154"/>
      <c r="KHE29" s="154"/>
      <c r="KHF29" s="154"/>
      <c r="KHG29" s="154"/>
      <c r="KHH29" s="154"/>
      <c r="KHI29" s="154"/>
      <c r="KHJ29" s="154"/>
      <c r="KHK29" s="154"/>
      <c r="KHL29" s="154"/>
      <c r="KHM29" s="154"/>
      <c r="KHN29" s="154"/>
      <c r="KHO29" s="154"/>
      <c r="KHP29" s="154"/>
      <c r="KHQ29" s="154"/>
      <c r="KHR29" s="154"/>
      <c r="KHS29" s="154"/>
      <c r="KHT29" s="154"/>
      <c r="KHU29" s="154"/>
      <c r="KHV29" s="154"/>
      <c r="KHW29" s="154"/>
      <c r="KHX29" s="154"/>
      <c r="KHY29" s="154"/>
      <c r="KHZ29" s="154"/>
      <c r="KIA29" s="154"/>
      <c r="KIB29" s="154"/>
      <c r="KIC29" s="154"/>
      <c r="KID29" s="154"/>
      <c r="KIE29" s="154"/>
      <c r="KIF29" s="154"/>
      <c r="KIG29" s="154"/>
      <c r="KIH29" s="154"/>
      <c r="KII29" s="154"/>
      <c r="KIJ29" s="154"/>
      <c r="KIK29" s="154"/>
      <c r="KIL29" s="154"/>
      <c r="KIM29" s="154"/>
      <c r="KIN29" s="154"/>
      <c r="KIO29" s="154"/>
      <c r="KIP29" s="154"/>
      <c r="KIQ29" s="154"/>
      <c r="KIR29" s="154"/>
      <c r="KIS29" s="154"/>
      <c r="KIT29" s="154"/>
      <c r="KIU29" s="154"/>
      <c r="KIV29" s="154"/>
      <c r="KIW29" s="154"/>
      <c r="KIX29" s="154"/>
      <c r="KIY29" s="154"/>
      <c r="KIZ29" s="154"/>
      <c r="KJA29" s="154"/>
      <c r="KJB29" s="154"/>
      <c r="KJC29" s="154"/>
      <c r="KJD29" s="154"/>
      <c r="KJE29" s="154"/>
      <c r="KJF29" s="154"/>
      <c r="KJG29" s="154"/>
      <c r="KJH29" s="154"/>
      <c r="KJI29" s="154"/>
      <c r="KJJ29" s="154"/>
      <c r="KJK29" s="154"/>
      <c r="KJL29" s="154"/>
      <c r="KJM29" s="154"/>
      <c r="KJN29" s="154"/>
      <c r="KJO29" s="154"/>
      <c r="KJP29" s="154"/>
      <c r="KJQ29" s="154"/>
      <c r="KJR29" s="154"/>
      <c r="KJS29" s="154"/>
      <c r="KJT29" s="154"/>
      <c r="KJU29" s="154"/>
      <c r="KJV29" s="154"/>
      <c r="KJW29" s="154"/>
      <c r="KJX29" s="154"/>
      <c r="KJY29" s="154"/>
      <c r="KJZ29" s="154"/>
      <c r="KKA29" s="154"/>
      <c r="KKB29" s="154"/>
      <c r="KKC29" s="154"/>
      <c r="KKD29" s="154"/>
      <c r="KKE29" s="154"/>
      <c r="KKF29" s="154"/>
      <c r="KKG29" s="154"/>
      <c r="KKH29" s="154"/>
      <c r="KKI29" s="154"/>
      <c r="KKJ29" s="154"/>
      <c r="KKK29" s="154"/>
      <c r="KKL29" s="154"/>
      <c r="KKM29" s="154"/>
      <c r="KKN29" s="154"/>
      <c r="KKO29" s="154"/>
      <c r="KKP29" s="154"/>
      <c r="KKQ29" s="154"/>
      <c r="KKR29" s="154"/>
      <c r="KKS29" s="154"/>
      <c r="KKT29" s="154"/>
      <c r="KKU29" s="154"/>
      <c r="KKV29" s="154"/>
      <c r="KKW29" s="154"/>
      <c r="KKX29" s="154"/>
      <c r="KKY29" s="154"/>
      <c r="KKZ29" s="154"/>
      <c r="KLA29" s="154"/>
      <c r="KLB29" s="154"/>
      <c r="KLC29" s="154"/>
      <c r="KLD29" s="154"/>
      <c r="KLE29" s="154"/>
      <c r="KLF29" s="154"/>
      <c r="KLG29" s="154"/>
      <c r="KLH29" s="154"/>
      <c r="KLI29" s="154"/>
      <c r="KLJ29" s="154"/>
      <c r="KLK29" s="154"/>
      <c r="KLL29" s="154"/>
      <c r="KLM29" s="154"/>
      <c r="KLN29" s="154"/>
      <c r="KLO29" s="154"/>
      <c r="KLP29" s="154"/>
      <c r="KLQ29" s="154"/>
      <c r="KLR29" s="154"/>
      <c r="KLS29" s="154"/>
      <c r="KLT29" s="154"/>
      <c r="KLU29" s="154"/>
      <c r="KLV29" s="154"/>
      <c r="KLW29" s="154"/>
      <c r="KLX29" s="154"/>
      <c r="KLY29" s="154"/>
      <c r="KLZ29" s="154"/>
      <c r="KMA29" s="154"/>
      <c r="KMB29" s="154"/>
      <c r="KMC29" s="154"/>
      <c r="KMD29" s="154"/>
      <c r="KME29" s="154"/>
      <c r="KMF29" s="154"/>
      <c r="KMG29" s="154"/>
      <c r="KMH29" s="154"/>
      <c r="KMI29" s="154"/>
      <c r="KMJ29" s="154"/>
      <c r="KMK29" s="154"/>
      <c r="KML29" s="154"/>
      <c r="KMM29" s="154"/>
      <c r="KMN29" s="154"/>
      <c r="KMO29" s="154"/>
      <c r="KMP29" s="154"/>
      <c r="KMQ29" s="154"/>
      <c r="KMR29" s="154"/>
      <c r="KMS29" s="154"/>
      <c r="KMT29" s="154"/>
      <c r="KMU29" s="154"/>
      <c r="KMV29" s="154"/>
      <c r="KMW29" s="154"/>
      <c r="KMX29" s="154"/>
      <c r="KMY29" s="154"/>
      <c r="KMZ29" s="154"/>
      <c r="KNA29" s="154"/>
      <c r="KNB29" s="154"/>
      <c r="KNC29" s="154"/>
      <c r="KND29" s="154"/>
      <c r="KNE29" s="154"/>
      <c r="KNF29" s="154"/>
      <c r="KNG29" s="154"/>
      <c r="KNH29" s="154"/>
      <c r="KNI29" s="154"/>
      <c r="KNJ29" s="154"/>
      <c r="KNK29" s="154"/>
      <c r="KNL29" s="154"/>
      <c r="KNM29" s="154"/>
      <c r="KNN29" s="154"/>
      <c r="KNO29" s="154"/>
      <c r="KNP29" s="154"/>
      <c r="KNQ29" s="154"/>
      <c r="KNR29" s="154"/>
      <c r="KNS29" s="154"/>
      <c r="KNT29" s="154"/>
      <c r="KNU29" s="154"/>
      <c r="KNV29" s="154"/>
      <c r="KNW29" s="154"/>
      <c r="KNX29" s="154"/>
      <c r="KNY29" s="154"/>
      <c r="KNZ29" s="154"/>
      <c r="KOA29" s="154"/>
      <c r="KOB29" s="154"/>
      <c r="KOC29" s="154"/>
      <c r="KOD29" s="154"/>
      <c r="KOE29" s="154"/>
      <c r="KOF29" s="154"/>
      <c r="KOG29" s="154"/>
      <c r="KOH29" s="154"/>
      <c r="KOI29" s="154"/>
      <c r="KOJ29" s="154"/>
      <c r="KOK29" s="154"/>
      <c r="KOL29" s="154"/>
      <c r="KOM29" s="154"/>
      <c r="KON29" s="154"/>
      <c r="KOO29" s="154"/>
      <c r="KOP29" s="154"/>
      <c r="KOQ29" s="154"/>
      <c r="KOR29" s="154"/>
      <c r="KOS29" s="154"/>
      <c r="KOT29" s="154"/>
      <c r="KOU29" s="154"/>
      <c r="KOV29" s="154"/>
      <c r="KOW29" s="154"/>
      <c r="KOX29" s="154"/>
      <c r="KOY29" s="154"/>
      <c r="KOZ29" s="154"/>
      <c r="KPA29" s="154"/>
      <c r="KPB29" s="154"/>
      <c r="KPC29" s="154"/>
      <c r="KPD29" s="154"/>
      <c r="KPE29" s="154"/>
      <c r="KPF29" s="154"/>
      <c r="KPG29" s="154"/>
      <c r="KPH29" s="154"/>
      <c r="KPI29" s="154"/>
      <c r="KPJ29" s="154"/>
      <c r="KPK29" s="154"/>
      <c r="KPL29" s="154"/>
      <c r="KPM29" s="154"/>
      <c r="KPN29" s="154"/>
      <c r="KPO29" s="154"/>
      <c r="KPP29" s="154"/>
      <c r="KPQ29" s="154"/>
      <c r="KPR29" s="154"/>
      <c r="KPS29" s="154"/>
      <c r="KPT29" s="154"/>
      <c r="KPU29" s="154"/>
      <c r="KPV29" s="154"/>
      <c r="KPW29" s="154"/>
      <c r="KPX29" s="154"/>
      <c r="KPY29" s="154"/>
      <c r="KPZ29" s="154"/>
      <c r="KQA29" s="154"/>
      <c r="KQB29" s="154"/>
      <c r="KQC29" s="154"/>
      <c r="KQD29" s="154"/>
      <c r="KQE29" s="154"/>
      <c r="KQF29" s="154"/>
      <c r="KQG29" s="154"/>
      <c r="KQH29" s="154"/>
      <c r="KQI29" s="154"/>
      <c r="KQJ29" s="154"/>
      <c r="KQK29" s="154"/>
      <c r="KQL29" s="154"/>
      <c r="KQM29" s="154"/>
      <c r="KQN29" s="154"/>
      <c r="KQO29" s="154"/>
      <c r="KQP29" s="154"/>
      <c r="KQQ29" s="154"/>
      <c r="KQR29" s="154"/>
      <c r="KQS29" s="154"/>
      <c r="KQT29" s="154"/>
      <c r="KQU29" s="154"/>
      <c r="KQV29" s="154"/>
      <c r="KQW29" s="154"/>
      <c r="KQX29" s="154"/>
      <c r="KQY29" s="154"/>
      <c r="KQZ29" s="154"/>
      <c r="KRA29" s="154"/>
      <c r="KRB29" s="154"/>
      <c r="KRC29" s="154"/>
      <c r="KRD29" s="154"/>
      <c r="KRE29" s="154"/>
      <c r="KRF29" s="154"/>
      <c r="KRG29" s="154"/>
      <c r="KRH29" s="154"/>
      <c r="KRI29" s="154"/>
      <c r="KRJ29" s="154"/>
      <c r="KRK29" s="154"/>
      <c r="KRL29" s="154"/>
      <c r="KRM29" s="154"/>
      <c r="KRN29" s="154"/>
      <c r="KRO29" s="154"/>
      <c r="KRP29" s="154"/>
      <c r="KRQ29" s="154"/>
      <c r="KRR29" s="154"/>
      <c r="KRS29" s="154"/>
      <c r="KRT29" s="154"/>
      <c r="KRU29" s="154"/>
      <c r="KRV29" s="154"/>
      <c r="KRW29" s="154"/>
      <c r="KRX29" s="154"/>
      <c r="KRY29" s="154"/>
      <c r="KRZ29" s="154"/>
      <c r="KSA29" s="154"/>
      <c r="KSB29" s="154"/>
      <c r="KSC29" s="154"/>
      <c r="KSD29" s="154"/>
      <c r="KSE29" s="154"/>
      <c r="KSF29" s="154"/>
      <c r="KSG29" s="154"/>
      <c r="KSH29" s="154"/>
      <c r="KSI29" s="154"/>
      <c r="KSJ29" s="154"/>
      <c r="KSK29" s="154"/>
      <c r="KSL29" s="154"/>
      <c r="KSM29" s="154"/>
      <c r="KSN29" s="154"/>
      <c r="KSO29" s="154"/>
      <c r="KSP29" s="154"/>
      <c r="KSQ29" s="154"/>
      <c r="KSR29" s="154"/>
      <c r="KSS29" s="154"/>
      <c r="KST29" s="154"/>
      <c r="KSU29" s="154"/>
      <c r="KSV29" s="154"/>
      <c r="KSW29" s="154"/>
      <c r="KSX29" s="154"/>
      <c r="KSY29" s="154"/>
      <c r="KSZ29" s="154"/>
      <c r="KTA29" s="154"/>
      <c r="KTB29" s="154"/>
      <c r="KTC29" s="154"/>
      <c r="KTD29" s="154"/>
      <c r="KTE29" s="154"/>
      <c r="KTF29" s="154"/>
      <c r="KTG29" s="154"/>
      <c r="KTH29" s="154"/>
      <c r="KTI29" s="154"/>
      <c r="KTJ29" s="154"/>
      <c r="KTK29" s="154"/>
      <c r="KTL29" s="154"/>
      <c r="KTM29" s="154"/>
      <c r="KTN29" s="154"/>
      <c r="KTO29" s="154"/>
      <c r="KTP29" s="154"/>
      <c r="KTQ29" s="154"/>
      <c r="KTR29" s="154"/>
      <c r="KTS29" s="154"/>
      <c r="KTT29" s="154"/>
      <c r="KTU29" s="154"/>
      <c r="KTV29" s="154"/>
      <c r="KTW29" s="154"/>
      <c r="KTX29" s="154"/>
      <c r="KTY29" s="154"/>
      <c r="KTZ29" s="154"/>
      <c r="KUA29" s="154"/>
      <c r="KUB29" s="154"/>
      <c r="KUC29" s="154"/>
      <c r="KUD29" s="154"/>
      <c r="KUE29" s="154"/>
      <c r="KUF29" s="154"/>
      <c r="KUG29" s="154"/>
      <c r="KUH29" s="154"/>
      <c r="KUI29" s="154"/>
      <c r="KUJ29" s="154"/>
      <c r="KUK29" s="154"/>
      <c r="KUL29" s="154"/>
      <c r="KUM29" s="154"/>
      <c r="KUN29" s="154"/>
      <c r="KUO29" s="154"/>
      <c r="KUP29" s="154"/>
      <c r="KUQ29" s="154"/>
      <c r="KUR29" s="154"/>
      <c r="KUS29" s="154"/>
      <c r="KUT29" s="154"/>
      <c r="KUU29" s="154"/>
      <c r="KUV29" s="154"/>
      <c r="KUW29" s="154"/>
      <c r="KUX29" s="154"/>
      <c r="KUY29" s="154"/>
      <c r="KUZ29" s="154"/>
      <c r="KVA29" s="154"/>
      <c r="KVB29" s="154"/>
      <c r="KVC29" s="154"/>
      <c r="KVD29" s="154"/>
      <c r="KVE29" s="154"/>
      <c r="KVF29" s="154"/>
      <c r="KVG29" s="154"/>
      <c r="KVH29" s="154"/>
      <c r="KVI29" s="154"/>
      <c r="KVJ29" s="154"/>
      <c r="KVK29" s="154"/>
      <c r="KVL29" s="154"/>
      <c r="KVM29" s="154"/>
      <c r="KVN29" s="154"/>
      <c r="KVO29" s="154"/>
      <c r="KVP29" s="154"/>
      <c r="KVQ29" s="154"/>
      <c r="KVR29" s="154"/>
      <c r="KVS29" s="154"/>
      <c r="KVT29" s="154"/>
      <c r="KVU29" s="154"/>
      <c r="KVV29" s="154"/>
      <c r="KVW29" s="154"/>
      <c r="KVX29" s="154"/>
      <c r="KVY29" s="154"/>
      <c r="KVZ29" s="154"/>
      <c r="KWA29" s="154"/>
      <c r="KWB29" s="154"/>
      <c r="KWC29" s="154"/>
      <c r="KWD29" s="154"/>
      <c r="KWE29" s="154"/>
      <c r="KWF29" s="154"/>
      <c r="KWG29" s="154"/>
      <c r="KWH29" s="154"/>
      <c r="KWI29" s="154"/>
      <c r="KWJ29" s="154"/>
      <c r="KWK29" s="154"/>
      <c r="KWL29" s="154"/>
      <c r="KWM29" s="154"/>
      <c r="KWN29" s="154"/>
      <c r="KWO29" s="154"/>
      <c r="KWP29" s="154"/>
      <c r="KWQ29" s="154"/>
      <c r="KWR29" s="154"/>
      <c r="KWS29" s="154"/>
      <c r="KWT29" s="154"/>
      <c r="KWU29" s="154"/>
      <c r="KWV29" s="154"/>
      <c r="KWW29" s="154"/>
      <c r="KWX29" s="154"/>
      <c r="KWY29" s="154"/>
      <c r="KWZ29" s="154"/>
      <c r="KXA29" s="154"/>
      <c r="KXB29" s="154"/>
      <c r="KXC29" s="154"/>
      <c r="KXD29" s="154"/>
      <c r="KXE29" s="154"/>
      <c r="KXF29" s="154"/>
      <c r="KXG29" s="154"/>
      <c r="KXH29" s="154"/>
      <c r="KXI29" s="154"/>
      <c r="KXJ29" s="154"/>
      <c r="KXK29" s="154"/>
      <c r="KXL29" s="154"/>
      <c r="KXM29" s="154"/>
      <c r="KXN29" s="154"/>
      <c r="KXO29" s="154"/>
      <c r="KXP29" s="154"/>
      <c r="KXQ29" s="154"/>
      <c r="KXR29" s="154"/>
      <c r="KXS29" s="154"/>
      <c r="KXT29" s="154"/>
      <c r="KXU29" s="154"/>
      <c r="KXV29" s="154"/>
      <c r="KXW29" s="154"/>
      <c r="KXX29" s="154"/>
      <c r="KXY29" s="154"/>
      <c r="KXZ29" s="154"/>
      <c r="KYA29" s="154"/>
      <c r="KYB29" s="154"/>
      <c r="KYC29" s="154"/>
      <c r="KYD29" s="154"/>
      <c r="KYE29" s="154"/>
      <c r="KYF29" s="154"/>
      <c r="KYG29" s="154"/>
      <c r="KYH29" s="154"/>
      <c r="KYI29" s="154"/>
      <c r="KYJ29" s="154"/>
      <c r="KYK29" s="154"/>
      <c r="KYL29" s="154"/>
      <c r="KYM29" s="154"/>
      <c r="KYN29" s="154"/>
      <c r="KYO29" s="154"/>
      <c r="KYP29" s="154"/>
      <c r="KYQ29" s="154"/>
      <c r="KYR29" s="154"/>
      <c r="KYS29" s="154"/>
      <c r="KYT29" s="154"/>
      <c r="KYU29" s="154"/>
      <c r="KYV29" s="154"/>
      <c r="KYW29" s="154"/>
      <c r="KYX29" s="154"/>
      <c r="KYY29" s="154"/>
      <c r="KYZ29" s="154"/>
      <c r="KZA29" s="154"/>
      <c r="KZB29" s="154"/>
      <c r="KZC29" s="154"/>
      <c r="KZD29" s="154"/>
      <c r="KZE29" s="154"/>
      <c r="KZF29" s="154"/>
      <c r="KZG29" s="154"/>
      <c r="KZH29" s="154"/>
      <c r="KZI29" s="154"/>
      <c r="KZJ29" s="154"/>
      <c r="KZK29" s="154"/>
      <c r="KZL29" s="154"/>
      <c r="KZM29" s="154"/>
      <c r="KZN29" s="154"/>
      <c r="KZO29" s="154"/>
      <c r="KZP29" s="154"/>
      <c r="KZQ29" s="154"/>
      <c r="KZR29" s="154"/>
      <c r="KZS29" s="154"/>
      <c r="KZT29" s="154"/>
      <c r="KZU29" s="154"/>
      <c r="KZV29" s="154"/>
      <c r="KZW29" s="154"/>
      <c r="KZX29" s="154"/>
      <c r="KZY29" s="154"/>
      <c r="KZZ29" s="154"/>
      <c r="LAA29" s="154"/>
      <c r="LAB29" s="154"/>
      <c r="LAC29" s="154"/>
      <c r="LAD29" s="154"/>
      <c r="LAE29" s="154"/>
      <c r="LAF29" s="154"/>
      <c r="LAG29" s="154"/>
      <c r="LAH29" s="154"/>
      <c r="LAI29" s="154"/>
      <c r="LAJ29" s="154"/>
      <c r="LAK29" s="154"/>
      <c r="LAL29" s="154"/>
      <c r="LAM29" s="154"/>
      <c r="LAN29" s="154"/>
      <c r="LAO29" s="154"/>
      <c r="LAP29" s="154"/>
      <c r="LAQ29" s="154"/>
      <c r="LAR29" s="154"/>
      <c r="LAS29" s="154"/>
      <c r="LAT29" s="154"/>
      <c r="LAU29" s="154"/>
      <c r="LAV29" s="154"/>
      <c r="LAW29" s="154"/>
      <c r="LAX29" s="154"/>
      <c r="LAY29" s="154"/>
      <c r="LAZ29" s="154"/>
      <c r="LBA29" s="154"/>
      <c r="LBB29" s="154"/>
      <c r="LBC29" s="154"/>
      <c r="LBD29" s="154"/>
      <c r="LBE29" s="154"/>
      <c r="LBF29" s="154"/>
      <c r="LBG29" s="154"/>
      <c r="LBH29" s="154"/>
      <c r="LBI29" s="154"/>
      <c r="LBJ29" s="154"/>
      <c r="LBK29" s="154"/>
      <c r="LBL29" s="154"/>
      <c r="LBM29" s="154"/>
      <c r="LBN29" s="154"/>
      <c r="LBO29" s="154"/>
      <c r="LBP29" s="154"/>
      <c r="LBQ29" s="154"/>
      <c r="LBR29" s="154"/>
      <c r="LBS29" s="154"/>
      <c r="LBT29" s="154"/>
      <c r="LBU29" s="154"/>
      <c r="LBV29" s="154"/>
      <c r="LBW29" s="154"/>
      <c r="LBX29" s="154"/>
      <c r="LBY29" s="154"/>
      <c r="LBZ29" s="154"/>
      <c r="LCA29" s="154"/>
      <c r="LCB29" s="154"/>
      <c r="LCC29" s="154"/>
      <c r="LCD29" s="154"/>
      <c r="LCE29" s="154"/>
      <c r="LCF29" s="154"/>
      <c r="LCG29" s="154"/>
      <c r="LCH29" s="154"/>
      <c r="LCI29" s="154"/>
      <c r="LCJ29" s="154"/>
      <c r="LCK29" s="154"/>
      <c r="LCL29" s="154"/>
      <c r="LCM29" s="154"/>
      <c r="LCN29" s="154"/>
      <c r="LCO29" s="154"/>
      <c r="LCP29" s="154"/>
      <c r="LCQ29" s="154"/>
      <c r="LCR29" s="154"/>
      <c r="LCS29" s="154"/>
      <c r="LCT29" s="154"/>
      <c r="LCU29" s="154"/>
      <c r="LCV29" s="154"/>
      <c r="LCW29" s="154"/>
      <c r="LCX29" s="154"/>
      <c r="LCY29" s="154"/>
      <c r="LCZ29" s="154"/>
      <c r="LDA29" s="154"/>
      <c r="LDB29" s="154"/>
      <c r="LDC29" s="154"/>
      <c r="LDD29" s="154"/>
      <c r="LDE29" s="154"/>
      <c r="LDF29" s="154"/>
      <c r="LDG29" s="154"/>
      <c r="LDH29" s="154"/>
      <c r="LDI29" s="154"/>
      <c r="LDJ29" s="154"/>
      <c r="LDK29" s="154"/>
      <c r="LDL29" s="154"/>
      <c r="LDM29" s="154"/>
      <c r="LDN29" s="154"/>
      <c r="LDO29" s="154"/>
      <c r="LDP29" s="154"/>
      <c r="LDQ29" s="154"/>
      <c r="LDR29" s="154"/>
      <c r="LDS29" s="154"/>
      <c r="LDT29" s="154"/>
      <c r="LDU29" s="154"/>
      <c r="LDV29" s="154"/>
      <c r="LDW29" s="154"/>
      <c r="LDX29" s="154"/>
      <c r="LDY29" s="154"/>
      <c r="LDZ29" s="154"/>
      <c r="LEA29" s="154"/>
      <c r="LEB29" s="154"/>
      <c r="LEC29" s="154"/>
      <c r="LED29" s="154"/>
      <c r="LEE29" s="154"/>
      <c r="LEF29" s="154"/>
      <c r="LEG29" s="154"/>
      <c r="LEH29" s="154"/>
      <c r="LEI29" s="154"/>
      <c r="LEJ29" s="154"/>
      <c r="LEK29" s="154"/>
      <c r="LEL29" s="154"/>
      <c r="LEM29" s="154"/>
      <c r="LEN29" s="154"/>
      <c r="LEO29" s="154"/>
      <c r="LEP29" s="154"/>
      <c r="LEQ29" s="154"/>
      <c r="LER29" s="154"/>
      <c r="LES29" s="154"/>
      <c r="LET29" s="154"/>
      <c r="LEU29" s="154"/>
      <c r="LEV29" s="154"/>
      <c r="LEW29" s="154"/>
      <c r="LEX29" s="154"/>
      <c r="LEY29" s="154"/>
      <c r="LEZ29" s="154"/>
      <c r="LFA29" s="154"/>
      <c r="LFB29" s="154"/>
      <c r="LFC29" s="154"/>
      <c r="LFD29" s="154"/>
      <c r="LFE29" s="154"/>
      <c r="LFF29" s="154"/>
      <c r="LFG29" s="154"/>
      <c r="LFH29" s="154"/>
      <c r="LFI29" s="154"/>
      <c r="LFJ29" s="154"/>
      <c r="LFK29" s="154"/>
      <c r="LFL29" s="154"/>
      <c r="LFM29" s="154"/>
      <c r="LFN29" s="154"/>
      <c r="LFO29" s="154"/>
      <c r="LFP29" s="154"/>
      <c r="LFQ29" s="154"/>
      <c r="LFR29" s="154"/>
      <c r="LFS29" s="154"/>
      <c r="LFT29" s="154"/>
      <c r="LFU29" s="154"/>
      <c r="LFV29" s="154"/>
      <c r="LFW29" s="154"/>
      <c r="LFX29" s="154"/>
      <c r="LFY29" s="154"/>
      <c r="LFZ29" s="154"/>
      <c r="LGA29" s="154"/>
      <c r="LGB29" s="154"/>
      <c r="LGC29" s="154"/>
      <c r="LGD29" s="154"/>
      <c r="LGE29" s="154"/>
      <c r="LGF29" s="154"/>
      <c r="LGG29" s="154"/>
      <c r="LGH29" s="154"/>
      <c r="LGI29" s="154"/>
      <c r="LGJ29" s="154"/>
      <c r="LGK29" s="154"/>
      <c r="LGL29" s="154"/>
      <c r="LGM29" s="154"/>
      <c r="LGN29" s="154"/>
      <c r="LGO29" s="154"/>
      <c r="LGP29" s="154"/>
      <c r="LGQ29" s="154"/>
      <c r="LGR29" s="154"/>
      <c r="LGS29" s="154"/>
      <c r="LGT29" s="154"/>
      <c r="LGU29" s="154"/>
      <c r="LGV29" s="154"/>
      <c r="LGW29" s="154"/>
      <c r="LGX29" s="154"/>
      <c r="LGY29" s="154"/>
      <c r="LGZ29" s="154"/>
      <c r="LHA29" s="154"/>
      <c r="LHB29" s="154"/>
      <c r="LHC29" s="154"/>
      <c r="LHD29" s="154"/>
      <c r="LHE29" s="154"/>
      <c r="LHF29" s="154"/>
      <c r="LHG29" s="154"/>
      <c r="LHH29" s="154"/>
      <c r="LHI29" s="154"/>
      <c r="LHJ29" s="154"/>
      <c r="LHK29" s="154"/>
      <c r="LHL29" s="154"/>
      <c r="LHM29" s="154"/>
      <c r="LHN29" s="154"/>
      <c r="LHO29" s="154"/>
      <c r="LHP29" s="154"/>
      <c r="LHQ29" s="154"/>
      <c r="LHR29" s="154"/>
      <c r="LHS29" s="154"/>
      <c r="LHT29" s="154"/>
      <c r="LHU29" s="154"/>
      <c r="LHV29" s="154"/>
      <c r="LHW29" s="154"/>
      <c r="LHX29" s="154"/>
      <c r="LHY29" s="154"/>
      <c r="LHZ29" s="154"/>
      <c r="LIA29" s="154"/>
      <c r="LIB29" s="154"/>
      <c r="LIC29" s="154"/>
      <c r="LID29" s="154"/>
      <c r="LIE29" s="154"/>
      <c r="LIF29" s="154"/>
      <c r="LIG29" s="154"/>
      <c r="LIH29" s="154"/>
      <c r="LII29" s="154"/>
      <c r="LIJ29" s="154"/>
      <c r="LIK29" s="154"/>
      <c r="LIL29" s="154"/>
      <c r="LIM29" s="154"/>
      <c r="LIN29" s="154"/>
      <c r="LIO29" s="154"/>
      <c r="LIP29" s="154"/>
      <c r="LIQ29" s="154"/>
      <c r="LIR29" s="154"/>
      <c r="LIS29" s="154"/>
      <c r="LIT29" s="154"/>
      <c r="LIU29" s="154"/>
      <c r="LIV29" s="154"/>
      <c r="LIW29" s="154"/>
      <c r="LIX29" s="154"/>
      <c r="LIY29" s="154"/>
      <c r="LIZ29" s="154"/>
      <c r="LJA29" s="154"/>
      <c r="LJB29" s="154"/>
      <c r="LJC29" s="154"/>
      <c r="LJD29" s="154"/>
      <c r="LJE29" s="154"/>
      <c r="LJF29" s="154"/>
      <c r="LJG29" s="154"/>
      <c r="LJH29" s="154"/>
      <c r="LJI29" s="154"/>
      <c r="LJJ29" s="154"/>
      <c r="LJK29" s="154"/>
      <c r="LJL29" s="154"/>
      <c r="LJM29" s="154"/>
      <c r="LJN29" s="154"/>
      <c r="LJO29" s="154"/>
      <c r="LJP29" s="154"/>
      <c r="LJQ29" s="154"/>
      <c r="LJR29" s="154"/>
      <c r="LJS29" s="154"/>
      <c r="LJT29" s="154"/>
      <c r="LJU29" s="154"/>
      <c r="LJV29" s="154"/>
      <c r="LJW29" s="154"/>
      <c r="LJX29" s="154"/>
      <c r="LJY29" s="154"/>
      <c r="LJZ29" s="154"/>
      <c r="LKA29" s="154"/>
      <c r="LKB29" s="154"/>
      <c r="LKC29" s="154"/>
      <c r="LKD29" s="154"/>
      <c r="LKE29" s="154"/>
      <c r="LKF29" s="154"/>
      <c r="LKG29" s="154"/>
      <c r="LKH29" s="154"/>
      <c r="LKI29" s="154"/>
      <c r="LKJ29" s="154"/>
      <c r="LKK29" s="154"/>
      <c r="LKL29" s="154"/>
      <c r="LKM29" s="154"/>
      <c r="LKN29" s="154"/>
      <c r="LKO29" s="154"/>
      <c r="LKP29" s="154"/>
      <c r="LKQ29" s="154"/>
      <c r="LKR29" s="154"/>
      <c r="LKS29" s="154"/>
      <c r="LKT29" s="154"/>
      <c r="LKU29" s="154"/>
      <c r="LKV29" s="154"/>
      <c r="LKW29" s="154"/>
      <c r="LKX29" s="154"/>
      <c r="LKY29" s="154"/>
      <c r="LKZ29" s="154"/>
      <c r="LLA29" s="154"/>
      <c r="LLB29" s="154"/>
      <c r="LLC29" s="154"/>
      <c r="LLD29" s="154"/>
      <c r="LLE29" s="154"/>
      <c r="LLF29" s="154"/>
      <c r="LLG29" s="154"/>
      <c r="LLH29" s="154"/>
      <c r="LLI29" s="154"/>
      <c r="LLJ29" s="154"/>
      <c r="LLK29" s="154"/>
      <c r="LLL29" s="154"/>
      <c r="LLM29" s="154"/>
      <c r="LLN29" s="154"/>
      <c r="LLO29" s="154"/>
      <c r="LLP29" s="154"/>
      <c r="LLQ29" s="154"/>
      <c r="LLR29" s="154"/>
      <c r="LLS29" s="154"/>
      <c r="LLT29" s="154"/>
      <c r="LLU29" s="154"/>
      <c r="LLV29" s="154"/>
      <c r="LLW29" s="154"/>
      <c r="LLX29" s="154"/>
      <c r="LLY29" s="154"/>
      <c r="LLZ29" s="154"/>
      <c r="LMA29" s="154"/>
      <c r="LMB29" s="154"/>
      <c r="LMC29" s="154"/>
      <c r="LMD29" s="154"/>
      <c r="LME29" s="154"/>
      <c r="LMF29" s="154"/>
      <c r="LMG29" s="154"/>
      <c r="LMH29" s="154"/>
      <c r="LMI29" s="154"/>
      <c r="LMJ29" s="154"/>
      <c r="LMK29" s="154"/>
      <c r="LML29" s="154"/>
      <c r="LMM29" s="154"/>
      <c r="LMN29" s="154"/>
      <c r="LMO29" s="154"/>
      <c r="LMP29" s="154"/>
      <c r="LMQ29" s="154"/>
      <c r="LMR29" s="154"/>
      <c r="LMS29" s="154"/>
      <c r="LMT29" s="154"/>
      <c r="LMU29" s="154"/>
      <c r="LMV29" s="154"/>
      <c r="LMW29" s="154"/>
      <c r="LMX29" s="154"/>
      <c r="LMY29" s="154"/>
      <c r="LMZ29" s="154"/>
      <c r="LNA29" s="154"/>
      <c r="LNB29" s="154"/>
      <c r="LNC29" s="154"/>
      <c r="LND29" s="154"/>
      <c r="LNE29" s="154"/>
      <c r="LNF29" s="154"/>
      <c r="LNG29" s="154"/>
      <c r="LNH29" s="154"/>
      <c r="LNI29" s="154"/>
      <c r="LNJ29" s="154"/>
      <c r="LNK29" s="154"/>
      <c r="LNL29" s="154"/>
      <c r="LNM29" s="154"/>
      <c r="LNN29" s="154"/>
      <c r="LNO29" s="154"/>
      <c r="LNP29" s="154"/>
      <c r="LNQ29" s="154"/>
      <c r="LNR29" s="154"/>
      <c r="LNS29" s="154"/>
      <c r="LNT29" s="154"/>
      <c r="LNU29" s="154"/>
      <c r="LNV29" s="154"/>
      <c r="LNW29" s="154"/>
      <c r="LNX29" s="154"/>
      <c r="LNY29" s="154"/>
      <c r="LNZ29" s="154"/>
      <c r="LOA29" s="154"/>
      <c r="LOB29" s="154"/>
      <c r="LOC29" s="154"/>
      <c r="LOD29" s="154"/>
      <c r="LOE29" s="154"/>
      <c r="LOF29" s="154"/>
      <c r="LOG29" s="154"/>
      <c r="LOH29" s="154"/>
      <c r="LOI29" s="154"/>
      <c r="LOJ29" s="154"/>
      <c r="LOK29" s="154"/>
      <c r="LOL29" s="154"/>
      <c r="LOM29" s="154"/>
      <c r="LON29" s="154"/>
      <c r="LOO29" s="154"/>
      <c r="LOP29" s="154"/>
      <c r="LOQ29" s="154"/>
      <c r="LOR29" s="154"/>
      <c r="LOS29" s="154"/>
      <c r="LOT29" s="154"/>
      <c r="LOU29" s="154"/>
      <c r="LOV29" s="154"/>
      <c r="LOW29" s="154"/>
      <c r="LOX29" s="154"/>
      <c r="LOY29" s="154"/>
      <c r="LOZ29" s="154"/>
      <c r="LPA29" s="154"/>
      <c r="LPB29" s="154"/>
      <c r="LPC29" s="154"/>
      <c r="LPD29" s="154"/>
      <c r="LPE29" s="154"/>
      <c r="LPF29" s="154"/>
      <c r="LPG29" s="154"/>
      <c r="LPH29" s="154"/>
      <c r="LPI29" s="154"/>
      <c r="LPJ29" s="154"/>
      <c r="LPK29" s="154"/>
      <c r="LPL29" s="154"/>
      <c r="LPM29" s="154"/>
      <c r="LPN29" s="154"/>
      <c r="LPO29" s="154"/>
      <c r="LPP29" s="154"/>
      <c r="LPQ29" s="154"/>
      <c r="LPR29" s="154"/>
      <c r="LPS29" s="154"/>
      <c r="LPT29" s="154"/>
      <c r="LPU29" s="154"/>
      <c r="LPV29" s="154"/>
      <c r="LPW29" s="154"/>
      <c r="LPX29" s="154"/>
      <c r="LPY29" s="154"/>
      <c r="LPZ29" s="154"/>
      <c r="LQA29" s="154"/>
      <c r="LQB29" s="154"/>
      <c r="LQC29" s="154"/>
      <c r="LQD29" s="154"/>
      <c r="LQE29" s="154"/>
      <c r="LQF29" s="154"/>
      <c r="LQG29" s="154"/>
      <c r="LQH29" s="154"/>
      <c r="LQI29" s="154"/>
      <c r="LQJ29" s="154"/>
      <c r="LQK29" s="154"/>
      <c r="LQL29" s="154"/>
      <c r="LQM29" s="154"/>
      <c r="LQN29" s="154"/>
      <c r="LQO29" s="154"/>
      <c r="LQP29" s="154"/>
      <c r="LQQ29" s="154"/>
      <c r="LQR29" s="154"/>
      <c r="LQS29" s="154"/>
      <c r="LQT29" s="154"/>
      <c r="LQU29" s="154"/>
      <c r="LQV29" s="154"/>
      <c r="LQW29" s="154"/>
      <c r="LQX29" s="154"/>
      <c r="LQY29" s="154"/>
      <c r="LQZ29" s="154"/>
      <c r="LRA29" s="154"/>
      <c r="LRB29" s="154"/>
      <c r="LRC29" s="154"/>
      <c r="LRD29" s="154"/>
      <c r="LRE29" s="154"/>
      <c r="LRF29" s="154"/>
      <c r="LRG29" s="154"/>
      <c r="LRH29" s="154"/>
      <c r="LRI29" s="154"/>
      <c r="LRJ29" s="154"/>
      <c r="LRK29" s="154"/>
      <c r="LRL29" s="154"/>
      <c r="LRM29" s="154"/>
      <c r="LRN29" s="154"/>
      <c r="LRO29" s="154"/>
      <c r="LRP29" s="154"/>
      <c r="LRQ29" s="154"/>
      <c r="LRR29" s="154"/>
      <c r="LRS29" s="154"/>
      <c r="LRT29" s="154"/>
      <c r="LRU29" s="154"/>
      <c r="LRV29" s="154"/>
      <c r="LRW29" s="154"/>
      <c r="LRX29" s="154"/>
      <c r="LRY29" s="154"/>
      <c r="LRZ29" s="154"/>
      <c r="LSA29" s="154"/>
      <c r="LSB29" s="154"/>
      <c r="LSC29" s="154"/>
      <c r="LSD29" s="154"/>
      <c r="LSE29" s="154"/>
      <c r="LSF29" s="154"/>
      <c r="LSG29" s="154"/>
      <c r="LSH29" s="154"/>
      <c r="LSI29" s="154"/>
      <c r="LSJ29" s="154"/>
      <c r="LSK29" s="154"/>
      <c r="LSL29" s="154"/>
      <c r="LSM29" s="154"/>
      <c r="LSN29" s="154"/>
      <c r="LSO29" s="154"/>
      <c r="LSP29" s="154"/>
      <c r="LSQ29" s="154"/>
      <c r="LSR29" s="154"/>
      <c r="LSS29" s="154"/>
      <c r="LST29" s="154"/>
      <c r="LSU29" s="154"/>
      <c r="LSV29" s="154"/>
      <c r="LSW29" s="154"/>
      <c r="LSX29" s="154"/>
      <c r="LSY29" s="154"/>
      <c r="LSZ29" s="154"/>
      <c r="LTA29" s="154"/>
      <c r="LTB29" s="154"/>
      <c r="LTC29" s="154"/>
      <c r="LTD29" s="154"/>
      <c r="LTE29" s="154"/>
      <c r="LTF29" s="154"/>
      <c r="LTG29" s="154"/>
      <c r="LTH29" s="154"/>
      <c r="LTI29" s="154"/>
      <c r="LTJ29" s="154"/>
      <c r="LTK29" s="154"/>
      <c r="LTL29" s="154"/>
      <c r="LTM29" s="154"/>
      <c r="LTN29" s="154"/>
      <c r="LTO29" s="154"/>
      <c r="LTP29" s="154"/>
      <c r="LTQ29" s="154"/>
      <c r="LTR29" s="154"/>
      <c r="LTS29" s="154"/>
      <c r="LTT29" s="154"/>
      <c r="LTU29" s="154"/>
      <c r="LTV29" s="154"/>
      <c r="LTW29" s="154"/>
      <c r="LTX29" s="154"/>
      <c r="LTY29" s="154"/>
      <c r="LTZ29" s="154"/>
      <c r="LUA29" s="154"/>
      <c r="LUB29" s="154"/>
      <c r="LUC29" s="154"/>
      <c r="LUD29" s="154"/>
      <c r="LUE29" s="154"/>
      <c r="LUF29" s="154"/>
      <c r="LUG29" s="154"/>
      <c r="LUH29" s="154"/>
      <c r="LUI29" s="154"/>
      <c r="LUJ29" s="154"/>
      <c r="LUK29" s="154"/>
      <c r="LUL29" s="154"/>
      <c r="LUM29" s="154"/>
      <c r="LUN29" s="154"/>
      <c r="LUO29" s="154"/>
      <c r="LUP29" s="154"/>
      <c r="LUQ29" s="154"/>
      <c r="LUR29" s="154"/>
      <c r="LUS29" s="154"/>
      <c r="LUT29" s="154"/>
      <c r="LUU29" s="154"/>
      <c r="LUV29" s="154"/>
      <c r="LUW29" s="154"/>
      <c r="LUX29" s="154"/>
      <c r="LUY29" s="154"/>
      <c r="LUZ29" s="154"/>
      <c r="LVA29" s="154"/>
      <c r="LVB29" s="154"/>
      <c r="LVC29" s="154"/>
      <c r="LVD29" s="154"/>
      <c r="LVE29" s="154"/>
      <c r="LVF29" s="154"/>
      <c r="LVG29" s="154"/>
      <c r="LVH29" s="154"/>
      <c r="LVI29" s="154"/>
      <c r="LVJ29" s="154"/>
      <c r="LVK29" s="154"/>
      <c r="LVL29" s="154"/>
      <c r="LVM29" s="154"/>
      <c r="LVN29" s="154"/>
      <c r="LVO29" s="154"/>
      <c r="LVP29" s="154"/>
      <c r="LVQ29" s="154"/>
      <c r="LVR29" s="154"/>
      <c r="LVS29" s="154"/>
      <c r="LVT29" s="154"/>
      <c r="LVU29" s="154"/>
      <c r="LVV29" s="154"/>
      <c r="LVW29" s="154"/>
      <c r="LVX29" s="154"/>
      <c r="LVY29" s="154"/>
      <c r="LVZ29" s="154"/>
      <c r="LWA29" s="154"/>
      <c r="LWB29" s="154"/>
      <c r="LWC29" s="154"/>
      <c r="LWD29" s="154"/>
      <c r="LWE29" s="154"/>
      <c r="LWF29" s="154"/>
      <c r="LWG29" s="154"/>
      <c r="LWH29" s="154"/>
      <c r="LWI29" s="154"/>
      <c r="LWJ29" s="154"/>
      <c r="LWK29" s="154"/>
      <c r="LWL29" s="154"/>
      <c r="LWM29" s="154"/>
      <c r="LWN29" s="154"/>
      <c r="LWO29" s="154"/>
      <c r="LWP29" s="154"/>
      <c r="LWQ29" s="154"/>
      <c r="LWR29" s="154"/>
      <c r="LWS29" s="154"/>
      <c r="LWT29" s="154"/>
      <c r="LWU29" s="154"/>
      <c r="LWV29" s="154"/>
      <c r="LWW29" s="154"/>
      <c r="LWX29" s="154"/>
      <c r="LWY29" s="154"/>
      <c r="LWZ29" s="154"/>
      <c r="LXA29" s="154"/>
      <c r="LXB29" s="154"/>
      <c r="LXC29" s="154"/>
      <c r="LXD29" s="154"/>
      <c r="LXE29" s="154"/>
      <c r="LXF29" s="154"/>
      <c r="LXG29" s="154"/>
      <c r="LXH29" s="154"/>
      <c r="LXI29" s="154"/>
      <c r="LXJ29" s="154"/>
      <c r="LXK29" s="154"/>
      <c r="LXL29" s="154"/>
      <c r="LXM29" s="154"/>
      <c r="LXN29" s="154"/>
      <c r="LXO29" s="154"/>
      <c r="LXP29" s="154"/>
      <c r="LXQ29" s="154"/>
      <c r="LXR29" s="154"/>
      <c r="LXS29" s="154"/>
      <c r="LXT29" s="154"/>
      <c r="LXU29" s="154"/>
      <c r="LXV29" s="154"/>
      <c r="LXW29" s="154"/>
      <c r="LXX29" s="154"/>
      <c r="LXY29" s="154"/>
      <c r="LXZ29" s="154"/>
      <c r="LYA29" s="154"/>
      <c r="LYB29" s="154"/>
      <c r="LYC29" s="154"/>
      <c r="LYD29" s="154"/>
      <c r="LYE29" s="154"/>
      <c r="LYF29" s="154"/>
      <c r="LYG29" s="154"/>
      <c r="LYH29" s="154"/>
      <c r="LYI29" s="154"/>
      <c r="LYJ29" s="154"/>
      <c r="LYK29" s="154"/>
      <c r="LYL29" s="154"/>
      <c r="LYM29" s="154"/>
      <c r="LYN29" s="154"/>
      <c r="LYO29" s="154"/>
      <c r="LYP29" s="154"/>
      <c r="LYQ29" s="154"/>
      <c r="LYR29" s="154"/>
      <c r="LYS29" s="154"/>
      <c r="LYT29" s="154"/>
      <c r="LYU29" s="154"/>
      <c r="LYV29" s="154"/>
      <c r="LYW29" s="154"/>
      <c r="LYX29" s="154"/>
      <c r="LYY29" s="154"/>
      <c r="LYZ29" s="154"/>
      <c r="LZA29" s="154"/>
      <c r="LZB29" s="154"/>
      <c r="LZC29" s="154"/>
      <c r="LZD29" s="154"/>
      <c r="LZE29" s="154"/>
      <c r="LZF29" s="154"/>
      <c r="LZG29" s="154"/>
      <c r="LZH29" s="154"/>
      <c r="LZI29" s="154"/>
      <c r="LZJ29" s="154"/>
      <c r="LZK29" s="154"/>
      <c r="LZL29" s="154"/>
      <c r="LZM29" s="154"/>
      <c r="LZN29" s="154"/>
      <c r="LZO29" s="154"/>
      <c r="LZP29" s="154"/>
      <c r="LZQ29" s="154"/>
      <c r="LZR29" s="154"/>
      <c r="LZS29" s="154"/>
      <c r="LZT29" s="154"/>
      <c r="LZU29" s="154"/>
      <c r="LZV29" s="154"/>
      <c r="LZW29" s="154"/>
      <c r="LZX29" s="154"/>
      <c r="LZY29" s="154"/>
      <c r="LZZ29" s="154"/>
      <c r="MAA29" s="154"/>
      <c r="MAB29" s="154"/>
      <c r="MAC29" s="154"/>
      <c r="MAD29" s="154"/>
      <c r="MAE29" s="154"/>
      <c r="MAF29" s="154"/>
      <c r="MAG29" s="154"/>
      <c r="MAH29" s="154"/>
      <c r="MAI29" s="154"/>
      <c r="MAJ29" s="154"/>
      <c r="MAK29" s="154"/>
      <c r="MAL29" s="154"/>
      <c r="MAM29" s="154"/>
      <c r="MAN29" s="154"/>
      <c r="MAO29" s="154"/>
      <c r="MAP29" s="154"/>
      <c r="MAQ29" s="154"/>
      <c r="MAR29" s="154"/>
      <c r="MAS29" s="154"/>
      <c r="MAT29" s="154"/>
      <c r="MAU29" s="154"/>
      <c r="MAV29" s="154"/>
      <c r="MAW29" s="154"/>
      <c r="MAX29" s="154"/>
      <c r="MAY29" s="154"/>
      <c r="MAZ29" s="154"/>
      <c r="MBA29" s="154"/>
      <c r="MBB29" s="154"/>
      <c r="MBC29" s="154"/>
      <c r="MBD29" s="154"/>
      <c r="MBE29" s="154"/>
      <c r="MBF29" s="154"/>
      <c r="MBG29" s="154"/>
      <c r="MBH29" s="154"/>
      <c r="MBI29" s="154"/>
      <c r="MBJ29" s="154"/>
      <c r="MBK29" s="154"/>
      <c r="MBL29" s="154"/>
      <c r="MBM29" s="154"/>
      <c r="MBN29" s="154"/>
      <c r="MBO29" s="154"/>
      <c r="MBP29" s="154"/>
      <c r="MBQ29" s="154"/>
      <c r="MBR29" s="154"/>
      <c r="MBS29" s="154"/>
      <c r="MBT29" s="154"/>
      <c r="MBU29" s="154"/>
      <c r="MBV29" s="154"/>
      <c r="MBW29" s="154"/>
      <c r="MBX29" s="154"/>
      <c r="MBY29" s="154"/>
      <c r="MBZ29" s="154"/>
      <c r="MCA29" s="154"/>
      <c r="MCB29" s="154"/>
      <c r="MCC29" s="154"/>
      <c r="MCD29" s="154"/>
      <c r="MCE29" s="154"/>
      <c r="MCF29" s="154"/>
      <c r="MCG29" s="154"/>
      <c r="MCH29" s="154"/>
      <c r="MCI29" s="154"/>
      <c r="MCJ29" s="154"/>
      <c r="MCK29" s="154"/>
      <c r="MCL29" s="154"/>
      <c r="MCM29" s="154"/>
      <c r="MCN29" s="154"/>
      <c r="MCO29" s="154"/>
      <c r="MCP29" s="154"/>
      <c r="MCQ29" s="154"/>
      <c r="MCR29" s="154"/>
      <c r="MCS29" s="154"/>
      <c r="MCT29" s="154"/>
      <c r="MCU29" s="154"/>
      <c r="MCV29" s="154"/>
      <c r="MCW29" s="154"/>
      <c r="MCX29" s="154"/>
      <c r="MCY29" s="154"/>
      <c r="MCZ29" s="154"/>
      <c r="MDA29" s="154"/>
      <c r="MDB29" s="154"/>
      <c r="MDC29" s="154"/>
      <c r="MDD29" s="154"/>
      <c r="MDE29" s="154"/>
      <c r="MDF29" s="154"/>
      <c r="MDG29" s="154"/>
      <c r="MDH29" s="154"/>
      <c r="MDI29" s="154"/>
      <c r="MDJ29" s="154"/>
      <c r="MDK29" s="154"/>
      <c r="MDL29" s="154"/>
      <c r="MDM29" s="154"/>
      <c r="MDN29" s="154"/>
      <c r="MDO29" s="154"/>
      <c r="MDP29" s="154"/>
      <c r="MDQ29" s="154"/>
      <c r="MDR29" s="154"/>
      <c r="MDS29" s="154"/>
      <c r="MDT29" s="154"/>
      <c r="MDU29" s="154"/>
      <c r="MDV29" s="154"/>
      <c r="MDW29" s="154"/>
      <c r="MDX29" s="154"/>
      <c r="MDY29" s="154"/>
      <c r="MDZ29" s="154"/>
      <c r="MEA29" s="154"/>
      <c r="MEB29" s="154"/>
      <c r="MEC29" s="154"/>
      <c r="MED29" s="154"/>
      <c r="MEE29" s="154"/>
      <c r="MEF29" s="154"/>
      <c r="MEG29" s="154"/>
      <c r="MEH29" s="154"/>
      <c r="MEI29" s="154"/>
      <c r="MEJ29" s="154"/>
      <c r="MEK29" s="154"/>
      <c r="MEL29" s="154"/>
      <c r="MEM29" s="154"/>
      <c r="MEN29" s="154"/>
      <c r="MEO29" s="154"/>
      <c r="MEP29" s="154"/>
      <c r="MEQ29" s="154"/>
      <c r="MER29" s="154"/>
      <c r="MES29" s="154"/>
      <c r="MET29" s="154"/>
      <c r="MEU29" s="154"/>
      <c r="MEV29" s="154"/>
      <c r="MEW29" s="154"/>
      <c r="MEX29" s="154"/>
      <c r="MEY29" s="154"/>
      <c r="MEZ29" s="154"/>
      <c r="MFA29" s="154"/>
      <c r="MFB29" s="154"/>
      <c r="MFC29" s="154"/>
      <c r="MFD29" s="154"/>
      <c r="MFE29" s="154"/>
      <c r="MFF29" s="154"/>
      <c r="MFG29" s="154"/>
      <c r="MFH29" s="154"/>
      <c r="MFI29" s="154"/>
      <c r="MFJ29" s="154"/>
      <c r="MFK29" s="154"/>
      <c r="MFL29" s="154"/>
      <c r="MFM29" s="154"/>
      <c r="MFN29" s="154"/>
      <c r="MFO29" s="154"/>
      <c r="MFP29" s="154"/>
      <c r="MFQ29" s="154"/>
      <c r="MFR29" s="154"/>
      <c r="MFS29" s="154"/>
      <c r="MFT29" s="154"/>
      <c r="MFU29" s="154"/>
      <c r="MFV29" s="154"/>
      <c r="MFW29" s="154"/>
      <c r="MFX29" s="154"/>
      <c r="MFY29" s="154"/>
      <c r="MFZ29" s="154"/>
      <c r="MGA29" s="154"/>
      <c r="MGB29" s="154"/>
      <c r="MGC29" s="154"/>
      <c r="MGD29" s="154"/>
      <c r="MGE29" s="154"/>
      <c r="MGF29" s="154"/>
      <c r="MGG29" s="154"/>
      <c r="MGH29" s="154"/>
      <c r="MGI29" s="154"/>
      <c r="MGJ29" s="154"/>
      <c r="MGK29" s="154"/>
      <c r="MGL29" s="154"/>
      <c r="MGM29" s="154"/>
      <c r="MGN29" s="154"/>
      <c r="MGO29" s="154"/>
      <c r="MGP29" s="154"/>
      <c r="MGQ29" s="154"/>
      <c r="MGR29" s="154"/>
      <c r="MGS29" s="154"/>
      <c r="MGT29" s="154"/>
      <c r="MGU29" s="154"/>
      <c r="MGV29" s="154"/>
      <c r="MGW29" s="154"/>
      <c r="MGX29" s="154"/>
      <c r="MGY29" s="154"/>
      <c r="MGZ29" s="154"/>
      <c r="MHA29" s="154"/>
      <c r="MHB29" s="154"/>
      <c r="MHC29" s="154"/>
      <c r="MHD29" s="154"/>
      <c r="MHE29" s="154"/>
      <c r="MHF29" s="154"/>
      <c r="MHG29" s="154"/>
      <c r="MHH29" s="154"/>
      <c r="MHI29" s="154"/>
      <c r="MHJ29" s="154"/>
      <c r="MHK29" s="154"/>
      <c r="MHL29" s="154"/>
      <c r="MHM29" s="154"/>
      <c r="MHN29" s="154"/>
      <c r="MHO29" s="154"/>
      <c r="MHP29" s="154"/>
      <c r="MHQ29" s="154"/>
      <c r="MHR29" s="154"/>
      <c r="MHS29" s="154"/>
      <c r="MHT29" s="154"/>
      <c r="MHU29" s="154"/>
      <c r="MHV29" s="154"/>
      <c r="MHW29" s="154"/>
      <c r="MHX29" s="154"/>
      <c r="MHY29" s="154"/>
      <c r="MHZ29" s="154"/>
      <c r="MIA29" s="154"/>
      <c r="MIB29" s="154"/>
      <c r="MIC29" s="154"/>
      <c r="MID29" s="154"/>
      <c r="MIE29" s="154"/>
      <c r="MIF29" s="154"/>
      <c r="MIG29" s="154"/>
      <c r="MIH29" s="154"/>
      <c r="MII29" s="154"/>
      <c r="MIJ29" s="154"/>
      <c r="MIK29" s="154"/>
      <c r="MIL29" s="154"/>
      <c r="MIM29" s="154"/>
      <c r="MIN29" s="154"/>
      <c r="MIO29" s="154"/>
      <c r="MIP29" s="154"/>
      <c r="MIQ29" s="154"/>
      <c r="MIR29" s="154"/>
      <c r="MIS29" s="154"/>
      <c r="MIT29" s="154"/>
      <c r="MIU29" s="154"/>
      <c r="MIV29" s="154"/>
      <c r="MIW29" s="154"/>
      <c r="MIX29" s="154"/>
      <c r="MIY29" s="154"/>
      <c r="MIZ29" s="154"/>
      <c r="MJA29" s="154"/>
      <c r="MJB29" s="154"/>
      <c r="MJC29" s="154"/>
      <c r="MJD29" s="154"/>
      <c r="MJE29" s="154"/>
      <c r="MJF29" s="154"/>
      <c r="MJG29" s="154"/>
      <c r="MJH29" s="154"/>
      <c r="MJI29" s="154"/>
      <c r="MJJ29" s="154"/>
      <c r="MJK29" s="154"/>
      <c r="MJL29" s="154"/>
      <c r="MJM29" s="154"/>
      <c r="MJN29" s="154"/>
      <c r="MJO29" s="154"/>
      <c r="MJP29" s="154"/>
      <c r="MJQ29" s="154"/>
      <c r="MJR29" s="154"/>
      <c r="MJS29" s="154"/>
      <c r="MJT29" s="154"/>
      <c r="MJU29" s="154"/>
      <c r="MJV29" s="154"/>
      <c r="MJW29" s="154"/>
      <c r="MJX29" s="154"/>
      <c r="MJY29" s="154"/>
      <c r="MJZ29" s="154"/>
      <c r="MKA29" s="154"/>
      <c r="MKB29" s="154"/>
      <c r="MKC29" s="154"/>
      <c r="MKD29" s="154"/>
      <c r="MKE29" s="154"/>
      <c r="MKF29" s="154"/>
      <c r="MKG29" s="154"/>
      <c r="MKH29" s="154"/>
      <c r="MKI29" s="154"/>
      <c r="MKJ29" s="154"/>
      <c r="MKK29" s="154"/>
      <c r="MKL29" s="154"/>
      <c r="MKM29" s="154"/>
      <c r="MKN29" s="154"/>
      <c r="MKO29" s="154"/>
      <c r="MKP29" s="154"/>
      <c r="MKQ29" s="154"/>
      <c r="MKR29" s="154"/>
      <c r="MKS29" s="154"/>
      <c r="MKT29" s="154"/>
      <c r="MKU29" s="154"/>
      <c r="MKV29" s="154"/>
      <c r="MKW29" s="154"/>
      <c r="MKX29" s="154"/>
      <c r="MKY29" s="154"/>
      <c r="MKZ29" s="154"/>
      <c r="MLA29" s="154"/>
      <c r="MLB29" s="154"/>
      <c r="MLC29" s="154"/>
      <c r="MLD29" s="154"/>
      <c r="MLE29" s="154"/>
      <c r="MLF29" s="154"/>
      <c r="MLG29" s="154"/>
      <c r="MLH29" s="154"/>
      <c r="MLI29" s="154"/>
      <c r="MLJ29" s="154"/>
      <c r="MLK29" s="154"/>
      <c r="MLL29" s="154"/>
      <c r="MLM29" s="154"/>
      <c r="MLN29" s="154"/>
      <c r="MLO29" s="154"/>
      <c r="MLP29" s="154"/>
      <c r="MLQ29" s="154"/>
      <c r="MLR29" s="154"/>
      <c r="MLS29" s="154"/>
      <c r="MLT29" s="154"/>
      <c r="MLU29" s="154"/>
      <c r="MLV29" s="154"/>
      <c r="MLW29" s="154"/>
      <c r="MLX29" s="154"/>
      <c r="MLY29" s="154"/>
      <c r="MLZ29" s="154"/>
      <c r="MMA29" s="154"/>
      <c r="MMB29" s="154"/>
      <c r="MMC29" s="154"/>
      <c r="MMD29" s="154"/>
      <c r="MME29" s="154"/>
      <c r="MMF29" s="154"/>
      <c r="MMG29" s="154"/>
      <c r="MMH29" s="154"/>
      <c r="MMI29" s="154"/>
      <c r="MMJ29" s="154"/>
      <c r="MMK29" s="154"/>
      <c r="MML29" s="154"/>
      <c r="MMM29" s="154"/>
      <c r="MMN29" s="154"/>
      <c r="MMO29" s="154"/>
      <c r="MMP29" s="154"/>
      <c r="MMQ29" s="154"/>
      <c r="MMR29" s="154"/>
      <c r="MMS29" s="154"/>
      <c r="MMT29" s="154"/>
      <c r="MMU29" s="154"/>
      <c r="MMV29" s="154"/>
      <c r="MMW29" s="154"/>
      <c r="MMX29" s="154"/>
      <c r="MMY29" s="154"/>
      <c r="MMZ29" s="154"/>
      <c r="MNA29" s="154"/>
      <c r="MNB29" s="154"/>
      <c r="MNC29" s="154"/>
      <c r="MND29" s="154"/>
      <c r="MNE29" s="154"/>
      <c r="MNF29" s="154"/>
      <c r="MNG29" s="154"/>
      <c r="MNH29" s="154"/>
      <c r="MNI29" s="154"/>
      <c r="MNJ29" s="154"/>
      <c r="MNK29" s="154"/>
      <c r="MNL29" s="154"/>
      <c r="MNM29" s="154"/>
      <c r="MNN29" s="154"/>
      <c r="MNO29" s="154"/>
      <c r="MNP29" s="154"/>
      <c r="MNQ29" s="154"/>
      <c r="MNR29" s="154"/>
      <c r="MNS29" s="154"/>
      <c r="MNT29" s="154"/>
      <c r="MNU29" s="154"/>
      <c r="MNV29" s="154"/>
      <c r="MNW29" s="154"/>
      <c r="MNX29" s="154"/>
      <c r="MNY29" s="154"/>
      <c r="MNZ29" s="154"/>
      <c r="MOA29" s="154"/>
      <c r="MOB29" s="154"/>
      <c r="MOC29" s="154"/>
      <c r="MOD29" s="154"/>
      <c r="MOE29" s="154"/>
      <c r="MOF29" s="154"/>
      <c r="MOG29" s="154"/>
      <c r="MOH29" s="154"/>
      <c r="MOI29" s="154"/>
      <c r="MOJ29" s="154"/>
      <c r="MOK29" s="154"/>
      <c r="MOL29" s="154"/>
      <c r="MOM29" s="154"/>
      <c r="MON29" s="154"/>
      <c r="MOO29" s="154"/>
      <c r="MOP29" s="154"/>
      <c r="MOQ29" s="154"/>
      <c r="MOR29" s="154"/>
      <c r="MOS29" s="154"/>
      <c r="MOT29" s="154"/>
      <c r="MOU29" s="154"/>
      <c r="MOV29" s="154"/>
      <c r="MOW29" s="154"/>
      <c r="MOX29" s="154"/>
      <c r="MOY29" s="154"/>
      <c r="MOZ29" s="154"/>
      <c r="MPA29" s="154"/>
      <c r="MPB29" s="154"/>
      <c r="MPC29" s="154"/>
      <c r="MPD29" s="154"/>
      <c r="MPE29" s="154"/>
      <c r="MPF29" s="154"/>
      <c r="MPG29" s="154"/>
      <c r="MPH29" s="154"/>
      <c r="MPI29" s="154"/>
      <c r="MPJ29" s="154"/>
      <c r="MPK29" s="154"/>
      <c r="MPL29" s="154"/>
      <c r="MPM29" s="154"/>
      <c r="MPN29" s="154"/>
      <c r="MPO29" s="154"/>
      <c r="MPP29" s="154"/>
      <c r="MPQ29" s="154"/>
      <c r="MPR29" s="154"/>
      <c r="MPS29" s="154"/>
      <c r="MPT29" s="154"/>
      <c r="MPU29" s="154"/>
      <c r="MPV29" s="154"/>
      <c r="MPW29" s="154"/>
      <c r="MPX29" s="154"/>
      <c r="MPY29" s="154"/>
      <c r="MPZ29" s="154"/>
      <c r="MQA29" s="154"/>
      <c r="MQB29" s="154"/>
      <c r="MQC29" s="154"/>
      <c r="MQD29" s="154"/>
      <c r="MQE29" s="154"/>
      <c r="MQF29" s="154"/>
      <c r="MQG29" s="154"/>
      <c r="MQH29" s="154"/>
      <c r="MQI29" s="154"/>
      <c r="MQJ29" s="154"/>
      <c r="MQK29" s="154"/>
      <c r="MQL29" s="154"/>
      <c r="MQM29" s="154"/>
      <c r="MQN29" s="154"/>
      <c r="MQO29" s="154"/>
      <c r="MQP29" s="154"/>
      <c r="MQQ29" s="154"/>
      <c r="MQR29" s="154"/>
      <c r="MQS29" s="154"/>
      <c r="MQT29" s="154"/>
      <c r="MQU29" s="154"/>
      <c r="MQV29" s="154"/>
      <c r="MQW29" s="154"/>
      <c r="MQX29" s="154"/>
      <c r="MQY29" s="154"/>
      <c r="MQZ29" s="154"/>
      <c r="MRA29" s="154"/>
      <c r="MRB29" s="154"/>
      <c r="MRC29" s="154"/>
      <c r="MRD29" s="154"/>
      <c r="MRE29" s="154"/>
      <c r="MRF29" s="154"/>
      <c r="MRG29" s="154"/>
      <c r="MRH29" s="154"/>
      <c r="MRI29" s="154"/>
      <c r="MRJ29" s="154"/>
      <c r="MRK29" s="154"/>
      <c r="MRL29" s="154"/>
      <c r="MRM29" s="154"/>
      <c r="MRN29" s="154"/>
      <c r="MRO29" s="154"/>
      <c r="MRP29" s="154"/>
      <c r="MRQ29" s="154"/>
      <c r="MRR29" s="154"/>
      <c r="MRS29" s="154"/>
      <c r="MRT29" s="154"/>
      <c r="MRU29" s="154"/>
      <c r="MRV29" s="154"/>
      <c r="MRW29" s="154"/>
      <c r="MRX29" s="154"/>
      <c r="MRY29" s="154"/>
      <c r="MRZ29" s="154"/>
      <c r="MSA29" s="154"/>
      <c r="MSB29" s="154"/>
      <c r="MSC29" s="154"/>
      <c r="MSD29" s="154"/>
      <c r="MSE29" s="154"/>
      <c r="MSF29" s="154"/>
      <c r="MSG29" s="154"/>
      <c r="MSH29" s="154"/>
      <c r="MSI29" s="154"/>
      <c r="MSJ29" s="154"/>
      <c r="MSK29" s="154"/>
      <c r="MSL29" s="154"/>
      <c r="MSM29" s="154"/>
      <c r="MSN29" s="154"/>
      <c r="MSO29" s="154"/>
      <c r="MSP29" s="154"/>
      <c r="MSQ29" s="154"/>
      <c r="MSR29" s="154"/>
      <c r="MSS29" s="154"/>
      <c r="MST29" s="154"/>
      <c r="MSU29" s="154"/>
      <c r="MSV29" s="154"/>
      <c r="MSW29" s="154"/>
      <c r="MSX29" s="154"/>
      <c r="MSY29" s="154"/>
      <c r="MSZ29" s="154"/>
      <c r="MTA29" s="154"/>
      <c r="MTB29" s="154"/>
      <c r="MTC29" s="154"/>
      <c r="MTD29" s="154"/>
      <c r="MTE29" s="154"/>
      <c r="MTF29" s="154"/>
      <c r="MTG29" s="154"/>
      <c r="MTH29" s="154"/>
      <c r="MTI29" s="154"/>
      <c r="MTJ29" s="154"/>
      <c r="MTK29" s="154"/>
      <c r="MTL29" s="154"/>
      <c r="MTM29" s="154"/>
      <c r="MTN29" s="154"/>
      <c r="MTO29" s="154"/>
      <c r="MTP29" s="154"/>
      <c r="MTQ29" s="154"/>
      <c r="MTR29" s="154"/>
      <c r="MTS29" s="154"/>
      <c r="MTT29" s="154"/>
      <c r="MTU29" s="154"/>
      <c r="MTV29" s="154"/>
      <c r="MTW29" s="154"/>
      <c r="MTX29" s="154"/>
      <c r="MTY29" s="154"/>
      <c r="MTZ29" s="154"/>
      <c r="MUA29" s="154"/>
      <c r="MUB29" s="154"/>
      <c r="MUC29" s="154"/>
      <c r="MUD29" s="154"/>
      <c r="MUE29" s="154"/>
      <c r="MUF29" s="154"/>
      <c r="MUG29" s="154"/>
      <c r="MUH29" s="154"/>
      <c r="MUI29" s="154"/>
      <c r="MUJ29" s="154"/>
      <c r="MUK29" s="154"/>
      <c r="MUL29" s="154"/>
      <c r="MUM29" s="154"/>
      <c r="MUN29" s="154"/>
      <c r="MUO29" s="154"/>
      <c r="MUP29" s="154"/>
      <c r="MUQ29" s="154"/>
      <c r="MUR29" s="154"/>
      <c r="MUS29" s="154"/>
      <c r="MUT29" s="154"/>
      <c r="MUU29" s="154"/>
      <c r="MUV29" s="154"/>
      <c r="MUW29" s="154"/>
      <c r="MUX29" s="154"/>
      <c r="MUY29" s="154"/>
      <c r="MUZ29" s="154"/>
      <c r="MVA29" s="154"/>
      <c r="MVB29" s="154"/>
      <c r="MVC29" s="154"/>
      <c r="MVD29" s="154"/>
      <c r="MVE29" s="154"/>
      <c r="MVF29" s="154"/>
      <c r="MVG29" s="154"/>
      <c r="MVH29" s="154"/>
      <c r="MVI29" s="154"/>
      <c r="MVJ29" s="154"/>
      <c r="MVK29" s="154"/>
      <c r="MVL29" s="154"/>
      <c r="MVM29" s="154"/>
      <c r="MVN29" s="154"/>
      <c r="MVO29" s="154"/>
      <c r="MVP29" s="154"/>
      <c r="MVQ29" s="154"/>
      <c r="MVR29" s="154"/>
      <c r="MVS29" s="154"/>
      <c r="MVT29" s="154"/>
      <c r="MVU29" s="154"/>
      <c r="MVV29" s="154"/>
      <c r="MVW29" s="154"/>
      <c r="MVX29" s="154"/>
      <c r="MVY29" s="154"/>
      <c r="MVZ29" s="154"/>
      <c r="MWA29" s="154"/>
      <c r="MWB29" s="154"/>
      <c r="MWC29" s="154"/>
      <c r="MWD29" s="154"/>
      <c r="MWE29" s="154"/>
      <c r="MWF29" s="154"/>
      <c r="MWG29" s="154"/>
      <c r="MWH29" s="154"/>
      <c r="MWI29" s="154"/>
      <c r="MWJ29" s="154"/>
      <c r="MWK29" s="154"/>
      <c r="MWL29" s="154"/>
      <c r="MWM29" s="154"/>
      <c r="MWN29" s="154"/>
      <c r="MWO29" s="154"/>
      <c r="MWP29" s="154"/>
      <c r="MWQ29" s="154"/>
      <c r="MWR29" s="154"/>
      <c r="MWS29" s="154"/>
      <c r="MWT29" s="154"/>
      <c r="MWU29" s="154"/>
      <c r="MWV29" s="154"/>
      <c r="MWW29" s="154"/>
      <c r="MWX29" s="154"/>
      <c r="MWY29" s="154"/>
      <c r="MWZ29" s="154"/>
      <c r="MXA29" s="154"/>
      <c r="MXB29" s="154"/>
      <c r="MXC29" s="154"/>
      <c r="MXD29" s="154"/>
      <c r="MXE29" s="154"/>
      <c r="MXF29" s="154"/>
      <c r="MXG29" s="154"/>
      <c r="MXH29" s="154"/>
      <c r="MXI29" s="154"/>
      <c r="MXJ29" s="154"/>
      <c r="MXK29" s="154"/>
      <c r="MXL29" s="154"/>
      <c r="MXM29" s="154"/>
      <c r="MXN29" s="154"/>
      <c r="MXO29" s="154"/>
      <c r="MXP29" s="154"/>
      <c r="MXQ29" s="154"/>
      <c r="MXR29" s="154"/>
      <c r="MXS29" s="154"/>
      <c r="MXT29" s="154"/>
      <c r="MXU29" s="154"/>
      <c r="MXV29" s="154"/>
      <c r="MXW29" s="154"/>
      <c r="MXX29" s="154"/>
      <c r="MXY29" s="154"/>
      <c r="MXZ29" s="154"/>
      <c r="MYA29" s="154"/>
      <c r="MYB29" s="154"/>
      <c r="MYC29" s="154"/>
      <c r="MYD29" s="154"/>
      <c r="MYE29" s="154"/>
      <c r="MYF29" s="154"/>
      <c r="MYG29" s="154"/>
      <c r="MYH29" s="154"/>
      <c r="MYI29" s="154"/>
      <c r="MYJ29" s="154"/>
      <c r="MYK29" s="154"/>
      <c r="MYL29" s="154"/>
      <c r="MYM29" s="154"/>
      <c r="MYN29" s="154"/>
      <c r="MYO29" s="154"/>
      <c r="MYP29" s="154"/>
      <c r="MYQ29" s="154"/>
      <c r="MYR29" s="154"/>
      <c r="MYS29" s="154"/>
      <c r="MYT29" s="154"/>
      <c r="MYU29" s="154"/>
      <c r="MYV29" s="154"/>
      <c r="MYW29" s="154"/>
      <c r="MYX29" s="154"/>
      <c r="MYY29" s="154"/>
      <c r="MYZ29" s="154"/>
      <c r="MZA29" s="154"/>
      <c r="MZB29" s="154"/>
      <c r="MZC29" s="154"/>
      <c r="MZD29" s="154"/>
      <c r="MZE29" s="154"/>
      <c r="MZF29" s="154"/>
      <c r="MZG29" s="154"/>
      <c r="MZH29" s="154"/>
      <c r="MZI29" s="154"/>
      <c r="MZJ29" s="154"/>
      <c r="MZK29" s="154"/>
      <c r="MZL29" s="154"/>
      <c r="MZM29" s="154"/>
      <c r="MZN29" s="154"/>
      <c r="MZO29" s="154"/>
      <c r="MZP29" s="154"/>
      <c r="MZQ29" s="154"/>
      <c r="MZR29" s="154"/>
      <c r="MZS29" s="154"/>
      <c r="MZT29" s="154"/>
      <c r="MZU29" s="154"/>
      <c r="MZV29" s="154"/>
      <c r="MZW29" s="154"/>
      <c r="MZX29" s="154"/>
      <c r="MZY29" s="154"/>
      <c r="MZZ29" s="154"/>
      <c r="NAA29" s="154"/>
      <c r="NAB29" s="154"/>
      <c r="NAC29" s="154"/>
      <c r="NAD29" s="154"/>
      <c r="NAE29" s="154"/>
      <c r="NAF29" s="154"/>
      <c r="NAG29" s="154"/>
      <c r="NAH29" s="154"/>
      <c r="NAI29" s="154"/>
      <c r="NAJ29" s="154"/>
      <c r="NAK29" s="154"/>
      <c r="NAL29" s="154"/>
      <c r="NAM29" s="154"/>
      <c r="NAN29" s="154"/>
      <c r="NAO29" s="154"/>
      <c r="NAP29" s="154"/>
      <c r="NAQ29" s="154"/>
      <c r="NAR29" s="154"/>
      <c r="NAS29" s="154"/>
      <c r="NAT29" s="154"/>
      <c r="NAU29" s="154"/>
      <c r="NAV29" s="154"/>
      <c r="NAW29" s="154"/>
      <c r="NAX29" s="154"/>
      <c r="NAY29" s="154"/>
      <c r="NAZ29" s="154"/>
      <c r="NBA29" s="154"/>
      <c r="NBB29" s="154"/>
      <c r="NBC29" s="154"/>
      <c r="NBD29" s="154"/>
      <c r="NBE29" s="154"/>
      <c r="NBF29" s="154"/>
      <c r="NBG29" s="154"/>
      <c r="NBH29" s="154"/>
      <c r="NBI29" s="154"/>
      <c r="NBJ29" s="154"/>
      <c r="NBK29" s="154"/>
      <c r="NBL29" s="154"/>
      <c r="NBM29" s="154"/>
      <c r="NBN29" s="154"/>
      <c r="NBO29" s="154"/>
      <c r="NBP29" s="154"/>
      <c r="NBQ29" s="154"/>
      <c r="NBR29" s="154"/>
      <c r="NBS29" s="154"/>
      <c r="NBT29" s="154"/>
      <c r="NBU29" s="154"/>
      <c r="NBV29" s="154"/>
      <c r="NBW29" s="154"/>
      <c r="NBX29" s="154"/>
      <c r="NBY29" s="154"/>
      <c r="NBZ29" s="154"/>
      <c r="NCA29" s="154"/>
      <c r="NCB29" s="154"/>
      <c r="NCC29" s="154"/>
      <c r="NCD29" s="154"/>
      <c r="NCE29" s="154"/>
      <c r="NCF29" s="154"/>
      <c r="NCG29" s="154"/>
      <c r="NCH29" s="154"/>
      <c r="NCI29" s="154"/>
      <c r="NCJ29" s="154"/>
      <c r="NCK29" s="154"/>
      <c r="NCL29" s="154"/>
      <c r="NCM29" s="154"/>
      <c r="NCN29" s="154"/>
      <c r="NCO29" s="154"/>
      <c r="NCP29" s="154"/>
      <c r="NCQ29" s="154"/>
      <c r="NCR29" s="154"/>
      <c r="NCS29" s="154"/>
      <c r="NCT29" s="154"/>
      <c r="NCU29" s="154"/>
      <c r="NCV29" s="154"/>
      <c r="NCW29" s="154"/>
      <c r="NCX29" s="154"/>
      <c r="NCY29" s="154"/>
      <c r="NCZ29" s="154"/>
      <c r="NDA29" s="154"/>
      <c r="NDB29" s="154"/>
      <c r="NDC29" s="154"/>
      <c r="NDD29" s="154"/>
      <c r="NDE29" s="154"/>
      <c r="NDF29" s="154"/>
      <c r="NDG29" s="154"/>
      <c r="NDH29" s="154"/>
      <c r="NDI29" s="154"/>
      <c r="NDJ29" s="154"/>
      <c r="NDK29" s="154"/>
      <c r="NDL29" s="154"/>
      <c r="NDM29" s="154"/>
      <c r="NDN29" s="154"/>
      <c r="NDO29" s="154"/>
      <c r="NDP29" s="154"/>
      <c r="NDQ29" s="154"/>
      <c r="NDR29" s="154"/>
      <c r="NDS29" s="154"/>
      <c r="NDT29" s="154"/>
      <c r="NDU29" s="154"/>
      <c r="NDV29" s="154"/>
      <c r="NDW29" s="154"/>
      <c r="NDX29" s="154"/>
      <c r="NDY29" s="154"/>
      <c r="NDZ29" s="154"/>
      <c r="NEA29" s="154"/>
      <c r="NEB29" s="154"/>
      <c r="NEC29" s="154"/>
      <c r="NED29" s="154"/>
      <c r="NEE29" s="154"/>
      <c r="NEF29" s="154"/>
      <c r="NEG29" s="154"/>
      <c r="NEH29" s="154"/>
      <c r="NEI29" s="154"/>
      <c r="NEJ29" s="154"/>
      <c r="NEK29" s="154"/>
      <c r="NEL29" s="154"/>
      <c r="NEM29" s="154"/>
      <c r="NEN29" s="154"/>
      <c r="NEO29" s="154"/>
      <c r="NEP29" s="154"/>
      <c r="NEQ29" s="154"/>
      <c r="NER29" s="154"/>
      <c r="NES29" s="154"/>
      <c r="NET29" s="154"/>
      <c r="NEU29" s="154"/>
      <c r="NEV29" s="154"/>
      <c r="NEW29" s="154"/>
      <c r="NEX29" s="154"/>
      <c r="NEY29" s="154"/>
      <c r="NEZ29" s="154"/>
      <c r="NFA29" s="154"/>
      <c r="NFB29" s="154"/>
      <c r="NFC29" s="154"/>
      <c r="NFD29" s="154"/>
      <c r="NFE29" s="154"/>
      <c r="NFF29" s="154"/>
      <c r="NFG29" s="154"/>
      <c r="NFH29" s="154"/>
      <c r="NFI29" s="154"/>
      <c r="NFJ29" s="154"/>
      <c r="NFK29" s="154"/>
      <c r="NFL29" s="154"/>
      <c r="NFM29" s="154"/>
      <c r="NFN29" s="154"/>
      <c r="NFO29" s="154"/>
      <c r="NFP29" s="154"/>
      <c r="NFQ29" s="154"/>
      <c r="NFR29" s="154"/>
      <c r="NFS29" s="154"/>
      <c r="NFT29" s="154"/>
      <c r="NFU29" s="154"/>
      <c r="NFV29" s="154"/>
      <c r="NFW29" s="154"/>
      <c r="NFX29" s="154"/>
      <c r="NFY29" s="154"/>
      <c r="NFZ29" s="154"/>
      <c r="NGA29" s="154"/>
      <c r="NGB29" s="154"/>
      <c r="NGC29" s="154"/>
      <c r="NGD29" s="154"/>
      <c r="NGE29" s="154"/>
      <c r="NGF29" s="154"/>
      <c r="NGG29" s="154"/>
      <c r="NGH29" s="154"/>
      <c r="NGI29" s="154"/>
      <c r="NGJ29" s="154"/>
      <c r="NGK29" s="154"/>
      <c r="NGL29" s="154"/>
      <c r="NGM29" s="154"/>
      <c r="NGN29" s="154"/>
      <c r="NGO29" s="154"/>
      <c r="NGP29" s="154"/>
      <c r="NGQ29" s="154"/>
      <c r="NGR29" s="154"/>
      <c r="NGS29" s="154"/>
      <c r="NGT29" s="154"/>
      <c r="NGU29" s="154"/>
      <c r="NGV29" s="154"/>
      <c r="NGW29" s="154"/>
      <c r="NGX29" s="154"/>
      <c r="NGY29" s="154"/>
      <c r="NGZ29" s="154"/>
      <c r="NHA29" s="154"/>
      <c r="NHB29" s="154"/>
      <c r="NHC29" s="154"/>
      <c r="NHD29" s="154"/>
      <c r="NHE29" s="154"/>
      <c r="NHF29" s="154"/>
      <c r="NHG29" s="154"/>
      <c r="NHH29" s="154"/>
      <c r="NHI29" s="154"/>
      <c r="NHJ29" s="154"/>
      <c r="NHK29" s="154"/>
      <c r="NHL29" s="154"/>
      <c r="NHM29" s="154"/>
      <c r="NHN29" s="154"/>
      <c r="NHO29" s="154"/>
      <c r="NHP29" s="154"/>
      <c r="NHQ29" s="154"/>
      <c r="NHR29" s="154"/>
      <c r="NHS29" s="154"/>
      <c r="NHT29" s="154"/>
      <c r="NHU29" s="154"/>
      <c r="NHV29" s="154"/>
      <c r="NHW29" s="154"/>
      <c r="NHX29" s="154"/>
      <c r="NHY29" s="154"/>
      <c r="NHZ29" s="154"/>
      <c r="NIA29" s="154"/>
      <c r="NIB29" s="154"/>
      <c r="NIC29" s="154"/>
      <c r="NID29" s="154"/>
      <c r="NIE29" s="154"/>
      <c r="NIF29" s="154"/>
      <c r="NIG29" s="154"/>
      <c r="NIH29" s="154"/>
      <c r="NII29" s="154"/>
      <c r="NIJ29" s="154"/>
      <c r="NIK29" s="154"/>
      <c r="NIL29" s="154"/>
      <c r="NIM29" s="154"/>
      <c r="NIN29" s="154"/>
      <c r="NIO29" s="154"/>
      <c r="NIP29" s="154"/>
      <c r="NIQ29" s="154"/>
      <c r="NIR29" s="154"/>
      <c r="NIS29" s="154"/>
      <c r="NIT29" s="154"/>
      <c r="NIU29" s="154"/>
      <c r="NIV29" s="154"/>
      <c r="NIW29" s="154"/>
      <c r="NIX29" s="154"/>
      <c r="NIY29" s="154"/>
      <c r="NIZ29" s="154"/>
      <c r="NJA29" s="154"/>
      <c r="NJB29" s="154"/>
      <c r="NJC29" s="154"/>
      <c r="NJD29" s="154"/>
      <c r="NJE29" s="154"/>
      <c r="NJF29" s="154"/>
      <c r="NJG29" s="154"/>
      <c r="NJH29" s="154"/>
      <c r="NJI29" s="154"/>
      <c r="NJJ29" s="154"/>
      <c r="NJK29" s="154"/>
      <c r="NJL29" s="154"/>
      <c r="NJM29" s="154"/>
      <c r="NJN29" s="154"/>
      <c r="NJO29" s="154"/>
      <c r="NJP29" s="154"/>
      <c r="NJQ29" s="154"/>
      <c r="NJR29" s="154"/>
      <c r="NJS29" s="154"/>
      <c r="NJT29" s="154"/>
      <c r="NJU29" s="154"/>
      <c r="NJV29" s="154"/>
      <c r="NJW29" s="154"/>
      <c r="NJX29" s="154"/>
      <c r="NJY29" s="154"/>
      <c r="NJZ29" s="154"/>
      <c r="NKA29" s="154"/>
      <c r="NKB29" s="154"/>
      <c r="NKC29" s="154"/>
      <c r="NKD29" s="154"/>
      <c r="NKE29" s="154"/>
      <c r="NKF29" s="154"/>
      <c r="NKG29" s="154"/>
      <c r="NKH29" s="154"/>
      <c r="NKI29" s="154"/>
      <c r="NKJ29" s="154"/>
      <c r="NKK29" s="154"/>
      <c r="NKL29" s="154"/>
      <c r="NKM29" s="154"/>
      <c r="NKN29" s="154"/>
      <c r="NKO29" s="154"/>
      <c r="NKP29" s="154"/>
      <c r="NKQ29" s="154"/>
      <c r="NKR29" s="154"/>
      <c r="NKS29" s="154"/>
      <c r="NKT29" s="154"/>
      <c r="NKU29" s="154"/>
      <c r="NKV29" s="154"/>
      <c r="NKW29" s="154"/>
      <c r="NKX29" s="154"/>
      <c r="NKY29" s="154"/>
      <c r="NKZ29" s="154"/>
      <c r="NLA29" s="154"/>
      <c r="NLB29" s="154"/>
      <c r="NLC29" s="154"/>
      <c r="NLD29" s="154"/>
      <c r="NLE29" s="154"/>
      <c r="NLF29" s="154"/>
      <c r="NLG29" s="154"/>
      <c r="NLH29" s="154"/>
      <c r="NLI29" s="154"/>
      <c r="NLJ29" s="154"/>
      <c r="NLK29" s="154"/>
      <c r="NLL29" s="154"/>
      <c r="NLM29" s="154"/>
      <c r="NLN29" s="154"/>
      <c r="NLO29" s="154"/>
      <c r="NLP29" s="154"/>
      <c r="NLQ29" s="154"/>
      <c r="NLR29" s="154"/>
      <c r="NLS29" s="154"/>
      <c r="NLT29" s="154"/>
      <c r="NLU29" s="154"/>
      <c r="NLV29" s="154"/>
      <c r="NLW29" s="154"/>
      <c r="NLX29" s="154"/>
      <c r="NLY29" s="154"/>
      <c r="NLZ29" s="154"/>
      <c r="NMA29" s="154"/>
      <c r="NMB29" s="154"/>
      <c r="NMC29" s="154"/>
      <c r="NMD29" s="154"/>
      <c r="NME29" s="154"/>
      <c r="NMF29" s="154"/>
      <c r="NMG29" s="154"/>
      <c r="NMH29" s="154"/>
      <c r="NMI29" s="154"/>
      <c r="NMJ29" s="154"/>
      <c r="NMK29" s="154"/>
      <c r="NML29" s="154"/>
      <c r="NMM29" s="154"/>
      <c r="NMN29" s="154"/>
      <c r="NMO29" s="154"/>
      <c r="NMP29" s="154"/>
      <c r="NMQ29" s="154"/>
      <c r="NMR29" s="154"/>
      <c r="NMS29" s="154"/>
      <c r="NMT29" s="154"/>
      <c r="NMU29" s="154"/>
      <c r="NMV29" s="154"/>
      <c r="NMW29" s="154"/>
      <c r="NMX29" s="154"/>
      <c r="NMY29" s="154"/>
      <c r="NMZ29" s="154"/>
      <c r="NNA29" s="154"/>
      <c r="NNB29" s="154"/>
      <c r="NNC29" s="154"/>
      <c r="NND29" s="154"/>
      <c r="NNE29" s="154"/>
      <c r="NNF29" s="154"/>
      <c r="NNG29" s="154"/>
      <c r="NNH29" s="154"/>
      <c r="NNI29" s="154"/>
      <c r="NNJ29" s="154"/>
      <c r="NNK29" s="154"/>
      <c r="NNL29" s="154"/>
      <c r="NNM29" s="154"/>
      <c r="NNN29" s="154"/>
      <c r="NNO29" s="154"/>
      <c r="NNP29" s="154"/>
      <c r="NNQ29" s="154"/>
      <c r="NNR29" s="154"/>
      <c r="NNS29" s="154"/>
      <c r="NNT29" s="154"/>
      <c r="NNU29" s="154"/>
      <c r="NNV29" s="154"/>
      <c r="NNW29" s="154"/>
      <c r="NNX29" s="154"/>
      <c r="NNY29" s="154"/>
      <c r="NNZ29" s="154"/>
      <c r="NOA29" s="154"/>
      <c r="NOB29" s="154"/>
      <c r="NOC29" s="154"/>
      <c r="NOD29" s="154"/>
      <c r="NOE29" s="154"/>
      <c r="NOF29" s="154"/>
      <c r="NOG29" s="154"/>
      <c r="NOH29" s="154"/>
      <c r="NOI29" s="154"/>
      <c r="NOJ29" s="154"/>
      <c r="NOK29" s="154"/>
      <c r="NOL29" s="154"/>
      <c r="NOM29" s="154"/>
      <c r="NON29" s="154"/>
      <c r="NOO29" s="154"/>
      <c r="NOP29" s="154"/>
      <c r="NOQ29" s="154"/>
      <c r="NOR29" s="154"/>
      <c r="NOS29" s="154"/>
      <c r="NOT29" s="154"/>
      <c r="NOU29" s="154"/>
      <c r="NOV29" s="154"/>
      <c r="NOW29" s="154"/>
      <c r="NOX29" s="154"/>
      <c r="NOY29" s="154"/>
      <c r="NOZ29" s="154"/>
      <c r="NPA29" s="154"/>
      <c r="NPB29" s="154"/>
      <c r="NPC29" s="154"/>
      <c r="NPD29" s="154"/>
      <c r="NPE29" s="154"/>
      <c r="NPF29" s="154"/>
      <c r="NPG29" s="154"/>
      <c r="NPH29" s="154"/>
      <c r="NPI29" s="154"/>
      <c r="NPJ29" s="154"/>
      <c r="NPK29" s="154"/>
      <c r="NPL29" s="154"/>
      <c r="NPM29" s="154"/>
      <c r="NPN29" s="154"/>
      <c r="NPO29" s="154"/>
      <c r="NPP29" s="154"/>
      <c r="NPQ29" s="154"/>
      <c r="NPR29" s="154"/>
      <c r="NPS29" s="154"/>
      <c r="NPT29" s="154"/>
      <c r="NPU29" s="154"/>
      <c r="NPV29" s="154"/>
      <c r="NPW29" s="154"/>
      <c r="NPX29" s="154"/>
      <c r="NPY29" s="154"/>
      <c r="NPZ29" s="154"/>
      <c r="NQA29" s="154"/>
      <c r="NQB29" s="154"/>
      <c r="NQC29" s="154"/>
      <c r="NQD29" s="154"/>
      <c r="NQE29" s="154"/>
      <c r="NQF29" s="154"/>
      <c r="NQG29" s="154"/>
      <c r="NQH29" s="154"/>
      <c r="NQI29" s="154"/>
      <c r="NQJ29" s="154"/>
      <c r="NQK29" s="154"/>
      <c r="NQL29" s="154"/>
      <c r="NQM29" s="154"/>
      <c r="NQN29" s="154"/>
      <c r="NQO29" s="154"/>
      <c r="NQP29" s="154"/>
      <c r="NQQ29" s="154"/>
      <c r="NQR29" s="154"/>
      <c r="NQS29" s="154"/>
      <c r="NQT29" s="154"/>
      <c r="NQU29" s="154"/>
      <c r="NQV29" s="154"/>
      <c r="NQW29" s="154"/>
      <c r="NQX29" s="154"/>
      <c r="NQY29" s="154"/>
      <c r="NQZ29" s="154"/>
      <c r="NRA29" s="154"/>
      <c r="NRB29" s="154"/>
      <c r="NRC29" s="154"/>
      <c r="NRD29" s="154"/>
      <c r="NRE29" s="154"/>
      <c r="NRF29" s="154"/>
      <c r="NRG29" s="154"/>
      <c r="NRH29" s="154"/>
      <c r="NRI29" s="154"/>
      <c r="NRJ29" s="154"/>
      <c r="NRK29" s="154"/>
      <c r="NRL29" s="154"/>
      <c r="NRM29" s="154"/>
      <c r="NRN29" s="154"/>
      <c r="NRO29" s="154"/>
      <c r="NRP29" s="154"/>
      <c r="NRQ29" s="154"/>
      <c r="NRR29" s="154"/>
      <c r="NRS29" s="154"/>
      <c r="NRT29" s="154"/>
      <c r="NRU29" s="154"/>
      <c r="NRV29" s="154"/>
      <c r="NRW29" s="154"/>
      <c r="NRX29" s="154"/>
      <c r="NRY29" s="154"/>
      <c r="NRZ29" s="154"/>
      <c r="NSA29" s="154"/>
      <c r="NSB29" s="154"/>
      <c r="NSC29" s="154"/>
      <c r="NSD29" s="154"/>
      <c r="NSE29" s="154"/>
      <c r="NSF29" s="154"/>
      <c r="NSG29" s="154"/>
      <c r="NSH29" s="154"/>
      <c r="NSI29" s="154"/>
      <c r="NSJ29" s="154"/>
      <c r="NSK29" s="154"/>
      <c r="NSL29" s="154"/>
      <c r="NSM29" s="154"/>
      <c r="NSN29" s="154"/>
      <c r="NSO29" s="154"/>
      <c r="NSP29" s="154"/>
      <c r="NSQ29" s="154"/>
      <c r="NSR29" s="154"/>
      <c r="NSS29" s="154"/>
      <c r="NST29" s="154"/>
      <c r="NSU29" s="154"/>
      <c r="NSV29" s="154"/>
      <c r="NSW29" s="154"/>
      <c r="NSX29" s="154"/>
      <c r="NSY29" s="154"/>
      <c r="NSZ29" s="154"/>
      <c r="NTA29" s="154"/>
      <c r="NTB29" s="154"/>
      <c r="NTC29" s="154"/>
      <c r="NTD29" s="154"/>
      <c r="NTE29" s="154"/>
      <c r="NTF29" s="154"/>
      <c r="NTG29" s="154"/>
      <c r="NTH29" s="154"/>
      <c r="NTI29" s="154"/>
      <c r="NTJ29" s="154"/>
      <c r="NTK29" s="154"/>
      <c r="NTL29" s="154"/>
      <c r="NTM29" s="154"/>
      <c r="NTN29" s="154"/>
      <c r="NTO29" s="154"/>
      <c r="NTP29" s="154"/>
      <c r="NTQ29" s="154"/>
      <c r="NTR29" s="154"/>
      <c r="NTS29" s="154"/>
      <c r="NTT29" s="154"/>
      <c r="NTU29" s="154"/>
      <c r="NTV29" s="154"/>
      <c r="NTW29" s="154"/>
      <c r="NTX29" s="154"/>
      <c r="NTY29" s="154"/>
      <c r="NTZ29" s="154"/>
      <c r="NUA29" s="154"/>
      <c r="NUB29" s="154"/>
      <c r="NUC29" s="154"/>
      <c r="NUD29" s="154"/>
      <c r="NUE29" s="154"/>
      <c r="NUF29" s="154"/>
      <c r="NUG29" s="154"/>
      <c r="NUH29" s="154"/>
      <c r="NUI29" s="154"/>
      <c r="NUJ29" s="154"/>
      <c r="NUK29" s="154"/>
      <c r="NUL29" s="154"/>
      <c r="NUM29" s="154"/>
      <c r="NUN29" s="154"/>
      <c r="NUO29" s="154"/>
      <c r="NUP29" s="154"/>
      <c r="NUQ29" s="154"/>
      <c r="NUR29" s="154"/>
      <c r="NUS29" s="154"/>
      <c r="NUT29" s="154"/>
      <c r="NUU29" s="154"/>
      <c r="NUV29" s="154"/>
      <c r="NUW29" s="154"/>
      <c r="NUX29" s="154"/>
      <c r="NUY29" s="154"/>
      <c r="NUZ29" s="154"/>
      <c r="NVA29" s="154"/>
      <c r="NVB29" s="154"/>
      <c r="NVC29" s="154"/>
      <c r="NVD29" s="154"/>
      <c r="NVE29" s="154"/>
      <c r="NVF29" s="154"/>
      <c r="NVG29" s="154"/>
      <c r="NVH29" s="154"/>
      <c r="NVI29" s="154"/>
      <c r="NVJ29" s="154"/>
      <c r="NVK29" s="154"/>
      <c r="NVL29" s="154"/>
      <c r="NVM29" s="154"/>
      <c r="NVN29" s="154"/>
      <c r="NVO29" s="154"/>
      <c r="NVP29" s="154"/>
      <c r="NVQ29" s="154"/>
      <c r="NVR29" s="154"/>
      <c r="NVS29" s="154"/>
      <c r="NVT29" s="154"/>
      <c r="NVU29" s="154"/>
      <c r="NVV29" s="154"/>
      <c r="NVW29" s="154"/>
      <c r="NVX29" s="154"/>
      <c r="NVY29" s="154"/>
      <c r="NVZ29" s="154"/>
      <c r="NWA29" s="154"/>
      <c r="NWB29" s="154"/>
      <c r="NWC29" s="154"/>
      <c r="NWD29" s="154"/>
      <c r="NWE29" s="154"/>
      <c r="NWF29" s="154"/>
      <c r="NWG29" s="154"/>
      <c r="NWH29" s="154"/>
      <c r="NWI29" s="154"/>
      <c r="NWJ29" s="154"/>
      <c r="NWK29" s="154"/>
      <c r="NWL29" s="154"/>
      <c r="NWM29" s="154"/>
      <c r="NWN29" s="154"/>
      <c r="NWO29" s="154"/>
      <c r="NWP29" s="154"/>
      <c r="NWQ29" s="154"/>
      <c r="NWR29" s="154"/>
      <c r="NWS29" s="154"/>
      <c r="NWT29" s="154"/>
      <c r="NWU29" s="154"/>
      <c r="NWV29" s="154"/>
      <c r="NWW29" s="154"/>
      <c r="NWX29" s="154"/>
      <c r="NWY29" s="154"/>
      <c r="NWZ29" s="154"/>
      <c r="NXA29" s="154"/>
      <c r="NXB29" s="154"/>
      <c r="NXC29" s="154"/>
      <c r="NXD29" s="154"/>
      <c r="NXE29" s="154"/>
      <c r="NXF29" s="154"/>
      <c r="NXG29" s="154"/>
      <c r="NXH29" s="154"/>
      <c r="NXI29" s="154"/>
      <c r="NXJ29" s="154"/>
      <c r="NXK29" s="154"/>
      <c r="NXL29" s="154"/>
      <c r="NXM29" s="154"/>
      <c r="NXN29" s="154"/>
      <c r="NXO29" s="154"/>
      <c r="NXP29" s="154"/>
      <c r="NXQ29" s="154"/>
      <c r="NXR29" s="154"/>
      <c r="NXS29" s="154"/>
      <c r="NXT29" s="154"/>
      <c r="NXU29" s="154"/>
      <c r="NXV29" s="154"/>
      <c r="NXW29" s="154"/>
      <c r="NXX29" s="154"/>
      <c r="NXY29" s="154"/>
      <c r="NXZ29" s="154"/>
      <c r="NYA29" s="154"/>
      <c r="NYB29" s="154"/>
      <c r="NYC29" s="154"/>
      <c r="NYD29" s="154"/>
      <c r="NYE29" s="154"/>
      <c r="NYF29" s="154"/>
      <c r="NYG29" s="154"/>
      <c r="NYH29" s="154"/>
      <c r="NYI29" s="154"/>
      <c r="NYJ29" s="154"/>
      <c r="NYK29" s="154"/>
      <c r="NYL29" s="154"/>
      <c r="NYM29" s="154"/>
      <c r="NYN29" s="154"/>
      <c r="NYO29" s="154"/>
      <c r="NYP29" s="154"/>
      <c r="NYQ29" s="154"/>
      <c r="NYR29" s="154"/>
      <c r="NYS29" s="154"/>
      <c r="NYT29" s="154"/>
      <c r="NYU29" s="154"/>
      <c r="NYV29" s="154"/>
      <c r="NYW29" s="154"/>
      <c r="NYX29" s="154"/>
      <c r="NYY29" s="154"/>
      <c r="NYZ29" s="154"/>
      <c r="NZA29" s="154"/>
      <c r="NZB29" s="154"/>
      <c r="NZC29" s="154"/>
      <c r="NZD29" s="154"/>
      <c r="NZE29" s="154"/>
      <c r="NZF29" s="154"/>
      <c r="NZG29" s="154"/>
      <c r="NZH29" s="154"/>
      <c r="NZI29" s="154"/>
      <c r="NZJ29" s="154"/>
      <c r="NZK29" s="154"/>
      <c r="NZL29" s="154"/>
      <c r="NZM29" s="154"/>
      <c r="NZN29" s="154"/>
      <c r="NZO29" s="154"/>
      <c r="NZP29" s="154"/>
      <c r="NZQ29" s="154"/>
      <c r="NZR29" s="154"/>
      <c r="NZS29" s="154"/>
      <c r="NZT29" s="154"/>
      <c r="NZU29" s="154"/>
      <c r="NZV29" s="154"/>
      <c r="NZW29" s="154"/>
      <c r="NZX29" s="154"/>
      <c r="NZY29" s="154"/>
      <c r="NZZ29" s="154"/>
      <c r="OAA29" s="154"/>
      <c r="OAB29" s="154"/>
      <c r="OAC29" s="154"/>
      <c r="OAD29" s="154"/>
      <c r="OAE29" s="154"/>
      <c r="OAF29" s="154"/>
      <c r="OAG29" s="154"/>
      <c r="OAH29" s="154"/>
      <c r="OAI29" s="154"/>
      <c r="OAJ29" s="154"/>
      <c r="OAK29" s="154"/>
      <c r="OAL29" s="154"/>
      <c r="OAM29" s="154"/>
      <c r="OAN29" s="154"/>
      <c r="OAO29" s="154"/>
      <c r="OAP29" s="154"/>
      <c r="OAQ29" s="154"/>
      <c r="OAR29" s="154"/>
      <c r="OAS29" s="154"/>
      <c r="OAT29" s="154"/>
      <c r="OAU29" s="154"/>
      <c r="OAV29" s="154"/>
      <c r="OAW29" s="154"/>
      <c r="OAX29" s="154"/>
      <c r="OAY29" s="154"/>
      <c r="OAZ29" s="154"/>
      <c r="OBA29" s="154"/>
      <c r="OBB29" s="154"/>
      <c r="OBC29" s="154"/>
      <c r="OBD29" s="154"/>
      <c r="OBE29" s="154"/>
      <c r="OBF29" s="154"/>
      <c r="OBG29" s="154"/>
      <c r="OBH29" s="154"/>
      <c r="OBI29" s="154"/>
      <c r="OBJ29" s="154"/>
      <c r="OBK29" s="154"/>
      <c r="OBL29" s="154"/>
      <c r="OBM29" s="154"/>
      <c r="OBN29" s="154"/>
      <c r="OBO29" s="154"/>
      <c r="OBP29" s="154"/>
      <c r="OBQ29" s="154"/>
      <c r="OBR29" s="154"/>
      <c r="OBS29" s="154"/>
      <c r="OBT29" s="154"/>
      <c r="OBU29" s="154"/>
      <c r="OBV29" s="154"/>
      <c r="OBW29" s="154"/>
      <c r="OBX29" s="154"/>
      <c r="OBY29" s="154"/>
      <c r="OBZ29" s="154"/>
      <c r="OCA29" s="154"/>
      <c r="OCB29" s="154"/>
      <c r="OCC29" s="154"/>
      <c r="OCD29" s="154"/>
      <c r="OCE29" s="154"/>
      <c r="OCF29" s="154"/>
      <c r="OCG29" s="154"/>
      <c r="OCH29" s="154"/>
      <c r="OCI29" s="154"/>
      <c r="OCJ29" s="154"/>
      <c r="OCK29" s="154"/>
      <c r="OCL29" s="154"/>
      <c r="OCM29" s="154"/>
      <c r="OCN29" s="154"/>
      <c r="OCO29" s="154"/>
      <c r="OCP29" s="154"/>
      <c r="OCQ29" s="154"/>
      <c r="OCR29" s="154"/>
      <c r="OCS29" s="154"/>
      <c r="OCT29" s="154"/>
      <c r="OCU29" s="154"/>
      <c r="OCV29" s="154"/>
      <c r="OCW29" s="154"/>
      <c r="OCX29" s="154"/>
      <c r="OCY29" s="154"/>
      <c r="OCZ29" s="154"/>
      <c r="ODA29" s="154"/>
      <c r="ODB29" s="154"/>
      <c r="ODC29" s="154"/>
      <c r="ODD29" s="154"/>
      <c r="ODE29" s="154"/>
      <c r="ODF29" s="154"/>
      <c r="ODG29" s="154"/>
      <c r="ODH29" s="154"/>
      <c r="ODI29" s="154"/>
      <c r="ODJ29" s="154"/>
      <c r="ODK29" s="154"/>
      <c r="ODL29" s="154"/>
      <c r="ODM29" s="154"/>
      <c r="ODN29" s="154"/>
      <c r="ODO29" s="154"/>
      <c r="ODP29" s="154"/>
      <c r="ODQ29" s="154"/>
      <c r="ODR29" s="154"/>
      <c r="ODS29" s="154"/>
      <c r="ODT29" s="154"/>
      <c r="ODU29" s="154"/>
      <c r="ODV29" s="154"/>
      <c r="ODW29" s="154"/>
      <c r="ODX29" s="154"/>
      <c r="ODY29" s="154"/>
      <c r="ODZ29" s="154"/>
      <c r="OEA29" s="154"/>
      <c r="OEB29" s="154"/>
      <c r="OEC29" s="154"/>
      <c r="OED29" s="154"/>
      <c r="OEE29" s="154"/>
      <c r="OEF29" s="154"/>
      <c r="OEG29" s="154"/>
      <c r="OEH29" s="154"/>
      <c r="OEI29" s="154"/>
      <c r="OEJ29" s="154"/>
      <c r="OEK29" s="154"/>
      <c r="OEL29" s="154"/>
      <c r="OEM29" s="154"/>
      <c r="OEN29" s="154"/>
      <c r="OEO29" s="154"/>
      <c r="OEP29" s="154"/>
      <c r="OEQ29" s="154"/>
      <c r="OER29" s="154"/>
      <c r="OES29" s="154"/>
      <c r="OET29" s="154"/>
      <c r="OEU29" s="154"/>
      <c r="OEV29" s="154"/>
      <c r="OEW29" s="154"/>
      <c r="OEX29" s="154"/>
      <c r="OEY29" s="154"/>
      <c r="OEZ29" s="154"/>
      <c r="OFA29" s="154"/>
      <c r="OFB29" s="154"/>
      <c r="OFC29" s="154"/>
      <c r="OFD29" s="154"/>
      <c r="OFE29" s="154"/>
      <c r="OFF29" s="154"/>
      <c r="OFG29" s="154"/>
      <c r="OFH29" s="154"/>
      <c r="OFI29" s="154"/>
      <c r="OFJ29" s="154"/>
      <c r="OFK29" s="154"/>
      <c r="OFL29" s="154"/>
      <c r="OFM29" s="154"/>
      <c r="OFN29" s="154"/>
      <c r="OFO29" s="154"/>
      <c r="OFP29" s="154"/>
      <c r="OFQ29" s="154"/>
      <c r="OFR29" s="154"/>
      <c r="OFS29" s="154"/>
      <c r="OFT29" s="154"/>
      <c r="OFU29" s="154"/>
      <c r="OFV29" s="154"/>
      <c r="OFW29" s="154"/>
      <c r="OFX29" s="154"/>
      <c r="OFY29" s="154"/>
      <c r="OFZ29" s="154"/>
      <c r="OGA29" s="154"/>
      <c r="OGB29" s="154"/>
      <c r="OGC29" s="154"/>
      <c r="OGD29" s="154"/>
      <c r="OGE29" s="154"/>
      <c r="OGF29" s="154"/>
      <c r="OGG29" s="154"/>
      <c r="OGH29" s="154"/>
      <c r="OGI29" s="154"/>
      <c r="OGJ29" s="154"/>
      <c r="OGK29" s="154"/>
      <c r="OGL29" s="154"/>
      <c r="OGM29" s="154"/>
      <c r="OGN29" s="154"/>
      <c r="OGO29" s="154"/>
      <c r="OGP29" s="154"/>
      <c r="OGQ29" s="154"/>
      <c r="OGR29" s="154"/>
      <c r="OGS29" s="154"/>
      <c r="OGT29" s="154"/>
      <c r="OGU29" s="154"/>
      <c r="OGV29" s="154"/>
      <c r="OGW29" s="154"/>
      <c r="OGX29" s="154"/>
      <c r="OGY29" s="154"/>
      <c r="OGZ29" s="154"/>
      <c r="OHA29" s="154"/>
      <c r="OHB29" s="154"/>
      <c r="OHC29" s="154"/>
      <c r="OHD29" s="154"/>
      <c r="OHE29" s="154"/>
      <c r="OHF29" s="154"/>
      <c r="OHG29" s="154"/>
      <c r="OHH29" s="154"/>
      <c r="OHI29" s="154"/>
      <c r="OHJ29" s="154"/>
      <c r="OHK29" s="154"/>
      <c r="OHL29" s="154"/>
      <c r="OHM29" s="154"/>
      <c r="OHN29" s="154"/>
      <c r="OHO29" s="154"/>
      <c r="OHP29" s="154"/>
      <c r="OHQ29" s="154"/>
      <c r="OHR29" s="154"/>
      <c r="OHS29" s="154"/>
      <c r="OHT29" s="154"/>
      <c r="OHU29" s="154"/>
      <c r="OHV29" s="154"/>
      <c r="OHW29" s="154"/>
      <c r="OHX29" s="154"/>
      <c r="OHY29" s="154"/>
      <c r="OHZ29" s="154"/>
      <c r="OIA29" s="154"/>
      <c r="OIB29" s="154"/>
      <c r="OIC29" s="154"/>
      <c r="OID29" s="154"/>
      <c r="OIE29" s="154"/>
      <c r="OIF29" s="154"/>
      <c r="OIG29" s="154"/>
      <c r="OIH29" s="154"/>
      <c r="OII29" s="154"/>
      <c r="OIJ29" s="154"/>
      <c r="OIK29" s="154"/>
      <c r="OIL29" s="154"/>
      <c r="OIM29" s="154"/>
      <c r="OIN29" s="154"/>
      <c r="OIO29" s="154"/>
      <c r="OIP29" s="154"/>
      <c r="OIQ29" s="154"/>
      <c r="OIR29" s="154"/>
      <c r="OIS29" s="154"/>
      <c r="OIT29" s="154"/>
      <c r="OIU29" s="154"/>
      <c r="OIV29" s="154"/>
      <c r="OIW29" s="154"/>
      <c r="OIX29" s="154"/>
      <c r="OIY29" s="154"/>
      <c r="OIZ29" s="154"/>
      <c r="OJA29" s="154"/>
      <c r="OJB29" s="154"/>
      <c r="OJC29" s="154"/>
      <c r="OJD29" s="154"/>
      <c r="OJE29" s="154"/>
      <c r="OJF29" s="154"/>
      <c r="OJG29" s="154"/>
      <c r="OJH29" s="154"/>
      <c r="OJI29" s="154"/>
      <c r="OJJ29" s="154"/>
      <c r="OJK29" s="154"/>
      <c r="OJL29" s="154"/>
      <c r="OJM29" s="154"/>
      <c r="OJN29" s="154"/>
      <c r="OJO29" s="154"/>
      <c r="OJP29" s="154"/>
      <c r="OJQ29" s="154"/>
      <c r="OJR29" s="154"/>
      <c r="OJS29" s="154"/>
      <c r="OJT29" s="154"/>
      <c r="OJU29" s="154"/>
      <c r="OJV29" s="154"/>
      <c r="OJW29" s="154"/>
      <c r="OJX29" s="154"/>
      <c r="OJY29" s="154"/>
      <c r="OJZ29" s="154"/>
      <c r="OKA29" s="154"/>
      <c r="OKB29" s="154"/>
      <c r="OKC29" s="154"/>
      <c r="OKD29" s="154"/>
      <c r="OKE29" s="154"/>
      <c r="OKF29" s="154"/>
      <c r="OKG29" s="154"/>
      <c r="OKH29" s="154"/>
      <c r="OKI29" s="154"/>
      <c r="OKJ29" s="154"/>
      <c r="OKK29" s="154"/>
      <c r="OKL29" s="154"/>
      <c r="OKM29" s="154"/>
      <c r="OKN29" s="154"/>
      <c r="OKO29" s="154"/>
      <c r="OKP29" s="154"/>
      <c r="OKQ29" s="154"/>
      <c r="OKR29" s="154"/>
      <c r="OKS29" s="154"/>
      <c r="OKT29" s="154"/>
      <c r="OKU29" s="154"/>
      <c r="OKV29" s="154"/>
      <c r="OKW29" s="154"/>
      <c r="OKX29" s="154"/>
      <c r="OKY29" s="154"/>
      <c r="OKZ29" s="154"/>
      <c r="OLA29" s="154"/>
      <c r="OLB29" s="154"/>
      <c r="OLC29" s="154"/>
      <c r="OLD29" s="154"/>
      <c r="OLE29" s="154"/>
      <c r="OLF29" s="154"/>
      <c r="OLG29" s="154"/>
      <c r="OLH29" s="154"/>
      <c r="OLI29" s="154"/>
      <c r="OLJ29" s="154"/>
      <c r="OLK29" s="154"/>
      <c r="OLL29" s="154"/>
      <c r="OLM29" s="154"/>
      <c r="OLN29" s="154"/>
      <c r="OLO29" s="154"/>
      <c r="OLP29" s="154"/>
      <c r="OLQ29" s="154"/>
      <c r="OLR29" s="154"/>
      <c r="OLS29" s="154"/>
      <c r="OLT29" s="154"/>
      <c r="OLU29" s="154"/>
      <c r="OLV29" s="154"/>
      <c r="OLW29" s="154"/>
      <c r="OLX29" s="154"/>
      <c r="OLY29" s="154"/>
      <c r="OLZ29" s="154"/>
      <c r="OMA29" s="154"/>
      <c r="OMB29" s="154"/>
      <c r="OMC29" s="154"/>
      <c r="OMD29" s="154"/>
      <c r="OME29" s="154"/>
      <c r="OMF29" s="154"/>
      <c r="OMG29" s="154"/>
      <c r="OMH29" s="154"/>
      <c r="OMI29" s="154"/>
      <c r="OMJ29" s="154"/>
      <c r="OMK29" s="154"/>
      <c r="OML29" s="154"/>
      <c r="OMM29" s="154"/>
      <c r="OMN29" s="154"/>
      <c r="OMO29" s="154"/>
      <c r="OMP29" s="154"/>
      <c r="OMQ29" s="154"/>
      <c r="OMR29" s="154"/>
      <c r="OMS29" s="154"/>
      <c r="OMT29" s="154"/>
      <c r="OMU29" s="154"/>
      <c r="OMV29" s="154"/>
      <c r="OMW29" s="154"/>
      <c r="OMX29" s="154"/>
      <c r="OMY29" s="154"/>
      <c r="OMZ29" s="154"/>
      <c r="ONA29" s="154"/>
      <c r="ONB29" s="154"/>
      <c r="ONC29" s="154"/>
      <c r="OND29" s="154"/>
      <c r="ONE29" s="154"/>
      <c r="ONF29" s="154"/>
      <c r="ONG29" s="154"/>
      <c r="ONH29" s="154"/>
      <c r="ONI29" s="154"/>
      <c r="ONJ29" s="154"/>
      <c r="ONK29" s="154"/>
      <c r="ONL29" s="154"/>
      <c r="ONM29" s="154"/>
      <c r="ONN29" s="154"/>
      <c r="ONO29" s="154"/>
      <c r="ONP29" s="154"/>
      <c r="ONQ29" s="154"/>
      <c r="ONR29" s="154"/>
      <c r="ONS29" s="154"/>
      <c r="ONT29" s="154"/>
      <c r="ONU29" s="154"/>
      <c r="ONV29" s="154"/>
      <c r="ONW29" s="154"/>
      <c r="ONX29" s="154"/>
      <c r="ONY29" s="154"/>
      <c r="ONZ29" s="154"/>
      <c r="OOA29" s="154"/>
      <c r="OOB29" s="154"/>
      <c r="OOC29" s="154"/>
      <c r="OOD29" s="154"/>
      <c r="OOE29" s="154"/>
      <c r="OOF29" s="154"/>
      <c r="OOG29" s="154"/>
      <c r="OOH29" s="154"/>
      <c r="OOI29" s="154"/>
      <c r="OOJ29" s="154"/>
      <c r="OOK29" s="154"/>
      <c r="OOL29" s="154"/>
      <c r="OOM29" s="154"/>
      <c r="OON29" s="154"/>
      <c r="OOO29" s="154"/>
      <c r="OOP29" s="154"/>
      <c r="OOQ29" s="154"/>
      <c r="OOR29" s="154"/>
      <c r="OOS29" s="154"/>
      <c r="OOT29" s="154"/>
      <c r="OOU29" s="154"/>
      <c r="OOV29" s="154"/>
      <c r="OOW29" s="154"/>
      <c r="OOX29" s="154"/>
      <c r="OOY29" s="154"/>
      <c r="OOZ29" s="154"/>
      <c r="OPA29" s="154"/>
      <c r="OPB29" s="154"/>
      <c r="OPC29" s="154"/>
      <c r="OPD29" s="154"/>
      <c r="OPE29" s="154"/>
      <c r="OPF29" s="154"/>
      <c r="OPG29" s="154"/>
      <c r="OPH29" s="154"/>
      <c r="OPI29" s="154"/>
      <c r="OPJ29" s="154"/>
      <c r="OPK29" s="154"/>
      <c r="OPL29" s="154"/>
      <c r="OPM29" s="154"/>
      <c r="OPN29" s="154"/>
      <c r="OPO29" s="154"/>
      <c r="OPP29" s="154"/>
      <c r="OPQ29" s="154"/>
      <c r="OPR29" s="154"/>
      <c r="OPS29" s="154"/>
      <c r="OPT29" s="154"/>
      <c r="OPU29" s="154"/>
      <c r="OPV29" s="154"/>
      <c r="OPW29" s="154"/>
      <c r="OPX29" s="154"/>
      <c r="OPY29" s="154"/>
      <c r="OPZ29" s="154"/>
      <c r="OQA29" s="154"/>
      <c r="OQB29" s="154"/>
      <c r="OQC29" s="154"/>
      <c r="OQD29" s="154"/>
      <c r="OQE29" s="154"/>
      <c r="OQF29" s="154"/>
      <c r="OQG29" s="154"/>
      <c r="OQH29" s="154"/>
      <c r="OQI29" s="154"/>
      <c r="OQJ29" s="154"/>
      <c r="OQK29" s="154"/>
      <c r="OQL29" s="154"/>
      <c r="OQM29" s="154"/>
      <c r="OQN29" s="154"/>
      <c r="OQO29" s="154"/>
      <c r="OQP29" s="154"/>
      <c r="OQQ29" s="154"/>
      <c r="OQR29" s="154"/>
      <c r="OQS29" s="154"/>
      <c r="OQT29" s="154"/>
      <c r="OQU29" s="154"/>
      <c r="OQV29" s="154"/>
      <c r="OQW29" s="154"/>
      <c r="OQX29" s="154"/>
      <c r="OQY29" s="154"/>
      <c r="OQZ29" s="154"/>
      <c r="ORA29" s="154"/>
      <c r="ORB29" s="154"/>
      <c r="ORC29" s="154"/>
      <c r="ORD29" s="154"/>
      <c r="ORE29" s="154"/>
      <c r="ORF29" s="154"/>
      <c r="ORG29" s="154"/>
      <c r="ORH29" s="154"/>
      <c r="ORI29" s="154"/>
      <c r="ORJ29" s="154"/>
      <c r="ORK29" s="154"/>
      <c r="ORL29" s="154"/>
      <c r="ORM29" s="154"/>
      <c r="ORN29" s="154"/>
      <c r="ORO29" s="154"/>
      <c r="ORP29" s="154"/>
      <c r="ORQ29" s="154"/>
      <c r="ORR29" s="154"/>
      <c r="ORS29" s="154"/>
      <c r="ORT29" s="154"/>
      <c r="ORU29" s="154"/>
      <c r="ORV29" s="154"/>
      <c r="ORW29" s="154"/>
      <c r="ORX29" s="154"/>
      <c r="ORY29" s="154"/>
      <c r="ORZ29" s="154"/>
      <c r="OSA29" s="154"/>
      <c r="OSB29" s="154"/>
      <c r="OSC29" s="154"/>
      <c r="OSD29" s="154"/>
      <c r="OSE29" s="154"/>
      <c r="OSF29" s="154"/>
      <c r="OSG29" s="154"/>
      <c r="OSH29" s="154"/>
      <c r="OSI29" s="154"/>
      <c r="OSJ29" s="154"/>
      <c r="OSK29" s="154"/>
      <c r="OSL29" s="154"/>
      <c r="OSM29" s="154"/>
      <c r="OSN29" s="154"/>
      <c r="OSO29" s="154"/>
      <c r="OSP29" s="154"/>
      <c r="OSQ29" s="154"/>
      <c r="OSR29" s="154"/>
      <c r="OSS29" s="154"/>
      <c r="OST29" s="154"/>
      <c r="OSU29" s="154"/>
      <c r="OSV29" s="154"/>
      <c r="OSW29" s="154"/>
      <c r="OSX29" s="154"/>
      <c r="OSY29" s="154"/>
      <c r="OSZ29" s="154"/>
      <c r="OTA29" s="154"/>
      <c r="OTB29" s="154"/>
      <c r="OTC29" s="154"/>
      <c r="OTD29" s="154"/>
      <c r="OTE29" s="154"/>
      <c r="OTF29" s="154"/>
      <c r="OTG29" s="154"/>
      <c r="OTH29" s="154"/>
      <c r="OTI29" s="154"/>
      <c r="OTJ29" s="154"/>
      <c r="OTK29" s="154"/>
      <c r="OTL29" s="154"/>
      <c r="OTM29" s="154"/>
      <c r="OTN29" s="154"/>
      <c r="OTO29" s="154"/>
      <c r="OTP29" s="154"/>
      <c r="OTQ29" s="154"/>
      <c r="OTR29" s="154"/>
      <c r="OTS29" s="154"/>
      <c r="OTT29" s="154"/>
      <c r="OTU29" s="154"/>
      <c r="OTV29" s="154"/>
      <c r="OTW29" s="154"/>
      <c r="OTX29" s="154"/>
      <c r="OTY29" s="154"/>
      <c r="OTZ29" s="154"/>
      <c r="OUA29" s="154"/>
      <c r="OUB29" s="154"/>
      <c r="OUC29" s="154"/>
      <c r="OUD29" s="154"/>
      <c r="OUE29" s="154"/>
      <c r="OUF29" s="154"/>
      <c r="OUG29" s="154"/>
      <c r="OUH29" s="154"/>
      <c r="OUI29" s="154"/>
      <c r="OUJ29" s="154"/>
      <c r="OUK29" s="154"/>
      <c r="OUL29" s="154"/>
      <c r="OUM29" s="154"/>
      <c r="OUN29" s="154"/>
      <c r="OUO29" s="154"/>
      <c r="OUP29" s="154"/>
      <c r="OUQ29" s="154"/>
      <c r="OUR29" s="154"/>
      <c r="OUS29" s="154"/>
      <c r="OUT29" s="154"/>
      <c r="OUU29" s="154"/>
      <c r="OUV29" s="154"/>
      <c r="OUW29" s="154"/>
      <c r="OUX29" s="154"/>
      <c r="OUY29" s="154"/>
      <c r="OUZ29" s="154"/>
      <c r="OVA29" s="154"/>
      <c r="OVB29" s="154"/>
      <c r="OVC29" s="154"/>
      <c r="OVD29" s="154"/>
      <c r="OVE29" s="154"/>
      <c r="OVF29" s="154"/>
      <c r="OVG29" s="154"/>
      <c r="OVH29" s="154"/>
      <c r="OVI29" s="154"/>
      <c r="OVJ29" s="154"/>
      <c r="OVK29" s="154"/>
      <c r="OVL29" s="154"/>
      <c r="OVM29" s="154"/>
      <c r="OVN29" s="154"/>
      <c r="OVO29" s="154"/>
      <c r="OVP29" s="154"/>
      <c r="OVQ29" s="154"/>
      <c r="OVR29" s="154"/>
      <c r="OVS29" s="154"/>
      <c r="OVT29" s="154"/>
      <c r="OVU29" s="154"/>
      <c r="OVV29" s="154"/>
      <c r="OVW29" s="154"/>
      <c r="OVX29" s="154"/>
      <c r="OVY29" s="154"/>
      <c r="OVZ29" s="154"/>
      <c r="OWA29" s="154"/>
      <c r="OWB29" s="154"/>
      <c r="OWC29" s="154"/>
      <c r="OWD29" s="154"/>
      <c r="OWE29" s="154"/>
      <c r="OWF29" s="154"/>
      <c r="OWG29" s="154"/>
      <c r="OWH29" s="154"/>
      <c r="OWI29" s="154"/>
      <c r="OWJ29" s="154"/>
      <c r="OWK29" s="154"/>
      <c r="OWL29" s="154"/>
      <c r="OWM29" s="154"/>
      <c r="OWN29" s="154"/>
      <c r="OWO29" s="154"/>
      <c r="OWP29" s="154"/>
      <c r="OWQ29" s="154"/>
      <c r="OWR29" s="154"/>
      <c r="OWS29" s="154"/>
      <c r="OWT29" s="154"/>
      <c r="OWU29" s="154"/>
      <c r="OWV29" s="154"/>
      <c r="OWW29" s="154"/>
      <c r="OWX29" s="154"/>
      <c r="OWY29" s="154"/>
      <c r="OWZ29" s="154"/>
      <c r="OXA29" s="154"/>
      <c r="OXB29" s="154"/>
      <c r="OXC29" s="154"/>
      <c r="OXD29" s="154"/>
      <c r="OXE29" s="154"/>
      <c r="OXF29" s="154"/>
      <c r="OXG29" s="154"/>
      <c r="OXH29" s="154"/>
      <c r="OXI29" s="154"/>
      <c r="OXJ29" s="154"/>
      <c r="OXK29" s="154"/>
      <c r="OXL29" s="154"/>
      <c r="OXM29" s="154"/>
      <c r="OXN29" s="154"/>
      <c r="OXO29" s="154"/>
      <c r="OXP29" s="154"/>
      <c r="OXQ29" s="154"/>
      <c r="OXR29" s="154"/>
      <c r="OXS29" s="154"/>
      <c r="OXT29" s="154"/>
      <c r="OXU29" s="154"/>
      <c r="OXV29" s="154"/>
      <c r="OXW29" s="154"/>
      <c r="OXX29" s="154"/>
      <c r="OXY29" s="154"/>
      <c r="OXZ29" s="154"/>
      <c r="OYA29" s="154"/>
      <c r="OYB29" s="154"/>
      <c r="OYC29" s="154"/>
      <c r="OYD29" s="154"/>
      <c r="OYE29" s="154"/>
      <c r="OYF29" s="154"/>
      <c r="OYG29" s="154"/>
      <c r="OYH29" s="154"/>
      <c r="OYI29" s="154"/>
      <c r="OYJ29" s="154"/>
      <c r="OYK29" s="154"/>
      <c r="OYL29" s="154"/>
      <c r="OYM29" s="154"/>
      <c r="OYN29" s="154"/>
      <c r="OYO29" s="154"/>
      <c r="OYP29" s="154"/>
      <c r="OYQ29" s="154"/>
      <c r="OYR29" s="154"/>
      <c r="OYS29" s="154"/>
      <c r="OYT29" s="154"/>
      <c r="OYU29" s="154"/>
      <c r="OYV29" s="154"/>
      <c r="OYW29" s="154"/>
      <c r="OYX29" s="154"/>
      <c r="OYY29" s="154"/>
      <c r="OYZ29" s="154"/>
      <c r="OZA29" s="154"/>
      <c r="OZB29" s="154"/>
      <c r="OZC29" s="154"/>
      <c r="OZD29" s="154"/>
      <c r="OZE29" s="154"/>
      <c r="OZF29" s="154"/>
      <c r="OZG29" s="154"/>
      <c r="OZH29" s="154"/>
      <c r="OZI29" s="154"/>
      <c r="OZJ29" s="154"/>
      <c r="OZK29" s="154"/>
      <c r="OZL29" s="154"/>
      <c r="OZM29" s="154"/>
      <c r="OZN29" s="154"/>
      <c r="OZO29" s="154"/>
      <c r="OZP29" s="154"/>
      <c r="OZQ29" s="154"/>
      <c r="OZR29" s="154"/>
      <c r="OZS29" s="154"/>
      <c r="OZT29" s="154"/>
      <c r="OZU29" s="154"/>
      <c r="OZV29" s="154"/>
      <c r="OZW29" s="154"/>
      <c r="OZX29" s="154"/>
      <c r="OZY29" s="154"/>
      <c r="OZZ29" s="154"/>
      <c r="PAA29" s="154"/>
      <c r="PAB29" s="154"/>
      <c r="PAC29" s="154"/>
      <c r="PAD29" s="154"/>
      <c r="PAE29" s="154"/>
      <c r="PAF29" s="154"/>
      <c r="PAG29" s="154"/>
      <c r="PAH29" s="154"/>
      <c r="PAI29" s="154"/>
      <c r="PAJ29" s="154"/>
      <c r="PAK29" s="154"/>
      <c r="PAL29" s="154"/>
      <c r="PAM29" s="154"/>
      <c r="PAN29" s="154"/>
      <c r="PAO29" s="154"/>
      <c r="PAP29" s="154"/>
      <c r="PAQ29" s="154"/>
      <c r="PAR29" s="154"/>
      <c r="PAS29" s="154"/>
      <c r="PAT29" s="154"/>
      <c r="PAU29" s="154"/>
      <c r="PAV29" s="154"/>
      <c r="PAW29" s="154"/>
      <c r="PAX29" s="154"/>
      <c r="PAY29" s="154"/>
      <c r="PAZ29" s="154"/>
      <c r="PBA29" s="154"/>
      <c r="PBB29" s="154"/>
      <c r="PBC29" s="154"/>
      <c r="PBD29" s="154"/>
      <c r="PBE29" s="154"/>
      <c r="PBF29" s="154"/>
      <c r="PBG29" s="154"/>
      <c r="PBH29" s="154"/>
      <c r="PBI29" s="154"/>
      <c r="PBJ29" s="154"/>
      <c r="PBK29" s="154"/>
      <c r="PBL29" s="154"/>
      <c r="PBM29" s="154"/>
      <c r="PBN29" s="154"/>
      <c r="PBO29" s="154"/>
      <c r="PBP29" s="154"/>
      <c r="PBQ29" s="154"/>
      <c r="PBR29" s="154"/>
      <c r="PBS29" s="154"/>
      <c r="PBT29" s="154"/>
      <c r="PBU29" s="154"/>
      <c r="PBV29" s="154"/>
      <c r="PBW29" s="154"/>
      <c r="PBX29" s="154"/>
      <c r="PBY29" s="154"/>
      <c r="PBZ29" s="154"/>
      <c r="PCA29" s="154"/>
      <c r="PCB29" s="154"/>
      <c r="PCC29" s="154"/>
      <c r="PCD29" s="154"/>
      <c r="PCE29" s="154"/>
      <c r="PCF29" s="154"/>
      <c r="PCG29" s="154"/>
      <c r="PCH29" s="154"/>
      <c r="PCI29" s="154"/>
      <c r="PCJ29" s="154"/>
      <c r="PCK29" s="154"/>
      <c r="PCL29" s="154"/>
      <c r="PCM29" s="154"/>
      <c r="PCN29" s="154"/>
      <c r="PCO29" s="154"/>
      <c r="PCP29" s="154"/>
      <c r="PCQ29" s="154"/>
      <c r="PCR29" s="154"/>
      <c r="PCS29" s="154"/>
      <c r="PCT29" s="154"/>
      <c r="PCU29" s="154"/>
      <c r="PCV29" s="154"/>
      <c r="PCW29" s="154"/>
      <c r="PCX29" s="154"/>
      <c r="PCY29" s="154"/>
      <c r="PCZ29" s="154"/>
      <c r="PDA29" s="154"/>
      <c r="PDB29" s="154"/>
      <c r="PDC29" s="154"/>
      <c r="PDD29" s="154"/>
      <c r="PDE29" s="154"/>
      <c r="PDF29" s="154"/>
      <c r="PDG29" s="154"/>
      <c r="PDH29" s="154"/>
      <c r="PDI29" s="154"/>
      <c r="PDJ29" s="154"/>
      <c r="PDK29" s="154"/>
      <c r="PDL29" s="154"/>
      <c r="PDM29" s="154"/>
      <c r="PDN29" s="154"/>
      <c r="PDO29" s="154"/>
      <c r="PDP29" s="154"/>
      <c r="PDQ29" s="154"/>
      <c r="PDR29" s="154"/>
      <c r="PDS29" s="154"/>
      <c r="PDT29" s="154"/>
      <c r="PDU29" s="154"/>
      <c r="PDV29" s="154"/>
      <c r="PDW29" s="154"/>
      <c r="PDX29" s="154"/>
      <c r="PDY29" s="154"/>
      <c r="PDZ29" s="154"/>
      <c r="PEA29" s="154"/>
      <c r="PEB29" s="154"/>
      <c r="PEC29" s="154"/>
      <c r="PED29" s="154"/>
      <c r="PEE29" s="154"/>
      <c r="PEF29" s="154"/>
      <c r="PEG29" s="154"/>
      <c r="PEH29" s="154"/>
      <c r="PEI29" s="154"/>
      <c r="PEJ29" s="154"/>
      <c r="PEK29" s="154"/>
      <c r="PEL29" s="154"/>
      <c r="PEM29" s="154"/>
      <c r="PEN29" s="154"/>
      <c r="PEO29" s="154"/>
      <c r="PEP29" s="154"/>
      <c r="PEQ29" s="154"/>
      <c r="PER29" s="154"/>
      <c r="PES29" s="154"/>
      <c r="PET29" s="154"/>
      <c r="PEU29" s="154"/>
      <c r="PEV29" s="154"/>
      <c r="PEW29" s="154"/>
      <c r="PEX29" s="154"/>
      <c r="PEY29" s="154"/>
      <c r="PEZ29" s="154"/>
      <c r="PFA29" s="154"/>
      <c r="PFB29" s="154"/>
      <c r="PFC29" s="154"/>
      <c r="PFD29" s="154"/>
      <c r="PFE29" s="154"/>
      <c r="PFF29" s="154"/>
      <c r="PFG29" s="154"/>
      <c r="PFH29" s="154"/>
      <c r="PFI29" s="154"/>
      <c r="PFJ29" s="154"/>
      <c r="PFK29" s="154"/>
      <c r="PFL29" s="154"/>
      <c r="PFM29" s="154"/>
      <c r="PFN29" s="154"/>
      <c r="PFO29" s="154"/>
      <c r="PFP29" s="154"/>
      <c r="PFQ29" s="154"/>
      <c r="PFR29" s="154"/>
      <c r="PFS29" s="154"/>
      <c r="PFT29" s="154"/>
      <c r="PFU29" s="154"/>
      <c r="PFV29" s="154"/>
      <c r="PFW29" s="154"/>
      <c r="PFX29" s="154"/>
      <c r="PFY29" s="154"/>
      <c r="PFZ29" s="154"/>
      <c r="PGA29" s="154"/>
      <c r="PGB29" s="154"/>
      <c r="PGC29" s="154"/>
      <c r="PGD29" s="154"/>
      <c r="PGE29" s="154"/>
      <c r="PGF29" s="154"/>
      <c r="PGG29" s="154"/>
      <c r="PGH29" s="154"/>
      <c r="PGI29" s="154"/>
      <c r="PGJ29" s="154"/>
      <c r="PGK29" s="154"/>
      <c r="PGL29" s="154"/>
      <c r="PGM29" s="154"/>
      <c r="PGN29" s="154"/>
      <c r="PGO29" s="154"/>
      <c r="PGP29" s="154"/>
      <c r="PGQ29" s="154"/>
      <c r="PGR29" s="154"/>
      <c r="PGS29" s="154"/>
      <c r="PGT29" s="154"/>
      <c r="PGU29" s="154"/>
      <c r="PGV29" s="154"/>
      <c r="PGW29" s="154"/>
      <c r="PGX29" s="154"/>
      <c r="PGY29" s="154"/>
      <c r="PGZ29" s="154"/>
      <c r="PHA29" s="154"/>
      <c r="PHB29" s="154"/>
      <c r="PHC29" s="154"/>
      <c r="PHD29" s="154"/>
      <c r="PHE29" s="154"/>
      <c r="PHF29" s="154"/>
      <c r="PHG29" s="154"/>
      <c r="PHH29" s="154"/>
      <c r="PHI29" s="154"/>
      <c r="PHJ29" s="154"/>
      <c r="PHK29" s="154"/>
      <c r="PHL29" s="154"/>
      <c r="PHM29" s="154"/>
      <c r="PHN29" s="154"/>
      <c r="PHO29" s="154"/>
      <c r="PHP29" s="154"/>
      <c r="PHQ29" s="154"/>
      <c r="PHR29" s="154"/>
      <c r="PHS29" s="154"/>
      <c r="PHT29" s="154"/>
      <c r="PHU29" s="154"/>
      <c r="PHV29" s="154"/>
      <c r="PHW29" s="154"/>
      <c r="PHX29" s="154"/>
      <c r="PHY29" s="154"/>
      <c r="PHZ29" s="154"/>
      <c r="PIA29" s="154"/>
      <c r="PIB29" s="154"/>
      <c r="PIC29" s="154"/>
      <c r="PID29" s="154"/>
      <c r="PIE29" s="154"/>
      <c r="PIF29" s="154"/>
      <c r="PIG29" s="154"/>
      <c r="PIH29" s="154"/>
      <c r="PII29" s="154"/>
      <c r="PIJ29" s="154"/>
      <c r="PIK29" s="154"/>
      <c r="PIL29" s="154"/>
      <c r="PIM29" s="154"/>
      <c r="PIN29" s="154"/>
      <c r="PIO29" s="154"/>
      <c r="PIP29" s="154"/>
      <c r="PIQ29" s="154"/>
      <c r="PIR29" s="154"/>
      <c r="PIS29" s="154"/>
      <c r="PIT29" s="154"/>
      <c r="PIU29" s="154"/>
      <c r="PIV29" s="154"/>
      <c r="PIW29" s="154"/>
      <c r="PIX29" s="154"/>
      <c r="PIY29" s="154"/>
      <c r="PIZ29" s="154"/>
      <c r="PJA29" s="154"/>
      <c r="PJB29" s="154"/>
      <c r="PJC29" s="154"/>
      <c r="PJD29" s="154"/>
      <c r="PJE29" s="154"/>
      <c r="PJF29" s="154"/>
      <c r="PJG29" s="154"/>
      <c r="PJH29" s="154"/>
      <c r="PJI29" s="154"/>
      <c r="PJJ29" s="154"/>
      <c r="PJK29" s="154"/>
      <c r="PJL29" s="154"/>
      <c r="PJM29" s="154"/>
      <c r="PJN29" s="154"/>
      <c r="PJO29" s="154"/>
      <c r="PJP29" s="154"/>
      <c r="PJQ29" s="154"/>
      <c r="PJR29" s="154"/>
      <c r="PJS29" s="154"/>
      <c r="PJT29" s="154"/>
      <c r="PJU29" s="154"/>
      <c r="PJV29" s="154"/>
      <c r="PJW29" s="154"/>
      <c r="PJX29" s="154"/>
      <c r="PJY29" s="154"/>
      <c r="PJZ29" s="154"/>
      <c r="PKA29" s="154"/>
      <c r="PKB29" s="154"/>
      <c r="PKC29" s="154"/>
      <c r="PKD29" s="154"/>
      <c r="PKE29" s="154"/>
      <c r="PKF29" s="154"/>
      <c r="PKG29" s="154"/>
      <c r="PKH29" s="154"/>
      <c r="PKI29" s="154"/>
      <c r="PKJ29" s="154"/>
      <c r="PKK29" s="154"/>
      <c r="PKL29" s="154"/>
      <c r="PKM29" s="154"/>
      <c r="PKN29" s="154"/>
      <c r="PKO29" s="154"/>
      <c r="PKP29" s="154"/>
      <c r="PKQ29" s="154"/>
      <c r="PKR29" s="154"/>
      <c r="PKS29" s="154"/>
      <c r="PKT29" s="154"/>
      <c r="PKU29" s="154"/>
      <c r="PKV29" s="154"/>
      <c r="PKW29" s="154"/>
      <c r="PKX29" s="154"/>
      <c r="PKY29" s="154"/>
      <c r="PKZ29" s="154"/>
      <c r="PLA29" s="154"/>
      <c r="PLB29" s="154"/>
      <c r="PLC29" s="154"/>
      <c r="PLD29" s="154"/>
      <c r="PLE29" s="154"/>
      <c r="PLF29" s="154"/>
      <c r="PLG29" s="154"/>
      <c r="PLH29" s="154"/>
      <c r="PLI29" s="154"/>
      <c r="PLJ29" s="154"/>
      <c r="PLK29" s="154"/>
      <c r="PLL29" s="154"/>
      <c r="PLM29" s="154"/>
      <c r="PLN29" s="154"/>
      <c r="PLO29" s="154"/>
      <c r="PLP29" s="154"/>
      <c r="PLQ29" s="154"/>
      <c r="PLR29" s="154"/>
      <c r="PLS29" s="154"/>
      <c r="PLT29" s="154"/>
      <c r="PLU29" s="154"/>
      <c r="PLV29" s="154"/>
      <c r="PLW29" s="154"/>
      <c r="PLX29" s="154"/>
      <c r="PLY29" s="154"/>
      <c r="PLZ29" s="154"/>
      <c r="PMA29" s="154"/>
      <c r="PMB29" s="154"/>
      <c r="PMC29" s="154"/>
      <c r="PMD29" s="154"/>
      <c r="PME29" s="154"/>
      <c r="PMF29" s="154"/>
      <c r="PMG29" s="154"/>
      <c r="PMH29" s="154"/>
      <c r="PMI29" s="154"/>
      <c r="PMJ29" s="154"/>
      <c r="PMK29" s="154"/>
      <c r="PML29" s="154"/>
      <c r="PMM29" s="154"/>
      <c r="PMN29" s="154"/>
      <c r="PMO29" s="154"/>
      <c r="PMP29" s="154"/>
      <c r="PMQ29" s="154"/>
      <c r="PMR29" s="154"/>
      <c r="PMS29" s="154"/>
      <c r="PMT29" s="154"/>
      <c r="PMU29" s="154"/>
      <c r="PMV29" s="154"/>
      <c r="PMW29" s="154"/>
      <c r="PMX29" s="154"/>
      <c r="PMY29" s="154"/>
      <c r="PMZ29" s="154"/>
      <c r="PNA29" s="154"/>
      <c r="PNB29" s="154"/>
      <c r="PNC29" s="154"/>
      <c r="PND29" s="154"/>
      <c r="PNE29" s="154"/>
      <c r="PNF29" s="154"/>
      <c r="PNG29" s="154"/>
      <c r="PNH29" s="154"/>
      <c r="PNI29" s="154"/>
      <c r="PNJ29" s="154"/>
      <c r="PNK29" s="154"/>
      <c r="PNL29" s="154"/>
      <c r="PNM29" s="154"/>
      <c r="PNN29" s="154"/>
      <c r="PNO29" s="154"/>
      <c r="PNP29" s="154"/>
      <c r="PNQ29" s="154"/>
      <c r="PNR29" s="154"/>
      <c r="PNS29" s="154"/>
      <c r="PNT29" s="154"/>
      <c r="PNU29" s="154"/>
      <c r="PNV29" s="154"/>
      <c r="PNW29" s="154"/>
      <c r="PNX29" s="154"/>
      <c r="PNY29" s="154"/>
      <c r="PNZ29" s="154"/>
      <c r="POA29" s="154"/>
      <c r="POB29" s="154"/>
      <c r="POC29" s="154"/>
      <c r="POD29" s="154"/>
      <c r="POE29" s="154"/>
      <c r="POF29" s="154"/>
      <c r="POG29" s="154"/>
      <c r="POH29" s="154"/>
      <c r="POI29" s="154"/>
      <c r="POJ29" s="154"/>
      <c r="POK29" s="154"/>
      <c r="POL29" s="154"/>
      <c r="POM29" s="154"/>
      <c r="PON29" s="154"/>
      <c r="POO29" s="154"/>
      <c r="POP29" s="154"/>
      <c r="POQ29" s="154"/>
      <c r="POR29" s="154"/>
      <c r="POS29" s="154"/>
      <c r="POT29" s="154"/>
      <c r="POU29" s="154"/>
      <c r="POV29" s="154"/>
      <c r="POW29" s="154"/>
      <c r="POX29" s="154"/>
      <c r="POY29" s="154"/>
      <c r="POZ29" s="154"/>
      <c r="PPA29" s="154"/>
      <c r="PPB29" s="154"/>
      <c r="PPC29" s="154"/>
      <c r="PPD29" s="154"/>
      <c r="PPE29" s="154"/>
      <c r="PPF29" s="154"/>
      <c r="PPG29" s="154"/>
      <c r="PPH29" s="154"/>
      <c r="PPI29" s="154"/>
      <c r="PPJ29" s="154"/>
      <c r="PPK29" s="154"/>
      <c r="PPL29" s="154"/>
      <c r="PPM29" s="154"/>
      <c r="PPN29" s="154"/>
      <c r="PPO29" s="154"/>
      <c r="PPP29" s="154"/>
      <c r="PPQ29" s="154"/>
      <c r="PPR29" s="154"/>
      <c r="PPS29" s="154"/>
      <c r="PPT29" s="154"/>
      <c r="PPU29" s="154"/>
      <c r="PPV29" s="154"/>
      <c r="PPW29" s="154"/>
      <c r="PPX29" s="154"/>
      <c r="PPY29" s="154"/>
      <c r="PPZ29" s="154"/>
      <c r="PQA29" s="154"/>
      <c r="PQB29" s="154"/>
      <c r="PQC29" s="154"/>
      <c r="PQD29" s="154"/>
      <c r="PQE29" s="154"/>
      <c r="PQF29" s="154"/>
      <c r="PQG29" s="154"/>
      <c r="PQH29" s="154"/>
      <c r="PQI29" s="154"/>
      <c r="PQJ29" s="154"/>
      <c r="PQK29" s="154"/>
      <c r="PQL29" s="154"/>
      <c r="PQM29" s="154"/>
      <c r="PQN29" s="154"/>
      <c r="PQO29" s="154"/>
      <c r="PQP29" s="154"/>
      <c r="PQQ29" s="154"/>
      <c r="PQR29" s="154"/>
      <c r="PQS29" s="154"/>
      <c r="PQT29" s="154"/>
      <c r="PQU29" s="154"/>
      <c r="PQV29" s="154"/>
      <c r="PQW29" s="154"/>
      <c r="PQX29" s="154"/>
      <c r="PQY29" s="154"/>
      <c r="PQZ29" s="154"/>
      <c r="PRA29" s="154"/>
      <c r="PRB29" s="154"/>
      <c r="PRC29" s="154"/>
      <c r="PRD29" s="154"/>
      <c r="PRE29" s="154"/>
      <c r="PRF29" s="154"/>
      <c r="PRG29" s="154"/>
      <c r="PRH29" s="154"/>
      <c r="PRI29" s="154"/>
      <c r="PRJ29" s="154"/>
      <c r="PRK29" s="154"/>
      <c r="PRL29" s="154"/>
      <c r="PRM29" s="154"/>
      <c r="PRN29" s="154"/>
      <c r="PRO29" s="154"/>
      <c r="PRP29" s="154"/>
      <c r="PRQ29" s="154"/>
      <c r="PRR29" s="154"/>
      <c r="PRS29" s="154"/>
      <c r="PRT29" s="154"/>
      <c r="PRU29" s="154"/>
      <c r="PRV29" s="154"/>
      <c r="PRW29" s="154"/>
      <c r="PRX29" s="154"/>
      <c r="PRY29" s="154"/>
      <c r="PRZ29" s="154"/>
      <c r="PSA29" s="154"/>
      <c r="PSB29" s="154"/>
      <c r="PSC29" s="154"/>
      <c r="PSD29" s="154"/>
      <c r="PSE29" s="154"/>
      <c r="PSF29" s="154"/>
      <c r="PSG29" s="154"/>
      <c r="PSH29" s="154"/>
      <c r="PSI29" s="154"/>
      <c r="PSJ29" s="154"/>
      <c r="PSK29" s="154"/>
      <c r="PSL29" s="154"/>
      <c r="PSM29" s="154"/>
      <c r="PSN29" s="154"/>
      <c r="PSO29" s="154"/>
      <c r="PSP29" s="154"/>
      <c r="PSQ29" s="154"/>
      <c r="PSR29" s="154"/>
      <c r="PSS29" s="154"/>
      <c r="PST29" s="154"/>
      <c r="PSU29" s="154"/>
      <c r="PSV29" s="154"/>
      <c r="PSW29" s="154"/>
      <c r="PSX29" s="154"/>
      <c r="PSY29" s="154"/>
      <c r="PSZ29" s="154"/>
      <c r="PTA29" s="154"/>
      <c r="PTB29" s="154"/>
      <c r="PTC29" s="154"/>
      <c r="PTD29" s="154"/>
      <c r="PTE29" s="154"/>
      <c r="PTF29" s="154"/>
      <c r="PTG29" s="154"/>
      <c r="PTH29" s="154"/>
      <c r="PTI29" s="154"/>
      <c r="PTJ29" s="154"/>
      <c r="PTK29" s="154"/>
      <c r="PTL29" s="154"/>
      <c r="PTM29" s="154"/>
      <c r="PTN29" s="154"/>
      <c r="PTO29" s="154"/>
      <c r="PTP29" s="154"/>
      <c r="PTQ29" s="154"/>
      <c r="PTR29" s="154"/>
      <c r="PTS29" s="154"/>
      <c r="PTT29" s="154"/>
      <c r="PTU29" s="154"/>
      <c r="PTV29" s="154"/>
      <c r="PTW29" s="154"/>
      <c r="PTX29" s="154"/>
      <c r="PTY29" s="154"/>
      <c r="PTZ29" s="154"/>
      <c r="PUA29" s="154"/>
      <c r="PUB29" s="154"/>
      <c r="PUC29" s="154"/>
      <c r="PUD29" s="154"/>
      <c r="PUE29" s="154"/>
      <c r="PUF29" s="154"/>
      <c r="PUG29" s="154"/>
      <c r="PUH29" s="154"/>
      <c r="PUI29" s="154"/>
      <c r="PUJ29" s="154"/>
      <c r="PUK29" s="154"/>
      <c r="PUL29" s="154"/>
      <c r="PUM29" s="154"/>
      <c r="PUN29" s="154"/>
      <c r="PUO29" s="154"/>
      <c r="PUP29" s="154"/>
      <c r="PUQ29" s="154"/>
      <c r="PUR29" s="154"/>
      <c r="PUS29" s="154"/>
      <c r="PUT29" s="154"/>
      <c r="PUU29" s="154"/>
      <c r="PUV29" s="154"/>
      <c r="PUW29" s="154"/>
      <c r="PUX29" s="154"/>
      <c r="PUY29" s="154"/>
      <c r="PUZ29" s="154"/>
      <c r="PVA29" s="154"/>
      <c r="PVB29" s="154"/>
      <c r="PVC29" s="154"/>
      <c r="PVD29" s="154"/>
      <c r="PVE29" s="154"/>
      <c r="PVF29" s="154"/>
      <c r="PVG29" s="154"/>
      <c r="PVH29" s="154"/>
      <c r="PVI29" s="154"/>
      <c r="PVJ29" s="154"/>
      <c r="PVK29" s="154"/>
      <c r="PVL29" s="154"/>
      <c r="PVM29" s="154"/>
      <c r="PVN29" s="154"/>
      <c r="PVO29" s="154"/>
      <c r="PVP29" s="154"/>
      <c r="PVQ29" s="154"/>
      <c r="PVR29" s="154"/>
      <c r="PVS29" s="154"/>
      <c r="PVT29" s="154"/>
      <c r="PVU29" s="154"/>
      <c r="PVV29" s="154"/>
      <c r="PVW29" s="154"/>
      <c r="PVX29" s="154"/>
      <c r="PVY29" s="154"/>
      <c r="PVZ29" s="154"/>
      <c r="PWA29" s="154"/>
      <c r="PWB29" s="154"/>
      <c r="PWC29" s="154"/>
      <c r="PWD29" s="154"/>
      <c r="PWE29" s="154"/>
      <c r="PWF29" s="154"/>
      <c r="PWG29" s="154"/>
      <c r="PWH29" s="154"/>
      <c r="PWI29" s="154"/>
      <c r="PWJ29" s="154"/>
      <c r="PWK29" s="154"/>
      <c r="PWL29" s="154"/>
      <c r="PWM29" s="154"/>
      <c r="PWN29" s="154"/>
      <c r="PWO29" s="154"/>
      <c r="PWP29" s="154"/>
      <c r="PWQ29" s="154"/>
      <c r="PWR29" s="154"/>
      <c r="PWS29" s="154"/>
      <c r="PWT29" s="154"/>
      <c r="PWU29" s="154"/>
      <c r="PWV29" s="154"/>
      <c r="PWW29" s="154"/>
      <c r="PWX29" s="154"/>
      <c r="PWY29" s="154"/>
      <c r="PWZ29" s="154"/>
      <c r="PXA29" s="154"/>
      <c r="PXB29" s="154"/>
      <c r="PXC29" s="154"/>
      <c r="PXD29" s="154"/>
      <c r="PXE29" s="154"/>
      <c r="PXF29" s="154"/>
      <c r="PXG29" s="154"/>
      <c r="PXH29" s="154"/>
      <c r="PXI29" s="154"/>
      <c r="PXJ29" s="154"/>
      <c r="PXK29" s="154"/>
      <c r="PXL29" s="154"/>
      <c r="PXM29" s="154"/>
      <c r="PXN29" s="154"/>
      <c r="PXO29" s="154"/>
      <c r="PXP29" s="154"/>
      <c r="PXQ29" s="154"/>
      <c r="PXR29" s="154"/>
      <c r="PXS29" s="154"/>
      <c r="PXT29" s="154"/>
      <c r="PXU29" s="154"/>
      <c r="PXV29" s="154"/>
      <c r="PXW29" s="154"/>
      <c r="PXX29" s="154"/>
      <c r="PXY29" s="154"/>
      <c r="PXZ29" s="154"/>
      <c r="PYA29" s="154"/>
      <c r="PYB29" s="154"/>
      <c r="PYC29" s="154"/>
      <c r="PYD29" s="154"/>
      <c r="PYE29" s="154"/>
      <c r="PYF29" s="154"/>
      <c r="PYG29" s="154"/>
      <c r="PYH29" s="154"/>
      <c r="PYI29" s="154"/>
      <c r="PYJ29" s="154"/>
      <c r="PYK29" s="154"/>
      <c r="PYL29" s="154"/>
      <c r="PYM29" s="154"/>
      <c r="PYN29" s="154"/>
      <c r="PYO29" s="154"/>
      <c r="PYP29" s="154"/>
      <c r="PYQ29" s="154"/>
      <c r="PYR29" s="154"/>
      <c r="PYS29" s="154"/>
      <c r="PYT29" s="154"/>
      <c r="PYU29" s="154"/>
      <c r="PYV29" s="154"/>
      <c r="PYW29" s="154"/>
      <c r="PYX29" s="154"/>
      <c r="PYY29" s="154"/>
      <c r="PYZ29" s="154"/>
      <c r="PZA29" s="154"/>
      <c r="PZB29" s="154"/>
      <c r="PZC29" s="154"/>
      <c r="PZD29" s="154"/>
      <c r="PZE29" s="154"/>
      <c r="PZF29" s="154"/>
      <c r="PZG29" s="154"/>
      <c r="PZH29" s="154"/>
      <c r="PZI29" s="154"/>
      <c r="PZJ29" s="154"/>
      <c r="PZK29" s="154"/>
      <c r="PZL29" s="154"/>
      <c r="PZM29" s="154"/>
      <c r="PZN29" s="154"/>
      <c r="PZO29" s="154"/>
      <c r="PZP29" s="154"/>
      <c r="PZQ29" s="154"/>
      <c r="PZR29" s="154"/>
      <c r="PZS29" s="154"/>
      <c r="PZT29" s="154"/>
      <c r="PZU29" s="154"/>
      <c r="PZV29" s="154"/>
      <c r="PZW29" s="154"/>
      <c r="PZX29" s="154"/>
      <c r="PZY29" s="154"/>
      <c r="PZZ29" s="154"/>
      <c r="QAA29" s="154"/>
      <c r="QAB29" s="154"/>
      <c r="QAC29" s="154"/>
      <c r="QAD29" s="154"/>
      <c r="QAE29" s="154"/>
      <c r="QAF29" s="154"/>
      <c r="QAG29" s="154"/>
      <c r="QAH29" s="154"/>
      <c r="QAI29" s="154"/>
      <c r="QAJ29" s="154"/>
      <c r="QAK29" s="154"/>
      <c r="QAL29" s="154"/>
      <c r="QAM29" s="154"/>
      <c r="QAN29" s="154"/>
      <c r="QAO29" s="154"/>
      <c r="QAP29" s="154"/>
      <c r="QAQ29" s="154"/>
      <c r="QAR29" s="154"/>
      <c r="QAS29" s="154"/>
      <c r="QAT29" s="154"/>
      <c r="QAU29" s="154"/>
      <c r="QAV29" s="154"/>
      <c r="QAW29" s="154"/>
      <c r="QAX29" s="154"/>
      <c r="QAY29" s="154"/>
      <c r="QAZ29" s="154"/>
      <c r="QBA29" s="154"/>
      <c r="QBB29" s="154"/>
      <c r="QBC29" s="154"/>
      <c r="QBD29" s="154"/>
      <c r="QBE29" s="154"/>
      <c r="QBF29" s="154"/>
      <c r="QBG29" s="154"/>
      <c r="QBH29" s="154"/>
      <c r="QBI29" s="154"/>
      <c r="QBJ29" s="154"/>
      <c r="QBK29" s="154"/>
      <c r="QBL29" s="154"/>
      <c r="QBM29" s="154"/>
      <c r="QBN29" s="154"/>
      <c r="QBO29" s="154"/>
      <c r="QBP29" s="154"/>
      <c r="QBQ29" s="154"/>
      <c r="QBR29" s="154"/>
      <c r="QBS29" s="154"/>
      <c r="QBT29" s="154"/>
      <c r="QBU29" s="154"/>
      <c r="QBV29" s="154"/>
      <c r="QBW29" s="154"/>
      <c r="QBX29" s="154"/>
      <c r="QBY29" s="154"/>
      <c r="QBZ29" s="154"/>
      <c r="QCA29" s="154"/>
      <c r="QCB29" s="154"/>
      <c r="QCC29" s="154"/>
      <c r="QCD29" s="154"/>
      <c r="QCE29" s="154"/>
      <c r="QCF29" s="154"/>
      <c r="QCG29" s="154"/>
      <c r="QCH29" s="154"/>
      <c r="QCI29" s="154"/>
      <c r="QCJ29" s="154"/>
      <c r="QCK29" s="154"/>
      <c r="QCL29" s="154"/>
      <c r="QCM29" s="154"/>
      <c r="QCN29" s="154"/>
      <c r="QCO29" s="154"/>
      <c r="QCP29" s="154"/>
      <c r="QCQ29" s="154"/>
      <c r="QCR29" s="154"/>
      <c r="QCS29" s="154"/>
      <c r="QCT29" s="154"/>
      <c r="QCU29" s="154"/>
      <c r="QCV29" s="154"/>
      <c r="QCW29" s="154"/>
      <c r="QCX29" s="154"/>
      <c r="QCY29" s="154"/>
      <c r="QCZ29" s="154"/>
      <c r="QDA29" s="154"/>
      <c r="QDB29" s="154"/>
      <c r="QDC29" s="154"/>
      <c r="QDD29" s="154"/>
      <c r="QDE29" s="154"/>
      <c r="QDF29" s="154"/>
      <c r="QDG29" s="154"/>
      <c r="QDH29" s="154"/>
      <c r="QDI29" s="154"/>
      <c r="QDJ29" s="154"/>
      <c r="QDK29" s="154"/>
      <c r="QDL29" s="154"/>
      <c r="QDM29" s="154"/>
      <c r="QDN29" s="154"/>
      <c r="QDO29" s="154"/>
      <c r="QDP29" s="154"/>
      <c r="QDQ29" s="154"/>
      <c r="QDR29" s="154"/>
      <c r="QDS29" s="154"/>
      <c r="QDT29" s="154"/>
      <c r="QDU29" s="154"/>
      <c r="QDV29" s="154"/>
      <c r="QDW29" s="154"/>
      <c r="QDX29" s="154"/>
      <c r="QDY29" s="154"/>
      <c r="QDZ29" s="154"/>
      <c r="QEA29" s="154"/>
      <c r="QEB29" s="154"/>
      <c r="QEC29" s="154"/>
      <c r="QED29" s="154"/>
      <c r="QEE29" s="154"/>
      <c r="QEF29" s="154"/>
      <c r="QEG29" s="154"/>
      <c r="QEH29" s="154"/>
      <c r="QEI29" s="154"/>
      <c r="QEJ29" s="154"/>
      <c r="QEK29" s="154"/>
      <c r="QEL29" s="154"/>
      <c r="QEM29" s="154"/>
      <c r="QEN29" s="154"/>
      <c r="QEO29" s="154"/>
      <c r="QEP29" s="154"/>
      <c r="QEQ29" s="154"/>
      <c r="QER29" s="154"/>
      <c r="QES29" s="154"/>
      <c r="QET29" s="154"/>
      <c r="QEU29" s="154"/>
      <c r="QEV29" s="154"/>
      <c r="QEW29" s="154"/>
      <c r="QEX29" s="154"/>
      <c r="QEY29" s="154"/>
      <c r="QEZ29" s="154"/>
      <c r="QFA29" s="154"/>
      <c r="QFB29" s="154"/>
      <c r="QFC29" s="154"/>
      <c r="QFD29" s="154"/>
      <c r="QFE29" s="154"/>
      <c r="QFF29" s="154"/>
      <c r="QFG29" s="154"/>
      <c r="QFH29" s="154"/>
      <c r="QFI29" s="154"/>
      <c r="QFJ29" s="154"/>
      <c r="QFK29" s="154"/>
      <c r="QFL29" s="154"/>
      <c r="QFM29" s="154"/>
      <c r="QFN29" s="154"/>
      <c r="QFO29" s="154"/>
      <c r="QFP29" s="154"/>
      <c r="QFQ29" s="154"/>
      <c r="QFR29" s="154"/>
      <c r="QFS29" s="154"/>
      <c r="QFT29" s="154"/>
      <c r="QFU29" s="154"/>
      <c r="QFV29" s="154"/>
      <c r="QFW29" s="154"/>
      <c r="QFX29" s="154"/>
      <c r="QFY29" s="154"/>
      <c r="QFZ29" s="154"/>
      <c r="QGA29" s="154"/>
      <c r="QGB29" s="154"/>
      <c r="QGC29" s="154"/>
      <c r="QGD29" s="154"/>
      <c r="QGE29" s="154"/>
      <c r="QGF29" s="154"/>
      <c r="QGG29" s="154"/>
      <c r="QGH29" s="154"/>
      <c r="QGI29" s="154"/>
      <c r="QGJ29" s="154"/>
      <c r="QGK29" s="154"/>
      <c r="QGL29" s="154"/>
      <c r="QGM29" s="154"/>
      <c r="QGN29" s="154"/>
      <c r="QGO29" s="154"/>
      <c r="QGP29" s="154"/>
      <c r="QGQ29" s="154"/>
      <c r="QGR29" s="154"/>
      <c r="QGS29" s="154"/>
      <c r="QGT29" s="154"/>
      <c r="QGU29" s="154"/>
      <c r="QGV29" s="154"/>
      <c r="QGW29" s="154"/>
      <c r="QGX29" s="154"/>
      <c r="QGY29" s="154"/>
      <c r="QGZ29" s="154"/>
      <c r="QHA29" s="154"/>
      <c r="QHB29" s="154"/>
      <c r="QHC29" s="154"/>
      <c r="QHD29" s="154"/>
      <c r="QHE29" s="154"/>
      <c r="QHF29" s="154"/>
      <c r="QHG29" s="154"/>
      <c r="QHH29" s="154"/>
      <c r="QHI29" s="154"/>
      <c r="QHJ29" s="154"/>
      <c r="QHK29" s="154"/>
      <c r="QHL29" s="154"/>
      <c r="QHM29" s="154"/>
      <c r="QHN29" s="154"/>
      <c r="QHO29" s="154"/>
      <c r="QHP29" s="154"/>
      <c r="QHQ29" s="154"/>
      <c r="QHR29" s="154"/>
      <c r="QHS29" s="154"/>
      <c r="QHT29" s="154"/>
      <c r="QHU29" s="154"/>
      <c r="QHV29" s="154"/>
      <c r="QHW29" s="154"/>
      <c r="QHX29" s="154"/>
      <c r="QHY29" s="154"/>
      <c r="QHZ29" s="154"/>
      <c r="QIA29" s="154"/>
      <c r="QIB29" s="154"/>
      <c r="QIC29" s="154"/>
      <c r="QID29" s="154"/>
      <c r="QIE29" s="154"/>
      <c r="QIF29" s="154"/>
      <c r="QIG29" s="154"/>
      <c r="QIH29" s="154"/>
      <c r="QII29" s="154"/>
      <c r="QIJ29" s="154"/>
      <c r="QIK29" s="154"/>
      <c r="QIL29" s="154"/>
      <c r="QIM29" s="154"/>
      <c r="QIN29" s="154"/>
      <c r="QIO29" s="154"/>
      <c r="QIP29" s="154"/>
      <c r="QIQ29" s="154"/>
      <c r="QIR29" s="154"/>
      <c r="QIS29" s="154"/>
      <c r="QIT29" s="154"/>
      <c r="QIU29" s="154"/>
      <c r="QIV29" s="154"/>
      <c r="QIW29" s="154"/>
      <c r="QIX29" s="154"/>
      <c r="QIY29" s="154"/>
      <c r="QIZ29" s="154"/>
      <c r="QJA29" s="154"/>
      <c r="QJB29" s="154"/>
      <c r="QJC29" s="154"/>
      <c r="QJD29" s="154"/>
      <c r="QJE29" s="154"/>
      <c r="QJF29" s="154"/>
      <c r="QJG29" s="154"/>
      <c r="QJH29" s="154"/>
      <c r="QJI29" s="154"/>
      <c r="QJJ29" s="154"/>
      <c r="QJK29" s="154"/>
      <c r="QJL29" s="154"/>
      <c r="QJM29" s="154"/>
      <c r="QJN29" s="154"/>
      <c r="QJO29" s="154"/>
      <c r="QJP29" s="154"/>
      <c r="QJQ29" s="154"/>
      <c r="QJR29" s="154"/>
      <c r="QJS29" s="154"/>
      <c r="QJT29" s="154"/>
      <c r="QJU29" s="154"/>
      <c r="QJV29" s="154"/>
      <c r="QJW29" s="154"/>
      <c r="QJX29" s="154"/>
      <c r="QJY29" s="154"/>
      <c r="QJZ29" s="154"/>
      <c r="QKA29" s="154"/>
      <c r="QKB29" s="154"/>
      <c r="QKC29" s="154"/>
      <c r="QKD29" s="154"/>
      <c r="QKE29" s="154"/>
      <c r="QKF29" s="154"/>
      <c r="QKG29" s="154"/>
      <c r="QKH29" s="154"/>
      <c r="QKI29" s="154"/>
      <c r="QKJ29" s="154"/>
      <c r="QKK29" s="154"/>
      <c r="QKL29" s="154"/>
      <c r="QKM29" s="154"/>
      <c r="QKN29" s="154"/>
      <c r="QKO29" s="154"/>
      <c r="QKP29" s="154"/>
      <c r="QKQ29" s="154"/>
      <c r="QKR29" s="154"/>
      <c r="QKS29" s="154"/>
      <c r="QKT29" s="154"/>
      <c r="QKU29" s="154"/>
      <c r="QKV29" s="154"/>
      <c r="QKW29" s="154"/>
      <c r="QKX29" s="154"/>
      <c r="QKY29" s="154"/>
      <c r="QKZ29" s="154"/>
      <c r="QLA29" s="154"/>
      <c r="QLB29" s="154"/>
      <c r="QLC29" s="154"/>
      <c r="QLD29" s="154"/>
      <c r="QLE29" s="154"/>
      <c r="QLF29" s="154"/>
      <c r="QLG29" s="154"/>
      <c r="QLH29" s="154"/>
      <c r="QLI29" s="154"/>
      <c r="QLJ29" s="154"/>
      <c r="QLK29" s="154"/>
      <c r="QLL29" s="154"/>
      <c r="QLM29" s="154"/>
      <c r="QLN29" s="154"/>
      <c r="QLO29" s="154"/>
      <c r="QLP29" s="154"/>
      <c r="QLQ29" s="154"/>
      <c r="QLR29" s="154"/>
      <c r="QLS29" s="154"/>
      <c r="QLT29" s="154"/>
      <c r="QLU29" s="154"/>
      <c r="QLV29" s="154"/>
      <c r="QLW29" s="154"/>
      <c r="QLX29" s="154"/>
      <c r="QLY29" s="154"/>
      <c r="QLZ29" s="154"/>
      <c r="QMA29" s="154"/>
      <c r="QMB29" s="154"/>
      <c r="QMC29" s="154"/>
      <c r="QMD29" s="154"/>
      <c r="QME29" s="154"/>
      <c r="QMF29" s="154"/>
      <c r="QMG29" s="154"/>
      <c r="QMH29" s="154"/>
      <c r="QMI29" s="154"/>
      <c r="QMJ29" s="154"/>
      <c r="QMK29" s="154"/>
      <c r="QML29" s="154"/>
      <c r="QMM29" s="154"/>
      <c r="QMN29" s="154"/>
      <c r="QMO29" s="154"/>
      <c r="QMP29" s="154"/>
      <c r="QMQ29" s="154"/>
      <c r="QMR29" s="154"/>
      <c r="QMS29" s="154"/>
      <c r="QMT29" s="154"/>
      <c r="QMU29" s="154"/>
      <c r="QMV29" s="154"/>
      <c r="QMW29" s="154"/>
      <c r="QMX29" s="154"/>
      <c r="QMY29" s="154"/>
      <c r="QMZ29" s="154"/>
      <c r="QNA29" s="154"/>
      <c r="QNB29" s="154"/>
      <c r="QNC29" s="154"/>
      <c r="QND29" s="154"/>
      <c r="QNE29" s="154"/>
      <c r="QNF29" s="154"/>
      <c r="QNG29" s="154"/>
      <c r="QNH29" s="154"/>
      <c r="QNI29" s="154"/>
      <c r="QNJ29" s="154"/>
      <c r="QNK29" s="154"/>
      <c r="QNL29" s="154"/>
      <c r="QNM29" s="154"/>
      <c r="QNN29" s="154"/>
      <c r="QNO29" s="154"/>
      <c r="QNP29" s="154"/>
      <c r="QNQ29" s="154"/>
      <c r="QNR29" s="154"/>
      <c r="QNS29" s="154"/>
      <c r="QNT29" s="154"/>
      <c r="QNU29" s="154"/>
      <c r="QNV29" s="154"/>
      <c r="QNW29" s="154"/>
      <c r="QNX29" s="154"/>
      <c r="QNY29" s="154"/>
      <c r="QNZ29" s="154"/>
      <c r="QOA29" s="154"/>
      <c r="QOB29" s="154"/>
      <c r="QOC29" s="154"/>
      <c r="QOD29" s="154"/>
      <c r="QOE29" s="154"/>
      <c r="QOF29" s="154"/>
      <c r="QOG29" s="154"/>
      <c r="QOH29" s="154"/>
      <c r="QOI29" s="154"/>
      <c r="QOJ29" s="154"/>
      <c r="QOK29" s="154"/>
      <c r="QOL29" s="154"/>
      <c r="QOM29" s="154"/>
      <c r="QON29" s="154"/>
      <c r="QOO29" s="154"/>
      <c r="QOP29" s="154"/>
      <c r="QOQ29" s="154"/>
      <c r="QOR29" s="154"/>
      <c r="QOS29" s="154"/>
      <c r="QOT29" s="154"/>
      <c r="QOU29" s="154"/>
      <c r="QOV29" s="154"/>
      <c r="QOW29" s="154"/>
      <c r="QOX29" s="154"/>
      <c r="QOY29" s="154"/>
      <c r="QOZ29" s="154"/>
      <c r="QPA29" s="154"/>
      <c r="QPB29" s="154"/>
      <c r="QPC29" s="154"/>
      <c r="QPD29" s="154"/>
      <c r="QPE29" s="154"/>
      <c r="QPF29" s="154"/>
      <c r="QPG29" s="154"/>
      <c r="QPH29" s="154"/>
      <c r="QPI29" s="154"/>
      <c r="QPJ29" s="154"/>
      <c r="QPK29" s="154"/>
      <c r="QPL29" s="154"/>
      <c r="QPM29" s="154"/>
      <c r="QPN29" s="154"/>
      <c r="QPO29" s="154"/>
      <c r="QPP29" s="154"/>
      <c r="QPQ29" s="154"/>
      <c r="QPR29" s="154"/>
      <c r="QPS29" s="154"/>
      <c r="QPT29" s="154"/>
      <c r="QPU29" s="154"/>
      <c r="QPV29" s="154"/>
      <c r="QPW29" s="154"/>
      <c r="QPX29" s="154"/>
      <c r="QPY29" s="154"/>
      <c r="QPZ29" s="154"/>
      <c r="QQA29" s="154"/>
      <c r="QQB29" s="154"/>
      <c r="QQC29" s="154"/>
      <c r="QQD29" s="154"/>
      <c r="QQE29" s="154"/>
      <c r="QQF29" s="154"/>
      <c r="QQG29" s="154"/>
      <c r="QQH29" s="154"/>
      <c r="QQI29" s="154"/>
      <c r="QQJ29" s="154"/>
      <c r="QQK29" s="154"/>
      <c r="QQL29" s="154"/>
      <c r="QQM29" s="154"/>
      <c r="QQN29" s="154"/>
      <c r="QQO29" s="154"/>
      <c r="QQP29" s="154"/>
      <c r="QQQ29" s="154"/>
      <c r="QQR29" s="154"/>
      <c r="QQS29" s="154"/>
      <c r="QQT29" s="154"/>
      <c r="QQU29" s="154"/>
      <c r="QQV29" s="154"/>
      <c r="QQW29" s="154"/>
      <c r="QQX29" s="154"/>
      <c r="QQY29" s="154"/>
      <c r="QQZ29" s="154"/>
      <c r="QRA29" s="154"/>
      <c r="QRB29" s="154"/>
      <c r="QRC29" s="154"/>
      <c r="QRD29" s="154"/>
      <c r="QRE29" s="154"/>
      <c r="QRF29" s="154"/>
      <c r="QRG29" s="154"/>
      <c r="QRH29" s="154"/>
      <c r="QRI29" s="154"/>
      <c r="QRJ29" s="154"/>
      <c r="QRK29" s="154"/>
      <c r="QRL29" s="154"/>
      <c r="QRM29" s="154"/>
      <c r="QRN29" s="154"/>
      <c r="QRO29" s="154"/>
      <c r="QRP29" s="154"/>
      <c r="QRQ29" s="154"/>
      <c r="QRR29" s="154"/>
      <c r="QRS29" s="154"/>
      <c r="QRT29" s="154"/>
      <c r="QRU29" s="154"/>
      <c r="QRV29" s="154"/>
      <c r="QRW29" s="154"/>
      <c r="QRX29" s="154"/>
      <c r="QRY29" s="154"/>
      <c r="QRZ29" s="154"/>
      <c r="QSA29" s="154"/>
      <c r="QSB29" s="154"/>
      <c r="QSC29" s="154"/>
      <c r="QSD29" s="154"/>
      <c r="QSE29" s="154"/>
      <c r="QSF29" s="154"/>
      <c r="QSG29" s="154"/>
      <c r="QSH29" s="154"/>
      <c r="QSI29" s="154"/>
      <c r="QSJ29" s="154"/>
      <c r="QSK29" s="154"/>
      <c r="QSL29" s="154"/>
      <c r="QSM29" s="154"/>
      <c r="QSN29" s="154"/>
      <c r="QSO29" s="154"/>
      <c r="QSP29" s="154"/>
      <c r="QSQ29" s="154"/>
      <c r="QSR29" s="154"/>
      <c r="QSS29" s="154"/>
      <c r="QST29" s="154"/>
      <c r="QSU29" s="154"/>
      <c r="QSV29" s="154"/>
      <c r="QSW29" s="154"/>
      <c r="QSX29" s="154"/>
      <c r="QSY29" s="154"/>
      <c r="QSZ29" s="154"/>
      <c r="QTA29" s="154"/>
      <c r="QTB29" s="154"/>
      <c r="QTC29" s="154"/>
      <c r="QTD29" s="154"/>
      <c r="QTE29" s="154"/>
      <c r="QTF29" s="154"/>
      <c r="QTG29" s="154"/>
      <c r="QTH29" s="154"/>
      <c r="QTI29" s="154"/>
      <c r="QTJ29" s="154"/>
      <c r="QTK29" s="154"/>
      <c r="QTL29" s="154"/>
      <c r="QTM29" s="154"/>
      <c r="QTN29" s="154"/>
      <c r="QTO29" s="154"/>
      <c r="QTP29" s="154"/>
      <c r="QTQ29" s="154"/>
      <c r="QTR29" s="154"/>
      <c r="QTS29" s="154"/>
      <c r="QTT29" s="154"/>
      <c r="QTU29" s="154"/>
      <c r="QTV29" s="154"/>
      <c r="QTW29" s="154"/>
      <c r="QTX29" s="154"/>
      <c r="QTY29" s="154"/>
      <c r="QTZ29" s="154"/>
      <c r="QUA29" s="154"/>
      <c r="QUB29" s="154"/>
      <c r="QUC29" s="154"/>
      <c r="QUD29" s="154"/>
      <c r="QUE29" s="154"/>
      <c r="QUF29" s="154"/>
      <c r="QUG29" s="154"/>
      <c r="QUH29" s="154"/>
      <c r="QUI29" s="154"/>
      <c r="QUJ29" s="154"/>
      <c r="QUK29" s="154"/>
      <c r="QUL29" s="154"/>
      <c r="QUM29" s="154"/>
      <c r="QUN29" s="154"/>
      <c r="QUO29" s="154"/>
      <c r="QUP29" s="154"/>
      <c r="QUQ29" s="154"/>
      <c r="QUR29" s="154"/>
      <c r="QUS29" s="154"/>
      <c r="QUT29" s="154"/>
      <c r="QUU29" s="154"/>
      <c r="QUV29" s="154"/>
      <c r="QUW29" s="154"/>
      <c r="QUX29" s="154"/>
      <c r="QUY29" s="154"/>
      <c r="QUZ29" s="154"/>
      <c r="QVA29" s="154"/>
      <c r="QVB29" s="154"/>
      <c r="QVC29" s="154"/>
      <c r="QVD29" s="154"/>
      <c r="QVE29" s="154"/>
      <c r="QVF29" s="154"/>
      <c r="QVG29" s="154"/>
      <c r="QVH29" s="154"/>
      <c r="QVI29" s="154"/>
      <c r="QVJ29" s="154"/>
      <c r="QVK29" s="154"/>
      <c r="QVL29" s="154"/>
      <c r="QVM29" s="154"/>
      <c r="QVN29" s="154"/>
      <c r="QVO29" s="154"/>
      <c r="QVP29" s="154"/>
      <c r="QVQ29" s="154"/>
      <c r="QVR29" s="154"/>
      <c r="QVS29" s="154"/>
      <c r="QVT29" s="154"/>
      <c r="QVU29" s="154"/>
      <c r="QVV29" s="154"/>
      <c r="QVW29" s="154"/>
      <c r="QVX29" s="154"/>
      <c r="QVY29" s="154"/>
      <c r="QVZ29" s="154"/>
      <c r="QWA29" s="154"/>
      <c r="QWB29" s="154"/>
      <c r="QWC29" s="154"/>
      <c r="QWD29" s="154"/>
      <c r="QWE29" s="154"/>
      <c r="QWF29" s="154"/>
      <c r="QWG29" s="154"/>
      <c r="QWH29" s="154"/>
      <c r="QWI29" s="154"/>
      <c r="QWJ29" s="154"/>
      <c r="QWK29" s="154"/>
      <c r="QWL29" s="154"/>
      <c r="QWM29" s="154"/>
      <c r="QWN29" s="154"/>
      <c r="QWO29" s="154"/>
      <c r="QWP29" s="154"/>
      <c r="QWQ29" s="154"/>
      <c r="QWR29" s="154"/>
      <c r="QWS29" s="154"/>
      <c r="QWT29" s="154"/>
      <c r="QWU29" s="154"/>
      <c r="QWV29" s="154"/>
      <c r="QWW29" s="154"/>
      <c r="QWX29" s="154"/>
      <c r="QWY29" s="154"/>
      <c r="QWZ29" s="154"/>
      <c r="QXA29" s="154"/>
      <c r="QXB29" s="154"/>
      <c r="QXC29" s="154"/>
      <c r="QXD29" s="154"/>
      <c r="QXE29" s="154"/>
      <c r="QXF29" s="154"/>
      <c r="QXG29" s="154"/>
      <c r="QXH29" s="154"/>
      <c r="QXI29" s="154"/>
      <c r="QXJ29" s="154"/>
      <c r="QXK29" s="154"/>
      <c r="QXL29" s="154"/>
      <c r="QXM29" s="154"/>
      <c r="QXN29" s="154"/>
      <c r="QXO29" s="154"/>
      <c r="QXP29" s="154"/>
      <c r="QXQ29" s="154"/>
      <c r="QXR29" s="154"/>
      <c r="QXS29" s="154"/>
      <c r="QXT29" s="154"/>
      <c r="QXU29" s="154"/>
      <c r="QXV29" s="154"/>
      <c r="QXW29" s="154"/>
      <c r="QXX29" s="154"/>
      <c r="QXY29" s="154"/>
      <c r="QXZ29" s="154"/>
      <c r="QYA29" s="154"/>
      <c r="QYB29" s="154"/>
      <c r="QYC29" s="154"/>
      <c r="QYD29" s="154"/>
      <c r="QYE29" s="154"/>
      <c r="QYF29" s="154"/>
      <c r="QYG29" s="154"/>
      <c r="QYH29" s="154"/>
      <c r="QYI29" s="154"/>
      <c r="QYJ29" s="154"/>
      <c r="QYK29" s="154"/>
      <c r="QYL29" s="154"/>
      <c r="QYM29" s="154"/>
      <c r="QYN29" s="154"/>
      <c r="QYO29" s="154"/>
      <c r="QYP29" s="154"/>
      <c r="QYQ29" s="154"/>
      <c r="QYR29" s="154"/>
      <c r="QYS29" s="154"/>
      <c r="QYT29" s="154"/>
      <c r="QYU29" s="154"/>
      <c r="QYV29" s="154"/>
      <c r="QYW29" s="154"/>
      <c r="QYX29" s="154"/>
      <c r="QYY29" s="154"/>
      <c r="QYZ29" s="154"/>
      <c r="QZA29" s="154"/>
      <c r="QZB29" s="154"/>
      <c r="QZC29" s="154"/>
      <c r="QZD29" s="154"/>
      <c r="QZE29" s="154"/>
      <c r="QZF29" s="154"/>
      <c r="QZG29" s="154"/>
      <c r="QZH29" s="154"/>
      <c r="QZI29" s="154"/>
      <c r="QZJ29" s="154"/>
      <c r="QZK29" s="154"/>
      <c r="QZL29" s="154"/>
      <c r="QZM29" s="154"/>
      <c r="QZN29" s="154"/>
      <c r="QZO29" s="154"/>
      <c r="QZP29" s="154"/>
      <c r="QZQ29" s="154"/>
      <c r="QZR29" s="154"/>
      <c r="QZS29" s="154"/>
      <c r="QZT29" s="154"/>
      <c r="QZU29" s="154"/>
      <c r="QZV29" s="154"/>
      <c r="QZW29" s="154"/>
      <c r="QZX29" s="154"/>
      <c r="QZY29" s="154"/>
      <c r="QZZ29" s="154"/>
      <c r="RAA29" s="154"/>
      <c r="RAB29" s="154"/>
      <c r="RAC29" s="154"/>
      <c r="RAD29" s="154"/>
      <c r="RAE29" s="154"/>
      <c r="RAF29" s="154"/>
      <c r="RAG29" s="154"/>
      <c r="RAH29" s="154"/>
      <c r="RAI29" s="154"/>
      <c r="RAJ29" s="154"/>
      <c r="RAK29" s="154"/>
      <c r="RAL29" s="154"/>
      <c r="RAM29" s="154"/>
      <c r="RAN29" s="154"/>
      <c r="RAO29" s="154"/>
      <c r="RAP29" s="154"/>
      <c r="RAQ29" s="154"/>
      <c r="RAR29" s="154"/>
      <c r="RAS29" s="154"/>
      <c r="RAT29" s="154"/>
      <c r="RAU29" s="154"/>
      <c r="RAV29" s="154"/>
      <c r="RAW29" s="154"/>
      <c r="RAX29" s="154"/>
      <c r="RAY29" s="154"/>
      <c r="RAZ29" s="154"/>
      <c r="RBA29" s="154"/>
      <c r="RBB29" s="154"/>
      <c r="RBC29" s="154"/>
      <c r="RBD29" s="154"/>
      <c r="RBE29" s="154"/>
      <c r="RBF29" s="154"/>
      <c r="RBG29" s="154"/>
      <c r="RBH29" s="154"/>
      <c r="RBI29" s="154"/>
      <c r="RBJ29" s="154"/>
      <c r="RBK29" s="154"/>
      <c r="RBL29" s="154"/>
      <c r="RBM29" s="154"/>
      <c r="RBN29" s="154"/>
      <c r="RBO29" s="154"/>
      <c r="RBP29" s="154"/>
      <c r="RBQ29" s="154"/>
      <c r="RBR29" s="154"/>
      <c r="RBS29" s="154"/>
      <c r="RBT29" s="154"/>
      <c r="RBU29" s="154"/>
      <c r="RBV29" s="154"/>
      <c r="RBW29" s="154"/>
      <c r="RBX29" s="154"/>
      <c r="RBY29" s="154"/>
      <c r="RBZ29" s="154"/>
      <c r="RCA29" s="154"/>
      <c r="RCB29" s="154"/>
      <c r="RCC29" s="154"/>
      <c r="RCD29" s="154"/>
      <c r="RCE29" s="154"/>
      <c r="RCF29" s="154"/>
      <c r="RCG29" s="154"/>
      <c r="RCH29" s="154"/>
      <c r="RCI29" s="154"/>
      <c r="RCJ29" s="154"/>
      <c r="RCK29" s="154"/>
      <c r="RCL29" s="154"/>
      <c r="RCM29" s="154"/>
      <c r="RCN29" s="154"/>
      <c r="RCO29" s="154"/>
      <c r="RCP29" s="154"/>
      <c r="RCQ29" s="154"/>
      <c r="RCR29" s="154"/>
      <c r="RCS29" s="154"/>
      <c r="RCT29" s="154"/>
      <c r="RCU29" s="154"/>
      <c r="RCV29" s="154"/>
      <c r="RCW29" s="154"/>
      <c r="RCX29" s="154"/>
      <c r="RCY29" s="154"/>
      <c r="RCZ29" s="154"/>
      <c r="RDA29" s="154"/>
      <c r="RDB29" s="154"/>
      <c r="RDC29" s="154"/>
      <c r="RDD29" s="154"/>
      <c r="RDE29" s="154"/>
      <c r="RDF29" s="154"/>
      <c r="RDG29" s="154"/>
      <c r="RDH29" s="154"/>
      <c r="RDI29" s="154"/>
      <c r="RDJ29" s="154"/>
      <c r="RDK29" s="154"/>
      <c r="RDL29" s="154"/>
      <c r="RDM29" s="154"/>
      <c r="RDN29" s="154"/>
      <c r="RDO29" s="154"/>
      <c r="RDP29" s="154"/>
      <c r="RDQ29" s="154"/>
      <c r="RDR29" s="154"/>
      <c r="RDS29" s="154"/>
      <c r="RDT29" s="154"/>
      <c r="RDU29" s="154"/>
      <c r="RDV29" s="154"/>
      <c r="RDW29" s="154"/>
      <c r="RDX29" s="154"/>
      <c r="RDY29" s="154"/>
      <c r="RDZ29" s="154"/>
      <c r="REA29" s="154"/>
      <c r="REB29" s="154"/>
      <c r="REC29" s="154"/>
      <c r="RED29" s="154"/>
      <c r="REE29" s="154"/>
      <c r="REF29" s="154"/>
      <c r="REG29" s="154"/>
      <c r="REH29" s="154"/>
      <c r="REI29" s="154"/>
      <c r="REJ29" s="154"/>
      <c r="REK29" s="154"/>
      <c r="REL29" s="154"/>
      <c r="REM29" s="154"/>
      <c r="REN29" s="154"/>
      <c r="REO29" s="154"/>
      <c r="REP29" s="154"/>
      <c r="REQ29" s="154"/>
      <c r="RER29" s="154"/>
      <c r="RES29" s="154"/>
      <c r="RET29" s="154"/>
      <c r="REU29" s="154"/>
      <c r="REV29" s="154"/>
      <c r="REW29" s="154"/>
      <c r="REX29" s="154"/>
      <c r="REY29" s="154"/>
      <c r="REZ29" s="154"/>
      <c r="RFA29" s="154"/>
      <c r="RFB29" s="154"/>
      <c r="RFC29" s="154"/>
      <c r="RFD29" s="154"/>
      <c r="RFE29" s="154"/>
      <c r="RFF29" s="154"/>
      <c r="RFG29" s="154"/>
      <c r="RFH29" s="154"/>
      <c r="RFI29" s="154"/>
      <c r="RFJ29" s="154"/>
      <c r="RFK29" s="154"/>
      <c r="RFL29" s="154"/>
      <c r="RFM29" s="154"/>
      <c r="RFN29" s="154"/>
      <c r="RFO29" s="154"/>
      <c r="RFP29" s="154"/>
      <c r="RFQ29" s="154"/>
      <c r="RFR29" s="154"/>
      <c r="RFS29" s="154"/>
      <c r="RFT29" s="154"/>
      <c r="RFU29" s="154"/>
      <c r="RFV29" s="154"/>
      <c r="RFW29" s="154"/>
      <c r="RFX29" s="154"/>
      <c r="RFY29" s="154"/>
      <c r="RFZ29" s="154"/>
      <c r="RGA29" s="154"/>
      <c r="RGB29" s="154"/>
      <c r="RGC29" s="154"/>
      <c r="RGD29" s="154"/>
      <c r="RGE29" s="154"/>
      <c r="RGF29" s="154"/>
      <c r="RGG29" s="154"/>
      <c r="RGH29" s="154"/>
      <c r="RGI29" s="154"/>
      <c r="RGJ29" s="154"/>
      <c r="RGK29" s="154"/>
      <c r="RGL29" s="154"/>
      <c r="RGM29" s="154"/>
      <c r="RGN29" s="154"/>
      <c r="RGO29" s="154"/>
      <c r="RGP29" s="154"/>
      <c r="RGQ29" s="154"/>
      <c r="RGR29" s="154"/>
      <c r="RGS29" s="154"/>
      <c r="RGT29" s="154"/>
      <c r="RGU29" s="154"/>
      <c r="RGV29" s="154"/>
      <c r="RGW29" s="154"/>
      <c r="RGX29" s="154"/>
      <c r="RGY29" s="154"/>
      <c r="RGZ29" s="154"/>
      <c r="RHA29" s="154"/>
      <c r="RHB29" s="154"/>
      <c r="RHC29" s="154"/>
      <c r="RHD29" s="154"/>
      <c r="RHE29" s="154"/>
      <c r="RHF29" s="154"/>
      <c r="RHG29" s="154"/>
      <c r="RHH29" s="154"/>
      <c r="RHI29" s="154"/>
      <c r="RHJ29" s="154"/>
      <c r="RHK29" s="154"/>
      <c r="RHL29" s="154"/>
      <c r="RHM29" s="154"/>
      <c r="RHN29" s="154"/>
      <c r="RHO29" s="154"/>
      <c r="RHP29" s="154"/>
      <c r="RHQ29" s="154"/>
      <c r="RHR29" s="154"/>
      <c r="RHS29" s="154"/>
      <c r="RHT29" s="154"/>
      <c r="RHU29" s="154"/>
      <c r="RHV29" s="154"/>
      <c r="RHW29" s="154"/>
      <c r="RHX29" s="154"/>
      <c r="RHY29" s="154"/>
      <c r="RHZ29" s="154"/>
      <c r="RIA29" s="154"/>
      <c r="RIB29" s="154"/>
      <c r="RIC29" s="154"/>
      <c r="RID29" s="154"/>
      <c r="RIE29" s="154"/>
      <c r="RIF29" s="154"/>
      <c r="RIG29" s="154"/>
      <c r="RIH29" s="154"/>
      <c r="RII29" s="154"/>
      <c r="RIJ29" s="154"/>
      <c r="RIK29" s="154"/>
      <c r="RIL29" s="154"/>
      <c r="RIM29" s="154"/>
      <c r="RIN29" s="154"/>
      <c r="RIO29" s="154"/>
      <c r="RIP29" s="154"/>
      <c r="RIQ29" s="154"/>
      <c r="RIR29" s="154"/>
      <c r="RIS29" s="154"/>
      <c r="RIT29" s="154"/>
      <c r="RIU29" s="154"/>
      <c r="RIV29" s="154"/>
      <c r="RIW29" s="154"/>
      <c r="RIX29" s="154"/>
      <c r="RIY29" s="154"/>
      <c r="RIZ29" s="154"/>
      <c r="RJA29" s="154"/>
      <c r="RJB29" s="154"/>
      <c r="RJC29" s="154"/>
      <c r="RJD29" s="154"/>
      <c r="RJE29" s="154"/>
      <c r="RJF29" s="154"/>
      <c r="RJG29" s="154"/>
      <c r="RJH29" s="154"/>
      <c r="RJI29" s="154"/>
      <c r="RJJ29" s="154"/>
      <c r="RJK29" s="154"/>
      <c r="RJL29" s="154"/>
      <c r="RJM29" s="154"/>
      <c r="RJN29" s="154"/>
      <c r="RJO29" s="154"/>
      <c r="RJP29" s="154"/>
      <c r="RJQ29" s="154"/>
      <c r="RJR29" s="154"/>
      <c r="RJS29" s="154"/>
      <c r="RJT29" s="154"/>
      <c r="RJU29" s="154"/>
      <c r="RJV29" s="154"/>
      <c r="RJW29" s="154"/>
      <c r="RJX29" s="154"/>
      <c r="RJY29" s="154"/>
      <c r="RJZ29" s="154"/>
      <c r="RKA29" s="154"/>
      <c r="RKB29" s="154"/>
      <c r="RKC29" s="154"/>
      <c r="RKD29" s="154"/>
      <c r="RKE29" s="154"/>
      <c r="RKF29" s="154"/>
      <c r="RKG29" s="154"/>
      <c r="RKH29" s="154"/>
      <c r="RKI29" s="154"/>
      <c r="RKJ29" s="154"/>
      <c r="RKK29" s="154"/>
      <c r="RKL29" s="154"/>
      <c r="RKM29" s="154"/>
      <c r="RKN29" s="154"/>
      <c r="RKO29" s="154"/>
      <c r="RKP29" s="154"/>
      <c r="RKQ29" s="154"/>
      <c r="RKR29" s="154"/>
      <c r="RKS29" s="154"/>
      <c r="RKT29" s="154"/>
      <c r="RKU29" s="154"/>
      <c r="RKV29" s="154"/>
      <c r="RKW29" s="154"/>
      <c r="RKX29" s="154"/>
      <c r="RKY29" s="154"/>
      <c r="RKZ29" s="154"/>
      <c r="RLA29" s="154"/>
      <c r="RLB29" s="154"/>
      <c r="RLC29" s="154"/>
      <c r="RLD29" s="154"/>
      <c r="RLE29" s="154"/>
      <c r="RLF29" s="154"/>
      <c r="RLG29" s="154"/>
      <c r="RLH29" s="154"/>
      <c r="RLI29" s="154"/>
      <c r="RLJ29" s="154"/>
      <c r="RLK29" s="154"/>
      <c r="RLL29" s="154"/>
      <c r="RLM29" s="154"/>
      <c r="RLN29" s="154"/>
      <c r="RLO29" s="154"/>
      <c r="RLP29" s="154"/>
      <c r="RLQ29" s="154"/>
      <c r="RLR29" s="154"/>
      <c r="RLS29" s="154"/>
      <c r="RLT29" s="154"/>
      <c r="RLU29" s="154"/>
      <c r="RLV29" s="154"/>
      <c r="RLW29" s="154"/>
      <c r="RLX29" s="154"/>
      <c r="RLY29" s="154"/>
      <c r="RLZ29" s="154"/>
      <c r="RMA29" s="154"/>
      <c r="RMB29" s="154"/>
      <c r="RMC29" s="154"/>
      <c r="RMD29" s="154"/>
      <c r="RME29" s="154"/>
      <c r="RMF29" s="154"/>
      <c r="RMG29" s="154"/>
      <c r="RMH29" s="154"/>
      <c r="RMI29" s="154"/>
      <c r="RMJ29" s="154"/>
      <c r="RMK29" s="154"/>
      <c r="RML29" s="154"/>
      <c r="RMM29" s="154"/>
      <c r="RMN29" s="154"/>
      <c r="RMO29" s="154"/>
      <c r="RMP29" s="154"/>
      <c r="RMQ29" s="154"/>
      <c r="RMR29" s="154"/>
      <c r="RMS29" s="154"/>
      <c r="RMT29" s="154"/>
      <c r="RMU29" s="154"/>
      <c r="RMV29" s="154"/>
      <c r="RMW29" s="154"/>
      <c r="RMX29" s="154"/>
      <c r="RMY29" s="154"/>
      <c r="RMZ29" s="154"/>
      <c r="RNA29" s="154"/>
      <c r="RNB29" s="154"/>
      <c r="RNC29" s="154"/>
      <c r="RND29" s="154"/>
      <c r="RNE29" s="154"/>
      <c r="RNF29" s="154"/>
      <c r="RNG29" s="154"/>
      <c r="RNH29" s="154"/>
      <c r="RNI29" s="154"/>
      <c r="RNJ29" s="154"/>
      <c r="RNK29" s="154"/>
      <c r="RNL29" s="154"/>
      <c r="RNM29" s="154"/>
      <c r="RNN29" s="154"/>
      <c r="RNO29" s="154"/>
      <c r="RNP29" s="154"/>
      <c r="RNQ29" s="154"/>
      <c r="RNR29" s="154"/>
      <c r="RNS29" s="154"/>
      <c r="RNT29" s="154"/>
      <c r="RNU29" s="154"/>
      <c r="RNV29" s="154"/>
      <c r="RNW29" s="154"/>
      <c r="RNX29" s="154"/>
      <c r="RNY29" s="154"/>
      <c r="RNZ29" s="154"/>
      <c r="ROA29" s="154"/>
      <c r="ROB29" s="154"/>
      <c r="ROC29" s="154"/>
      <c r="ROD29" s="154"/>
      <c r="ROE29" s="154"/>
      <c r="ROF29" s="154"/>
      <c r="ROG29" s="154"/>
      <c r="ROH29" s="154"/>
      <c r="ROI29" s="154"/>
      <c r="ROJ29" s="154"/>
      <c r="ROK29" s="154"/>
      <c r="ROL29" s="154"/>
      <c r="ROM29" s="154"/>
      <c r="RON29" s="154"/>
      <c r="ROO29" s="154"/>
      <c r="ROP29" s="154"/>
      <c r="ROQ29" s="154"/>
      <c r="ROR29" s="154"/>
      <c r="ROS29" s="154"/>
      <c r="ROT29" s="154"/>
      <c r="ROU29" s="154"/>
      <c r="ROV29" s="154"/>
      <c r="ROW29" s="154"/>
      <c r="ROX29" s="154"/>
      <c r="ROY29" s="154"/>
      <c r="ROZ29" s="154"/>
      <c r="RPA29" s="154"/>
      <c r="RPB29" s="154"/>
      <c r="RPC29" s="154"/>
      <c r="RPD29" s="154"/>
      <c r="RPE29" s="154"/>
      <c r="RPF29" s="154"/>
      <c r="RPG29" s="154"/>
      <c r="RPH29" s="154"/>
      <c r="RPI29" s="154"/>
      <c r="RPJ29" s="154"/>
      <c r="RPK29" s="154"/>
      <c r="RPL29" s="154"/>
      <c r="RPM29" s="154"/>
      <c r="RPN29" s="154"/>
      <c r="RPO29" s="154"/>
      <c r="RPP29" s="154"/>
      <c r="RPQ29" s="154"/>
      <c r="RPR29" s="154"/>
      <c r="RPS29" s="154"/>
      <c r="RPT29" s="154"/>
      <c r="RPU29" s="154"/>
      <c r="RPV29" s="154"/>
      <c r="RPW29" s="154"/>
      <c r="RPX29" s="154"/>
      <c r="RPY29" s="154"/>
      <c r="RPZ29" s="154"/>
      <c r="RQA29" s="154"/>
      <c r="RQB29" s="154"/>
      <c r="RQC29" s="154"/>
      <c r="RQD29" s="154"/>
      <c r="RQE29" s="154"/>
      <c r="RQF29" s="154"/>
      <c r="RQG29" s="154"/>
      <c r="RQH29" s="154"/>
      <c r="RQI29" s="154"/>
      <c r="RQJ29" s="154"/>
      <c r="RQK29" s="154"/>
      <c r="RQL29" s="154"/>
      <c r="RQM29" s="154"/>
      <c r="RQN29" s="154"/>
      <c r="RQO29" s="154"/>
      <c r="RQP29" s="154"/>
      <c r="RQQ29" s="154"/>
      <c r="RQR29" s="154"/>
      <c r="RQS29" s="154"/>
      <c r="RQT29" s="154"/>
      <c r="RQU29" s="154"/>
      <c r="RQV29" s="154"/>
      <c r="RQW29" s="154"/>
      <c r="RQX29" s="154"/>
      <c r="RQY29" s="154"/>
      <c r="RQZ29" s="154"/>
      <c r="RRA29" s="154"/>
      <c r="RRB29" s="154"/>
      <c r="RRC29" s="154"/>
      <c r="RRD29" s="154"/>
      <c r="RRE29" s="154"/>
      <c r="RRF29" s="154"/>
      <c r="RRG29" s="154"/>
      <c r="RRH29" s="154"/>
      <c r="RRI29" s="154"/>
      <c r="RRJ29" s="154"/>
      <c r="RRK29" s="154"/>
      <c r="RRL29" s="154"/>
      <c r="RRM29" s="154"/>
      <c r="RRN29" s="154"/>
      <c r="RRO29" s="154"/>
      <c r="RRP29" s="154"/>
      <c r="RRQ29" s="154"/>
      <c r="RRR29" s="154"/>
      <c r="RRS29" s="154"/>
      <c r="RRT29" s="154"/>
      <c r="RRU29" s="154"/>
      <c r="RRV29" s="154"/>
      <c r="RRW29" s="154"/>
      <c r="RRX29" s="154"/>
      <c r="RRY29" s="154"/>
      <c r="RRZ29" s="154"/>
      <c r="RSA29" s="154"/>
      <c r="RSB29" s="154"/>
      <c r="RSC29" s="154"/>
      <c r="RSD29" s="154"/>
      <c r="RSE29" s="154"/>
      <c r="RSF29" s="154"/>
      <c r="RSG29" s="154"/>
      <c r="RSH29" s="154"/>
      <c r="RSI29" s="154"/>
      <c r="RSJ29" s="154"/>
      <c r="RSK29" s="154"/>
      <c r="RSL29" s="154"/>
      <c r="RSM29" s="154"/>
      <c r="RSN29" s="154"/>
      <c r="RSO29" s="154"/>
      <c r="RSP29" s="154"/>
      <c r="RSQ29" s="154"/>
      <c r="RSR29" s="154"/>
      <c r="RSS29" s="154"/>
      <c r="RST29" s="154"/>
      <c r="RSU29" s="154"/>
      <c r="RSV29" s="154"/>
      <c r="RSW29" s="154"/>
      <c r="RSX29" s="154"/>
      <c r="RSY29" s="154"/>
      <c r="RSZ29" s="154"/>
      <c r="RTA29" s="154"/>
      <c r="RTB29" s="154"/>
      <c r="RTC29" s="154"/>
      <c r="RTD29" s="154"/>
      <c r="RTE29" s="154"/>
      <c r="RTF29" s="154"/>
      <c r="RTG29" s="154"/>
      <c r="RTH29" s="154"/>
      <c r="RTI29" s="154"/>
      <c r="RTJ29" s="154"/>
      <c r="RTK29" s="154"/>
      <c r="RTL29" s="154"/>
      <c r="RTM29" s="154"/>
      <c r="RTN29" s="154"/>
      <c r="RTO29" s="154"/>
      <c r="RTP29" s="154"/>
      <c r="RTQ29" s="154"/>
      <c r="RTR29" s="154"/>
      <c r="RTS29" s="154"/>
      <c r="RTT29" s="154"/>
      <c r="RTU29" s="154"/>
      <c r="RTV29" s="154"/>
      <c r="RTW29" s="154"/>
      <c r="RTX29" s="154"/>
      <c r="RTY29" s="154"/>
      <c r="RTZ29" s="154"/>
      <c r="RUA29" s="154"/>
      <c r="RUB29" s="154"/>
      <c r="RUC29" s="154"/>
      <c r="RUD29" s="154"/>
      <c r="RUE29" s="154"/>
      <c r="RUF29" s="154"/>
      <c r="RUG29" s="154"/>
      <c r="RUH29" s="154"/>
      <c r="RUI29" s="154"/>
      <c r="RUJ29" s="154"/>
      <c r="RUK29" s="154"/>
      <c r="RUL29" s="154"/>
      <c r="RUM29" s="154"/>
      <c r="RUN29" s="154"/>
      <c r="RUO29" s="154"/>
      <c r="RUP29" s="154"/>
      <c r="RUQ29" s="154"/>
      <c r="RUR29" s="154"/>
      <c r="RUS29" s="154"/>
      <c r="RUT29" s="154"/>
      <c r="RUU29" s="154"/>
      <c r="RUV29" s="154"/>
      <c r="RUW29" s="154"/>
      <c r="RUX29" s="154"/>
      <c r="RUY29" s="154"/>
      <c r="RUZ29" s="154"/>
      <c r="RVA29" s="154"/>
      <c r="RVB29" s="154"/>
      <c r="RVC29" s="154"/>
      <c r="RVD29" s="154"/>
      <c r="RVE29" s="154"/>
      <c r="RVF29" s="154"/>
      <c r="RVG29" s="154"/>
      <c r="RVH29" s="154"/>
      <c r="RVI29" s="154"/>
      <c r="RVJ29" s="154"/>
      <c r="RVK29" s="154"/>
      <c r="RVL29" s="154"/>
      <c r="RVM29" s="154"/>
      <c r="RVN29" s="154"/>
      <c r="RVO29" s="154"/>
      <c r="RVP29" s="154"/>
      <c r="RVQ29" s="154"/>
      <c r="RVR29" s="154"/>
      <c r="RVS29" s="154"/>
      <c r="RVT29" s="154"/>
      <c r="RVU29" s="154"/>
      <c r="RVV29" s="154"/>
      <c r="RVW29" s="154"/>
      <c r="RVX29" s="154"/>
      <c r="RVY29" s="154"/>
      <c r="RVZ29" s="154"/>
      <c r="RWA29" s="154"/>
      <c r="RWB29" s="154"/>
      <c r="RWC29" s="154"/>
      <c r="RWD29" s="154"/>
      <c r="RWE29" s="154"/>
      <c r="RWF29" s="154"/>
      <c r="RWG29" s="154"/>
      <c r="RWH29" s="154"/>
      <c r="RWI29" s="154"/>
      <c r="RWJ29" s="154"/>
      <c r="RWK29" s="154"/>
      <c r="RWL29" s="154"/>
      <c r="RWM29" s="154"/>
      <c r="RWN29" s="154"/>
      <c r="RWO29" s="154"/>
      <c r="RWP29" s="154"/>
      <c r="RWQ29" s="154"/>
      <c r="RWR29" s="154"/>
      <c r="RWS29" s="154"/>
      <c r="RWT29" s="154"/>
      <c r="RWU29" s="154"/>
      <c r="RWV29" s="154"/>
      <c r="RWW29" s="154"/>
      <c r="RWX29" s="154"/>
      <c r="RWY29" s="154"/>
      <c r="RWZ29" s="154"/>
      <c r="RXA29" s="154"/>
      <c r="RXB29" s="154"/>
      <c r="RXC29" s="154"/>
      <c r="RXD29" s="154"/>
      <c r="RXE29" s="154"/>
      <c r="RXF29" s="154"/>
      <c r="RXG29" s="154"/>
      <c r="RXH29" s="154"/>
      <c r="RXI29" s="154"/>
      <c r="RXJ29" s="154"/>
      <c r="RXK29" s="154"/>
      <c r="RXL29" s="154"/>
      <c r="RXM29" s="154"/>
      <c r="RXN29" s="154"/>
      <c r="RXO29" s="154"/>
      <c r="RXP29" s="154"/>
      <c r="RXQ29" s="154"/>
      <c r="RXR29" s="154"/>
      <c r="RXS29" s="154"/>
      <c r="RXT29" s="154"/>
      <c r="RXU29" s="154"/>
      <c r="RXV29" s="154"/>
      <c r="RXW29" s="154"/>
      <c r="RXX29" s="154"/>
      <c r="RXY29" s="154"/>
      <c r="RXZ29" s="154"/>
      <c r="RYA29" s="154"/>
      <c r="RYB29" s="154"/>
      <c r="RYC29" s="154"/>
      <c r="RYD29" s="154"/>
      <c r="RYE29" s="154"/>
      <c r="RYF29" s="154"/>
      <c r="RYG29" s="154"/>
      <c r="RYH29" s="154"/>
      <c r="RYI29" s="154"/>
      <c r="RYJ29" s="154"/>
      <c r="RYK29" s="154"/>
      <c r="RYL29" s="154"/>
      <c r="RYM29" s="154"/>
      <c r="RYN29" s="154"/>
      <c r="RYO29" s="154"/>
      <c r="RYP29" s="154"/>
      <c r="RYQ29" s="154"/>
      <c r="RYR29" s="154"/>
      <c r="RYS29" s="154"/>
      <c r="RYT29" s="154"/>
      <c r="RYU29" s="154"/>
      <c r="RYV29" s="154"/>
      <c r="RYW29" s="154"/>
      <c r="RYX29" s="154"/>
      <c r="RYY29" s="154"/>
      <c r="RYZ29" s="154"/>
      <c r="RZA29" s="154"/>
      <c r="RZB29" s="154"/>
      <c r="RZC29" s="154"/>
      <c r="RZD29" s="154"/>
      <c r="RZE29" s="154"/>
      <c r="RZF29" s="154"/>
      <c r="RZG29" s="154"/>
      <c r="RZH29" s="154"/>
      <c r="RZI29" s="154"/>
      <c r="RZJ29" s="154"/>
      <c r="RZK29" s="154"/>
      <c r="RZL29" s="154"/>
      <c r="RZM29" s="154"/>
      <c r="RZN29" s="154"/>
      <c r="RZO29" s="154"/>
      <c r="RZP29" s="154"/>
      <c r="RZQ29" s="154"/>
      <c r="RZR29" s="154"/>
      <c r="RZS29" s="154"/>
      <c r="RZT29" s="154"/>
      <c r="RZU29" s="154"/>
      <c r="RZV29" s="154"/>
      <c r="RZW29" s="154"/>
      <c r="RZX29" s="154"/>
      <c r="RZY29" s="154"/>
      <c r="RZZ29" s="154"/>
      <c r="SAA29" s="154"/>
      <c r="SAB29" s="154"/>
      <c r="SAC29" s="154"/>
      <c r="SAD29" s="154"/>
      <c r="SAE29" s="154"/>
      <c r="SAF29" s="154"/>
      <c r="SAG29" s="154"/>
      <c r="SAH29" s="154"/>
      <c r="SAI29" s="154"/>
      <c r="SAJ29" s="154"/>
      <c r="SAK29" s="154"/>
      <c r="SAL29" s="154"/>
      <c r="SAM29" s="154"/>
      <c r="SAN29" s="154"/>
      <c r="SAO29" s="154"/>
      <c r="SAP29" s="154"/>
      <c r="SAQ29" s="154"/>
      <c r="SAR29" s="154"/>
      <c r="SAS29" s="154"/>
      <c r="SAT29" s="154"/>
      <c r="SAU29" s="154"/>
      <c r="SAV29" s="154"/>
      <c r="SAW29" s="154"/>
      <c r="SAX29" s="154"/>
      <c r="SAY29" s="154"/>
      <c r="SAZ29" s="154"/>
      <c r="SBA29" s="154"/>
      <c r="SBB29" s="154"/>
      <c r="SBC29" s="154"/>
      <c r="SBD29" s="154"/>
      <c r="SBE29" s="154"/>
      <c r="SBF29" s="154"/>
      <c r="SBG29" s="154"/>
      <c r="SBH29" s="154"/>
      <c r="SBI29" s="154"/>
      <c r="SBJ29" s="154"/>
      <c r="SBK29" s="154"/>
      <c r="SBL29" s="154"/>
      <c r="SBM29" s="154"/>
      <c r="SBN29" s="154"/>
      <c r="SBO29" s="154"/>
      <c r="SBP29" s="154"/>
      <c r="SBQ29" s="154"/>
      <c r="SBR29" s="154"/>
      <c r="SBS29" s="154"/>
      <c r="SBT29" s="154"/>
      <c r="SBU29" s="154"/>
      <c r="SBV29" s="154"/>
      <c r="SBW29" s="154"/>
      <c r="SBX29" s="154"/>
      <c r="SBY29" s="154"/>
      <c r="SBZ29" s="154"/>
      <c r="SCA29" s="154"/>
      <c r="SCB29" s="154"/>
      <c r="SCC29" s="154"/>
      <c r="SCD29" s="154"/>
      <c r="SCE29" s="154"/>
      <c r="SCF29" s="154"/>
      <c r="SCG29" s="154"/>
      <c r="SCH29" s="154"/>
      <c r="SCI29" s="154"/>
      <c r="SCJ29" s="154"/>
      <c r="SCK29" s="154"/>
      <c r="SCL29" s="154"/>
      <c r="SCM29" s="154"/>
      <c r="SCN29" s="154"/>
      <c r="SCO29" s="154"/>
      <c r="SCP29" s="154"/>
      <c r="SCQ29" s="154"/>
      <c r="SCR29" s="154"/>
      <c r="SCS29" s="154"/>
      <c r="SCT29" s="154"/>
      <c r="SCU29" s="154"/>
      <c r="SCV29" s="154"/>
      <c r="SCW29" s="154"/>
      <c r="SCX29" s="154"/>
      <c r="SCY29" s="154"/>
      <c r="SCZ29" s="154"/>
      <c r="SDA29" s="154"/>
      <c r="SDB29" s="154"/>
      <c r="SDC29" s="154"/>
      <c r="SDD29" s="154"/>
      <c r="SDE29" s="154"/>
      <c r="SDF29" s="154"/>
      <c r="SDG29" s="154"/>
      <c r="SDH29" s="154"/>
      <c r="SDI29" s="154"/>
      <c r="SDJ29" s="154"/>
      <c r="SDK29" s="154"/>
      <c r="SDL29" s="154"/>
      <c r="SDM29" s="154"/>
      <c r="SDN29" s="154"/>
      <c r="SDO29" s="154"/>
      <c r="SDP29" s="154"/>
      <c r="SDQ29" s="154"/>
      <c r="SDR29" s="154"/>
      <c r="SDS29" s="154"/>
      <c r="SDT29" s="154"/>
      <c r="SDU29" s="154"/>
      <c r="SDV29" s="154"/>
      <c r="SDW29" s="154"/>
      <c r="SDX29" s="154"/>
      <c r="SDY29" s="154"/>
      <c r="SDZ29" s="154"/>
      <c r="SEA29" s="154"/>
      <c r="SEB29" s="154"/>
      <c r="SEC29" s="154"/>
      <c r="SED29" s="154"/>
      <c r="SEE29" s="154"/>
      <c r="SEF29" s="154"/>
      <c r="SEG29" s="154"/>
      <c r="SEH29" s="154"/>
      <c r="SEI29" s="154"/>
      <c r="SEJ29" s="154"/>
      <c r="SEK29" s="154"/>
      <c r="SEL29" s="154"/>
      <c r="SEM29" s="154"/>
      <c r="SEN29" s="154"/>
      <c r="SEO29" s="154"/>
      <c r="SEP29" s="154"/>
      <c r="SEQ29" s="154"/>
      <c r="SER29" s="154"/>
      <c r="SES29" s="154"/>
      <c r="SET29" s="154"/>
      <c r="SEU29" s="154"/>
      <c r="SEV29" s="154"/>
      <c r="SEW29" s="154"/>
      <c r="SEX29" s="154"/>
      <c r="SEY29" s="154"/>
      <c r="SEZ29" s="154"/>
      <c r="SFA29" s="154"/>
      <c r="SFB29" s="154"/>
      <c r="SFC29" s="154"/>
      <c r="SFD29" s="154"/>
      <c r="SFE29" s="154"/>
      <c r="SFF29" s="154"/>
      <c r="SFG29" s="154"/>
      <c r="SFH29" s="154"/>
      <c r="SFI29" s="154"/>
      <c r="SFJ29" s="154"/>
      <c r="SFK29" s="154"/>
      <c r="SFL29" s="154"/>
      <c r="SFM29" s="154"/>
      <c r="SFN29" s="154"/>
      <c r="SFO29" s="154"/>
      <c r="SFP29" s="154"/>
      <c r="SFQ29" s="154"/>
      <c r="SFR29" s="154"/>
      <c r="SFS29" s="154"/>
      <c r="SFT29" s="154"/>
      <c r="SFU29" s="154"/>
      <c r="SFV29" s="154"/>
      <c r="SFW29" s="154"/>
      <c r="SFX29" s="154"/>
      <c r="SFY29" s="154"/>
      <c r="SFZ29" s="154"/>
      <c r="SGA29" s="154"/>
      <c r="SGB29" s="154"/>
      <c r="SGC29" s="154"/>
      <c r="SGD29" s="154"/>
      <c r="SGE29" s="154"/>
      <c r="SGF29" s="154"/>
      <c r="SGG29" s="154"/>
      <c r="SGH29" s="154"/>
      <c r="SGI29" s="154"/>
      <c r="SGJ29" s="154"/>
      <c r="SGK29" s="154"/>
      <c r="SGL29" s="154"/>
      <c r="SGM29" s="154"/>
      <c r="SGN29" s="154"/>
      <c r="SGO29" s="154"/>
      <c r="SGP29" s="154"/>
      <c r="SGQ29" s="154"/>
      <c r="SGR29" s="154"/>
      <c r="SGS29" s="154"/>
      <c r="SGT29" s="154"/>
      <c r="SGU29" s="154"/>
      <c r="SGV29" s="154"/>
      <c r="SGW29" s="154"/>
      <c r="SGX29" s="154"/>
      <c r="SGY29" s="154"/>
      <c r="SGZ29" s="154"/>
      <c r="SHA29" s="154"/>
      <c r="SHB29" s="154"/>
      <c r="SHC29" s="154"/>
      <c r="SHD29" s="154"/>
      <c r="SHE29" s="154"/>
      <c r="SHF29" s="154"/>
      <c r="SHG29" s="154"/>
      <c r="SHH29" s="154"/>
      <c r="SHI29" s="154"/>
      <c r="SHJ29" s="154"/>
      <c r="SHK29" s="154"/>
      <c r="SHL29" s="154"/>
      <c r="SHM29" s="154"/>
      <c r="SHN29" s="154"/>
      <c r="SHO29" s="154"/>
      <c r="SHP29" s="154"/>
      <c r="SHQ29" s="154"/>
      <c r="SHR29" s="154"/>
      <c r="SHS29" s="154"/>
      <c r="SHT29" s="154"/>
      <c r="SHU29" s="154"/>
      <c r="SHV29" s="154"/>
      <c r="SHW29" s="154"/>
      <c r="SHX29" s="154"/>
      <c r="SHY29" s="154"/>
      <c r="SHZ29" s="154"/>
      <c r="SIA29" s="154"/>
      <c r="SIB29" s="154"/>
      <c r="SIC29" s="154"/>
      <c r="SID29" s="154"/>
      <c r="SIE29" s="154"/>
      <c r="SIF29" s="154"/>
      <c r="SIG29" s="154"/>
      <c r="SIH29" s="154"/>
      <c r="SII29" s="154"/>
      <c r="SIJ29" s="154"/>
      <c r="SIK29" s="154"/>
      <c r="SIL29" s="154"/>
      <c r="SIM29" s="154"/>
      <c r="SIN29" s="154"/>
      <c r="SIO29" s="154"/>
      <c r="SIP29" s="154"/>
      <c r="SIQ29" s="154"/>
      <c r="SIR29" s="154"/>
      <c r="SIS29" s="154"/>
      <c r="SIT29" s="154"/>
      <c r="SIU29" s="154"/>
      <c r="SIV29" s="154"/>
      <c r="SIW29" s="154"/>
      <c r="SIX29" s="154"/>
      <c r="SIY29" s="154"/>
      <c r="SIZ29" s="154"/>
      <c r="SJA29" s="154"/>
      <c r="SJB29" s="154"/>
      <c r="SJC29" s="154"/>
      <c r="SJD29" s="154"/>
      <c r="SJE29" s="154"/>
      <c r="SJF29" s="154"/>
      <c r="SJG29" s="154"/>
      <c r="SJH29" s="154"/>
      <c r="SJI29" s="154"/>
      <c r="SJJ29" s="154"/>
      <c r="SJK29" s="154"/>
      <c r="SJL29" s="154"/>
      <c r="SJM29" s="154"/>
      <c r="SJN29" s="154"/>
      <c r="SJO29" s="154"/>
      <c r="SJP29" s="154"/>
      <c r="SJQ29" s="154"/>
      <c r="SJR29" s="154"/>
      <c r="SJS29" s="154"/>
      <c r="SJT29" s="154"/>
      <c r="SJU29" s="154"/>
      <c r="SJV29" s="154"/>
      <c r="SJW29" s="154"/>
      <c r="SJX29" s="154"/>
      <c r="SJY29" s="154"/>
      <c r="SJZ29" s="154"/>
      <c r="SKA29" s="154"/>
      <c r="SKB29" s="154"/>
      <c r="SKC29" s="154"/>
      <c r="SKD29" s="154"/>
      <c r="SKE29" s="154"/>
      <c r="SKF29" s="154"/>
      <c r="SKG29" s="154"/>
      <c r="SKH29" s="154"/>
      <c r="SKI29" s="154"/>
      <c r="SKJ29" s="154"/>
      <c r="SKK29" s="154"/>
      <c r="SKL29" s="154"/>
      <c r="SKM29" s="154"/>
      <c r="SKN29" s="154"/>
      <c r="SKO29" s="154"/>
      <c r="SKP29" s="154"/>
      <c r="SKQ29" s="154"/>
      <c r="SKR29" s="154"/>
      <c r="SKS29" s="154"/>
      <c r="SKT29" s="154"/>
      <c r="SKU29" s="154"/>
      <c r="SKV29" s="154"/>
      <c r="SKW29" s="154"/>
      <c r="SKX29" s="154"/>
      <c r="SKY29" s="154"/>
      <c r="SKZ29" s="154"/>
      <c r="SLA29" s="154"/>
      <c r="SLB29" s="154"/>
      <c r="SLC29" s="154"/>
      <c r="SLD29" s="154"/>
      <c r="SLE29" s="154"/>
      <c r="SLF29" s="154"/>
      <c r="SLG29" s="154"/>
      <c r="SLH29" s="154"/>
      <c r="SLI29" s="154"/>
      <c r="SLJ29" s="154"/>
      <c r="SLK29" s="154"/>
      <c r="SLL29" s="154"/>
      <c r="SLM29" s="154"/>
      <c r="SLN29" s="154"/>
      <c r="SLO29" s="154"/>
      <c r="SLP29" s="154"/>
      <c r="SLQ29" s="154"/>
      <c r="SLR29" s="154"/>
      <c r="SLS29" s="154"/>
      <c r="SLT29" s="154"/>
      <c r="SLU29" s="154"/>
      <c r="SLV29" s="154"/>
      <c r="SLW29" s="154"/>
      <c r="SLX29" s="154"/>
      <c r="SLY29" s="154"/>
      <c r="SLZ29" s="154"/>
      <c r="SMA29" s="154"/>
      <c r="SMB29" s="154"/>
      <c r="SMC29" s="154"/>
      <c r="SMD29" s="154"/>
      <c r="SME29" s="154"/>
      <c r="SMF29" s="154"/>
      <c r="SMG29" s="154"/>
      <c r="SMH29" s="154"/>
      <c r="SMI29" s="154"/>
      <c r="SMJ29" s="154"/>
      <c r="SMK29" s="154"/>
      <c r="SML29" s="154"/>
      <c r="SMM29" s="154"/>
      <c r="SMN29" s="154"/>
      <c r="SMO29" s="154"/>
      <c r="SMP29" s="154"/>
      <c r="SMQ29" s="154"/>
      <c r="SMR29" s="154"/>
      <c r="SMS29" s="154"/>
      <c r="SMT29" s="154"/>
      <c r="SMU29" s="154"/>
      <c r="SMV29" s="154"/>
      <c r="SMW29" s="154"/>
      <c r="SMX29" s="154"/>
      <c r="SMY29" s="154"/>
      <c r="SMZ29" s="154"/>
      <c r="SNA29" s="154"/>
      <c r="SNB29" s="154"/>
      <c r="SNC29" s="154"/>
      <c r="SND29" s="154"/>
      <c r="SNE29" s="154"/>
      <c r="SNF29" s="154"/>
      <c r="SNG29" s="154"/>
      <c r="SNH29" s="154"/>
      <c r="SNI29" s="154"/>
      <c r="SNJ29" s="154"/>
      <c r="SNK29" s="154"/>
      <c r="SNL29" s="154"/>
      <c r="SNM29" s="154"/>
      <c r="SNN29" s="154"/>
      <c r="SNO29" s="154"/>
      <c r="SNP29" s="154"/>
      <c r="SNQ29" s="154"/>
      <c r="SNR29" s="154"/>
      <c r="SNS29" s="154"/>
      <c r="SNT29" s="154"/>
      <c r="SNU29" s="154"/>
      <c r="SNV29" s="154"/>
      <c r="SNW29" s="154"/>
      <c r="SNX29" s="154"/>
      <c r="SNY29" s="154"/>
      <c r="SNZ29" s="154"/>
      <c r="SOA29" s="154"/>
      <c r="SOB29" s="154"/>
      <c r="SOC29" s="154"/>
      <c r="SOD29" s="154"/>
      <c r="SOE29" s="154"/>
      <c r="SOF29" s="154"/>
      <c r="SOG29" s="154"/>
      <c r="SOH29" s="154"/>
      <c r="SOI29" s="154"/>
      <c r="SOJ29" s="154"/>
      <c r="SOK29" s="154"/>
      <c r="SOL29" s="154"/>
      <c r="SOM29" s="154"/>
      <c r="SON29" s="154"/>
      <c r="SOO29" s="154"/>
      <c r="SOP29" s="154"/>
      <c r="SOQ29" s="154"/>
      <c r="SOR29" s="154"/>
      <c r="SOS29" s="154"/>
      <c r="SOT29" s="154"/>
      <c r="SOU29" s="154"/>
      <c r="SOV29" s="154"/>
      <c r="SOW29" s="154"/>
      <c r="SOX29" s="154"/>
      <c r="SOY29" s="154"/>
      <c r="SOZ29" s="154"/>
      <c r="SPA29" s="154"/>
      <c r="SPB29" s="154"/>
      <c r="SPC29" s="154"/>
      <c r="SPD29" s="154"/>
      <c r="SPE29" s="154"/>
      <c r="SPF29" s="154"/>
      <c r="SPG29" s="154"/>
      <c r="SPH29" s="154"/>
      <c r="SPI29" s="154"/>
      <c r="SPJ29" s="154"/>
      <c r="SPK29" s="154"/>
      <c r="SPL29" s="154"/>
      <c r="SPM29" s="154"/>
      <c r="SPN29" s="154"/>
      <c r="SPO29" s="154"/>
      <c r="SPP29" s="154"/>
      <c r="SPQ29" s="154"/>
      <c r="SPR29" s="154"/>
      <c r="SPS29" s="154"/>
      <c r="SPT29" s="154"/>
      <c r="SPU29" s="154"/>
      <c r="SPV29" s="154"/>
      <c r="SPW29" s="154"/>
      <c r="SPX29" s="154"/>
      <c r="SPY29" s="154"/>
      <c r="SPZ29" s="154"/>
      <c r="SQA29" s="154"/>
      <c r="SQB29" s="154"/>
      <c r="SQC29" s="154"/>
      <c r="SQD29" s="154"/>
      <c r="SQE29" s="154"/>
      <c r="SQF29" s="154"/>
      <c r="SQG29" s="154"/>
      <c r="SQH29" s="154"/>
      <c r="SQI29" s="154"/>
      <c r="SQJ29" s="154"/>
      <c r="SQK29" s="154"/>
      <c r="SQL29" s="154"/>
      <c r="SQM29" s="154"/>
      <c r="SQN29" s="154"/>
      <c r="SQO29" s="154"/>
      <c r="SQP29" s="154"/>
      <c r="SQQ29" s="154"/>
      <c r="SQR29" s="154"/>
      <c r="SQS29" s="154"/>
      <c r="SQT29" s="154"/>
      <c r="SQU29" s="154"/>
      <c r="SQV29" s="154"/>
      <c r="SQW29" s="154"/>
      <c r="SQX29" s="154"/>
      <c r="SQY29" s="154"/>
      <c r="SQZ29" s="154"/>
      <c r="SRA29" s="154"/>
      <c r="SRB29" s="154"/>
      <c r="SRC29" s="154"/>
      <c r="SRD29" s="154"/>
      <c r="SRE29" s="154"/>
      <c r="SRF29" s="154"/>
      <c r="SRG29" s="154"/>
      <c r="SRH29" s="154"/>
      <c r="SRI29" s="154"/>
      <c r="SRJ29" s="154"/>
      <c r="SRK29" s="154"/>
      <c r="SRL29" s="154"/>
      <c r="SRM29" s="154"/>
      <c r="SRN29" s="154"/>
      <c r="SRO29" s="154"/>
      <c r="SRP29" s="154"/>
      <c r="SRQ29" s="154"/>
      <c r="SRR29" s="154"/>
      <c r="SRS29" s="154"/>
      <c r="SRT29" s="154"/>
      <c r="SRU29" s="154"/>
      <c r="SRV29" s="154"/>
      <c r="SRW29" s="154"/>
      <c r="SRX29" s="154"/>
      <c r="SRY29" s="154"/>
      <c r="SRZ29" s="154"/>
      <c r="SSA29" s="154"/>
      <c r="SSB29" s="154"/>
      <c r="SSC29" s="154"/>
      <c r="SSD29" s="154"/>
      <c r="SSE29" s="154"/>
      <c r="SSF29" s="154"/>
      <c r="SSG29" s="154"/>
      <c r="SSH29" s="154"/>
      <c r="SSI29" s="154"/>
      <c r="SSJ29" s="154"/>
      <c r="SSK29" s="154"/>
      <c r="SSL29" s="154"/>
      <c r="SSM29" s="154"/>
      <c r="SSN29" s="154"/>
      <c r="SSO29" s="154"/>
      <c r="SSP29" s="154"/>
      <c r="SSQ29" s="154"/>
      <c r="SSR29" s="154"/>
      <c r="SSS29" s="154"/>
      <c r="SST29" s="154"/>
      <c r="SSU29" s="154"/>
      <c r="SSV29" s="154"/>
      <c r="SSW29" s="154"/>
      <c r="SSX29" s="154"/>
      <c r="SSY29" s="154"/>
      <c r="SSZ29" s="154"/>
      <c r="STA29" s="154"/>
      <c r="STB29" s="154"/>
      <c r="STC29" s="154"/>
      <c r="STD29" s="154"/>
      <c r="STE29" s="154"/>
      <c r="STF29" s="154"/>
      <c r="STG29" s="154"/>
      <c r="STH29" s="154"/>
      <c r="STI29" s="154"/>
      <c r="STJ29" s="154"/>
      <c r="STK29" s="154"/>
      <c r="STL29" s="154"/>
      <c r="STM29" s="154"/>
      <c r="STN29" s="154"/>
      <c r="STO29" s="154"/>
      <c r="STP29" s="154"/>
      <c r="STQ29" s="154"/>
      <c r="STR29" s="154"/>
      <c r="STS29" s="154"/>
      <c r="STT29" s="154"/>
      <c r="STU29" s="154"/>
      <c r="STV29" s="154"/>
      <c r="STW29" s="154"/>
      <c r="STX29" s="154"/>
      <c r="STY29" s="154"/>
      <c r="STZ29" s="154"/>
      <c r="SUA29" s="154"/>
      <c r="SUB29" s="154"/>
      <c r="SUC29" s="154"/>
      <c r="SUD29" s="154"/>
      <c r="SUE29" s="154"/>
      <c r="SUF29" s="154"/>
      <c r="SUG29" s="154"/>
      <c r="SUH29" s="154"/>
      <c r="SUI29" s="154"/>
      <c r="SUJ29" s="154"/>
      <c r="SUK29" s="154"/>
      <c r="SUL29" s="154"/>
      <c r="SUM29" s="154"/>
      <c r="SUN29" s="154"/>
      <c r="SUO29" s="154"/>
      <c r="SUP29" s="154"/>
      <c r="SUQ29" s="154"/>
      <c r="SUR29" s="154"/>
      <c r="SUS29" s="154"/>
      <c r="SUT29" s="154"/>
      <c r="SUU29" s="154"/>
      <c r="SUV29" s="154"/>
      <c r="SUW29" s="154"/>
      <c r="SUX29" s="154"/>
      <c r="SUY29" s="154"/>
      <c r="SUZ29" s="154"/>
      <c r="SVA29" s="154"/>
      <c r="SVB29" s="154"/>
      <c r="SVC29" s="154"/>
      <c r="SVD29" s="154"/>
      <c r="SVE29" s="154"/>
      <c r="SVF29" s="154"/>
      <c r="SVG29" s="154"/>
      <c r="SVH29" s="154"/>
      <c r="SVI29" s="154"/>
      <c r="SVJ29" s="154"/>
      <c r="SVK29" s="154"/>
      <c r="SVL29" s="154"/>
      <c r="SVM29" s="154"/>
      <c r="SVN29" s="154"/>
      <c r="SVO29" s="154"/>
      <c r="SVP29" s="154"/>
      <c r="SVQ29" s="154"/>
      <c r="SVR29" s="154"/>
      <c r="SVS29" s="154"/>
      <c r="SVT29" s="154"/>
      <c r="SVU29" s="154"/>
      <c r="SVV29" s="154"/>
      <c r="SVW29" s="154"/>
      <c r="SVX29" s="154"/>
      <c r="SVY29" s="154"/>
      <c r="SVZ29" s="154"/>
      <c r="SWA29" s="154"/>
      <c r="SWB29" s="154"/>
      <c r="SWC29" s="154"/>
      <c r="SWD29" s="154"/>
      <c r="SWE29" s="154"/>
      <c r="SWF29" s="154"/>
      <c r="SWG29" s="154"/>
      <c r="SWH29" s="154"/>
      <c r="SWI29" s="154"/>
      <c r="SWJ29" s="154"/>
      <c r="SWK29" s="154"/>
      <c r="SWL29" s="154"/>
      <c r="SWM29" s="154"/>
      <c r="SWN29" s="154"/>
      <c r="SWO29" s="154"/>
      <c r="SWP29" s="154"/>
      <c r="SWQ29" s="154"/>
      <c r="SWR29" s="154"/>
      <c r="SWS29" s="154"/>
      <c r="SWT29" s="154"/>
      <c r="SWU29" s="154"/>
      <c r="SWV29" s="154"/>
      <c r="SWW29" s="154"/>
      <c r="SWX29" s="154"/>
      <c r="SWY29" s="154"/>
      <c r="SWZ29" s="154"/>
      <c r="SXA29" s="154"/>
      <c r="SXB29" s="154"/>
      <c r="SXC29" s="154"/>
      <c r="SXD29" s="154"/>
      <c r="SXE29" s="154"/>
      <c r="SXF29" s="154"/>
      <c r="SXG29" s="154"/>
      <c r="SXH29" s="154"/>
      <c r="SXI29" s="154"/>
      <c r="SXJ29" s="154"/>
      <c r="SXK29" s="154"/>
      <c r="SXL29" s="154"/>
      <c r="SXM29" s="154"/>
      <c r="SXN29" s="154"/>
      <c r="SXO29" s="154"/>
      <c r="SXP29" s="154"/>
      <c r="SXQ29" s="154"/>
      <c r="SXR29" s="154"/>
      <c r="SXS29" s="154"/>
      <c r="SXT29" s="154"/>
      <c r="SXU29" s="154"/>
      <c r="SXV29" s="154"/>
      <c r="SXW29" s="154"/>
      <c r="SXX29" s="154"/>
      <c r="SXY29" s="154"/>
      <c r="SXZ29" s="154"/>
      <c r="SYA29" s="154"/>
      <c r="SYB29" s="154"/>
      <c r="SYC29" s="154"/>
      <c r="SYD29" s="154"/>
      <c r="SYE29" s="154"/>
      <c r="SYF29" s="154"/>
      <c r="SYG29" s="154"/>
      <c r="SYH29" s="154"/>
      <c r="SYI29" s="154"/>
      <c r="SYJ29" s="154"/>
      <c r="SYK29" s="154"/>
      <c r="SYL29" s="154"/>
      <c r="SYM29" s="154"/>
      <c r="SYN29" s="154"/>
      <c r="SYO29" s="154"/>
      <c r="SYP29" s="154"/>
      <c r="SYQ29" s="154"/>
      <c r="SYR29" s="154"/>
      <c r="SYS29" s="154"/>
      <c r="SYT29" s="154"/>
      <c r="SYU29" s="154"/>
      <c r="SYV29" s="154"/>
      <c r="SYW29" s="154"/>
      <c r="SYX29" s="154"/>
      <c r="SYY29" s="154"/>
      <c r="SYZ29" s="154"/>
      <c r="SZA29" s="154"/>
      <c r="SZB29" s="154"/>
      <c r="SZC29" s="154"/>
      <c r="SZD29" s="154"/>
      <c r="SZE29" s="154"/>
      <c r="SZF29" s="154"/>
      <c r="SZG29" s="154"/>
      <c r="SZH29" s="154"/>
      <c r="SZI29" s="154"/>
      <c r="SZJ29" s="154"/>
      <c r="SZK29" s="154"/>
      <c r="SZL29" s="154"/>
      <c r="SZM29" s="154"/>
      <c r="SZN29" s="154"/>
      <c r="SZO29" s="154"/>
      <c r="SZP29" s="154"/>
      <c r="SZQ29" s="154"/>
      <c r="SZR29" s="154"/>
      <c r="SZS29" s="154"/>
      <c r="SZT29" s="154"/>
      <c r="SZU29" s="154"/>
      <c r="SZV29" s="154"/>
      <c r="SZW29" s="154"/>
      <c r="SZX29" s="154"/>
      <c r="SZY29" s="154"/>
      <c r="SZZ29" s="154"/>
      <c r="TAA29" s="154"/>
      <c r="TAB29" s="154"/>
      <c r="TAC29" s="154"/>
      <c r="TAD29" s="154"/>
      <c r="TAE29" s="154"/>
      <c r="TAF29" s="154"/>
      <c r="TAG29" s="154"/>
      <c r="TAH29" s="154"/>
      <c r="TAI29" s="154"/>
      <c r="TAJ29" s="154"/>
      <c r="TAK29" s="154"/>
      <c r="TAL29" s="154"/>
      <c r="TAM29" s="154"/>
      <c r="TAN29" s="154"/>
      <c r="TAO29" s="154"/>
      <c r="TAP29" s="154"/>
      <c r="TAQ29" s="154"/>
      <c r="TAR29" s="154"/>
      <c r="TAS29" s="154"/>
      <c r="TAT29" s="154"/>
      <c r="TAU29" s="154"/>
      <c r="TAV29" s="154"/>
      <c r="TAW29" s="154"/>
      <c r="TAX29" s="154"/>
      <c r="TAY29" s="154"/>
      <c r="TAZ29" s="154"/>
      <c r="TBA29" s="154"/>
      <c r="TBB29" s="154"/>
      <c r="TBC29" s="154"/>
      <c r="TBD29" s="154"/>
      <c r="TBE29" s="154"/>
      <c r="TBF29" s="154"/>
      <c r="TBG29" s="154"/>
      <c r="TBH29" s="154"/>
      <c r="TBI29" s="154"/>
      <c r="TBJ29" s="154"/>
      <c r="TBK29" s="154"/>
      <c r="TBL29" s="154"/>
      <c r="TBM29" s="154"/>
      <c r="TBN29" s="154"/>
      <c r="TBO29" s="154"/>
      <c r="TBP29" s="154"/>
      <c r="TBQ29" s="154"/>
      <c r="TBR29" s="154"/>
      <c r="TBS29" s="154"/>
      <c r="TBT29" s="154"/>
      <c r="TBU29" s="154"/>
      <c r="TBV29" s="154"/>
      <c r="TBW29" s="154"/>
      <c r="TBX29" s="154"/>
      <c r="TBY29" s="154"/>
      <c r="TBZ29" s="154"/>
      <c r="TCA29" s="154"/>
      <c r="TCB29" s="154"/>
      <c r="TCC29" s="154"/>
      <c r="TCD29" s="154"/>
      <c r="TCE29" s="154"/>
      <c r="TCF29" s="154"/>
      <c r="TCG29" s="154"/>
      <c r="TCH29" s="154"/>
      <c r="TCI29" s="154"/>
      <c r="TCJ29" s="154"/>
      <c r="TCK29" s="154"/>
      <c r="TCL29" s="154"/>
      <c r="TCM29" s="154"/>
      <c r="TCN29" s="154"/>
      <c r="TCO29" s="154"/>
      <c r="TCP29" s="154"/>
      <c r="TCQ29" s="154"/>
      <c r="TCR29" s="154"/>
      <c r="TCS29" s="154"/>
      <c r="TCT29" s="154"/>
      <c r="TCU29" s="154"/>
      <c r="TCV29" s="154"/>
      <c r="TCW29" s="154"/>
      <c r="TCX29" s="154"/>
      <c r="TCY29" s="154"/>
      <c r="TCZ29" s="154"/>
      <c r="TDA29" s="154"/>
      <c r="TDB29" s="154"/>
      <c r="TDC29" s="154"/>
      <c r="TDD29" s="154"/>
      <c r="TDE29" s="154"/>
      <c r="TDF29" s="154"/>
      <c r="TDG29" s="154"/>
      <c r="TDH29" s="154"/>
      <c r="TDI29" s="154"/>
      <c r="TDJ29" s="154"/>
      <c r="TDK29" s="154"/>
      <c r="TDL29" s="154"/>
      <c r="TDM29" s="154"/>
      <c r="TDN29" s="154"/>
      <c r="TDO29" s="154"/>
      <c r="TDP29" s="154"/>
      <c r="TDQ29" s="154"/>
      <c r="TDR29" s="154"/>
      <c r="TDS29" s="154"/>
      <c r="TDT29" s="154"/>
      <c r="TDU29" s="154"/>
      <c r="TDV29" s="154"/>
      <c r="TDW29" s="154"/>
      <c r="TDX29" s="154"/>
      <c r="TDY29" s="154"/>
      <c r="TDZ29" s="154"/>
      <c r="TEA29" s="154"/>
      <c r="TEB29" s="154"/>
      <c r="TEC29" s="154"/>
      <c r="TED29" s="154"/>
      <c r="TEE29" s="154"/>
      <c r="TEF29" s="154"/>
      <c r="TEG29" s="154"/>
      <c r="TEH29" s="154"/>
      <c r="TEI29" s="154"/>
      <c r="TEJ29" s="154"/>
      <c r="TEK29" s="154"/>
      <c r="TEL29" s="154"/>
      <c r="TEM29" s="154"/>
      <c r="TEN29" s="154"/>
      <c r="TEO29" s="154"/>
      <c r="TEP29" s="154"/>
      <c r="TEQ29" s="154"/>
      <c r="TER29" s="154"/>
      <c r="TES29" s="154"/>
      <c r="TET29" s="154"/>
      <c r="TEU29" s="154"/>
      <c r="TEV29" s="154"/>
      <c r="TEW29" s="154"/>
      <c r="TEX29" s="154"/>
      <c r="TEY29" s="154"/>
      <c r="TEZ29" s="154"/>
      <c r="TFA29" s="154"/>
      <c r="TFB29" s="154"/>
      <c r="TFC29" s="154"/>
      <c r="TFD29" s="154"/>
      <c r="TFE29" s="154"/>
      <c r="TFF29" s="154"/>
      <c r="TFG29" s="154"/>
      <c r="TFH29" s="154"/>
      <c r="TFI29" s="154"/>
      <c r="TFJ29" s="154"/>
      <c r="TFK29" s="154"/>
      <c r="TFL29" s="154"/>
      <c r="TFM29" s="154"/>
      <c r="TFN29" s="154"/>
      <c r="TFO29" s="154"/>
      <c r="TFP29" s="154"/>
      <c r="TFQ29" s="154"/>
      <c r="TFR29" s="154"/>
      <c r="TFS29" s="154"/>
      <c r="TFT29" s="154"/>
      <c r="TFU29" s="154"/>
      <c r="TFV29" s="154"/>
      <c r="TFW29" s="154"/>
      <c r="TFX29" s="154"/>
      <c r="TFY29" s="154"/>
      <c r="TFZ29" s="154"/>
      <c r="TGA29" s="154"/>
      <c r="TGB29" s="154"/>
      <c r="TGC29" s="154"/>
      <c r="TGD29" s="154"/>
      <c r="TGE29" s="154"/>
      <c r="TGF29" s="154"/>
      <c r="TGG29" s="154"/>
      <c r="TGH29" s="154"/>
      <c r="TGI29" s="154"/>
      <c r="TGJ29" s="154"/>
      <c r="TGK29" s="154"/>
      <c r="TGL29" s="154"/>
      <c r="TGM29" s="154"/>
      <c r="TGN29" s="154"/>
      <c r="TGO29" s="154"/>
      <c r="TGP29" s="154"/>
      <c r="TGQ29" s="154"/>
      <c r="TGR29" s="154"/>
      <c r="TGS29" s="154"/>
      <c r="TGT29" s="154"/>
      <c r="TGU29" s="154"/>
      <c r="TGV29" s="154"/>
      <c r="TGW29" s="154"/>
      <c r="TGX29" s="154"/>
      <c r="TGY29" s="154"/>
      <c r="TGZ29" s="154"/>
      <c r="THA29" s="154"/>
      <c r="THB29" s="154"/>
      <c r="THC29" s="154"/>
      <c r="THD29" s="154"/>
      <c r="THE29" s="154"/>
      <c r="THF29" s="154"/>
      <c r="THG29" s="154"/>
      <c r="THH29" s="154"/>
      <c r="THI29" s="154"/>
      <c r="THJ29" s="154"/>
      <c r="THK29" s="154"/>
      <c r="THL29" s="154"/>
      <c r="THM29" s="154"/>
      <c r="THN29" s="154"/>
      <c r="THO29" s="154"/>
      <c r="THP29" s="154"/>
      <c r="THQ29" s="154"/>
      <c r="THR29" s="154"/>
      <c r="THS29" s="154"/>
      <c r="THT29" s="154"/>
      <c r="THU29" s="154"/>
      <c r="THV29" s="154"/>
      <c r="THW29" s="154"/>
      <c r="THX29" s="154"/>
      <c r="THY29" s="154"/>
      <c r="THZ29" s="154"/>
      <c r="TIA29" s="154"/>
      <c r="TIB29" s="154"/>
      <c r="TIC29" s="154"/>
      <c r="TID29" s="154"/>
      <c r="TIE29" s="154"/>
      <c r="TIF29" s="154"/>
      <c r="TIG29" s="154"/>
      <c r="TIH29" s="154"/>
      <c r="TII29" s="154"/>
      <c r="TIJ29" s="154"/>
      <c r="TIK29" s="154"/>
      <c r="TIL29" s="154"/>
      <c r="TIM29" s="154"/>
      <c r="TIN29" s="154"/>
      <c r="TIO29" s="154"/>
      <c r="TIP29" s="154"/>
      <c r="TIQ29" s="154"/>
      <c r="TIR29" s="154"/>
      <c r="TIS29" s="154"/>
      <c r="TIT29" s="154"/>
      <c r="TIU29" s="154"/>
      <c r="TIV29" s="154"/>
      <c r="TIW29" s="154"/>
      <c r="TIX29" s="154"/>
      <c r="TIY29" s="154"/>
      <c r="TIZ29" s="154"/>
      <c r="TJA29" s="154"/>
      <c r="TJB29" s="154"/>
      <c r="TJC29" s="154"/>
      <c r="TJD29" s="154"/>
      <c r="TJE29" s="154"/>
      <c r="TJF29" s="154"/>
      <c r="TJG29" s="154"/>
      <c r="TJH29" s="154"/>
      <c r="TJI29" s="154"/>
      <c r="TJJ29" s="154"/>
      <c r="TJK29" s="154"/>
      <c r="TJL29" s="154"/>
      <c r="TJM29" s="154"/>
      <c r="TJN29" s="154"/>
      <c r="TJO29" s="154"/>
      <c r="TJP29" s="154"/>
      <c r="TJQ29" s="154"/>
      <c r="TJR29" s="154"/>
      <c r="TJS29" s="154"/>
      <c r="TJT29" s="154"/>
      <c r="TJU29" s="154"/>
      <c r="TJV29" s="154"/>
      <c r="TJW29" s="154"/>
      <c r="TJX29" s="154"/>
      <c r="TJY29" s="154"/>
      <c r="TJZ29" s="154"/>
      <c r="TKA29" s="154"/>
      <c r="TKB29" s="154"/>
      <c r="TKC29" s="154"/>
      <c r="TKD29" s="154"/>
      <c r="TKE29" s="154"/>
      <c r="TKF29" s="154"/>
      <c r="TKG29" s="154"/>
      <c r="TKH29" s="154"/>
      <c r="TKI29" s="154"/>
      <c r="TKJ29" s="154"/>
      <c r="TKK29" s="154"/>
      <c r="TKL29" s="154"/>
      <c r="TKM29" s="154"/>
      <c r="TKN29" s="154"/>
      <c r="TKO29" s="154"/>
      <c r="TKP29" s="154"/>
      <c r="TKQ29" s="154"/>
      <c r="TKR29" s="154"/>
      <c r="TKS29" s="154"/>
      <c r="TKT29" s="154"/>
      <c r="TKU29" s="154"/>
      <c r="TKV29" s="154"/>
      <c r="TKW29" s="154"/>
      <c r="TKX29" s="154"/>
      <c r="TKY29" s="154"/>
      <c r="TKZ29" s="154"/>
      <c r="TLA29" s="154"/>
      <c r="TLB29" s="154"/>
      <c r="TLC29" s="154"/>
      <c r="TLD29" s="154"/>
      <c r="TLE29" s="154"/>
      <c r="TLF29" s="154"/>
      <c r="TLG29" s="154"/>
      <c r="TLH29" s="154"/>
      <c r="TLI29" s="154"/>
      <c r="TLJ29" s="154"/>
      <c r="TLK29" s="154"/>
      <c r="TLL29" s="154"/>
      <c r="TLM29" s="154"/>
      <c r="TLN29" s="154"/>
      <c r="TLO29" s="154"/>
      <c r="TLP29" s="154"/>
      <c r="TLQ29" s="154"/>
      <c r="TLR29" s="154"/>
      <c r="TLS29" s="154"/>
      <c r="TLT29" s="154"/>
      <c r="TLU29" s="154"/>
      <c r="TLV29" s="154"/>
      <c r="TLW29" s="154"/>
      <c r="TLX29" s="154"/>
      <c r="TLY29" s="154"/>
      <c r="TLZ29" s="154"/>
      <c r="TMA29" s="154"/>
      <c r="TMB29" s="154"/>
      <c r="TMC29" s="154"/>
      <c r="TMD29" s="154"/>
      <c r="TME29" s="154"/>
      <c r="TMF29" s="154"/>
      <c r="TMG29" s="154"/>
      <c r="TMH29" s="154"/>
      <c r="TMI29" s="154"/>
      <c r="TMJ29" s="154"/>
      <c r="TMK29" s="154"/>
      <c r="TML29" s="154"/>
      <c r="TMM29" s="154"/>
      <c r="TMN29" s="154"/>
      <c r="TMO29" s="154"/>
      <c r="TMP29" s="154"/>
      <c r="TMQ29" s="154"/>
      <c r="TMR29" s="154"/>
      <c r="TMS29" s="154"/>
      <c r="TMT29" s="154"/>
      <c r="TMU29" s="154"/>
      <c r="TMV29" s="154"/>
      <c r="TMW29" s="154"/>
      <c r="TMX29" s="154"/>
      <c r="TMY29" s="154"/>
      <c r="TMZ29" s="154"/>
      <c r="TNA29" s="154"/>
      <c r="TNB29" s="154"/>
      <c r="TNC29" s="154"/>
      <c r="TND29" s="154"/>
      <c r="TNE29" s="154"/>
      <c r="TNF29" s="154"/>
      <c r="TNG29" s="154"/>
      <c r="TNH29" s="154"/>
      <c r="TNI29" s="154"/>
      <c r="TNJ29" s="154"/>
      <c r="TNK29" s="154"/>
      <c r="TNL29" s="154"/>
      <c r="TNM29" s="154"/>
      <c r="TNN29" s="154"/>
      <c r="TNO29" s="154"/>
      <c r="TNP29" s="154"/>
      <c r="TNQ29" s="154"/>
      <c r="TNR29" s="154"/>
      <c r="TNS29" s="154"/>
      <c r="TNT29" s="154"/>
      <c r="TNU29" s="154"/>
      <c r="TNV29" s="154"/>
      <c r="TNW29" s="154"/>
      <c r="TNX29" s="154"/>
      <c r="TNY29" s="154"/>
      <c r="TNZ29" s="154"/>
      <c r="TOA29" s="154"/>
      <c r="TOB29" s="154"/>
      <c r="TOC29" s="154"/>
      <c r="TOD29" s="154"/>
      <c r="TOE29" s="154"/>
      <c r="TOF29" s="154"/>
      <c r="TOG29" s="154"/>
      <c r="TOH29" s="154"/>
      <c r="TOI29" s="154"/>
      <c r="TOJ29" s="154"/>
      <c r="TOK29" s="154"/>
      <c r="TOL29" s="154"/>
      <c r="TOM29" s="154"/>
      <c r="TON29" s="154"/>
      <c r="TOO29" s="154"/>
      <c r="TOP29" s="154"/>
      <c r="TOQ29" s="154"/>
      <c r="TOR29" s="154"/>
      <c r="TOS29" s="154"/>
      <c r="TOT29" s="154"/>
      <c r="TOU29" s="154"/>
      <c r="TOV29" s="154"/>
      <c r="TOW29" s="154"/>
      <c r="TOX29" s="154"/>
      <c r="TOY29" s="154"/>
      <c r="TOZ29" s="154"/>
      <c r="TPA29" s="154"/>
      <c r="TPB29" s="154"/>
      <c r="TPC29" s="154"/>
      <c r="TPD29" s="154"/>
      <c r="TPE29" s="154"/>
      <c r="TPF29" s="154"/>
      <c r="TPG29" s="154"/>
      <c r="TPH29" s="154"/>
      <c r="TPI29" s="154"/>
      <c r="TPJ29" s="154"/>
      <c r="TPK29" s="154"/>
      <c r="TPL29" s="154"/>
      <c r="TPM29" s="154"/>
      <c r="TPN29" s="154"/>
      <c r="TPO29" s="154"/>
      <c r="TPP29" s="154"/>
      <c r="TPQ29" s="154"/>
      <c r="TPR29" s="154"/>
      <c r="TPS29" s="154"/>
      <c r="TPT29" s="154"/>
      <c r="TPU29" s="154"/>
      <c r="TPV29" s="154"/>
      <c r="TPW29" s="154"/>
      <c r="TPX29" s="154"/>
      <c r="TPY29" s="154"/>
      <c r="TPZ29" s="154"/>
      <c r="TQA29" s="154"/>
      <c r="TQB29" s="154"/>
      <c r="TQC29" s="154"/>
      <c r="TQD29" s="154"/>
      <c r="TQE29" s="154"/>
      <c r="TQF29" s="154"/>
      <c r="TQG29" s="154"/>
      <c r="TQH29" s="154"/>
      <c r="TQI29" s="154"/>
      <c r="TQJ29" s="154"/>
      <c r="TQK29" s="154"/>
      <c r="TQL29" s="154"/>
      <c r="TQM29" s="154"/>
      <c r="TQN29" s="154"/>
      <c r="TQO29" s="154"/>
      <c r="TQP29" s="154"/>
      <c r="TQQ29" s="154"/>
      <c r="TQR29" s="154"/>
      <c r="TQS29" s="154"/>
      <c r="TQT29" s="154"/>
      <c r="TQU29" s="154"/>
      <c r="TQV29" s="154"/>
      <c r="TQW29" s="154"/>
      <c r="TQX29" s="154"/>
      <c r="TQY29" s="154"/>
      <c r="TQZ29" s="154"/>
      <c r="TRA29" s="154"/>
      <c r="TRB29" s="154"/>
      <c r="TRC29" s="154"/>
      <c r="TRD29" s="154"/>
      <c r="TRE29" s="154"/>
      <c r="TRF29" s="154"/>
      <c r="TRG29" s="154"/>
      <c r="TRH29" s="154"/>
      <c r="TRI29" s="154"/>
      <c r="TRJ29" s="154"/>
      <c r="TRK29" s="154"/>
      <c r="TRL29" s="154"/>
      <c r="TRM29" s="154"/>
      <c r="TRN29" s="154"/>
      <c r="TRO29" s="154"/>
      <c r="TRP29" s="154"/>
      <c r="TRQ29" s="154"/>
      <c r="TRR29" s="154"/>
      <c r="TRS29" s="154"/>
      <c r="TRT29" s="154"/>
      <c r="TRU29" s="154"/>
      <c r="TRV29" s="154"/>
      <c r="TRW29" s="154"/>
      <c r="TRX29" s="154"/>
      <c r="TRY29" s="154"/>
      <c r="TRZ29" s="154"/>
      <c r="TSA29" s="154"/>
      <c r="TSB29" s="154"/>
      <c r="TSC29" s="154"/>
      <c r="TSD29" s="154"/>
      <c r="TSE29" s="154"/>
      <c r="TSF29" s="154"/>
      <c r="TSG29" s="154"/>
      <c r="TSH29" s="154"/>
      <c r="TSI29" s="154"/>
      <c r="TSJ29" s="154"/>
      <c r="TSK29" s="154"/>
      <c r="TSL29" s="154"/>
      <c r="TSM29" s="154"/>
      <c r="TSN29" s="154"/>
      <c r="TSO29" s="154"/>
      <c r="TSP29" s="154"/>
      <c r="TSQ29" s="154"/>
      <c r="TSR29" s="154"/>
      <c r="TSS29" s="154"/>
      <c r="TST29" s="154"/>
      <c r="TSU29" s="154"/>
      <c r="TSV29" s="154"/>
      <c r="TSW29" s="154"/>
      <c r="TSX29" s="154"/>
      <c r="TSY29" s="154"/>
      <c r="TSZ29" s="154"/>
      <c r="TTA29" s="154"/>
      <c r="TTB29" s="154"/>
      <c r="TTC29" s="154"/>
      <c r="TTD29" s="154"/>
      <c r="TTE29" s="154"/>
      <c r="TTF29" s="154"/>
      <c r="TTG29" s="154"/>
      <c r="TTH29" s="154"/>
      <c r="TTI29" s="154"/>
      <c r="TTJ29" s="154"/>
      <c r="TTK29" s="154"/>
      <c r="TTL29" s="154"/>
      <c r="TTM29" s="154"/>
      <c r="TTN29" s="154"/>
      <c r="TTO29" s="154"/>
      <c r="TTP29" s="154"/>
      <c r="TTQ29" s="154"/>
      <c r="TTR29" s="154"/>
      <c r="TTS29" s="154"/>
      <c r="TTT29" s="154"/>
      <c r="TTU29" s="154"/>
      <c r="TTV29" s="154"/>
      <c r="TTW29" s="154"/>
      <c r="TTX29" s="154"/>
      <c r="TTY29" s="154"/>
      <c r="TTZ29" s="154"/>
      <c r="TUA29" s="154"/>
      <c r="TUB29" s="154"/>
      <c r="TUC29" s="154"/>
      <c r="TUD29" s="154"/>
      <c r="TUE29" s="154"/>
      <c r="TUF29" s="154"/>
      <c r="TUG29" s="154"/>
      <c r="TUH29" s="154"/>
      <c r="TUI29" s="154"/>
      <c r="TUJ29" s="154"/>
      <c r="TUK29" s="154"/>
      <c r="TUL29" s="154"/>
      <c r="TUM29" s="154"/>
      <c r="TUN29" s="154"/>
      <c r="TUO29" s="154"/>
      <c r="TUP29" s="154"/>
      <c r="TUQ29" s="154"/>
      <c r="TUR29" s="154"/>
      <c r="TUS29" s="154"/>
      <c r="TUT29" s="154"/>
      <c r="TUU29" s="154"/>
      <c r="TUV29" s="154"/>
      <c r="TUW29" s="154"/>
      <c r="TUX29" s="154"/>
      <c r="TUY29" s="154"/>
      <c r="TUZ29" s="154"/>
      <c r="TVA29" s="154"/>
      <c r="TVB29" s="154"/>
      <c r="TVC29" s="154"/>
      <c r="TVD29" s="154"/>
      <c r="TVE29" s="154"/>
      <c r="TVF29" s="154"/>
      <c r="TVG29" s="154"/>
      <c r="TVH29" s="154"/>
      <c r="TVI29" s="154"/>
      <c r="TVJ29" s="154"/>
      <c r="TVK29" s="154"/>
      <c r="TVL29" s="154"/>
      <c r="TVM29" s="154"/>
      <c r="TVN29" s="154"/>
      <c r="TVO29" s="154"/>
      <c r="TVP29" s="154"/>
      <c r="TVQ29" s="154"/>
      <c r="TVR29" s="154"/>
      <c r="TVS29" s="154"/>
      <c r="TVT29" s="154"/>
      <c r="TVU29" s="154"/>
      <c r="TVV29" s="154"/>
      <c r="TVW29" s="154"/>
      <c r="TVX29" s="154"/>
      <c r="TVY29" s="154"/>
      <c r="TVZ29" s="154"/>
      <c r="TWA29" s="154"/>
      <c r="TWB29" s="154"/>
      <c r="TWC29" s="154"/>
      <c r="TWD29" s="154"/>
      <c r="TWE29" s="154"/>
      <c r="TWF29" s="154"/>
      <c r="TWG29" s="154"/>
      <c r="TWH29" s="154"/>
      <c r="TWI29" s="154"/>
      <c r="TWJ29" s="154"/>
      <c r="TWK29" s="154"/>
      <c r="TWL29" s="154"/>
      <c r="TWM29" s="154"/>
      <c r="TWN29" s="154"/>
      <c r="TWO29" s="154"/>
      <c r="TWP29" s="154"/>
      <c r="TWQ29" s="154"/>
      <c r="TWR29" s="154"/>
      <c r="TWS29" s="154"/>
      <c r="TWT29" s="154"/>
      <c r="TWU29" s="154"/>
      <c r="TWV29" s="154"/>
      <c r="TWW29" s="154"/>
      <c r="TWX29" s="154"/>
      <c r="TWY29" s="154"/>
      <c r="TWZ29" s="154"/>
      <c r="TXA29" s="154"/>
      <c r="TXB29" s="154"/>
      <c r="TXC29" s="154"/>
      <c r="TXD29" s="154"/>
      <c r="TXE29" s="154"/>
      <c r="TXF29" s="154"/>
      <c r="TXG29" s="154"/>
      <c r="TXH29" s="154"/>
      <c r="TXI29" s="154"/>
      <c r="TXJ29" s="154"/>
      <c r="TXK29" s="154"/>
      <c r="TXL29" s="154"/>
      <c r="TXM29" s="154"/>
      <c r="TXN29" s="154"/>
      <c r="TXO29" s="154"/>
      <c r="TXP29" s="154"/>
      <c r="TXQ29" s="154"/>
      <c r="TXR29" s="154"/>
      <c r="TXS29" s="154"/>
      <c r="TXT29" s="154"/>
      <c r="TXU29" s="154"/>
      <c r="TXV29" s="154"/>
      <c r="TXW29" s="154"/>
      <c r="TXX29" s="154"/>
      <c r="TXY29" s="154"/>
      <c r="TXZ29" s="154"/>
      <c r="TYA29" s="154"/>
      <c r="TYB29" s="154"/>
      <c r="TYC29" s="154"/>
      <c r="TYD29" s="154"/>
      <c r="TYE29" s="154"/>
      <c r="TYF29" s="154"/>
      <c r="TYG29" s="154"/>
      <c r="TYH29" s="154"/>
      <c r="TYI29" s="154"/>
      <c r="TYJ29" s="154"/>
      <c r="TYK29" s="154"/>
      <c r="TYL29" s="154"/>
      <c r="TYM29" s="154"/>
      <c r="TYN29" s="154"/>
      <c r="TYO29" s="154"/>
      <c r="TYP29" s="154"/>
      <c r="TYQ29" s="154"/>
      <c r="TYR29" s="154"/>
      <c r="TYS29" s="154"/>
      <c r="TYT29" s="154"/>
      <c r="TYU29" s="154"/>
      <c r="TYV29" s="154"/>
      <c r="TYW29" s="154"/>
      <c r="TYX29" s="154"/>
      <c r="TYY29" s="154"/>
      <c r="TYZ29" s="154"/>
      <c r="TZA29" s="154"/>
      <c r="TZB29" s="154"/>
      <c r="TZC29" s="154"/>
      <c r="TZD29" s="154"/>
      <c r="TZE29" s="154"/>
      <c r="TZF29" s="154"/>
      <c r="TZG29" s="154"/>
      <c r="TZH29" s="154"/>
      <c r="TZI29" s="154"/>
      <c r="TZJ29" s="154"/>
      <c r="TZK29" s="154"/>
      <c r="TZL29" s="154"/>
      <c r="TZM29" s="154"/>
      <c r="TZN29" s="154"/>
      <c r="TZO29" s="154"/>
      <c r="TZP29" s="154"/>
      <c r="TZQ29" s="154"/>
      <c r="TZR29" s="154"/>
      <c r="TZS29" s="154"/>
      <c r="TZT29" s="154"/>
      <c r="TZU29" s="154"/>
      <c r="TZV29" s="154"/>
      <c r="TZW29" s="154"/>
      <c r="TZX29" s="154"/>
      <c r="TZY29" s="154"/>
      <c r="TZZ29" s="154"/>
      <c r="UAA29" s="154"/>
      <c r="UAB29" s="154"/>
      <c r="UAC29" s="154"/>
      <c r="UAD29" s="154"/>
      <c r="UAE29" s="154"/>
      <c r="UAF29" s="154"/>
      <c r="UAG29" s="154"/>
      <c r="UAH29" s="154"/>
      <c r="UAI29" s="154"/>
      <c r="UAJ29" s="154"/>
      <c r="UAK29" s="154"/>
      <c r="UAL29" s="154"/>
      <c r="UAM29" s="154"/>
      <c r="UAN29" s="154"/>
      <c r="UAO29" s="154"/>
      <c r="UAP29" s="154"/>
      <c r="UAQ29" s="154"/>
      <c r="UAR29" s="154"/>
      <c r="UAS29" s="154"/>
      <c r="UAT29" s="154"/>
      <c r="UAU29" s="154"/>
      <c r="UAV29" s="154"/>
      <c r="UAW29" s="154"/>
      <c r="UAX29" s="154"/>
      <c r="UAY29" s="154"/>
      <c r="UAZ29" s="154"/>
      <c r="UBA29" s="154"/>
      <c r="UBB29" s="154"/>
      <c r="UBC29" s="154"/>
      <c r="UBD29" s="154"/>
      <c r="UBE29" s="154"/>
      <c r="UBF29" s="154"/>
      <c r="UBG29" s="154"/>
      <c r="UBH29" s="154"/>
      <c r="UBI29" s="154"/>
      <c r="UBJ29" s="154"/>
      <c r="UBK29" s="154"/>
      <c r="UBL29" s="154"/>
      <c r="UBM29" s="154"/>
      <c r="UBN29" s="154"/>
      <c r="UBO29" s="154"/>
      <c r="UBP29" s="154"/>
      <c r="UBQ29" s="154"/>
      <c r="UBR29" s="154"/>
      <c r="UBS29" s="154"/>
      <c r="UBT29" s="154"/>
      <c r="UBU29" s="154"/>
      <c r="UBV29" s="154"/>
      <c r="UBW29" s="154"/>
      <c r="UBX29" s="154"/>
      <c r="UBY29" s="154"/>
      <c r="UBZ29" s="154"/>
      <c r="UCA29" s="154"/>
      <c r="UCB29" s="154"/>
      <c r="UCC29" s="154"/>
      <c r="UCD29" s="154"/>
      <c r="UCE29" s="154"/>
      <c r="UCF29" s="154"/>
      <c r="UCG29" s="154"/>
      <c r="UCH29" s="154"/>
      <c r="UCI29" s="154"/>
      <c r="UCJ29" s="154"/>
      <c r="UCK29" s="154"/>
      <c r="UCL29" s="154"/>
      <c r="UCM29" s="154"/>
      <c r="UCN29" s="154"/>
      <c r="UCO29" s="154"/>
      <c r="UCP29" s="154"/>
      <c r="UCQ29" s="154"/>
      <c r="UCR29" s="154"/>
      <c r="UCS29" s="154"/>
      <c r="UCT29" s="154"/>
      <c r="UCU29" s="154"/>
      <c r="UCV29" s="154"/>
      <c r="UCW29" s="154"/>
      <c r="UCX29" s="154"/>
      <c r="UCY29" s="154"/>
      <c r="UCZ29" s="154"/>
      <c r="UDA29" s="154"/>
      <c r="UDB29" s="154"/>
      <c r="UDC29" s="154"/>
      <c r="UDD29" s="154"/>
      <c r="UDE29" s="154"/>
      <c r="UDF29" s="154"/>
      <c r="UDG29" s="154"/>
      <c r="UDH29" s="154"/>
      <c r="UDI29" s="154"/>
      <c r="UDJ29" s="154"/>
      <c r="UDK29" s="154"/>
      <c r="UDL29" s="154"/>
      <c r="UDM29" s="154"/>
      <c r="UDN29" s="154"/>
      <c r="UDO29" s="154"/>
      <c r="UDP29" s="154"/>
      <c r="UDQ29" s="154"/>
      <c r="UDR29" s="154"/>
      <c r="UDS29" s="154"/>
      <c r="UDT29" s="154"/>
      <c r="UDU29" s="154"/>
      <c r="UDV29" s="154"/>
      <c r="UDW29" s="154"/>
      <c r="UDX29" s="154"/>
      <c r="UDY29" s="154"/>
      <c r="UDZ29" s="154"/>
      <c r="UEA29" s="154"/>
      <c r="UEB29" s="154"/>
      <c r="UEC29" s="154"/>
      <c r="UED29" s="154"/>
      <c r="UEE29" s="154"/>
      <c r="UEF29" s="154"/>
      <c r="UEG29" s="154"/>
      <c r="UEH29" s="154"/>
      <c r="UEI29" s="154"/>
      <c r="UEJ29" s="154"/>
      <c r="UEK29" s="154"/>
      <c r="UEL29" s="154"/>
      <c r="UEM29" s="154"/>
      <c r="UEN29" s="154"/>
      <c r="UEO29" s="154"/>
      <c r="UEP29" s="154"/>
      <c r="UEQ29" s="154"/>
      <c r="UER29" s="154"/>
      <c r="UES29" s="154"/>
      <c r="UET29" s="154"/>
      <c r="UEU29" s="154"/>
      <c r="UEV29" s="154"/>
      <c r="UEW29" s="154"/>
      <c r="UEX29" s="154"/>
      <c r="UEY29" s="154"/>
      <c r="UEZ29" s="154"/>
      <c r="UFA29" s="154"/>
      <c r="UFB29" s="154"/>
      <c r="UFC29" s="154"/>
      <c r="UFD29" s="154"/>
      <c r="UFE29" s="154"/>
      <c r="UFF29" s="154"/>
      <c r="UFG29" s="154"/>
      <c r="UFH29" s="154"/>
      <c r="UFI29" s="154"/>
      <c r="UFJ29" s="154"/>
      <c r="UFK29" s="154"/>
      <c r="UFL29" s="154"/>
      <c r="UFM29" s="154"/>
      <c r="UFN29" s="154"/>
      <c r="UFO29" s="154"/>
      <c r="UFP29" s="154"/>
      <c r="UFQ29" s="154"/>
      <c r="UFR29" s="154"/>
      <c r="UFS29" s="154"/>
      <c r="UFT29" s="154"/>
      <c r="UFU29" s="154"/>
      <c r="UFV29" s="154"/>
      <c r="UFW29" s="154"/>
      <c r="UFX29" s="154"/>
      <c r="UFY29" s="154"/>
      <c r="UFZ29" s="154"/>
      <c r="UGA29" s="154"/>
      <c r="UGB29" s="154"/>
      <c r="UGC29" s="154"/>
      <c r="UGD29" s="154"/>
      <c r="UGE29" s="154"/>
      <c r="UGF29" s="154"/>
      <c r="UGG29" s="154"/>
      <c r="UGH29" s="154"/>
      <c r="UGI29" s="154"/>
      <c r="UGJ29" s="154"/>
      <c r="UGK29" s="154"/>
      <c r="UGL29" s="154"/>
      <c r="UGM29" s="154"/>
      <c r="UGN29" s="154"/>
      <c r="UGO29" s="154"/>
      <c r="UGP29" s="154"/>
      <c r="UGQ29" s="154"/>
      <c r="UGR29" s="154"/>
      <c r="UGS29" s="154"/>
      <c r="UGT29" s="154"/>
      <c r="UGU29" s="154"/>
      <c r="UGV29" s="154"/>
      <c r="UGW29" s="154"/>
      <c r="UGX29" s="154"/>
      <c r="UGY29" s="154"/>
      <c r="UGZ29" s="154"/>
      <c r="UHA29" s="154"/>
      <c r="UHB29" s="154"/>
      <c r="UHC29" s="154"/>
      <c r="UHD29" s="154"/>
      <c r="UHE29" s="154"/>
      <c r="UHF29" s="154"/>
      <c r="UHG29" s="154"/>
      <c r="UHH29" s="154"/>
      <c r="UHI29" s="154"/>
      <c r="UHJ29" s="154"/>
      <c r="UHK29" s="154"/>
      <c r="UHL29" s="154"/>
      <c r="UHM29" s="154"/>
      <c r="UHN29" s="154"/>
      <c r="UHO29" s="154"/>
      <c r="UHP29" s="154"/>
      <c r="UHQ29" s="154"/>
      <c r="UHR29" s="154"/>
      <c r="UHS29" s="154"/>
      <c r="UHT29" s="154"/>
      <c r="UHU29" s="154"/>
      <c r="UHV29" s="154"/>
      <c r="UHW29" s="154"/>
      <c r="UHX29" s="154"/>
      <c r="UHY29" s="154"/>
      <c r="UHZ29" s="154"/>
      <c r="UIA29" s="154"/>
      <c r="UIB29" s="154"/>
      <c r="UIC29" s="154"/>
      <c r="UID29" s="154"/>
      <c r="UIE29" s="154"/>
      <c r="UIF29" s="154"/>
      <c r="UIG29" s="154"/>
      <c r="UIH29" s="154"/>
      <c r="UII29" s="154"/>
      <c r="UIJ29" s="154"/>
      <c r="UIK29" s="154"/>
      <c r="UIL29" s="154"/>
      <c r="UIM29" s="154"/>
      <c r="UIN29" s="154"/>
      <c r="UIO29" s="154"/>
      <c r="UIP29" s="154"/>
      <c r="UIQ29" s="154"/>
      <c r="UIR29" s="154"/>
      <c r="UIS29" s="154"/>
      <c r="UIT29" s="154"/>
      <c r="UIU29" s="154"/>
      <c r="UIV29" s="154"/>
      <c r="UIW29" s="154"/>
      <c r="UIX29" s="154"/>
      <c r="UIY29" s="154"/>
      <c r="UIZ29" s="154"/>
      <c r="UJA29" s="154"/>
      <c r="UJB29" s="154"/>
      <c r="UJC29" s="154"/>
      <c r="UJD29" s="154"/>
      <c r="UJE29" s="154"/>
      <c r="UJF29" s="154"/>
      <c r="UJG29" s="154"/>
      <c r="UJH29" s="154"/>
      <c r="UJI29" s="154"/>
      <c r="UJJ29" s="154"/>
      <c r="UJK29" s="154"/>
      <c r="UJL29" s="154"/>
      <c r="UJM29" s="154"/>
      <c r="UJN29" s="154"/>
      <c r="UJO29" s="154"/>
      <c r="UJP29" s="154"/>
      <c r="UJQ29" s="154"/>
      <c r="UJR29" s="154"/>
      <c r="UJS29" s="154"/>
      <c r="UJT29" s="154"/>
      <c r="UJU29" s="154"/>
      <c r="UJV29" s="154"/>
      <c r="UJW29" s="154"/>
      <c r="UJX29" s="154"/>
      <c r="UJY29" s="154"/>
      <c r="UJZ29" s="154"/>
      <c r="UKA29" s="154"/>
      <c r="UKB29" s="154"/>
      <c r="UKC29" s="154"/>
      <c r="UKD29" s="154"/>
      <c r="UKE29" s="154"/>
      <c r="UKF29" s="154"/>
      <c r="UKG29" s="154"/>
      <c r="UKH29" s="154"/>
      <c r="UKI29" s="154"/>
      <c r="UKJ29" s="154"/>
      <c r="UKK29" s="154"/>
      <c r="UKL29" s="154"/>
      <c r="UKM29" s="154"/>
      <c r="UKN29" s="154"/>
      <c r="UKO29" s="154"/>
      <c r="UKP29" s="154"/>
      <c r="UKQ29" s="154"/>
      <c r="UKR29" s="154"/>
      <c r="UKS29" s="154"/>
      <c r="UKT29" s="154"/>
      <c r="UKU29" s="154"/>
      <c r="UKV29" s="154"/>
      <c r="UKW29" s="154"/>
      <c r="UKX29" s="154"/>
      <c r="UKY29" s="154"/>
      <c r="UKZ29" s="154"/>
      <c r="ULA29" s="154"/>
      <c r="ULB29" s="154"/>
      <c r="ULC29" s="154"/>
      <c r="ULD29" s="154"/>
      <c r="ULE29" s="154"/>
      <c r="ULF29" s="154"/>
      <c r="ULG29" s="154"/>
      <c r="ULH29" s="154"/>
      <c r="ULI29" s="154"/>
      <c r="ULJ29" s="154"/>
      <c r="ULK29" s="154"/>
      <c r="ULL29" s="154"/>
      <c r="ULM29" s="154"/>
      <c r="ULN29" s="154"/>
      <c r="ULO29" s="154"/>
      <c r="ULP29" s="154"/>
      <c r="ULQ29" s="154"/>
      <c r="ULR29" s="154"/>
      <c r="ULS29" s="154"/>
      <c r="ULT29" s="154"/>
      <c r="ULU29" s="154"/>
      <c r="ULV29" s="154"/>
      <c r="ULW29" s="154"/>
      <c r="ULX29" s="154"/>
      <c r="ULY29" s="154"/>
      <c r="ULZ29" s="154"/>
      <c r="UMA29" s="154"/>
      <c r="UMB29" s="154"/>
      <c r="UMC29" s="154"/>
      <c r="UMD29" s="154"/>
      <c r="UME29" s="154"/>
      <c r="UMF29" s="154"/>
      <c r="UMG29" s="154"/>
      <c r="UMH29" s="154"/>
      <c r="UMI29" s="154"/>
      <c r="UMJ29" s="154"/>
      <c r="UMK29" s="154"/>
      <c r="UML29" s="154"/>
      <c r="UMM29" s="154"/>
      <c r="UMN29" s="154"/>
      <c r="UMO29" s="154"/>
      <c r="UMP29" s="154"/>
      <c r="UMQ29" s="154"/>
      <c r="UMR29" s="154"/>
      <c r="UMS29" s="154"/>
      <c r="UMT29" s="154"/>
      <c r="UMU29" s="154"/>
      <c r="UMV29" s="154"/>
      <c r="UMW29" s="154"/>
      <c r="UMX29" s="154"/>
      <c r="UMY29" s="154"/>
      <c r="UMZ29" s="154"/>
      <c r="UNA29" s="154"/>
      <c r="UNB29" s="154"/>
      <c r="UNC29" s="154"/>
      <c r="UND29" s="154"/>
      <c r="UNE29" s="154"/>
      <c r="UNF29" s="154"/>
      <c r="UNG29" s="154"/>
      <c r="UNH29" s="154"/>
      <c r="UNI29" s="154"/>
      <c r="UNJ29" s="154"/>
      <c r="UNK29" s="154"/>
      <c r="UNL29" s="154"/>
      <c r="UNM29" s="154"/>
      <c r="UNN29" s="154"/>
      <c r="UNO29" s="154"/>
      <c r="UNP29" s="154"/>
      <c r="UNQ29" s="154"/>
      <c r="UNR29" s="154"/>
      <c r="UNS29" s="154"/>
      <c r="UNT29" s="154"/>
      <c r="UNU29" s="154"/>
      <c r="UNV29" s="154"/>
      <c r="UNW29" s="154"/>
      <c r="UNX29" s="154"/>
      <c r="UNY29" s="154"/>
      <c r="UNZ29" s="154"/>
      <c r="UOA29" s="154"/>
      <c r="UOB29" s="154"/>
      <c r="UOC29" s="154"/>
      <c r="UOD29" s="154"/>
      <c r="UOE29" s="154"/>
      <c r="UOF29" s="154"/>
      <c r="UOG29" s="154"/>
      <c r="UOH29" s="154"/>
      <c r="UOI29" s="154"/>
      <c r="UOJ29" s="154"/>
      <c r="UOK29" s="154"/>
      <c r="UOL29" s="154"/>
      <c r="UOM29" s="154"/>
      <c r="UON29" s="154"/>
      <c r="UOO29" s="154"/>
      <c r="UOP29" s="154"/>
      <c r="UOQ29" s="154"/>
      <c r="UOR29" s="154"/>
      <c r="UOS29" s="154"/>
      <c r="UOT29" s="154"/>
      <c r="UOU29" s="154"/>
      <c r="UOV29" s="154"/>
      <c r="UOW29" s="154"/>
      <c r="UOX29" s="154"/>
      <c r="UOY29" s="154"/>
      <c r="UOZ29" s="154"/>
      <c r="UPA29" s="154"/>
      <c r="UPB29" s="154"/>
      <c r="UPC29" s="154"/>
      <c r="UPD29" s="154"/>
      <c r="UPE29" s="154"/>
      <c r="UPF29" s="154"/>
      <c r="UPG29" s="154"/>
      <c r="UPH29" s="154"/>
      <c r="UPI29" s="154"/>
      <c r="UPJ29" s="154"/>
      <c r="UPK29" s="154"/>
      <c r="UPL29" s="154"/>
      <c r="UPM29" s="154"/>
      <c r="UPN29" s="154"/>
      <c r="UPO29" s="154"/>
      <c r="UPP29" s="154"/>
      <c r="UPQ29" s="154"/>
      <c r="UPR29" s="154"/>
      <c r="UPS29" s="154"/>
      <c r="UPT29" s="154"/>
      <c r="UPU29" s="154"/>
      <c r="UPV29" s="154"/>
      <c r="UPW29" s="154"/>
      <c r="UPX29" s="154"/>
      <c r="UPY29" s="154"/>
      <c r="UPZ29" s="154"/>
      <c r="UQA29" s="154"/>
      <c r="UQB29" s="154"/>
      <c r="UQC29" s="154"/>
      <c r="UQD29" s="154"/>
      <c r="UQE29" s="154"/>
      <c r="UQF29" s="154"/>
      <c r="UQG29" s="154"/>
      <c r="UQH29" s="154"/>
      <c r="UQI29" s="154"/>
      <c r="UQJ29" s="154"/>
      <c r="UQK29" s="154"/>
      <c r="UQL29" s="154"/>
      <c r="UQM29" s="154"/>
      <c r="UQN29" s="154"/>
      <c r="UQO29" s="154"/>
      <c r="UQP29" s="154"/>
      <c r="UQQ29" s="154"/>
      <c r="UQR29" s="154"/>
      <c r="UQS29" s="154"/>
      <c r="UQT29" s="154"/>
      <c r="UQU29" s="154"/>
      <c r="UQV29" s="154"/>
      <c r="UQW29" s="154"/>
      <c r="UQX29" s="154"/>
      <c r="UQY29" s="154"/>
      <c r="UQZ29" s="154"/>
      <c r="URA29" s="154"/>
      <c r="URB29" s="154"/>
      <c r="URC29" s="154"/>
      <c r="URD29" s="154"/>
      <c r="URE29" s="154"/>
      <c r="URF29" s="154"/>
      <c r="URG29" s="154"/>
      <c r="URH29" s="154"/>
      <c r="URI29" s="154"/>
      <c r="URJ29" s="154"/>
      <c r="URK29" s="154"/>
      <c r="URL29" s="154"/>
      <c r="URM29" s="154"/>
      <c r="URN29" s="154"/>
      <c r="URO29" s="154"/>
      <c r="URP29" s="154"/>
      <c r="URQ29" s="154"/>
      <c r="URR29" s="154"/>
      <c r="URS29" s="154"/>
      <c r="URT29" s="154"/>
      <c r="URU29" s="154"/>
      <c r="URV29" s="154"/>
      <c r="URW29" s="154"/>
      <c r="URX29" s="154"/>
      <c r="URY29" s="154"/>
      <c r="URZ29" s="154"/>
      <c r="USA29" s="154"/>
      <c r="USB29" s="154"/>
      <c r="USC29" s="154"/>
      <c r="USD29" s="154"/>
      <c r="USE29" s="154"/>
      <c r="USF29" s="154"/>
      <c r="USG29" s="154"/>
      <c r="USH29" s="154"/>
      <c r="USI29" s="154"/>
      <c r="USJ29" s="154"/>
      <c r="USK29" s="154"/>
      <c r="USL29" s="154"/>
      <c r="USM29" s="154"/>
      <c r="USN29" s="154"/>
      <c r="USO29" s="154"/>
      <c r="USP29" s="154"/>
      <c r="USQ29" s="154"/>
      <c r="USR29" s="154"/>
      <c r="USS29" s="154"/>
      <c r="UST29" s="154"/>
      <c r="USU29" s="154"/>
      <c r="USV29" s="154"/>
      <c r="USW29" s="154"/>
      <c r="USX29" s="154"/>
      <c r="USY29" s="154"/>
      <c r="USZ29" s="154"/>
      <c r="UTA29" s="154"/>
      <c r="UTB29" s="154"/>
      <c r="UTC29" s="154"/>
      <c r="UTD29" s="154"/>
      <c r="UTE29" s="154"/>
      <c r="UTF29" s="154"/>
      <c r="UTG29" s="154"/>
      <c r="UTH29" s="154"/>
      <c r="UTI29" s="154"/>
      <c r="UTJ29" s="154"/>
      <c r="UTK29" s="154"/>
      <c r="UTL29" s="154"/>
      <c r="UTM29" s="154"/>
      <c r="UTN29" s="154"/>
      <c r="UTO29" s="154"/>
      <c r="UTP29" s="154"/>
      <c r="UTQ29" s="154"/>
      <c r="UTR29" s="154"/>
      <c r="UTS29" s="154"/>
      <c r="UTT29" s="154"/>
      <c r="UTU29" s="154"/>
      <c r="UTV29" s="154"/>
      <c r="UTW29" s="154"/>
      <c r="UTX29" s="154"/>
      <c r="UTY29" s="154"/>
      <c r="UTZ29" s="154"/>
      <c r="UUA29" s="154"/>
      <c r="UUB29" s="154"/>
      <c r="UUC29" s="154"/>
      <c r="UUD29" s="154"/>
      <c r="UUE29" s="154"/>
      <c r="UUF29" s="154"/>
      <c r="UUG29" s="154"/>
      <c r="UUH29" s="154"/>
      <c r="UUI29" s="154"/>
      <c r="UUJ29" s="154"/>
      <c r="UUK29" s="154"/>
      <c r="UUL29" s="154"/>
      <c r="UUM29" s="154"/>
      <c r="UUN29" s="154"/>
      <c r="UUO29" s="154"/>
      <c r="UUP29" s="154"/>
      <c r="UUQ29" s="154"/>
      <c r="UUR29" s="154"/>
      <c r="UUS29" s="154"/>
      <c r="UUT29" s="154"/>
      <c r="UUU29" s="154"/>
      <c r="UUV29" s="154"/>
      <c r="UUW29" s="154"/>
      <c r="UUX29" s="154"/>
      <c r="UUY29" s="154"/>
      <c r="UUZ29" s="154"/>
      <c r="UVA29" s="154"/>
      <c r="UVB29" s="154"/>
      <c r="UVC29" s="154"/>
      <c r="UVD29" s="154"/>
      <c r="UVE29" s="154"/>
      <c r="UVF29" s="154"/>
      <c r="UVG29" s="154"/>
      <c r="UVH29" s="154"/>
      <c r="UVI29" s="154"/>
      <c r="UVJ29" s="154"/>
      <c r="UVK29" s="154"/>
      <c r="UVL29" s="154"/>
      <c r="UVM29" s="154"/>
      <c r="UVN29" s="154"/>
      <c r="UVO29" s="154"/>
      <c r="UVP29" s="154"/>
      <c r="UVQ29" s="154"/>
      <c r="UVR29" s="154"/>
      <c r="UVS29" s="154"/>
      <c r="UVT29" s="154"/>
      <c r="UVU29" s="154"/>
      <c r="UVV29" s="154"/>
      <c r="UVW29" s="154"/>
      <c r="UVX29" s="154"/>
      <c r="UVY29" s="154"/>
      <c r="UVZ29" s="154"/>
      <c r="UWA29" s="154"/>
      <c r="UWB29" s="154"/>
      <c r="UWC29" s="154"/>
      <c r="UWD29" s="154"/>
      <c r="UWE29" s="154"/>
      <c r="UWF29" s="154"/>
      <c r="UWG29" s="154"/>
      <c r="UWH29" s="154"/>
      <c r="UWI29" s="154"/>
      <c r="UWJ29" s="154"/>
      <c r="UWK29" s="154"/>
      <c r="UWL29" s="154"/>
      <c r="UWM29" s="154"/>
      <c r="UWN29" s="154"/>
      <c r="UWO29" s="154"/>
      <c r="UWP29" s="154"/>
      <c r="UWQ29" s="154"/>
      <c r="UWR29" s="154"/>
      <c r="UWS29" s="154"/>
      <c r="UWT29" s="154"/>
      <c r="UWU29" s="154"/>
      <c r="UWV29" s="154"/>
      <c r="UWW29" s="154"/>
      <c r="UWX29" s="154"/>
      <c r="UWY29" s="154"/>
      <c r="UWZ29" s="154"/>
      <c r="UXA29" s="154"/>
      <c r="UXB29" s="154"/>
      <c r="UXC29" s="154"/>
      <c r="UXD29" s="154"/>
      <c r="UXE29" s="154"/>
      <c r="UXF29" s="154"/>
      <c r="UXG29" s="154"/>
      <c r="UXH29" s="154"/>
      <c r="UXI29" s="154"/>
      <c r="UXJ29" s="154"/>
      <c r="UXK29" s="154"/>
      <c r="UXL29" s="154"/>
      <c r="UXM29" s="154"/>
      <c r="UXN29" s="154"/>
      <c r="UXO29" s="154"/>
      <c r="UXP29" s="154"/>
      <c r="UXQ29" s="154"/>
      <c r="UXR29" s="154"/>
      <c r="UXS29" s="154"/>
      <c r="UXT29" s="154"/>
      <c r="UXU29" s="154"/>
      <c r="UXV29" s="154"/>
      <c r="UXW29" s="154"/>
      <c r="UXX29" s="154"/>
      <c r="UXY29" s="154"/>
      <c r="UXZ29" s="154"/>
      <c r="UYA29" s="154"/>
      <c r="UYB29" s="154"/>
      <c r="UYC29" s="154"/>
      <c r="UYD29" s="154"/>
      <c r="UYE29" s="154"/>
      <c r="UYF29" s="154"/>
      <c r="UYG29" s="154"/>
      <c r="UYH29" s="154"/>
      <c r="UYI29" s="154"/>
      <c r="UYJ29" s="154"/>
      <c r="UYK29" s="154"/>
      <c r="UYL29" s="154"/>
      <c r="UYM29" s="154"/>
      <c r="UYN29" s="154"/>
      <c r="UYO29" s="154"/>
      <c r="UYP29" s="154"/>
      <c r="UYQ29" s="154"/>
      <c r="UYR29" s="154"/>
      <c r="UYS29" s="154"/>
      <c r="UYT29" s="154"/>
      <c r="UYU29" s="154"/>
      <c r="UYV29" s="154"/>
      <c r="UYW29" s="154"/>
      <c r="UYX29" s="154"/>
      <c r="UYY29" s="154"/>
      <c r="UYZ29" s="154"/>
      <c r="UZA29" s="154"/>
      <c r="UZB29" s="154"/>
      <c r="UZC29" s="154"/>
      <c r="UZD29" s="154"/>
      <c r="UZE29" s="154"/>
      <c r="UZF29" s="154"/>
      <c r="UZG29" s="154"/>
      <c r="UZH29" s="154"/>
      <c r="UZI29" s="154"/>
      <c r="UZJ29" s="154"/>
      <c r="UZK29" s="154"/>
      <c r="UZL29" s="154"/>
      <c r="UZM29" s="154"/>
      <c r="UZN29" s="154"/>
      <c r="UZO29" s="154"/>
      <c r="UZP29" s="154"/>
      <c r="UZQ29" s="154"/>
      <c r="UZR29" s="154"/>
      <c r="UZS29" s="154"/>
      <c r="UZT29" s="154"/>
      <c r="UZU29" s="154"/>
      <c r="UZV29" s="154"/>
      <c r="UZW29" s="154"/>
      <c r="UZX29" s="154"/>
      <c r="UZY29" s="154"/>
      <c r="UZZ29" s="154"/>
      <c r="VAA29" s="154"/>
      <c r="VAB29" s="154"/>
      <c r="VAC29" s="154"/>
      <c r="VAD29" s="154"/>
      <c r="VAE29" s="154"/>
      <c r="VAF29" s="154"/>
      <c r="VAG29" s="154"/>
      <c r="VAH29" s="154"/>
      <c r="VAI29" s="154"/>
      <c r="VAJ29" s="154"/>
      <c r="VAK29" s="154"/>
      <c r="VAL29" s="154"/>
      <c r="VAM29" s="154"/>
      <c r="VAN29" s="154"/>
      <c r="VAO29" s="154"/>
      <c r="VAP29" s="154"/>
      <c r="VAQ29" s="154"/>
      <c r="VAR29" s="154"/>
      <c r="VAS29" s="154"/>
      <c r="VAT29" s="154"/>
      <c r="VAU29" s="154"/>
      <c r="VAV29" s="154"/>
      <c r="VAW29" s="154"/>
      <c r="VAX29" s="154"/>
      <c r="VAY29" s="154"/>
      <c r="VAZ29" s="154"/>
      <c r="VBA29" s="154"/>
      <c r="VBB29" s="154"/>
      <c r="VBC29" s="154"/>
      <c r="VBD29" s="154"/>
      <c r="VBE29" s="154"/>
      <c r="VBF29" s="154"/>
      <c r="VBG29" s="154"/>
      <c r="VBH29" s="154"/>
      <c r="VBI29" s="154"/>
      <c r="VBJ29" s="154"/>
      <c r="VBK29" s="154"/>
      <c r="VBL29" s="154"/>
      <c r="VBM29" s="154"/>
      <c r="VBN29" s="154"/>
      <c r="VBO29" s="154"/>
      <c r="VBP29" s="154"/>
      <c r="VBQ29" s="154"/>
      <c r="VBR29" s="154"/>
      <c r="VBS29" s="154"/>
      <c r="VBT29" s="154"/>
      <c r="VBU29" s="154"/>
      <c r="VBV29" s="154"/>
      <c r="VBW29" s="154"/>
      <c r="VBX29" s="154"/>
      <c r="VBY29" s="154"/>
      <c r="VBZ29" s="154"/>
      <c r="VCA29" s="154"/>
      <c r="VCB29" s="154"/>
      <c r="VCC29" s="154"/>
      <c r="VCD29" s="154"/>
      <c r="VCE29" s="154"/>
      <c r="VCF29" s="154"/>
      <c r="VCG29" s="154"/>
      <c r="VCH29" s="154"/>
      <c r="VCI29" s="154"/>
      <c r="VCJ29" s="154"/>
      <c r="VCK29" s="154"/>
      <c r="VCL29" s="154"/>
      <c r="VCM29" s="154"/>
      <c r="VCN29" s="154"/>
      <c r="VCO29" s="154"/>
      <c r="VCP29" s="154"/>
      <c r="VCQ29" s="154"/>
      <c r="VCR29" s="154"/>
      <c r="VCS29" s="154"/>
      <c r="VCT29" s="154"/>
      <c r="VCU29" s="154"/>
      <c r="VCV29" s="154"/>
      <c r="VCW29" s="154"/>
      <c r="VCX29" s="154"/>
      <c r="VCY29" s="154"/>
      <c r="VCZ29" s="154"/>
      <c r="VDA29" s="154"/>
      <c r="VDB29" s="154"/>
      <c r="VDC29" s="154"/>
      <c r="VDD29" s="154"/>
      <c r="VDE29" s="154"/>
      <c r="VDF29" s="154"/>
      <c r="VDG29" s="154"/>
      <c r="VDH29" s="154"/>
      <c r="VDI29" s="154"/>
      <c r="VDJ29" s="154"/>
      <c r="VDK29" s="154"/>
      <c r="VDL29" s="154"/>
      <c r="VDM29" s="154"/>
      <c r="VDN29" s="154"/>
      <c r="VDO29" s="154"/>
      <c r="VDP29" s="154"/>
      <c r="VDQ29" s="154"/>
      <c r="VDR29" s="154"/>
      <c r="VDS29" s="154"/>
      <c r="VDT29" s="154"/>
      <c r="VDU29" s="154"/>
      <c r="VDV29" s="154"/>
      <c r="VDW29" s="154"/>
      <c r="VDX29" s="154"/>
      <c r="VDY29" s="154"/>
      <c r="VDZ29" s="154"/>
      <c r="VEA29" s="154"/>
      <c r="VEB29" s="154"/>
      <c r="VEC29" s="154"/>
      <c r="VED29" s="154"/>
      <c r="VEE29" s="154"/>
      <c r="VEF29" s="154"/>
      <c r="VEG29" s="154"/>
      <c r="VEH29" s="154"/>
      <c r="VEI29" s="154"/>
      <c r="VEJ29" s="154"/>
      <c r="VEK29" s="154"/>
      <c r="VEL29" s="154"/>
      <c r="VEM29" s="154"/>
      <c r="VEN29" s="154"/>
      <c r="VEO29" s="154"/>
      <c r="VEP29" s="154"/>
      <c r="VEQ29" s="154"/>
      <c r="VER29" s="154"/>
      <c r="VES29" s="154"/>
      <c r="VET29" s="154"/>
      <c r="VEU29" s="154"/>
      <c r="VEV29" s="154"/>
      <c r="VEW29" s="154"/>
      <c r="VEX29" s="154"/>
      <c r="VEY29" s="154"/>
      <c r="VEZ29" s="154"/>
      <c r="VFA29" s="154"/>
      <c r="VFB29" s="154"/>
      <c r="VFC29" s="154"/>
      <c r="VFD29" s="154"/>
      <c r="VFE29" s="154"/>
      <c r="VFF29" s="154"/>
      <c r="VFG29" s="154"/>
      <c r="VFH29" s="154"/>
      <c r="VFI29" s="154"/>
      <c r="VFJ29" s="154"/>
      <c r="VFK29" s="154"/>
      <c r="VFL29" s="154"/>
      <c r="VFM29" s="154"/>
      <c r="VFN29" s="154"/>
      <c r="VFO29" s="154"/>
      <c r="VFP29" s="154"/>
      <c r="VFQ29" s="154"/>
      <c r="VFR29" s="154"/>
      <c r="VFS29" s="154"/>
      <c r="VFT29" s="154"/>
      <c r="VFU29" s="154"/>
      <c r="VFV29" s="154"/>
      <c r="VFW29" s="154"/>
      <c r="VFX29" s="154"/>
      <c r="VFY29" s="154"/>
      <c r="VFZ29" s="154"/>
      <c r="VGA29" s="154"/>
      <c r="VGB29" s="154"/>
      <c r="VGC29" s="154"/>
      <c r="VGD29" s="154"/>
      <c r="VGE29" s="154"/>
      <c r="VGF29" s="154"/>
      <c r="VGG29" s="154"/>
      <c r="VGH29" s="154"/>
      <c r="VGI29" s="154"/>
      <c r="VGJ29" s="154"/>
      <c r="VGK29" s="154"/>
      <c r="VGL29" s="154"/>
      <c r="VGM29" s="154"/>
      <c r="VGN29" s="154"/>
      <c r="VGO29" s="154"/>
      <c r="VGP29" s="154"/>
      <c r="VGQ29" s="154"/>
      <c r="VGR29" s="154"/>
      <c r="VGS29" s="154"/>
      <c r="VGT29" s="154"/>
      <c r="VGU29" s="154"/>
      <c r="VGV29" s="154"/>
      <c r="VGW29" s="154"/>
      <c r="VGX29" s="154"/>
      <c r="VGY29" s="154"/>
      <c r="VGZ29" s="154"/>
      <c r="VHA29" s="154"/>
      <c r="VHB29" s="154"/>
      <c r="VHC29" s="154"/>
      <c r="VHD29" s="154"/>
      <c r="VHE29" s="154"/>
      <c r="VHF29" s="154"/>
      <c r="VHG29" s="154"/>
      <c r="VHH29" s="154"/>
      <c r="VHI29" s="154"/>
      <c r="VHJ29" s="154"/>
      <c r="VHK29" s="154"/>
      <c r="VHL29" s="154"/>
      <c r="VHM29" s="154"/>
      <c r="VHN29" s="154"/>
      <c r="VHO29" s="154"/>
      <c r="VHP29" s="154"/>
      <c r="VHQ29" s="154"/>
      <c r="VHR29" s="154"/>
      <c r="VHS29" s="154"/>
      <c r="VHT29" s="154"/>
      <c r="VHU29" s="154"/>
      <c r="VHV29" s="154"/>
      <c r="VHW29" s="154"/>
      <c r="VHX29" s="154"/>
      <c r="VHY29" s="154"/>
      <c r="VHZ29" s="154"/>
      <c r="VIA29" s="154"/>
      <c r="VIB29" s="154"/>
      <c r="VIC29" s="154"/>
      <c r="VID29" s="154"/>
      <c r="VIE29" s="154"/>
      <c r="VIF29" s="154"/>
      <c r="VIG29" s="154"/>
      <c r="VIH29" s="154"/>
      <c r="VII29" s="154"/>
      <c r="VIJ29" s="154"/>
      <c r="VIK29" s="154"/>
      <c r="VIL29" s="154"/>
      <c r="VIM29" s="154"/>
      <c r="VIN29" s="154"/>
      <c r="VIO29" s="154"/>
      <c r="VIP29" s="154"/>
      <c r="VIQ29" s="154"/>
      <c r="VIR29" s="154"/>
      <c r="VIS29" s="154"/>
      <c r="VIT29" s="154"/>
      <c r="VIU29" s="154"/>
      <c r="VIV29" s="154"/>
      <c r="VIW29" s="154"/>
      <c r="VIX29" s="154"/>
      <c r="VIY29" s="154"/>
      <c r="VIZ29" s="154"/>
      <c r="VJA29" s="154"/>
      <c r="VJB29" s="154"/>
      <c r="VJC29" s="154"/>
      <c r="VJD29" s="154"/>
      <c r="VJE29" s="154"/>
      <c r="VJF29" s="154"/>
      <c r="VJG29" s="154"/>
      <c r="VJH29" s="154"/>
      <c r="VJI29" s="154"/>
      <c r="VJJ29" s="154"/>
      <c r="VJK29" s="154"/>
      <c r="VJL29" s="154"/>
      <c r="VJM29" s="154"/>
      <c r="VJN29" s="154"/>
      <c r="VJO29" s="154"/>
      <c r="VJP29" s="154"/>
      <c r="VJQ29" s="154"/>
      <c r="VJR29" s="154"/>
      <c r="VJS29" s="154"/>
      <c r="VJT29" s="154"/>
      <c r="VJU29" s="154"/>
      <c r="VJV29" s="154"/>
      <c r="VJW29" s="154"/>
      <c r="VJX29" s="154"/>
      <c r="VJY29" s="154"/>
      <c r="VJZ29" s="154"/>
      <c r="VKA29" s="154"/>
      <c r="VKB29" s="154"/>
      <c r="VKC29" s="154"/>
      <c r="VKD29" s="154"/>
      <c r="VKE29" s="154"/>
      <c r="VKF29" s="154"/>
      <c r="VKG29" s="154"/>
      <c r="VKH29" s="154"/>
      <c r="VKI29" s="154"/>
      <c r="VKJ29" s="154"/>
      <c r="VKK29" s="154"/>
      <c r="VKL29" s="154"/>
      <c r="VKM29" s="154"/>
      <c r="VKN29" s="154"/>
      <c r="VKO29" s="154"/>
      <c r="VKP29" s="154"/>
      <c r="VKQ29" s="154"/>
      <c r="VKR29" s="154"/>
      <c r="VKS29" s="154"/>
      <c r="VKT29" s="154"/>
      <c r="VKU29" s="154"/>
      <c r="VKV29" s="154"/>
      <c r="VKW29" s="154"/>
      <c r="VKX29" s="154"/>
      <c r="VKY29" s="154"/>
      <c r="VKZ29" s="154"/>
      <c r="VLA29" s="154"/>
      <c r="VLB29" s="154"/>
      <c r="VLC29" s="154"/>
      <c r="VLD29" s="154"/>
      <c r="VLE29" s="154"/>
      <c r="VLF29" s="154"/>
      <c r="VLG29" s="154"/>
      <c r="VLH29" s="154"/>
      <c r="VLI29" s="154"/>
      <c r="VLJ29" s="154"/>
      <c r="VLK29" s="154"/>
      <c r="VLL29" s="154"/>
      <c r="VLM29" s="154"/>
      <c r="VLN29" s="154"/>
      <c r="VLO29" s="154"/>
      <c r="VLP29" s="154"/>
      <c r="VLQ29" s="154"/>
      <c r="VLR29" s="154"/>
      <c r="VLS29" s="154"/>
      <c r="VLT29" s="154"/>
      <c r="VLU29" s="154"/>
      <c r="VLV29" s="154"/>
      <c r="VLW29" s="154"/>
      <c r="VLX29" s="154"/>
      <c r="VLY29" s="154"/>
      <c r="VLZ29" s="154"/>
      <c r="VMA29" s="154"/>
      <c r="VMB29" s="154"/>
      <c r="VMC29" s="154"/>
      <c r="VMD29" s="154"/>
      <c r="VME29" s="154"/>
      <c r="VMF29" s="154"/>
      <c r="VMG29" s="154"/>
      <c r="VMH29" s="154"/>
      <c r="VMI29" s="154"/>
      <c r="VMJ29" s="154"/>
      <c r="VMK29" s="154"/>
      <c r="VML29" s="154"/>
      <c r="VMM29" s="154"/>
      <c r="VMN29" s="154"/>
      <c r="VMO29" s="154"/>
      <c r="VMP29" s="154"/>
      <c r="VMQ29" s="154"/>
      <c r="VMR29" s="154"/>
      <c r="VMS29" s="154"/>
      <c r="VMT29" s="154"/>
      <c r="VMU29" s="154"/>
      <c r="VMV29" s="154"/>
      <c r="VMW29" s="154"/>
      <c r="VMX29" s="154"/>
      <c r="VMY29" s="154"/>
      <c r="VMZ29" s="154"/>
      <c r="VNA29" s="154"/>
      <c r="VNB29" s="154"/>
      <c r="VNC29" s="154"/>
      <c r="VND29" s="154"/>
      <c r="VNE29" s="154"/>
      <c r="VNF29" s="154"/>
      <c r="VNG29" s="154"/>
      <c r="VNH29" s="154"/>
      <c r="VNI29" s="154"/>
      <c r="VNJ29" s="154"/>
      <c r="VNK29" s="154"/>
      <c r="VNL29" s="154"/>
      <c r="VNM29" s="154"/>
      <c r="VNN29" s="154"/>
      <c r="VNO29" s="154"/>
      <c r="VNP29" s="154"/>
      <c r="VNQ29" s="154"/>
      <c r="VNR29" s="154"/>
      <c r="VNS29" s="154"/>
      <c r="VNT29" s="154"/>
      <c r="VNU29" s="154"/>
      <c r="VNV29" s="154"/>
      <c r="VNW29" s="154"/>
      <c r="VNX29" s="154"/>
      <c r="VNY29" s="154"/>
      <c r="VNZ29" s="154"/>
      <c r="VOA29" s="154"/>
      <c r="VOB29" s="154"/>
      <c r="VOC29" s="154"/>
      <c r="VOD29" s="154"/>
      <c r="VOE29" s="154"/>
      <c r="VOF29" s="154"/>
      <c r="VOG29" s="154"/>
      <c r="VOH29" s="154"/>
      <c r="VOI29" s="154"/>
      <c r="VOJ29" s="154"/>
      <c r="VOK29" s="154"/>
      <c r="VOL29" s="154"/>
      <c r="VOM29" s="154"/>
      <c r="VON29" s="154"/>
      <c r="VOO29" s="154"/>
      <c r="VOP29" s="154"/>
      <c r="VOQ29" s="154"/>
      <c r="VOR29" s="154"/>
      <c r="VOS29" s="154"/>
      <c r="VOT29" s="154"/>
      <c r="VOU29" s="154"/>
      <c r="VOV29" s="154"/>
      <c r="VOW29" s="154"/>
      <c r="VOX29" s="154"/>
      <c r="VOY29" s="154"/>
      <c r="VOZ29" s="154"/>
      <c r="VPA29" s="154"/>
      <c r="VPB29" s="154"/>
      <c r="VPC29" s="154"/>
      <c r="VPD29" s="154"/>
      <c r="VPE29" s="154"/>
      <c r="VPF29" s="154"/>
      <c r="VPG29" s="154"/>
      <c r="VPH29" s="154"/>
      <c r="VPI29" s="154"/>
      <c r="VPJ29" s="154"/>
      <c r="VPK29" s="154"/>
      <c r="VPL29" s="154"/>
      <c r="VPM29" s="154"/>
      <c r="VPN29" s="154"/>
      <c r="VPO29" s="154"/>
      <c r="VPP29" s="154"/>
      <c r="VPQ29" s="154"/>
      <c r="VPR29" s="154"/>
      <c r="VPS29" s="154"/>
      <c r="VPT29" s="154"/>
      <c r="VPU29" s="154"/>
      <c r="VPV29" s="154"/>
      <c r="VPW29" s="154"/>
      <c r="VPX29" s="154"/>
      <c r="VPY29" s="154"/>
      <c r="VPZ29" s="154"/>
      <c r="VQA29" s="154"/>
      <c r="VQB29" s="154"/>
      <c r="VQC29" s="154"/>
      <c r="VQD29" s="154"/>
      <c r="VQE29" s="154"/>
      <c r="VQF29" s="154"/>
      <c r="VQG29" s="154"/>
      <c r="VQH29" s="154"/>
      <c r="VQI29" s="154"/>
      <c r="VQJ29" s="154"/>
      <c r="VQK29" s="154"/>
      <c r="VQL29" s="154"/>
      <c r="VQM29" s="154"/>
      <c r="VQN29" s="154"/>
      <c r="VQO29" s="154"/>
      <c r="VQP29" s="154"/>
      <c r="VQQ29" s="154"/>
      <c r="VQR29" s="154"/>
      <c r="VQS29" s="154"/>
      <c r="VQT29" s="154"/>
      <c r="VQU29" s="154"/>
      <c r="VQV29" s="154"/>
      <c r="VQW29" s="154"/>
      <c r="VQX29" s="154"/>
      <c r="VQY29" s="154"/>
      <c r="VQZ29" s="154"/>
      <c r="VRA29" s="154"/>
      <c r="VRB29" s="154"/>
      <c r="VRC29" s="154"/>
      <c r="VRD29" s="154"/>
      <c r="VRE29" s="154"/>
      <c r="VRF29" s="154"/>
      <c r="VRG29" s="154"/>
      <c r="VRH29" s="154"/>
      <c r="VRI29" s="154"/>
      <c r="VRJ29" s="154"/>
      <c r="VRK29" s="154"/>
      <c r="VRL29" s="154"/>
      <c r="VRM29" s="154"/>
      <c r="VRN29" s="154"/>
      <c r="VRO29" s="154"/>
      <c r="VRP29" s="154"/>
      <c r="VRQ29" s="154"/>
      <c r="VRR29" s="154"/>
      <c r="VRS29" s="154"/>
      <c r="VRT29" s="154"/>
      <c r="VRU29" s="154"/>
      <c r="VRV29" s="154"/>
      <c r="VRW29" s="154"/>
      <c r="VRX29" s="154"/>
      <c r="VRY29" s="154"/>
      <c r="VRZ29" s="154"/>
      <c r="VSA29" s="154"/>
      <c r="VSB29" s="154"/>
      <c r="VSC29" s="154"/>
      <c r="VSD29" s="154"/>
      <c r="VSE29" s="154"/>
      <c r="VSF29" s="154"/>
      <c r="VSG29" s="154"/>
      <c r="VSH29" s="154"/>
      <c r="VSI29" s="154"/>
      <c r="VSJ29" s="154"/>
      <c r="VSK29" s="154"/>
      <c r="VSL29" s="154"/>
      <c r="VSM29" s="154"/>
      <c r="VSN29" s="154"/>
      <c r="VSO29" s="154"/>
      <c r="VSP29" s="154"/>
      <c r="VSQ29" s="154"/>
      <c r="VSR29" s="154"/>
      <c r="VSS29" s="154"/>
      <c r="VST29" s="154"/>
      <c r="VSU29" s="154"/>
      <c r="VSV29" s="154"/>
      <c r="VSW29" s="154"/>
      <c r="VSX29" s="154"/>
      <c r="VSY29" s="154"/>
      <c r="VSZ29" s="154"/>
      <c r="VTA29" s="154"/>
      <c r="VTB29" s="154"/>
      <c r="VTC29" s="154"/>
      <c r="VTD29" s="154"/>
      <c r="VTE29" s="154"/>
      <c r="VTF29" s="154"/>
      <c r="VTG29" s="154"/>
      <c r="VTH29" s="154"/>
      <c r="VTI29" s="154"/>
      <c r="VTJ29" s="154"/>
      <c r="VTK29" s="154"/>
      <c r="VTL29" s="154"/>
      <c r="VTM29" s="154"/>
      <c r="VTN29" s="154"/>
      <c r="VTO29" s="154"/>
      <c r="VTP29" s="154"/>
      <c r="VTQ29" s="154"/>
      <c r="VTR29" s="154"/>
      <c r="VTS29" s="154"/>
      <c r="VTT29" s="154"/>
      <c r="VTU29" s="154"/>
      <c r="VTV29" s="154"/>
      <c r="VTW29" s="154"/>
      <c r="VTX29" s="154"/>
      <c r="VTY29" s="154"/>
      <c r="VTZ29" s="154"/>
      <c r="VUA29" s="154"/>
      <c r="VUB29" s="154"/>
      <c r="VUC29" s="154"/>
      <c r="VUD29" s="154"/>
      <c r="VUE29" s="154"/>
      <c r="VUF29" s="154"/>
      <c r="VUG29" s="154"/>
      <c r="VUH29" s="154"/>
      <c r="VUI29" s="154"/>
      <c r="VUJ29" s="154"/>
      <c r="VUK29" s="154"/>
      <c r="VUL29" s="154"/>
      <c r="VUM29" s="154"/>
      <c r="VUN29" s="154"/>
      <c r="VUO29" s="154"/>
      <c r="VUP29" s="154"/>
      <c r="VUQ29" s="154"/>
      <c r="VUR29" s="154"/>
      <c r="VUS29" s="154"/>
      <c r="VUT29" s="154"/>
      <c r="VUU29" s="154"/>
      <c r="VUV29" s="154"/>
      <c r="VUW29" s="154"/>
      <c r="VUX29" s="154"/>
      <c r="VUY29" s="154"/>
      <c r="VUZ29" s="154"/>
      <c r="VVA29" s="154"/>
      <c r="VVB29" s="154"/>
      <c r="VVC29" s="154"/>
      <c r="VVD29" s="154"/>
      <c r="VVE29" s="154"/>
      <c r="VVF29" s="154"/>
      <c r="VVG29" s="154"/>
      <c r="VVH29" s="154"/>
      <c r="VVI29" s="154"/>
      <c r="VVJ29" s="154"/>
      <c r="VVK29" s="154"/>
      <c r="VVL29" s="154"/>
      <c r="VVM29" s="154"/>
      <c r="VVN29" s="154"/>
      <c r="VVO29" s="154"/>
      <c r="VVP29" s="154"/>
      <c r="VVQ29" s="154"/>
      <c r="VVR29" s="154"/>
      <c r="VVS29" s="154"/>
      <c r="VVT29" s="154"/>
      <c r="VVU29" s="154"/>
      <c r="VVV29" s="154"/>
      <c r="VVW29" s="154"/>
      <c r="VVX29" s="154"/>
      <c r="VVY29" s="154"/>
      <c r="VVZ29" s="154"/>
      <c r="VWA29" s="154"/>
      <c r="VWB29" s="154"/>
      <c r="VWC29" s="154"/>
      <c r="VWD29" s="154"/>
      <c r="VWE29" s="154"/>
      <c r="VWF29" s="154"/>
      <c r="VWG29" s="154"/>
      <c r="VWH29" s="154"/>
      <c r="VWI29" s="154"/>
      <c r="VWJ29" s="154"/>
      <c r="VWK29" s="154"/>
      <c r="VWL29" s="154"/>
      <c r="VWM29" s="154"/>
      <c r="VWN29" s="154"/>
      <c r="VWO29" s="154"/>
      <c r="VWP29" s="154"/>
      <c r="VWQ29" s="154"/>
      <c r="VWR29" s="154"/>
      <c r="VWS29" s="154"/>
      <c r="VWT29" s="154"/>
      <c r="VWU29" s="154"/>
      <c r="VWV29" s="154"/>
      <c r="VWW29" s="154"/>
      <c r="VWX29" s="154"/>
      <c r="VWY29" s="154"/>
      <c r="VWZ29" s="154"/>
      <c r="VXA29" s="154"/>
      <c r="VXB29" s="154"/>
      <c r="VXC29" s="154"/>
      <c r="VXD29" s="154"/>
      <c r="VXE29" s="154"/>
      <c r="VXF29" s="154"/>
      <c r="VXG29" s="154"/>
      <c r="VXH29" s="154"/>
      <c r="VXI29" s="154"/>
      <c r="VXJ29" s="154"/>
      <c r="VXK29" s="154"/>
      <c r="VXL29" s="154"/>
      <c r="VXM29" s="154"/>
      <c r="VXN29" s="154"/>
      <c r="VXO29" s="154"/>
      <c r="VXP29" s="154"/>
      <c r="VXQ29" s="154"/>
      <c r="VXR29" s="154"/>
      <c r="VXS29" s="154"/>
      <c r="VXT29" s="154"/>
      <c r="VXU29" s="154"/>
      <c r="VXV29" s="154"/>
      <c r="VXW29" s="154"/>
      <c r="VXX29" s="154"/>
      <c r="VXY29" s="154"/>
      <c r="VXZ29" s="154"/>
      <c r="VYA29" s="154"/>
      <c r="VYB29" s="154"/>
      <c r="VYC29" s="154"/>
      <c r="VYD29" s="154"/>
      <c r="VYE29" s="154"/>
      <c r="VYF29" s="154"/>
      <c r="VYG29" s="154"/>
      <c r="VYH29" s="154"/>
      <c r="VYI29" s="154"/>
      <c r="VYJ29" s="154"/>
      <c r="VYK29" s="154"/>
      <c r="VYL29" s="154"/>
      <c r="VYM29" s="154"/>
      <c r="VYN29" s="154"/>
      <c r="VYO29" s="154"/>
      <c r="VYP29" s="154"/>
      <c r="VYQ29" s="154"/>
      <c r="VYR29" s="154"/>
      <c r="VYS29" s="154"/>
      <c r="VYT29" s="154"/>
      <c r="VYU29" s="154"/>
      <c r="VYV29" s="154"/>
      <c r="VYW29" s="154"/>
      <c r="VYX29" s="154"/>
      <c r="VYY29" s="154"/>
      <c r="VYZ29" s="154"/>
      <c r="VZA29" s="154"/>
      <c r="VZB29" s="154"/>
      <c r="VZC29" s="154"/>
      <c r="VZD29" s="154"/>
      <c r="VZE29" s="154"/>
      <c r="VZF29" s="154"/>
      <c r="VZG29" s="154"/>
      <c r="VZH29" s="154"/>
      <c r="VZI29" s="154"/>
      <c r="VZJ29" s="154"/>
      <c r="VZK29" s="154"/>
      <c r="VZL29" s="154"/>
      <c r="VZM29" s="154"/>
      <c r="VZN29" s="154"/>
      <c r="VZO29" s="154"/>
      <c r="VZP29" s="154"/>
      <c r="VZQ29" s="154"/>
      <c r="VZR29" s="154"/>
      <c r="VZS29" s="154"/>
      <c r="VZT29" s="154"/>
      <c r="VZU29" s="154"/>
      <c r="VZV29" s="154"/>
      <c r="VZW29" s="154"/>
      <c r="VZX29" s="154"/>
      <c r="VZY29" s="154"/>
      <c r="VZZ29" s="154"/>
      <c r="WAA29" s="154"/>
      <c r="WAB29" s="154"/>
      <c r="WAC29" s="154"/>
      <c r="WAD29" s="154"/>
      <c r="WAE29" s="154"/>
      <c r="WAF29" s="154"/>
      <c r="WAG29" s="154"/>
      <c r="WAH29" s="154"/>
      <c r="WAI29" s="154"/>
      <c r="WAJ29" s="154"/>
      <c r="WAK29" s="154"/>
      <c r="WAL29" s="154"/>
      <c r="WAM29" s="154"/>
      <c r="WAN29" s="154"/>
      <c r="WAO29" s="154"/>
      <c r="WAP29" s="154"/>
      <c r="WAQ29" s="154"/>
      <c r="WAR29" s="154"/>
      <c r="WAS29" s="154"/>
      <c r="WAT29" s="154"/>
      <c r="WAU29" s="154"/>
      <c r="WAV29" s="154"/>
      <c r="WAW29" s="154"/>
      <c r="WAX29" s="154"/>
      <c r="WAY29" s="154"/>
      <c r="WAZ29" s="154"/>
      <c r="WBA29" s="154"/>
      <c r="WBB29" s="154"/>
      <c r="WBC29" s="154"/>
      <c r="WBD29" s="154"/>
      <c r="WBE29" s="154"/>
      <c r="WBF29" s="154"/>
      <c r="WBG29" s="154"/>
      <c r="WBH29" s="154"/>
      <c r="WBI29" s="154"/>
      <c r="WBJ29" s="154"/>
      <c r="WBK29" s="154"/>
      <c r="WBL29" s="154"/>
      <c r="WBM29" s="154"/>
      <c r="WBN29" s="154"/>
      <c r="WBO29" s="154"/>
      <c r="WBP29" s="154"/>
      <c r="WBQ29" s="154"/>
      <c r="WBR29" s="154"/>
      <c r="WBS29" s="154"/>
      <c r="WBT29" s="154"/>
      <c r="WBU29" s="154"/>
      <c r="WBV29" s="154"/>
      <c r="WBW29" s="154"/>
      <c r="WBX29" s="154"/>
      <c r="WBY29" s="154"/>
      <c r="WBZ29" s="154"/>
      <c r="WCA29" s="154"/>
      <c r="WCB29" s="154"/>
      <c r="WCC29" s="154"/>
      <c r="WCD29" s="154"/>
      <c r="WCE29" s="154"/>
      <c r="WCF29" s="154"/>
      <c r="WCG29" s="154"/>
      <c r="WCH29" s="154"/>
      <c r="WCI29" s="154"/>
      <c r="WCJ29" s="154"/>
      <c r="WCK29" s="154"/>
      <c r="WCL29" s="154"/>
      <c r="WCM29" s="154"/>
      <c r="WCN29" s="154"/>
      <c r="WCO29" s="154"/>
      <c r="WCP29" s="154"/>
      <c r="WCQ29" s="154"/>
      <c r="WCR29" s="154"/>
      <c r="WCS29" s="154"/>
      <c r="WCT29" s="154"/>
      <c r="WCU29" s="154"/>
      <c r="WCV29" s="154"/>
      <c r="WCW29" s="154"/>
      <c r="WCX29" s="154"/>
      <c r="WCY29" s="154"/>
      <c r="WCZ29" s="154"/>
      <c r="WDA29" s="154"/>
      <c r="WDB29" s="154"/>
      <c r="WDC29" s="154"/>
      <c r="WDD29" s="154"/>
      <c r="WDE29" s="154"/>
      <c r="WDF29" s="154"/>
      <c r="WDG29" s="154"/>
      <c r="WDH29" s="154"/>
      <c r="WDI29" s="154"/>
      <c r="WDJ29" s="154"/>
      <c r="WDK29" s="154"/>
      <c r="WDL29" s="154"/>
      <c r="WDM29" s="154"/>
      <c r="WDN29" s="154"/>
      <c r="WDO29" s="154"/>
      <c r="WDP29" s="154"/>
      <c r="WDQ29" s="154"/>
      <c r="WDR29" s="154"/>
      <c r="WDS29" s="154"/>
      <c r="WDT29" s="154"/>
      <c r="WDU29" s="154"/>
      <c r="WDV29" s="154"/>
      <c r="WDW29" s="154"/>
      <c r="WDX29" s="154"/>
      <c r="WDY29" s="154"/>
      <c r="WDZ29" s="154"/>
      <c r="WEA29" s="154"/>
      <c r="WEB29" s="154"/>
      <c r="WEC29" s="154"/>
      <c r="WED29" s="154"/>
      <c r="WEE29" s="154"/>
      <c r="WEF29" s="154"/>
      <c r="WEG29" s="154"/>
      <c r="WEH29" s="154"/>
      <c r="WEI29" s="154"/>
      <c r="WEJ29" s="154"/>
      <c r="WEK29" s="154"/>
      <c r="WEL29" s="154"/>
      <c r="WEM29" s="154"/>
      <c r="WEN29" s="154"/>
      <c r="WEO29" s="154"/>
      <c r="WEP29" s="154"/>
      <c r="WEQ29" s="154"/>
      <c r="WER29" s="154"/>
      <c r="WES29" s="154"/>
      <c r="WET29" s="154"/>
      <c r="WEU29" s="154"/>
      <c r="WEV29" s="154"/>
      <c r="WEW29" s="154"/>
      <c r="WEX29" s="154"/>
      <c r="WEY29" s="154"/>
      <c r="WEZ29" s="154"/>
      <c r="WFA29" s="154"/>
      <c r="WFB29" s="154"/>
      <c r="WFC29" s="154"/>
      <c r="WFD29" s="154"/>
      <c r="WFE29" s="154"/>
      <c r="WFF29" s="154"/>
      <c r="WFG29" s="154"/>
      <c r="WFH29" s="154"/>
      <c r="WFI29" s="154"/>
      <c r="WFJ29" s="154"/>
      <c r="WFK29" s="154"/>
      <c r="WFL29" s="154"/>
      <c r="WFM29" s="154"/>
      <c r="WFN29" s="154"/>
      <c r="WFO29" s="154"/>
      <c r="WFP29" s="154"/>
      <c r="WFQ29" s="154"/>
      <c r="WFR29" s="154"/>
      <c r="WFS29" s="154"/>
      <c r="WFT29" s="154"/>
      <c r="WFU29" s="154"/>
      <c r="WFV29" s="154"/>
      <c r="WFW29" s="154"/>
      <c r="WFX29" s="154"/>
      <c r="WFY29" s="154"/>
      <c r="WFZ29" s="154"/>
      <c r="WGA29" s="154"/>
      <c r="WGB29" s="154"/>
      <c r="WGC29" s="154"/>
      <c r="WGD29" s="154"/>
      <c r="WGE29" s="154"/>
      <c r="WGF29" s="154"/>
      <c r="WGG29" s="154"/>
      <c r="WGH29" s="154"/>
      <c r="WGI29" s="154"/>
      <c r="WGJ29" s="154"/>
      <c r="WGK29" s="154"/>
      <c r="WGL29" s="154"/>
      <c r="WGM29" s="154"/>
      <c r="WGN29" s="154"/>
      <c r="WGO29" s="154"/>
      <c r="WGP29" s="154"/>
      <c r="WGQ29" s="154"/>
      <c r="WGR29" s="154"/>
      <c r="WGS29" s="154"/>
      <c r="WGT29" s="154"/>
      <c r="WGU29" s="154"/>
      <c r="WGV29" s="154"/>
      <c r="WGW29" s="154"/>
      <c r="WGX29" s="154"/>
      <c r="WGY29" s="154"/>
      <c r="WGZ29" s="154"/>
      <c r="WHA29" s="154"/>
      <c r="WHB29" s="154"/>
      <c r="WHC29" s="154"/>
      <c r="WHD29" s="154"/>
      <c r="WHE29" s="154"/>
      <c r="WHF29" s="154"/>
      <c r="WHG29" s="154"/>
      <c r="WHH29" s="154"/>
      <c r="WHI29" s="154"/>
      <c r="WHJ29" s="154"/>
      <c r="WHK29" s="154"/>
      <c r="WHL29" s="154"/>
      <c r="WHM29" s="154"/>
      <c r="WHN29" s="154"/>
      <c r="WHO29" s="154"/>
      <c r="WHP29" s="154"/>
      <c r="WHQ29" s="154"/>
      <c r="WHR29" s="154"/>
      <c r="WHS29" s="154"/>
      <c r="WHT29" s="154"/>
      <c r="WHU29" s="154"/>
      <c r="WHV29" s="154"/>
      <c r="WHW29" s="154"/>
      <c r="WHX29" s="154"/>
      <c r="WHY29" s="154"/>
      <c r="WHZ29" s="154"/>
      <c r="WIA29" s="154"/>
      <c r="WIB29" s="154"/>
      <c r="WIC29" s="154"/>
      <c r="WID29" s="154"/>
      <c r="WIE29" s="154"/>
      <c r="WIF29" s="154"/>
      <c r="WIG29" s="154"/>
      <c r="WIH29" s="154"/>
      <c r="WII29" s="154"/>
      <c r="WIJ29" s="154"/>
      <c r="WIK29" s="154"/>
      <c r="WIL29" s="154"/>
      <c r="WIM29" s="154"/>
      <c r="WIN29" s="154"/>
      <c r="WIO29" s="154"/>
      <c r="WIP29" s="154"/>
      <c r="WIQ29" s="154"/>
      <c r="WIR29" s="154"/>
      <c r="WIS29" s="154"/>
      <c r="WIT29" s="154"/>
      <c r="WIU29" s="154"/>
      <c r="WIV29" s="154"/>
      <c r="WIW29" s="154"/>
      <c r="WIX29" s="154"/>
      <c r="WIY29" s="154"/>
      <c r="WIZ29" s="154"/>
      <c r="WJA29" s="154"/>
      <c r="WJB29" s="154"/>
      <c r="WJC29" s="154"/>
      <c r="WJD29" s="154"/>
      <c r="WJE29" s="154"/>
      <c r="WJF29" s="154"/>
      <c r="WJG29" s="154"/>
      <c r="WJH29" s="154"/>
      <c r="WJI29" s="154"/>
      <c r="WJJ29" s="154"/>
      <c r="WJK29" s="154"/>
      <c r="WJL29" s="154"/>
      <c r="WJM29" s="154"/>
      <c r="WJN29" s="154"/>
      <c r="WJO29" s="154"/>
      <c r="WJP29" s="154"/>
      <c r="WJQ29" s="154"/>
      <c r="WJR29" s="154"/>
      <c r="WJS29" s="154"/>
      <c r="WJT29" s="154"/>
      <c r="WJU29" s="154"/>
      <c r="WJV29" s="154"/>
      <c r="WJW29" s="154"/>
      <c r="WJX29" s="154"/>
      <c r="WJY29" s="154"/>
      <c r="WJZ29" s="154"/>
      <c r="WKA29" s="154"/>
      <c r="WKB29" s="154"/>
      <c r="WKC29" s="154"/>
      <c r="WKD29" s="154"/>
      <c r="WKE29" s="154"/>
      <c r="WKF29" s="154"/>
      <c r="WKG29" s="154"/>
      <c r="WKH29" s="154"/>
      <c r="WKI29" s="154"/>
      <c r="WKJ29" s="154"/>
      <c r="WKK29" s="154"/>
      <c r="WKL29" s="154"/>
      <c r="WKM29" s="154"/>
      <c r="WKN29" s="154"/>
      <c r="WKO29" s="154"/>
      <c r="WKP29" s="154"/>
      <c r="WKQ29" s="154"/>
      <c r="WKR29" s="154"/>
      <c r="WKS29" s="154"/>
      <c r="WKT29" s="154"/>
      <c r="WKU29" s="154"/>
      <c r="WKV29" s="154"/>
      <c r="WKW29" s="154"/>
      <c r="WKX29" s="154"/>
      <c r="WKY29" s="154"/>
      <c r="WKZ29" s="154"/>
      <c r="WLA29" s="154"/>
      <c r="WLB29" s="154"/>
      <c r="WLC29" s="154"/>
      <c r="WLD29" s="154"/>
      <c r="WLE29" s="154"/>
      <c r="WLF29" s="154"/>
      <c r="WLG29" s="154"/>
      <c r="WLH29" s="154"/>
      <c r="WLI29" s="154"/>
      <c r="WLJ29" s="154"/>
      <c r="WLK29" s="154"/>
      <c r="WLL29" s="154"/>
      <c r="WLM29" s="154"/>
      <c r="WLN29" s="154"/>
      <c r="WLO29" s="154"/>
      <c r="WLP29" s="154"/>
      <c r="WLQ29" s="154"/>
      <c r="WLR29" s="154"/>
      <c r="WLS29" s="154"/>
      <c r="WLT29" s="154"/>
      <c r="WLU29" s="154"/>
      <c r="WLV29" s="154"/>
      <c r="WLW29" s="154"/>
      <c r="WLX29" s="154"/>
      <c r="WLY29" s="154"/>
      <c r="WLZ29" s="154"/>
      <c r="WMA29" s="154"/>
      <c r="WMB29" s="154"/>
      <c r="WMC29" s="154"/>
      <c r="WMD29" s="154"/>
      <c r="WME29" s="154"/>
      <c r="WMF29" s="154"/>
      <c r="WMG29" s="154"/>
      <c r="WMH29" s="154"/>
      <c r="WMI29" s="154"/>
      <c r="WMJ29" s="154"/>
      <c r="WMK29" s="154"/>
      <c r="WML29" s="154"/>
      <c r="WMM29" s="154"/>
      <c r="WMN29" s="154"/>
      <c r="WMO29" s="154"/>
      <c r="WMP29" s="154"/>
      <c r="WMQ29" s="154"/>
      <c r="WMR29" s="154"/>
      <c r="WMS29" s="154"/>
      <c r="WMT29" s="154"/>
      <c r="WMU29" s="154"/>
      <c r="WMV29" s="154"/>
      <c r="WMW29" s="154"/>
      <c r="WMX29" s="154"/>
      <c r="WMY29" s="154"/>
      <c r="WMZ29" s="154"/>
      <c r="WNA29" s="154"/>
      <c r="WNB29" s="154"/>
      <c r="WNC29" s="154"/>
      <c r="WND29" s="154"/>
      <c r="WNE29" s="154"/>
      <c r="WNF29" s="154"/>
      <c r="WNG29" s="154"/>
      <c r="WNH29" s="154"/>
      <c r="WNI29" s="154"/>
      <c r="WNJ29" s="154"/>
      <c r="WNK29" s="154"/>
      <c r="WNL29" s="154"/>
      <c r="WNM29" s="154"/>
      <c r="WNN29" s="154"/>
      <c r="WNO29" s="154"/>
      <c r="WNP29" s="154"/>
      <c r="WNQ29" s="154"/>
      <c r="WNR29" s="154"/>
      <c r="WNS29" s="154"/>
      <c r="WNT29" s="154"/>
      <c r="WNU29" s="154"/>
      <c r="WNV29" s="154"/>
      <c r="WNW29" s="154"/>
      <c r="WNX29" s="154"/>
      <c r="WNY29" s="154"/>
      <c r="WNZ29" s="154"/>
      <c r="WOA29" s="154"/>
      <c r="WOB29" s="154"/>
      <c r="WOC29" s="154"/>
      <c r="WOD29" s="154"/>
      <c r="WOE29" s="154"/>
      <c r="WOF29" s="154"/>
      <c r="WOG29" s="154"/>
      <c r="WOH29" s="154"/>
      <c r="WOI29" s="154"/>
      <c r="WOJ29" s="154"/>
      <c r="WOK29" s="154"/>
      <c r="WOL29" s="154"/>
      <c r="WOM29" s="154"/>
      <c r="WON29" s="154"/>
      <c r="WOO29" s="154"/>
      <c r="WOP29" s="154"/>
      <c r="WOQ29" s="154"/>
      <c r="WOR29" s="154"/>
      <c r="WOS29" s="154"/>
      <c r="WOT29" s="154"/>
      <c r="WOU29" s="154"/>
      <c r="WOV29" s="154"/>
      <c r="WOW29" s="154"/>
      <c r="WOX29" s="154"/>
      <c r="WOY29" s="154"/>
      <c r="WOZ29" s="154"/>
      <c r="WPA29" s="154"/>
      <c r="WPB29" s="154"/>
      <c r="WPC29" s="154"/>
      <c r="WPD29" s="154"/>
      <c r="WPE29" s="154"/>
      <c r="WPF29" s="154"/>
      <c r="WPG29" s="154"/>
      <c r="WPH29" s="154"/>
      <c r="WPI29" s="154"/>
      <c r="WPJ29" s="154"/>
      <c r="WPK29" s="154"/>
      <c r="WPL29" s="154"/>
      <c r="WPM29" s="154"/>
      <c r="WPN29" s="154"/>
      <c r="WPO29" s="154"/>
      <c r="WPP29" s="154"/>
      <c r="WPQ29" s="154"/>
      <c r="WPR29" s="154"/>
      <c r="WPS29" s="154"/>
      <c r="WPT29" s="154"/>
      <c r="WPU29" s="154"/>
      <c r="WPV29" s="154"/>
      <c r="WPW29" s="154"/>
      <c r="WPX29" s="154"/>
      <c r="WPY29" s="154"/>
      <c r="WPZ29" s="154"/>
      <c r="WQA29" s="154"/>
      <c r="WQB29" s="154"/>
      <c r="WQC29" s="154"/>
      <c r="WQD29" s="154"/>
      <c r="WQE29" s="154"/>
      <c r="WQF29" s="154"/>
      <c r="WQG29" s="154"/>
      <c r="WQH29" s="154"/>
      <c r="WQI29" s="154"/>
      <c r="WQJ29" s="154"/>
      <c r="WQK29" s="154"/>
      <c r="WQL29" s="154"/>
      <c r="WQM29" s="154"/>
      <c r="WQN29" s="154"/>
      <c r="WQO29" s="154"/>
      <c r="WQP29" s="154"/>
      <c r="WQQ29" s="154"/>
      <c r="WQR29" s="154"/>
      <c r="WQS29" s="154"/>
      <c r="WQT29" s="154"/>
      <c r="WQU29" s="154"/>
    </row>
    <row r="30" spans="1:16011" x14ac:dyDescent="0.2">
      <c r="A30" s="41"/>
    </row>
    <row r="31" spans="1:16011" x14ac:dyDescent="0.2">
      <c r="A31" s="171" t="s">
        <v>12</v>
      </c>
    </row>
    <row r="32" spans="1:16011" x14ac:dyDescent="0.2">
      <c r="A32" s="22" t="s">
        <v>13</v>
      </c>
    </row>
    <row r="33" spans="1:1" ht="11.45" customHeight="1" x14ac:dyDescent="0.2">
      <c r="A33" s="22" t="s">
        <v>14</v>
      </c>
    </row>
    <row r="34" spans="1:1" ht="24" x14ac:dyDescent="0.2">
      <c r="A34" s="23" t="s">
        <v>18</v>
      </c>
    </row>
    <row r="35" spans="1:1" x14ac:dyDescent="0.2">
      <c r="A35" s="156" t="s">
        <v>126</v>
      </c>
    </row>
    <row r="36" spans="1:1" x14ac:dyDescent="0.2">
      <c r="A36" s="22"/>
    </row>
    <row r="37" spans="1:1" x14ac:dyDescent="0.2">
      <c r="A37" s="172" t="s">
        <v>16</v>
      </c>
    </row>
    <row r="38" spans="1:1" ht="38.25" customHeight="1" x14ac:dyDescent="0.2">
      <c r="A38" s="157" t="s">
        <v>39</v>
      </c>
    </row>
  </sheetData>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RI38"/>
  <sheetViews>
    <sheetView zoomScaleNormal="100" workbookViewId="0">
      <pane xSplit="1" topLeftCell="B1" activePane="topRight" state="frozen"/>
      <selection pane="topRight" activeCell="B4" sqref="B4:BA28"/>
    </sheetView>
  </sheetViews>
  <sheetFormatPr defaultColWidth="9" defaultRowHeight="12" x14ac:dyDescent="0.2"/>
  <cols>
    <col min="1" max="1" width="84.140625" style="14" customWidth="1"/>
    <col min="2" max="16384" width="9" style="14"/>
  </cols>
  <sheetData>
    <row r="1" spans="1:16025" x14ac:dyDescent="0.2">
      <c r="A1" s="13" t="s">
        <v>199</v>
      </c>
    </row>
    <row r="2" spans="1:16025" x14ac:dyDescent="0.2">
      <c r="A2" s="15" t="s">
        <v>26</v>
      </c>
    </row>
    <row r="3" spans="1:16025" x14ac:dyDescent="0.2">
      <c r="A3" s="13"/>
    </row>
    <row r="4" spans="1:16025" x14ac:dyDescent="0.2">
      <c r="A4" s="100" t="s">
        <v>9</v>
      </c>
      <c r="B4" s="59">
        <f>'C завтраками| Bed and breakfast'!B4</f>
        <v>45401</v>
      </c>
      <c r="C4" s="59">
        <f>'C завтраками| Bed and breakfast'!C4</f>
        <v>45402</v>
      </c>
      <c r="D4" s="59">
        <f>'C завтраками| Bed and breakfast'!D4</f>
        <v>45403</v>
      </c>
      <c r="E4" s="59">
        <f>'C завтраками| Bed and breakfast'!E4</f>
        <v>45407</v>
      </c>
      <c r="F4" s="59">
        <f>'C завтраками| Bed and breakfast'!F4</f>
        <v>45409</v>
      </c>
      <c r="G4" s="59">
        <f>'C завтраками| Bed and breakfast'!G4</f>
        <v>45411</v>
      </c>
      <c r="H4" s="59">
        <f>'C завтраками| Bed and breakfast'!H4</f>
        <v>45413</v>
      </c>
      <c r="I4" s="59">
        <f>'C завтраками| Bed and breakfast'!I4</f>
        <v>45417</v>
      </c>
      <c r="J4" s="59">
        <f>'C завтраками| Bed and breakfast'!J4</f>
        <v>45419</v>
      </c>
      <c r="K4" s="59">
        <f>'C завтраками| Bed and breakfast'!K4</f>
        <v>45420</v>
      </c>
      <c r="L4" s="59">
        <f>'C завтраками| Bed and breakfast'!L4</f>
        <v>45421</v>
      </c>
      <c r="M4" s="59">
        <f>'C завтраками| Bed and breakfast'!M4</f>
        <v>45423</v>
      </c>
      <c r="N4" s="59">
        <f>'C завтраками| Bed and breakfast'!N4</f>
        <v>45424</v>
      </c>
      <c r="O4" s="59">
        <f>'C завтраками| Bed and breakfast'!O4</f>
        <v>45427</v>
      </c>
      <c r="P4" s="59">
        <f>'C завтраками| Bed and breakfast'!P4</f>
        <v>45429</v>
      </c>
      <c r="Q4" s="59">
        <f>'C завтраками| Bed and breakfast'!Q4</f>
        <v>45434</v>
      </c>
      <c r="R4" s="59">
        <f>'C завтраками| Bed and breakfast'!R4</f>
        <v>45435</v>
      </c>
      <c r="S4" s="59">
        <f>'C завтраками| Bed and breakfast'!S4</f>
        <v>45437</v>
      </c>
      <c r="T4" s="59">
        <f>'C завтраками| Bed and breakfast'!T4</f>
        <v>45443</v>
      </c>
      <c r="U4" s="59">
        <f>'C завтраками| Bed and breakfast'!U4</f>
        <v>45444</v>
      </c>
      <c r="V4" s="59">
        <f>'C завтраками| Bed and breakfast'!V4</f>
        <v>45445</v>
      </c>
      <c r="W4" s="59">
        <f>'C завтраками| Bed and breakfast'!W4</f>
        <v>45453</v>
      </c>
      <c r="X4" s="59">
        <f>'C завтраками| Bed and breakfast'!X4</f>
        <v>45457</v>
      </c>
      <c r="Y4" s="59">
        <f>'C завтраками| Bed and breakfast'!Y4</f>
        <v>45460</v>
      </c>
      <c r="Z4" s="59">
        <f>'C завтраками| Bed and breakfast'!Z4</f>
        <v>45465</v>
      </c>
      <c r="AA4" s="59">
        <f>'C завтраками| Bed and breakfast'!AA4</f>
        <v>45466</v>
      </c>
      <c r="AB4" s="59">
        <f>'C завтраками| Bed and breakfast'!AB4</f>
        <v>45471</v>
      </c>
      <c r="AC4" s="59">
        <f>'C завтраками| Bed and breakfast'!AC4</f>
        <v>45474</v>
      </c>
      <c r="AD4" s="59">
        <f>'C завтраками| Bed and breakfast'!AD4</f>
        <v>45484</v>
      </c>
      <c r="AE4" s="59">
        <f>'C завтраками| Bed and breakfast'!AE4</f>
        <v>45489</v>
      </c>
      <c r="AF4" s="59">
        <f>'C завтраками| Bed and breakfast'!AF4</f>
        <v>45494</v>
      </c>
      <c r="AG4" s="59">
        <f>'C завтраками| Bed and breakfast'!AG4</f>
        <v>45499</v>
      </c>
      <c r="AH4" s="59">
        <f>'C завтраками| Bed and breakfast'!AH4</f>
        <v>45501</v>
      </c>
      <c r="AI4" s="59">
        <f>'C завтраками| Bed and breakfast'!AI4</f>
        <v>45505</v>
      </c>
      <c r="AJ4" s="59">
        <f>'C завтраками| Bed and breakfast'!AJ4</f>
        <v>45506</v>
      </c>
      <c r="AK4" s="59">
        <f>'C завтраками| Bed and breakfast'!AK4</f>
        <v>45508</v>
      </c>
      <c r="AL4" s="59">
        <f>'C завтраками| Bed and breakfast'!AL4</f>
        <v>45513</v>
      </c>
      <c r="AM4" s="59">
        <f>'C завтраками| Bed and breakfast'!AM4</f>
        <v>45515</v>
      </c>
      <c r="AN4" s="59">
        <f>'C завтраками| Bed and breakfast'!AN4</f>
        <v>45520</v>
      </c>
      <c r="AO4" s="59">
        <f>'C завтраками| Bed and breakfast'!AO4</f>
        <v>45522</v>
      </c>
      <c r="AP4" s="59">
        <f>'C завтраками| Bed and breakfast'!AP4</f>
        <v>45527</v>
      </c>
      <c r="AQ4" s="59">
        <f>'C завтраками| Bed and breakfast'!AQ4</f>
        <v>45529</v>
      </c>
      <c r="AR4" s="59">
        <f>'C завтраками| Bed and breakfast'!AR4</f>
        <v>45534</v>
      </c>
      <c r="AS4" s="59">
        <f>'C завтраками| Bed and breakfast'!AS4</f>
        <v>45536</v>
      </c>
      <c r="AT4" s="59">
        <f>'C завтраками| Bed and breakfast'!AT4</f>
        <v>45541</v>
      </c>
      <c r="AU4" s="59">
        <f>'C завтраками| Bed and breakfast'!AU4</f>
        <v>45543</v>
      </c>
      <c r="AV4" s="59">
        <f>'C завтраками| Bed and breakfast'!AV4</f>
        <v>45548</v>
      </c>
      <c r="AW4" s="59">
        <f>'C завтраками| Bed and breakfast'!AW4</f>
        <v>45550</v>
      </c>
      <c r="AX4" s="59">
        <f>'C завтраками| Bed and breakfast'!AX4</f>
        <v>45555</v>
      </c>
      <c r="AY4" s="59">
        <f>'C завтраками| Bed and breakfast'!AY4</f>
        <v>45557</v>
      </c>
      <c r="AZ4" s="59">
        <f>'C завтраками| Bed and breakfast'!AZ4</f>
        <v>45562</v>
      </c>
      <c r="BA4" s="59">
        <f>'C завтраками| Bed and breakfast'!BA4</f>
        <v>45564</v>
      </c>
    </row>
    <row r="5" spans="1:16025" s="16" customFormat="1" ht="22.35" customHeight="1" x14ac:dyDescent="0.2">
      <c r="A5" s="20"/>
      <c r="B5" s="59">
        <f>'C завтраками| Bed and breakfast'!B5</f>
        <v>45401</v>
      </c>
      <c r="C5" s="59">
        <f>'C завтраками| Bed and breakfast'!C5</f>
        <v>45402</v>
      </c>
      <c r="D5" s="59">
        <f>'C завтраками| Bed and breakfast'!D5</f>
        <v>45406</v>
      </c>
      <c r="E5" s="59">
        <f>'C завтраками| Bed and breakfast'!E5</f>
        <v>45408</v>
      </c>
      <c r="F5" s="59">
        <f>'C завтраками| Bed and breakfast'!F5</f>
        <v>45410</v>
      </c>
      <c r="G5" s="59">
        <f>'C завтраками| Bed and breakfast'!G5</f>
        <v>45412</v>
      </c>
      <c r="H5" s="59">
        <f>'C завтраками| Bed and breakfast'!H5</f>
        <v>45416</v>
      </c>
      <c r="I5" s="59">
        <f>'C завтраками| Bed and breakfast'!I5</f>
        <v>45418</v>
      </c>
      <c r="J5" s="59">
        <f>'C завтраками| Bed and breakfast'!J5</f>
        <v>45419</v>
      </c>
      <c r="K5" s="59">
        <f>'C завтраками| Bed and breakfast'!K5</f>
        <v>45420</v>
      </c>
      <c r="L5" s="59">
        <f>'C завтраками| Bed and breakfast'!L5</f>
        <v>45422</v>
      </c>
      <c r="M5" s="59">
        <f>'C завтраками| Bed and breakfast'!M5</f>
        <v>45423</v>
      </c>
      <c r="N5" s="59">
        <f>'C завтраками| Bed and breakfast'!N5</f>
        <v>45426</v>
      </c>
      <c r="O5" s="59">
        <f>'C завтраками| Bed and breakfast'!O5</f>
        <v>45428</v>
      </c>
      <c r="P5" s="59">
        <f>'C завтраками| Bed and breakfast'!P5</f>
        <v>45433</v>
      </c>
      <c r="Q5" s="59">
        <f>'C завтраками| Bed and breakfast'!Q5</f>
        <v>45434</v>
      </c>
      <c r="R5" s="59">
        <f>'C завтраками| Bed and breakfast'!R5</f>
        <v>45436</v>
      </c>
      <c r="S5" s="59">
        <f>'C завтраками| Bed and breakfast'!S5</f>
        <v>45442</v>
      </c>
      <c r="T5" s="59">
        <f>'C завтраками| Bed and breakfast'!T5</f>
        <v>45443</v>
      </c>
      <c r="U5" s="59">
        <f>'C завтраками| Bed and breakfast'!U5</f>
        <v>45444</v>
      </c>
      <c r="V5" s="59">
        <f>'C завтраками| Bed and breakfast'!V5</f>
        <v>45452</v>
      </c>
      <c r="W5" s="59">
        <f>'C завтраками| Bed and breakfast'!W5</f>
        <v>45456</v>
      </c>
      <c r="X5" s="59">
        <f>'C завтраками| Bed and breakfast'!X5</f>
        <v>45459</v>
      </c>
      <c r="Y5" s="59">
        <f>'C завтраками| Bed and breakfast'!Y5</f>
        <v>45464</v>
      </c>
      <c r="Z5" s="59">
        <f>'C завтраками| Bed and breakfast'!Z5</f>
        <v>45465</v>
      </c>
      <c r="AA5" s="59">
        <f>'C завтраками| Bed and breakfast'!AA5</f>
        <v>45470</v>
      </c>
      <c r="AB5" s="59">
        <f>'C завтраками| Bed and breakfast'!AB5</f>
        <v>45473</v>
      </c>
      <c r="AC5" s="59">
        <f>'C завтраками| Bed and breakfast'!AC5</f>
        <v>45483</v>
      </c>
      <c r="AD5" s="59">
        <f>'C завтраками| Bed and breakfast'!AD5</f>
        <v>45488</v>
      </c>
      <c r="AE5" s="59">
        <f>'C завтраками| Bed and breakfast'!AE5</f>
        <v>45493</v>
      </c>
      <c r="AF5" s="59">
        <f>'C завтраками| Bed and breakfast'!AF5</f>
        <v>45498</v>
      </c>
      <c r="AG5" s="59">
        <f>'C завтраками| Bed and breakfast'!AG5</f>
        <v>45500</v>
      </c>
      <c r="AH5" s="59">
        <f>'C завтраками| Bed and breakfast'!AH5</f>
        <v>45504</v>
      </c>
      <c r="AI5" s="59">
        <f>'C завтраками| Bed and breakfast'!AI5</f>
        <v>45505</v>
      </c>
      <c r="AJ5" s="59">
        <f>'C завтраками| Bed and breakfast'!AJ5</f>
        <v>45507</v>
      </c>
      <c r="AK5" s="59">
        <f>'C завтраками| Bed and breakfast'!AK5</f>
        <v>45512</v>
      </c>
      <c r="AL5" s="59">
        <f>'C завтраками| Bed and breakfast'!AL5</f>
        <v>45514</v>
      </c>
      <c r="AM5" s="59">
        <f>'C завтраками| Bed and breakfast'!AM5</f>
        <v>45519</v>
      </c>
      <c r="AN5" s="59">
        <f>'C завтраками| Bed and breakfast'!AN5</f>
        <v>45521</v>
      </c>
      <c r="AO5" s="59">
        <f>'C завтраками| Bed and breakfast'!AO5</f>
        <v>45526</v>
      </c>
      <c r="AP5" s="59">
        <f>'C завтраками| Bed and breakfast'!AP5</f>
        <v>45528</v>
      </c>
      <c r="AQ5" s="59">
        <f>'C завтраками| Bed and breakfast'!AQ5</f>
        <v>45533</v>
      </c>
      <c r="AR5" s="59">
        <f>'C завтраками| Bed and breakfast'!AR5</f>
        <v>45535</v>
      </c>
      <c r="AS5" s="59">
        <f>'C завтраками| Bed and breakfast'!AS5</f>
        <v>45540</v>
      </c>
      <c r="AT5" s="59">
        <f>'C завтраками| Bed and breakfast'!AT5</f>
        <v>45542</v>
      </c>
      <c r="AU5" s="59">
        <f>'C завтраками| Bed and breakfast'!AU5</f>
        <v>45547</v>
      </c>
      <c r="AV5" s="59">
        <f>'C завтраками| Bed and breakfast'!AV5</f>
        <v>45549</v>
      </c>
      <c r="AW5" s="59">
        <f>'C завтраками| Bed and breakfast'!AW5</f>
        <v>45554</v>
      </c>
      <c r="AX5" s="59">
        <f>'C завтраками| Bed and breakfast'!AX5</f>
        <v>45556</v>
      </c>
      <c r="AY5" s="59">
        <f>'C завтраками| Bed and breakfast'!AY5</f>
        <v>45561</v>
      </c>
      <c r="AZ5" s="59">
        <f>'C завтраками| Bed and breakfast'!AZ5</f>
        <v>45563</v>
      </c>
      <c r="BA5" s="59">
        <f>'C завтраками| Bed and breakfast'!BA5</f>
        <v>45565</v>
      </c>
    </row>
    <row r="6" spans="1:16025" s="18" customFormat="1" ht="10.35" customHeight="1" x14ac:dyDescent="0.2">
      <c r="A6" s="17" t="s">
        <v>149</v>
      </c>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row>
    <row r="7" spans="1:16025" s="18" customFormat="1" ht="10.35" customHeight="1" x14ac:dyDescent="0.2">
      <c r="A7" s="19">
        <v>1</v>
      </c>
      <c r="B7" s="17">
        <f>'C завтраками| Bed and breakfast'!B7-1800</f>
        <v>10900</v>
      </c>
      <c r="C7" s="17">
        <f>'C завтраками| Bed and breakfast'!C7-1800</f>
        <v>16300</v>
      </c>
      <c r="D7" s="17">
        <f>'C завтраками| Bed and breakfast'!D7-1800</f>
        <v>10900</v>
      </c>
      <c r="E7" s="17">
        <f>'C завтраками| Bed and breakfast'!E7-1800</f>
        <v>16300</v>
      </c>
      <c r="F7" s="17">
        <f>'C завтраками| Bed and breakfast'!F7-1800</f>
        <v>16300</v>
      </c>
      <c r="G7" s="17">
        <f>'C завтраками| Bed and breakfast'!G7-1800</f>
        <v>12100</v>
      </c>
      <c r="H7" s="17">
        <f>'C завтраками| Bed and breakfast'!H7-1800</f>
        <v>12100</v>
      </c>
      <c r="I7" s="17">
        <f>'C завтраками| Bed and breakfast'!I7-1800</f>
        <v>9700</v>
      </c>
      <c r="J7" s="17">
        <f>'C завтраками| Bed and breakfast'!J7-1800</f>
        <v>9700</v>
      </c>
      <c r="K7" s="17">
        <f>'C завтраками| Bed and breakfast'!K7-1800</f>
        <v>10900</v>
      </c>
      <c r="L7" s="17">
        <f>'C завтраками| Bed and breakfast'!L7-1800</f>
        <v>13300</v>
      </c>
      <c r="M7" s="17">
        <f>'C завтраками| Bed and breakfast'!M7-1800</f>
        <v>12100</v>
      </c>
      <c r="N7" s="17">
        <f>'C завтраками| Bed and breakfast'!N7-1800</f>
        <v>7800</v>
      </c>
      <c r="O7" s="17">
        <f>'C завтраками| Bed and breakfast'!O7-1800</f>
        <v>9700</v>
      </c>
      <c r="P7" s="17">
        <f>'C завтраками| Bed and breakfast'!P7-1800</f>
        <v>9700</v>
      </c>
      <c r="Q7" s="17">
        <f>'C завтраками| Bed and breakfast'!Q7-1800</f>
        <v>10900</v>
      </c>
      <c r="R7" s="17">
        <f>'C завтраками| Bed and breakfast'!R7-1800</f>
        <v>12100</v>
      </c>
      <c r="S7" s="17">
        <f>'C завтраками| Bed and breakfast'!S7-1800</f>
        <v>7800</v>
      </c>
      <c r="T7" s="17">
        <f>'C завтраками| Bed and breakfast'!T7-1800</f>
        <v>7800</v>
      </c>
      <c r="U7" s="17">
        <f>'C завтраками| Bed and breakfast'!U7-1800</f>
        <v>8300</v>
      </c>
      <c r="V7" s="17">
        <f>'C завтраками| Bed and breakfast'!V7-1800</f>
        <v>11800</v>
      </c>
      <c r="W7" s="17">
        <f>'C завтраками| Bed and breakfast'!W7-1800</f>
        <v>9700</v>
      </c>
      <c r="X7" s="17">
        <f>'C завтраками| Bed and breakfast'!X7-1800</f>
        <v>10400</v>
      </c>
      <c r="Y7" s="17">
        <f>'C завтраками| Bed and breakfast'!Y7-1800</f>
        <v>14200</v>
      </c>
      <c r="Z7" s="17">
        <f>'C завтраками| Bed and breakfast'!Z7-1800</f>
        <v>10400</v>
      </c>
      <c r="AA7" s="17">
        <f>'C завтраками| Bed and breakfast'!AA7-1800</f>
        <v>10400</v>
      </c>
      <c r="AB7" s="17">
        <f>'C завтраками| Bed and breakfast'!AB7-1800</f>
        <v>10400</v>
      </c>
      <c r="AC7" s="17">
        <f>'C завтраками| Bed and breakfast'!AC7-1800</f>
        <v>13000</v>
      </c>
      <c r="AD7" s="17">
        <f>'C завтраками| Bed and breakfast'!AD7-1800</f>
        <v>11800</v>
      </c>
      <c r="AE7" s="17">
        <f>'C завтраками| Bed and breakfast'!AE7-1800</f>
        <v>13000</v>
      </c>
      <c r="AF7" s="17">
        <f>'C завтраками| Bed and breakfast'!AF7-1800</f>
        <v>11800</v>
      </c>
      <c r="AG7" s="17">
        <f>'C завтраками| Bed and breakfast'!AG7-1800</f>
        <v>11800</v>
      </c>
      <c r="AH7" s="17">
        <f>'C завтраками| Bed and breakfast'!AH7-1800</f>
        <v>10400</v>
      </c>
      <c r="AI7" s="17">
        <f>'C завтраками| Bed and breakfast'!AI7-1800</f>
        <v>11800</v>
      </c>
      <c r="AJ7" s="17">
        <f>'C завтраками| Bed and breakfast'!AJ7-1800</f>
        <v>13000</v>
      </c>
      <c r="AK7" s="17">
        <f>'C завтраками| Bed and breakfast'!AK7-1800</f>
        <v>11800</v>
      </c>
      <c r="AL7" s="17">
        <f>'C завтраками| Bed and breakfast'!AL7-1800</f>
        <v>13000</v>
      </c>
      <c r="AM7" s="17">
        <f>'C завтраками| Bed and breakfast'!AM7-1800</f>
        <v>11800</v>
      </c>
      <c r="AN7" s="17">
        <f>'C завтраками| Bed and breakfast'!AN7-1800</f>
        <v>13000</v>
      </c>
      <c r="AO7" s="17">
        <f>'C завтраками| Bed and breakfast'!AO7-1800</f>
        <v>13000</v>
      </c>
      <c r="AP7" s="17">
        <f>'C завтраками| Bed and breakfast'!AP7-1800</f>
        <v>13000</v>
      </c>
      <c r="AQ7" s="17">
        <f>'C завтраками| Bed and breakfast'!AQ7-1800</f>
        <v>11800</v>
      </c>
      <c r="AR7" s="17">
        <f>'C завтраками| Bed and breakfast'!AR7-1800</f>
        <v>13000</v>
      </c>
      <c r="AS7" s="17">
        <f>'C завтраками| Bed and breakfast'!AS7-1800</f>
        <v>11800</v>
      </c>
      <c r="AT7" s="17">
        <f>'C завтраками| Bed and breakfast'!AT7-1800</f>
        <v>13000</v>
      </c>
      <c r="AU7" s="17">
        <f>'C завтраками| Bed and breakfast'!AU7-1800</f>
        <v>11800</v>
      </c>
      <c r="AV7" s="17">
        <f>'C завтраками| Bed and breakfast'!AV7-1800</f>
        <v>13000</v>
      </c>
      <c r="AW7" s="17">
        <f>'C завтраками| Bed and breakfast'!AW7-1800</f>
        <v>11800</v>
      </c>
      <c r="AX7" s="17">
        <f>'C завтраками| Bed and breakfast'!AX7-1800</f>
        <v>13000</v>
      </c>
      <c r="AY7" s="17">
        <f>'C завтраками| Bed and breakfast'!AY7-1800</f>
        <v>11800</v>
      </c>
      <c r="AZ7" s="17">
        <f>'C завтраками| Bed and breakfast'!AZ7-1800</f>
        <v>13000</v>
      </c>
      <c r="BA7" s="17">
        <f>'C завтраками| Bed and breakfast'!BA7-1800</f>
        <v>11800</v>
      </c>
    </row>
    <row r="8" spans="1:16025" s="18" customFormat="1" ht="10.35" customHeight="1" x14ac:dyDescent="0.2">
      <c r="A8" s="17" t="s">
        <v>150</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row>
    <row r="9" spans="1:16025" s="18" customFormat="1" ht="10.35" customHeight="1" x14ac:dyDescent="0.2">
      <c r="A9" s="19">
        <v>1</v>
      </c>
      <c r="B9" s="17">
        <f>'C завтраками| Bed and breakfast'!B10-1800</f>
        <v>11900</v>
      </c>
      <c r="C9" s="17">
        <f>'C завтраками| Bed and breakfast'!C10-1800</f>
        <v>17300</v>
      </c>
      <c r="D9" s="17">
        <f>'C завтраками| Bed and breakfast'!D10-1800</f>
        <v>11900</v>
      </c>
      <c r="E9" s="17">
        <f>'C завтраками| Bed and breakfast'!E10-1800</f>
        <v>17300</v>
      </c>
      <c r="F9" s="17">
        <f>'C завтраками| Bed and breakfast'!F10-1800</f>
        <v>17300</v>
      </c>
      <c r="G9" s="17">
        <f>'C завтраками| Bed and breakfast'!G10-1800</f>
        <v>13100</v>
      </c>
      <c r="H9" s="17">
        <f>'C завтраками| Bed and breakfast'!H10-1800</f>
        <v>13100</v>
      </c>
      <c r="I9" s="17">
        <f>'C завтраками| Bed and breakfast'!I10-1800</f>
        <v>10700</v>
      </c>
      <c r="J9" s="17">
        <f>'C завтраками| Bed and breakfast'!J10-1800</f>
        <v>10700</v>
      </c>
      <c r="K9" s="17">
        <f>'C завтраками| Bed and breakfast'!K10-1800</f>
        <v>11900</v>
      </c>
      <c r="L9" s="17">
        <f>'C завтраками| Bed and breakfast'!L10-1800</f>
        <v>14300</v>
      </c>
      <c r="M9" s="17">
        <f>'C завтраками| Bed and breakfast'!M10-1800</f>
        <v>13100</v>
      </c>
      <c r="N9" s="17">
        <f>'C завтраками| Bed and breakfast'!N10-1800</f>
        <v>8800</v>
      </c>
      <c r="O9" s="17">
        <f>'C завтраками| Bed and breakfast'!O10-1800</f>
        <v>10700</v>
      </c>
      <c r="P9" s="17">
        <f>'C завтраками| Bed and breakfast'!P10-1800</f>
        <v>10700</v>
      </c>
      <c r="Q9" s="17">
        <f>'C завтраками| Bed and breakfast'!Q10-1800</f>
        <v>11900</v>
      </c>
      <c r="R9" s="17">
        <f>'C завтраками| Bed and breakfast'!R10-1800</f>
        <v>13100</v>
      </c>
      <c r="S9" s="17">
        <f>'C завтраками| Bed and breakfast'!S10-1800</f>
        <v>8800</v>
      </c>
      <c r="T9" s="17">
        <f>'C завтраками| Bed and breakfast'!T10-1800</f>
        <v>8800</v>
      </c>
      <c r="U9" s="17">
        <f>'C завтраками| Bed and breakfast'!U10-1800</f>
        <v>9300</v>
      </c>
      <c r="V9" s="17">
        <f>'C завтраками| Bed and breakfast'!V10-1800</f>
        <v>12800</v>
      </c>
      <c r="W9" s="17">
        <f>'C завтраками| Bed and breakfast'!W10-1800</f>
        <v>10700</v>
      </c>
      <c r="X9" s="17">
        <f>'C завтраками| Bed and breakfast'!X10-1800</f>
        <v>11400</v>
      </c>
      <c r="Y9" s="17">
        <f>'C завтраками| Bed and breakfast'!Y10-1800</f>
        <v>15200</v>
      </c>
      <c r="Z9" s="17">
        <f>'C завтраками| Bed and breakfast'!Z10-1800</f>
        <v>11400</v>
      </c>
      <c r="AA9" s="17">
        <f>'C завтраками| Bed and breakfast'!AA10-1800</f>
        <v>11400</v>
      </c>
      <c r="AB9" s="17">
        <f>'C завтраками| Bed and breakfast'!AB10-1800</f>
        <v>11400</v>
      </c>
      <c r="AC9" s="17">
        <f>'C завтраками| Bed and breakfast'!AC10-1800</f>
        <v>14000</v>
      </c>
      <c r="AD9" s="17">
        <f>'C завтраками| Bed and breakfast'!AD10-1800</f>
        <v>12800</v>
      </c>
      <c r="AE9" s="17">
        <f>'C завтраками| Bed and breakfast'!AE10-1800</f>
        <v>14000</v>
      </c>
      <c r="AF9" s="17">
        <f>'C завтраками| Bed and breakfast'!AF10-1800</f>
        <v>12800</v>
      </c>
      <c r="AG9" s="17">
        <f>'C завтраками| Bed and breakfast'!AG10-1800</f>
        <v>12800</v>
      </c>
      <c r="AH9" s="17">
        <f>'C завтраками| Bed and breakfast'!AH10-1800</f>
        <v>11400</v>
      </c>
      <c r="AI9" s="17">
        <f>'C завтраками| Bed and breakfast'!AI10-1800</f>
        <v>12800</v>
      </c>
      <c r="AJ9" s="17">
        <f>'C завтраками| Bed and breakfast'!AJ10-1800</f>
        <v>14000</v>
      </c>
      <c r="AK9" s="17">
        <f>'C завтраками| Bed and breakfast'!AK10-1800</f>
        <v>12800</v>
      </c>
      <c r="AL9" s="17">
        <f>'C завтраками| Bed and breakfast'!AL10-1800</f>
        <v>14000</v>
      </c>
      <c r="AM9" s="17">
        <f>'C завтраками| Bed and breakfast'!AM10-1800</f>
        <v>12800</v>
      </c>
      <c r="AN9" s="17">
        <f>'C завтраками| Bed and breakfast'!AN10-1800</f>
        <v>14000</v>
      </c>
      <c r="AO9" s="17">
        <f>'C завтраками| Bed and breakfast'!AO10-1800</f>
        <v>14000</v>
      </c>
      <c r="AP9" s="17">
        <f>'C завтраками| Bed and breakfast'!AP10-1800</f>
        <v>14000</v>
      </c>
      <c r="AQ9" s="17">
        <f>'C завтраками| Bed and breakfast'!AQ10-1800</f>
        <v>12800</v>
      </c>
      <c r="AR9" s="17">
        <f>'C завтраками| Bed and breakfast'!AR10-1800</f>
        <v>14000</v>
      </c>
      <c r="AS9" s="17">
        <f>'C завтраками| Bed and breakfast'!AS10-1800</f>
        <v>12800</v>
      </c>
      <c r="AT9" s="17">
        <f>'C завтраками| Bed and breakfast'!AT10-1800</f>
        <v>14000</v>
      </c>
      <c r="AU9" s="17">
        <f>'C завтраками| Bed and breakfast'!AU10-1800</f>
        <v>12800</v>
      </c>
      <c r="AV9" s="17">
        <f>'C завтраками| Bed and breakfast'!AV10-1800</f>
        <v>14000</v>
      </c>
      <c r="AW9" s="17">
        <f>'C завтраками| Bed and breakfast'!AW10-1800</f>
        <v>12800</v>
      </c>
      <c r="AX9" s="17">
        <f>'C завтраками| Bed and breakfast'!AX10-1800</f>
        <v>14000</v>
      </c>
      <c r="AY9" s="17">
        <f>'C завтраками| Bed and breakfast'!AY10-1800</f>
        <v>12800</v>
      </c>
      <c r="AZ9" s="17">
        <f>'C завтраками| Bed and breakfast'!AZ10-1800</f>
        <v>14000</v>
      </c>
      <c r="BA9" s="17">
        <f>'C завтраками| Bed and breakfast'!BA10-1800</f>
        <v>12800</v>
      </c>
    </row>
    <row r="10" spans="1:16025" s="18" customFormat="1" ht="10.35" customHeight="1" x14ac:dyDescent="0.2">
      <c r="A10" s="17" t="s">
        <v>151</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row>
    <row r="11" spans="1:16025" s="18" customFormat="1" ht="10.35" customHeight="1" x14ac:dyDescent="0.2">
      <c r="A11" s="19">
        <v>1</v>
      </c>
      <c r="B11" s="17">
        <f>'C завтраками| Bed and breakfast'!B13-1800</f>
        <v>12900</v>
      </c>
      <c r="C11" s="17">
        <f>'C завтраками| Bed and breakfast'!C13-1800</f>
        <v>18300</v>
      </c>
      <c r="D11" s="17">
        <f>'C завтраками| Bed and breakfast'!D13-1800</f>
        <v>12900</v>
      </c>
      <c r="E11" s="17">
        <f>'C завтраками| Bed and breakfast'!E13-1800</f>
        <v>18300</v>
      </c>
      <c r="F11" s="17">
        <f>'C завтраками| Bed and breakfast'!F13-1800</f>
        <v>18300</v>
      </c>
      <c r="G11" s="17">
        <f>'C завтраками| Bed and breakfast'!G13-1800</f>
        <v>14100</v>
      </c>
      <c r="H11" s="17">
        <f>'C завтраками| Bed and breakfast'!H13-1800</f>
        <v>14100</v>
      </c>
      <c r="I11" s="17">
        <f>'C завтраками| Bed and breakfast'!I13-1800</f>
        <v>11700</v>
      </c>
      <c r="J11" s="17">
        <f>'C завтраками| Bed and breakfast'!J13-1800</f>
        <v>11700</v>
      </c>
      <c r="K11" s="17">
        <f>'C завтраками| Bed and breakfast'!K13-1800</f>
        <v>12900</v>
      </c>
      <c r="L11" s="17">
        <f>'C завтраками| Bed and breakfast'!L13-1800</f>
        <v>15300</v>
      </c>
      <c r="M11" s="17">
        <f>'C завтраками| Bed and breakfast'!M13-1800</f>
        <v>14100</v>
      </c>
      <c r="N11" s="17">
        <f>'C завтраками| Bed and breakfast'!N13-1800</f>
        <v>9800</v>
      </c>
      <c r="O11" s="17">
        <f>'C завтраками| Bed and breakfast'!O13-1800</f>
        <v>11700</v>
      </c>
      <c r="P11" s="17">
        <f>'C завтраками| Bed and breakfast'!P13-1800</f>
        <v>11700</v>
      </c>
      <c r="Q11" s="17">
        <f>'C завтраками| Bed and breakfast'!Q13-1800</f>
        <v>12900</v>
      </c>
      <c r="R11" s="17">
        <f>'C завтраками| Bed and breakfast'!R13-1800</f>
        <v>14100</v>
      </c>
      <c r="S11" s="17">
        <f>'C завтраками| Bed and breakfast'!S13-1800</f>
        <v>9800</v>
      </c>
      <c r="T11" s="17">
        <f>'C завтраками| Bed and breakfast'!T13-1800</f>
        <v>9800</v>
      </c>
      <c r="U11" s="17">
        <f>'C завтраками| Bed and breakfast'!U13-1800</f>
        <v>10300</v>
      </c>
      <c r="V11" s="17">
        <f>'C завтраками| Bed and breakfast'!V13-1800</f>
        <v>13800</v>
      </c>
      <c r="W11" s="17">
        <f>'C завтраками| Bed and breakfast'!W13-1800</f>
        <v>11700</v>
      </c>
      <c r="X11" s="17">
        <f>'C завтраками| Bed and breakfast'!X13-1800</f>
        <v>12400</v>
      </c>
      <c r="Y11" s="17">
        <f>'C завтраками| Bed and breakfast'!Y13-1800</f>
        <v>16200</v>
      </c>
      <c r="Z11" s="17">
        <f>'C завтраками| Bed and breakfast'!Z13-1800</f>
        <v>12400</v>
      </c>
      <c r="AA11" s="17">
        <f>'C завтраками| Bed and breakfast'!AA13-1800</f>
        <v>12400</v>
      </c>
      <c r="AB11" s="17">
        <f>'C завтраками| Bed and breakfast'!AB13-1800</f>
        <v>12400</v>
      </c>
      <c r="AC11" s="17">
        <f>'C завтраками| Bed and breakfast'!AC13-1800</f>
        <v>15000</v>
      </c>
      <c r="AD11" s="17">
        <f>'C завтраками| Bed and breakfast'!AD13-1800</f>
        <v>13800</v>
      </c>
      <c r="AE11" s="17">
        <f>'C завтраками| Bed and breakfast'!AE13-1800</f>
        <v>15000</v>
      </c>
      <c r="AF11" s="17">
        <f>'C завтраками| Bed and breakfast'!AF13-1800</f>
        <v>13800</v>
      </c>
      <c r="AG11" s="17">
        <f>'C завтраками| Bed and breakfast'!AG13-1800</f>
        <v>13800</v>
      </c>
      <c r="AH11" s="17">
        <f>'C завтраками| Bed and breakfast'!AH13-1800</f>
        <v>12400</v>
      </c>
      <c r="AI11" s="17">
        <f>'C завтраками| Bed and breakfast'!AI13-1800</f>
        <v>13800</v>
      </c>
      <c r="AJ11" s="17">
        <f>'C завтраками| Bed and breakfast'!AJ13-1800</f>
        <v>15000</v>
      </c>
      <c r="AK11" s="17">
        <f>'C завтраками| Bed and breakfast'!AK13-1800</f>
        <v>13800</v>
      </c>
      <c r="AL11" s="17">
        <f>'C завтраками| Bed and breakfast'!AL13-1800</f>
        <v>15000</v>
      </c>
      <c r="AM11" s="17">
        <f>'C завтраками| Bed and breakfast'!AM13-1800</f>
        <v>13800</v>
      </c>
      <c r="AN11" s="17">
        <f>'C завтраками| Bed and breakfast'!AN13-1800</f>
        <v>15000</v>
      </c>
      <c r="AO11" s="17">
        <f>'C завтраками| Bed and breakfast'!AO13-1800</f>
        <v>15000</v>
      </c>
      <c r="AP11" s="17">
        <f>'C завтраками| Bed and breakfast'!AP13-1800</f>
        <v>15000</v>
      </c>
      <c r="AQ11" s="17">
        <f>'C завтраками| Bed and breakfast'!AQ13-1800</f>
        <v>13800</v>
      </c>
      <c r="AR11" s="17">
        <f>'C завтраками| Bed and breakfast'!AR13-1800</f>
        <v>15000</v>
      </c>
      <c r="AS11" s="17">
        <f>'C завтраками| Bed and breakfast'!AS13-1800</f>
        <v>13800</v>
      </c>
      <c r="AT11" s="17">
        <f>'C завтраками| Bed and breakfast'!AT13-1800</f>
        <v>15000</v>
      </c>
      <c r="AU11" s="17">
        <f>'C завтраками| Bed and breakfast'!AU13-1800</f>
        <v>13800</v>
      </c>
      <c r="AV11" s="17">
        <f>'C завтраками| Bed and breakfast'!AV13-1800</f>
        <v>15000</v>
      </c>
      <c r="AW11" s="17">
        <f>'C завтраками| Bed and breakfast'!AW13-1800</f>
        <v>13800</v>
      </c>
      <c r="AX11" s="17">
        <f>'C завтраками| Bed and breakfast'!AX13-1800</f>
        <v>15000</v>
      </c>
      <c r="AY11" s="17">
        <f>'C завтраками| Bed and breakfast'!AY13-1800</f>
        <v>13800</v>
      </c>
      <c r="AZ11" s="17">
        <f>'C завтраками| Bed and breakfast'!AZ13-1800</f>
        <v>15000</v>
      </c>
      <c r="BA11" s="17">
        <f>'C завтраками| Bed and breakfast'!BA13-1800</f>
        <v>13800</v>
      </c>
    </row>
    <row r="12" spans="1:16025" s="18" customFormat="1" ht="10.35" customHeight="1" x14ac:dyDescent="0.2">
      <c r="A12" s="17" t="s">
        <v>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row>
    <row r="13" spans="1:16025" s="18" customFormat="1" ht="10.35" customHeight="1" x14ac:dyDescent="0.2">
      <c r="A13" s="19">
        <v>1</v>
      </c>
      <c r="B13" s="17">
        <f>'C завтраками| Bed and breakfast'!B16-1800</f>
        <v>13900</v>
      </c>
      <c r="C13" s="17">
        <f>'C завтраками| Bed and breakfast'!C16-1800</f>
        <v>19300</v>
      </c>
      <c r="D13" s="17">
        <f>'C завтраками| Bed and breakfast'!D16-1800</f>
        <v>13900</v>
      </c>
      <c r="E13" s="17">
        <f>'C завтраками| Bed and breakfast'!E16-1800</f>
        <v>19300</v>
      </c>
      <c r="F13" s="17">
        <f>'C завтраками| Bed and breakfast'!F16-1800</f>
        <v>19300</v>
      </c>
      <c r="G13" s="17">
        <f>'C завтраками| Bed and breakfast'!G16-1800</f>
        <v>15100</v>
      </c>
      <c r="H13" s="17">
        <f>'C завтраками| Bed and breakfast'!H16-1800</f>
        <v>15100</v>
      </c>
      <c r="I13" s="17">
        <f>'C завтраками| Bed and breakfast'!I16-1800</f>
        <v>12700</v>
      </c>
      <c r="J13" s="17">
        <f>'C завтраками| Bed and breakfast'!J16-1800</f>
        <v>12700</v>
      </c>
      <c r="K13" s="17">
        <f>'C завтраками| Bed and breakfast'!K16-1800</f>
        <v>13900</v>
      </c>
      <c r="L13" s="17">
        <f>'C завтраками| Bed and breakfast'!L16-1800</f>
        <v>16300</v>
      </c>
      <c r="M13" s="17">
        <f>'C завтраками| Bed and breakfast'!M16-1800</f>
        <v>15100</v>
      </c>
      <c r="N13" s="17">
        <f>'C завтраками| Bed and breakfast'!N16-1800</f>
        <v>10800</v>
      </c>
      <c r="O13" s="17">
        <f>'C завтраками| Bed and breakfast'!O16-1800</f>
        <v>12700</v>
      </c>
      <c r="P13" s="17">
        <f>'C завтраками| Bed and breakfast'!P16-1800</f>
        <v>12700</v>
      </c>
      <c r="Q13" s="17">
        <f>'C завтраками| Bed and breakfast'!Q16-1800</f>
        <v>13900</v>
      </c>
      <c r="R13" s="17">
        <f>'C завтраками| Bed and breakfast'!R16-1800</f>
        <v>15100</v>
      </c>
      <c r="S13" s="17">
        <f>'C завтраками| Bed and breakfast'!S16-1800</f>
        <v>10800</v>
      </c>
      <c r="T13" s="17">
        <f>'C завтраками| Bed and breakfast'!T16-1800</f>
        <v>10800</v>
      </c>
      <c r="U13" s="17">
        <f>'C завтраками| Bed and breakfast'!U16-1800</f>
        <v>11300</v>
      </c>
      <c r="V13" s="17">
        <f>'C завтраками| Bed and breakfast'!V16-1800</f>
        <v>14800</v>
      </c>
      <c r="W13" s="17">
        <f>'C завтраками| Bed and breakfast'!W16-1800</f>
        <v>12700</v>
      </c>
      <c r="X13" s="17">
        <f>'C завтраками| Bed and breakfast'!X16-1800</f>
        <v>13400</v>
      </c>
      <c r="Y13" s="17">
        <f>'C завтраками| Bed and breakfast'!Y16-1800</f>
        <v>17200</v>
      </c>
      <c r="Z13" s="17">
        <f>'C завтраками| Bed and breakfast'!Z16-1800</f>
        <v>13400</v>
      </c>
      <c r="AA13" s="17">
        <f>'C завтраками| Bed and breakfast'!AA16-1800</f>
        <v>13400</v>
      </c>
      <c r="AB13" s="17">
        <f>'C завтраками| Bed and breakfast'!AB16-1800</f>
        <v>13400</v>
      </c>
      <c r="AC13" s="17">
        <f>'C завтраками| Bed and breakfast'!AC16-1800</f>
        <v>16000</v>
      </c>
      <c r="AD13" s="17">
        <f>'C завтраками| Bed and breakfast'!AD16-1800</f>
        <v>14800</v>
      </c>
      <c r="AE13" s="17">
        <f>'C завтраками| Bed and breakfast'!AE16-1800</f>
        <v>16000</v>
      </c>
      <c r="AF13" s="17">
        <f>'C завтраками| Bed and breakfast'!AF16-1800</f>
        <v>14800</v>
      </c>
      <c r="AG13" s="17">
        <f>'C завтраками| Bed and breakfast'!AG16-1800</f>
        <v>14800</v>
      </c>
      <c r="AH13" s="17">
        <f>'C завтраками| Bed and breakfast'!AH16-1800</f>
        <v>13400</v>
      </c>
      <c r="AI13" s="17">
        <f>'C завтраками| Bed and breakfast'!AI16-1800</f>
        <v>14800</v>
      </c>
      <c r="AJ13" s="17">
        <f>'C завтраками| Bed and breakfast'!AJ16-1800</f>
        <v>16000</v>
      </c>
      <c r="AK13" s="17">
        <f>'C завтраками| Bed and breakfast'!AK16-1800</f>
        <v>14800</v>
      </c>
      <c r="AL13" s="17">
        <f>'C завтраками| Bed and breakfast'!AL16-1800</f>
        <v>16000</v>
      </c>
      <c r="AM13" s="17">
        <f>'C завтраками| Bed and breakfast'!AM16-1800</f>
        <v>14800</v>
      </c>
      <c r="AN13" s="17">
        <f>'C завтраками| Bed and breakfast'!AN16-1800</f>
        <v>16000</v>
      </c>
      <c r="AO13" s="17">
        <f>'C завтраками| Bed and breakfast'!AO16-1800</f>
        <v>16000</v>
      </c>
      <c r="AP13" s="17">
        <f>'C завтраками| Bed and breakfast'!AP16-1800</f>
        <v>16000</v>
      </c>
      <c r="AQ13" s="17">
        <f>'C завтраками| Bed and breakfast'!AQ16-1800</f>
        <v>14800</v>
      </c>
      <c r="AR13" s="17">
        <f>'C завтраками| Bed and breakfast'!AR16-1800</f>
        <v>16000</v>
      </c>
      <c r="AS13" s="17">
        <f>'C завтраками| Bed and breakfast'!AS16-1800</f>
        <v>14800</v>
      </c>
      <c r="AT13" s="17">
        <f>'C завтраками| Bed and breakfast'!AT16-1800</f>
        <v>16000</v>
      </c>
      <c r="AU13" s="17">
        <f>'C завтраками| Bed and breakfast'!AU16-1800</f>
        <v>14800</v>
      </c>
      <c r="AV13" s="17">
        <f>'C завтраками| Bed and breakfast'!AV16-1800</f>
        <v>16000</v>
      </c>
      <c r="AW13" s="17">
        <f>'C завтраками| Bed and breakfast'!AW16-1800</f>
        <v>14800</v>
      </c>
      <c r="AX13" s="17">
        <f>'C завтраками| Bed and breakfast'!AX16-1800</f>
        <v>16000</v>
      </c>
      <c r="AY13" s="17">
        <f>'C завтраками| Bed and breakfast'!AY16-1800</f>
        <v>14800</v>
      </c>
      <c r="AZ13" s="17">
        <f>'C завтраками| Bed and breakfast'!AZ16-1800</f>
        <v>16000</v>
      </c>
      <c r="BA13" s="17">
        <f>'C завтраками| Bed and breakfast'!BA16-1800</f>
        <v>14800</v>
      </c>
    </row>
    <row r="14" spans="1:16025" s="18" customFormat="1" ht="10.35" customHeight="1" x14ac:dyDescent="0.2">
      <c r="A14" s="17" t="s">
        <v>152</v>
      </c>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row>
    <row r="15" spans="1:16025" s="18" customFormat="1" ht="10.35" customHeight="1" x14ac:dyDescent="0.2">
      <c r="A15" s="19">
        <v>1</v>
      </c>
      <c r="B15" s="17">
        <f>'C завтраками| Bed and breakfast'!B19-1800</f>
        <v>14900</v>
      </c>
      <c r="C15" s="17">
        <f>'C завтраками| Bed and breakfast'!C19-1800</f>
        <v>20300</v>
      </c>
      <c r="D15" s="17">
        <f>'C завтраками| Bed and breakfast'!D19-1800</f>
        <v>14900</v>
      </c>
      <c r="E15" s="17">
        <f>'C завтраками| Bed and breakfast'!E19-1800</f>
        <v>20300</v>
      </c>
      <c r="F15" s="17">
        <f>'C завтраками| Bed and breakfast'!F19-1800</f>
        <v>20300</v>
      </c>
      <c r="G15" s="17">
        <f>'C завтраками| Bed and breakfast'!G19-1800</f>
        <v>16100</v>
      </c>
      <c r="H15" s="17">
        <f>'C завтраками| Bed and breakfast'!H19-1800</f>
        <v>16100</v>
      </c>
      <c r="I15" s="17">
        <f>'C завтраками| Bed and breakfast'!I19-1800</f>
        <v>13700</v>
      </c>
      <c r="J15" s="17">
        <f>'C завтраками| Bed and breakfast'!J19-1800</f>
        <v>13700</v>
      </c>
      <c r="K15" s="17">
        <f>'C завтраками| Bed and breakfast'!K19-1800</f>
        <v>14900</v>
      </c>
      <c r="L15" s="17">
        <f>'C завтраками| Bed and breakfast'!L19-1800</f>
        <v>17300</v>
      </c>
      <c r="M15" s="17">
        <f>'C завтраками| Bed and breakfast'!M19-1800</f>
        <v>16100</v>
      </c>
      <c r="N15" s="17">
        <f>'C завтраками| Bed and breakfast'!N19-1800</f>
        <v>11800</v>
      </c>
      <c r="O15" s="17">
        <f>'C завтраками| Bed and breakfast'!O19-1800</f>
        <v>13700</v>
      </c>
      <c r="P15" s="17">
        <f>'C завтраками| Bed and breakfast'!P19-1800</f>
        <v>13700</v>
      </c>
      <c r="Q15" s="17">
        <f>'C завтраками| Bed and breakfast'!Q19-1800</f>
        <v>14900</v>
      </c>
      <c r="R15" s="17">
        <f>'C завтраками| Bed and breakfast'!R19-1800</f>
        <v>16100</v>
      </c>
      <c r="S15" s="17">
        <f>'C завтраками| Bed and breakfast'!S19-1800</f>
        <v>11800</v>
      </c>
      <c r="T15" s="17">
        <f>'C завтраками| Bed and breakfast'!T19-1800</f>
        <v>11800</v>
      </c>
      <c r="U15" s="17">
        <f>'C завтраками| Bed and breakfast'!U19-1800</f>
        <v>12300</v>
      </c>
      <c r="V15" s="17">
        <f>'C завтраками| Bed and breakfast'!V19-1800</f>
        <v>15800</v>
      </c>
      <c r="W15" s="17">
        <f>'C завтраками| Bed and breakfast'!W19-1800</f>
        <v>13700</v>
      </c>
      <c r="X15" s="17">
        <f>'C завтраками| Bed and breakfast'!X19-1800</f>
        <v>14400</v>
      </c>
      <c r="Y15" s="17">
        <f>'C завтраками| Bed and breakfast'!Y19-1800</f>
        <v>18200</v>
      </c>
      <c r="Z15" s="17">
        <f>'C завтраками| Bed and breakfast'!Z19-1800</f>
        <v>14400</v>
      </c>
      <c r="AA15" s="17">
        <f>'C завтраками| Bed and breakfast'!AA19-1800</f>
        <v>14400</v>
      </c>
      <c r="AB15" s="17">
        <f>'C завтраками| Bed and breakfast'!AB19-1800</f>
        <v>14400</v>
      </c>
      <c r="AC15" s="17">
        <f>'C завтраками| Bed and breakfast'!AC19-1800</f>
        <v>17000</v>
      </c>
      <c r="AD15" s="17">
        <f>'C завтраками| Bed and breakfast'!AD19-1800</f>
        <v>15800</v>
      </c>
      <c r="AE15" s="17">
        <f>'C завтраками| Bed and breakfast'!AE19-1800</f>
        <v>17000</v>
      </c>
      <c r="AF15" s="17">
        <f>'C завтраками| Bed and breakfast'!AF19-1800</f>
        <v>15800</v>
      </c>
      <c r="AG15" s="17">
        <f>'C завтраками| Bed and breakfast'!AG19-1800</f>
        <v>15800</v>
      </c>
      <c r="AH15" s="17">
        <f>'C завтраками| Bed and breakfast'!AH19-1800</f>
        <v>14400</v>
      </c>
      <c r="AI15" s="17">
        <f>'C завтраками| Bed and breakfast'!AI19-1800</f>
        <v>15800</v>
      </c>
      <c r="AJ15" s="17">
        <f>'C завтраками| Bed and breakfast'!AJ19-1800</f>
        <v>17000</v>
      </c>
      <c r="AK15" s="17">
        <f>'C завтраками| Bed and breakfast'!AK19-1800</f>
        <v>15800</v>
      </c>
      <c r="AL15" s="17">
        <f>'C завтраками| Bed and breakfast'!AL19-1800</f>
        <v>17000</v>
      </c>
      <c r="AM15" s="17">
        <f>'C завтраками| Bed and breakfast'!AM19-1800</f>
        <v>15800</v>
      </c>
      <c r="AN15" s="17">
        <f>'C завтраками| Bed and breakfast'!AN19-1800</f>
        <v>17000</v>
      </c>
      <c r="AO15" s="17">
        <f>'C завтраками| Bed and breakfast'!AO19-1800</f>
        <v>17000</v>
      </c>
      <c r="AP15" s="17">
        <f>'C завтраками| Bed and breakfast'!AP19-1800</f>
        <v>17000</v>
      </c>
      <c r="AQ15" s="17">
        <f>'C завтраками| Bed and breakfast'!AQ19-1800</f>
        <v>15800</v>
      </c>
      <c r="AR15" s="17">
        <f>'C завтраками| Bed and breakfast'!AR19-1800</f>
        <v>17000</v>
      </c>
      <c r="AS15" s="17">
        <f>'C завтраками| Bed and breakfast'!AS19-1800</f>
        <v>15800</v>
      </c>
      <c r="AT15" s="17">
        <f>'C завтраками| Bed and breakfast'!AT19-1800</f>
        <v>17000</v>
      </c>
      <c r="AU15" s="17">
        <f>'C завтраками| Bed and breakfast'!AU19-1800</f>
        <v>15800</v>
      </c>
      <c r="AV15" s="17">
        <f>'C завтраками| Bed and breakfast'!AV19-1800</f>
        <v>17000</v>
      </c>
      <c r="AW15" s="17">
        <f>'C завтраками| Bed and breakfast'!AW19-1800</f>
        <v>15800</v>
      </c>
      <c r="AX15" s="17">
        <f>'C завтраками| Bed and breakfast'!AX19-1800</f>
        <v>17000</v>
      </c>
      <c r="AY15" s="17">
        <f>'C завтраками| Bed and breakfast'!AY19-1800</f>
        <v>15800</v>
      </c>
      <c r="AZ15" s="17">
        <f>'C завтраками| Bed and breakfast'!AZ19-1800</f>
        <v>17000</v>
      </c>
      <c r="BA15" s="17">
        <f>'C завтраками| Bed and breakfast'!BA19-1800</f>
        <v>15800</v>
      </c>
    </row>
    <row r="16" spans="1:16025" s="18" customFormat="1" ht="10.35" customHeight="1" x14ac:dyDescent="0.2">
      <c r="A16" s="41"/>
      <c r="B16" s="161"/>
      <c r="C16" s="161"/>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c r="FY16" s="154"/>
      <c r="FZ16" s="154"/>
      <c r="GA16" s="154"/>
      <c r="GB16" s="154"/>
      <c r="GC16" s="154"/>
      <c r="GD16" s="154"/>
      <c r="GE16" s="154"/>
      <c r="GF16" s="154"/>
      <c r="GG16" s="154"/>
      <c r="GH16" s="154"/>
      <c r="GI16" s="154"/>
      <c r="GJ16" s="154"/>
      <c r="GK16" s="154"/>
      <c r="GL16" s="154"/>
      <c r="GM16" s="154"/>
      <c r="GN16" s="154"/>
      <c r="GO16" s="154"/>
      <c r="GP16" s="154"/>
      <c r="GQ16" s="154"/>
      <c r="GR16" s="154"/>
      <c r="GS16" s="154"/>
      <c r="GT16" s="154"/>
      <c r="GU16" s="154"/>
      <c r="GV16" s="154"/>
      <c r="GW16" s="154"/>
      <c r="GX16" s="154"/>
      <c r="GY16" s="154"/>
      <c r="GZ16" s="154"/>
      <c r="HA16" s="154"/>
      <c r="HB16" s="154"/>
      <c r="HC16" s="154"/>
      <c r="HD16" s="154"/>
      <c r="HE16" s="154"/>
      <c r="HF16" s="154"/>
      <c r="HG16" s="154"/>
      <c r="HH16" s="154"/>
      <c r="HI16" s="154"/>
      <c r="HJ16" s="154"/>
      <c r="HK16" s="154"/>
      <c r="HL16" s="154"/>
      <c r="HM16" s="154"/>
      <c r="HN16" s="154"/>
      <c r="HO16" s="154"/>
      <c r="HP16" s="154"/>
      <c r="HQ16" s="154"/>
      <c r="HR16" s="154"/>
      <c r="HS16" s="154"/>
      <c r="HT16" s="154"/>
      <c r="HU16" s="154"/>
      <c r="HV16" s="154"/>
      <c r="HW16" s="154"/>
      <c r="HX16" s="154"/>
      <c r="HY16" s="154"/>
      <c r="HZ16" s="154"/>
      <c r="IA16" s="154"/>
      <c r="IB16" s="154"/>
      <c r="IC16" s="154"/>
      <c r="ID16" s="154"/>
      <c r="IE16" s="154"/>
      <c r="IF16" s="154"/>
      <c r="IG16" s="154"/>
      <c r="IH16" s="154"/>
      <c r="II16" s="154"/>
      <c r="IJ16" s="154"/>
      <c r="IK16" s="154"/>
      <c r="IL16" s="154"/>
      <c r="IM16" s="154"/>
      <c r="IN16" s="154"/>
      <c r="IO16" s="154"/>
      <c r="IP16" s="154"/>
      <c r="IQ16" s="154"/>
      <c r="IR16" s="154"/>
      <c r="IS16" s="154"/>
      <c r="IT16" s="154"/>
      <c r="IU16" s="154"/>
      <c r="IV16" s="154"/>
      <c r="IW16" s="154"/>
      <c r="IX16" s="154"/>
      <c r="IY16" s="154"/>
      <c r="IZ16" s="154"/>
      <c r="JA16" s="154"/>
      <c r="JB16" s="154"/>
      <c r="JC16" s="154"/>
      <c r="JD16" s="154"/>
      <c r="JE16" s="154"/>
      <c r="JF16" s="154"/>
      <c r="JG16" s="154"/>
      <c r="JH16" s="154"/>
      <c r="JI16" s="154"/>
      <c r="JJ16" s="154"/>
      <c r="JK16" s="154"/>
      <c r="JL16" s="154"/>
      <c r="JM16" s="154"/>
      <c r="JN16" s="154"/>
      <c r="JO16" s="154"/>
      <c r="JP16" s="154"/>
      <c r="JQ16" s="154"/>
      <c r="JR16" s="154"/>
      <c r="JS16" s="154"/>
      <c r="JT16" s="154"/>
      <c r="JU16" s="154"/>
      <c r="JV16" s="154"/>
      <c r="JW16" s="154"/>
      <c r="JX16" s="154"/>
      <c r="JY16" s="154"/>
      <c r="JZ16" s="154"/>
      <c r="KA16" s="154"/>
      <c r="KB16" s="154"/>
      <c r="KC16" s="154"/>
      <c r="KD16" s="154"/>
      <c r="KE16" s="154"/>
      <c r="KF16" s="154"/>
      <c r="KG16" s="154"/>
      <c r="KH16" s="154"/>
      <c r="KI16" s="154"/>
      <c r="KJ16" s="154"/>
      <c r="KK16" s="154"/>
      <c r="KL16" s="154"/>
      <c r="KM16" s="154"/>
      <c r="KN16" s="154"/>
      <c r="KO16" s="154"/>
      <c r="KP16" s="154"/>
      <c r="KQ16" s="154"/>
      <c r="KR16" s="154"/>
      <c r="KS16" s="154"/>
      <c r="KT16" s="154"/>
      <c r="KU16" s="154"/>
      <c r="KV16" s="154"/>
      <c r="KW16" s="154"/>
      <c r="KX16" s="154"/>
      <c r="KY16" s="154"/>
      <c r="KZ16" s="154"/>
      <c r="LA16" s="154"/>
      <c r="LB16" s="154"/>
      <c r="LC16" s="154"/>
      <c r="LD16" s="154"/>
      <c r="LE16" s="154"/>
      <c r="LF16" s="154"/>
      <c r="LG16" s="154"/>
      <c r="LH16" s="154"/>
      <c r="LI16" s="154"/>
      <c r="LJ16" s="154"/>
      <c r="LK16" s="154"/>
      <c r="LL16" s="154"/>
      <c r="LM16" s="154"/>
      <c r="LN16" s="154"/>
      <c r="LO16" s="154"/>
      <c r="LP16" s="154"/>
      <c r="LQ16" s="154"/>
      <c r="LR16" s="154"/>
      <c r="LS16" s="154"/>
      <c r="LT16" s="154"/>
      <c r="LU16" s="154"/>
      <c r="LV16" s="154"/>
      <c r="LW16" s="154"/>
      <c r="LX16" s="154"/>
      <c r="LY16" s="154"/>
      <c r="LZ16" s="154"/>
      <c r="MA16" s="154"/>
      <c r="MB16" s="154"/>
      <c r="MC16" s="154"/>
      <c r="MD16" s="154"/>
      <c r="ME16" s="154"/>
      <c r="MF16" s="154"/>
      <c r="MG16" s="154"/>
      <c r="MH16" s="154"/>
      <c r="MI16" s="154"/>
      <c r="MJ16" s="154"/>
      <c r="MK16" s="154"/>
      <c r="ML16" s="154"/>
      <c r="MM16" s="154"/>
      <c r="MN16" s="154"/>
      <c r="MO16" s="154"/>
      <c r="MP16" s="154"/>
      <c r="MQ16" s="154"/>
      <c r="MR16" s="154"/>
      <c r="MS16" s="154"/>
      <c r="MT16" s="154"/>
      <c r="MU16" s="154"/>
      <c r="MV16" s="154"/>
      <c r="MW16" s="154"/>
      <c r="MX16" s="154"/>
      <c r="MY16" s="154"/>
      <c r="MZ16" s="154"/>
      <c r="NA16" s="154"/>
      <c r="NB16" s="154"/>
      <c r="NC16" s="154"/>
      <c r="ND16" s="154"/>
      <c r="NE16" s="154"/>
      <c r="NF16" s="154"/>
      <c r="NG16" s="154"/>
      <c r="NH16" s="154"/>
      <c r="NI16" s="154"/>
      <c r="NJ16" s="154"/>
      <c r="NK16" s="154"/>
      <c r="NL16" s="154"/>
      <c r="NM16" s="154"/>
      <c r="NN16" s="154"/>
      <c r="NO16" s="154"/>
      <c r="NP16" s="154"/>
      <c r="NQ16" s="154"/>
      <c r="NR16" s="154"/>
      <c r="NS16" s="154"/>
      <c r="NT16" s="154"/>
      <c r="NU16" s="154"/>
      <c r="NV16" s="154"/>
      <c r="NW16" s="154"/>
      <c r="NX16" s="154"/>
      <c r="NY16" s="154"/>
      <c r="NZ16" s="154"/>
      <c r="OA16" s="154"/>
      <c r="OB16" s="154"/>
      <c r="OC16" s="154"/>
      <c r="OD16" s="154"/>
      <c r="OE16" s="154"/>
      <c r="OF16" s="154"/>
      <c r="OG16" s="154"/>
      <c r="OH16" s="154"/>
      <c r="OI16" s="154"/>
      <c r="OJ16" s="154"/>
      <c r="OK16" s="154"/>
      <c r="OL16" s="154"/>
      <c r="OM16" s="154"/>
      <c r="ON16" s="154"/>
      <c r="OO16" s="154"/>
      <c r="OP16" s="154"/>
      <c r="OQ16" s="154"/>
      <c r="OR16" s="154"/>
      <c r="OS16" s="154"/>
      <c r="OT16" s="154"/>
      <c r="OU16" s="154"/>
      <c r="OV16" s="154"/>
      <c r="OW16" s="154"/>
      <c r="OX16" s="154"/>
      <c r="OY16" s="154"/>
      <c r="OZ16" s="154"/>
      <c r="PA16" s="154"/>
      <c r="PB16" s="154"/>
      <c r="PC16" s="154"/>
      <c r="PD16" s="154"/>
      <c r="PE16" s="154"/>
      <c r="PF16" s="154"/>
      <c r="PG16" s="154"/>
      <c r="PH16" s="154"/>
      <c r="PI16" s="154"/>
      <c r="PJ16" s="154"/>
      <c r="PK16" s="154"/>
      <c r="PL16" s="154"/>
      <c r="PM16" s="154"/>
      <c r="PN16" s="154"/>
      <c r="PO16" s="154"/>
      <c r="PP16" s="154"/>
      <c r="PQ16" s="154"/>
      <c r="PR16" s="154"/>
      <c r="PS16" s="154"/>
      <c r="PT16" s="154"/>
      <c r="PU16" s="154"/>
      <c r="PV16" s="154"/>
      <c r="PW16" s="154"/>
      <c r="PX16" s="154"/>
      <c r="PY16" s="154"/>
      <c r="PZ16" s="154"/>
      <c r="QA16" s="154"/>
      <c r="QB16" s="154"/>
      <c r="QC16" s="154"/>
      <c r="QD16" s="154"/>
      <c r="QE16" s="154"/>
      <c r="QF16" s="154"/>
      <c r="QG16" s="154"/>
      <c r="QH16" s="154"/>
      <c r="QI16" s="154"/>
      <c r="QJ16" s="154"/>
      <c r="QK16" s="154"/>
      <c r="QL16" s="154"/>
      <c r="QM16" s="154"/>
      <c r="QN16" s="154"/>
      <c r="QO16" s="154"/>
      <c r="QP16" s="154"/>
      <c r="QQ16" s="154"/>
      <c r="QR16" s="154"/>
      <c r="QS16" s="154"/>
      <c r="QT16" s="154"/>
      <c r="QU16" s="154"/>
      <c r="QV16" s="154"/>
      <c r="QW16" s="154"/>
      <c r="QX16" s="154"/>
      <c r="QY16" s="154"/>
      <c r="QZ16" s="154"/>
      <c r="RA16" s="154"/>
      <c r="RB16" s="154"/>
      <c r="RC16" s="154"/>
      <c r="RD16" s="154"/>
      <c r="RE16" s="154"/>
      <c r="RF16" s="154"/>
      <c r="RG16" s="154"/>
      <c r="RH16" s="154"/>
      <c r="RI16" s="154"/>
      <c r="RJ16" s="154"/>
      <c r="RK16" s="154"/>
      <c r="RL16" s="154"/>
      <c r="RM16" s="154"/>
      <c r="RN16" s="154"/>
      <c r="RO16" s="154"/>
      <c r="RP16" s="154"/>
      <c r="RQ16" s="154"/>
      <c r="RR16" s="154"/>
      <c r="RS16" s="154"/>
      <c r="RT16" s="154"/>
      <c r="RU16" s="154"/>
      <c r="RV16" s="154"/>
      <c r="RW16" s="154"/>
      <c r="RX16" s="154"/>
      <c r="RY16" s="154"/>
      <c r="RZ16" s="154"/>
      <c r="SA16" s="154"/>
      <c r="SB16" s="154"/>
      <c r="SC16" s="154"/>
      <c r="SD16" s="154"/>
      <c r="SE16" s="154"/>
      <c r="SF16" s="154"/>
      <c r="SG16" s="154"/>
      <c r="SH16" s="154"/>
      <c r="SI16" s="154"/>
      <c r="SJ16" s="154"/>
      <c r="SK16" s="154"/>
      <c r="SL16" s="154"/>
      <c r="SM16" s="154"/>
      <c r="SN16" s="154"/>
      <c r="SO16" s="154"/>
      <c r="SP16" s="154"/>
      <c r="SQ16" s="154"/>
      <c r="SR16" s="154"/>
      <c r="SS16" s="154"/>
      <c r="ST16" s="154"/>
      <c r="SU16" s="154"/>
      <c r="SV16" s="154"/>
      <c r="SW16" s="154"/>
      <c r="SX16" s="154"/>
      <c r="SY16" s="154"/>
      <c r="SZ16" s="154"/>
      <c r="TA16" s="154"/>
      <c r="TB16" s="154"/>
      <c r="TC16" s="154"/>
      <c r="TD16" s="154"/>
      <c r="TE16" s="154"/>
      <c r="TF16" s="154"/>
      <c r="TG16" s="154"/>
      <c r="TH16" s="154"/>
      <c r="TI16" s="154"/>
      <c r="TJ16" s="154"/>
      <c r="TK16" s="154"/>
      <c r="TL16" s="154"/>
      <c r="TM16" s="154"/>
      <c r="TN16" s="154"/>
      <c r="TO16" s="154"/>
      <c r="TP16" s="154"/>
      <c r="TQ16" s="154"/>
      <c r="TR16" s="154"/>
      <c r="TS16" s="154"/>
      <c r="TT16" s="154"/>
      <c r="TU16" s="154"/>
      <c r="TV16" s="154"/>
      <c r="TW16" s="154"/>
      <c r="TX16" s="154"/>
      <c r="TY16" s="154"/>
      <c r="TZ16" s="154"/>
      <c r="UA16" s="154"/>
      <c r="UB16" s="154"/>
      <c r="UC16" s="154"/>
      <c r="UD16" s="154"/>
      <c r="UE16" s="154"/>
      <c r="UF16" s="154"/>
      <c r="UG16" s="154"/>
      <c r="UH16" s="154"/>
      <c r="UI16" s="154"/>
      <c r="UJ16" s="154"/>
      <c r="UK16" s="154"/>
      <c r="UL16" s="154"/>
      <c r="UM16" s="154"/>
      <c r="UN16" s="154"/>
      <c r="UO16" s="154"/>
      <c r="UP16" s="154"/>
      <c r="UQ16" s="154"/>
      <c r="UR16" s="154"/>
      <c r="US16" s="154"/>
      <c r="UT16" s="154"/>
      <c r="UU16" s="154"/>
      <c r="UV16" s="154"/>
      <c r="UW16" s="154"/>
      <c r="UX16" s="154"/>
      <c r="UY16" s="154"/>
      <c r="UZ16" s="154"/>
      <c r="VA16" s="154"/>
      <c r="VB16" s="154"/>
      <c r="VC16" s="154"/>
      <c r="VD16" s="154"/>
      <c r="VE16" s="154"/>
      <c r="VF16" s="154"/>
      <c r="VG16" s="154"/>
      <c r="VH16" s="154"/>
      <c r="VI16" s="154"/>
      <c r="VJ16" s="154"/>
      <c r="VK16" s="154"/>
      <c r="VL16" s="154"/>
      <c r="VM16" s="154"/>
      <c r="VN16" s="154"/>
      <c r="VO16" s="154"/>
      <c r="VP16" s="154"/>
      <c r="VQ16" s="154"/>
      <c r="VR16" s="154"/>
      <c r="VS16" s="154"/>
      <c r="VT16" s="154"/>
      <c r="VU16" s="154"/>
      <c r="VV16" s="154"/>
      <c r="VW16" s="154"/>
      <c r="VX16" s="154"/>
      <c r="VY16" s="154"/>
      <c r="VZ16" s="154"/>
      <c r="WA16" s="154"/>
      <c r="WB16" s="154"/>
      <c r="WC16" s="154"/>
      <c r="WD16" s="154"/>
      <c r="WE16" s="154"/>
      <c r="WF16" s="154"/>
      <c r="WG16" s="154"/>
      <c r="WH16" s="154"/>
      <c r="WI16" s="154"/>
      <c r="WJ16" s="154"/>
      <c r="WK16" s="154"/>
      <c r="WL16" s="154"/>
      <c r="WM16" s="154"/>
      <c r="WN16" s="154"/>
      <c r="WO16" s="154"/>
      <c r="WP16" s="154"/>
      <c r="WQ16" s="154"/>
      <c r="WR16" s="154"/>
      <c r="WS16" s="154"/>
      <c r="WT16" s="154"/>
      <c r="WU16" s="154"/>
      <c r="WV16" s="154"/>
      <c r="WW16" s="154"/>
      <c r="WX16" s="154"/>
      <c r="WY16" s="154"/>
      <c r="WZ16" s="154"/>
      <c r="XA16" s="154"/>
      <c r="XB16" s="154"/>
      <c r="XC16" s="154"/>
      <c r="XD16" s="154"/>
      <c r="XE16" s="154"/>
      <c r="XF16" s="154"/>
      <c r="XG16" s="154"/>
      <c r="XH16" s="154"/>
      <c r="XI16" s="154"/>
      <c r="XJ16" s="154"/>
      <c r="XK16" s="154"/>
      <c r="XL16" s="154"/>
      <c r="XM16" s="154"/>
      <c r="XN16" s="154"/>
      <c r="XO16" s="154"/>
      <c r="XP16" s="154"/>
      <c r="XQ16" s="154"/>
      <c r="XR16" s="154"/>
      <c r="XS16" s="154"/>
      <c r="XT16" s="154"/>
      <c r="XU16" s="154"/>
      <c r="XV16" s="154"/>
      <c r="XW16" s="154"/>
      <c r="XX16" s="154"/>
      <c r="XY16" s="154"/>
      <c r="XZ16" s="154"/>
      <c r="YA16" s="154"/>
      <c r="YB16" s="154"/>
      <c r="YC16" s="154"/>
      <c r="YD16" s="154"/>
      <c r="YE16" s="154"/>
      <c r="YF16" s="154"/>
      <c r="YG16" s="154"/>
      <c r="YH16" s="154"/>
      <c r="YI16" s="154"/>
      <c r="YJ16" s="154"/>
      <c r="YK16" s="154"/>
      <c r="YL16" s="154"/>
      <c r="YM16" s="154"/>
      <c r="YN16" s="154"/>
      <c r="YO16" s="154"/>
      <c r="YP16" s="154"/>
      <c r="YQ16" s="154"/>
      <c r="YR16" s="154"/>
      <c r="YS16" s="154"/>
      <c r="YT16" s="154"/>
      <c r="YU16" s="154"/>
      <c r="YV16" s="154"/>
      <c r="YW16" s="154"/>
      <c r="YX16" s="154"/>
      <c r="YY16" s="154"/>
      <c r="YZ16" s="154"/>
      <c r="ZA16" s="154"/>
      <c r="ZB16" s="154"/>
      <c r="ZC16" s="154"/>
      <c r="ZD16" s="154"/>
      <c r="ZE16" s="154"/>
      <c r="ZF16" s="154"/>
      <c r="ZG16" s="154"/>
      <c r="ZH16" s="154"/>
      <c r="ZI16" s="154"/>
      <c r="ZJ16" s="154"/>
      <c r="ZK16" s="154"/>
      <c r="ZL16" s="154"/>
      <c r="ZM16" s="154"/>
      <c r="ZN16" s="154"/>
      <c r="ZO16" s="154"/>
      <c r="ZP16" s="154"/>
      <c r="ZQ16" s="154"/>
      <c r="ZR16" s="154"/>
      <c r="ZS16" s="154"/>
      <c r="ZT16" s="154"/>
      <c r="ZU16" s="154"/>
      <c r="ZV16" s="154"/>
      <c r="ZW16" s="154"/>
      <c r="ZX16" s="154"/>
      <c r="ZY16" s="154"/>
      <c r="ZZ16" s="154"/>
      <c r="AAA16" s="154"/>
      <c r="AAB16" s="154"/>
      <c r="AAC16" s="154"/>
      <c r="AAD16" s="154"/>
      <c r="AAE16" s="154"/>
      <c r="AAF16" s="154"/>
      <c r="AAG16" s="154"/>
      <c r="AAH16" s="154"/>
      <c r="AAI16" s="154"/>
      <c r="AAJ16" s="154"/>
      <c r="AAK16" s="154"/>
      <c r="AAL16" s="154"/>
      <c r="AAM16" s="154"/>
      <c r="AAN16" s="154"/>
      <c r="AAO16" s="154"/>
      <c r="AAP16" s="154"/>
      <c r="AAQ16" s="154"/>
      <c r="AAR16" s="154"/>
      <c r="AAS16" s="154"/>
      <c r="AAT16" s="154"/>
      <c r="AAU16" s="154"/>
      <c r="AAV16" s="154"/>
      <c r="AAW16" s="154"/>
      <c r="AAX16" s="154"/>
      <c r="AAY16" s="154"/>
      <c r="AAZ16" s="154"/>
      <c r="ABA16" s="154"/>
      <c r="ABB16" s="154"/>
      <c r="ABC16" s="154"/>
      <c r="ABD16" s="154"/>
      <c r="ABE16" s="154"/>
      <c r="ABF16" s="154"/>
      <c r="ABG16" s="154"/>
      <c r="ABH16" s="154"/>
      <c r="ABI16" s="154"/>
      <c r="ABJ16" s="154"/>
      <c r="ABK16" s="154"/>
      <c r="ABL16" s="154"/>
      <c r="ABM16" s="154"/>
      <c r="ABN16" s="154"/>
      <c r="ABO16" s="154"/>
      <c r="ABP16" s="154"/>
      <c r="ABQ16" s="154"/>
      <c r="ABR16" s="154"/>
      <c r="ABS16" s="154"/>
      <c r="ABT16" s="154"/>
      <c r="ABU16" s="154"/>
      <c r="ABV16" s="154"/>
      <c r="ABW16" s="154"/>
      <c r="ABX16" s="154"/>
      <c r="ABY16" s="154"/>
      <c r="ABZ16" s="154"/>
      <c r="ACA16" s="154"/>
      <c r="ACB16" s="154"/>
      <c r="ACC16" s="154"/>
      <c r="ACD16" s="154"/>
      <c r="ACE16" s="154"/>
      <c r="ACF16" s="154"/>
      <c r="ACG16" s="154"/>
      <c r="ACH16" s="154"/>
      <c r="ACI16" s="154"/>
      <c r="ACJ16" s="154"/>
      <c r="ACK16" s="154"/>
      <c r="ACL16" s="154"/>
      <c r="ACM16" s="154"/>
      <c r="ACN16" s="154"/>
      <c r="ACO16" s="154"/>
      <c r="ACP16" s="154"/>
      <c r="ACQ16" s="154"/>
      <c r="ACR16" s="154"/>
      <c r="ACS16" s="154"/>
      <c r="ACT16" s="154"/>
      <c r="ACU16" s="154"/>
      <c r="ACV16" s="154"/>
      <c r="ACW16" s="154"/>
      <c r="ACX16" s="154"/>
      <c r="ACY16" s="154"/>
      <c r="ACZ16" s="154"/>
      <c r="ADA16" s="154"/>
      <c r="ADB16" s="154"/>
      <c r="ADC16" s="154"/>
      <c r="ADD16" s="154"/>
      <c r="ADE16" s="154"/>
      <c r="ADF16" s="154"/>
      <c r="ADG16" s="154"/>
      <c r="ADH16" s="154"/>
      <c r="ADI16" s="154"/>
      <c r="ADJ16" s="154"/>
      <c r="ADK16" s="154"/>
      <c r="ADL16" s="154"/>
      <c r="ADM16" s="154"/>
      <c r="ADN16" s="154"/>
      <c r="ADO16" s="154"/>
      <c r="ADP16" s="154"/>
      <c r="ADQ16" s="154"/>
      <c r="ADR16" s="154"/>
      <c r="ADS16" s="154"/>
      <c r="ADT16" s="154"/>
      <c r="ADU16" s="154"/>
      <c r="ADV16" s="154"/>
      <c r="ADW16" s="154"/>
      <c r="ADX16" s="154"/>
      <c r="ADY16" s="154"/>
      <c r="ADZ16" s="154"/>
      <c r="AEA16" s="154"/>
      <c r="AEB16" s="154"/>
      <c r="AEC16" s="154"/>
      <c r="AED16" s="154"/>
      <c r="AEE16" s="154"/>
      <c r="AEF16" s="154"/>
      <c r="AEG16" s="154"/>
      <c r="AEH16" s="154"/>
      <c r="AEI16" s="154"/>
      <c r="AEJ16" s="154"/>
      <c r="AEK16" s="154"/>
      <c r="AEL16" s="154"/>
      <c r="AEM16" s="154"/>
      <c r="AEN16" s="154"/>
      <c r="AEO16" s="154"/>
      <c r="AEP16" s="154"/>
      <c r="AEQ16" s="154"/>
      <c r="AER16" s="154"/>
      <c r="AES16" s="154"/>
      <c r="AET16" s="154"/>
      <c r="AEU16" s="154"/>
      <c r="AEV16" s="154"/>
      <c r="AEW16" s="154"/>
      <c r="AEX16" s="154"/>
      <c r="AEY16" s="154"/>
      <c r="AEZ16" s="154"/>
      <c r="AFA16" s="154"/>
      <c r="AFB16" s="154"/>
      <c r="AFC16" s="154"/>
      <c r="AFD16" s="154"/>
      <c r="AFE16" s="154"/>
      <c r="AFF16" s="154"/>
      <c r="AFG16" s="154"/>
      <c r="AFH16" s="154"/>
      <c r="AFI16" s="154"/>
      <c r="AFJ16" s="154"/>
      <c r="AFK16" s="154"/>
      <c r="AFL16" s="154"/>
      <c r="AFM16" s="154"/>
      <c r="AFN16" s="154"/>
      <c r="AFO16" s="154"/>
      <c r="AFP16" s="154"/>
      <c r="AFQ16" s="154"/>
      <c r="AFR16" s="154"/>
      <c r="AFS16" s="154"/>
      <c r="AFT16" s="154"/>
      <c r="AFU16" s="154"/>
      <c r="AFV16" s="154"/>
      <c r="AFW16" s="154"/>
      <c r="AFX16" s="154"/>
      <c r="AFY16" s="154"/>
      <c r="AFZ16" s="154"/>
      <c r="AGA16" s="154"/>
      <c r="AGB16" s="154"/>
      <c r="AGC16" s="154"/>
      <c r="AGD16" s="154"/>
      <c r="AGE16" s="154"/>
      <c r="AGF16" s="154"/>
      <c r="AGG16" s="154"/>
      <c r="AGH16" s="154"/>
      <c r="AGI16" s="154"/>
      <c r="AGJ16" s="154"/>
      <c r="AGK16" s="154"/>
      <c r="AGL16" s="154"/>
      <c r="AGM16" s="154"/>
      <c r="AGN16" s="154"/>
      <c r="AGO16" s="154"/>
      <c r="AGP16" s="154"/>
      <c r="AGQ16" s="154"/>
      <c r="AGR16" s="154"/>
      <c r="AGS16" s="154"/>
      <c r="AGT16" s="154"/>
      <c r="AGU16" s="154"/>
      <c r="AGV16" s="154"/>
      <c r="AGW16" s="154"/>
      <c r="AGX16" s="154"/>
      <c r="AGY16" s="154"/>
      <c r="AGZ16" s="154"/>
      <c r="AHA16" s="154"/>
      <c r="AHB16" s="154"/>
      <c r="AHC16" s="154"/>
      <c r="AHD16" s="154"/>
      <c r="AHE16" s="154"/>
      <c r="AHF16" s="154"/>
      <c r="AHG16" s="154"/>
      <c r="AHH16" s="154"/>
      <c r="AHI16" s="154"/>
      <c r="AHJ16" s="154"/>
      <c r="AHK16" s="154"/>
      <c r="AHL16" s="154"/>
      <c r="AHM16" s="154"/>
      <c r="AHN16" s="154"/>
      <c r="AHO16" s="154"/>
      <c r="AHP16" s="154"/>
      <c r="AHQ16" s="154"/>
      <c r="AHR16" s="154"/>
      <c r="AHS16" s="154"/>
      <c r="AHT16" s="154"/>
      <c r="AHU16" s="154"/>
      <c r="AHV16" s="154"/>
      <c r="AHW16" s="154"/>
      <c r="AHX16" s="154"/>
      <c r="AHY16" s="154"/>
      <c r="AHZ16" s="154"/>
      <c r="AIA16" s="154"/>
      <c r="AIB16" s="154"/>
      <c r="AIC16" s="154"/>
      <c r="AID16" s="154"/>
      <c r="AIE16" s="154"/>
      <c r="AIF16" s="154"/>
      <c r="AIG16" s="154"/>
      <c r="AIH16" s="154"/>
      <c r="AII16" s="154"/>
      <c r="AIJ16" s="154"/>
      <c r="AIK16" s="154"/>
      <c r="AIL16" s="154"/>
      <c r="AIM16" s="154"/>
      <c r="AIN16" s="154"/>
      <c r="AIO16" s="154"/>
      <c r="AIP16" s="154"/>
      <c r="AIQ16" s="154"/>
      <c r="AIR16" s="154"/>
      <c r="AIS16" s="154"/>
      <c r="AIT16" s="154"/>
      <c r="AIU16" s="154"/>
      <c r="AIV16" s="154"/>
      <c r="AIW16" s="154"/>
      <c r="AIX16" s="154"/>
      <c r="AIY16" s="154"/>
      <c r="AIZ16" s="154"/>
      <c r="AJA16" s="154"/>
      <c r="AJB16" s="154"/>
      <c r="AJC16" s="154"/>
      <c r="AJD16" s="154"/>
      <c r="AJE16" s="154"/>
      <c r="AJF16" s="154"/>
      <c r="AJG16" s="154"/>
      <c r="AJH16" s="154"/>
      <c r="AJI16" s="154"/>
      <c r="AJJ16" s="154"/>
      <c r="AJK16" s="154"/>
      <c r="AJL16" s="154"/>
      <c r="AJM16" s="154"/>
      <c r="AJN16" s="154"/>
      <c r="AJO16" s="154"/>
      <c r="AJP16" s="154"/>
      <c r="AJQ16" s="154"/>
      <c r="AJR16" s="154"/>
      <c r="AJS16" s="154"/>
      <c r="AJT16" s="154"/>
      <c r="AJU16" s="154"/>
      <c r="AJV16" s="154"/>
      <c r="AJW16" s="154"/>
      <c r="AJX16" s="154"/>
      <c r="AJY16" s="154"/>
      <c r="AJZ16" s="154"/>
      <c r="AKA16" s="154"/>
      <c r="AKB16" s="154"/>
      <c r="AKC16" s="154"/>
      <c r="AKD16" s="154"/>
      <c r="AKE16" s="154"/>
      <c r="AKF16" s="154"/>
      <c r="AKG16" s="154"/>
      <c r="AKH16" s="154"/>
      <c r="AKI16" s="154"/>
      <c r="AKJ16" s="154"/>
      <c r="AKK16" s="154"/>
      <c r="AKL16" s="154"/>
      <c r="AKM16" s="154"/>
      <c r="AKN16" s="154"/>
      <c r="AKO16" s="154"/>
      <c r="AKP16" s="154"/>
      <c r="AKQ16" s="154"/>
      <c r="AKR16" s="154"/>
      <c r="AKS16" s="154"/>
      <c r="AKT16" s="154"/>
      <c r="AKU16" s="154"/>
      <c r="AKV16" s="154"/>
      <c r="AKW16" s="154"/>
      <c r="AKX16" s="154"/>
      <c r="AKY16" s="154"/>
      <c r="AKZ16" s="154"/>
      <c r="ALA16" s="154"/>
      <c r="ALB16" s="154"/>
      <c r="ALC16" s="154"/>
      <c r="ALD16" s="154"/>
      <c r="ALE16" s="154"/>
      <c r="ALF16" s="154"/>
      <c r="ALG16" s="154"/>
      <c r="ALH16" s="154"/>
      <c r="ALI16" s="154"/>
      <c r="ALJ16" s="154"/>
      <c r="ALK16" s="154"/>
      <c r="ALL16" s="154"/>
      <c r="ALM16" s="154"/>
      <c r="ALN16" s="154"/>
      <c r="ALO16" s="154"/>
      <c r="ALP16" s="154"/>
      <c r="ALQ16" s="154"/>
      <c r="ALR16" s="154"/>
      <c r="ALS16" s="154"/>
      <c r="ALT16" s="154"/>
      <c r="ALU16" s="154"/>
      <c r="ALV16" s="154"/>
      <c r="ALW16" s="154"/>
      <c r="ALX16" s="154"/>
      <c r="ALY16" s="154"/>
      <c r="ALZ16" s="154"/>
      <c r="AMA16" s="154"/>
      <c r="AMB16" s="154"/>
      <c r="AMC16" s="154"/>
      <c r="AMD16" s="154"/>
      <c r="AME16" s="154"/>
      <c r="AMF16" s="154"/>
      <c r="AMG16" s="154"/>
      <c r="AMH16" s="154"/>
      <c r="AMI16" s="154"/>
      <c r="AMJ16" s="154"/>
      <c r="AMK16" s="154"/>
      <c r="AML16" s="154"/>
      <c r="AMM16" s="154"/>
      <c r="AMN16" s="154"/>
      <c r="AMO16" s="154"/>
      <c r="AMP16" s="154"/>
      <c r="AMQ16" s="154"/>
      <c r="AMR16" s="154"/>
      <c r="AMS16" s="154"/>
      <c r="AMT16" s="154"/>
      <c r="AMU16" s="154"/>
      <c r="AMV16" s="154"/>
      <c r="AMW16" s="154"/>
      <c r="AMX16" s="154"/>
      <c r="AMY16" s="154"/>
      <c r="AMZ16" s="154"/>
      <c r="ANA16" s="154"/>
      <c r="ANB16" s="154"/>
      <c r="ANC16" s="154"/>
      <c r="AND16" s="154"/>
      <c r="ANE16" s="154"/>
      <c r="ANF16" s="154"/>
      <c r="ANG16" s="154"/>
      <c r="ANH16" s="154"/>
      <c r="ANI16" s="154"/>
      <c r="ANJ16" s="154"/>
      <c r="ANK16" s="154"/>
      <c r="ANL16" s="154"/>
      <c r="ANM16" s="154"/>
      <c r="ANN16" s="154"/>
      <c r="ANO16" s="154"/>
      <c r="ANP16" s="154"/>
      <c r="ANQ16" s="154"/>
      <c r="ANR16" s="154"/>
      <c r="ANS16" s="154"/>
      <c r="ANT16" s="154"/>
      <c r="ANU16" s="154"/>
      <c r="ANV16" s="154"/>
      <c r="ANW16" s="154"/>
      <c r="ANX16" s="154"/>
      <c r="ANY16" s="154"/>
      <c r="ANZ16" s="154"/>
      <c r="AOA16" s="154"/>
      <c r="AOB16" s="154"/>
      <c r="AOC16" s="154"/>
      <c r="AOD16" s="154"/>
      <c r="AOE16" s="154"/>
      <c r="AOF16" s="154"/>
      <c r="AOG16" s="154"/>
      <c r="AOH16" s="154"/>
      <c r="AOI16" s="154"/>
      <c r="AOJ16" s="154"/>
      <c r="AOK16" s="154"/>
      <c r="AOL16" s="154"/>
      <c r="AOM16" s="154"/>
      <c r="AON16" s="154"/>
      <c r="AOO16" s="154"/>
      <c r="AOP16" s="154"/>
      <c r="AOQ16" s="154"/>
      <c r="AOR16" s="154"/>
      <c r="AOS16" s="154"/>
      <c r="AOT16" s="154"/>
      <c r="AOU16" s="154"/>
      <c r="AOV16" s="154"/>
      <c r="AOW16" s="154"/>
      <c r="AOX16" s="154"/>
      <c r="AOY16" s="154"/>
      <c r="AOZ16" s="154"/>
      <c r="APA16" s="154"/>
      <c r="APB16" s="154"/>
      <c r="APC16" s="154"/>
      <c r="APD16" s="154"/>
      <c r="APE16" s="154"/>
      <c r="APF16" s="154"/>
      <c r="APG16" s="154"/>
      <c r="APH16" s="154"/>
      <c r="API16" s="154"/>
      <c r="APJ16" s="154"/>
      <c r="APK16" s="154"/>
      <c r="APL16" s="154"/>
      <c r="APM16" s="154"/>
      <c r="APN16" s="154"/>
      <c r="APO16" s="154"/>
      <c r="APP16" s="154"/>
      <c r="APQ16" s="154"/>
      <c r="APR16" s="154"/>
      <c r="APS16" s="154"/>
      <c r="APT16" s="154"/>
      <c r="APU16" s="154"/>
      <c r="APV16" s="154"/>
      <c r="APW16" s="154"/>
      <c r="APX16" s="154"/>
      <c r="APY16" s="154"/>
      <c r="APZ16" s="154"/>
      <c r="AQA16" s="154"/>
      <c r="AQB16" s="154"/>
      <c r="AQC16" s="154"/>
      <c r="AQD16" s="154"/>
      <c r="AQE16" s="154"/>
      <c r="AQF16" s="154"/>
      <c r="AQG16" s="154"/>
      <c r="AQH16" s="154"/>
      <c r="AQI16" s="154"/>
      <c r="AQJ16" s="154"/>
      <c r="AQK16" s="154"/>
      <c r="AQL16" s="154"/>
      <c r="AQM16" s="154"/>
      <c r="AQN16" s="154"/>
      <c r="AQO16" s="154"/>
      <c r="AQP16" s="154"/>
      <c r="AQQ16" s="154"/>
      <c r="AQR16" s="154"/>
      <c r="AQS16" s="154"/>
      <c r="AQT16" s="154"/>
      <c r="AQU16" s="154"/>
      <c r="AQV16" s="154"/>
      <c r="AQW16" s="154"/>
      <c r="AQX16" s="154"/>
      <c r="AQY16" s="154"/>
      <c r="AQZ16" s="154"/>
      <c r="ARA16" s="154"/>
      <c r="ARB16" s="154"/>
      <c r="ARC16" s="154"/>
      <c r="ARD16" s="154"/>
      <c r="ARE16" s="154"/>
      <c r="ARF16" s="154"/>
      <c r="ARG16" s="154"/>
      <c r="ARH16" s="154"/>
      <c r="ARI16" s="154"/>
      <c r="ARJ16" s="154"/>
      <c r="ARK16" s="154"/>
      <c r="ARL16" s="154"/>
      <c r="ARM16" s="154"/>
      <c r="ARN16" s="154"/>
      <c r="ARO16" s="154"/>
      <c r="ARP16" s="154"/>
      <c r="ARQ16" s="154"/>
      <c r="ARR16" s="154"/>
      <c r="ARS16" s="154"/>
      <c r="ART16" s="154"/>
      <c r="ARU16" s="154"/>
      <c r="ARV16" s="154"/>
      <c r="ARW16" s="154"/>
      <c r="ARX16" s="154"/>
      <c r="ARY16" s="154"/>
      <c r="ARZ16" s="154"/>
      <c r="ASA16" s="154"/>
      <c r="ASB16" s="154"/>
      <c r="ASC16" s="154"/>
      <c r="ASD16" s="154"/>
      <c r="ASE16" s="154"/>
      <c r="ASF16" s="154"/>
      <c r="ASG16" s="154"/>
      <c r="ASH16" s="154"/>
      <c r="ASI16" s="154"/>
      <c r="ASJ16" s="154"/>
      <c r="ASK16" s="154"/>
      <c r="ASL16" s="154"/>
      <c r="ASM16" s="154"/>
      <c r="ASN16" s="154"/>
      <c r="ASO16" s="154"/>
      <c r="ASP16" s="154"/>
      <c r="ASQ16" s="154"/>
      <c r="ASR16" s="154"/>
      <c r="ASS16" s="154"/>
      <c r="AST16" s="154"/>
      <c r="ASU16" s="154"/>
      <c r="ASV16" s="154"/>
      <c r="ASW16" s="154"/>
      <c r="ASX16" s="154"/>
      <c r="ASY16" s="154"/>
      <c r="ASZ16" s="154"/>
      <c r="ATA16" s="154"/>
      <c r="ATB16" s="154"/>
      <c r="ATC16" s="154"/>
      <c r="ATD16" s="154"/>
      <c r="ATE16" s="154"/>
      <c r="ATF16" s="154"/>
      <c r="ATG16" s="154"/>
      <c r="ATH16" s="154"/>
      <c r="ATI16" s="154"/>
      <c r="ATJ16" s="154"/>
      <c r="ATK16" s="154"/>
      <c r="ATL16" s="154"/>
      <c r="ATM16" s="154"/>
      <c r="ATN16" s="154"/>
      <c r="ATO16" s="154"/>
      <c r="ATP16" s="154"/>
      <c r="ATQ16" s="154"/>
      <c r="ATR16" s="154"/>
      <c r="ATS16" s="154"/>
      <c r="ATT16" s="154"/>
      <c r="ATU16" s="154"/>
      <c r="ATV16" s="154"/>
      <c r="ATW16" s="154"/>
      <c r="ATX16" s="154"/>
      <c r="ATY16" s="154"/>
      <c r="ATZ16" s="154"/>
      <c r="AUA16" s="154"/>
      <c r="AUB16" s="154"/>
      <c r="AUC16" s="154"/>
      <c r="AUD16" s="154"/>
      <c r="AUE16" s="154"/>
      <c r="AUF16" s="154"/>
      <c r="AUG16" s="154"/>
      <c r="AUH16" s="154"/>
      <c r="AUI16" s="154"/>
      <c r="AUJ16" s="154"/>
      <c r="AUK16" s="154"/>
      <c r="AUL16" s="154"/>
      <c r="AUM16" s="154"/>
      <c r="AUN16" s="154"/>
      <c r="AUO16" s="154"/>
      <c r="AUP16" s="154"/>
      <c r="AUQ16" s="154"/>
      <c r="AUR16" s="154"/>
      <c r="AUS16" s="154"/>
      <c r="AUT16" s="154"/>
      <c r="AUU16" s="154"/>
      <c r="AUV16" s="154"/>
      <c r="AUW16" s="154"/>
      <c r="AUX16" s="154"/>
      <c r="AUY16" s="154"/>
      <c r="AUZ16" s="154"/>
      <c r="AVA16" s="154"/>
      <c r="AVB16" s="154"/>
      <c r="AVC16" s="154"/>
      <c r="AVD16" s="154"/>
      <c r="AVE16" s="154"/>
      <c r="AVF16" s="154"/>
      <c r="AVG16" s="154"/>
      <c r="AVH16" s="154"/>
      <c r="AVI16" s="154"/>
      <c r="AVJ16" s="154"/>
      <c r="AVK16" s="154"/>
      <c r="AVL16" s="154"/>
      <c r="AVM16" s="154"/>
      <c r="AVN16" s="154"/>
      <c r="AVO16" s="154"/>
      <c r="AVP16" s="154"/>
      <c r="AVQ16" s="154"/>
      <c r="AVR16" s="154"/>
      <c r="AVS16" s="154"/>
      <c r="AVT16" s="154"/>
      <c r="AVU16" s="154"/>
      <c r="AVV16" s="154"/>
      <c r="AVW16" s="154"/>
      <c r="AVX16" s="154"/>
      <c r="AVY16" s="154"/>
      <c r="AVZ16" s="154"/>
      <c r="AWA16" s="154"/>
      <c r="AWB16" s="154"/>
      <c r="AWC16" s="154"/>
      <c r="AWD16" s="154"/>
      <c r="AWE16" s="154"/>
      <c r="AWF16" s="154"/>
      <c r="AWG16" s="154"/>
      <c r="AWH16" s="154"/>
      <c r="AWI16" s="154"/>
      <c r="AWJ16" s="154"/>
      <c r="AWK16" s="154"/>
      <c r="AWL16" s="154"/>
      <c r="AWM16" s="154"/>
      <c r="AWN16" s="154"/>
      <c r="AWO16" s="154"/>
      <c r="AWP16" s="154"/>
      <c r="AWQ16" s="154"/>
      <c r="AWR16" s="154"/>
      <c r="AWS16" s="154"/>
      <c r="AWT16" s="154"/>
      <c r="AWU16" s="154"/>
      <c r="AWV16" s="154"/>
      <c r="AWW16" s="154"/>
      <c r="AWX16" s="154"/>
      <c r="AWY16" s="154"/>
      <c r="AWZ16" s="154"/>
      <c r="AXA16" s="154"/>
      <c r="AXB16" s="154"/>
      <c r="AXC16" s="154"/>
      <c r="AXD16" s="154"/>
      <c r="AXE16" s="154"/>
      <c r="AXF16" s="154"/>
      <c r="AXG16" s="154"/>
      <c r="AXH16" s="154"/>
      <c r="AXI16" s="154"/>
      <c r="AXJ16" s="154"/>
      <c r="AXK16" s="154"/>
      <c r="AXL16" s="154"/>
      <c r="AXM16" s="154"/>
      <c r="AXN16" s="154"/>
      <c r="AXO16" s="154"/>
      <c r="AXP16" s="154"/>
      <c r="AXQ16" s="154"/>
      <c r="AXR16" s="154"/>
      <c r="AXS16" s="154"/>
      <c r="AXT16" s="154"/>
      <c r="AXU16" s="154"/>
      <c r="AXV16" s="154"/>
      <c r="AXW16" s="154"/>
      <c r="AXX16" s="154"/>
      <c r="AXY16" s="154"/>
      <c r="AXZ16" s="154"/>
      <c r="AYA16" s="154"/>
      <c r="AYB16" s="154"/>
      <c r="AYC16" s="154"/>
      <c r="AYD16" s="154"/>
      <c r="AYE16" s="154"/>
      <c r="AYF16" s="154"/>
      <c r="AYG16" s="154"/>
      <c r="AYH16" s="154"/>
      <c r="AYI16" s="154"/>
      <c r="AYJ16" s="154"/>
      <c r="AYK16" s="154"/>
      <c r="AYL16" s="154"/>
      <c r="AYM16" s="154"/>
      <c r="AYN16" s="154"/>
      <c r="AYO16" s="154"/>
      <c r="AYP16" s="154"/>
      <c r="AYQ16" s="154"/>
      <c r="AYR16" s="154"/>
      <c r="AYS16" s="154"/>
      <c r="AYT16" s="154"/>
      <c r="AYU16" s="154"/>
      <c r="AYV16" s="154"/>
      <c r="AYW16" s="154"/>
      <c r="AYX16" s="154"/>
      <c r="AYY16" s="154"/>
      <c r="AYZ16" s="154"/>
      <c r="AZA16" s="154"/>
      <c r="AZB16" s="154"/>
      <c r="AZC16" s="154"/>
      <c r="AZD16" s="154"/>
      <c r="AZE16" s="154"/>
      <c r="AZF16" s="154"/>
      <c r="AZG16" s="154"/>
      <c r="AZH16" s="154"/>
      <c r="AZI16" s="154"/>
      <c r="AZJ16" s="154"/>
      <c r="AZK16" s="154"/>
      <c r="AZL16" s="154"/>
      <c r="AZM16" s="154"/>
      <c r="AZN16" s="154"/>
      <c r="AZO16" s="154"/>
      <c r="AZP16" s="154"/>
      <c r="AZQ16" s="154"/>
      <c r="AZR16" s="154"/>
      <c r="AZS16" s="154"/>
      <c r="AZT16" s="154"/>
      <c r="AZU16" s="154"/>
      <c r="AZV16" s="154"/>
      <c r="AZW16" s="154"/>
      <c r="AZX16" s="154"/>
      <c r="AZY16" s="154"/>
      <c r="AZZ16" s="154"/>
      <c r="BAA16" s="154"/>
      <c r="BAB16" s="154"/>
      <c r="BAC16" s="154"/>
      <c r="BAD16" s="154"/>
      <c r="BAE16" s="154"/>
      <c r="BAF16" s="154"/>
      <c r="BAG16" s="154"/>
      <c r="BAH16" s="154"/>
      <c r="BAI16" s="154"/>
      <c r="BAJ16" s="154"/>
      <c r="BAK16" s="154"/>
      <c r="BAL16" s="154"/>
      <c r="BAM16" s="154"/>
      <c r="BAN16" s="154"/>
      <c r="BAO16" s="154"/>
      <c r="BAP16" s="154"/>
      <c r="BAQ16" s="154"/>
      <c r="BAR16" s="154"/>
      <c r="BAS16" s="154"/>
      <c r="BAT16" s="154"/>
      <c r="BAU16" s="154"/>
      <c r="BAV16" s="154"/>
      <c r="BAW16" s="154"/>
      <c r="BAX16" s="154"/>
      <c r="BAY16" s="154"/>
      <c r="BAZ16" s="154"/>
      <c r="BBA16" s="154"/>
      <c r="BBB16" s="154"/>
      <c r="BBC16" s="154"/>
      <c r="BBD16" s="154"/>
      <c r="BBE16" s="154"/>
      <c r="BBF16" s="154"/>
      <c r="BBG16" s="154"/>
      <c r="BBH16" s="154"/>
      <c r="BBI16" s="154"/>
      <c r="BBJ16" s="154"/>
      <c r="BBK16" s="154"/>
      <c r="BBL16" s="154"/>
      <c r="BBM16" s="154"/>
      <c r="BBN16" s="154"/>
      <c r="BBO16" s="154"/>
      <c r="BBP16" s="154"/>
      <c r="BBQ16" s="154"/>
      <c r="BBR16" s="154"/>
      <c r="BBS16" s="154"/>
      <c r="BBT16" s="154"/>
      <c r="BBU16" s="154"/>
      <c r="BBV16" s="154"/>
      <c r="BBW16" s="154"/>
      <c r="BBX16" s="154"/>
      <c r="BBY16" s="154"/>
      <c r="BBZ16" s="154"/>
      <c r="BCA16" s="154"/>
      <c r="BCB16" s="154"/>
      <c r="BCC16" s="154"/>
      <c r="BCD16" s="154"/>
      <c r="BCE16" s="154"/>
      <c r="BCF16" s="154"/>
      <c r="BCG16" s="154"/>
      <c r="BCH16" s="154"/>
      <c r="BCI16" s="154"/>
      <c r="BCJ16" s="154"/>
      <c r="BCK16" s="154"/>
      <c r="BCL16" s="154"/>
      <c r="BCM16" s="154"/>
      <c r="BCN16" s="154"/>
      <c r="BCO16" s="154"/>
      <c r="BCP16" s="154"/>
      <c r="BCQ16" s="154"/>
      <c r="BCR16" s="154"/>
      <c r="BCS16" s="154"/>
      <c r="BCT16" s="154"/>
      <c r="BCU16" s="154"/>
      <c r="BCV16" s="154"/>
      <c r="BCW16" s="154"/>
      <c r="BCX16" s="154"/>
      <c r="BCY16" s="154"/>
      <c r="BCZ16" s="154"/>
      <c r="BDA16" s="154"/>
      <c r="BDB16" s="154"/>
      <c r="BDC16" s="154"/>
      <c r="BDD16" s="154"/>
      <c r="BDE16" s="154"/>
      <c r="BDF16" s="154"/>
      <c r="BDG16" s="154"/>
      <c r="BDH16" s="154"/>
      <c r="BDI16" s="154"/>
      <c r="BDJ16" s="154"/>
      <c r="BDK16" s="154"/>
      <c r="BDL16" s="154"/>
      <c r="BDM16" s="154"/>
      <c r="BDN16" s="154"/>
      <c r="BDO16" s="154"/>
      <c r="BDP16" s="154"/>
      <c r="BDQ16" s="154"/>
      <c r="BDR16" s="154"/>
      <c r="BDS16" s="154"/>
      <c r="BDT16" s="154"/>
      <c r="BDU16" s="154"/>
      <c r="BDV16" s="154"/>
      <c r="BDW16" s="154"/>
      <c r="BDX16" s="154"/>
      <c r="BDY16" s="154"/>
      <c r="BDZ16" s="154"/>
      <c r="BEA16" s="154"/>
      <c r="BEB16" s="154"/>
      <c r="BEC16" s="154"/>
      <c r="BED16" s="154"/>
      <c r="BEE16" s="154"/>
      <c r="BEF16" s="154"/>
      <c r="BEG16" s="154"/>
      <c r="BEH16" s="154"/>
      <c r="BEI16" s="154"/>
      <c r="BEJ16" s="154"/>
      <c r="BEK16" s="154"/>
      <c r="BEL16" s="154"/>
      <c r="BEM16" s="154"/>
      <c r="BEN16" s="154"/>
      <c r="BEO16" s="154"/>
      <c r="BEP16" s="154"/>
      <c r="BEQ16" s="154"/>
      <c r="BER16" s="154"/>
      <c r="BES16" s="154"/>
      <c r="BET16" s="154"/>
      <c r="BEU16" s="154"/>
      <c r="BEV16" s="154"/>
      <c r="BEW16" s="154"/>
      <c r="BEX16" s="154"/>
      <c r="BEY16" s="154"/>
      <c r="BEZ16" s="154"/>
      <c r="BFA16" s="154"/>
      <c r="BFB16" s="154"/>
      <c r="BFC16" s="154"/>
      <c r="BFD16" s="154"/>
      <c r="BFE16" s="154"/>
      <c r="BFF16" s="154"/>
      <c r="BFG16" s="154"/>
      <c r="BFH16" s="154"/>
      <c r="BFI16" s="154"/>
      <c r="BFJ16" s="154"/>
      <c r="BFK16" s="154"/>
      <c r="BFL16" s="154"/>
      <c r="BFM16" s="154"/>
      <c r="BFN16" s="154"/>
      <c r="BFO16" s="154"/>
      <c r="BFP16" s="154"/>
      <c r="BFQ16" s="154"/>
      <c r="BFR16" s="154"/>
      <c r="BFS16" s="154"/>
      <c r="BFT16" s="154"/>
      <c r="BFU16" s="154"/>
      <c r="BFV16" s="154"/>
      <c r="BFW16" s="154"/>
      <c r="BFX16" s="154"/>
      <c r="BFY16" s="154"/>
      <c r="BFZ16" s="154"/>
      <c r="BGA16" s="154"/>
      <c r="BGB16" s="154"/>
      <c r="BGC16" s="154"/>
      <c r="BGD16" s="154"/>
      <c r="BGE16" s="154"/>
      <c r="BGF16" s="154"/>
      <c r="BGG16" s="154"/>
      <c r="BGH16" s="154"/>
      <c r="BGI16" s="154"/>
      <c r="BGJ16" s="154"/>
      <c r="BGK16" s="154"/>
      <c r="BGL16" s="154"/>
      <c r="BGM16" s="154"/>
      <c r="BGN16" s="154"/>
      <c r="BGO16" s="154"/>
      <c r="BGP16" s="154"/>
      <c r="BGQ16" s="154"/>
      <c r="BGR16" s="154"/>
      <c r="BGS16" s="154"/>
      <c r="BGT16" s="154"/>
      <c r="BGU16" s="154"/>
      <c r="BGV16" s="154"/>
      <c r="BGW16" s="154"/>
      <c r="BGX16" s="154"/>
      <c r="BGY16" s="154"/>
      <c r="BGZ16" s="154"/>
      <c r="BHA16" s="154"/>
      <c r="BHB16" s="154"/>
      <c r="BHC16" s="154"/>
      <c r="BHD16" s="154"/>
      <c r="BHE16" s="154"/>
      <c r="BHF16" s="154"/>
      <c r="BHG16" s="154"/>
      <c r="BHH16" s="154"/>
      <c r="BHI16" s="154"/>
      <c r="BHJ16" s="154"/>
      <c r="BHK16" s="154"/>
      <c r="BHL16" s="154"/>
      <c r="BHM16" s="154"/>
      <c r="BHN16" s="154"/>
      <c r="BHO16" s="154"/>
      <c r="BHP16" s="154"/>
      <c r="BHQ16" s="154"/>
      <c r="BHR16" s="154"/>
      <c r="BHS16" s="154"/>
      <c r="BHT16" s="154"/>
      <c r="BHU16" s="154"/>
      <c r="BHV16" s="154"/>
      <c r="BHW16" s="154"/>
      <c r="BHX16" s="154"/>
      <c r="BHY16" s="154"/>
      <c r="BHZ16" s="154"/>
      <c r="BIA16" s="154"/>
      <c r="BIB16" s="154"/>
      <c r="BIC16" s="154"/>
      <c r="BID16" s="154"/>
      <c r="BIE16" s="154"/>
      <c r="BIF16" s="154"/>
      <c r="BIG16" s="154"/>
      <c r="BIH16" s="154"/>
      <c r="BII16" s="154"/>
      <c r="BIJ16" s="154"/>
      <c r="BIK16" s="154"/>
      <c r="BIL16" s="154"/>
      <c r="BIM16" s="154"/>
      <c r="BIN16" s="154"/>
      <c r="BIO16" s="154"/>
      <c r="BIP16" s="154"/>
      <c r="BIQ16" s="154"/>
      <c r="BIR16" s="154"/>
      <c r="BIS16" s="154"/>
      <c r="BIT16" s="154"/>
      <c r="BIU16" s="154"/>
      <c r="BIV16" s="154"/>
      <c r="BIW16" s="154"/>
      <c r="BIX16" s="154"/>
      <c r="BIY16" s="154"/>
      <c r="BIZ16" s="154"/>
      <c r="BJA16" s="154"/>
      <c r="BJB16" s="154"/>
      <c r="BJC16" s="154"/>
      <c r="BJD16" s="154"/>
      <c r="BJE16" s="154"/>
      <c r="BJF16" s="154"/>
      <c r="BJG16" s="154"/>
      <c r="BJH16" s="154"/>
      <c r="BJI16" s="154"/>
      <c r="BJJ16" s="154"/>
      <c r="BJK16" s="154"/>
      <c r="BJL16" s="154"/>
      <c r="BJM16" s="154"/>
      <c r="BJN16" s="154"/>
      <c r="BJO16" s="154"/>
      <c r="BJP16" s="154"/>
      <c r="BJQ16" s="154"/>
      <c r="BJR16" s="154"/>
      <c r="BJS16" s="154"/>
      <c r="BJT16" s="154"/>
      <c r="BJU16" s="154"/>
      <c r="BJV16" s="154"/>
      <c r="BJW16" s="154"/>
      <c r="BJX16" s="154"/>
      <c r="BJY16" s="154"/>
      <c r="BJZ16" s="154"/>
      <c r="BKA16" s="154"/>
      <c r="BKB16" s="154"/>
      <c r="BKC16" s="154"/>
      <c r="BKD16" s="154"/>
      <c r="BKE16" s="154"/>
      <c r="BKF16" s="154"/>
      <c r="BKG16" s="154"/>
      <c r="BKH16" s="154"/>
      <c r="BKI16" s="154"/>
      <c r="BKJ16" s="154"/>
      <c r="BKK16" s="154"/>
      <c r="BKL16" s="154"/>
      <c r="BKM16" s="154"/>
      <c r="BKN16" s="154"/>
      <c r="BKO16" s="154"/>
      <c r="BKP16" s="154"/>
      <c r="BKQ16" s="154"/>
      <c r="BKR16" s="154"/>
      <c r="BKS16" s="154"/>
      <c r="BKT16" s="154"/>
      <c r="BKU16" s="154"/>
      <c r="BKV16" s="154"/>
      <c r="BKW16" s="154"/>
      <c r="BKX16" s="154"/>
      <c r="BKY16" s="154"/>
      <c r="BKZ16" s="154"/>
      <c r="BLA16" s="154"/>
      <c r="BLB16" s="154"/>
      <c r="BLC16" s="154"/>
      <c r="BLD16" s="154"/>
      <c r="BLE16" s="154"/>
      <c r="BLF16" s="154"/>
      <c r="BLG16" s="154"/>
      <c r="BLH16" s="154"/>
      <c r="BLI16" s="154"/>
      <c r="BLJ16" s="154"/>
      <c r="BLK16" s="154"/>
      <c r="BLL16" s="154"/>
      <c r="BLM16" s="154"/>
      <c r="BLN16" s="154"/>
      <c r="BLO16" s="154"/>
      <c r="BLP16" s="154"/>
      <c r="BLQ16" s="154"/>
      <c r="BLR16" s="154"/>
      <c r="BLS16" s="154"/>
      <c r="BLT16" s="154"/>
      <c r="BLU16" s="154"/>
      <c r="BLV16" s="154"/>
      <c r="BLW16" s="154"/>
      <c r="BLX16" s="154"/>
      <c r="BLY16" s="154"/>
      <c r="BLZ16" s="154"/>
      <c r="BMA16" s="154"/>
      <c r="BMB16" s="154"/>
      <c r="BMC16" s="154"/>
      <c r="BMD16" s="154"/>
      <c r="BME16" s="154"/>
      <c r="BMF16" s="154"/>
      <c r="BMG16" s="154"/>
      <c r="BMH16" s="154"/>
      <c r="BMI16" s="154"/>
      <c r="BMJ16" s="154"/>
      <c r="BMK16" s="154"/>
      <c r="BML16" s="154"/>
      <c r="BMM16" s="154"/>
      <c r="BMN16" s="154"/>
      <c r="BMO16" s="154"/>
      <c r="BMP16" s="154"/>
      <c r="BMQ16" s="154"/>
      <c r="BMR16" s="154"/>
      <c r="BMS16" s="154"/>
      <c r="BMT16" s="154"/>
      <c r="BMU16" s="154"/>
      <c r="BMV16" s="154"/>
      <c r="BMW16" s="154"/>
      <c r="BMX16" s="154"/>
      <c r="BMY16" s="154"/>
      <c r="BMZ16" s="154"/>
      <c r="BNA16" s="154"/>
      <c r="BNB16" s="154"/>
      <c r="BNC16" s="154"/>
      <c r="BND16" s="154"/>
      <c r="BNE16" s="154"/>
      <c r="BNF16" s="154"/>
      <c r="BNG16" s="154"/>
      <c r="BNH16" s="154"/>
      <c r="BNI16" s="154"/>
      <c r="BNJ16" s="154"/>
      <c r="BNK16" s="154"/>
      <c r="BNL16" s="154"/>
      <c r="BNM16" s="154"/>
      <c r="BNN16" s="154"/>
      <c r="BNO16" s="154"/>
      <c r="BNP16" s="154"/>
      <c r="BNQ16" s="154"/>
      <c r="BNR16" s="154"/>
      <c r="BNS16" s="154"/>
      <c r="BNT16" s="154"/>
      <c r="BNU16" s="154"/>
      <c r="BNV16" s="154"/>
      <c r="BNW16" s="154"/>
      <c r="BNX16" s="154"/>
      <c r="BNY16" s="154"/>
      <c r="BNZ16" s="154"/>
      <c r="BOA16" s="154"/>
      <c r="BOB16" s="154"/>
      <c r="BOC16" s="154"/>
      <c r="BOD16" s="154"/>
      <c r="BOE16" s="154"/>
      <c r="BOF16" s="154"/>
      <c r="BOG16" s="154"/>
      <c r="BOH16" s="154"/>
      <c r="BOI16" s="154"/>
      <c r="BOJ16" s="154"/>
      <c r="BOK16" s="154"/>
      <c r="BOL16" s="154"/>
      <c r="BOM16" s="154"/>
      <c r="BON16" s="154"/>
      <c r="BOO16" s="154"/>
      <c r="BOP16" s="154"/>
      <c r="BOQ16" s="154"/>
      <c r="BOR16" s="154"/>
      <c r="BOS16" s="154"/>
      <c r="BOT16" s="154"/>
      <c r="BOU16" s="154"/>
      <c r="BOV16" s="154"/>
      <c r="BOW16" s="154"/>
      <c r="BOX16" s="154"/>
      <c r="BOY16" s="154"/>
      <c r="BOZ16" s="154"/>
      <c r="BPA16" s="154"/>
      <c r="BPB16" s="154"/>
      <c r="BPC16" s="154"/>
      <c r="BPD16" s="154"/>
      <c r="BPE16" s="154"/>
      <c r="BPF16" s="154"/>
      <c r="BPG16" s="154"/>
      <c r="BPH16" s="154"/>
      <c r="BPI16" s="154"/>
      <c r="BPJ16" s="154"/>
      <c r="BPK16" s="154"/>
      <c r="BPL16" s="154"/>
      <c r="BPM16" s="154"/>
      <c r="BPN16" s="154"/>
      <c r="BPO16" s="154"/>
      <c r="BPP16" s="154"/>
      <c r="BPQ16" s="154"/>
      <c r="BPR16" s="154"/>
      <c r="BPS16" s="154"/>
      <c r="BPT16" s="154"/>
      <c r="BPU16" s="154"/>
      <c r="BPV16" s="154"/>
      <c r="BPW16" s="154"/>
      <c r="BPX16" s="154"/>
      <c r="BPY16" s="154"/>
      <c r="BPZ16" s="154"/>
      <c r="BQA16" s="154"/>
      <c r="BQB16" s="154"/>
      <c r="BQC16" s="154"/>
      <c r="BQD16" s="154"/>
      <c r="BQE16" s="154"/>
      <c r="BQF16" s="154"/>
      <c r="BQG16" s="154"/>
      <c r="BQH16" s="154"/>
      <c r="BQI16" s="154"/>
      <c r="BQJ16" s="154"/>
      <c r="BQK16" s="154"/>
      <c r="BQL16" s="154"/>
      <c r="BQM16" s="154"/>
      <c r="BQN16" s="154"/>
      <c r="BQO16" s="154"/>
      <c r="BQP16" s="154"/>
      <c r="BQQ16" s="154"/>
      <c r="BQR16" s="154"/>
      <c r="BQS16" s="154"/>
      <c r="BQT16" s="154"/>
      <c r="BQU16" s="154"/>
      <c r="BQV16" s="154"/>
      <c r="BQW16" s="154"/>
      <c r="BQX16" s="154"/>
      <c r="BQY16" s="154"/>
      <c r="BQZ16" s="154"/>
      <c r="BRA16" s="154"/>
      <c r="BRB16" s="154"/>
      <c r="BRC16" s="154"/>
      <c r="BRD16" s="154"/>
      <c r="BRE16" s="154"/>
      <c r="BRF16" s="154"/>
      <c r="BRG16" s="154"/>
      <c r="BRH16" s="154"/>
      <c r="BRI16" s="154"/>
      <c r="BRJ16" s="154"/>
      <c r="BRK16" s="154"/>
      <c r="BRL16" s="154"/>
      <c r="BRM16" s="154"/>
      <c r="BRN16" s="154"/>
      <c r="BRO16" s="154"/>
      <c r="BRP16" s="154"/>
      <c r="BRQ16" s="154"/>
      <c r="BRR16" s="154"/>
      <c r="BRS16" s="154"/>
      <c r="BRT16" s="154"/>
      <c r="BRU16" s="154"/>
      <c r="BRV16" s="154"/>
      <c r="BRW16" s="154"/>
      <c r="BRX16" s="154"/>
      <c r="BRY16" s="154"/>
      <c r="BRZ16" s="154"/>
      <c r="BSA16" s="154"/>
      <c r="BSB16" s="154"/>
      <c r="BSC16" s="154"/>
      <c r="BSD16" s="154"/>
      <c r="BSE16" s="154"/>
      <c r="BSF16" s="154"/>
      <c r="BSG16" s="154"/>
      <c r="BSH16" s="154"/>
      <c r="BSI16" s="154"/>
      <c r="BSJ16" s="154"/>
      <c r="BSK16" s="154"/>
      <c r="BSL16" s="154"/>
      <c r="BSM16" s="154"/>
      <c r="BSN16" s="154"/>
      <c r="BSO16" s="154"/>
      <c r="BSP16" s="154"/>
      <c r="BSQ16" s="154"/>
      <c r="BSR16" s="154"/>
      <c r="BSS16" s="154"/>
      <c r="BST16" s="154"/>
      <c r="BSU16" s="154"/>
      <c r="BSV16" s="154"/>
      <c r="BSW16" s="154"/>
      <c r="BSX16" s="154"/>
      <c r="BSY16" s="154"/>
      <c r="BSZ16" s="154"/>
      <c r="BTA16" s="154"/>
      <c r="BTB16" s="154"/>
      <c r="BTC16" s="154"/>
      <c r="BTD16" s="154"/>
      <c r="BTE16" s="154"/>
      <c r="BTF16" s="154"/>
      <c r="BTG16" s="154"/>
      <c r="BTH16" s="154"/>
      <c r="BTI16" s="154"/>
      <c r="BTJ16" s="154"/>
      <c r="BTK16" s="154"/>
      <c r="BTL16" s="154"/>
      <c r="BTM16" s="154"/>
      <c r="BTN16" s="154"/>
      <c r="BTO16" s="154"/>
      <c r="BTP16" s="154"/>
      <c r="BTQ16" s="154"/>
      <c r="BTR16" s="154"/>
      <c r="BTS16" s="154"/>
      <c r="BTT16" s="154"/>
      <c r="BTU16" s="154"/>
      <c r="BTV16" s="154"/>
      <c r="BTW16" s="154"/>
      <c r="BTX16" s="154"/>
      <c r="BTY16" s="154"/>
      <c r="BTZ16" s="154"/>
      <c r="BUA16" s="154"/>
      <c r="BUB16" s="154"/>
      <c r="BUC16" s="154"/>
      <c r="BUD16" s="154"/>
      <c r="BUE16" s="154"/>
      <c r="BUF16" s="154"/>
      <c r="BUG16" s="154"/>
      <c r="BUH16" s="154"/>
      <c r="BUI16" s="154"/>
      <c r="BUJ16" s="154"/>
      <c r="BUK16" s="154"/>
      <c r="BUL16" s="154"/>
      <c r="BUM16" s="154"/>
      <c r="BUN16" s="154"/>
      <c r="BUO16" s="154"/>
      <c r="BUP16" s="154"/>
      <c r="BUQ16" s="154"/>
      <c r="BUR16" s="154"/>
      <c r="BUS16" s="154"/>
      <c r="BUT16" s="154"/>
      <c r="BUU16" s="154"/>
      <c r="BUV16" s="154"/>
      <c r="BUW16" s="154"/>
      <c r="BUX16" s="154"/>
      <c r="BUY16" s="154"/>
      <c r="BUZ16" s="154"/>
      <c r="BVA16" s="154"/>
      <c r="BVB16" s="154"/>
      <c r="BVC16" s="154"/>
      <c r="BVD16" s="154"/>
      <c r="BVE16" s="154"/>
      <c r="BVF16" s="154"/>
      <c r="BVG16" s="154"/>
      <c r="BVH16" s="154"/>
      <c r="BVI16" s="154"/>
      <c r="BVJ16" s="154"/>
      <c r="BVK16" s="154"/>
      <c r="BVL16" s="154"/>
      <c r="BVM16" s="154"/>
      <c r="BVN16" s="154"/>
      <c r="BVO16" s="154"/>
      <c r="BVP16" s="154"/>
      <c r="BVQ16" s="154"/>
      <c r="BVR16" s="154"/>
      <c r="BVS16" s="154"/>
      <c r="BVT16" s="154"/>
      <c r="BVU16" s="154"/>
      <c r="BVV16" s="154"/>
      <c r="BVW16" s="154"/>
      <c r="BVX16" s="154"/>
      <c r="BVY16" s="154"/>
      <c r="BVZ16" s="154"/>
      <c r="BWA16" s="154"/>
      <c r="BWB16" s="154"/>
      <c r="BWC16" s="154"/>
      <c r="BWD16" s="154"/>
      <c r="BWE16" s="154"/>
      <c r="BWF16" s="154"/>
      <c r="BWG16" s="154"/>
      <c r="BWH16" s="154"/>
      <c r="BWI16" s="154"/>
      <c r="BWJ16" s="154"/>
      <c r="BWK16" s="154"/>
      <c r="BWL16" s="154"/>
      <c r="BWM16" s="154"/>
      <c r="BWN16" s="154"/>
      <c r="BWO16" s="154"/>
      <c r="BWP16" s="154"/>
      <c r="BWQ16" s="154"/>
      <c r="BWR16" s="154"/>
      <c r="BWS16" s="154"/>
      <c r="BWT16" s="154"/>
      <c r="BWU16" s="154"/>
      <c r="BWV16" s="154"/>
      <c r="BWW16" s="154"/>
      <c r="BWX16" s="154"/>
      <c r="BWY16" s="154"/>
      <c r="BWZ16" s="154"/>
      <c r="BXA16" s="154"/>
      <c r="BXB16" s="154"/>
      <c r="BXC16" s="154"/>
      <c r="BXD16" s="154"/>
      <c r="BXE16" s="154"/>
      <c r="BXF16" s="154"/>
      <c r="BXG16" s="154"/>
      <c r="BXH16" s="154"/>
      <c r="BXI16" s="154"/>
      <c r="BXJ16" s="154"/>
      <c r="BXK16" s="154"/>
      <c r="BXL16" s="154"/>
      <c r="BXM16" s="154"/>
      <c r="BXN16" s="154"/>
      <c r="BXO16" s="154"/>
      <c r="BXP16" s="154"/>
      <c r="BXQ16" s="154"/>
      <c r="BXR16" s="154"/>
      <c r="BXS16" s="154"/>
      <c r="BXT16" s="154"/>
      <c r="BXU16" s="154"/>
      <c r="BXV16" s="154"/>
      <c r="BXW16" s="154"/>
      <c r="BXX16" s="154"/>
      <c r="BXY16" s="154"/>
      <c r="BXZ16" s="154"/>
      <c r="BYA16" s="154"/>
      <c r="BYB16" s="154"/>
      <c r="BYC16" s="154"/>
      <c r="BYD16" s="154"/>
      <c r="BYE16" s="154"/>
      <c r="BYF16" s="154"/>
      <c r="BYG16" s="154"/>
      <c r="BYH16" s="154"/>
      <c r="BYI16" s="154"/>
      <c r="BYJ16" s="154"/>
      <c r="BYK16" s="154"/>
      <c r="BYL16" s="154"/>
      <c r="BYM16" s="154"/>
      <c r="BYN16" s="154"/>
      <c r="BYO16" s="154"/>
      <c r="BYP16" s="154"/>
      <c r="BYQ16" s="154"/>
      <c r="BYR16" s="154"/>
      <c r="BYS16" s="154"/>
      <c r="BYT16" s="154"/>
      <c r="BYU16" s="154"/>
      <c r="BYV16" s="154"/>
      <c r="BYW16" s="154"/>
      <c r="BYX16" s="154"/>
      <c r="BYY16" s="154"/>
      <c r="BYZ16" s="154"/>
      <c r="BZA16" s="154"/>
      <c r="BZB16" s="154"/>
      <c r="BZC16" s="154"/>
      <c r="BZD16" s="154"/>
      <c r="BZE16" s="154"/>
      <c r="BZF16" s="154"/>
      <c r="BZG16" s="154"/>
      <c r="BZH16" s="154"/>
      <c r="BZI16" s="154"/>
      <c r="BZJ16" s="154"/>
      <c r="BZK16" s="154"/>
      <c r="BZL16" s="154"/>
      <c r="BZM16" s="154"/>
      <c r="BZN16" s="154"/>
      <c r="BZO16" s="154"/>
      <c r="BZP16" s="154"/>
      <c r="BZQ16" s="154"/>
      <c r="BZR16" s="154"/>
      <c r="BZS16" s="154"/>
      <c r="BZT16" s="154"/>
      <c r="BZU16" s="154"/>
      <c r="BZV16" s="154"/>
      <c r="BZW16" s="154"/>
      <c r="BZX16" s="154"/>
      <c r="BZY16" s="154"/>
      <c r="BZZ16" s="154"/>
      <c r="CAA16" s="154"/>
      <c r="CAB16" s="154"/>
      <c r="CAC16" s="154"/>
      <c r="CAD16" s="154"/>
      <c r="CAE16" s="154"/>
      <c r="CAF16" s="154"/>
      <c r="CAG16" s="154"/>
      <c r="CAH16" s="154"/>
      <c r="CAI16" s="154"/>
      <c r="CAJ16" s="154"/>
      <c r="CAK16" s="154"/>
      <c r="CAL16" s="154"/>
      <c r="CAM16" s="154"/>
      <c r="CAN16" s="154"/>
      <c r="CAO16" s="154"/>
      <c r="CAP16" s="154"/>
      <c r="CAQ16" s="154"/>
      <c r="CAR16" s="154"/>
      <c r="CAS16" s="154"/>
      <c r="CAT16" s="154"/>
      <c r="CAU16" s="154"/>
      <c r="CAV16" s="154"/>
      <c r="CAW16" s="154"/>
      <c r="CAX16" s="154"/>
      <c r="CAY16" s="154"/>
      <c r="CAZ16" s="154"/>
      <c r="CBA16" s="154"/>
      <c r="CBB16" s="154"/>
      <c r="CBC16" s="154"/>
      <c r="CBD16" s="154"/>
      <c r="CBE16" s="154"/>
      <c r="CBF16" s="154"/>
      <c r="CBG16" s="154"/>
      <c r="CBH16" s="154"/>
      <c r="CBI16" s="154"/>
      <c r="CBJ16" s="154"/>
      <c r="CBK16" s="154"/>
      <c r="CBL16" s="154"/>
      <c r="CBM16" s="154"/>
      <c r="CBN16" s="154"/>
      <c r="CBO16" s="154"/>
      <c r="CBP16" s="154"/>
      <c r="CBQ16" s="154"/>
      <c r="CBR16" s="154"/>
      <c r="CBS16" s="154"/>
      <c r="CBT16" s="154"/>
      <c r="CBU16" s="154"/>
      <c r="CBV16" s="154"/>
      <c r="CBW16" s="154"/>
      <c r="CBX16" s="154"/>
      <c r="CBY16" s="154"/>
      <c r="CBZ16" s="154"/>
      <c r="CCA16" s="154"/>
      <c r="CCB16" s="154"/>
      <c r="CCC16" s="154"/>
      <c r="CCD16" s="154"/>
      <c r="CCE16" s="154"/>
      <c r="CCF16" s="154"/>
      <c r="CCG16" s="154"/>
      <c r="CCH16" s="154"/>
      <c r="CCI16" s="154"/>
      <c r="CCJ16" s="154"/>
      <c r="CCK16" s="154"/>
      <c r="CCL16" s="154"/>
      <c r="CCM16" s="154"/>
      <c r="CCN16" s="154"/>
      <c r="CCO16" s="154"/>
      <c r="CCP16" s="154"/>
      <c r="CCQ16" s="154"/>
      <c r="CCR16" s="154"/>
      <c r="CCS16" s="154"/>
      <c r="CCT16" s="154"/>
      <c r="CCU16" s="154"/>
      <c r="CCV16" s="154"/>
      <c r="CCW16" s="154"/>
      <c r="CCX16" s="154"/>
      <c r="CCY16" s="154"/>
      <c r="CCZ16" s="154"/>
      <c r="CDA16" s="154"/>
      <c r="CDB16" s="154"/>
      <c r="CDC16" s="154"/>
      <c r="CDD16" s="154"/>
      <c r="CDE16" s="154"/>
      <c r="CDF16" s="154"/>
      <c r="CDG16" s="154"/>
      <c r="CDH16" s="154"/>
      <c r="CDI16" s="154"/>
      <c r="CDJ16" s="154"/>
      <c r="CDK16" s="154"/>
      <c r="CDL16" s="154"/>
      <c r="CDM16" s="154"/>
      <c r="CDN16" s="154"/>
      <c r="CDO16" s="154"/>
      <c r="CDP16" s="154"/>
      <c r="CDQ16" s="154"/>
      <c r="CDR16" s="154"/>
      <c r="CDS16" s="154"/>
      <c r="CDT16" s="154"/>
      <c r="CDU16" s="154"/>
      <c r="CDV16" s="154"/>
      <c r="CDW16" s="154"/>
      <c r="CDX16" s="154"/>
      <c r="CDY16" s="154"/>
      <c r="CDZ16" s="154"/>
      <c r="CEA16" s="154"/>
      <c r="CEB16" s="154"/>
      <c r="CEC16" s="154"/>
      <c r="CED16" s="154"/>
      <c r="CEE16" s="154"/>
      <c r="CEF16" s="154"/>
      <c r="CEG16" s="154"/>
      <c r="CEH16" s="154"/>
      <c r="CEI16" s="154"/>
      <c r="CEJ16" s="154"/>
      <c r="CEK16" s="154"/>
      <c r="CEL16" s="154"/>
      <c r="CEM16" s="154"/>
      <c r="CEN16" s="154"/>
      <c r="CEO16" s="154"/>
      <c r="CEP16" s="154"/>
      <c r="CEQ16" s="154"/>
      <c r="CER16" s="154"/>
      <c r="CES16" s="154"/>
      <c r="CET16" s="154"/>
      <c r="CEU16" s="154"/>
      <c r="CEV16" s="154"/>
      <c r="CEW16" s="154"/>
      <c r="CEX16" s="154"/>
      <c r="CEY16" s="154"/>
      <c r="CEZ16" s="154"/>
      <c r="CFA16" s="154"/>
      <c r="CFB16" s="154"/>
      <c r="CFC16" s="154"/>
      <c r="CFD16" s="154"/>
      <c r="CFE16" s="154"/>
      <c r="CFF16" s="154"/>
      <c r="CFG16" s="154"/>
      <c r="CFH16" s="154"/>
      <c r="CFI16" s="154"/>
      <c r="CFJ16" s="154"/>
      <c r="CFK16" s="154"/>
      <c r="CFL16" s="154"/>
      <c r="CFM16" s="154"/>
      <c r="CFN16" s="154"/>
      <c r="CFO16" s="154"/>
      <c r="CFP16" s="154"/>
      <c r="CFQ16" s="154"/>
      <c r="CFR16" s="154"/>
      <c r="CFS16" s="154"/>
      <c r="CFT16" s="154"/>
      <c r="CFU16" s="154"/>
      <c r="CFV16" s="154"/>
      <c r="CFW16" s="154"/>
      <c r="CFX16" s="154"/>
      <c r="CFY16" s="154"/>
      <c r="CFZ16" s="154"/>
      <c r="CGA16" s="154"/>
      <c r="CGB16" s="154"/>
      <c r="CGC16" s="154"/>
      <c r="CGD16" s="154"/>
      <c r="CGE16" s="154"/>
      <c r="CGF16" s="154"/>
      <c r="CGG16" s="154"/>
      <c r="CGH16" s="154"/>
      <c r="CGI16" s="154"/>
      <c r="CGJ16" s="154"/>
      <c r="CGK16" s="154"/>
      <c r="CGL16" s="154"/>
      <c r="CGM16" s="154"/>
      <c r="CGN16" s="154"/>
      <c r="CGO16" s="154"/>
      <c r="CGP16" s="154"/>
      <c r="CGQ16" s="154"/>
      <c r="CGR16" s="154"/>
      <c r="CGS16" s="154"/>
      <c r="CGT16" s="154"/>
      <c r="CGU16" s="154"/>
      <c r="CGV16" s="154"/>
      <c r="CGW16" s="154"/>
      <c r="CGX16" s="154"/>
      <c r="CGY16" s="154"/>
      <c r="CGZ16" s="154"/>
      <c r="CHA16" s="154"/>
      <c r="CHB16" s="154"/>
      <c r="CHC16" s="154"/>
      <c r="CHD16" s="154"/>
      <c r="CHE16" s="154"/>
      <c r="CHF16" s="154"/>
      <c r="CHG16" s="154"/>
      <c r="CHH16" s="154"/>
      <c r="CHI16" s="154"/>
      <c r="CHJ16" s="154"/>
      <c r="CHK16" s="154"/>
      <c r="CHL16" s="154"/>
      <c r="CHM16" s="154"/>
      <c r="CHN16" s="154"/>
      <c r="CHO16" s="154"/>
      <c r="CHP16" s="154"/>
      <c r="CHQ16" s="154"/>
      <c r="CHR16" s="154"/>
      <c r="CHS16" s="154"/>
      <c r="CHT16" s="154"/>
      <c r="CHU16" s="154"/>
      <c r="CHV16" s="154"/>
      <c r="CHW16" s="154"/>
      <c r="CHX16" s="154"/>
      <c r="CHY16" s="154"/>
      <c r="CHZ16" s="154"/>
      <c r="CIA16" s="154"/>
      <c r="CIB16" s="154"/>
      <c r="CIC16" s="154"/>
      <c r="CID16" s="154"/>
      <c r="CIE16" s="154"/>
      <c r="CIF16" s="154"/>
      <c r="CIG16" s="154"/>
      <c r="CIH16" s="154"/>
      <c r="CII16" s="154"/>
      <c r="CIJ16" s="154"/>
      <c r="CIK16" s="154"/>
      <c r="CIL16" s="154"/>
      <c r="CIM16" s="154"/>
      <c r="CIN16" s="154"/>
      <c r="CIO16" s="154"/>
      <c r="CIP16" s="154"/>
      <c r="CIQ16" s="154"/>
      <c r="CIR16" s="154"/>
      <c r="CIS16" s="154"/>
      <c r="CIT16" s="154"/>
      <c r="CIU16" s="154"/>
      <c r="CIV16" s="154"/>
      <c r="CIW16" s="154"/>
      <c r="CIX16" s="154"/>
      <c r="CIY16" s="154"/>
      <c r="CIZ16" s="154"/>
      <c r="CJA16" s="154"/>
      <c r="CJB16" s="154"/>
      <c r="CJC16" s="154"/>
      <c r="CJD16" s="154"/>
      <c r="CJE16" s="154"/>
      <c r="CJF16" s="154"/>
      <c r="CJG16" s="154"/>
      <c r="CJH16" s="154"/>
      <c r="CJI16" s="154"/>
      <c r="CJJ16" s="154"/>
      <c r="CJK16" s="154"/>
      <c r="CJL16" s="154"/>
      <c r="CJM16" s="154"/>
      <c r="CJN16" s="154"/>
      <c r="CJO16" s="154"/>
      <c r="CJP16" s="154"/>
      <c r="CJQ16" s="154"/>
      <c r="CJR16" s="154"/>
      <c r="CJS16" s="154"/>
      <c r="CJT16" s="154"/>
      <c r="CJU16" s="154"/>
      <c r="CJV16" s="154"/>
      <c r="CJW16" s="154"/>
      <c r="CJX16" s="154"/>
      <c r="CJY16" s="154"/>
      <c r="CJZ16" s="154"/>
      <c r="CKA16" s="154"/>
      <c r="CKB16" s="154"/>
      <c r="CKC16" s="154"/>
      <c r="CKD16" s="154"/>
      <c r="CKE16" s="154"/>
      <c r="CKF16" s="154"/>
      <c r="CKG16" s="154"/>
      <c r="CKH16" s="154"/>
      <c r="CKI16" s="154"/>
      <c r="CKJ16" s="154"/>
      <c r="CKK16" s="154"/>
      <c r="CKL16" s="154"/>
      <c r="CKM16" s="154"/>
      <c r="CKN16" s="154"/>
      <c r="CKO16" s="154"/>
      <c r="CKP16" s="154"/>
      <c r="CKQ16" s="154"/>
      <c r="CKR16" s="154"/>
      <c r="CKS16" s="154"/>
      <c r="CKT16" s="154"/>
      <c r="CKU16" s="154"/>
      <c r="CKV16" s="154"/>
      <c r="CKW16" s="154"/>
      <c r="CKX16" s="154"/>
      <c r="CKY16" s="154"/>
      <c r="CKZ16" s="154"/>
      <c r="CLA16" s="154"/>
      <c r="CLB16" s="154"/>
      <c r="CLC16" s="154"/>
      <c r="CLD16" s="154"/>
      <c r="CLE16" s="154"/>
      <c r="CLF16" s="154"/>
      <c r="CLG16" s="154"/>
      <c r="CLH16" s="154"/>
      <c r="CLI16" s="154"/>
      <c r="CLJ16" s="154"/>
      <c r="CLK16" s="154"/>
      <c r="CLL16" s="154"/>
      <c r="CLM16" s="154"/>
      <c r="CLN16" s="154"/>
      <c r="CLO16" s="154"/>
      <c r="CLP16" s="154"/>
      <c r="CLQ16" s="154"/>
      <c r="CLR16" s="154"/>
      <c r="CLS16" s="154"/>
      <c r="CLT16" s="154"/>
      <c r="CLU16" s="154"/>
      <c r="CLV16" s="154"/>
      <c r="CLW16" s="154"/>
      <c r="CLX16" s="154"/>
      <c r="CLY16" s="154"/>
      <c r="CLZ16" s="154"/>
      <c r="CMA16" s="154"/>
      <c r="CMB16" s="154"/>
      <c r="CMC16" s="154"/>
      <c r="CMD16" s="154"/>
      <c r="CME16" s="154"/>
      <c r="CMF16" s="154"/>
      <c r="CMG16" s="154"/>
      <c r="CMH16" s="154"/>
      <c r="CMI16" s="154"/>
      <c r="CMJ16" s="154"/>
      <c r="CMK16" s="154"/>
      <c r="CML16" s="154"/>
      <c r="CMM16" s="154"/>
      <c r="CMN16" s="154"/>
      <c r="CMO16" s="154"/>
      <c r="CMP16" s="154"/>
      <c r="CMQ16" s="154"/>
      <c r="CMR16" s="154"/>
      <c r="CMS16" s="154"/>
      <c r="CMT16" s="154"/>
      <c r="CMU16" s="154"/>
      <c r="CMV16" s="154"/>
      <c r="CMW16" s="154"/>
      <c r="CMX16" s="154"/>
      <c r="CMY16" s="154"/>
      <c r="CMZ16" s="154"/>
      <c r="CNA16" s="154"/>
      <c r="CNB16" s="154"/>
      <c r="CNC16" s="154"/>
      <c r="CND16" s="154"/>
      <c r="CNE16" s="154"/>
      <c r="CNF16" s="154"/>
      <c r="CNG16" s="154"/>
      <c r="CNH16" s="154"/>
      <c r="CNI16" s="154"/>
      <c r="CNJ16" s="154"/>
      <c r="CNK16" s="154"/>
      <c r="CNL16" s="154"/>
      <c r="CNM16" s="154"/>
      <c r="CNN16" s="154"/>
      <c r="CNO16" s="154"/>
      <c r="CNP16" s="154"/>
      <c r="CNQ16" s="154"/>
      <c r="CNR16" s="154"/>
      <c r="CNS16" s="154"/>
      <c r="CNT16" s="154"/>
      <c r="CNU16" s="154"/>
      <c r="CNV16" s="154"/>
      <c r="CNW16" s="154"/>
      <c r="CNX16" s="154"/>
      <c r="CNY16" s="154"/>
      <c r="CNZ16" s="154"/>
      <c r="COA16" s="154"/>
      <c r="COB16" s="154"/>
      <c r="COC16" s="154"/>
      <c r="COD16" s="154"/>
      <c r="COE16" s="154"/>
      <c r="COF16" s="154"/>
      <c r="COG16" s="154"/>
      <c r="COH16" s="154"/>
      <c r="COI16" s="154"/>
      <c r="COJ16" s="154"/>
      <c r="COK16" s="154"/>
      <c r="COL16" s="154"/>
      <c r="COM16" s="154"/>
      <c r="CON16" s="154"/>
      <c r="COO16" s="154"/>
      <c r="COP16" s="154"/>
      <c r="COQ16" s="154"/>
      <c r="COR16" s="154"/>
      <c r="COS16" s="154"/>
      <c r="COT16" s="154"/>
      <c r="COU16" s="154"/>
      <c r="COV16" s="154"/>
      <c r="COW16" s="154"/>
      <c r="COX16" s="154"/>
      <c r="COY16" s="154"/>
      <c r="COZ16" s="154"/>
      <c r="CPA16" s="154"/>
      <c r="CPB16" s="154"/>
      <c r="CPC16" s="154"/>
      <c r="CPD16" s="154"/>
      <c r="CPE16" s="154"/>
      <c r="CPF16" s="154"/>
      <c r="CPG16" s="154"/>
      <c r="CPH16" s="154"/>
      <c r="CPI16" s="154"/>
      <c r="CPJ16" s="154"/>
      <c r="CPK16" s="154"/>
      <c r="CPL16" s="154"/>
      <c r="CPM16" s="154"/>
      <c r="CPN16" s="154"/>
      <c r="CPO16" s="154"/>
      <c r="CPP16" s="154"/>
      <c r="CPQ16" s="154"/>
      <c r="CPR16" s="154"/>
      <c r="CPS16" s="154"/>
      <c r="CPT16" s="154"/>
      <c r="CPU16" s="154"/>
      <c r="CPV16" s="154"/>
      <c r="CPW16" s="154"/>
      <c r="CPX16" s="154"/>
      <c r="CPY16" s="154"/>
      <c r="CPZ16" s="154"/>
      <c r="CQA16" s="154"/>
      <c r="CQB16" s="154"/>
      <c r="CQC16" s="154"/>
      <c r="CQD16" s="154"/>
      <c r="CQE16" s="154"/>
      <c r="CQF16" s="154"/>
      <c r="CQG16" s="154"/>
      <c r="CQH16" s="154"/>
      <c r="CQI16" s="154"/>
      <c r="CQJ16" s="154"/>
      <c r="CQK16" s="154"/>
      <c r="CQL16" s="154"/>
      <c r="CQM16" s="154"/>
      <c r="CQN16" s="154"/>
      <c r="CQO16" s="154"/>
      <c r="CQP16" s="154"/>
      <c r="CQQ16" s="154"/>
      <c r="CQR16" s="154"/>
      <c r="CQS16" s="154"/>
      <c r="CQT16" s="154"/>
      <c r="CQU16" s="154"/>
      <c r="CQV16" s="154"/>
      <c r="CQW16" s="154"/>
      <c r="CQX16" s="154"/>
      <c r="CQY16" s="154"/>
      <c r="CQZ16" s="154"/>
      <c r="CRA16" s="154"/>
      <c r="CRB16" s="154"/>
      <c r="CRC16" s="154"/>
      <c r="CRD16" s="154"/>
      <c r="CRE16" s="154"/>
      <c r="CRF16" s="154"/>
      <c r="CRG16" s="154"/>
      <c r="CRH16" s="154"/>
      <c r="CRI16" s="154"/>
      <c r="CRJ16" s="154"/>
      <c r="CRK16" s="154"/>
      <c r="CRL16" s="154"/>
      <c r="CRM16" s="154"/>
      <c r="CRN16" s="154"/>
      <c r="CRO16" s="154"/>
      <c r="CRP16" s="154"/>
      <c r="CRQ16" s="154"/>
      <c r="CRR16" s="154"/>
      <c r="CRS16" s="154"/>
      <c r="CRT16" s="154"/>
      <c r="CRU16" s="154"/>
      <c r="CRV16" s="154"/>
      <c r="CRW16" s="154"/>
      <c r="CRX16" s="154"/>
      <c r="CRY16" s="154"/>
      <c r="CRZ16" s="154"/>
      <c r="CSA16" s="154"/>
      <c r="CSB16" s="154"/>
      <c r="CSC16" s="154"/>
      <c r="CSD16" s="154"/>
      <c r="CSE16" s="154"/>
      <c r="CSF16" s="154"/>
      <c r="CSG16" s="154"/>
      <c r="CSH16" s="154"/>
      <c r="CSI16" s="154"/>
      <c r="CSJ16" s="154"/>
      <c r="CSK16" s="154"/>
      <c r="CSL16" s="154"/>
      <c r="CSM16" s="154"/>
      <c r="CSN16" s="154"/>
      <c r="CSO16" s="154"/>
      <c r="CSP16" s="154"/>
      <c r="CSQ16" s="154"/>
      <c r="CSR16" s="154"/>
      <c r="CSS16" s="154"/>
      <c r="CST16" s="154"/>
      <c r="CSU16" s="154"/>
      <c r="CSV16" s="154"/>
      <c r="CSW16" s="154"/>
      <c r="CSX16" s="154"/>
      <c r="CSY16" s="154"/>
      <c r="CSZ16" s="154"/>
      <c r="CTA16" s="154"/>
      <c r="CTB16" s="154"/>
      <c r="CTC16" s="154"/>
      <c r="CTD16" s="154"/>
      <c r="CTE16" s="154"/>
      <c r="CTF16" s="154"/>
      <c r="CTG16" s="154"/>
      <c r="CTH16" s="154"/>
      <c r="CTI16" s="154"/>
      <c r="CTJ16" s="154"/>
      <c r="CTK16" s="154"/>
      <c r="CTL16" s="154"/>
      <c r="CTM16" s="154"/>
      <c r="CTN16" s="154"/>
      <c r="CTO16" s="154"/>
      <c r="CTP16" s="154"/>
      <c r="CTQ16" s="154"/>
      <c r="CTR16" s="154"/>
      <c r="CTS16" s="154"/>
      <c r="CTT16" s="154"/>
      <c r="CTU16" s="154"/>
      <c r="CTV16" s="154"/>
      <c r="CTW16" s="154"/>
      <c r="CTX16" s="154"/>
      <c r="CTY16" s="154"/>
      <c r="CTZ16" s="154"/>
      <c r="CUA16" s="154"/>
      <c r="CUB16" s="154"/>
      <c r="CUC16" s="154"/>
      <c r="CUD16" s="154"/>
      <c r="CUE16" s="154"/>
      <c r="CUF16" s="154"/>
      <c r="CUG16" s="154"/>
      <c r="CUH16" s="154"/>
      <c r="CUI16" s="154"/>
      <c r="CUJ16" s="154"/>
      <c r="CUK16" s="154"/>
      <c r="CUL16" s="154"/>
      <c r="CUM16" s="154"/>
      <c r="CUN16" s="154"/>
      <c r="CUO16" s="154"/>
      <c r="CUP16" s="154"/>
      <c r="CUQ16" s="154"/>
      <c r="CUR16" s="154"/>
      <c r="CUS16" s="154"/>
      <c r="CUT16" s="154"/>
      <c r="CUU16" s="154"/>
      <c r="CUV16" s="154"/>
      <c r="CUW16" s="154"/>
      <c r="CUX16" s="154"/>
      <c r="CUY16" s="154"/>
      <c r="CUZ16" s="154"/>
      <c r="CVA16" s="154"/>
      <c r="CVB16" s="154"/>
      <c r="CVC16" s="154"/>
      <c r="CVD16" s="154"/>
      <c r="CVE16" s="154"/>
      <c r="CVF16" s="154"/>
      <c r="CVG16" s="154"/>
      <c r="CVH16" s="154"/>
      <c r="CVI16" s="154"/>
      <c r="CVJ16" s="154"/>
      <c r="CVK16" s="154"/>
      <c r="CVL16" s="154"/>
      <c r="CVM16" s="154"/>
      <c r="CVN16" s="154"/>
      <c r="CVO16" s="154"/>
      <c r="CVP16" s="154"/>
      <c r="CVQ16" s="154"/>
      <c r="CVR16" s="154"/>
      <c r="CVS16" s="154"/>
      <c r="CVT16" s="154"/>
      <c r="CVU16" s="154"/>
      <c r="CVV16" s="154"/>
      <c r="CVW16" s="154"/>
      <c r="CVX16" s="154"/>
      <c r="CVY16" s="154"/>
      <c r="CVZ16" s="154"/>
      <c r="CWA16" s="154"/>
      <c r="CWB16" s="154"/>
      <c r="CWC16" s="154"/>
      <c r="CWD16" s="154"/>
      <c r="CWE16" s="154"/>
      <c r="CWF16" s="154"/>
      <c r="CWG16" s="154"/>
      <c r="CWH16" s="154"/>
      <c r="CWI16" s="154"/>
      <c r="CWJ16" s="154"/>
      <c r="CWK16" s="154"/>
      <c r="CWL16" s="154"/>
      <c r="CWM16" s="154"/>
      <c r="CWN16" s="154"/>
      <c r="CWO16" s="154"/>
      <c r="CWP16" s="154"/>
      <c r="CWQ16" s="154"/>
      <c r="CWR16" s="154"/>
      <c r="CWS16" s="154"/>
      <c r="CWT16" s="154"/>
      <c r="CWU16" s="154"/>
      <c r="CWV16" s="154"/>
      <c r="CWW16" s="154"/>
      <c r="CWX16" s="154"/>
      <c r="CWY16" s="154"/>
      <c r="CWZ16" s="154"/>
      <c r="CXA16" s="154"/>
      <c r="CXB16" s="154"/>
      <c r="CXC16" s="154"/>
      <c r="CXD16" s="154"/>
      <c r="CXE16" s="154"/>
      <c r="CXF16" s="154"/>
      <c r="CXG16" s="154"/>
      <c r="CXH16" s="154"/>
      <c r="CXI16" s="154"/>
      <c r="CXJ16" s="154"/>
      <c r="CXK16" s="154"/>
      <c r="CXL16" s="154"/>
      <c r="CXM16" s="154"/>
      <c r="CXN16" s="154"/>
      <c r="CXO16" s="154"/>
      <c r="CXP16" s="154"/>
      <c r="CXQ16" s="154"/>
      <c r="CXR16" s="154"/>
      <c r="CXS16" s="154"/>
      <c r="CXT16" s="154"/>
      <c r="CXU16" s="154"/>
      <c r="CXV16" s="154"/>
      <c r="CXW16" s="154"/>
      <c r="CXX16" s="154"/>
      <c r="CXY16" s="154"/>
      <c r="CXZ16" s="154"/>
      <c r="CYA16" s="154"/>
      <c r="CYB16" s="154"/>
      <c r="CYC16" s="154"/>
      <c r="CYD16" s="154"/>
      <c r="CYE16" s="154"/>
      <c r="CYF16" s="154"/>
      <c r="CYG16" s="154"/>
      <c r="CYH16" s="154"/>
      <c r="CYI16" s="154"/>
      <c r="CYJ16" s="154"/>
      <c r="CYK16" s="154"/>
      <c r="CYL16" s="154"/>
      <c r="CYM16" s="154"/>
      <c r="CYN16" s="154"/>
      <c r="CYO16" s="154"/>
      <c r="CYP16" s="154"/>
      <c r="CYQ16" s="154"/>
      <c r="CYR16" s="154"/>
      <c r="CYS16" s="154"/>
      <c r="CYT16" s="154"/>
      <c r="CYU16" s="154"/>
      <c r="CYV16" s="154"/>
      <c r="CYW16" s="154"/>
      <c r="CYX16" s="154"/>
      <c r="CYY16" s="154"/>
      <c r="CYZ16" s="154"/>
      <c r="CZA16" s="154"/>
      <c r="CZB16" s="154"/>
      <c r="CZC16" s="154"/>
      <c r="CZD16" s="154"/>
      <c r="CZE16" s="154"/>
      <c r="CZF16" s="154"/>
      <c r="CZG16" s="154"/>
      <c r="CZH16" s="154"/>
      <c r="CZI16" s="154"/>
      <c r="CZJ16" s="154"/>
      <c r="CZK16" s="154"/>
      <c r="CZL16" s="154"/>
      <c r="CZM16" s="154"/>
      <c r="CZN16" s="154"/>
      <c r="CZO16" s="154"/>
      <c r="CZP16" s="154"/>
      <c r="CZQ16" s="154"/>
      <c r="CZR16" s="154"/>
      <c r="CZS16" s="154"/>
      <c r="CZT16" s="154"/>
      <c r="CZU16" s="154"/>
      <c r="CZV16" s="154"/>
      <c r="CZW16" s="154"/>
      <c r="CZX16" s="154"/>
      <c r="CZY16" s="154"/>
      <c r="CZZ16" s="154"/>
      <c r="DAA16" s="154"/>
      <c r="DAB16" s="154"/>
      <c r="DAC16" s="154"/>
      <c r="DAD16" s="154"/>
      <c r="DAE16" s="154"/>
      <c r="DAF16" s="154"/>
      <c r="DAG16" s="154"/>
      <c r="DAH16" s="154"/>
      <c r="DAI16" s="154"/>
      <c r="DAJ16" s="154"/>
      <c r="DAK16" s="154"/>
      <c r="DAL16" s="154"/>
      <c r="DAM16" s="154"/>
      <c r="DAN16" s="154"/>
      <c r="DAO16" s="154"/>
      <c r="DAP16" s="154"/>
      <c r="DAQ16" s="154"/>
      <c r="DAR16" s="154"/>
      <c r="DAS16" s="154"/>
      <c r="DAT16" s="154"/>
      <c r="DAU16" s="154"/>
      <c r="DAV16" s="154"/>
      <c r="DAW16" s="154"/>
      <c r="DAX16" s="154"/>
      <c r="DAY16" s="154"/>
      <c r="DAZ16" s="154"/>
      <c r="DBA16" s="154"/>
      <c r="DBB16" s="154"/>
      <c r="DBC16" s="154"/>
      <c r="DBD16" s="154"/>
      <c r="DBE16" s="154"/>
      <c r="DBF16" s="154"/>
      <c r="DBG16" s="154"/>
      <c r="DBH16" s="154"/>
      <c r="DBI16" s="154"/>
      <c r="DBJ16" s="154"/>
      <c r="DBK16" s="154"/>
      <c r="DBL16" s="154"/>
      <c r="DBM16" s="154"/>
      <c r="DBN16" s="154"/>
      <c r="DBO16" s="154"/>
      <c r="DBP16" s="154"/>
      <c r="DBQ16" s="154"/>
      <c r="DBR16" s="154"/>
      <c r="DBS16" s="154"/>
      <c r="DBT16" s="154"/>
      <c r="DBU16" s="154"/>
      <c r="DBV16" s="154"/>
      <c r="DBW16" s="154"/>
      <c r="DBX16" s="154"/>
      <c r="DBY16" s="154"/>
      <c r="DBZ16" s="154"/>
      <c r="DCA16" s="154"/>
      <c r="DCB16" s="154"/>
      <c r="DCC16" s="154"/>
      <c r="DCD16" s="154"/>
      <c r="DCE16" s="154"/>
      <c r="DCF16" s="154"/>
      <c r="DCG16" s="154"/>
      <c r="DCH16" s="154"/>
      <c r="DCI16" s="154"/>
      <c r="DCJ16" s="154"/>
      <c r="DCK16" s="154"/>
      <c r="DCL16" s="154"/>
      <c r="DCM16" s="154"/>
      <c r="DCN16" s="154"/>
      <c r="DCO16" s="154"/>
      <c r="DCP16" s="154"/>
      <c r="DCQ16" s="154"/>
      <c r="DCR16" s="154"/>
      <c r="DCS16" s="154"/>
      <c r="DCT16" s="154"/>
      <c r="DCU16" s="154"/>
      <c r="DCV16" s="154"/>
      <c r="DCW16" s="154"/>
      <c r="DCX16" s="154"/>
      <c r="DCY16" s="154"/>
      <c r="DCZ16" s="154"/>
      <c r="DDA16" s="154"/>
      <c r="DDB16" s="154"/>
      <c r="DDC16" s="154"/>
      <c r="DDD16" s="154"/>
      <c r="DDE16" s="154"/>
      <c r="DDF16" s="154"/>
      <c r="DDG16" s="154"/>
      <c r="DDH16" s="154"/>
      <c r="DDI16" s="154"/>
      <c r="DDJ16" s="154"/>
      <c r="DDK16" s="154"/>
      <c r="DDL16" s="154"/>
      <c r="DDM16" s="154"/>
      <c r="DDN16" s="154"/>
      <c r="DDO16" s="154"/>
      <c r="DDP16" s="154"/>
      <c r="DDQ16" s="154"/>
      <c r="DDR16" s="154"/>
      <c r="DDS16" s="154"/>
      <c r="DDT16" s="154"/>
      <c r="DDU16" s="154"/>
      <c r="DDV16" s="154"/>
      <c r="DDW16" s="154"/>
      <c r="DDX16" s="154"/>
      <c r="DDY16" s="154"/>
      <c r="DDZ16" s="154"/>
      <c r="DEA16" s="154"/>
      <c r="DEB16" s="154"/>
      <c r="DEC16" s="154"/>
      <c r="DED16" s="154"/>
      <c r="DEE16" s="154"/>
      <c r="DEF16" s="154"/>
      <c r="DEG16" s="154"/>
      <c r="DEH16" s="154"/>
      <c r="DEI16" s="154"/>
      <c r="DEJ16" s="154"/>
      <c r="DEK16" s="154"/>
      <c r="DEL16" s="154"/>
      <c r="DEM16" s="154"/>
      <c r="DEN16" s="154"/>
      <c r="DEO16" s="154"/>
      <c r="DEP16" s="154"/>
      <c r="DEQ16" s="154"/>
      <c r="DER16" s="154"/>
      <c r="DES16" s="154"/>
      <c r="DET16" s="154"/>
      <c r="DEU16" s="154"/>
      <c r="DEV16" s="154"/>
      <c r="DEW16" s="154"/>
      <c r="DEX16" s="154"/>
      <c r="DEY16" s="154"/>
      <c r="DEZ16" s="154"/>
      <c r="DFA16" s="154"/>
      <c r="DFB16" s="154"/>
      <c r="DFC16" s="154"/>
      <c r="DFD16" s="154"/>
      <c r="DFE16" s="154"/>
      <c r="DFF16" s="154"/>
      <c r="DFG16" s="154"/>
      <c r="DFH16" s="154"/>
      <c r="DFI16" s="154"/>
      <c r="DFJ16" s="154"/>
      <c r="DFK16" s="154"/>
      <c r="DFL16" s="154"/>
      <c r="DFM16" s="154"/>
      <c r="DFN16" s="154"/>
      <c r="DFO16" s="154"/>
      <c r="DFP16" s="154"/>
      <c r="DFQ16" s="154"/>
      <c r="DFR16" s="154"/>
      <c r="DFS16" s="154"/>
      <c r="DFT16" s="154"/>
      <c r="DFU16" s="154"/>
      <c r="DFV16" s="154"/>
      <c r="DFW16" s="154"/>
      <c r="DFX16" s="154"/>
      <c r="DFY16" s="154"/>
      <c r="DFZ16" s="154"/>
      <c r="DGA16" s="154"/>
      <c r="DGB16" s="154"/>
      <c r="DGC16" s="154"/>
      <c r="DGD16" s="154"/>
      <c r="DGE16" s="154"/>
      <c r="DGF16" s="154"/>
      <c r="DGG16" s="154"/>
      <c r="DGH16" s="154"/>
      <c r="DGI16" s="154"/>
      <c r="DGJ16" s="154"/>
      <c r="DGK16" s="154"/>
      <c r="DGL16" s="154"/>
      <c r="DGM16" s="154"/>
      <c r="DGN16" s="154"/>
      <c r="DGO16" s="154"/>
      <c r="DGP16" s="154"/>
      <c r="DGQ16" s="154"/>
      <c r="DGR16" s="154"/>
      <c r="DGS16" s="154"/>
      <c r="DGT16" s="154"/>
      <c r="DGU16" s="154"/>
      <c r="DGV16" s="154"/>
      <c r="DGW16" s="154"/>
      <c r="DGX16" s="154"/>
      <c r="DGY16" s="154"/>
      <c r="DGZ16" s="154"/>
      <c r="DHA16" s="154"/>
      <c r="DHB16" s="154"/>
      <c r="DHC16" s="154"/>
      <c r="DHD16" s="154"/>
      <c r="DHE16" s="154"/>
      <c r="DHF16" s="154"/>
      <c r="DHG16" s="154"/>
      <c r="DHH16" s="154"/>
      <c r="DHI16" s="154"/>
      <c r="DHJ16" s="154"/>
      <c r="DHK16" s="154"/>
      <c r="DHL16" s="154"/>
      <c r="DHM16" s="154"/>
      <c r="DHN16" s="154"/>
      <c r="DHO16" s="154"/>
      <c r="DHP16" s="154"/>
      <c r="DHQ16" s="154"/>
      <c r="DHR16" s="154"/>
      <c r="DHS16" s="154"/>
      <c r="DHT16" s="154"/>
      <c r="DHU16" s="154"/>
      <c r="DHV16" s="154"/>
      <c r="DHW16" s="154"/>
      <c r="DHX16" s="154"/>
      <c r="DHY16" s="154"/>
      <c r="DHZ16" s="154"/>
      <c r="DIA16" s="154"/>
      <c r="DIB16" s="154"/>
      <c r="DIC16" s="154"/>
      <c r="DID16" s="154"/>
      <c r="DIE16" s="154"/>
      <c r="DIF16" s="154"/>
      <c r="DIG16" s="154"/>
      <c r="DIH16" s="154"/>
      <c r="DII16" s="154"/>
      <c r="DIJ16" s="154"/>
      <c r="DIK16" s="154"/>
      <c r="DIL16" s="154"/>
      <c r="DIM16" s="154"/>
      <c r="DIN16" s="154"/>
      <c r="DIO16" s="154"/>
      <c r="DIP16" s="154"/>
      <c r="DIQ16" s="154"/>
      <c r="DIR16" s="154"/>
      <c r="DIS16" s="154"/>
      <c r="DIT16" s="154"/>
      <c r="DIU16" s="154"/>
      <c r="DIV16" s="154"/>
      <c r="DIW16" s="154"/>
      <c r="DIX16" s="154"/>
      <c r="DIY16" s="154"/>
      <c r="DIZ16" s="154"/>
      <c r="DJA16" s="154"/>
      <c r="DJB16" s="154"/>
      <c r="DJC16" s="154"/>
      <c r="DJD16" s="154"/>
      <c r="DJE16" s="154"/>
      <c r="DJF16" s="154"/>
      <c r="DJG16" s="154"/>
      <c r="DJH16" s="154"/>
      <c r="DJI16" s="154"/>
      <c r="DJJ16" s="154"/>
      <c r="DJK16" s="154"/>
      <c r="DJL16" s="154"/>
      <c r="DJM16" s="154"/>
      <c r="DJN16" s="154"/>
      <c r="DJO16" s="154"/>
      <c r="DJP16" s="154"/>
      <c r="DJQ16" s="154"/>
      <c r="DJR16" s="154"/>
      <c r="DJS16" s="154"/>
      <c r="DJT16" s="154"/>
      <c r="DJU16" s="154"/>
      <c r="DJV16" s="154"/>
      <c r="DJW16" s="154"/>
      <c r="DJX16" s="154"/>
      <c r="DJY16" s="154"/>
      <c r="DJZ16" s="154"/>
      <c r="DKA16" s="154"/>
      <c r="DKB16" s="154"/>
      <c r="DKC16" s="154"/>
      <c r="DKD16" s="154"/>
      <c r="DKE16" s="154"/>
      <c r="DKF16" s="154"/>
      <c r="DKG16" s="154"/>
      <c r="DKH16" s="154"/>
      <c r="DKI16" s="154"/>
      <c r="DKJ16" s="154"/>
      <c r="DKK16" s="154"/>
      <c r="DKL16" s="154"/>
      <c r="DKM16" s="154"/>
      <c r="DKN16" s="154"/>
      <c r="DKO16" s="154"/>
      <c r="DKP16" s="154"/>
      <c r="DKQ16" s="154"/>
      <c r="DKR16" s="154"/>
      <c r="DKS16" s="154"/>
      <c r="DKT16" s="154"/>
      <c r="DKU16" s="154"/>
      <c r="DKV16" s="154"/>
      <c r="DKW16" s="154"/>
      <c r="DKX16" s="154"/>
      <c r="DKY16" s="154"/>
      <c r="DKZ16" s="154"/>
      <c r="DLA16" s="154"/>
      <c r="DLB16" s="154"/>
      <c r="DLC16" s="154"/>
      <c r="DLD16" s="154"/>
      <c r="DLE16" s="154"/>
      <c r="DLF16" s="154"/>
      <c r="DLG16" s="154"/>
      <c r="DLH16" s="154"/>
      <c r="DLI16" s="154"/>
      <c r="DLJ16" s="154"/>
      <c r="DLK16" s="154"/>
      <c r="DLL16" s="154"/>
      <c r="DLM16" s="154"/>
      <c r="DLN16" s="154"/>
      <c r="DLO16" s="154"/>
      <c r="DLP16" s="154"/>
      <c r="DLQ16" s="154"/>
      <c r="DLR16" s="154"/>
      <c r="DLS16" s="154"/>
      <c r="DLT16" s="154"/>
      <c r="DLU16" s="154"/>
      <c r="DLV16" s="154"/>
      <c r="DLW16" s="154"/>
      <c r="DLX16" s="154"/>
      <c r="DLY16" s="154"/>
      <c r="DLZ16" s="154"/>
      <c r="DMA16" s="154"/>
      <c r="DMB16" s="154"/>
      <c r="DMC16" s="154"/>
      <c r="DMD16" s="154"/>
      <c r="DME16" s="154"/>
      <c r="DMF16" s="154"/>
      <c r="DMG16" s="154"/>
      <c r="DMH16" s="154"/>
      <c r="DMI16" s="154"/>
      <c r="DMJ16" s="154"/>
      <c r="DMK16" s="154"/>
      <c r="DML16" s="154"/>
      <c r="DMM16" s="154"/>
      <c r="DMN16" s="154"/>
      <c r="DMO16" s="154"/>
      <c r="DMP16" s="154"/>
      <c r="DMQ16" s="154"/>
      <c r="DMR16" s="154"/>
      <c r="DMS16" s="154"/>
      <c r="DMT16" s="154"/>
      <c r="DMU16" s="154"/>
      <c r="DMV16" s="154"/>
      <c r="DMW16" s="154"/>
      <c r="DMX16" s="154"/>
      <c r="DMY16" s="154"/>
      <c r="DMZ16" s="154"/>
      <c r="DNA16" s="154"/>
      <c r="DNB16" s="154"/>
      <c r="DNC16" s="154"/>
      <c r="DND16" s="154"/>
      <c r="DNE16" s="154"/>
      <c r="DNF16" s="154"/>
      <c r="DNG16" s="154"/>
      <c r="DNH16" s="154"/>
      <c r="DNI16" s="154"/>
      <c r="DNJ16" s="154"/>
      <c r="DNK16" s="154"/>
      <c r="DNL16" s="154"/>
      <c r="DNM16" s="154"/>
      <c r="DNN16" s="154"/>
      <c r="DNO16" s="154"/>
      <c r="DNP16" s="154"/>
      <c r="DNQ16" s="154"/>
      <c r="DNR16" s="154"/>
      <c r="DNS16" s="154"/>
      <c r="DNT16" s="154"/>
      <c r="DNU16" s="154"/>
      <c r="DNV16" s="154"/>
      <c r="DNW16" s="154"/>
      <c r="DNX16" s="154"/>
      <c r="DNY16" s="154"/>
      <c r="DNZ16" s="154"/>
      <c r="DOA16" s="154"/>
      <c r="DOB16" s="154"/>
      <c r="DOC16" s="154"/>
      <c r="DOD16" s="154"/>
      <c r="DOE16" s="154"/>
      <c r="DOF16" s="154"/>
      <c r="DOG16" s="154"/>
      <c r="DOH16" s="154"/>
      <c r="DOI16" s="154"/>
      <c r="DOJ16" s="154"/>
      <c r="DOK16" s="154"/>
      <c r="DOL16" s="154"/>
      <c r="DOM16" s="154"/>
      <c r="DON16" s="154"/>
      <c r="DOO16" s="154"/>
      <c r="DOP16" s="154"/>
      <c r="DOQ16" s="154"/>
      <c r="DOR16" s="154"/>
      <c r="DOS16" s="154"/>
      <c r="DOT16" s="154"/>
      <c r="DOU16" s="154"/>
      <c r="DOV16" s="154"/>
      <c r="DOW16" s="154"/>
      <c r="DOX16" s="154"/>
      <c r="DOY16" s="154"/>
      <c r="DOZ16" s="154"/>
      <c r="DPA16" s="154"/>
      <c r="DPB16" s="154"/>
      <c r="DPC16" s="154"/>
      <c r="DPD16" s="154"/>
      <c r="DPE16" s="154"/>
      <c r="DPF16" s="154"/>
      <c r="DPG16" s="154"/>
      <c r="DPH16" s="154"/>
      <c r="DPI16" s="154"/>
      <c r="DPJ16" s="154"/>
      <c r="DPK16" s="154"/>
      <c r="DPL16" s="154"/>
      <c r="DPM16" s="154"/>
      <c r="DPN16" s="154"/>
      <c r="DPO16" s="154"/>
      <c r="DPP16" s="154"/>
      <c r="DPQ16" s="154"/>
      <c r="DPR16" s="154"/>
      <c r="DPS16" s="154"/>
      <c r="DPT16" s="154"/>
      <c r="DPU16" s="154"/>
      <c r="DPV16" s="154"/>
      <c r="DPW16" s="154"/>
      <c r="DPX16" s="154"/>
      <c r="DPY16" s="154"/>
      <c r="DPZ16" s="154"/>
      <c r="DQA16" s="154"/>
      <c r="DQB16" s="154"/>
      <c r="DQC16" s="154"/>
      <c r="DQD16" s="154"/>
      <c r="DQE16" s="154"/>
      <c r="DQF16" s="154"/>
      <c r="DQG16" s="154"/>
      <c r="DQH16" s="154"/>
      <c r="DQI16" s="154"/>
      <c r="DQJ16" s="154"/>
      <c r="DQK16" s="154"/>
      <c r="DQL16" s="154"/>
      <c r="DQM16" s="154"/>
      <c r="DQN16" s="154"/>
      <c r="DQO16" s="154"/>
      <c r="DQP16" s="154"/>
      <c r="DQQ16" s="154"/>
      <c r="DQR16" s="154"/>
      <c r="DQS16" s="154"/>
      <c r="DQT16" s="154"/>
      <c r="DQU16" s="154"/>
      <c r="DQV16" s="154"/>
      <c r="DQW16" s="154"/>
      <c r="DQX16" s="154"/>
      <c r="DQY16" s="154"/>
      <c r="DQZ16" s="154"/>
      <c r="DRA16" s="154"/>
      <c r="DRB16" s="154"/>
      <c r="DRC16" s="154"/>
      <c r="DRD16" s="154"/>
      <c r="DRE16" s="154"/>
      <c r="DRF16" s="154"/>
      <c r="DRG16" s="154"/>
      <c r="DRH16" s="154"/>
      <c r="DRI16" s="154"/>
      <c r="DRJ16" s="154"/>
      <c r="DRK16" s="154"/>
      <c r="DRL16" s="154"/>
      <c r="DRM16" s="154"/>
      <c r="DRN16" s="154"/>
      <c r="DRO16" s="154"/>
      <c r="DRP16" s="154"/>
      <c r="DRQ16" s="154"/>
      <c r="DRR16" s="154"/>
      <c r="DRS16" s="154"/>
      <c r="DRT16" s="154"/>
      <c r="DRU16" s="154"/>
      <c r="DRV16" s="154"/>
      <c r="DRW16" s="154"/>
      <c r="DRX16" s="154"/>
      <c r="DRY16" s="154"/>
      <c r="DRZ16" s="154"/>
      <c r="DSA16" s="154"/>
      <c r="DSB16" s="154"/>
      <c r="DSC16" s="154"/>
      <c r="DSD16" s="154"/>
      <c r="DSE16" s="154"/>
      <c r="DSF16" s="154"/>
      <c r="DSG16" s="154"/>
      <c r="DSH16" s="154"/>
      <c r="DSI16" s="154"/>
      <c r="DSJ16" s="154"/>
      <c r="DSK16" s="154"/>
      <c r="DSL16" s="154"/>
      <c r="DSM16" s="154"/>
      <c r="DSN16" s="154"/>
      <c r="DSO16" s="154"/>
      <c r="DSP16" s="154"/>
      <c r="DSQ16" s="154"/>
      <c r="DSR16" s="154"/>
      <c r="DSS16" s="154"/>
      <c r="DST16" s="154"/>
      <c r="DSU16" s="154"/>
      <c r="DSV16" s="154"/>
      <c r="DSW16" s="154"/>
      <c r="DSX16" s="154"/>
      <c r="DSY16" s="154"/>
      <c r="DSZ16" s="154"/>
      <c r="DTA16" s="154"/>
      <c r="DTB16" s="154"/>
      <c r="DTC16" s="154"/>
      <c r="DTD16" s="154"/>
      <c r="DTE16" s="154"/>
      <c r="DTF16" s="154"/>
      <c r="DTG16" s="154"/>
      <c r="DTH16" s="154"/>
      <c r="DTI16" s="154"/>
      <c r="DTJ16" s="154"/>
      <c r="DTK16" s="154"/>
      <c r="DTL16" s="154"/>
      <c r="DTM16" s="154"/>
      <c r="DTN16" s="154"/>
      <c r="DTO16" s="154"/>
      <c r="DTP16" s="154"/>
      <c r="DTQ16" s="154"/>
      <c r="DTR16" s="154"/>
      <c r="DTS16" s="154"/>
      <c r="DTT16" s="154"/>
      <c r="DTU16" s="154"/>
      <c r="DTV16" s="154"/>
      <c r="DTW16" s="154"/>
      <c r="DTX16" s="154"/>
      <c r="DTY16" s="154"/>
      <c r="DTZ16" s="154"/>
      <c r="DUA16" s="154"/>
      <c r="DUB16" s="154"/>
      <c r="DUC16" s="154"/>
      <c r="DUD16" s="154"/>
      <c r="DUE16" s="154"/>
      <c r="DUF16" s="154"/>
      <c r="DUG16" s="154"/>
      <c r="DUH16" s="154"/>
      <c r="DUI16" s="154"/>
      <c r="DUJ16" s="154"/>
      <c r="DUK16" s="154"/>
      <c r="DUL16" s="154"/>
      <c r="DUM16" s="154"/>
      <c r="DUN16" s="154"/>
      <c r="DUO16" s="154"/>
      <c r="DUP16" s="154"/>
      <c r="DUQ16" s="154"/>
      <c r="DUR16" s="154"/>
      <c r="DUS16" s="154"/>
      <c r="DUT16" s="154"/>
      <c r="DUU16" s="154"/>
      <c r="DUV16" s="154"/>
      <c r="DUW16" s="154"/>
      <c r="DUX16" s="154"/>
      <c r="DUY16" s="154"/>
      <c r="DUZ16" s="154"/>
      <c r="DVA16" s="154"/>
      <c r="DVB16" s="154"/>
      <c r="DVC16" s="154"/>
      <c r="DVD16" s="154"/>
      <c r="DVE16" s="154"/>
      <c r="DVF16" s="154"/>
      <c r="DVG16" s="154"/>
      <c r="DVH16" s="154"/>
      <c r="DVI16" s="154"/>
      <c r="DVJ16" s="154"/>
      <c r="DVK16" s="154"/>
      <c r="DVL16" s="154"/>
      <c r="DVM16" s="154"/>
      <c r="DVN16" s="154"/>
      <c r="DVO16" s="154"/>
      <c r="DVP16" s="154"/>
      <c r="DVQ16" s="154"/>
      <c r="DVR16" s="154"/>
      <c r="DVS16" s="154"/>
      <c r="DVT16" s="154"/>
      <c r="DVU16" s="154"/>
      <c r="DVV16" s="154"/>
      <c r="DVW16" s="154"/>
      <c r="DVX16" s="154"/>
      <c r="DVY16" s="154"/>
      <c r="DVZ16" s="154"/>
      <c r="DWA16" s="154"/>
      <c r="DWB16" s="154"/>
      <c r="DWC16" s="154"/>
      <c r="DWD16" s="154"/>
      <c r="DWE16" s="154"/>
      <c r="DWF16" s="154"/>
      <c r="DWG16" s="154"/>
      <c r="DWH16" s="154"/>
      <c r="DWI16" s="154"/>
      <c r="DWJ16" s="154"/>
      <c r="DWK16" s="154"/>
      <c r="DWL16" s="154"/>
      <c r="DWM16" s="154"/>
      <c r="DWN16" s="154"/>
      <c r="DWO16" s="154"/>
      <c r="DWP16" s="154"/>
      <c r="DWQ16" s="154"/>
      <c r="DWR16" s="154"/>
      <c r="DWS16" s="154"/>
      <c r="DWT16" s="154"/>
      <c r="DWU16" s="154"/>
      <c r="DWV16" s="154"/>
      <c r="DWW16" s="154"/>
      <c r="DWX16" s="154"/>
      <c r="DWY16" s="154"/>
      <c r="DWZ16" s="154"/>
      <c r="DXA16" s="154"/>
      <c r="DXB16" s="154"/>
      <c r="DXC16" s="154"/>
      <c r="DXD16" s="154"/>
      <c r="DXE16" s="154"/>
      <c r="DXF16" s="154"/>
      <c r="DXG16" s="154"/>
      <c r="DXH16" s="154"/>
      <c r="DXI16" s="154"/>
      <c r="DXJ16" s="154"/>
      <c r="DXK16" s="154"/>
      <c r="DXL16" s="154"/>
      <c r="DXM16" s="154"/>
      <c r="DXN16" s="154"/>
      <c r="DXO16" s="154"/>
      <c r="DXP16" s="154"/>
      <c r="DXQ16" s="154"/>
      <c r="DXR16" s="154"/>
      <c r="DXS16" s="154"/>
      <c r="DXT16" s="154"/>
      <c r="DXU16" s="154"/>
      <c r="DXV16" s="154"/>
      <c r="DXW16" s="154"/>
      <c r="DXX16" s="154"/>
      <c r="DXY16" s="154"/>
      <c r="DXZ16" s="154"/>
      <c r="DYA16" s="154"/>
      <c r="DYB16" s="154"/>
      <c r="DYC16" s="154"/>
      <c r="DYD16" s="154"/>
      <c r="DYE16" s="154"/>
      <c r="DYF16" s="154"/>
      <c r="DYG16" s="154"/>
      <c r="DYH16" s="154"/>
      <c r="DYI16" s="154"/>
      <c r="DYJ16" s="154"/>
      <c r="DYK16" s="154"/>
      <c r="DYL16" s="154"/>
      <c r="DYM16" s="154"/>
      <c r="DYN16" s="154"/>
      <c r="DYO16" s="154"/>
      <c r="DYP16" s="154"/>
      <c r="DYQ16" s="154"/>
      <c r="DYR16" s="154"/>
      <c r="DYS16" s="154"/>
      <c r="DYT16" s="154"/>
      <c r="DYU16" s="154"/>
      <c r="DYV16" s="154"/>
      <c r="DYW16" s="154"/>
      <c r="DYX16" s="154"/>
      <c r="DYY16" s="154"/>
      <c r="DYZ16" s="154"/>
      <c r="DZA16" s="154"/>
      <c r="DZB16" s="154"/>
      <c r="DZC16" s="154"/>
      <c r="DZD16" s="154"/>
      <c r="DZE16" s="154"/>
      <c r="DZF16" s="154"/>
      <c r="DZG16" s="154"/>
      <c r="DZH16" s="154"/>
      <c r="DZI16" s="154"/>
      <c r="DZJ16" s="154"/>
      <c r="DZK16" s="154"/>
      <c r="DZL16" s="154"/>
      <c r="DZM16" s="154"/>
      <c r="DZN16" s="154"/>
      <c r="DZO16" s="154"/>
      <c r="DZP16" s="154"/>
      <c r="DZQ16" s="154"/>
      <c r="DZR16" s="154"/>
      <c r="DZS16" s="154"/>
      <c r="DZT16" s="154"/>
      <c r="DZU16" s="154"/>
      <c r="DZV16" s="154"/>
      <c r="DZW16" s="154"/>
      <c r="DZX16" s="154"/>
      <c r="DZY16" s="154"/>
      <c r="DZZ16" s="154"/>
      <c r="EAA16" s="154"/>
      <c r="EAB16" s="154"/>
      <c r="EAC16" s="154"/>
      <c r="EAD16" s="154"/>
      <c r="EAE16" s="154"/>
      <c r="EAF16" s="154"/>
      <c r="EAG16" s="154"/>
      <c r="EAH16" s="154"/>
      <c r="EAI16" s="154"/>
      <c r="EAJ16" s="154"/>
      <c r="EAK16" s="154"/>
      <c r="EAL16" s="154"/>
      <c r="EAM16" s="154"/>
      <c r="EAN16" s="154"/>
      <c r="EAO16" s="154"/>
      <c r="EAP16" s="154"/>
      <c r="EAQ16" s="154"/>
      <c r="EAR16" s="154"/>
      <c r="EAS16" s="154"/>
      <c r="EAT16" s="154"/>
      <c r="EAU16" s="154"/>
      <c r="EAV16" s="154"/>
      <c r="EAW16" s="154"/>
      <c r="EAX16" s="154"/>
      <c r="EAY16" s="154"/>
      <c r="EAZ16" s="154"/>
      <c r="EBA16" s="154"/>
      <c r="EBB16" s="154"/>
      <c r="EBC16" s="154"/>
      <c r="EBD16" s="154"/>
      <c r="EBE16" s="154"/>
      <c r="EBF16" s="154"/>
      <c r="EBG16" s="154"/>
      <c r="EBH16" s="154"/>
      <c r="EBI16" s="154"/>
      <c r="EBJ16" s="154"/>
      <c r="EBK16" s="154"/>
      <c r="EBL16" s="154"/>
      <c r="EBM16" s="154"/>
      <c r="EBN16" s="154"/>
      <c r="EBO16" s="154"/>
      <c r="EBP16" s="154"/>
      <c r="EBQ16" s="154"/>
      <c r="EBR16" s="154"/>
      <c r="EBS16" s="154"/>
      <c r="EBT16" s="154"/>
      <c r="EBU16" s="154"/>
      <c r="EBV16" s="154"/>
      <c r="EBW16" s="154"/>
      <c r="EBX16" s="154"/>
      <c r="EBY16" s="154"/>
      <c r="EBZ16" s="154"/>
      <c r="ECA16" s="154"/>
      <c r="ECB16" s="154"/>
      <c r="ECC16" s="154"/>
      <c r="ECD16" s="154"/>
      <c r="ECE16" s="154"/>
      <c r="ECF16" s="154"/>
      <c r="ECG16" s="154"/>
      <c r="ECH16" s="154"/>
      <c r="ECI16" s="154"/>
      <c r="ECJ16" s="154"/>
      <c r="ECK16" s="154"/>
      <c r="ECL16" s="154"/>
      <c r="ECM16" s="154"/>
      <c r="ECN16" s="154"/>
      <c r="ECO16" s="154"/>
      <c r="ECP16" s="154"/>
      <c r="ECQ16" s="154"/>
      <c r="ECR16" s="154"/>
      <c r="ECS16" s="154"/>
      <c r="ECT16" s="154"/>
      <c r="ECU16" s="154"/>
      <c r="ECV16" s="154"/>
      <c r="ECW16" s="154"/>
      <c r="ECX16" s="154"/>
      <c r="ECY16" s="154"/>
      <c r="ECZ16" s="154"/>
      <c r="EDA16" s="154"/>
      <c r="EDB16" s="154"/>
      <c r="EDC16" s="154"/>
      <c r="EDD16" s="154"/>
      <c r="EDE16" s="154"/>
      <c r="EDF16" s="154"/>
      <c r="EDG16" s="154"/>
      <c r="EDH16" s="154"/>
      <c r="EDI16" s="154"/>
      <c r="EDJ16" s="154"/>
      <c r="EDK16" s="154"/>
      <c r="EDL16" s="154"/>
      <c r="EDM16" s="154"/>
      <c r="EDN16" s="154"/>
      <c r="EDO16" s="154"/>
      <c r="EDP16" s="154"/>
      <c r="EDQ16" s="154"/>
      <c r="EDR16" s="154"/>
      <c r="EDS16" s="154"/>
      <c r="EDT16" s="154"/>
      <c r="EDU16" s="154"/>
      <c r="EDV16" s="154"/>
      <c r="EDW16" s="154"/>
      <c r="EDX16" s="154"/>
      <c r="EDY16" s="154"/>
      <c r="EDZ16" s="154"/>
      <c r="EEA16" s="154"/>
      <c r="EEB16" s="154"/>
      <c r="EEC16" s="154"/>
      <c r="EED16" s="154"/>
      <c r="EEE16" s="154"/>
      <c r="EEF16" s="154"/>
      <c r="EEG16" s="154"/>
      <c r="EEH16" s="154"/>
      <c r="EEI16" s="154"/>
      <c r="EEJ16" s="154"/>
      <c r="EEK16" s="154"/>
      <c r="EEL16" s="154"/>
      <c r="EEM16" s="154"/>
      <c r="EEN16" s="154"/>
      <c r="EEO16" s="154"/>
      <c r="EEP16" s="154"/>
      <c r="EEQ16" s="154"/>
      <c r="EER16" s="154"/>
      <c r="EES16" s="154"/>
      <c r="EET16" s="154"/>
      <c r="EEU16" s="154"/>
      <c r="EEV16" s="154"/>
      <c r="EEW16" s="154"/>
      <c r="EEX16" s="154"/>
      <c r="EEY16" s="154"/>
      <c r="EEZ16" s="154"/>
      <c r="EFA16" s="154"/>
      <c r="EFB16" s="154"/>
      <c r="EFC16" s="154"/>
      <c r="EFD16" s="154"/>
      <c r="EFE16" s="154"/>
      <c r="EFF16" s="154"/>
      <c r="EFG16" s="154"/>
      <c r="EFH16" s="154"/>
      <c r="EFI16" s="154"/>
      <c r="EFJ16" s="154"/>
      <c r="EFK16" s="154"/>
      <c r="EFL16" s="154"/>
      <c r="EFM16" s="154"/>
      <c r="EFN16" s="154"/>
      <c r="EFO16" s="154"/>
      <c r="EFP16" s="154"/>
      <c r="EFQ16" s="154"/>
      <c r="EFR16" s="154"/>
      <c r="EFS16" s="154"/>
      <c r="EFT16" s="154"/>
      <c r="EFU16" s="154"/>
      <c r="EFV16" s="154"/>
      <c r="EFW16" s="154"/>
      <c r="EFX16" s="154"/>
      <c r="EFY16" s="154"/>
      <c r="EFZ16" s="154"/>
      <c r="EGA16" s="154"/>
      <c r="EGB16" s="154"/>
      <c r="EGC16" s="154"/>
      <c r="EGD16" s="154"/>
      <c r="EGE16" s="154"/>
      <c r="EGF16" s="154"/>
      <c r="EGG16" s="154"/>
      <c r="EGH16" s="154"/>
      <c r="EGI16" s="154"/>
      <c r="EGJ16" s="154"/>
      <c r="EGK16" s="154"/>
      <c r="EGL16" s="154"/>
      <c r="EGM16" s="154"/>
      <c r="EGN16" s="154"/>
      <c r="EGO16" s="154"/>
      <c r="EGP16" s="154"/>
      <c r="EGQ16" s="154"/>
      <c r="EGR16" s="154"/>
      <c r="EGS16" s="154"/>
      <c r="EGT16" s="154"/>
      <c r="EGU16" s="154"/>
      <c r="EGV16" s="154"/>
      <c r="EGW16" s="154"/>
      <c r="EGX16" s="154"/>
      <c r="EGY16" s="154"/>
      <c r="EGZ16" s="154"/>
      <c r="EHA16" s="154"/>
      <c r="EHB16" s="154"/>
      <c r="EHC16" s="154"/>
      <c r="EHD16" s="154"/>
      <c r="EHE16" s="154"/>
      <c r="EHF16" s="154"/>
      <c r="EHG16" s="154"/>
      <c r="EHH16" s="154"/>
      <c r="EHI16" s="154"/>
      <c r="EHJ16" s="154"/>
      <c r="EHK16" s="154"/>
      <c r="EHL16" s="154"/>
      <c r="EHM16" s="154"/>
      <c r="EHN16" s="154"/>
      <c r="EHO16" s="154"/>
      <c r="EHP16" s="154"/>
      <c r="EHQ16" s="154"/>
      <c r="EHR16" s="154"/>
      <c r="EHS16" s="154"/>
      <c r="EHT16" s="154"/>
      <c r="EHU16" s="154"/>
      <c r="EHV16" s="154"/>
      <c r="EHW16" s="154"/>
      <c r="EHX16" s="154"/>
      <c r="EHY16" s="154"/>
      <c r="EHZ16" s="154"/>
      <c r="EIA16" s="154"/>
      <c r="EIB16" s="154"/>
      <c r="EIC16" s="154"/>
      <c r="EID16" s="154"/>
      <c r="EIE16" s="154"/>
      <c r="EIF16" s="154"/>
      <c r="EIG16" s="154"/>
      <c r="EIH16" s="154"/>
      <c r="EII16" s="154"/>
      <c r="EIJ16" s="154"/>
      <c r="EIK16" s="154"/>
      <c r="EIL16" s="154"/>
      <c r="EIM16" s="154"/>
      <c r="EIN16" s="154"/>
      <c r="EIO16" s="154"/>
      <c r="EIP16" s="154"/>
      <c r="EIQ16" s="154"/>
      <c r="EIR16" s="154"/>
      <c r="EIS16" s="154"/>
      <c r="EIT16" s="154"/>
      <c r="EIU16" s="154"/>
      <c r="EIV16" s="154"/>
      <c r="EIW16" s="154"/>
      <c r="EIX16" s="154"/>
      <c r="EIY16" s="154"/>
      <c r="EIZ16" s="154"/>
      <c r="EJA16" s="154"/>
      <c r="EJB16" s="154"/>
      <c r="EJC16" s="154"/>
      <c r="EJD16" s="154"/>
      <c r="EJE16" s="154"/>
      <c r="EJF16" s="154"/>
      <c r="EJG16" s="154"/>
      <c r="EJH16" s="154"/>
      <c r="EJI16" s="154"/>
      <c r="EJJ16" s="154"/>
      <c r="EJK16" s="154"/>
      <c r="EJL16" s="154"/>
      <c r="EJM16" s="154"/>
      <c r="EJN16" s="154"/>
      <c r="EJO16" s="154"/>
      <c r="EJP16" s="154"/>
      <c r="EJQ16" s="154"/>
      <c r="EJR16" s="154"/>
      <c r="EJS16" s="154"/>
      <c r="EJT16" s="154"/>
      <c r="EJU16" s="154"/>
      <c r="EJV16" s="154"/>
      <c r="EJW16" s="154"/>
      <c r="EJX16" s="154"/>
      <c r="EJY16" s="154"/>
      <c r="EJZ16" s="154"/>
      <c r="EKA16" s="154"/>
      <c r="EKB16" s="154"/>
      <c r="EKC16" s="154"/>
      <c r="EKD16" s="154"/>
      <c r="EKE16" s="154"/>
      <c r="EKF16" s="154"/>
      <c r="EKG16" s="154"/>
      <c r="EKH16" s="154"/>
      <c r="EKI16" s="154"/>
      <c r="EKJ16" s="154"/>
      <c r="EKK16" s="154"/>
      <c r="EKL16" s="154"/>
      <c r="EKM16" s="154"/>
      <c r="EKN16" s="154"/>
      <c r="EKO16" s="154"/>
      <c r="EKP16" s="154"/>
      <c r="EKQ16" s="154"/>
      <c r="EKR16" s="154"/>
      <c r="EKS16" s="154"/>
      <c r="EKT16" s="154"/>
      <c r="EKU16" s="154"/>
      <c r="EKV16" s="154"/>
      <c r="EKW16" s="154"/>
      <c r="EKX16" s="154"/>
      <c r="EKY16" s="154"/>
      <c r="EKZ16" s="154"/>
      <c r="ELA16" s="154"/>
      <c r="ELB16" s="154"/>
      <c r="ELC16" s="154"/>
      <c r="ELD16" s="154"/>
      <c r="ELE16" s="154"/>
      <c r="ELF16" s="154"/>
      <c r="ELG16" s="154"/>
      <c r="ELH16" s="154"/>
      <c r="ELI16" s="154"/>
      <c r="ELJ16" s="154"/>
      <c r="ELK16" s="154"/>
      <c r="ELL16" s="154"/>
      <c r="ELM16" s="154"/>
      <c r="ELN16" s="154"/>
      <c r="ELO16" s="154"/>
      <c r="ELP16" s="154"/>
      <c r="ELQ16" s="154"/>
      <c r="ELR16" s="154"/>
      <c r="ELS16" s="154"/>
      <c r="ELT16" s="154"/>
      <c r="ELU16" s="154"/>
      <c r="ELV16" s="154"/>
      <c r="ELW16" s="154"/>
      <c r="ELX16" s="154"/>
      <c r="ELY16" s="154"/>
      <c r="ELZ16" s="154"/>
      <c r="EMA16" s="154"/>
      <c r="EMB16" s="154"/>
      <c r="EMC16" s="154"/>
      <c r="EMD16" s="154"/>
      <c r="EME16" s="154"/>
      <c r="EMF16" s="154"/>
      <c r="EMG16" s="154"/>
      <c r="EMH16" s="154"/>
      <c r="EMI16" s="154"/>
      <c r="EMJ16" s="154"/>
      <c r="EMK16" s="154"/>
      <c r="EML16" s="154"/>
      <c r="EMM16" s="154"/>
      <c r="EMN16" s="154"/>
      <c r="EMO16" s="154"/>
      <c r="EMP16" s="154"/>
      <c r="EMQ16" s="154"/>
      <c r="EMR16" s="154"/>
      <c r="EMS16" s="154"/>
      <c r="EMT16" s="154"/>
      <c r="EMU16" s="154"/>
      <c r="EMV16" s="154"/>
      <c r="EMW16" s="154"/>
      <c r="EMX16" s="154"/>
      <c r="EMY16" s="154"/>
      <c r="EMZ16" s="154"/>
      <c r="ENA16" s="154"/>
      <c r="ENB16" s="154"/>
      <c r="ENC16" s="154"/>
      <c r="END16" s="154"/>
      <c r="ENE16" s="154"/>
      <c r="ENF16" s="154"/>
      <c r="ENG16" s="154"/>
      <c r="ENH16" s="154"/>
      <c r="ENI16" s="154"/>
      <c r="ENJ16" s="154"/>
      <c r="ENK16" s="154"/>
      <c r="ENL16" s="154"/>
      <c r="ENM16" s="154"/>
      <c r="ENN16" s="154"/>
      <c r="ENO16" s="154"/>
      <c r="ENP16" s="154"/>
      <c r="ENQ16" s="154"/>
      <c r="ENR16" s="154"/>
      <c r="ENS16" s="154"/>
      <c r="ENT16" s="154"/>
      <c r="ENU16" s="154"/>
      <c r="ENV16" s="154"/>
      <c r="ENW16" s="154"/>
      <c r="ENX16" s="154"/>
      <c r="ENY16" s="154"/>
      <c r="ENZ16" s="154"/>
      <c r="EOA16" s="154"/>
      <c r="EOB16" s="154"/>
      <c r="EOC16" s="154"/>
      <c r="EOD16" s="154"/>
      <c r="EOE16" s="154"/>
      <c r="EOF16" s="154"/>
      <c r="EOG16" s="154"/>
      <c r="EOH16" s="154"/>
      <c r="EOI16" s="154"/>
      <c r="EOJ16" s="154"/>
      <c r="EOK16" s="154"/>
      <c r="EOL16" s="154"/>
      <c r="EOM16" s="154"/>
      <c r="EON16" s="154"/>
      <c r="EOO16" s="154"/>
      <c r="EOP16" s="154"/>
      <c r="EOQ16" s="154"/>
      <c r="EOR16" s="154"/>
      <c r="EOS16" s="154"/>
      <c r="EOT16" s="154"/>
      <c r="EOU16" s="154"/>
      <c r="EOV16" s="154"/>
      <c r="EOW16" s="154"/>
      <c r="EOX16" s="154"/>
      <c r="EOY16" s="154"/>
      <c r="EOZ16" s="154"/>
      <c r="EPA16" s="154"/>
      <c r="EPB16" s="154"/>
      <c r="EPC16" s="154"/>
      <c r="EPD16" s="154"/>
      <c r="EPE16" s="154"/>
      <c r="EPF16" s="154"/>
      <c r="EPG16" s="154"/>
      <c r="EPH16" s="154"/>
      <c r="EPI16" s="154"/>
      <c r="EPJ16" s="154"/>
      <c r="EPK16" s="154"/>
      <c r="EPL16" s="154"/>
      <c r="EPM16" s="154"/>
      <c r="EPN16" s="154"/>
      <c r="EPO16" s="154"/>
      <c r="EPP16" s="154"/>
      <c r="EPQ16" s="154"/>
      <c r="EPR16" s="154"/>
      <c r="EPS16" s="154"/>
      <c r="EPT16" s="154"/>
      <c r="EPU16" s="154"/>
      <c r="EPV16" s="154"/>
      <c r="EPW16" s="154"/>
      <c r="EPX16" s="154"/>
      <c r="EPY16" s="154"/>
      <c r="EPZ16" s="154"/>
      <c r="EQA16" s="154"/>
      <c r="EQB16" s="154"/>
      <c r="EQC16" s="154"/>
      <c r="EQD16" s="154"/>
      <c r="EQE16" s="154"/>
      <c r="EQF16" s="154"/>
      <c r="EQG16" s="154"/>
      <c r="EQH16" s="154"/>
      <c r="EQI16" s="154"/>
      <c r="EQJ16" s="154"/>
      <c r="EQK16" s="154"/>
      <c r="EQL16" s="154"/>
      <c r="EQM16" s="154"/>
      <c r="EQN16" s="154"/>
      <c r="EQO16" s="154"/>
      <c r="EQP16" s="154"/>
      <c r="EQQ16" s="154"/>
      <c r="EQR16" s="154"/>
      <c r="EQS16" s="154"/>
      <c r="EQT16" s="154"/>
      <c r="EQU16" s="154"/>
      <c r="EQV16" s="154"/>
      <c r="EQW16" s="154"/>
      <c r="EQX16" s="154"/>
      <c r="EQY16" s="154"/>
      <c r="EQZ16" s="154"/>
      <c r="ERA16" s="154"/>
      <c r="ERB16" s="154"/>
      <c r="ERC16" s="154"/>
      <c r="ERD16" s="154"/>
      <c r="ERE16" s="154"/>
      <c r="ERF16" s="154"/>
      <c r="ERG16" s="154"/>
      <c r="ERH16" s="154"/>
      <c r="ERI16" s="154"/>
      <c r="ERJ16" s="154"/>
      <c r="ERK16" s="154"/>
      <c r="ERL16" s="154"/>
      <c r="ERM16" s="154"/>
      <c r="ERN16" s="154"/>
      <c r="ERO16" s="154"/>
      <c r="ERP16" s="154"/>
      <c r="ERQ16" s="154"/>
      <c r="ERR16" s="154"/>
      <c r="ERS16" s="154"/>
      <c r="ERT16" s="154"/>
      <c r="ERU16" s="154"/>
      <c r="ERV16" s="154"/>
      <c r="ERW16" s="154"/>
      <c r="ERX16" s="154"/>
      <c r="ERY16" s="154"/>
      <c r="ERZ16" s="154"/>
      <c r="ESA16" s="154"/>
      <c r="ESB16" s="154"/>
      <c r="ESC16" s="154"/>
      <c r="ESD16" s="154"/>
      <c r="ESE16" s="154"/>
      <c r="ESF16" s="154"/>
      <c r="ESG16" s="154"/>
      <c r="ESH16" s="154"/>
      <c r="ESI16" s="154"/>
      <c r="ESJ16" s="154"/>
      <c r="ESK16" s="154"/>
      <c r="ESL16" s="154"/>
      <c r="ESM16" s="154"/>
      <c r="ESN16" s="154"/>
      <c r="ESO16" s="154"/>
      <c r="ESP16" s="154"/>
      <c r="ESQ16" s="154"/>
      <c r="ESR16" s="154"/>
      <c r="ESS16" s="154"/>
      <c r="EST16" s="154"/>
      <c r="ESU16" s="154"/>
      <c r="ESV16" s="154"/>
      <c r="ESW16" s="154"/>
      <c r="ESX16" s="154"/>
      <c r="ESY16" s="154"/>
      <c r="ESZ16" s="154"/>
      <c r="ETA16" s="154"/>
      <c r="ETB16" s="154"/>
      <c r="ETC16" s="154"/>
      <c r="ETD16" s="154"/>
      <c r="ETE16" s="154"/>
      <c r="ETF16" s="154"/>
      <c r="ETG16" s="154"/>
      <c r="ETH16" s="154"/>
      <c r="ETI16" s="154"/>
      <c r="ETJ16" s="154"/>
      <c r="ETK16" s="154"/>
      <c r="ETL16" s="154"/>
      <c r="ETM16" s="154"/>
      <c r="ETN16" s="154"/>
      <c r="ETO16" s="154"/>
      <c r="ETP16" s="154"/>
      <c r="ETQ16" s="154"/>
      <c r="ETR16" s="154"/>
      <c r="ETS16" s="154"/>
      <c r="ETT16" s="154"/>
      <c r="ETU16" s="154"/>
      <c r="ETV16" s="154"/>
      <c r="ETW16" s="154"/>
      <c r="ETX16" s="154"/>
      <c r="ETY16" s="154"/>
      <c r="ETZ16" s="154"/>
      <c r="EUA16" s="154"/>
      <c r="EUB16" s="154"/>
      <c r="EUC16" s="154"/>
      <c r="EUD16" s="154"/>
      <c r="EUE16" s="154"/>
      <c r="EUF16" s="154"/>
      <c r="EUG16" s="154"/>
      <c r="EUH16" s="154"/>
      <c r="EUI16" s="154"/>
      <c r="EUJ16" s="154"/>
      <c r="EUK16" s="154"/>
      <c r="EUL16" s="154"/>
      <c r="EUM16" s="154"/>
      <c r="EUN16" s="154"/>
      <c r="EUO16" s="154"/>
      <c r="EUP16" s="154"/>
      <c r="EUQ16" s="154"/>
      <c r="EUR16" s="154"/>
      <c r="EUS16" s="154"/>
      <c r="EUT16" s="154"/>
      <c r="EUU16" s="154"/>
      <c r="EUV16" s="154"/>
      <c r="EUW16" s="154"/>
      <c r="EUX16" s="154"/>
      <c r="EUY16" s="154"/>
      <c r="EUZ16" s="154"/>
      <c r="EVA16" s="154"/>
      <c r="EVB16" s="154"/>
      <c r="EVC16" s="154"/>
      <c r="EVD16" s="154"/>
      <c r="EVE16" s="154"/>
      <c r="EVF16" s="154"/>
      <c r="EVG16" s="154"/>
      <c r="EVH16" s="154"/>
      <c r="EVI16" s="154"/>
      <c r="EVJ16" s="154"/>
      <c r="EVK16" s="154"/>
      <c r="EVL16" s="154"/>
      <c r="EVM16" s="154"/>
      <c r="EVN16" s="154"/>
      <c r="EVO16" s="154"/>
      <c r="EVP16" s="154"/>
      <c r="EVQ16" s="154"/>
      <c r="EVR16" s="154"/>
      <c r="EVS16" s="154"/>
      <c r="EVT16" s="154"/>
      <c r="EVU16" s="154"/>
      <c r="EVV16" s="154"/>
      <c r="EVW16" s="154"/>
      <c r="EVX16" s="154"/>
      <c r="EVY16" s="154"/>
      <c r="EVZ16" s="154"/>
      <c r="EWA16" s="154"/>
      <c r="EWB16" s="154"/>
      <c r="EWC16" s="154"/>
      <c r="EWD16" s="154"/>
      <c r="EWE16" s="154"/>
      <c r="EWF16" s="154"/>
      <c r="EWG16" s="154"/>
      <c r="EWH16" s="154"/>
      <c r="EWI16" s="154"/>
      <c r="EWJ16" s="154"/>
      <c r="EWK16" s="154"/>
      <c r="EWL16" s="154"/>
      <c r="EWM16" s="154"/>
      <c r="EWN16" s="154"/>
      <c r="EWO16" s="154"/>
      <c r="EWP16" s="154"/>
      <c r="EWQ16" s="154"/>
      <c r="EWR16" s="154"/>
      <c r="EWS16" s="154"/>
      <c r="EWT16" s="154"/>
      <c r="EWU16" s="154"/>
      <c r="EWV16" s="154"/>
      <c r="EWW16" s="154"/>
      <c r="EWX16" s="154"/>
      <c r="EWY16" s="154"/>
      <c r="EWZ16" s="154"/>
      <c r="EXA16" s="154"/>
      <c r="EXB16" s="154"/>
      <c r="EXC16" s="154"/>
      <c r="EXD16" s="154"/>
      <c r="EXE16" s="154"/>
      <c r="EXF16" s="154"/>
      <c r="EXG16" s="154"/>
      <c r="EXH16" s="154"/>
      <c r="EXI16" s="154"/>
      <c r="EXJ16" s="154"/>
      <c r="EXK16" s="154"/>
      <c r="EXL16" s="154"/>
      <c r="EXM16" s="154"/>
      <c r="EXN16" s="154"/>
      <c r="EXO16" s="154"/>
      <c r="EXP16" s="154"/>
      <c r="EXQ16" s="154"/>
      <c r="EXR16" s="154"/>
      <c r="EXS16" s="154"/>
      <c r="EXT16" s="154"/>
      <c r="EXU16" s="154"/>
      <c r="EXV16" s="154"/>
      <c r="EXW16" s="154"/>
      <c r="EXX16" s="154"/>
      <c r="EXY16" s="154"/>
      <c r="EXZ16" s="154"/>
      <c r="EYA16" s="154"/>
      <c r="EYB16" s="154"/>
      <c r="EYC16" s="154"/>
      <c r="EYD16" s="154"/>
      <c r="EYE16" s="154"/>
      <c r="EYF16" s="154"/>
      <c r="EYG16" s="154"/>
      <c r="EYH16" s="154"/>
      <c r="EYI16" s="154"/>
      <c r="EYJ16" s="154"/>
      <c r="EYK16" s="154"/>
      <c r="EYL16" s="154"/>
      <c r="EYM16" s="154"/>
      <c r="EYN16" s="154"/>
      <c r="EYO16" s="154"/>
      <c r="EYP16" s="154"/>
      <c r="EYQ16" s="154"/>
      <c r="EYR16" s="154"/>
      <c r="EYS16" s="154"/>
      <c r="EYT16" s="154"/>
      <c r="EYU16" s="154"/>
      <c r="EYV16" s="154"/>
      <c r="EYW16" s="154"/>
      <c r="EYX16" s="154"/>
      <c r="EYY16" s="154"/>
      <c r="EYZ16" s="154"/>
      <c r="EZA16" s="154"/>
      <c r="EZB16" s="154"/>
      <c r="EZC16" s="154"/>
      <c r="EZD16" s="154"/>
      <c r="EZE16" s="154"/>
      <c r="EZF16" s="154"/>
      <c r="EZG16" s="154"/>
      <c r="EZH16" s="154"/>
      <c r="EZI16" s="154"/>
      <c r="EZJ16" s="154"/>
      <c r="EZK16" s="154"/>
      <c r="EZL16" s="154"/>
      <c r="EZM16" s="154"/>
      <c r="EZN16" s="154"/>
      <c r="EZO16" s="154"/>
      <c r="EZP16" s="154"/>
      <c r="EZQ16" s="154"/>
      <c r="EZR16" s="154"/>
      <c r="EZS16" s="154"/>
      <c r="EZT16" s="154"/>
      <c r="EZU16" s="154"/>
      <c r="EZV16" s="154"/>
      <c r="EZW16" s="154"/>
      <c r="EZX16" s="154"/>
      <c r="EZY16" s="154"/>
      <c r="EZZ16" s="154"/>
      <c r="FAA16" s="154"/>
      <c r="FAB16" s="154"/>
      <c r="FAC16" s="154"/>
      <c r="FAD16" s="154"/>
      <c r="FAE16" s="154"/>
      <c r="FAF16" s="154"/>
      <c r="FAG16" s="154"/>
      <c r="FAH16" s="154"/>
      <c r="FAI16" s="154"/>
      <c r="FAJ16" s="154"/>
      <c r="FAK16" s="154"/>
      <c r="FAL16" s="154"/>
      <c r="FAM16" s="154"/>
      <c r="FAN16" s="154"/>
      <c r="FAO16" s="154"/>
      <c r="FAP16" s="154"/>
      <c r="FAQ16" s="154"/>
      <c r="FAR16" s="154"/>
      <c r="FAS16" s="154"/>
      <c r="FAT16" s="154"/>
      <c r="FAU16" s="154"/>
      <c r="FAV16" s="154"/>
      <c r="FAW16" s="154"/>
      <c r="FAX16" s="154"/>
      <c r="FAY16" s="154"/>
      <c r="FAZ16" s="154"/>
      <c r="FBA16" s="154"/>
      <c r="FBB16" s="154"/>
      <c r="FBC16" s="154"/>
      <c r="FBD16" s="154"/>
      <c r="FBE16" s="154"/>
      <c r="FBF16" s="154"/>
      <c r="FBG16" s="154"/>
      <c r="FBH16" s="154"/>
      <c r="FBI16" s="154"/>
      <c r="FBJ16" s="154"/>
      <c r="FBK16" s="154"/>
      <c r="FBL16" s="154"/>
      <c r="FBM16" s="154"/>
      <c r="FBN16" s="154"/>
      <c r="FBO16" s="154"/>
      <c r="FBP16" s="154"/>
      <c r="FBQ16" s="154"/>
      <c r="FBR16" s="154"/>
      <c r="FBS16" s="154"/>
      <c r="FBT16" s="154"/>
      <c r="FBU16" s="154"/>
      <c r="FBV16" s="154"/>
      <c r="FBW16" s="154"/>
      <c r="FBX16" s="154"/>
      <c r="FBY16" s="154"/>
      <c r="FBZ16" s="154"/>
      <c r="FCA16" s="154"/>
      <c r="FCB16" s="154"/>
      <c r="FCC16" s="154"/>
      <c r="FCD16" s="154"/>
      <c r="FCE16" s="154"/>
      <c r="FCF16" s="154"/>
      <c r="FCG16" s="154"/>
      <c r="FCH16" s="154"/>
      <c r="FCI16" s="154"/>
      <c r="FCJ16" s="154"/>
      <c r="FCK16" s="154"/>
      <c r="FCL16" s="154"/>
      <c r="FCM16" s="154"/>
      <c r="FCN16" s="154"/>
      <c r="FCO16" s="154"/>
      <c r="FCP16" s="154"/>
      <c r="FCQ16" s="154"/>
      <c r="FCR16" s="154"/>
      <c r="FCS16" s="154"/>
      <c r="FCT16" s="154"/>
      <c r="FCU16" s="154"/>
      <c r="FCV16" s="154"/>
      <c r="FCW16" s="154"/>
      <c r="FCX16" s="154"/>
      <c r="FCY16" s="154"/>
      <c r="FCZ16" s="154"/>
      <c r="FDA16" s="154"/>
      <c r="FDB16" s="154"/>
      <c r="FDC16" s="154"/>
      <c r="FDD16" s="154"/>
      <c r="FDE16" s="154"/>
      <c r="FDF16" s="154"/>
      <c r="FDG16" s="154"/>
      <c r="FDH16" s="154"/>
      <c r="FDI16" s="154"/>
      <c r="FDJ16" s="154"/>
      <c r="FDK16" s="154"/>
      <c r="FDL16" s="154"/>
      <c r="FDM16" s="154"/>
      <c r="FDN16" s="154"/>
      <c r="FDO16" s="154"/>
      <c r="FDP16" s="154"/>
      <c r="FDQ16" s="154"/>
      <c r="FDR16" s="154"/>
      <c r="FDS16" s="154"/>
      <c r="FDT16" s="154"/>
      <c r="FDU16" s="154"/>
      <c r="FDV16" s="154"/>
      <c r="FDW16" s="154"/>
      <c r="FDX16" s="154"/>
      <c r="FDY16" s="154"/>
      <c r="FDZ16" s="154"/>
      <c r="FEA16" s="154"/>
      <c r="FEB16" s="154"/>
      <c r="FEC16" s="154"/>
      <c r="FED16" s="154"/>
      <c r="FEE16" s="154"/>
      <c r="FEF16" s="154"/>
      <c r="FEG16" s="154"/>
      <c r="FEH16" s="154"/>
      <c r="FEI16" s="154"/>
      <c r="FEJ16" s="154"/>
      <c r="FEK16" s="154"/>
      <c r="FEL16" s="154"/>
      <c r="FEM16" s="154"/>
      <c r="FEN16" s="154"/>
      <c r="FEO16" s="154"/>
      <c r="FEP16" s="154"/>
      <c r="FEQ16" s="154"/>
      <c r="FER16" s="154"/>
      <c r="FES16" s="154"/>
      <c r="FET16" s="154"/>
      <c r="FEU16" s="154"/>
      <c r="FEV16" s="154"/>
      <c r="FEW16" s="154"/>
      <c r="FEX16" s="154"/>
      <c r="FEY16" s="154"/>
      <c r="FEZ16" s="154"/>
      <c r="FFA16" s="154"/>
      <c r="FFB16" s="154"/>
      <c r="FFC16" s="154"/>
      <c r="FFD16" s="154"/>
      <c r="FFE16" s="154"/>
      <c r="FFF16" s="154"/>
      <c r="FFG16" s="154"/>
      <c r="FFH16" s="154"/>
      <c r="FFI16" s="154"/>
      <c r="FFJ16" s="154"/>
      <c r="FFK16" s="154"/>
      <c r="FFL16" s="154"/>
      <c r="FFM16" s="154"/>
      <c r="FFN16" s="154"/>
      <c r="FFO16" s="154"/>
      <c r="FFP16" s="154"/>
      <c r="FFQ16" s="154"/>
      <c r="FFR16" s="154"/>
      <c r="FFS16" s="154"/>
      <c r="FFT16" s="154"/>
      <c r="FFU16" s="154"/>
      <c r="FFV16" s="154"/>
      <c r="FFW16" s="154"/>
      <c r="FFX16" s="154"/>
      <c r="FFY16" s="154"/>
      <c r="FFZ16" s="154"/>
      <c r="FGA16" s="154"/>
      <c r="FGB16" s="154"/>
      <c r="FGC16" s="154"/>
      <c r="FGD16" s="154"/>
      <c r="FGE16" s="154"/>
      <c r="FGF16" s="154"/>
      <c r="FGG16" s="154"/>
      <c r="FGH16" s="154"/>
      <c r="FGI16" s="154"/>
      <c r="FGJ16" s="154"/>
      <c r="FGK16" s="154"/>
      <c r="FGL16" s="154"/>
      <c r="FGM16" s="154"/>
      <c r="FGN16" s="154"/>
      <c r="FGO16" s="154"/>
      <c r="FGP16" s="154"/>
      <c r="FGQ16" s="154"/>
      <c r="FGR16" s="154"/>
      <c r="FGS16" s="154"/>
      <c r="FGT16" s="154"/>
      <c r="FGU16" s="154"/>
      <c r="FGV16" s="154"/>
      <c r="FGW16" s="154"/>
      <c r="FGX16" s="154"/>
      <c r="FGY16" s="154"/>
      <c r="FGZ16" s="154"/>
      <c r="FHA16" s="154"/>
      <c r="FHB16" s="154"/>
      <c r="FHC16" s="154"/>
      <c r="FHD16" s="154"/>
      <c r="FHE16" s="154"/>
      <c r="FHF16" s="154"/>
      <c r="FHG16" s="154"/>
      <c r="FHH16" s="154"/>
      <c r="FHI16" s="154"/>
      <c r="FHJ16" s="154"/>
      <c r="FHK16" s="154"/>
      <c r="FHL16" s="154"/>
      <c r="FHM16" s="154"/>
      <c r="FHN16" s="154"/>
      <c r="FHO16" s="154"/>
      <c r="FHP16" s="154"/>
      <c r="FHQ16" s="154"/>
      <c r="FHR16" s="154"/>
      <c r="FHS16" s="154"/>
      <c r="FHT16" s="154"/>
      <c r="FHU16" s="154"/>
      <c r="FHV16" s="154"/>
      <c r="FHW16" s="154"/>
      <c r="FHX16" s="154"/>
      <c r="FHY16" s="154"/>
      <c r="FHZ16" s="154"/>
      <c r="FIA16" s="154"/>
      <c r="FIB16" s="154"/>
      <c r="FIC16" s="154"/>
      <c r="FID16" s="154"/>
      <c r="FIE16" s="154"/>
      <c r="FIF16" s="154"/>
      <c r="FIG16" s="154"/>
      <c r="FIH16" s="154"/>
      <c r="FII16" s="154"/>
      <c r="FIJ16" s="154"/>
      <c r="FIK16" s="154"/>
      <c r="FIL16" s="154"/>
      <c r="FIM16" s="154"/>
      <c r="FIN16" s="154"/>
      <c r="FIO16" s="154"/>
      <c r="FIP16" s="154"/>
      <c r="FIQ16" s="154"/>
      <c r="FIR16" s="154"/>
      <c r="FIS16" s="154"/>
      <c r="FIT16" s="154"/>
      <c r="FIU16" s="154"/>
      <c r="FIV16" s="154"/>
      <c r="FIW16" s="154"/>
      <c r="FIX16" s="154"/>
      <c r="FIY16" s="154"/>
      <c r="FIZ16" s="154"/>
      <c r="FJA16" s="154"/>
      <c r="FJB16" s="154"/>
      <c r="FJC16" s="154"/>
      <c r="FJD16" s="154"/>
      <c r="FJE16" s="154"/>
      <c r="FJF16" s="154"/>
      <c r="FJG16" s="154"/>
      <c r="FJH16" s="154"/>
      <c r="FJI16" s="154"/>
      <c r="FJJ16" s="154"/>
      <c r="FJK16" s="154"/>
      <c r="FJL16" s="154"/>
      <c r="FJM16" s="154"/>
      <c r="FJN16" s="154"/>
      <c r="FJO16" s="154"/>
      <c r="FJP16" s="154"/>
      <c r="FJQ16" s="154"/>
      <c r="FJR16" s="154"/>
      <c r="FJS16" s="154"/>
      <c r="FJT16" s="154"/>
      <c r="FJU16" s="154"/>
      <c r="FJV16" s="154"/>
      <c r="FJW16" s="154"/>
      <c r="FJX16" s="154"/>
      <c r="FJY16" s="154"/>
      <c r="FJZ16" s="154"/>
      <c r="FKA16" s="154"/>
      <c r="FKB16" s="154"/>
      <c r="FKC16" s="154"/>
      <c r="FKD16" s="154"/>
      <c r="FKE16" s="154"/>
      <c r="FKF16" s="154"/>
      <c r="FKG16" s="154"/>
      <c r="FKH16" s="154"/>
      <c r="FKI16" s="154"/>
      <c r="FKJ16" s="154"/>
      <c r="FKK16" s="154"/>
      <c r="FKL16" s="154"/>
      <c r="FKM16" s="154"/>
      <c r="FKN16" s="154"/>
      <c r="FKO16" s="154"/>
      <c r="FKP16" s="154"/>
      <c r="FKQ16" s="154"/>
      <c r="FKR16" s="154"/>
      <c r="FKS16" s="154"/>
      <c r="FKT16" s="154"/>
      <c r="FKU16" s="154"/>
      <c r="FKV16" s="154"/>
      <c r="FKW16" s="154"/>
      <c r="FKX16" s="154"/>
      <c r="FKY16" s="154"/>
      <c r="FKZ16" s="154"/>
      <c r="FLA16" s="154"/>
      <c r="FLB16" s="154"/>
      <c r="FLC16" s="154"/>
      <c r="FLD16" s="154"/>
      <c r="FLE16" s="154"/>
      <c r="FLF16" s="154"/>
      <c r="FLG16" s="154"/>
      <c r="FLH16" s="154"/>
      <c r="FLI16" s="154"/>
      <c r="FLJ16" s="154"/>
      <c r="FLK16" s="154"/>
      <c r="FLL16" s="154"/>
      <c r="FLM16" s="154"/>
      <c r="FLN16" s="154"/>
      <c r="FLO16" s="154"/>
      <c r="FLP16" s="154"/>
      <c r="FLQ16" s="154"/>
      <c r="FLR16" s="154"/>
      <c r="FLS16" s="154"/>
      <c r="FLT16" s="154"/>
      <c r="FLU16" s="154"/>
      <c r="FLV16" s="154"/>
      <c r="FLW16" s="154"/>
      <c r="FLX16" s="154"/>
      <c r="FLY16" s="154"/>
      <c r="FLZ16" s="154"/>
      <c r="FMA16" s="154"/>
      <c r="FMB16" s="154"/>
      <c r="FMC16" s="154"/>
      <c r="FMD16" s="154"/>
      <c r="FME16" s="154"/>
      <c r="FMF16" s="154"/>
      <c r="FMG16" s="154"/>
      <c r="FMH16" s="154"/>
      <c r="FMI16" s="154"/>
      <c r="FMJ16" s="154"/>
      <c r="FMK16" s="154"/>
      <c r="FML16" s="154"/>
      <c r="FMM16" s="154"/>
      <c r="FMN16" s="154"/>
      <c r="FMO16" s="154"/>
      <c r="FMP16" s="154"/>
      <c r="FMQ16" s="154"/>
      <c r="FMR16" s="154"/>
      <c r="FMS16" s="154"/>
      <c r="FMT16" s="154"/>
      <c r="FMU16" s="154"/>
      <c r="FMV16" s="154"/>
      <c r="FMW16" s="154"/>
      <c r="FMX16" s="154"/>
      <c r="FMY16" s="154"/>
      <c r="FMZ16" s="154"/>
      <c r="FNA16" s="154"/>
      <c r="FNB16" s="154"/>
      <c r="FNC16" s="154"/>
      <c r="FND16" s="154"/>
      <c r="FNE16" s="154"/>
      <c r="FNF16" s="154"/>
      <c r="FNG16" s="154"/>
      <c r="FNH16" s="154"/>
      <c r="FNI16" s="154"/>
      <c r="FNJ16" s="154"/>
      <c r="FNK16" s="154"/>
      <c r="FNL16" s="154"/>
      <c r="FNM16" s="154"/>
      <c r="FNN16" s="154"/>
      <c r="FNO16" s="154"/>
      <c r="FNP16" s="154"/>
      <c r="FNQ16" s="154"/>
      <c r="FNR16" s="154"/>
      <c r="FNS16" s="154"/>
      <c r="FNT16" s="154"/>
      <c r="FNU16" s="154"/>
      <c r="FNV16" s="154"/>
      <c r="FNW16" s="154"/>
      <c r="FNX16" s="154"/>
      <c r="FNY16" s="154"/>
      <c r="FNZ16" s="154"/>
      <c r="FOA16" s="154"/>
      <c r="FOB16" s="154"/>
      <c r="FOC16" s="154"/>
      <c r="FOD16" s="154"/>
      <c r="FOE16" s="154"/>
      <c r="FOF16" s="154"/>
      <c r="FOG16" s="154"/>
      <c r="FOH16" s="154"/>
      <c r="FOI16" s="154"/>
      <c r="FOJ16" s="154"/>
      <c r="FOK16" s="154"/>
      <c r="FOL16" s="154"/>
      <c r="FOM16" s="154"/>
      <c r="FON16" s="154"/>
      <c r="FOO16" s="154"/>
      <c r="FOP16" s="154"/>
      <c r="FOQ16" s="154"/>
      <c r="FOR16" s="154"/>
      <c r="FOS16" s="154"/>
      <c r="FOT16" s="154"/>
      <c r="FOU16" s="154"/>
      <c r="FOV16" s="154"/>
      <c r="FOW16" s="154"/>
      <c r="FOX16" s="154"/>
      <c r="FOY16" s="154"/>
      <c r="FOZ16" s="154"/>
      <c r="FPA16" s="154"/>
      <c r="FPB16" s="154"/>
      <c r="FPC16" s="154"/>
      <c r="FPD16" s="154"/>
      <c r="FPE16" s="154"/>
      <c r="FPF16" s="154"/>
      <c r="FPG16" s="154"/>
      <c r="FPH16" s="154"/>
      <c r="FPI16" s="154"/>
      <c r="FPJ16" s="154"/>
      <c r="FPK16" s="154"/>
      <c r="FPL16" s="154"/>
      <c r="FPM16" s="154"/>
      <c r="FPN16" s="154"/>
      <c r="FPO16" s="154"/>
      <c r="FPP16" s="154"/>
      <c r="FPQ16" s="154"/>
      <c r="FPR16" s="154"/>
      <c r="FPS16" s="154"/>
      <c r="FPT16" s="154"/>
      <c r="FPU16" s="154"/>
      <c r="FPV16" s="154"/>
      <c r="FPW16" s="154"/>
      <c r="FPX16" s="154"/>
      <c r="FPY16" s="154"/>
      <c r="FPZ16" s="154"/>
      <c r="FQA16" s="154"/>
      <c r="FQB16" s="154"/>
      <c r="FQC16" s="154"/>
      <c r="FQD16" s="154"/>
      <c r="FQE16" s="154"/>
      <c r="FQF16" s="154"/>
      <c r="FQG16" s="154"/>
      <c r="FQH16" s="154"/>
      <c r="FQI16" s="154"/>
      <c r="FQJ16" s="154"/>
      <c r="FQK16" s="154"/>
      <c r="FQL16" s="154"/>
      <c r="FQM16" s="154"/>
      <c r="FQN16" s="154"/>
      <c r="FQO16" s="154"/>
      <c r="FQP16" s="154"/>
      <c r="FQQ16" s="154"/>
      <c r="FQR16" s="154"/>
      <c r="FQS16" s="154"/>
      <c r="FQT16" s="154"/>
      <c r="FQU16" s="154"/>
      <c r="FQV16" s="154"/>
      <c r="FQW16" s="154"/>
      <c r="FQX16" s="154"/>
      <c r="FQY16" s="154"/>
      <c r="FQZ16" s="154"/>
      <c r="FRA16" s="154"/>
      <c r="FRB16" s="154"/>
      <c r="FRC16" s="154"/>
      <c r="FRD16" s="154"/>
      <c r="FRE16" s="154"/>
      <c r="FRF16" s="154"/>
      <c r="FRG16" s="154"/>
      <c r="FRH16" s="154"/>
      <c r="FRI16" s="154"/>
      <c r="FRJ16" s="154"/>
      <c r="FRK16" s="154"/>
      <c r="FRL16" s="154"/>
      <c r="FRM16" s="154"/>
      <c r="FRN16" s="154"/>
      <c r="FRO16" s="154"/>
      <c r="FRP16" s="154"/>
      <c r="FRQ16" s="154"/>
      <c r="FRR16" s="154"/>
      <c r="FRS16" s="154"/>
      <c r="FRT16" s="154"/>
      <c r="FRU16" s="154"/>
      <c r="FRV16" s="154"/>
      <c r="FRW16" s="154"/>
      <c r="FRX16" s="154"/>
      <c r="FRY16" s="154"/>
      <c r="FRZ16" s="154"/>
      <c r="FSA16" s="154"/>
      <c r="FSB16" s="154"/>
      <c r="FSC16" s="154"/>
      <c r="FSD16" s="154"/>
      <c r="FSE16" s="154"/>
      <c r="FSF16" s="154"/>
      <c r="FSG16" s="154"/>
      <c r="FSH16" s="154"/>
      <c r="FSI16" s="154"/>
      <c r="FSJ16" s="154"/>
      <c r="FSK16" s="154"/>
      <c r="FSL16" s="154"/>
      <c r="FSM16" s="154"/>
      <c r="FSN16" s="154"/>
      <c r="FSO16" s="154"/>
      <c r="FSP16" s="154"/>
      <c r="FSQ16" s="154"/>
      <c r="FSR16" s="154"/>
      <c r="FSS16" s="154"/>
      <c r="FST16" s="154"/>
      <c r="FSU16" s="154"/>
      <c r="FSV16" s="154"/>
      <c r="FSW16" s="154"/>
      <c r="FSX16" s="154"/>
      <c r="FSY16" s="154"/>
      <c r="FSZ16" s="154"/>
      <c r="FTA16" s="154"/>
      <c r="FTB16" s="154"/>
      <c r="FTC16" s="154"/>
      <c r="FTD16" s="154"/>
      <c r="FTE16" s="154"/>
      <c r="FTF16" s="154"/>
      <c r="FTG16" s="154"/>
      <c r="FTH16" s="154"/>
      <c r="FTI16" s="154"/>
      <c r="FTJ16" s="154"/>
      <c r="FTK16" s="154"/>
      <c r="FTL16" s="154"/>
      <c r="FTM16" s="154"/>
      <c r="FTN16" s="154"/>
      <c r="FTO16" s="154"/>
      <c r="FTP16" s="154"/>
      <c r="FTQ16" s="154"/>
      <c r="FTR16" s="154"/>
      <c r="FTS16" s="154"/>
      <c r="FTT16" s="154"/>
      <c r="FTU16" s="154"/>
      <c r="FTV16" s="154"/>
      <c r="FTW16" s="154"/>
      <c r="FTX16" s="154"/>
      <c r="FTY16" s="154"/>
      <c r="FTZ16" s="154"/>
      <c r="FUA16" s="154"/>
      <c r="FUB16" s="154"/>
      <c r="FUC16" s="154"/>
      <c r="FUD16" s="154"/>
      <c r="FUE16" s="154"/>
      <c r="FUF16" s="154"/>
      <c r="FUG16" s="154"/>
      <c r="FUH16" s="154"/>
      <c r="FUI16" s="154"/>
      <c r="FUJ16" s="154"/>
      <c r="FUK16" s="154"/>
      <c r="FUL16" s="154"/>
      <c r="FUM16" s="154"/>
      <c r="FUN16" s="154"/>
      <c r="FUO16" s="154"/>
      <c r="FUP16" s="154"/>
      <c r="FUQ16" s="154"/>
      <c r="FUR16" s="154"/>
      <c r="FUS16" s="154"/>
      <c r="FUT16" s="154"/>
      <c r="FUU16" s="154"/>
      <c r="FUV16" s="154"/>
      <c r="FUW16" s="154"/>
      <c r="FUX16" s="154"/>
      <c r="FUY16" s="154"/>
      <c r="FUZ16" s="154"/>
      <c r="FVA16" s="154"/>
      <c r="FVB16" s="154"/>
      <c r="FVC16" s="154"/>
      <c r="FVD16" s="154"/>
      <c r="FVE16" s="154"/>
      <c r="FVF16" s="154"/>
      <c r="FVG16" s="154"/>
      <c r="FVH16" s="154"/>
      <c r="FVI16" s="154"/>
      <c r="FVJ16" s="154"/>
      <c r="FVK16" s="154"/>
      <c r="FVL16" s="154"/>
      <c r="FVM16" s="154"/>
      <c r="FVN16" s="154"/>
      <c r="FVO16" s="154"/>
      <c r="FVP16" s="154"/>
      <c r="FVQ16" s="154"/>
      <c r="FVR16" s="154"/>
      <c r="FVS16" s="154"/>
      <c r="FVT16" s="154"/>
      <c r="FVU16" s="154"/>
      <c r="FVV16" s="154"/>
      <c r="FVW16" s="154"/>
      <c r="FVX16" s="154"/>
      <c r="FVY16" s="154"/>
      <c r="FVZ16" s="154"/>
      <c r="FWA16" s="154"/>
      <c r="FWB16" s="154"/>
      <c r="FWC16" s="154"/>
      <c r="FWD16" s="154"/>
      <c r="FWE16" s="154"/>
      <c r="FWF16" s="154"/>
      <c r="FWG16" s="154"/>
      <c r="FWH16" s="154"/>
      <c r="FWI16" s="154"/>
      <c r="FWJ16" s="154"/>
      <c r="FWK16" s="154"/>
      <c r="FWL16" s="154"/>
      <c r="FWM16" s="154"/>
      <c r="FWN16" s="154"/>
      <c r="FWO16" s="154"/>
      <c r="FWP16" s="154"/>
      <c r="FWQ16" s="154"/>
      <c r="FWR16" s="154"/>
      <c r="FWS16" s="154"/>
      <c r="FWT16" s="154"/>
      <c r="FWU16" s="154"/>
      <c r="FWV16" s="154"/>
      <c r="FWW16" s="154"/>
      <c r="FWX16" s="154"/>
      <c r="FWY16" s="154"/>
      <c r="FWZ16" s="154"/>
      <c r="FXA16" s="154"/>
      <c r="FXB16" s="154"/>
      <c r="FXC16" s="154"/>
      <c r="FXD16" s="154"/>
      <c r="FXE16" s="154"/>
      <c r="FXF16" s="154"/>
      <c r="FXG16" s="154"/>
      <c r="FXH16" s="154"/>
      <c r="FXI16" s="154"/>
      <c r="FXJ16" s="154"/>
      <c r="FXK16" s="154"/>
      <c r="FXL16" s="154"/>
      <c r="FXM16" s="154"/>
      <c r="FXN16" s="154"/>
      <c r="FXO16" s="154"/>
      <c r="FXP16" s="154"/>
      <c r="FXQ16" s="154"/>
      <c r="FXR16" s="154"/>
      <c r="FXS16" s="154"/>
      <c r="FXT16" s="154"/>
      <c r="FXU16" s="154"/>
      <c r="FXV16" s="154"/>
      <c r="FXW16" s="154"/>
      <c r="FXX16" s="154"/>
      <c r="FXY16" s="154"/>
      <c r="FXZ16" s="154"/>
      <c r="FYA16" s="154"/>
      <c r="FYB16" s="154"/>
      <c r="FYC16" s="154"/>
      <c r="FYD16" s="154"/>
      <c r="FYE16" s="154"/>
      <c r="FYF16" s="154"/>
      <c r="FYG16" s="154"/>
      <c r="FYH16" s="154"/>
      <c r="FYI16" s="154"/>
      <c r="FYJ16" s="154"/>
      <c r="FYK16" s="154"/>
      <c r="FYL16" s="154"/>
      <c r="FYM16" s="154"/>
      <c r="FYN16" s="154"/>
      <c r="FYO16" s="154"/>
      <c r="FYP16" s="154"/>
      <c r="FYQ16" s="154"/>
      <c r="FYR16" s="154"/>
      <c r="FYS16" s="154"/>
      <c r="FYT16" s="154"/>
      <c r="FYU16" s="154"/>
      <c r="FYV16" s="154"/>
      <c r="FYW16" s="154"/>
      <c r="FYX16" s="154"/>
      <c r="FYY16" s="154"/>
      <c r="FYZ16" s="154"/>
      <c r="FZA16" s="154"/>
      <c r="FZB16" s="154"/>
      <c r="FZC16" s="154"/>
      <c r="FZD16" s="154"/>
      <c r="FZE16" s="154"/>
      <c r="FZF16" s="154"/>
      <c r="FZG16" s="154"/>
      <c r="FZH16" s="154"/>
      <c r="FZI16" s="154"/>
      <c r="FZJ16" s="154"/>
      <c r="FZK16" s="154"/>
      <c r="FZL16" s="154"/>
      <c r="FZM16" s="154"/>
      <c r="FZN16" s="154"/>
      <c r="FZO16" s="154"/>
      <c r="FZP16" s="154"/>
      <c r="FZQ16" s="154"/>
      <c r="FZR16" s="154"/>
      <c r="FZS16" s="154"/>
      <c r="FZT16" s="154"/>
      <c r="FZU16" s="154"/>
      <c r="FZV16" s="154"/>
      <c r="FZW16" s="154"/>
      <c r="FZX16" s="154"/>
      <c r="FZY16" s="154"/>
      <c r="FZZ16" s="154"/>
      <c r="GAA16" s="154"/>
      <c r="GAB16" s="154"/>
      <c r="GAC16" s="154"/>
      <c r="GAD16" s="154"/>
      <c r="GAE16" s="154"/>
      <c r="GAF16" s="154"/>
      <c r="GAG16" s="154"/>
      <c r="GAH16" s="154"/>
      <c r="GAI16" s="154"/>
      <c r="GAJ16" s="154"/>
      <c r="GAK16" s="154"/>
      <c r="GAL16" s="154"/>
      <c r="GAM16" s="154"/>
      <c r="GAN16" s="154"/>
      <c r="GAO16" s="154"/>
      <c r="GAP16" s="154"/>
      <c r="GAQ16" s="154"/>
      <c r="GAR16" s="154"/>
      <c r="GAS16" s="154"/>
      <c r="GAT16" s="154"/>
      <c r="GAU16" s="154"/>
      <c r="GAV16" s="154"/>
      <c r="GAW16" s="154"/>
      <c r="GAX16" s="154"/>
      <c r="GAY16" s="154"/>
      <c r="GAZ16" s="154"/>
      <c r="GBA16" s="154"/>
      <c r="GBB16" s="154"/>
      <c r="GBC16" s="154"/>
      <c r="GBD16" s="154"/>
      <c r="GBE16" s="154"/>
      <c r="GBF16" s="154"/>
      <c r="GBG16" s="154"/>
      <c r="GBH16" s="154"/>
      <c r="GBI16" s="154"/>
      <c r="GBJ16" s="154"/>
      <c r="GBK16" s="154"/>
      <c r="GBL16" s="154"/>
      <c r="GBM16" s="154"/>
      <c r="GBN16" s="154"/>
      <c r="GBO16" s="154"/>
      <c r="GBP16" s="154"/>
      <c r="GBQ16" s="154"/>
      <c r="GBR16" s="154"/>
      <c r="GBS16" s="154"/>
      <c r="GBT16" s="154"/>
      <c r="GBU16" s="154"/>
      <c r="GBV16" s="154"/>
      <c r="GBW16" s="154"/>
      <c r="GBX16" s="154"/>
      <c r="GBY16" s="154"/>
      <c r="GBZ16" s="154"/>
      <c r="GCA16" s="154"/>
      <c r="GCB16" s="154"/>
      <c r="GCC16" s="154"/>
      <c r="GCD16" s="154"/>
      <c r="GCE16" s="154"/>
      <c r="GCF16" s="154"/>
      <c r="GCG16" s="154"/>
      <c r="GCH16" s="154"/>
      <c r="GCI16" s="154"/>
      <c r="GCJ16" s="154"/>
      <c r="GCK16" s="154"/>
      <c r="GCL16" s="154"/>
      <c r="GCM16" s="154"/>
      <c r="GCN16" s="154"/>
      <c r="GCO16" s="154"/>
      <c r="GCP16" s="154"/>
      <c r="GCQ16" s="154"/>
      <c r="GCR16" s="154"/>
      <c r="GCS16" s="154"/>
      <c r="GCT16" s="154"/>
      <c r="GCU16" s="154"/>
      <c r="GCV16" s="154"/>
      <c r="GCW16" s="154"/>
      <c r="GCX16" s="154"/>
      <c r="GCY16" s="154"/>
      <c r="GCZ16" s="154"/>
      <c r="GDA16" s="154"/>
      <c r="GDB16" s="154"/>
      <c r="GDC16" s="154"/>
      <c r="GDD16" s="154"/>
      <c r="GDE16" s="154"/>
      <c r="GDF16" s="154"/>
      <c r="GDG16" s="154"/>
      <c r="GDH16" s="154"/>
      <c r="GDI16" s="154"/>
      <c r="GDJ16" s="154"/>
      <c r="GDK16" s="154"/>
      <c r="GDL16" s="154"/>
      <c r="GDM16" s="154"/>
      <c r="GDN16" s="154"/>
      <c r="GDO16" s="154"/>
      <c r="GDP16" s="154"/>
      <c r="GDQ16" s="154"/>
      <c r="GDR16" s="154"/>
      <c r="GDS16" s="154"/>
      <c r="GDT16" s="154"/>
      <c r="GDU16" s="154"/>
      <c r="GDV16" s="154"/>
      <c r="GDW16" s="154"/>
      <c r="GDX16" s="154"/>
      <c r="GDY16" s="154"/>
      <c r="GDZ16" s="154"/>
      <c r="GEA16" s="154"/>
      <c r="GEB16" s="154"/>
      <c r="GEC16" s="154"/>
      <c r="GED16" s="154"/>
      <c r="GEE16" s="154"/>
      <c r="GEF16" s="154"/>
      <c r="GEG16" s="154"/>
      <c r="GEH16" s="154"/>
      <c r="GEI16" s="154"/>
      <c r="GEJ16" s="154"/>
      <c r="GEK16" s="154"/>
      <c r="GEL16" s="154"/>
      <c r="GEM16" s="154"/>
      <c r="GEN16" s="154"/>
      <c r="GEO16" s="154"/>
      <c r="GEP16" s="154"/>
      <c r="GEQ16" s="154"/>
      <c r="GER16" s="154"/>
      <c r="GES16" s="154"/>
      <c r="GET16" s="154"/>
      <c r="GEU16" s="154"/>
      <c r="GEV16" s="154"/>
      <c r="GEW16" s="154"/>
      <c r="GEX16" s="154"/>
      <c r="GEY16" s="154"/>
      <c r="GEZ16" s="154"/>
      <c r="GFA16" s="154"/>
      <c r="GFB16" s="154"/>
      <c r="GFC16" s="154"/>
      <c r="GFD16" s="154"/>
      <c r="GFE16" s="154"/>
      <c r="GFF16" s="154"/>
      <c r="GFG16" s="154"/>
      <c r="GFH16" s="154"/>
      <c r="GFI16" s="154"/>
      <c r="GFJ16" s="154"/>
      <c r="GFK16" s="154"/>
      <c r="GFL16" s="154"/>
      <c r="GFM16" s="154"/>
      <c r="GFN16" s="154"/>
      <c r="GFO16" s="154"/>
      <c r="GFP16" s="154"/>
      <c r="GFQ16" s="154"/>
      <c r="GFR16" s="154"/>
      <c r="GFS16" s="154"/>
      <c r="GFT16" s="154"/>
      <c r="GFU16" s="154"/>
      <c r="GFV16" s="154"/>
      <c r="GFW16" s="154"/>
      <c r="GFX16" s="154"/>
      <c r="GFY16" s="154"/>
      <c r="GFZ16" s="154"/>
      <c r="GGA16" s="154"/>
      <c r="GGB16" s="154"/>
      <c r="GGC16" s="154"/>
      <c r="GGD16" s="154"/>
      <c r="GGE16" s="154"/>
      <c r="GGF16" s="154"/>
      <c r="GGG16" s="154"/>
      <c r="GGH16" s="154"/>
      <c r="GGI16" s="154"/>
      <c r="GGJ16" s="154"/>
      <c r="GGK16" s="154"/>
      <c r="GGL16" s="154"/>
      <c r="GGM16" s="154"/>
      <c r="GGN16" s="154"/>
      <c r="GGO16" s="154"/>
      <c r="GGP16" s="154"/>
      <c r="GGQ16" s="154"/>
      <c r="GGR16" s="154"/>
      <c r="GGS16" s="154"/>
      <c r="GGT16" s="154"/>
      <c r="GGU16" s="154"/>
      <c r="GGV16" s="154"/>
      <c r="GGW16" s="154"/>
      <c r="GGX16" s="154"/>
      <c r="GGY16" s="154"/>
      <c r="GGZ16" s="154"/>
      <c r="GHA16" s="154"/>
      <c r="GHB16" s="154"/>
      <c r="GHC16" s="154"/>
      <c r="GHD16" s="154"/>
      <c r="GHE16" s="154"/>
      <c r="GHF16" s="154"/>
      <c r="GHG16" s="154"/>
      <c r="GHH16" s="154"/>
      <c r="GHI16" s="154"/>
      <c r="GHJ16" s="154"/>
      <c r="GHK16" s="154"/>
      <c r="GHL16" s="154"/>
      <c r="GHM16" s="154"/>
      <c r="GHN16" s="154"/>
      <c r="GHO16" s="154"/>
      <c r="GHP16" s="154"/>
      <c r="GHQ16" s="154"/>
      <c r="GHR16" s="154"/>
      <c r="GHS16" s="154"/>
      <c r="GHT16" s="154"/>
      <c r="GHU16" s="154"/>
      <c r="GHV16" s="154"/>
      <c r="GHW16" s="154"/>
      <c r="GHX16" s="154"/>
      <c r="GHY16" s="154"/>
      <c r="GHZ16" s="154"/>
      <c r="GIA16" s="154"/>
      <c r="GIB16" s="154"/>
      <c r="GIC16" s="154"/>
      <c r="GID16" s="154"/>
      <c r="GIE16" s="154"/>
      <c r="GIF16" s="154"/>
      <c r="GIG16" s="154"/>
      <c r="GIH16" s="154"/>
      <c r="GII16" s="154"/>
      <c r="GIJ16" s="154"/>
      <c r="GIK16" s="154"/>
      <c r="GIL16" s="154"/>
      <c r="GIM16" s="154"/>
      <c r="GIN16" s="154"/>
      <c r="GIO16" s="154"/>
      <c r="GIP16" s="154"/>
      <c r="GIQ16" s="154"/>
      <c r="GIR16" s="154"/>
      <c r="GIS16" s="154"/>
      <c r="GIT16" s="154"/>
      <c r="GIU16" s="154"/>
      <c r="GIV16" s="154"/>
      <c r="GIW16" s="154"/>
      <c r="GIX16" s="154"/>
      <c r="GIY16" s="154"/>
      <c r="GIZ16" s="154"/>
      <c r="GJA16" s="154"/>
      <c r="GJB16" s="154"/>
      <c r="GJC16" s="154"/>
      <c r="GJD16" s="154"/>
      <c r="GJE16" s="154"/>
      <c r="GJF16" s="154"/>
      <c r="GJG16" s="154"/>
      <c r="GJH16" s="154"/>
      <c r="GJI16" s="154"/>
      <c r="GJJ16" s="154"/>
      <c r="GJK16" s="154"/>
      <c r="GJL16" s="154"/>
      <c r="GJM16" s="154"/>
      <c r="GJN16" s="154"/>
      <c r="GJO16" s="154"/>
      <c r="GJP16" s="154"/>
      <c r="GJQ16" s="154"/>
      <c r="GJR16" s="154"/>
      <c r="GJS16" s="154"/>
      <c r="GJT16" s="154"/>
      <c r="GJU16" s="154"/>
      <c r="GJV16" s="154"/>
      <c r="GJW16" s="154"/>
      <c r="GJX16" s="154"/>
      <c r="GJY16" s="154"/>
      <c r="GJZ16" s="154"/>
      <c r="GKA16" s="154"/>
      <c r="GKB16" s="154"/>
      <c r="GKC16" s="154"/>
      <c r="GKD16" s="154"/>
      <c r="GKE16" s="154"/>
      <c r="GKF16" s="154"/>
      <c r="GKG16" s="154"/>
      <c r="GKH16" s="154"/>
      <c r="GKI16" s="154"/>
      <c r="GKJ16" s="154"/>
      <c r="GKK16" s="154"/>
      <c r="GKL16" s="154"/>
      <c r="GKM16" s="154"/>
      <c r="GKN16" s="154"/>
      <c r="GKO16" s="154"/>
      <c r="GKP16" s="154"/>
      <c r="GKQ16" s="154"/>
      <c r="GKR16" s="154"/>
      <c r="GKS16" s="154"/>
      <c r="GKT16" s="154"/>
      <c r="GKU16" s="154"/>
      <c r="GKV16" s="154"/>
      <c r="GKW16" s="154"/>
      <c r="GKX16" s="154"/>
      <c r="GKY16" s="154"/>
      <c r="GKZ16" s="154"/>
      <c r="GLA16" s="154"/>
      <c r="GLB16" s="154"/>
      <c r="GLC16" s="154"/>
      <c r="GLD16" s="154"/>
      <c r="GLE16" s="154"/>
      <c r="GLF16" s="154"/>
      <c r="GLG16" s="154"/>
      <c r="GLH16" s="154"/>
      <c r="GLI16" s="154"/>
      <c r="GLJ16" s="154"/>
      <c r="GLK16" s="154"/>
      <c r="GLL16" s="154"/>
      <c r="GLM16" s="154"/>
      <c r="GLN16" s="154"/>
      <c r="GLO16" s="154"/>
      <c r="GLP16" s="154"/>
      <c r="GLQ16" s="154"/>
      <c r="GLR16" s="154"/>
      <c r="GLS16" s="154"/>
      <c r="GLT16" s="154"/>
      <c r="GLU16" s="154"/>
      <c r="GLV16" s="154"/>
      <c r="GLW16" s="154"/>
      <c r="GLX16" s="154"/>
      <c r="GLY16" s="154"/>
      <c r="GLZ16" s="154"/>
      <c r="GMA16" s="154"/>
      <c r="GMB16" s="154"/>
      <c r="GMC16" s="154"/>
      <c r="GMD16" s="154"/>
      <c r="GME16" s="154"/>
      <c r="GMF16" s="154"/>
      <c r="GMG16" s="154"/>
      <c r="GMH16" s="154"/>
      <c r="GMI16" s="154"/>
      <c r="GMJ16" s="154"/>
      <c r="GMK16" s="154"/>
      <c r="GML16" s="154"/>
      <c r="GMM16" s="154"/>
      <c r="GMN16" s="154"/>
      <c r="GMO16" s="154"/>
      <c r="GMP16" s="154"/>
      <c r="GMQ16" s="154"/>
      <c r="GMR16" s="154"/>
      <c r="GMS16" s="154"/>
      <c r="GMT16" s="154"/>
      <c r="GMU16" s="154"/>
      <c r="GMV16" s="154"/>
      <c r="GMW16" s="154"/>
      <c r="GMX16" s="154"/>
      <c r="GMY16" s="154"/>
      <c r="GMZ16" s="154"/>
      <c r="GNA16" s="154"/>
      <c r="GNB16" s="154"/>
      <c r="GNC16" s="154"/>
      <c r="GND16" s="154"/>
      <c r="GNE16" s="154"/>
      <c r="GNF16" s="154"/>
      <c r="GNG16" s="154"/>
      <c r="GNH16" s="154"/>
      <c r="GNI16" s="154"/>
      <c r="GNJ16" s="154"/>
      <c r="GNK16" s="154"/>
      <c r="GNL16" s="154"/>
      <c r="GNM16" s="154"/>
      <c r="GNN16" s="154"/>
      <c r="GNO16" s="154"/>
      <c r="GNP16" s="154"/>
      <c r="GNQ16" s="154"/>
      <c r="GNR16" s="154"/>
      <c r="GNS16" s="154"/>
      <c r="GNT16" s="154"/>
      <c r="GNU16" s="154"/>
      <c r="GNV16" s="154"/>
      <c r="GNW16" s="154"/>
      <c r="GNX16" s="154"/>
      <c r="GNY16" s="154"/>
      <c r="GNZ16" s="154"/>
      <c r="GOA16" s="154"/>
      <c r="GOB16" s="154"/>
      <c r="GOC16" s="154"/>
      <c r="GOD16" s="154"/>
      <c r="GOE16" s="154"/>
      <c r="GOF16" s="154"/>
      <c r="GOG16" s="154"/>
      <c r="GOH16" s="154"/>
      <c r="GOI16" s="154"/>
      <c r="GOJ16" s="154"/>
      <c r="GOK16" s="154"/>
      <c r="GOL16" s="154"/>
      <c r="GOM16" s="154"/>
      <c r="GON16" s="154"/>
      <c r="GOO16" s="154"/>
      <c r="GOP16" s="154"/>
      <c r="GOQ16" s="154"/>
      <c r="GOR16" s="154"/>
      <c r="GOS16" s="154"/>
      <c r="GOT16" s="154"/>
      <c r="GOU16" s="154"/>
      <c r="GOV16" s="154"/>
      <c r="GOW16" s="154"/>
      <c r="GOX16" s="154"/>
      <c r="GOY16" s="154"/>
      <c r="GOZ16" s="154"/>
      <c r="GPA16" s="154"/>
      <c r="GPB16" s="154"/>
      <c r="GPC16" s="154"/>
      <c r="GPD16" s="154"/>
      <c r="GPE16" s="154"/>
      <c r="GPF16" s="154"/>
      <c r="GPG16" s="154"/>
      <c r="GPH16" s="154"/>
      <c r="GPI16" s="154"/>
      <c r="GPJ16" s="154"/>
      <c r="GPK16" s="154"/>
      <c r="GPL16" s="154"/>
      <c r="GPM16" s="154"/>
      <c r="GPN16" s="154"/>
      <c r="GPO16" s="154"/>
      <c r="GPP16" s="154"/>
      <c r="GPQ16" s="154"/>
      <c r="GPR16" s="154"/>
      <c r="GPS16" s="154"/>
      <c r="GPT16" s="154"/>
      <c r="GPU16" s="154"/>
      <c r="GPV16" s="154"/>
      <c r="GPW16" s="154"/>
      <c r="GPX16" s="154"/>
      <c r="GPY16" s="154"/>
      <c r="GPZ16" s="154"/>
      <c r="GQA16" s="154"/>
      <c r="GQB16" s="154"/>
      <c r="GQC16" s="154"/>
      <c r="GQD16" s="154"/>
      <c r="GQE16" s="154"/>
      <c r="GQF16" s="154"/>
      <c r="GQG16" s="154"/>
      <c r="GQH16" s="154"/>
      <c r="GQI16" s="154"/>
      <c r="GQJ16" s="154"/>
      <c r="GQK16" s="154"/>
      <c r="GQL16" s="154"/>
      <c r="GQM16" s="154"/>
      <c r="GQN16" s="154"/>
      <c r="GQO16" s="154"/>
      <c r="GQP16" s="154"/>
      <c r="GQQ16" s="154"/>
      <c r="GQR16" s="154"/>
      <c r="GQS16" s="154"/>
      <c r="GQT16" s="154"/>
      <c r="GQU16" s="154"/>
      <c r="GQV16" s="154"/>
      <c r="GQW16" s="154"/>
      <c r="GQX16" s="154"/>
      <c r="GQY16" s="154"/>
      <c r="GQZ16" s="154"/>
      <c r="GRA16" s="154"/>
      <c r="GRB16" s="154"/>
      <c r="GRC16" s="154"/>
      <c r="GRD16" s="154"/>
      <c r="GRE16" s="154"/>
      <c r="GRF16" s="154"/>
      <c r="GRG16" s="154"/>
      <c r="GRH16" s="154"/>
      <c r="GRI16" s="154"/>
      <c r="GRJ16" s="154"/>
      <c r="GRK16" s="154"/>
      <c r="GRL16" s="154"/>
      <c r="GRM16" s="154"/>
      <c r="GRN16" s="154"/>
      <c r="GRO16" s="154"/>
      <c r="GRP16" s="154"/>
      <c r="GRQ16" s="154"/>
      <c r="GRR16" s="154"/>
      <c r="GRS16" s="154"/>
      <c r="GRT16" s="154"/>
      <c r="GRU16" s="154"/>
      <c r="GRV16" s="154"/>
      <c r="GRW16" s="154"/>
      <c r="GRX16" s="154"/>
      <c r="GRY16" s="154"/>
      <c r="GRZ16" s="154"/>
      <c r="GSA16" s="154"/>
      <c r="GSB16" s="154"/>
      <c r="GSC16" s="154"/>
      <c r="GSD16" s="154"/>
      <c r="GSE16" s="154"/>
      <c r="GSF16" s="154"/>
      <c r="GSG16" s="154"/>
      <c r="GSH16" s="154"/>
      <c r="GSI16" s="154"/>
      <c r="GSJ16" s="154"/>
      <c r="GSK16" s="154"/>
      <c r="GSL16" s="154"/>
      <c r="GSM16" s="154"/>
      <c r="GSN16" s="154"/>
      <c r="GSO16" s="154"/>
      <c r="GSP16" s="154"/>
      <c r="GSQ16" s="154"/>
      <c r="GSR16" s="154"/>
      <c r="GSS16" s="154"/>
      <c r="GST16" s="154"/>
      <c r="GSU16" s="154"/>
      <c r="GSV16" s="154"/>
      <c r="GSW16" s="154"/>
      <c r="GSX16" s="154"/>
      <c r="GSY16" s="154"/>
      <c r="GSZ16" s="154"/>
      <c r="GTA16" s="154"/>
      <c r="GTB16" s="154"/>
      <c r="GTC16" s="154"/>
      <c r="GTD16" s="154"/>
      <c r="GTE16" s="154"/>
      <c r="GTF16" s="154"/>
      <c r="GTG16" s="154"/>
      <c r="GTH16" s="154"/>
      <c r="GTI16" s="154"/>
      <c r="GTJ16" s="154"/>
      <c r="GTK16" s="154"/>
      <c r="GTL16" s="154"/>
      <c r="GTM16" s="154"/>
      <c r="GTN16" s="154"/>
      <c r="GTO16" s="154"/>
      <c r="GTP16" s="154"/>
      <c r="GTQ16" s="154"/>
      <c r="GTR16" s="154"/>
      <c r="GTS16" s="154"/>
      <c r="GTT16" s="154"/>
      <c r="GTU16" s="154"/>
      <c r="GTV16" s="154"/>
      <c r="GTW16" s="154"/>
      <c r="GTX16" s="154"/>
      <c r="GTY16" s="154"/>
      <c r="GTZ16" s="154"/>
      <c r="GUA16" s="154"/>
      <c r="GUB16" s="154"/>
      <c r="GUC16" s="154"/>
      <c r="GUD16" s="154"/>
      <c r="GUE16" s="154"/>
      <c r="GUF16" s="154"/>
      <c r="GUG16" s="154"/>
      <c r="GUH16" s="154"/>
      <c r="GUI16" s="154"/>
      <c r="GUJ16" s="154"/>
      <c r="GUK16" s="154"/>
      <c r="GUL16" s="154"/>
      <c r="GUM16" s="154"/>
      <c r="GUN16" s="154"/>
      <c r="GUO16" s="154"/>
      <c r="GUP16" s="154"/>
      <c r="GUQ16" s="154"/>
      <c r="GUR16" s="154"/>
      <c r="GUS16" s="154"/>
      <c r="GUT16" s="154"/>
      <c r="GUU16" s="154"/>
      <c r="GUV16" s="154"/>
      <c r="GUW16" s="154"/>
      <c r="GUX16" s="154"/>
      <c r="GUY16" s="154"/>
      <c r="GUZ16" s="154"/>
      <c r="GVA16" s="154"/>
      <c r="GVB16" s="154"/>
      <c r="GVC16" s="154"/>
      <c r="GVD16" s="154"/>
      <c r="GVE16" s="154"/>
      <c r="GVF16" s="154"/>
      <c r="GVG16" s="154"/>
      <c r="GVH16" s="154"/>
      <c r="GVI16" s="154"/>
      <c r="GVJ16" s="154"/>
      <c r="GVK16" s="154"/>
      <c r="GVL16" s="154"/>
      <c r="GVM16" s="154"/>
      <c r="GVN16" s="154"/>
      <c r="GVO16" s="154"/>
      <c r="GVP16" s="154"/>
      <c r="GVQ16" s="154"/>
      <c r="GVR16" s="154"/>
      <c r="GVS16" s="154"/>
      <c r="GVT16" s="154"/>
      <c r="GVU16" s="154"/>
      <c r="GVV16" s="154"/>
      <c r="GVW16" s="154"/>
      <c r="GVX16" s="154"/>
      <c r="GVY16" s="154"/>
      <c r="GVZ16" s="154"/>
      <c r="GWA16" s="154"/>
      <c r="GWB16" s="154"/>
      <c r="GWC16" s="154"/>
      <c r="GWD16" s="154"/>
      <c r="GWE16" s="154"/>
      <c r="GWF16" s="154"/>
      <c r="GWG16" s="154"/>
      <c r="GWH16" s="154"/>
      <c r="GWI16" s="154"/>
      <c r="GWJ16" s="154"/>
      <c r="GWK16" s="154"/>
      <c r="GWL16" s="154"/>
      <c r="GWM16" s="154"/>
      <c r="GWN16" s="154"/>
      <c r="GWO16" s="154"/>
      <c r="GWP16" s="154"/>
      <c r="GWQ16" s="154"/>
      <c r="GWR16" s="154"/>
      <c r="GWS16" s="154"/>
      <c r="GWT16" s="154"/>
      <c r="GWU16" s="154"/>
      <c r="GWV16" s="154"/>
      <c r="GWW16" s="154"/>
      <c r="GWX16" s="154"/>
      <c r="GWY16" s="154"/>
      <c r="GWZ16" s="154"/>
      <c r="GXA16" s="154"/>
      <c r="GXB16" s="154"/>
      <c r="GXC16" s="154"/>
      <c r="GXD16" s="154"/>
      <c r="GXE16" s="154"/>
      <c r="GXF16" s="154"/>
      <c r="GXG16" s="154"/>
      <c r="GXH16" s="154"/>
      <c r="GXI16" s="154"/>
      <c r="GXJ16" s="154"/>
      <c r="GXK16" s="154"/>
      <c r="GXL16" s="154"/>
      <c r="GXM16" s="154"/>
      <c r="GXN16" s="154"/>
      <c r="GXO16" s="154"/>
      <c r="GXP16" s="154"/>
      <c r="GXQ16" s="154"/>
      <c r="GXR16" s="154"/>
      <c r="GXS16" s="154"/>
      <c r="GXT16" s="154"/>
      <c r="GXU16" s="154"/>
      <c r="GXV16" s="154"/>
      <c r="GXW16" s="154"/>
      <c r="GXX16" s="154"/>
      <c r="GXY16" s="154"/>
      <c r="GXZ16" s="154"/>
      <c r="GYA16" s="154"/>
      <c r="GYB16" s="154"/>
      <c r="GYC16" s="154"/>
      <c r="GYD16" s="154"/>
      <c r="GYE16" s="154"/>
      <c r="GYF16" s="154"/>
      <c r="GYG16" s="154"/>
      <c r="GYH16" s="154"/>
      <c r="GYI16" s="154"/>
      <c r="GYJ16" s="154"/>
      <c r="GYK16" s="154"/>
      <c r="GYL16" s="154"/>
      <c r="GYM16" s="154"/>
      <c r="GYN16" s="154"/>
      <c r="GYO16" s="154"/>
      <c r="GYP16" s="154"/>
      <c r="GYQ16" s="154"/>
      <c r="GYR16" s="154"/>
      <c r="GYS16" s="154"/>
      <c r="GYT16" s="154"/>
      <c r="GYU16" s="154"/>
      <c r="GYV16" s="154"/>
      <c r="GYW16" s="154"/>
      <c r="GYX16" s="154"/>
      <c r="GYY16" s="154"/>
      <c r="GYZ16" s="154"/>
      <c r="GZA16" s="154"/>
      <c r="GZB16" s="154"/>
      <c r="GZC16" s="154"/>
      <c r="GZD16" s="154"/>
      <c r="GZE16" s="154"/>
      <c r="GZF16" s="154"/>
      <c r="GZG16" s="154"/>
      <c r="GZH16" s="154"/>
      <c r="GZI16" s="154"/>
      <c r="GZJ16" s="154"/>
      <c r="GZK16" s="154"/>
      <c r="GZL16" s="154"/>
      <c r="GZM16" s="154"/>
      <c r="GZN16" s="154"/>
      <c r="GZO16" s="154"/>
      <c r="GZP16" s="154"/>
      <c r="GZQ16" s="154"/>
      <c r="GZR16" s="154"/>
      <c r="GZS16" s="154"/>
      <c r="GZT16" s="154"/>
      <c r="GZU16" s="154"/>
      <c r="GZV16" s="154"/>
      <c r="GZW16" s="154"/>
      <c r="GZX16" s="154"/>
      <c r="GZY16" s="154"/>
      <c r="GZZ16" s="154"/>
      <c r="HAA16" s="154"/>
      <c r="HAB16" s="154"/>
      <c r="HAC16" s="154"/>
      <c r="HAD16" s="154"/>
      <c r="HAE16" s="154"/>
      <c r="HAF16" s="154"/>
      <c r="HAG16" s="154"/>
      <c r="HAH16" s="154"/>
      <c r="HAI16" s="154"/>
      <c r="HAJ16" s="154"/>
      <c r="HAK16" s="154"/>
      <c r="HAL16" s="154"/>
      <c r="HAM16" s="154"/>
      <c r="HAN16" s="154"/>
      <c r="HAO16" s="154"/>
      <c r="HAP16" s="154"/>
      <c r="HAQ16" s="154"/>
      <c r="HAR16" s="154"/>
      <c r="HAS16" s="154"/>
      <c r="HAT16" s="154"/>
      <c r="HAU16" s="154"/>
      <c r="HAV16" s="154"/>
      <c r="HAW16" s="154"/>
      <c r="HAX16" s="154"/>
      <c r="HAY16" s="154"/>
      <c r="HAZ16" s="154"/>
      <c r="HBA16" s="154"/>
      <c r="HBB16" s="154"/>
      <c r="HBC16" s="154"/>
      <c r="HBD16" s="154"/>
      <c r="HBE16" s="154"/>
      <c r="HBF16" s="154"/>
      <c r="HBG16" s="154"/>
      <c r="HBH16" s="154"/>
      <c r="HBI16" s="154"/>
      <c r="HBJ16" s="154"/>
      <c r="HBK16" s="154"/>
      <c r="HBL16" s="154"/>
      <c r="HBM16" s="154"/>
      <c r="HBN16" s="154"/>
      <c r="HBO16" s="154"/>
      <c r="HBP16" s="154"/>
      <c r="HBQ16" s="154"/>
      <c r="HBR16" s="154"/>
      <c r="HBS16" s="154"/>
      <c r="HBT16" s="154"/>
      <c r="HBU16" s="154"/>
      <c r="HBV16" s="154"/>
      <c r="HBW16" s="154"/>
      <c r="HBX16" s="154"/>
      <c r="HBY16" s="154"/>
      <c r="HBZ16" s="154"/>
      <c r="HCA16" s="154"/>
      <c r="HCB16" s="154"/>
      <c r="HCC16" s="154"/>
      <c r="HCD16" s="154"/>
      <c r="HCE16" s="154"/>
      <c r="HCF16" s="154"/>
      <c r="HCG16" s="154"/>
      <c r="HCH16" s="154"/>
      <c r="HCI16" s="154"/>
      <c r="HCJ16" s="154"/>
      <c r="HCK16" s="154"/>
      <c r="HCL16" s="154"/>
      <c r="HCM16" s="154"/>
      <c r="HCN16" s="154"/>
      <c r="HCO16" s="154"/>
      <c r="HCP16" s="154"/>
      <c r="HCQ16" s="154"/>
      <c r="HCR16" s="154"/>
      <c r="HCS16" s="154"/>
      <c r="HCT16" s="154"/>
      <c r="HCU16" s="154"/>
      <c r="HCV16" s="154"/>
      <c r="HCW16" s="154"/>
      <c r="HCX16" s="154"/>
      <c r="HCY16" s="154"/>
      <c r="HCZ16" s="154"/>
      <c r="HDA16" s="154"/>
      <c r="HDB16" s="154"/>
      <c r="HDC16" s="154"/>
      <c r="HDD16" s="154"/>
      <c r="HDE16" s="154"/>
      <c r="HDF16" s="154"/>
      <c r="HDG16" s="154"/>
      <c r="HDH16" s="154"/>
      <c r="HDI16" s="154"/>
      <c r="HDJ16" s="154"/>
      <c r="HDK16" s="154"/>
      <c r="HDL16" s="154"/>
      <c r="HDM16" s="154"/>
      <c r="HDN16" s="154"/>
      <c r="HDO16" s="154"/>
      <c r="HDP16" s="154"/>
      <c r="HDQ16" s="154"/>
      <c r="HDR16" s="154"/>
      <c r="HDS16" s="154"/>
      <c r="HDT16" s="154"/>
      <c r="HDU16" s="154"/>
      <c r="HDV16" s="154"/>
      <c r="HDW16" s="154"/>
      <c r="HDX16" s="154"/>
      <c r="HDY16" s="154"/>
      <c r="HDZ16" s="154"/>
      <c r="HEA16" s="154"/>
      <c r="HEB16" s="154"/>
      <c r="HEC16" s="154"/>
      <c r="HED16" s="154"/>
      <c r="HEE16" s="154"/>
      <c r="HEF16" s="154"/>
      <c r="HEG16" s="154"/>
      <c r="HEH16" s="154"/>
      <c r="HEI16" s="154"/>
      <c r="HEJ16" s="154"/>
      <c r="HEK16" s="154"/>
      <c r="HEL16" s="154"/>
      <c r="HEM16" s="154"/>
      <c r="HEN16" s="154"/>
      <c r="HEO16" s="154"/>
      <c r="HEP16" s="154"/>
      <c r="HEQ16" s="154"/>
      <c r="HER16" s="154"/>
      <c r="HES16" s="154"/>
      <c r="HET16" s="154"/>
      <c r="HEU16" s="154"/>
      <c r="HEV16" s="154"/>
      <c r="HEW16" s="154"/>
      <c r="HEX16" s="154"/>
      <c r="HEY16" s="154"/>
      <c r="HEZ16" s="154"/>
      <c r="HFA16" s="154"/>
      <c r="HFB16" s="154"/>
      <c r="HFC16" s="154"/>
      <c r="HFD16" s="154"/>
      <c r="HFE16" s="154"/>
      <c r="HFF16" s="154"/>
      <c r="HFG16" s="154"/>
      <c r="HFH16" s="154"/>
      <c r="HFI16" s="154"/>
      <c r="HFJ16" s="154"/>
      <c r="HFK16" s="154"/>
      <c r="HFL16" s="154"/>
      <c r="HFM16" s="154"/>
      <c r="HFN16" s="154"/>
      <c r="HFO16" s="154"/>
      <c r="HFP16" s="154"/>
      <c r="HFQ16" s="154"/>
      <c r="HFR16" s="154"/>
      <c r="HFS16" s="154"/>
      <c r="HFT16" s="154"/>
      <c r="HFU16" s="154"/>
      <c r="HFV16" s="154"/>
      <c r="HFW16" s="154"/>
      <c r="HFX16" s="154"/>
      <c r="HFY16" s="154"/>
      <c r="HFZ16" s="154"/>
      <c r="HGA16" s="154"/>
      <c r="HGB16" s="154"/>
      <c r="HGC16" s="154"/>
      <c r="HGD16" s="154"/>
      <c r="HGE16" s="154"/>
      <c r="HGF16" s="154"/>
      <c r="HGG16" s="154"/>
      <c r="HGH16" s="154"/>
      <c r="HGI16" s="154"/>
      <c r="HGJ16" s="154"/>
      <c r="HGK16" s="154"/>
      <c r="HGL16" s="154"/>
      <c r="HGM16" s="154"/>
      <c r="HGN16" s="154"/>
      <c r="HGO16" s="154"/>
      <c r="HGP16" s="154"/>
      <c r="HGQ16" s="154"/>
      <c r="HGR16" s="154"/>
      <c r="HGS16" s="154"/>
      <c r="HGT16" s="154"/>
      <c r="HGU16" s="154"/>
      <c r="HGV16" s="154"/>
      <c r="HGW16" s="154"/>
      <c r="HGX16" s="154"/>
      <c r="HGY16" s="154"/>
      <c r="HGZ16" s="154"/>
      <c r="HHA16" s="154"/>
      <c r="HHB16" s="154"/>
      <c r="HHC16" s="154"/>
      <c r="HHD16" s="154"/>
      <c r="HHE16" s="154"/>
      <c r="HHF16" s="154"/>
      <c r="HHG16" s="154"/>
      <c r="HHH16" s="154"/>
      <c r="HHI16" s="154"/>
      <c r="HHJ16" s="154"/>
      <c r="HHK16" s="154"/>
      <c r="HHL16" s="154"/>
      <c r="HHM16" s="154"/>
      <c r="HHN16" s="154"/>
      <c r="HHO16" s="154"/>
      <c r="HHP16" s="154"/>
      <c r="HHQ16" s="154"/>
      <c r="HHR16" s="154"/>
      <c r="HHS16" s="154"/>
      <c r="HHT16" s="154"/>
      <c r="HHU16" s="154"/>
      <c r="HHV16" s="154"/>
      <c r="HHW16" s="154"/>
      <c r="HHX16" s="154"/>
      <c r="HHY16" s="154"/>
      <c r="HHZ16" s="154"/>
      <c r="HIA16" s="154"/>
      <c r="HIB16" s="154"/>
      <c r="HIC16" s="154"/>
      <c r="HID16" s="154"/>
      <c r="HIE16" s="154"/>
      <c r="HIF16" s="154"/>
      <c r="HIG16" s="154"/>
      <c r="HIH16" s="154"/>
      <c r="HII16" s="154"/>
      <c r="HIJ16" s="154"/>
      <c r="HIK16" s="154"/>
      <c r="HIL16" s="154"/>
      <c r="HIM16" s="154"/>
      <c r="HIN16" s="154"/>
      <c r="HIO16" s="154"/>
      <c r="HIP16" s="154"/>
      <c r="HIQ16" s="154"/>
      <c r="HIR16" s="154"/>
      <c r="HIS16" s="154"/>
      <c r="HIT16" s="154"/>
      <c r="HIU16" s="154"/>
      <c r="HIV16" s="154"/>
      <c r="HIW16" s="154"/>
      <c r="HIX16" s="154"/>
      <c r="HIY16" s="154"/>
      <c r="HIZ16" s="154"/>
      <c r="HJA16" s="154"/>
      <c r="HJB16" s="154"/>
      <c r="HJC16" s="154"/>
      <c r="HJD16" s="154"/>
      <c r="HJE16" s="154"/>
      <c r="HJF16" s="154"/>
      <c r="HJG16" s="154"/>
      <c r="HJH16" s="154"/>
      <c r="HJI16" s="154"/>
      <c r="HJJ16" s="154"/>
      <c r="HJK16" s="154"/>
      <c r="HJL16" s="154"/>
      <c r="HJM16" s="154"/>
      <c r="HJN16" s="154"/>
      <c r="HJO16" s="154"/>
      <c r="HJP16" s="154"/>
      <c r="HJQ16" s="154"/>
      <c r="HJR16" s="154"/>
      <c r="HJS16" s="154"/>
      <c r="HJT16" s="154"/>
      <c r="HJU16" s="154"/>
      <c r="HJV16" s="154"/>
      <c r="HJW16" s="154"/>
      <c r="HJX16" s="154"/>
      <c r="HJY16" s="154"/>
      <c r="HJZ16" s="154"/>
      <c r="HKA16" s="154"/>
      <c r="HKB16" s="154"/>
      <c r="HKC16" s="154"/>
      <c r="HKD16" s="154"/>
      <c r="HKE16" s="154"/>
      <c r="HKF16" s="154"/>
      <c r="HKG16" s="154"/>
      <c r="HKH16" s="154"/>
      <c r="HKI16" s="154"/>
      <c r="HKJ16" s="154"/>
      <c r="HKK16" s="154"/>
      <c r="HKL16" s="154"/>
      <c r="HKM16" s="154"/>
      <c r="HKN16" s="154"/>
      <c r="HKO16" s="154"/>
      <c r="HKP16" s="154"/>
      <c r="HKQ16" s="154"/>
      <c r="HKR16" s="154"/>
      <c r="HKS16" s="154"/>
      <c r="HKT16" s="154"/>
      <c r="HKU16" s="154"/>
      <c r="HKV16" s="154"/>
      <c r="HKW16" s="154"/>
      <c r="HKX16" s="154"/>
      <c r="HKY16" s="154"/>
      <c r="HKZ16" s="154"/>
      <c r="HLA16" s="154"/>
      <c r="HLB16" s="154"/>
      <c r="HLC16" s="154"/>
      <c r="HLD16" s="154"/>
      <c r="HLE16" s="154"/>
      <c r="HLF16" s="154"/>
      <c r="HLG16" s="154"/>
      <c r="HLH16" s="154"/>
      <c r="HLI16" s="154"/>
      <c r="HLJ16" s="154"/>
      <c r="HLK16" s="154"/>
      <c r="HLL16" s="154"/>
      <c r="HLM16" s="154"/>
      <c r="HLN16" s="154"/>
      <c r="HLO16" s="154"/>
      <c r="HLP16" s="154"/>
      <c r="HLQ16" s="154"/>
      <c r="HLR16" s="154"/>
      <c r="HLS16" s="154"/>
      <c r="HLT16" s="154"/>
      <c r="HLU16" s="154"/>
      <c r="HLV16" s="154"/>
      <c r="HLW16" s="154"/>
      <c r="HLX16" s="154"/>
      <c r="HLY16" s="154"/>
      <c r="HLZ16" s="154"/>
      <c r="HMA16" s="154"/>
      <c r="HMB16" s="154"/>
      <c r="HMC16" s="154"/>
      <c r="HMD16" s="154"/>
      <c r="HME16" s="154"/>
      <c r="HMF16" s="154"/>
      <c r="HMG16" s="154"/>
      <c r="HMH16" s="154"/>
      <c r="HMI16" s="154"/>
      <c r="HMJ16" s="154"/>
      <c r="HMK16" s="154"/>
      <c r="HML16" s="154"/>
      <c r="HMM16" s="154"/>
      <c r="HMN16" s="154"/>
      <c r="HMO16" s="154"/>
      <c r="HMP16" s="154"/>
      <c r="HMQ16" s="154"/>
      <c r="HMR16" s="154"/>
      <c r="HMS16" s="154"/>
      <c r="HMT16" s="154"/>
      <c r="HMU16" s="154"/>
      <c r="HMV16" s="154"/>
      <c r="HMW16" s="154"/>
      <c r="HMX16" s="154"/>
      <c r="HMY16" s="154"/>
      <c r="HMZ16" s="154"/>
      <c r="HNA16" s="154"/>
      <c r="HNB16" s="154"/>
      <c r="HNC16" s="154"/>
      <c r="HND16" s="154"/>
      <c r="HNE16" s="154"/>
      <c r="HNF16" s="154"/>
      <c r="HNG16" s="154"/>
      <c r="HNH16" s="154"/>
      <c r="HNI16" s="154"/>
      <c r="HNJ16" s="154"/>
      <c r="HNK16" s="154"/>
      <c r="HNL16" s="154"/>
      <c r="HNM16" s="154"/>
      <c r="HNN16" s="154"/>
      <c r="HNO16" s="154"/>
      <c r="HNP16" s="154"/>
      <c r="HNQ16" s="154"/>
      <c r="HNR16" s="154"/>
      <c r="HNS16" s="154"/>
      <c r="HNT16" s="154"/>
      <c r="HNU16" s="154"/>
      <c r="HNV16" s="154"/>
      <c r="HNW16" s="154"/>
      <c r="HNX16" s="154"/>
      <c r="HNY16" s="154"/>
      <c r="HNZ16" s="154"/>
      <c r="HOA16" s="154"/>
      <c r="HOB16" s="154"/>
      <c r="HOC16" s="154"/>
      <c r="HOD16" s="154"/>
      <c r="HOE16" s="154"/>
      <c r="HOF16" s="154"/>
      <c r="HOG16" s="154"/>
      <c r="HOH16" s="154"/>
      <c r="HOI16" s="154"/>
      <c r="HOJ16" s="154"/>
      <c r="HOK16" s="154"/>
      <c r="HOL16" s="154"/>
      <c r="HOM16" s="154"/>
      <c r="HON16" s="154"/>
      <c r="HOO16" s="154"/>
      <c r="HOP16" s="154"/>
      <c r="HOQ16" s="154"/>
      <c r="HOR16" s="154"/>
      <c r="HOS16" s="154"/>
      <c r="HOT16" s="154"/>
      <c r="HOU16" s="154"/>
      <c r="HOV16" s="154"/>
      <c r="HOW16" s="154"/>
      <c r="HOX16" s="154"/>
      <c r="HOY16" s="154"/>
      <c r="HOZ16" s="154"/>
      <c r="HPA16" s="154"/>
      <c r="HPB16" s="154"/>
      <c r="HPC16" s="154"/>
      <c r="HPD16" s="154"/>
      <c r="HPE16" s="154"/>
      <c r="HPF16" s="154"/>
      <c r="HPG16" s="154"/>
      <c r="HPH16" s="154"/>
      <c r="HPI16" s="154"/>
      <c r="HPJ16" s="154"/>
      <c r="HPK16" s="154"/>
      <c r="HPL16" s="154"/>
      <c r="HPM16" s="154"/>
      <c r="HPN16" s="154"/>
      <c r="HPO16" s="154"/>
      <c r="HPP16" s="154"/>
      <c r="HPQ16" s="154"/>
      <c r="HPR16" s="154"/>
      <c r="HPS16" s="154"/>
      <c r="HPT16" s="154"/>
      <c r="HPU16" s="154"/>
      <c r="HPV16" s="154"/>
      <c r="HPW16" s="154"/>
      <c r="HPX16" s="154"/>
      <c r="HPY16" s="154"/>
      <c r="HPZ16" s="154"/>
      <c r="HQA16" s="154"/>
      <c r="HQB16" s="154"/>
      <c r="HQC16" s="154"/>
      <c r="HQD16" s="154"/>
      <c r="HQE16" s="154"/>
      <c r="HQF16" s="154"/>
      <c r="HQG16" s="154"/>
      <c r="HQH16" s="154"/>
      <c r="HQI16" s="154"/>
      <c r="HQJ16" s="154"/>
      <c r="HQK16" s="154"/>
      <c r="HQL16" s="154"/>
      <c r="HQM16" s="154"/>
      <c r="HQN16" s="154"/>
      <c r="HQO16" s="154"/>
      <c r="HQP16" s="154"/>
      <c r="HQQ16" s="154"/>
      <c r="HQR16" s="154"/>
      <c r="HQS16" s="154"/>
      <c r="HQT16" s="154"/>
      <c r="HQU16" s="154"/>
      <c r="HQV16" s="154"/>
      <c r="HQW16" s="154"/>
      <c r="HQX16" s="154"/>
      <c r="HQY16" s="154"/>
      <c r="HQZ16" s="154"/>
      <c r="HRA16" s="154"/>
      <c r="HRB16" s="154"/>
      <c r="HRC16" s="154"/>
      <c r="HRD16" s="154"/>
      <c r="HRE16" s="154"/>
      <c r="HRF16" s="154"/>
      <c r="HRG16" s="154"/>
      <c r="HRH16" s="154"/>
      <c r="HRI16" s="154"/>
      <c r="HRJ16" s="154"/>
      <c r="HRK16" s="154"/>
      <c r="HRL16" s="154"/>
      <c r="HRM16" s="154"/>
      <c r="HRN16" s="154"/>
      <c r="HRO16" s="154"/>
      <c r="HRP16" s="154"/>
      <c r="HRQ16" s="154"/>
      <c r="HRR16" s="154"/>
      <c r="HRS16" s="154"/>
      <c r="HRT16" s="154"/>
      <c r="HRU16" s="154"/>
      <c r="HRV16" s="154"/>
      <c r="HRW16" s="154"/>
      <c r="HRX16" s="154"/>
      <c r="HRY16" s="154"/>
      <c r="HRZ16" s="154"/>
      <c r="HSA16" s="154"/>
      <c r="HSB16" s="154"/>
      <c r="HSC16" s="154"/>
      <c r="HSD16" s="154"/>
      <c r="HSE16" s="154"/>
      <c r="HSF16" s="154"/>
      <c r="HSG16" s="154"/>
      <c r="HSH16" s="154"/>
      <c r="HSI16" s="154"/>
      <c r="HSJ16" s="154"/>
      <c r="HSK16" s="154"/>
      <c r="HSL16" s="154"/>
      <c r="HSM16" s="154"/>
      <c r="HSN16" s="154"/>
      <c r="HSO16" s="154"/>
      <c r="HSP16" s="154"/>
      <c r="HSQ16" s="154"/>
      <c r="HSR16" s="154"/>
      <c r="HSS16" s="154"/>
      <c r="HST16" s="154"/>
      <c r="HSU16" s="154"/>
      <c r="HSV16" s="154"/>
      <c r="HSW16" s="154"/>
      <c r="HSX16" s="154"/>
      <c r="HSY16" s="154"/>
      <c r="HSZ16" s="154"/>
      <c r="HTA16" s="154"/>
      <c r="HTB16" s="154"/>
      <c r="HTC16" s="154"/>
      <c r="HTD16" s="154"/>
      <c r="HTE16" s="154"/>
      <c r="HTF16" s="154"/>
      <c r="HTG16" s="154"/>
      <c r="HTH16" s="154"/>
      <c r="HTI16" s="154"/>
      <c r="HTJ16" s="154"/>
      <c r="HTK16" s="154"/>
      <c r="HTL16" s="154"/>
      <c r="HTM16" s="154"/>
      <c r="HTN16" s="154"/>
      <c r="HTO16" s="154"/>
      <c r="HTP16" s="154"/>
      <c r="HTQ16" s="154"/>
      <c r="HTR16" s="154"/>
      <c r="HTS16" s="154"/>
      <c r="HTT16" s="154"/>
      <c r="HTU16" s="154"/>
      <c r="HTV16" s="154"/>
      <c r="HTW16" s="154"/>
      <c r="HTX16" s="154"/>
      <c r="HTY16" s="154"/>
      <c r="HTZ16" s="154"/>
      <c r="HUA16" s="154"/>
      <c r="HUB16" s="154"/>
      <c r="HUC16" s="154"/>
      <c r="HUD16" s="154"/>
      <c r="HUE16" s="154"/>
      <c r="HUF16" s="154"/>
      <c r="HUG16" s="154"/>
      <c r="HUH16" s="154"/>
      <c r="HUI16" s="154"/>
      <c r="HUJ16" s="154"/>
      <c r="HUK16" s="154"/>
      <c r="HUL16" s="154"/>
      <c r="HUM16" s="154"/>
      <c r="HUN16" s="154"/>
      <c r="HUO16" s="154"/>
      <c r="HUP16" s="154"/>
      <c r="HUQ16" s="154"/>
      <c r="HUR16" s="154"/>
      <c r="HUS16" s="154"/>
      <c r="HUT16" s="154"/>
      <c r="HUU16" s="154"/>
      <c r="HUV16" s="154"/>
      <c r="HUW16" s="154"/>
      <c r="HUX16" s="154"/>
      <c r="HUY16" s="154"/>
      <c r="HUZ16" s="154"/>
      <c r="HVA16" s="154"/>
      <c r="HVB16" s="154"/>
      <c r="HVC16" s="154"/>
      <c r="HVD16" s="154"/>
      <c r="HVE16" s="154"/>
      <c r="HVF16" s="154"/>
      <c r="HVG16" s="154"/>
      <c r="HVH16" s="154"/>
      <c r="HVI16" s="154"/>
      <c r="HVJ16" s="154"/>
      <c r="HVK16" s="154"/>
      <c r="HVL16" s="154"/>
      <c r="HVM16" s="154"/>
      <c r="HVN16" s="154"/>
      <c r="HVO16" s="154"/>
      <c r="HVP16" s="154"/>
      <c r="HVQ16" s="154"/>
      <c r="HVR16" s="154"/>
      <c r="HVS16" s="154"/>
      <c r="HVT16" s="154"/>
      <c r="HVU16" s="154"/>
      <c r="HVV16" s="154"/>
      <c r="HVW16" s="154"/>
      <c r="HVX16" s="154"/>
      <c r="HVY16" s="154"/>
      <c r="HVZ16" s="154"/>
      <c r="HWA16" s="154"/>
      <c r="HWB16" s="154"/>
      <c r="HWC16" s="154"/>
      <c r="HWD16" s="154"/>
      <c r="HWE16" s="154"/>
      <c r="HWF16" s="154"/>
      <c r="HWG16" s="154"/>
      <c r="HWH16" s="154"/>
      <c r="HWI16" s="154"/>
      <c r="HWJ16" s="154"/>
      <c r="HWK16" s="154"/>
      <c r="HWL16" s="154"/>
      <c r="HWM16" s="154"/>
      <c r="HWN16" s="154"/>
      <c r="HWO16" s="154"/>
      <c r="HWP16" s="154"/>
      <c r="HWQ16" s="154"/>
      <c r="HWR16" s="154"/>
      <c r="HWS16" s="154"/>
      <c r="HWT16" s="154"/>
      <c r="HWU16" s="154"/>
      <c r="HWV16" s="154"/>
      <c r="HWW16" s="154"/>
      <c r="HWX16" s="154"/>
      <c r="HWY16" s="154"/>
      <c r="HWZ16" s="154"/>
      <c r="HXA16" s="154"/>
      <c r="HXB16" s="154"/>
      <c r="HXC16" s="154"/>
      <c r="HXD16" s="154"/>
      <c r="HXE16" s="154"/>
      <c r="HXF16" s="154"/>
      <c r="HXG16" s="154"/>
      <c r="HXH16" s="154"/>
      <c r="HXI16" s="154"/>
      <c r="HXJ16" s="154"/>
      <c r="HXK16" s="154"/>
      <c r="HXL16" s="154"/>
      <c r="HXM16" s="154"/>
      <c r="HXN16" s="154"/>
      <c r="HXO16" s="154"/>
      <c r="HXP16" s="154"/>
      <c r="HXQ16" s="154"/>
      <c r="HXR16" s="154"/>
      <c r="HXS16" s="154"/>
      <c r="HXT16" s="154"/>
      <c r="HXU16" s="154"/>
      <c r="HXV16" s="154"/>
      <c r="HXW16" s="154"/>
      <c r="HXX16" s="154"/>
      <c r="HXY16" s="154"/>
      <c r="HXZ16" s="154"/>
      <c r="HYA16" s="154"/>
      <c r="HYB16" s="154"/>
      <c r="HYC16" s="154"/>
      <c r="HYD16" s="154"/>
      <c r="HYE16" s="154"/>
      <c r="HYF16" s="154"/>
      <c r="HYG16" s="154"/>
      <c r="HYH16" s="154"/>
      <c r="HYI16" s="154"/>
      <c r="HYJ16" s="154"/>
      <c r="HYK16" s="154"/>
      <c r="HYL16" s="154"/>
      <c r="HYM16" s="154"/>
      <c r="HYN16" s="154"/>
      <c r="HYO16" s="154"/>
      <c r="HYP16" s="154"/>
      <c r="HYQ16" s="154"/>
      <c r="HYR16" s="154"/>
      <c r="HYS16" s="154"/>
      <c r="HYT16" s="154"/>
      <c r="HYU16" s="154"/>
      <c r="HYV16" s="154"/>
      <c r="HYW16" s="154"/>
      <c r="HYX16" s="154"/>
      <c r="HYY16" s="154"/>
      <c r="HYZ16" s="154"/>
      <c r="HZA16" s="154"/>
      <c r="HZB16" s="154"/>
      <c r="HZC16" s="154"/>
      <c r="HZD16" s="154"/>
      <c r="HZE16" s="154"/>
      <c r="HZF16" s="154"/>
      <c r="HZG16" s="154"/>
      <c r="HZH16" s="154"/>
      <c r="HZI16" s="154"/>
      <c r="HZJ16" s="154"/>
      <c r="HZK16" s="154"/>
      <c r="HZL16" s="154"/>
      <c r="HZM16" s="154"/>
      <c r="HZN16" s="154"/>
      <c r="HZO16" s="154"/>
      <c r="HZP16" s="154"/>
      <c r="HZQ16" s="154"/>
      <c r="HZR16" s="154"/>
      <c r="HZS16" s="154"/>
      <c r="HZT16" s="154"/>
      <c r="HZU16" s="154"/>
      <c r="HZV16" s="154"/>
      <c r="HZW16" s="154"/>
      <c r="HZX16" s="154"/>
      <c r="HZY16" s="154"/>
      <c r="HZZ16" s="154"/>
      <c r="IAA16" s="154"/>
      <c r="IAB16" s="154"/>
      <c r="IAC16" s="154"/>
      <c r="IAD16" s="154"/>
      <c r="IAE16" s="154"/>
      <c r="IAF16" s="154"/>
      <c r="IAG16" s="154"/>
      <c r="IAH16" s="154"/>
      <c r="IAI16" s="154"/>
      <c r="IAJ16" s="154"/>
      <c r="IAK16" s="154"/>
      <c r="IAL16" s="154"/>
      <c r="IAM16" s="154"/>
      <c r="IAN16" s="154"/>
      <c r="IAO16" s="154"/>
      <c r="IAP16" s="154"/>
      <c r="IAQ16" s="154"/>
      <c r="IAR16" s="154"/>
      <c r="IAS16" s="154"/>
      <c r="IAT16" s="154"/>
      <c r="IAU16" s="154"/>
      <c r="IAV16" s="154"/>
      <c r="IAW16" s="154"/>
      <c r="IAX16" s="154"/>
      <c r="IAY16" s="154"/>
      <c r="IAZ16" s="154"/>
      <c r="IBA16" s="154"/>
      <c r="IBB16" s="154"/>
      <c r="IBC16" s="154"/>
      <c r="IBD16" s="154"/>
      <c r="IBE16" s="154"/>
      <c r="IBF16" s="154"/>
      <c r="IBG16" s="154"/>
      <c r="IBH16" s="154"/>
      <c r="IBI16" s="154"/>
      <c r="IBJ16" s="154"/>
      <c r="IBK16" s="154"/>
      <c r="IBL16" s="154"/>
      <c r="IBM16" s="154"/>
      <c r="IBN16" s="154"/>
      <c r="IBO16" s="154"/>
      <c r="IBP16" s="154"/>
      <c r="IBQ16" s="154"/>
      <c r="IBR16" s="154"/>
      <c r="IBS16" s="154"/>
      <c r="IBT16" s="154"/>
      <c r="IBU16" s="154"/>
      <c r="IBV16" s="154"/>
      <c r="IBW16" s="154"/>
      <c r="IBX16" s="154"/>
      <c r="IBY16" s="154"/>
      <c r="IBZ16" s="154"/>
      <c r="ICA16" s="154"/>
      <c r="ICB16" s="154"/>
      <c r="ICC16" s="154"/>
      <c r="ICD16" s="154"/>
      <c r="ICE16" s="154"/>
      <c r="ICF16" s="154"/>
      <c r="ICG16" s="154"/>
      <c r="ICH16" s="154"/>
      <c r="ICI16" s="154"/>
      <c r="ICJ16" s="154"/>
      <c r="ICK16" s="154"/>
      <c r="ICL16" s="154"/>
      <c r="ICM16" s="154"/>
      <c r="ICN16" s="154"/>
      <c r="ICO16" s="154"/>
      <c r="ICP16" s="154"/>
      <c r="ICQ16" s="154"/>
      <c r="ICR16" s="154"/>
      <c r="ICS16" s="154"/>
      <c r="ICT16" s="154"/>
      <c r="ICU16" s="154"/>
      <c r="ICV16" s="154"/>
      <c r="ICW16" s="154"/>
      <c r="ICX16" s="154"/>
      <c r="ICY16" s="154"/>
      <c r="ICZ16" s="154"/>
      <c r="IDA16" s="154"/>
      <c r="IDB16" s="154"/>
      <c r="IDC16" s="154"/>
      <c r="IDD16" s="154"/>
      <c r="IDE16" s="154"/>
      <c r="IDF16" s="154"/>
      <c r="IDG16" s="154"/>
      <c r="IDH16" s="154"/>
      <c r="IDI16" s="154"/>
      <c r="IDJ16" s="154"/>
      <c r="IDK16" s="154"/>
      <c r="IDL16" s="154"/>
      <c r="IDM16" s="154"/>
      <c r="IDN16" s="154"/>
      <c r="IDO16" s="154"/>
      <c r="IDP16" s="154"/>
      <c r="IDQ16" s="154"/>
      <c r="IDR16" s="154"/>
      <c r="IDS16" s="154"/>
      <c r="IDT16" s="154"/>
      <c r="IDU16" s="154"/>
      <c r="IDV16" s="154"/>
      <c r="IDW16" s="154"/>
      <c r="IDX16" s="154"/>
      <c r="IDY16" s="154"/>
      <c r="IDZ16" s="154"/>
      <c r="IEA16" s="154"/>
      <c r="IEB16" s="154"/>
      <c r="IEC16" s="154"/>
      <c r="IED16" s="154"/>
      <c r="IEE16" s="154"/>
      <c r="IEF16" s="154"/>
      <c r="IEG16" s="154"/>
      <c r="IEH16" s="154"/>
      <c r="IEI16" s="154"/>
      <c r="IEJ16" s="154"/>
      <c r="IEK16" s="154"/>
      <c r="IEL16" s="154"/>
      <c r="IEM16" s="154"/>
      <c r="IEN16" s="154"/>
      <c r="IEO16" s="154"/>
      <c r="IEP16" s="154"/>
      <c r="IEQ16" s="154"/>
      <c r="IER16" s="154"/>
      <c r="IES16" s="154"/>
      <c r="IET16" s="154"/>
      <c r="IEU16" s="154"/>
      <c r="IEV16" s="154"/>
      <c r="IEW16" s="154"/>
      <c r="IEX16" s="154"/>
      <c r="IEY16" s="154"/>
      <c r="IEZ16" s="154"/>
      <c r="IFA16" s="154"/>
      <c r="IFB16" s="154"/>
      <c r="IFC16" s="154"/>
      <c r="IFD16" s="154"/>
      <c r="IFE16" s="154"/>
      <c r="IFF16" s="154"/>
      <c r="IFG16" s="154"/>
      <c r="IFH16" s="154"/>
      <c r="IFI16" s="154"/>
      <c r="IFJ16" s="154"/>
      <c r="IFK16" s="154"/>
      <c r="IFL16" s="154"/>
      <c r="IFM16" s="154"/>
      <c r="IFN16" s="154"/>
      <c r="IFO16" s="154"/>
      <c r="IFP16" s="154"/>
      <c r="IFQ16" s="154"/>
      <c r="IFR16" s="154"/>
      <c r="IFS16" s="154"/>
      <c r="IFT16" s="154"/>
      <c r="IFU16" s="154"/>
      <c r="IFV16" s="154"/>
      <c r="IFW16" s="154"/>
      <c r="IFX16" s="154"/>
      <c r="IFY16" s="154"/>
      <c r="IFZ16" s="154"/>
      <c r="IGA16" s="154"/>
      <c r="IGB16" s="154"/>
      <c r="IGC16" s="154"/>
      <c r="IGD16" s="154"/>
      <c r="IGE16" s="154"/>
      <c r="IGF16" s="154"/>
      <c r="IGG16" s="154"/>
      <c r="IGH16" s="154"/>
      <c r="IGI16" s="154"/>
      <c r="IGJ16" s="154"/>
      <c r="IGK16" s="154"/>
      <c r="IGL16" s="154"/>
      <c r="IGM16" s="154"/>
      <c r="IGN16" s="154"/>
      <c r="IGO16" s="154"/>
      <c r="IGP16" s="154"/>
      <c r="IGQ16" s="154"/>
      <c r="IGR16" s="154"/>
      <c r="IGS16" s="154"/>
      <c r="IGT16" s="154"/>
      <c r="IGU16" s="154"/>
      <c r="IGV16" s="154"/>
      <c r="IGW16" s="154"/>
      <c r="IGX16" s="154"/>
      <c r="IGY16" s="154"/>
      <c r="IGZ16" s="154"/>
      <c r="IHA16" s="154"/>
      <c r="IHB16" s="154"/>
      <c r="IHC16" s="154"/>
      <c r="IHD16" s="154"/>
      <c r="IHE16" s="154"/>
      <c r="IHF16" s="154"/>
      <c r="IHG16" s="154"/>
      <c r="IHH16" s="154"/>
      <c r="IHI16" s="154"/>
      <c r="IHJ16" s="154"/>
      <c r="IHK16" s="154"/>
      <c r="IHL16" s="154"/>
      <c r="IHM16" s="154"/>
      <c r="IHN16" s="154"/>
      <c r="IHO16" s="154"/>
      <c r="IHP16" s="154"/>
      <c r="IHQ16" s="154"/>
      <c r="IHR16" s="154"/>
      <c r="IHS16" s="154"/>
      <c r="IHT16" s="154"/>
      <c r="IHU16" s="154"/>
      <c r="IHV16" s="154"/>
      <c r="IHW16" s="154"/>
      <c r="IHX16" s="154"/>
      <c r="IHY16" s="154"/>
      <c r="IHZ16" s="154"/>
      <c r="IIA16" s="154"/>
      <c r="IIB16" s="154"/>
      <c r="IIC16" s="154"/>
      <c r="IID16" s="154"/>
      <c r="IIE16" s="154"/>
      <c r="IIF16" s="154"/>
      <c r="IIG16" s="154"/>
      <c r="IIH16" s="154"/>
      <c r="III16" s="154"/>
      <c r="IIJ16" s="154"/>
      <c r="IIK16" s="154"/>
      <c r="IIL16" s="154"/>
      <c r="IIM16" s="154"/>
      <c r="IIN16" s="154"/>
      <c r="IIO16" s="154"/>
      <c r="IIP16" s="154"/>
      <c r="IIQ16" s="154"/>
      <c r="IIR16" s="154"/>
      <c r="IIS16" s="154"/>
      <c r="IIT16" s="154"/>
      <c r="IIU16" s="154"/>
      <c r="IIV16" s="154"/>
      <c r="IIW16" s="154"/>
      <c r="IIX16" s="154"/>
      <c r="IIY16" s="154"/>
      <c r="IIZ16" s="154"/>
      <c r="IJA16" s="154"/>
      <c r="IJB16" s="154"/>
      <c r="IJC16" s="154"/>
      <c r="IJD16" s="154"/>
      <c r="IJE16" s="154"/>
      <c r="IJF16" s="154"/>
      <c r="IJG16" s="154"/>
      <c r="IJH16" s="154"/>
      <c r="IJI16" s="154"/>
      <c r="IJJ16" s="154"/>
      <c r="IJK16" s="154"/>
      <c r="IJL16" s="154"/>
      <c r="IJM16" s="154"/>
      <c r="IJN16" s="154"/>
      <c r="IJO16" s="154"/>
      <c r="IJP16" s="154"/>
      <c r="IJQ16" s="154"/>
      <c r="IJR16" s="154"/>
      <c r="IJS16" s="154"/>
      <c r="IJT16" s="154"/>
      <c r="IJU16" s="154"/>
      <c r="IJV16" s="154"/>
      <c r="IJW16" s="154"/>
      <c r="IJX16" s="154"/>
      <c r="IJY16" s="154"/>
      <c r="IJZ16" s="154"/>
      <c r="IKA16" s="154"/>
      <c r="IKB16" s="154"/>
      <c r="IKC16" s="154"/>
      <c r="IKD16" s="154"/>
      <c r="IKE16" s="154"/>
      <c r="IKF16" s="154"/>
      <c r="IKG16" s="154"/>
      <c r="IKH16" s="154"/>
      <c r="IKI16" s="154"/>
      <c r="IKJ16" s="154"/>
      <c r="IKK16" s="154"/>
      <c r="IKL16" s="154"/>
      <c r="IKM16" s="154"/>
      <c r="IKN16" s="154"/>
      <c r="IKO16" s="154"/>
      <c r="IKP16" s="154"/>
      <c r="IKQ16" s="154"/>
      <c r="IKR16" s="154"/>
      <c r="IKS16" s="154"/>
      <c r="IKT16" s="154"/>
      <c r="IKU16" s="154"/>
      <c r="IKV16" s="154"/>
      <c r="IKW16" s="154"/>
      <c r="IKX16" s="154"/>
      <c r="IKY16" s="154"/>
      <c r="IKZ16" s="154"/>
      <c r="ILA16" s="154"/>
      <c r="ILB16" s="154"/>
      <c r="ILC16" s="154"/>
      <c r="ILD16" s="154"/>
      <c r="ILE16" s="154"/>
      <c r="ILF16" s="154"/>
      <c r="ILG16" s="154"/>
      <c r="ILH16" s="154"/>
      <c r="ILI16" s="154"/>
      <c r="ILJ16" s="154"/>
      <c r="ILK16" s="154"/>
      <c r="ILL16" s="154"/>
      <c r="ILM16" s="154"/>
      <c r="ILN16" s="154"/>
      <c r="ILO16" s="154"/>
      <c r="ILP16" s="154"/>
      <c r="ILQ16" s="154"/>
      <c r="ILR16" s="154"/>
      <c r="ILS16" s="154"/>
      <c r="ILT16" s="154"/>
      <c r="ILU16" s="154"/>
      <c r="ILV16" s="154"/>
      <c r="ILW16" s="154"/>
      <c r="ILX16" s="154"/>
      <c r="ILY16" s="154"/>
      <c r="ILZ16" s="154"/>
      <c r="IMA16" s="154"/>
      <c r="IMB16" s="154"/>
      <c r="IMC16" s="154"/>
      <c r="IMD16" s="154"/>
      <c r="IME16" s="154"/>
      <c r="IMF16" s="154"/>
      <c r="IMG16" s="154"/>
      <c r="IMH16" s="154"/>
      <c r="IMI16" s="154"/>
      <c r="IMJ16" s="154"/>
      <c r="IMK16" s="154"/>
      <c r="IML16" s="154"/>
      <c r="IMM16" s="154"/>
      <c r="IMN16" s="154"/>
      <c r="IMO16" s="154"/>
      <c r="IMP16" s="154"/>
      <c r="IMQ16" s="154"/>
      <c r="IMR16" s="154"/>
      <c r="IMS16" s="154"/>
      <c r="IMT16" s="154"/>
      <c r="IMU16" s="154"/>
      <c r="IMV16" s="154"/>
      <c r="IMW16" s="154"/>
      <c r="IMX16" s="154"/>
      <c r="IMY16" s="154"/>
      <c r="IMZ16" s="154"/>
      <c r="INA16" s="154"/>
      <c r="INB16" s="154"/>
      <c r="INC16" s="154"/>
      <c r="IND16" s="154"/>
      <c r="INE16" s="154"/>
      <c r="INF16" s="154"/>
      <c r="ING16" s="154"/>
      <c r="INH16" s="154"/>
      <c r="INI16" s="154"/>
      <c r="INJ16" s="154"/>
      <c r="INK16" s="154"/>
      <c r="INL16" s="154"/>
      <c r="INM16" s="154"/>
      <c r="INN16" s="154"/>
      <c r="INO16" s="154"/>
      <c r="INP16" s="154"/>
      <c r="INQ16" s="154"/>
      <c r="INR16" s="154"/>
      <c r="INS16" s="154"/>
      <c r="INT16" s="154"/>
      <c r="INU16" s="154"/>
      <c r="INV16" s="154"/>
      <c r="INW16" s="154"/>
      <c r="INX16" s="154"/>
      <c r="INY16" s="154"/>
      <c r="INZ16" s="154"/>
      <c r="IOA16" s="154"/>
      <c r="IOB16" s="154"/>
      <c r="IOC16" s="154"/>
      <c r="IOD16" s="154"/>
      <c r="IOE16" s="154"/>
      <c r="IOF16" s="154"/>
      <c r="IOG16" s="154"/>
      <c r="IOH16" s="154"/>
      <c r="IOI16" s="154"/>
      <c r="IOJ16" s="154"/>
      <c r="IOK16" s="154"/>
      <c r="IOL16" s="154"/>
      <c r="IOM16" s="154"/>
      <c r="ION16" s="154"/>
      <c r="IOO16" s="154"/>
      <c r="IOP16" s="154"/>
      <c r="IOQ16" s="154"/>
      <c r="IOR16" s="154"/>
      <c r="IOS16" s="154"/>
      <c r="IOT16" s="154"/>
      <c r="IOU16" s="154"/>
      <c r="IOV16" s="154"/>
      <c r="IOW16" s="154"/>
      <c r="IOX16" s="154"/>
      <c r="IOY16" s="154"/>
      <c r="IOZ16" s="154"/>
      <c r="IPA16" s="154"/>
      <c r="IPB16" s="154"/>
      <c r="IPC16" s="154"/>
      <c r="IPD16" s="154"/>
      <c r="IPE16" s="154"/>
      <c r="IPF16" s="154"/>
      <c r="IPG16" s="154"/>
      <c r="IPH16" s="154"/>
      <c r="IPI16" s="154"/>
      <c r="IPJ16" s="154"/>
      <c r="IPK16" s="154"/>
      <c r="IPL16" s="154"/>
      <c r="IPM16" s="154"/>
      <c r="IPN16" s="154"/>
      <c r="IPO16" s="154"/>
      <c r="IPP16" s="154"/>
      <c r="IPQ16" s="154"/>
      <c r="IPR16" s="154"/>
      <c r="IPS16" s="154"/>
      <c r="IPT16" s="154"/>
      <c r="IPU16" s="154"/>
      <c r="IPV16" s="154"/>
      <c r="IPW16" s="154"/>
      <c r="IPX16" s="154"/>
      <c r="IPY16" s="154"/>
      <c r="IPZ16" s="154"/>
      <c r="IQA16" s="154"/>
      <c r="IQB16" s="154"/>
      <c r="IQC16" s="154"/>
      <c r="IQD16" s="154"/>
      <c r="IQE16" s="154"/>
      <c r="IQF16" s="154"/>
      <c r="IQG16" s="154"/>
      <c r="IQH16" s="154"/>
      <c r="IQI16" s="154"/>
      <c r="IQJ16" s="154"/>
      <c r="IQK16" s="154"/>
      <c r="IQL16" s="154"/>
      <c r="IQM16" s="154"/>
      <c r="IQN16" s="154"/>
      <c r="IQO16" s="154"/>
      <c r="IQP16" s="154"/>
      <c r="IQQ16" s="154"/>
      <c r="IQR16" s="154"/>
      <c r="IQS16" s="154"/>
      <c r="IQT16" s="154"/>
      <c r="IQU16" s="154"/>
      <c r="IQV16" s="154"/>
      <c r="IQW16" s="154"/>
      <c r="IQX16" s="154"/>
      <c r="IQY16" s="154"/>
      <c r="IQZ16" s="154"/>
      <c r="IRA16" s="154"/>
      <c r="IRB16" s="154"/>
      <c r="IRC16" s="154"/>
      <c r="IRD16" s="154"/>
      <c r="IRE16" s="154"/>
      <c r="IRF16" s="154"/>
      <c r="IRG16" s="154"/>
      <c r="IRH16" s="154"/>
      <c r="IRI16" s="154"/>
      <c r="IRJ16" s="154"/>
      <c r="IRK16" s="154"/>
      <c r="IRL16" s="154"/>
      <c r="IRM16" s="154"/>
      <c r="IRN16" s="154"/>
      <c r="IRO16" s="154"/>
      <c r="IRP16" s="154"/>
      <c r="IRQ16" s="154"/>
      <c r="IRR16" s="154"/>
      <c r="IRS16" s="154"/>
      <c r="IRT16" s="154"/>
      <c r="IRU16" s="154"/>
      <c r="IRV16" s="154"/>
      <c r="IRW16" s="154"/>
      <c r="IRX16" s="154"/>
      <c r="IRY16" s="154"/>
      <c r="IRZ16" s="154"/>
      <c r="ISA16" s="154"/>
      <c r="ISB16" s="154"/>
      <c r="ISC16" s="154"/>
      <c r="ISD16" s="154"/>
      <c r="ISE16" s="154"/>
      <c r="ISF16" s="154"/>
      <c r="ISG16" s="154"/>
      <c r="ISH16" s="154"/>
      <c r="ISI16" s="154"/>
      <c r="ISJ16" s="154"/>
      <c r="ISK16" s="154"/>
      <c r="ISL16" s="154"/>
      <c r="ISM16" s="154"/>
      <c r="ISN16" s="154"/>
      <c r="ISO16" s="154"/>
      <c r="ISP16" s="154"/>
      <c r="ISQ16" s="154"/>
      <c r="ISR16" s="154"/>
      <c r="ISS16" s="154"/>
      <c r="IST16" s="154"/>
      <c r="ISU16" s="154"/>
      <c r="ISV16" s="154"/>
      <c r="ISW16" s="154"/>
      <c r="ISX16" s="154"/>
      <c r="ISY16" s="154"/>
      <c r="ISZ16" s="154"/>
      <c r="ITA16" s="154"/>
      <c r="ITB16" s="154"/>
      <c r="ITC16" s="154"/>
      <c r="ITD16" s="154"/>
      <c r="ITE16" s="154"/>
      <c r="ITF16" s="154"/>
      <c r="ITG16" s="154"/>
      <c r="ITH16" s="154"/>
      <c r="ITI16" s="154"/>
      <c r="ITJ16" s="154"/>
      <c r="ITK16" s="154"/>
      <c r="ITL16" s="154"/>
      <c r="ITM16" s="154"/>
      <c r="ITN16" s="154"/>
      <c r="ITO16" s="154"/>
      <c r="ITP16" s="154"/>
      <c r="ITQ16" s="154"/>
      <c r="ITR16" s="154"/>
      <c r="ITS16" s="154"/>
      <c r="ITT16" s="154"/>
      <c r="ITU16" s="154"/>
      <c r="ITV16" s="154"/>
      <c r="ITW16" s="154"/>
      <c r="ITX16" s="154"/>
      <c r="ITY16" s="154"/>
      <c r="ITZ16" s="154"/>
      <c r="IUA16" s="154"/>
      <c r="IUB16" s="154"/>
      <c r="IUC16" s="154"/>
      <c r="IUD16" s="154"/>
      <c r="IUE16" s="154"/>
      <c r="IUF16" s="154"/>
      <c r="IUG16" s="154"/>
      <c r="IUH16" s="154"/>
      <c r="IUI16" s="154"/>
      <c r="IUJ16" s="154"/>
      <c r="IUK16" s="154"/>
      <c r="IUL16" s="154"/>
      <c r="IUM16" s="154"/>
      <c r="IUN16" s="154"/>
      <c r="IUO16" s="154"/>
      <c r="IUP16" s="154"/>
      <c r="IUQ16" s="154"/>
      <c r="IUR16" s="154"/>
      <c r="IUS16" s="154"/>
      <c r="IUT16" s="154"/>
      <c r="IUU16" s="154"/>
      <c r="IUV16" s="154"/>
      <c r="IUW16" s="154"/>
      <c r="IUX16" s="154"/>
      <c r="IUY16" s="154"/>
      <c r="IUZ16" s="154"/>
      <c r="IVA16" s="154"/>
      <c r="IVB16" s="154"/>
      <c r="IVC16" s="154"/>
      <c r="IVD16" s="154"/>
      <c r="IVE16" s="154"/>
      <c r="IVF16" s="154"/>
      <c r="IVG16" s="154"/>
      <c r="IVH16" s="154"/>
      <c r="IVI16" s="154"/>
      <c r="IVJ16" s="154"/>
      <c r="IVK16" s="154"/>
      <c r="IVL16" s="154"/>
      <c r="IVM16" s="154"/>
      <c r="IVN16" s="154"/>
      <c r="IVO16" s="154"/>
      <c r="IVP16" s="154"/>
      <c r="IVQ16" s="154"/>
      <c r="IVR16" s="154"/>
      <c r="IVS16" s="154"/>
      <c r="IVT16" s="154"/>
      <c r="IVU16" s="154"/>
      <c r="IVV16" s="154"/>
      <c r="IVW16" s="154"/>
      <c r="IVX16" s="154"/>
      <c r="IVY16" s="154"/>
      <c r="IVZ16" s="154"/>
      <c r="IWA16" s="154"/>
      <c r="IWB16" s="154"/>
      <c r="IWC16" s="154"/>
      <c r="IWD16" s="154"/>
      <c r="IWE16" s="154"/>
      <c r="IWF16" s="154"/>
      <c r="IWG16" s="154"/>
      <c r="IWH16" s="154"/>
      <c r="IWI16" s="154"/>
      <c r="IWJ16" s="154"/>
      <c r="IWK16" s="154"/>
      <c r="IWL16" s="154"/>
      <c r="IWM16" s="154"/>
      <c r="IWN16" s="154"/>
      <c r="IWO16" s="154"/>
      <c r="IWP16" s="154"/>
      <c r="IWQ16" s="154"/>
      <c r="IWR16" s="154"/>
      <c r="IWS16" s="154"/>
      <c r="IWT16" s="154"/>
      <c r="IWU16" s="154"/>
      <c r="IWV16" s="154"/>
      <c r="IWW16" s="154"/>
      <c r="IWX16" s="154"/>
      <c r="IWY16" s="154"/>
      <c r="IWZ16" s="154"/>
      <c r="IXA16" s="154"/>
      <c r="IXB16" s="154"/>
      <c r="IXC16" s="154"/>
      <c r="IXD16" s="154"/>
      <c r="IXE16" s="154"/>
      <c r="IXF16" s="154"/>
      <c r="IXG16" s="154"/>
      <c r="IXH16" s="154"/>
      <c r="IXI16" s="154"/>
      <c r="IXJ16" s="154"/>
      <c r="IXK16" s="154"/>
      <c r="IXL16" s="154"/>
      <c r="IXM16" s="154"/>
      <c r="IXN16" s="154"/>
      <c r="IXO16" s="154"/>
      <c r="IXP16" s="154"/>
      <c r="IXQ16" s="154"/>
      <c r="IXR16" s="154"/>
      <c r="IXS16" s="154"/>
      <c r="IXT16" s="154"/>
      <c r="IXU16" s="154"/>
      <c r="IXV16" s="154"/>
      <c r="IXW16" s="154"/>
      <c r="IXX16" s="154"/>
      <c r="IXY16" s="154"/>
      <c r="IXZ16" s="154"/>
      <c r="IYA16" s="154"/>
      <c r="IYB16" s="154"/>
      <c r="IYC16" s="154"/>
      <c r="IYD16" s="154"/>
      <c r="IYE16" s="154"/>
      <c r="IYF16" s="154"/>
      <c r="IYG16" s="154"/>
      <c r="IYH16" s="154"/>
      <c r="IYI16" s="154"/>
      <c r="IYJ16" s="154"/>
      <c r="IYK16" s="154"/>
      <c r="IYL16" s="154"/>
      <c r="IYM16" s="154"/>
      <c r="IYN16" s="154"/>
      <c r="IYO16" s="154"/>
      <c r="IYP16" s="154"/>
      <c r="IYQ16" s="154"/>
      <c r="IYR16" s="154"/>
      <c r="IYS16" s="154"/>
      <c r="IYT16" s="154"/>
      <c r="IYU16" s="154"/>
      <c r="IYV16" s="154"/>
      <c r="IYW16" s="154"/>
      <c r="IYX16" s="154"/>
      <c r="IYY16" s="154"/>
      <c r="IYZ16" s="154"/>
      <c r="IZA16" s="154"/>
      <c r="IZB16" s="154"/>
      <c r="IZC16" s="154"/>
      <c r="IZD16" s="154"/>
      <c r="IZE16" s="154"/>
      <c r="IZF16" s="154"/>
      <c r="IZG16" s="154"/>
      <c r="IZH16" s="154"/>
      <c r="IZI16" s="154"/>
      <c r="IZJ16" s="154"/>
      <c r="IZK16" s="154"/>
      <c r="IZL16" s="154"/>
      <c r="IZM16" s="154"/>
      <c r="IZN16" s="154"/>
      <c r="IZO16" s="154"/>
      <c r="IZP16" s="154"/>
      <c r="IZQ16" s="154"/>
      <c r="IZR16" s="154"/>
      <c r="IZS16" s="154"/>
      <c r="IZT16" s="154"/>
      <c r="IZU16" s="154"/>
      <c r="IZV16" s="154"/>
      <c r="IZW16" s="154"/>
      <c r="IZX16" s="154"/>
      <c r="IZY16" s="154"/>
      <c r="IZZ16" s="154"/>
      <c r="JAA16" s="154"/>
      <c r="JAB16" s="154"/>
      <c r="JAC16" s="154"/>
      <c r="JAD16" s="154"/>
      <c r="JAE16" s="154"/>
      <c r="JAF16" s="154"/>
      <c r="JAG16" s="154"/>
      <c r="JAH16" s="154"/>
      <c r="JAI16" s="154"/>
      <c r="JAJ16" s="154"/>
      <c r="JAK16" s="154"/>
      <c r="JAL16" s="154"/>
      <c r="JAM16" s="154"/>
      <c r="JAN16" s="154"/>
      <c r="JAO16" s="154"/>
      <c r="JAP16" s="154"/>
      <c r="JAQ16" s="154"/>
      <c r="JAR16" s="154"/>
      <c r="JAS16" s="154"/>
      <c r="JAT16" s="154"/>
      <c r="JAU16" s="154"/>
      <c r="JAV16" s="154"/>
      <c r="JAW16" s="154"/>
      <c r="JAX16" s="154"/>
      <c r="JAY16" s="154"/>
      <c r="JAZ16" s="154"/>
      <c r="JBA16" s="154"/>
      <c r="JBB16" s="154"/>
      <c r="JBC16" s="154"/>
      <c r="JBD16" s="154"/>
      <c r="JBE16" s="154"/>
      <c r="JBF16" s="154"/>
      <c r="JBG16" s="154"/>
      <c r="JBH16" s="154"/>
      <c r="JBI16" s="154"/>
      <c r="JBJ16" s="154"/>
      <c r="JBK16" s="154"/>
      <c r="JBL16" s="154"/>
      <c r="JBM16" s="154"/>
      <c r="JBN16" s="154"/>
      <c r="JBO16" s="154"/>
      <c r="JBP16" s="154"/>
      <c r="JBQ16" s="154"/>
      <c r="JBR16" s="154"/>
      <c r="JBS16" s="154"/>
      <c r="JBT16" s="154"/>
      <c r="JBU16" s="154"/>
      <c r="JBV16" s="154"/>
      <c r="JBW16" s="154"/>
      <c r="JBX16" s="154"/>
      <c r="JBY16" s="154"/>
      <c r="JBZ16" s="154"/>
      <c r="JCA16" s="154"/>
      <c r="JCB16" s="154"/>
      <c r="JCC16" s="154"/>
      <c r="JCD16" s="154"/>
      <c r="JCE16" s="154"/>
      <c r="JCF16" s="154"/>
      <c r="JCG16" s="154"/>
      <c r="JCH16" s="154"/>
      <c r="JCI16" s="154"/>
      <c r="JCJ16" s="154"/>
      <c r="JCK16" s="154"/>
      <c r="JCL16" s="154"/>
      <c r="JCM16" s="154"/>
      <c r="JCN16" s="154"/>
      <c r="JCO16" s="154"/>
      <c r="JCP16" s="154"/>
      <c r="JCQ16" s="154"/>
      <c r="JCR16" s="154"/>
      <c r="JCS16" s="154"/>
      <c r="JCT16" s="154"/>
      <c r="JCU16" s="154"/>
      <c r="JCV16" s="154"/>
      <c r="JCW16" s="154"/>
      <c r="JCX16" s="154"/>
      <c r="JCY16" s="154"/>
      <c r="JCZ16" s="154"/>
      <c r="JDA16" s="154"/>
      <c r="JDB16" s="154"/>
      <c r="JDC16" s="154"/>
      <c r="JDD16" s="154"/>
      <c r="JDE16" s="154"/>
      <c r="JDF16" s="154"/>
      <c r="JDG16" s="154"/>
      <c r="JDH16" s="154"/>
      <c r="JDI16" s="154"/>
      <c r="JDJ16" s="154"/>
      <c r="JDK16" s="154"/>
      <c r="JDL16" s="154"/>
      <c r="JDM16" s="154"/>
      <c r="JDN16" s="154"/>
      <c r="JDO16" s="154"/>
      <c r="JDP16" s="154"/>
      <c r="JDQ16" s="154"/>
      <c r="JDR16" s="154"/>
      <c r="JDS16" s="154"/>
      <c r="JDT16" s="154"/>
      <c r="JDU16" s="154"/>
      <c r="JDV16" s="154"/>
      <c r="JDW16" s="154"/>
      <c r="JDX16" s="154"/>
      <c r="JDY16" s="154"/>
      <c r="JDZ16" s="154"/>
      <c r="JEA16" s="154"/>
      <c r="JEB16" s="154"/>
      <c r="JEC16" s="154"/>
      <c r="JED16" s="154"/>
      <c r="JEE16" s="154"/>
      <c r="JEF16" s="154"/>
      <c r="JEG16" s="154"/>
      <c r="JEH16" s="154"/>
      <c r="JEI16" s="154"/>
      <c r="JEJ16" s="154"/>
      <c r="JEK16" s="154"/>
      <c r="JEL16" s="154"/>
      <c r="JEM16" s="154"/>
      <c r="JEN16" s="154"/>
      <c r="JEO16" s="154"/>
      <c r="JEP16" s="154"/>
      <c r="JEQ16" s="154"/>
      <c r="JER16" s="154"/>
      <c r="JES16" s="154"/>
      <c r="JET16" s="154"/>
      <c r="JEU16" s="154"/>
      <c r="JEV16" s="154"/>
      <c r="JEW16" s="154"/>
      <c r="JEX16" s="154"/>
      <c r="JEY16" s="154"/>
      <c r="JEZ16" s="154"/>
      <c r="JFA16" s="154"/>
      <c r="JFB16" s="154"/>
      <c r="JFC16" s="154"/>
      <c r="JFD16" s="154"/>
      <c r="JFE16" s="154"/>
      <c r="JFF16" s="154"/>
      <c r="JFG16" s="154"/>
      <c r="JFH16" s="154"/>
      <c r="JFI16" s="154"/>
      <c r="JFJ16" s="154"/>
      <c r="JFK16" s="154"/>
      <c r="JFL16" s="154"/>
      <c r="JFM16" s="154"/>
      <c r="JFN16" s="154"/>
      <c r="JFO16" s="154"/>
      <c r="JFP16" s="154"/>
      <c r="JFQ16" s="154"/>
      <c r="JFR16" s="154"/>
      <c r="JFS16" s="154"/>
      <c r="JFT16" s="154"/>
      <c r="JFU16" s="154"/>
      <c r="JFV16" s="154"/>
      <c r="JFW16" s="154"/>
      <c r="JFX16" s="154"/>
      <c r="JFY16" s="154"/>
      <c r="JFZ16" s="154"/>
      <c r="JGA16" s="154"/>
      <c r="JGB16" s="154"/>
      <c r="JGC16" s="154"/>
      <c r="JGD16" s="154"/>
      <c r="JGE16" s="154"/>
      <c r="JGF16" s="154"/>
      <c r="JGG16" s="154"/>
      <c r="JGH16" s="154"/>
      <c r="JGI16" s="154"/>
      <c r="JGJ16" s="154"/>
      <c r="JGK16" s="154"/>
      <c r="JGL16" s="154"/>
      <c r="JGM16" s="154"/>
      <c r="JGN16" s="154"/>
      <c r="JGO16" s="154"/>
      <c r="JGP16" s="154"/>
      <c r="JGQ16" s="154"/>
      <c r="JGR16" s="154"/>
      <c r="JGS16" s="154"/>
      <c r="JGT16" s="154"/>
      <c r="JGU16" s="154"/>
      <c r="JGV16" s="154"/>
      <c r="JGW16" s="154"/>
      <c r="JGX16" s="154"/>
      <c r="JGY16" s="154"/>
      <c r="JGZ16" s="154"/>
      <c r="JHA16" s="154"/>
      <c r="JHB16" s="154"/>
      <c r="JHC16" s="154"/>
      <c r="JHD16" s="154"/>
      <c r="JHE16" s="154"/>
      <c r="JHF16" s="154"/>
      <c r="JHG16" s="154"/>
      <c r="JHH16" s="154"/>
      <c r="JHI16" s="154"/>
      <c r="JHJ16" s="154"/>
      <c r="JHK16" s="154"/>
      <c r="JHL16" s="154"/>
      <c r="JHM16" s="154"/>
      <c r="JHN16" s="154"/>
      <c r="JHO16" s="154"/>
      <c r="JHP16" s="154"/>
      <c r="JHQ16" s="154"/>
      <c r="JHR16" s="154"/>
      <c r="JHS16" s="154"/>
      <c r="JHT16" s="154"/>
      <c r="JHU16" s="154"/>
      <c r="JHV16" s="154"/>
      <c r="JHW16" s="154"/>
      <c r="JHX16" s="154"/>
      <c r="JHY16" s="154"/>
      <c r="JHZ16" s="154"/>
      <c r="JIA16" s="154"/>
      <c r="JIB16" s="154"/>
      <c r="JIC16" s="154"/>
      <c r="JID16" s="154"/>
      <c r="JIE16" s="154"/>
      <c r="JIF16" s="154"/>
      <c r="JIG16" s="154"/>
      <c r="JIH16" s="154"/>
      <c r="JII16" s="154"/>
      <c r="JIJ16" s="154"/>
      <c r="JIK16" s="154"/>
      <c r="JIL16" s="154"/>
      <c r="JIM16" s="154"/>
      <c r="JIN16" s="154"/>
      <c r="JIO16" s="154"/>
      <c r="JIP16" s="154"/>
      <c r="JIQ16" s="154"/>
      <c r="JIR16" s="154"/>
      <c r="JIS16" s="154"/>
      <c r="JIT16" s="154"/>
      <c r="JIU16" s="154"/>
      <c r="JIV16" s="154"/>
      <c r="JIW16" s="154"/>
      <c r="JIX16" s="154"/>
      <c r="JIY16" s="154"/>
      <c r="JIZ16" s="154"/>
      <c r="JJA16" s="154"/>
      <c r="JJB16" s="154"/>
      <c r="JJC16" s="154"/>
      <c r="JJD16" s="154"/>
      <c r="JJE16" s="154"/>
      <c r="JJF16" s="154"/>
      <c r="JJG16" s="154"/>
      <c r="JJH16" s="154"/>
      <c r="JJI16" s="154"/>
      <c r="JJJ16" s="154"/>
      <c r="JJK16" s="154"/>
      <c r="JJL16" s="154"/>
      <c r="JJM16" s="154"/>
      <c r="JJN16" s="154"/>
      <c r="JJO16" s="154"/>
      <c r="JJP16" s="154"/>
      <c r="JJQ16" s="154"/>
      <c r="JJR16" s="154"/>
      <c r="JJS16" s="154"/>
      <c r="JJT16" s="154"/>
      <c r="JJU16" s="154"/>
      <c r="JJV16" s="154"/>
      <c r="JJW16" s="154"/>
      <c r="JJX16" s="154"/>
      <c r="JJY16" s="154"/>
      <c r="JJZ16" s="154"/>
      <c r="JKA16" s="154"/>
      <c r="JKB16" s="154"/>
      <c r="JKC16" s="154"/>
      <c r="JKD16" s="154"/>
      <c r="JKE16" s="154"/>
      <c r="JKF16" s="154"/>
      <c r="JKG16" s="154"/>
      <c r="JKH16" s="154"/>
      <c r="JKI16" s="154"/>
      <c r="JKJ16" s="154"/>
      <c r="JKK16" s="154"/>
      <c r="JKL16" s="154"/>
      <c r="JKM16" s="154"/>
      <c r="JKN16" s="154"/>
      <c r="JKO16" s="154"/>
      <c r="JKP16" s="154"/>
      <c r="JKQ16" s="154"/>
      <c r="JKR16" s="154"/>
      <c r="JKS16" s="154"/>
      <c r="JKT16" s="154"/>
      <c r="JKU16" s="154"/>
      <c r="JKV16" s="154"/>
      <c r="JKW16" s="154"/>
      <c r="JKX16" s="154"/>
      <c r="JKY16" s="154"/>
      <c r="JKZ16" s="154"/>
      <c r="JLA16" s="154"/>
      <c r="JLB16" s="154"/>
      <c r="JLC16" s="154"/>
      <c r="JLD16" s="154"/>
      <c r="JLE16" s="154"/>
      <c r="JLF16" s="154"/>
      <c r="JLG16" s="154"/>
      <c r="JLH16" s="154"/>
      <c r="JLI16" s="154"/>
      <c r="JLJ16" s="154"/>
      <c r="JLK16" s="154"/>
      <c r="JLL16" s="154"/>
      <c r="JLM16" s="154"/>
      <c r="JLN16" s="154"/>
      <c r="JLO16" s="154"/>
      <c r="JLP16" s="154"/>
      <c r="JLQ16" s="154"/>
      <c r="JLR16" s="154"/>
      <c r="JLS16" s="154"/>
      <c r="JLT16" s="154"/>
      <c r="JLU16" s="154"/>
      <c r="JLV16" s="154"/>
      <c r="JLW16" s="154"/>
      <c r="JLX16" s="154"/>
      <c r="JLY16" s="154"/>
      <c r="JLZ16" s="154"/>
      <c r="JMA16" s="154"/>
      <c r="JMB16" s="154"/>
      <c r="JMC16" s="154"/>
      <c r="JMD16" s="154"/>
      <c r="JME16" s="154"/>
      <c r="JMF16" s="154"/>
      <c r="JMG16" s="154"/>
      <c r="JMH16" s="154"/>
      <c r="JMI16" s="154"/>
      <c r="JMJ16" s="154"/>
      <c r="JMK16" s="154"/>
      <c r="JML16" s="154"/>
      <c r="JMM16" s="154"/>
      <c r="JMN16" s="154"/>
      <c r="JMO16" s="154"/>
      <c r="JMP16" s="154"/>
      <c r="JMQ16" s="154"/>
      <c r="JMR16" s="154"/>
      <c r="JMS16" s="154"/>
      <c r="JMT16" s="154"/>
      <c r="JMU16" s="154"/>
      <c r="JMV16" s="154"/>
      <c r="JMW16" s="154"/>
      <c r="JMX16" s="154"/>
      <c r="JMY16" s="154"/>
      <c r="JMZ16" s="154"/>
      <c r="JNA16" s="154"/>
      <c r="JNB16" s="154"/>
      <c r="JNC16" s="154"/>
      <c r="JND16" s="154"/>
      <c r="JNE16" s="154"/>
      <c r="JNF16" s="154"/>
      <c r="JNG16" s="154"/>
      <c r="JNH16" s="154"/>
      <c r="JNI16" s="154"/>
      <c r="JNJ16" s="154"/>
      <c r="JNK16" s="154"/>
      <c r="JNL16" s="154"/>
      <c r="JNM16" s="154"/>
      <c r="JNN16" s="154"/>
      <c r="JNO16" s="154"/>
      <c r="JNP16" s="154"/>
      <c r="JNQ16" s="154"/>
      <c r="JNR16" s="154"/>
      <c r="JNS16" s="154"/>
      <c r="JNT16" s="154"/>
      <c r="JNU16" s="154"/>
      <c r="JNV16" s="154"/>
      <c r="JNW16" s="154"/>
      <c r="JNX16" s="154"/>
      <c r="JNY16" s="154"/>
      <c r="JNZ16" s="154"/>
      <c r="JOA16" s="154"/>
      <c r="JOB16" s="154"/>
      <c r="JOC16" s="154"/>
      <c r="JOD16" s="154"/>
      <c r="JOE16" s="154"/>
      <c r="JOF16" s="154"/>
      <c r="JOG16" s="154"/>
      <c r="JOH16" s="154"/>
      <c r="JOI16" s="154"/>
      <c r="JOJ16" s="154"/>
      <c r="JOK16" s="154"/>
      <c r="JOL16" s="154"/>
      <c r="JOM16" s="154"/>
      <c r="JON16" s="154"/>
      <c r="JOO16" s="154"/>
      <c r="JOP16" s="154"/>
      <c r="JOQ16" s="154"/>
      <c r="JOR16" s="154"/>
      <c r="JOS16" s="154"/>
      <c r="JOT16" s="154"/>
      <c r="JOU16" s="154"/>
      <c r="JOV16" s="154"/>
      <c r="JOW16" s="154"/>
      <c r="JOX16" s="154"/>
      <c r="JOY16" s="154"/>
      <c r="JOZ16" s="154"/>
      <c r="JPA16" s="154"/>
      <c r="JPB16" s="154"/>
      <c r="JPC16" s="154"/>
      <c r="JPD16" s="154"/>
      <c r="JPE16" s="154"/>
      <c r="JPF16" s="154"/>
      <c r="JPG16" s="154"/>
      <c r="JPH16" s="154"/>
      <c r="JPI16" s="154"/>
      <c r="JPJ16" s="154"/>
      <c r="JPK16" s="154"/>
      <c r="JPL16" s="154"/>
      <c r="JPM16" s="154"/>
      <c r="JPN16" s="154"/>
      <c r="JPO16" s="154"/>
      <c r="JPP16" s="154"/>
      <c r="JPQ16" s="154"/>
      <c r="JPR16" s="154"/>
      <c r="JPS16" s="154"/>
      <c r="JPT16" s="154"/>
      <c r="JPU16" s="154"/>
      <c r="JPV16" s="154"/>
      <c r="JPW16" s="154"/>
      <c r="JPX16" s="154"/>
      <c r="JPY16" s="154"/>
      <c r="JPZ16" s="154"/>
      <c r="JQA16" s="154"/>
      <c r="JQB16" s="154"/>
      <c r="JQC16" s="154"/>
      <c r="JQD16" s="154"/>
      <c r="JQE16" s="154"/>
      <c r="JQF16" s="154"/>
      <c r="JQG16" s="154"/>
      <c r="JQH16" s="154"/>
      <c r="JQI16" s="154"/>
      <c r="JQJ16" s="154"/>
      <c r="JQK16" s="154"/>
      <c r="JQL16" s="154"/>
      <c r="JQM16" s="154"/>
      <c r="JQN16" s="154"/>
      <c r="JQO16" s="154"/>
      <c r="JQP16" s="154"/>
      <c r="JQQ16" s="154"/>
      <c r="JQR16" s="154"/>
      <c r="JQS16" s="154"/>
      <c r="JQT16" s="154"/>
      <c r="JQU16" s="154"/>
      <c r="JQV16" s="154"/>
      <c r="JQW16" s="154"/>
      <c r="JQX16" s="154"/>
      <c r="JQY16" s="154"/>
      <c r="JQZ16" s="154"/>
      <c r="JRA16" s="154"/>
      <c r="JRB16" s="154"/>
      <c r="JRC16" s="154"/>
      <c r="JRD16" s="154"/>
      <c r="JRE16" s="154"/>
      <c r="JRF16" s="154"/>
      <c r="JRG16" s="154"/>
      <c r="JRH16" s="154"/>
      <c r="JRI16" s="154"/>
      <c r="JRJ16" s="154"/>
      <c r="JRK16" s="154"/>
      <c r="JRL16" s="154"/>
      <c r="JRM16" s="154"/>
      <c r="JRN16" s="154"/>
      <c r="JRO16" s="154"/>
      <c r="JRP16" s="154"/>
      <c r="JRQ16" s="154"/>
      <c r="JRR16" s="154"/>
      <c r="JRS16" s="154"/>
      <c r="JRT16" s="154"/>
      <c r="JRU16" s="154"/>
      <c r="JRV16" s="154"/>
      <c r="JRW16" s="154"/>
      <c r="JRX16" s="154"/>
      <c r="JRY16" s="154"/>
      <c r="JRZ16" s="154"/>
      <c r="JSA16" s="154"/>
      <c r="JSB16" s="154"/>
      <c r="JSC16" s="154"/>
      <c r="JSD16" s="154"/>
      <c r="JSE16" s="154"/>
      <c r="JSF16" s="154"/>
      <c r="JSG16" s="154"/>
      <c r="JSH16" s="154"/>
      <c r="JSI16" s="154"/>
      <c r="JSJ16" s="154"/>
      <c r="JSK16" s="154"/>
      <c r="JSL16" s="154"/>
      <c r="JSM16" s="154"/>
      <c r="JSN16" s="154"/>
      <c r="JSO16" s="154"/>
      <c r="JSP16" s="154"/>
      <c r="JSQ16" s="154"/>
      <c r="JSR16" s="154"/>
      <c r="JSS16" s="154"/>
      <c r="JST16" s="154"/>
      <c r="JSU16" s="154"/>
      <c r="JSV16" s="154"/>
      <c r="JSW16" s="154"/>
      <c r="JSX16" s="154"/>
      <c r="JSY16" s="154"/>
      <c r="JSZ16" s="154"/>
      <c r="JTA16" s="154"/>
      <c r="JTB16" s="154"/>
      <c r="JTC16" s="154"/>
      <c r="JTD16" s="154"/>
      <c r="JTE16" s="154"/>
      <c r="JTF16" s="154"/>
      <c r="JTG16" s="154"/>
      <c r="JTH16" s="154"/>
      <c r="JTI16" s="154"/>
      <c r="JTJ16" s="154"/>
      <c r="JTK16" s="154"/>
      <c r="JTL16" s="154"/>
      <c r="JTM16" s="154"/>
      <c r="JTN16" s="154"/>
      <c r="JTO16" s="154"/>
      <c r="JTP16" s="154"/>
      <c r="JTQ16" s="154"/>
      <c r="JTR16" s="154"/>
      <c r="JTS16" s="154"/>
      <c r="JTT16" s="154"/>
      <c r="JTU16" s="154"/>
      <c r="JTV16" s="154"/>
      <c r="JTW16" s="154"/>
      <c r="JTX16" s="154"/>
      <c r="JTY16" s="154"/>
      <c r="JTZ16" s="154"/>
      <c r="JUA16" s="154"/>
      <c r="JUB16" s="154"/>
      <c r="JUC16" s="154"/>
      <c r="JUD16" s="154"/>
      <c r="JUE16" s="154"/>
      <c r="JUF16" s="154"/>
      <c r="JUG16" s="154"/>
      <c r="JUH16" s="154"/>
      <c r="JUI16" s="154"/>
      <c r="JUJ16" s="154"/>
      <c r="JUK16" s="154"/>
      <c r="JUL16" s="154"/>
      <c r="JUM16" s="154"/>
      <c r="JUN16" s="154"/>
      <c r="JUO16" s="154"/>
      <c r="JUP16" s="154"/>
      <c r="JUQ16" s="154"/>
      <c r="JUR16" s="154"/>
      <c r="JUS16" s="154"/>
      <c r="JUT16" s="154"/>
      <c r="JUU16" s="154"/>
      <c r="JUV16" s="154"/>
      <c r="JUW16" s="154"/>
      <c r="JUX16" s="154"/>
      <c r="JUY16" s="154"/>
      <c r="JUZ16" s="154"/>
      <c r="JVA16" s="154"/>
      <c r="JVB16" s="154"/>
      <c r="JVC16" s="154"/>
      <c r="JVD16" s="154"/>
      <c r="JVE16" s="154"/>
      <c r="JVF16" s="154"/>
      <c r="JVG16" s="154"/>
      <c r="JVH16" s="154"/>
      <c r="JVI16" s="154"/>
      <c r="JVJ16" s="154"/>
      <c r="JVK16" s="154"/>
      <c r="JVL16" s="154"/>
      <c r="JVM16" s="154"/>
      <c r="JVN16" s="154"/>
      <c r="JVO16" s="154"/>
      <c r="JVP16" s="154"/>
      <c r="JVQ16" s="154"/>
      <c r="JVR16" s="154"/>
      <c r="JVS16" s="154"/>
      <c r="JVT16" s="154"/>
      <c r="JVU16" s="154"/>
      <c r="JVV16" s="154"/>
      <c r="JVW16" s="154"/>
      <c r="JVX16" s="154"/>
      <c r="JVY16" s="154"/>
      <c r="JVZ16" s="154"/>
      <c r="JWA16" s="154"/>
      <c r="JWB16" s="154"/>
      <c r="JWC16" s="154"/>
      <c r="JWD16" s="154"/>
      <c r="JWE16" s="154"/>
      <c r="JWF16" s="154"/>
      <c r="JWG16" s="154"/>
      <c r="JWH16" s="154"/>
      <c r="JWI16" s="154"/>
      <c r="JWJ16" s="154"/>
      <c r="JWK16" s="154"/>
      <c r="JWL16" s="154"/>
      <c r="JWM16" s="154"/>
      <c r="JWN16" s="154"/>
      <c r="JWO16" s="154"/>
      <c r="JWP16" s="154"/>
      <c r="JWQ16" s="154"/>
      <c r="JWR16" s="154"/>
      <c r="JWS16" s="154"/>
      <c r="JWT16" s="154"/>
      <c r="JWU16" s="154"/>
      <c r="JWV16" s="154"/>
      <c r="JWW16" s="154"/>
      <c r="JWX16" s="154"/>
      <c r="JWY16" s="154"/>
      <c r="JWZ16" s="154"/>
      <c r="JXA16" s="154"/>
      <c r="JXB16" s="154"/>
      <c r="JXC16" s="154"/>
      <c r="JXD16" s="154"/>
      <c r="JXE16" s="154"/>
      <c r="JXF16" s="154"/>
      <c r="JXG16" s="154"/>
      <c r="JXH16" s="154"/>
      <c r="JXI16" s="154"/>
      <c r="JXJ16" s="154"/>
      <c r="JXK16" s="154"/>
      <c r="JXL16" s="154"/>
      <c r="JXM16" s="154"/>
      <c r="JXN16" s="154"/>
      <c r="JXO16" s="154"/>
      <c r="JXP16" s="154"/>
      <c r="JXQ16" s="154"/>
      <c r="JXR16" s="154"/>
      <c r="JXS16" s="154"/>
      <c r="JXT16" s="154"/>
      <c r="JXU16" s="154"/>
      <c r="JXV16" s="154"/>
      <c r="JXW16" s="154"/>
      <c r="JXX16" s="154"/>
      <c r="JXY16" s="154"/>
      <c r="JXZ16" s="154"/>
      <c r="JYA16" s="154"/>
      <c r="JYB16" s="154"/>
      <c r="JYC16" s="154"/>
      <c r="JYD16" s="154"/>
      <c r="JYE16" s="154"/>
      <c r="JYF16" s="154"/>
      <c r="JYG16" s="154"/>
      <c r="JYH16" s="154"/>
      <c r="JYI16" s="154"/>
      <c r="JYJ16" s="154"/>
      <c r="JYK16" s="154"/>
      <c r="JYL16" s="154"/>
      <c r="JYM16" s="154"/>
      <c r="JYN16" s="154"/>
      <c r="JYO16" s="154"/>
      <c r="JYP16" s="154"/>
      <c r="JYQ16" s="154"/>
      <c r="JYR16" s="154"/>
      <c r="JYS16" s="154"/>
      <c r="JYT16" s="154"/>
      <c r="JYU16" s="154"/>
      <c r="JYV16" s="154"/>
      <c r="JYW16" s="154"/>
      <c r="JYX16" s="154"/>
      <c r="JYY16" s="154"/>
      <c r="JYZ16" s="154"/>
      <c r="JZA16" s="154"/>
      <c r="JZB16" s="154"/>
      <c r="JZC16" s="154"/>
      <c r="JZD16" s="154"/>
      <c r="JZE16" s="154"/>
      <c r="JZF16" s="154"/>
      <c r="JZG16" s="154"/>
      <c r="JZH16" s="154"/>
      <c r="JZI16" s="154"/>
      <c r="JZJ16" s="154"/>
      <c r="JZK16" s="154"/>
      <c r="JZL16" s="154"/>
      <c r="JZM16" s="154"/>
      <c r="JZN16" s="154"/>
      <c r="JZO16" s="154"/>
      <c r="JZP16" s="154"/>
      <c r="JZQ16" s="154"/>
      <c r="JZR16" s="154"/>
      <c r="JZS16" s="154"/>
      <c r="JZT16" s="154"/>
      <c r="JZU16" s="154"/>
      <c r="JZV16" s="154"/>
      <c r="JZW16" s="154"/>
      <c r="JZX16" s="154"/>
      <c r="JZY16" s="154"/>
      <c r="JZZ16" s="154"/>
      <c r="KAA16" s="154"/>
      <c r="KAB16" s="154"/>
      <c r="KAC16" s="154"/>
      <c r="KAD16" s="154"/>
      <c r="KAE16" s="154"/>
      <c r="KAF16" s="154"/>
      <c r="KAG16" s="154"/>
      <c r="KAH16" s="154"/>
      <c r="KAI16" s="154"/>
      <c r="KAJ16" s="154"/>
      <c r="KAK16" s="154"/>
      <c r="KAL16" s="154"/>
      <c r="KAM16" s="154"/>
      <c r="KAN16" s="154"/>
      <c r="KAO16" s="154"/>
      <c r="KAP16" s="154"/>
      <c r="KAQ16" s="154"/>
      <c r="KAR16" s="154"/>
      <c r="KAS16" s="154"/>
      <c r="KAT16" s="154"/>
      <c r="KAU16" s="154"/>
      <c r="KAV16" s="154"/>
      <c r="KAW16" s="154"/>
      <c r="KAX16" s="154"/>
      <c r="KAY16" s="154"/>
      <c r="KAZ16" s="154"/>
      <c r="KBA16" s="154"/>
      <c r="KBB16" s="154"/>
      <c r="KBC16" s="154"/>
      <c r="KBD16" s="154"/>
      <c r="KBE16" s="154"/>
      <c r="KBF16" s="154"/>
      <c r="KBG16" s="154"/>
      <c r="KBH16" s="154"/>
      <c r="KBI16" s="154"/>
      <c r="KBJ16" s="154"/>
      <c r="KBK16" s="154"/>
      <c r="KBL16" s="154"/>
      <c r="KBM16" s="154"/>
      <c r="KBN16" s="154"/>
      <c r="KBO16" s="154"/>
      <c r="KBP16" s="154"/>
      <c r="KBQ16" s="154"/>
      <c r="KBR16" s="154"/>
      <c r="KBS16" s="154"/>
      <c r="KBT16" s="154"/>
      <c r="KBU16" s="154"/>
      <c r="KBV16" s="154"/>
      <c r="KBW16" s="154"/>
      <c r="KBX16" s="154"/>
      <c r="KBY16" s="154"/>
      <c r="KBZ16" s="154"/>
      <c r="KCA16" s="154"/>
      <c r="KCB16" s="154"/>
      <c r="KCC16" s="154"/>
      <c r="KCD16" s="154"/>
      <c r="KCE16" s="154"/>
      <c r="KCF16" s="154"/>
      <c r="KCG16" s="154"/>
      <c r="KCH16" s="154"/>
      <c r="KCI16" s="154"/>
      <c r="KCJ16" s="154"/>
      <c r="KCK16" s="154"/>
      <c r="KCL16" s="154"/>
      <c r="KCM16" s="154"/>
      <c r="KCN16" s="154"/>
      <c r="KCO16" s="154"/>
      <c r="KCP16" s="154"/>
      <c r="KCQ16" s="154"/>
      <c r="KCR16" s="154"/>
      <c r="KCS16" s="154"/>
      <c r="KCT16" s="154"/>
      <c r="KCU16" s="154"/>
      <c r="KCV16" s="154"/>
      <c r="KCW16" s="154"/>
      <c r="KCX16" s="154"/>
      <c r="KCY16" s="154"/>
      <c r="KCZ16" s="154"/>
      <c r="KDA16" s="154"/>
      <c r="KDB16" s="154"/>
      <c r="KDC16" s="154"/>
      <c r="KDD16" s="154"/>
      <c r="KDE16" s="154"/>
      <c r="KDF16" s="154"/>
      <c r="KDG16" s="154"/>
      <c r="KDH16" s="154"/>
      <c r="KDI16" s="154"/>
      <c r="KDJ16" s="154"/>
      <c r="KDK16" s="154"/>
      <c r="KDL16" s="154"/>
      <c r="KDM16" s="154"/>
      <c r="KDN16" s="154"/>
      <c r="KDO16" s="154"/>
      <c r="KDP16" s="154"/>
      <c r="KDQ16" s="154"/>
      <c r="KDR16" s="154"/>
      <c r="KDS16" s="154"/>
      <c r="KDT16" s="154"/>
      <c r="KDU16" s="154"/>
      <c r="KDV16" s="154"/>
      <c r="KDW16" s="154"/>
      <c r="KDX16" s="154"/>
      <c r="KDY16" s="154"/>
      <c r="KDZ16" s="154"/>
      <c r="KEA16" s="154"/>
      <c r="KEB16" s="154"/>
      <c r="KEC16" s="154"/>
      <c r="KED16" s="154"/>
      <c r="KEE16" s="154"/>
      <c r="KEF16" s="154"/>
      <c r="KEG16" s="154"/>
      <c r="KEH16" s="154"/>
      <c r="KEI16" s="154"/>
      <c r="KEJ16" s="154"/>
      <c r="KEK16" s="154"/>
      <c r="KEL16" s="154"/>
      <c r="KEM16" s="154"/>
      <c r="KEN16" s="154"/>
      <c r="KEO16" s="154"/>
      <c r="KEP16" s="154"/>
      <c r="KEQ16" s="154"/>
      <c r="KER16" s="154"/>
      <c r="KES16" s="154"/>
      <c r="KET16" s="154"/>
      <c r="KEU16" s="154"/>
      <c r="KEV16" s="154"/>
      <c r="KEW16" s="154"/>
      <c r="KEX16" s="154"/>
      <c r="KEY16" s="154"/>
      <c r="KEZ16" s="154"/>
      <c r="KFA16" s="154"/>
      <c r="KFB16" s="154"/>
      <c r="KFC16" s="154"/>
      <c r="KFD16" s="154"/>
      <c r="KFE16" s="154"/>
      <c r="KFF16" s="154"/>
      <c r="KFG16" s="154"/>
      <c r="KFH16" s="154"/>
      <c r="KFI16" s="154"/>
      <c r="KFJ16" s="154"/>
      <c r="KFK16" s="154"/>
      <c r="KFL16" s="154"/>
      <c r="KFM16" s="154"/>
      <c r="KFN16" s="154"/>
      <c r="KFO16" s="154"/>
      <c r="KFP16" s="154"/>
      <c r="KFQ16" s="154"/>
      <c r="KFR16" s="154"/>
      <c r="KFS16" s="154"/>
      <c r="KFT16" s="154"/>
      <c r="KFU16" s="154"/>
      <c r="KFV16" s="154"/>
      <c r="KFW16" s="154"/>
      <c r="KFX16" s="154"/>
      <c r="KFY16" s="154"/>
      <c r="KFZ16" s="154"/>
      <c r="KGA16" s="154"/>
      <c r="KGB16" s="154"/>
      <c r="KGC16" s="154"/>
      <c r="KGD16" s="154"/>
      <c r="KGE16" s="154"/>
      <c r="KGF16" s="154"/>
      <c r="KGG16" s="154"/>
      <c r="KGH16" s="154"/>
      <c r="KGI16" s="154"/>
      <c r="KGJ16" s="154"/>
      <c r="KGK16" s="154"/>
      <c r="KGL16" s="154"/>
      <c r="KGM16" s="154"/>
      <c r="KGN16" s="154"/>
      <c r="KGO16" s="154"/>
      <c r="KGP16" s="154"/>
      <c r="KGQ16" s="154"/>
      <c r="KGR16" s="154"/>
      <c r="KGS16" s="154"/>
      <c r="KGT16" s="154"/>
      <c r="KGU16" s="154"/>
      <c r="KGV16" s="154"/>
      <c r="KGW16" s="154"/>
      <c r="KGX16" s="154"/>
      <c r="KGY16" s="154"/>
      <c r="KGZ16" s="154"/>
      <c r="KHA16" s="154"/>
      <c r="KHB16" s="154"/>
      <c r="KHC16" s="154"/>
      <c r="KHD16" s="154"/>
      <c r="KHE16" s="154"/>
      <c r="KHF16" s="154"/>
      <c r="KHG16" s="154"/>
      <c r="KHH16" s="154"/>
      <c r="KHI16" s="154"/>
      <c r="KHJ16" s="154"/>
      <c r="KHK16" s="154"/>
      <c r="KHL16" s="154"/>
      <c r="KHM16" s="154"/>
      <c r="KHN16" s="154"/>
      <c r="KHO16" s="154"/>
      <c r="KHP16" s="154"/>
      <c r="KHQ16" s="154"/>
      <c r="KHR16" s="154"/>
      <c r="KHS16" s="154"/>
      <c r="KHT16" s="154"/>
      <c r="KHU16" s="154"/>
      <c r="KHV16" s="154"/>
      <c r="KHW16" s="154"/>
      <c r="KHX16" s="154"/>
      <c r="KHY16" s="154"/>
      <c r="KHZ16" s="154"/>
      <c r="KIA16" s="154"/>
      <c r="KIB16" s="154"/>
      <c r="KIC16" s="154"/>
      <c r="KID16" s="154"/>
      <c r="KIE16" s="154"/>
      <c r="KIF16" s="154"/>
      <c r="KIG16" s="154"/>
      <c r="KIH16" s="154"/>
      <c r="KII16" s="154"/>
      <c r="KIJ16" s="154"/>
      <c r="KIK16" s="154"/>
      <c r="KIL16" s="154"/>
      <c r="KIM16" s="154"/>
      <c r="KIN16" s="154"/>
      <c r="KIO16" s="154"/>
      <c r="KIP16" s="154"/>
      <c r="KIQ16" s="154"/>
      <c r="KIR16" s="154"/>
      <c r="KIS16" s="154"/>
      <c r="KIT16" s="154"/>
      <c r="KIU16" s="154"/>
      <c r="KIV16" s="154"/>
      <c r="KIW16" s="154"/>
      <c r="KIX16" s="154"/>
      <c r="KIY16" s="154"/>
      <c r="KIZ16" s="154"/>
      <c r="KJA16" s="154"/>
      <c r="KJB16" s="154"/>
      <c r="KJC16" s="154"/>
      <c r="KJD16" s="154"/>
      <c r="KJE16" s="154"/>
      <c r="KJF16" s="154"/>
      <c r="KJG16" s="154"/>
      <c r="KJH16" s="154"/>
      <c r="KJI16" s="154"/>
      <c r="KJJ16" s="154"/>
      <c r="KJK16" s="154"/>
      <c r="KJL16" s="154"/>
      <c r="KJM16" s="154"/>
      <c r="KJN16" s="154"/>
      <c r="KJO16" s="154"/>
      <c r="KJP16" s="154"/>
      <c r="KJQ16" s="154"/>
      <c r="KJR16" s="154"/>
      <c r="KJS16" s="154"/>
      <c r="KJT16" s="154"/>
      <c r="KJU16" s="154"/>
      <c r="KJV16" s="154"/>
      <c r="KJW16" s="154"/>
      <c r="KJX16" s="154"/>
      <c r="KJY16" s="154"/>
      <c r="KJZ16" s="154"/>
      <c r="KKA16" s="154"/>
      <c r="KKB16" s="154"/>
      <c r="KKC16" s="154"/>
      <c r="KKD16" s="154"/>
      <c r="KKE16" s="154"/>
      <c r="KKF16" s="154"/>
      <c r="KKG16" s="154"/>
      <c r="KKH16" s="154"/>
      <c r="KKI16" s="154"/>
      <c r="KKJ16" s="154"/>
      <c r="KKK16" s="154"/>
      <c r="KKL16" s="154"/>
      <c r="KKM16" s="154"/>
      <c r="KKN16" s="154"/>
      <c r="KKO16" s="154"/>
      <c r="KKP16" s="154"/>
      <c r="KKQ16" s="154"/>
      <c r="KKR16" s="154"/>
      <c r="KKS16" s="154"/>
      <c r="KKT16" s="154"/>
      <c r="KKU16" s="154"/>
      <c r="KKV16" s="154"/>
      <c r="KKW16" s="154"/>
      <c r="KKX16" s="154"/>
      <c r="KKY16" s="154"/>
      <c r="KKZ16" s="154"/>
      <c r="KLA16" s="154"/>
      <c r="KLB16" s="154"/>
      <c r="KLC16" s="154"/>
      <c r="KLD16" s="154"/>
      <c r="KLE16" s="154"/>
      <c r="KLF16" s="154"/>
      <c r="KLG16" s="154"/>
      <c r="KLH16" s="154"/>
      <c r="KLI16" s="154"/>
      <c r="KLJ16" s="154"/>
      <c r="KLK16" s="154"/>
      <c r="KLL16" s="154"/>
      <c r="KLM16" s="154"/>
      <c r="KLN16" s="154"/>
      <c r="KLO16" s="154"/>
      <c r="KLP16" s="154"/>
      <c r="KLQ16" s="154"/>
      <c r="KLR16" s="154"/>
      <c r="KLS16" s="154"/>
      <c r="KLT16" s="154"/>
      <c r="KLU16" s="154"/>
      <c r="KLV16" s="154"/>
      <c r="KLW16" s="154"/>
      <c r="KLX16" s="154"/>
      <c r="KLY16" s="154"/>
      <c r="KLZ16" s="154"/>
      <c r="KMA16" s="154"/>
      <c r="KMB16" s="154"/>
      <c r="KMC16" s="154"/>
      <c r="KMD16" s="154"/>
      <c r="KME16" s="154"/>
      <c r="KMF16" s="154"/>
      <c r="KMG16" s="154"/>
      <c r="KMH16" s="154"/>
      <c r="KMI16" s="154"/>
      <c r="KMJ16" s="154"/>
      <c r="KMK16" s="154"/>
      <c r="KML16" s="154"/>
      <c r="KMM16" s="154"/>
      <c r="KMN16" s="154"/>
      <c r="KMO16" s="154"/>
      <c r="KMP16" s="154"/>
      <c r="KMQ16" s="154"/>
      <c r="KMR16" s="154"/>
      <c r="KMS16" s="154"/>
      <c r="KMT16" s="154"/>
      <c r="KMU16" s="154"/>
      <c r="KMV16" s="154"/>
      <c r="KMW16" s="154"/>
      <c r="KMX16" s="154"/>
      <c r="KMY16" s="154"/>
      <c r="KMZ16" s="154"/>
      <c r="KNA16" s="154"/>
      <c r="KNB16" s="154"/>
      <c r="KNC16" s="154"/>
      <c r="KND16" s="154"/>
      <c r="KNE16" s="154"/>
      <c r="KNF16" s="154"/>
      <c r="KNG16" s="154"/>
      <c r="KNH16" s="154"/>
      <c r="KNI16" s="154"/>
      <c r="KNJ16" s="154"/>
      <c r="KNK16" s="154"/>
      <c r="KNL16" s="154"/>
      <c r="KNM16" s="154"/>
      <c r="KNN16" s="154"/>
      <c r="KNO16" s="154"/>
      <c r="KNP16" s="154"/>
      <c r="KNQ16" s="154"/>
      <c r="KNR16" s="154"/>
      <c r="KNS16" s="154"/>
      <c r="KNT16" s="154"/>
      <c r="KNU16" s="154"/>
      <c r="KNV16" s="154"/>
      <c r="KNW16" s="154"/>
      <c r="KNX16" s="154"/>
      <c r="KNY16" s="154"/>
      <c r="KNZ16" s="154"/>
      <c r="KOA16" s="154"/>
      <c r="KOB16" s="154"/>
      <c r="KOC16" s="154"/>
      <c r="KOD16" s="154"/>
      <c r="KOE16" s="154"/>
      <c r="KOF16" s="154"/>
      <c r="KOG16" s="154"/>
      <c r="KOH16" s="154"/>
      <c r="KOI16" s="154"/>
      <c r="KOJ16" s="154"/>
      <c r="KOK16" s="154"/>
      <c r="KOL16" s="154"/>
      <c r="KOM16" s="154"/>
      <c r="KON16" s="154"/>
      <c r="KOO16" s="154"/>
      <c r="KOP16" s="154"/>
      <c r="KOQ16" s="154"/>
      <c r="KOR16" s="154"/>
      <c r="KOS16" s="154"/>
      <c r="KOT16" s="154"/>
      <c r="KOU16" s="154"/>
      <c r="KOV16" s="154"/>
      <c r="KOW16" s="154"/>
      <c r="KOX16" s="154"/>
      <c r="KOY16" s="154"/>
      <c r="KOZ16" s="154"/>
      <c r="KPA16" s="154"/>
      <c r="KPB16" s="154"/>
      <c r="KPC16" s="154"/>
      <c r="KPD16" s="154"/>
      <c r="KPE16" s="154"/>
      <c r="KPF16" s="154"/>
      <c r="KPG16" s="154"/>
      <c r="KPH16" s="154"/>
      <c r="KPI16" s="154"/>
      <c r="KPJ16" s="154"/>
      <c r="KPK16" s="154"/>
      <c r="KPL16" s="154"/>
      <c r="KPM16" s="154"/>
      <c r="KPN16" s="154"/>
      <c r="KPO16" s="154"/>
      <c r="KPP16" s="154"/>
      <c r="KPQ16" s="154"/>
      <c r="KPR16" s="154"/>
      <c r="KPS16" s="154"/>
      <c r="KPT16" s="154"/>
      <c r="KPU16" s="154"/>
      <c r="KPV16" s="154"/>
      <c r="KPW16" s="154"/>
      <c r="KPX16" s="154"/>
      <c r="KPY16" s="154"/>
      <c r="KPZ16" s="154"/>
      <c r="KQA16" s="154"/>
      <c r="KQB16" s="154"/>
      <c r="KQC16" s="154"/>
      <c r="KQD16" s="154"/>
      <c r="KQE16" s="154"/>
      <c r="KQF16" s="154"/>
      <c r="KQG16" s="154"/>
      <c r="KQH16" s="154"/>
      <c r="KQI16" s="154"/>
      <c r="KQJ16" s="154"/>
      <c r="KQK16" s="154"/>
      <c r="KQL16" s="154"/>
      <c r="KQM16" s="154"/>
      <c r="KQN16" s="154"/>
      <c r="KQO16" s="154"/>
      <c r="KQP16" s="154"/>
      <c r="KQQ16" s="154"/>
      <c r="KQR16" s="154"/>
      <c r="KQS16" s="154"/>
      <c r="KQT16" s="154"/>
      <c r="KQU16" s="154"/>
      <c r="KQV16" s="154"/>
      <c r="KQW16" s="154"/>
      <c r="KQX16" s="154"/>
      <c r="KQY16" s="154"/>
      <c r="KQZ16" s="154"/>
      <c r="KRA16" s="154"/>
      <c r="KRB16" s="154"/>
      <c r="KRC16" s="154"/>
      <c r="KRD16" s="154"/>
      <c r="KRE16" s="154"/>
      <c r="KRF16" s="154"/>
      <c r="KRG16" s="154"/>
      <c r="KRH16" s="154"/>
      <c r="KRI16" s="154"/>
      <c r="KRJ16" s="154"/>
      <c r="KRK16" s="154"/>
      <c r="KRL16" s="154"/>
      <c r="KRM16" s="154"/>
      <c r="KRN16" s="154"/>
      <c r="KRO16" s="154"/>
      <c r="KRP16" s="154"/>
      <c r="KRQ16" s="154"/>
      <c r="KRR16" s="154"/>
      <c r="KRS16" s="154"/>
      <c r="KRT16" s="154"/>
      <c r="KRU16" s="154"/>
      <c r="KRV16" s="154"/>
      <c r="KRW16" s="154"/>
      <c r="KRX16" s="154"/>
      <c r="KRY16" s="154"/>
      <c r="KRZ16" s="154"/>
      <c r="KSA16" s="154"/>
      <c r="KSB16" s="154"/>
      <c r="KSC16" s="154"/>
      <c r="KSD16" s="154"/>
      <c r="KSE16" s="154"/>
      <c r="KSF16" s="154"/>
      <c r="KSG16" s="154"/>
      <c r="KSH16" s="154"/>
      <c r="KSI16" s="154"/>
      <c r="KSJ16" s="154"/>
      <c r="KSK16" s="154"/>
      <c r="KSL16" s="154"/>
      <c r="KSM16" s="154"/>
      <c r="KSN16" s="154"/>
      <c r="KSO16" s="154"/>
      <c r="KSP16" s="154"/>
      <c r="KSQ16" s="154"/>
      <c r="KSR16" s="154"/>
      <c r="KSS16" s="154"/>
      <c r="KST16" s="154"/>
      <c r="KSU16" s="154"/>
      <c r="KSV16" s="154"/>
      <c r="KSW16" s="154"/>
      <c r="KSX16" s="154"/>
      <c r="KSY16" s="154"/>
      <c r="KSZ16" s="154"/>
      <c r="KTA16" s="154"/>
      <c r="KTB16" s="154"/>
      <c r="KTC16" s="154"/>
      <c r="KTD16" s="154"/>
      <c r="KTE16" s="154"/>
      <c r="KTF16" s="154"/>
      <c r="KTG16" s="154"/>
      <c r="KTH16" s="154"/>
      <c r="KTI16" s="154"/>
      <c r="KTJ16" s="154"/>
      <c r="KTK16" s="154"/>
      <c r="KTL16" s="154"/>
      <c r="KTM16" s="154"/>
      <c r="KTN16" s="154"/>
      <c r="KTO16" s="154"/>
      <c r="KTP16" s="154"/>
      <c r="KTQ16" s="154"/>
      <c r="KTR16" s="154"/>
      <c r="KTS16" s="154"/>
      <c r="KTT16" s="154"/>
      <c r="KTU16" s="154"/>
      <c r="KTV16" s="154"/>
      <c r="KTW16" s="154"/>
      <c r="KTX16" s="154"/>
      <c r="KTY16" s="154"/>
      <c r="KTZ16" s="154"/>
      <c r="KUA16" s="154"/>
      <c r="KUB16" s="154"/>
      <c r="KUC16" s="154"/>
      <c r="KUD16" s="154"/>
      <c r="KUE16" s="154"/>
      <c r="KUF16" s="154"/>
      <c r="KUG16" s="154"/>
      <c r="KUH16" s="154"/>
      <c r="KUI16" s="154"/>
      <c r="KUJ16" s="154"/>
      <c r="KUK16" s="154"/>
      <c r="KUL16" s="154"/>
      <c r="KUM16" s="154"/>
      <c r="KUN16" s="154"/>
      <c r="KUO16" s="154"/>
      <c r="KUP16" s="154"/>
      <c r="KUQ16" s="154"/>
      <c r="KUR16" s="154"/>
      <c r="KUS16" s="154"/>
      <c r="KUT16" s="154"/>
      <c r="KUU16" s="154"/>
      <c r="KUV16" s="154"/>
      <c r="KUW16" s="154"/>
      <c r="KUX16" s="154"/>
      <c r="KUY16" s="154"/>
      <c r="KUZ16" s="154"/>
      <c r="KVA16" s="154"/>
      <c r="KVB16" s="154"/>
      <c r="KVC16" s="154"/>
      <c r="KVD16" s="154"/>
      <c r="KVE16" s="154"/>
      <c r="KVF16" s="154"/>
      <c r="KVG16" s="154"/>
      <c r="KVH16" s="154"/>
      <c r="KVI16" s="154"/>
      <c r="KVJ16" s="154"/>
      <c r="KVK16" s="154"/>
      <c r="KVL16" s="154"/>
      <c r="KVM16" s="154"/>
      <c r="KVN16" s="154"/>
      <c r="KVO16" s="154"/>
      <c r="KVP16" s="154"/>
      <c r="KVQ16" s="154"/>
      <c r="KVR16" s="154"/>
      <c r="KVS16" s="154"/>
      <c r="KVT16" s="154"/>
      <c r="KVU16" s="154"/>
      <c r="KVV16" s="154"/>
      <c r="KVW16" s="154"/>
      <c r="KVX16" s="154"/>
      <c r="KVY16" s="154"/>
      <c r="KVZ16" s="154"/>
      <c r="KWA16" s="154"/>
      <c r="KWB16" s="154"/>
      <c r="KWC16" s="154"/>
      <c r="KWD16" s="154"/>
      <c r="KWE16" s="154"/>
      <c r="KWF16" s="154"/>
      <c r="KWG16" s="154"/>
      <c r="KWH16" s="154"/>
      <c r="KWI16" s="154"/>
      <c r="KWJ16" s="154"/>
      <c r="KWK16" s="154"/>
      <c r="KWL16" s="154"/>
      <c r="KWM16" s="154"/>
      <c r="KWN16" s="154"/>
      <c r="KWO16" s="154"/>
      <c r="KWP16" s="154"/>
      <c r="KWQ16" s="154"/>
      <c r="KWR16" s="154"/>
      <c r="KWS16" s="154"/>
      <c r="KWT16" s="154"/>
      <c r="KWU16" s="154"/>
      <c r="KWV16" s="154"/>
      <c r="KWW16" s="154"/>
      <c r="KWX16" s="154"/>
      <c r="KWY16" s="154"/>
      <c r="KWZ16" s="154"/>
      <c r="KXA16" s="154"/>
      <c r="KXB16" s="154"/>
      <c r="KXC16" s="154"/>
      <c r="KXD16" s="154"/>
      <c r="KXE16" s="154"/>
      <c r="KXF16" s="154"/>
      <c r="KXG16" s="154"/>
      <c r="KXH16" s="154"/>
      <c r="KXI16" s="154"/>
      <c r="KXJ16" s="154"/>
      <c r="KXK16" s="154"/>
      <c r="KXL16" s="154"/>
      <c r="KXM16" s="154"/>
      <c r="KXN16" s="154"/>
      <c r="KXO16" s="154"/>
      <c r="KXP16" s="154"/>
      <c r="KXQ16" s="154"/>
      <c r="KXR16" s="154"/>
      <c r="KXS16" s="154"/>
      <c r="KXT16" s="154"/>
      <c r="KXU16" s="154"/>
      <c r="KXV16" s="154"/>
      <c r="KXW16" s="154"/>
      <c r="KXX16" s="154"/>
      <c r="KXY16" s="154"/>
      <c r="KXZ16" s="154"/>
      <c r="KYA16" s="154"/>
      <c r="KYB16" s="154"/>
      <c r="KYC16" s="154"/>
      <c r="KYD16" s="154"/>
      <c r="KYE16" s="154"/>
      <c r="KYF16" s="154"/>
      <c r="KYG16" s="154"/>
      <c r="KYH16" s="154"/>
      <c r="KYI16" s="154"/>
      <c r="KYJ16" s="154"/>
      <c r="KYK16" s="154"/>
      <c r="KYL16" s="154"/>
      <c r="KYM16" s="154"/>
      <c r="KYN16" s="154"/>
      <c r="KYO16" s="154"/>
      <c r="KYP16" s="154"/>
      <c r="KYQ16" s="154"/>
      <c r="KYR16" s="154"/>
      <c r="KYS16" s="154"/>
      <c r="KYT16" s="154"/>
      <c r="KYU16" s="154"/>
      <c r="KYV16" s="154"/>
      <c r="KYW16" s="154"/>
      <c r="KYX16" s="154"/>
      <c r="KYY16" s="154"/>
      <c r="KYZ16" s="154"/>
      <c r="KZA16" s="154"/>
      <c r="KZB16" s="154"/>
      <c r="KZC16" s="154"/>
      <c r="KZD16" s="154"/>
      <c r="KZE16" s="154"/>
      <c r="KZF16" s="154"/>
      <c r="KZG16" s="154"/>
      <c r="KZH16" s="154"/>
      <c r="KZI16" s="154"/>
      <c r="KZJ16" s="154"/>
      <c r="KZK16" s="154"/>
      <c r="KZL16" s="154"/>
      <c r="KZM16" s="154"/>
      <c r="KZN16" s="154"/>
      <c r="KZO16" s="154"/>
      <c r="KZP16" s="154"/>
      <c r="KZQ16" s="154"/>
      <c r="KZR16" s="154"/>
      <c r="KZS16" s="154"/>
      <c r="KZT16" s="154"/>
      <c r="KZU16" s="154"/>
      <c r="KZV16" s="154"/>
      <c r="KZW16" s="154"/>
      <c r="KZX16" s="154"/>
      <c r="KZY16" s="154"/>
      <c r="KZZ16" s="154"/>
      <c r="LAA16" s="154"/>
      <c r="LAB16" s="154"/>
      <c r="LAC16" s="154"/>
      <c r="LAD16" s="154"/>
      <c r="LAE16" s="154"/>
      <c r="LAF16" s="154"/>
      <c r="LAG16" s="154"/>
      <c r="LAH16" s="154"/>
      <c r="LAI16" s="154"/>
      <c r="LAJ16" s="154"/>
      <c r="LAK16" s="154"/>
      <c r="LAL16" s="154"/>
      <c r="LAM16" s="154"/>
      <c r="LAN16" s="154"/>
      <c r="LAO16" s="154"/>
      <c r="LAP16" s="154"/>
      <c r="LAQ16" s="154"/>
      <c r="LAR16" s="154"/>
      <c r="LAS16" s="154"/>
      <c r="LAT16" s="154"/>
      <c r="LAU16" s="154"/>
      <c r="LAV16" s="154"/>
      <c r="LAW16" s="154"/>
      <c r="LAX16" s="154"/>
      <c r="LAY16" s="154"/>
      <c r="LAZ16" s="154"/>
      <c r="LBA16" s="154"/>
      <c r="LBB16" s="154"/>
      <c r="LBC16" s="154"/>
      <c r="LBD16" s="154"/>
      <c r="LBE16" s="154"/>
      <c r="LBF16" s="154"/>
      <c r="LBG16" s="154"/>
      <c r="LBH16" s="154"/>
      <c r="LBI16" s="154"/>
      <c r="LBJ16" s="154"/>
      <c r="LBK16" s="154"/>
      <c r="LBL16" s="154"/>
      <c r="LBM16" s="154"/>
      <c r="LBN16" s="154"/>
      <c r="LBO16" s="154"/>
      <c r="LBP16" s="154"/>
      <c r="LBQ16" s="154"/>
      <c r="LBR16" s="154"/>
      <c r="LBS16" s="154"/>
      <c r="LBT16" s="154"/>
      <c r="LBU16" s="154"/>
      <c r="LBV16" s="154"/>
      <c r="LBW16" s="154"/>
      <c r="LBX16" s="154"/>
      <c r="LBY16" s="154"/>
      <c r="LBZ16" s="154"/>
      <c r="LCA16" s="154"/>
      <c r="LCB16" s="154"/>
      <c r="LCC16" s="154"/>
      <c r="LCD16" s="154"/>
      <c r="LCE16" s="154"/>
      <c r="LCF16" s="154"/>
      <c r="LCG16" s="154"/>
      <c r="LCH16" s="154"/>
      <c r="LCI16" s="154"/>
      <c r="LCJ16" s="154"/>
      <c r="LCK16" s="154"/>
      <c r="LCL16" s="154"/>
      <c r="LCM16" s="154"/>
      <c r="LCN16" s="154"/>
      <c r="LCO16" s="154"/>
      <c r="LCP16" s="154"/>
      <c r="LCQ16" s="154"/>
      <c r="LCR16" s="154"/>
      <c r="LCS16" s="154"/>
      <c r="LCT16" s="154"/>
      <c r="LCU16" s="154"/>
      <c r="LCV16" s="154"/>
      <c r="LCW16" s="154"/>
      <c r="LCX16" s="154"/>
      <c r="LCY16" s="154"/>
      <c r="LCZ16" s="154"/>
      <c r="LDA16" s="154"/>
      <c r="LDB16" s="154"/>
      <c r="LDC16" s="154"/>
      <c r="LDD16" s="154"/>
      <c r="LDE16" s="154"/>
      <c r="LDF16" s="154"/>
      <c r="LDG16" s="154"/>
      <c r="LDH16" s="154"/>
      <c r="LDI16" s="154"/>
      <c r="LDJ16" s="154"/>
      <c r="LDK16" s="154"/>
      <c r="LDL16" s="154"/>
      <c r="LDM16" s="154"/>
      <c r="LDN16" s="154"/>
      <c r="LDO16" s="154"/>
      <c r="LDP16" s="154"/>
      <c r="LDQ16" s="154"/>
      <c r="LDR16" s="154"/>
      <c r="LDS16" s="154"/>
      <c r="LDT16" s="154"/>
      <c r="LDU16" s="154"/>
      <c r="LDV16" s="154"/>
      <c r="LDW16" s="154"/>
      <c r="LDX16" s="154"/>
      <c r="LDY16" s="154"/>
      <c r="LDZ16" s="154"/>
      <c r="LEA16" s="154"/>
      <c r="LEB16" s="154"/>
      <c r="LEC16" s="154"/>
      <c r="LED16" s="154"/>
      <c r="LEE16" s="154"/>
      <c r="LEF16" s="154"/>
      <c r="LEG16" s="154"/>
      <c r="LEH16" s="154"/>
      <c r="LEI16" s="154"/>
      <c r="LEJ16" s="154"/>
      <c r="LEK16" s="154"/>
      <c r="LEL16" s="154"/>
      <c r="LEM16" s="154"/>
      <c r="LEN16" s="154"/>
      <c r="LEO16" s="154"/>
      <c r="LEP16" s="154"/>
      <c r="LEQ16" s="154"/>
      <c r="LER16" s="154"/>
      <c r="LES16" s="154"/>
      <c r="LET16" s="154"/>
      <c r="LEU16" s="154"/>
      <c r="LEV16" s="154"/>
      <c r="LEW16" s="154"/>
      <c r="LEX16" s="154"/>
      <c r="LEY16" s="154"/>
      <c r="LEZ16" s="154"/>
      <c r="LFA16" s="154"/>
      <c r="LFB16" s="154"/>
      <c r="LFC16" s="154"/>
      <c r="LFD16" s="154"/>
      <c r="LFE16" s="154"/>
      <c r="LFF16" s="154"/>
      <c r="LFG16" s="154"/>
      <c r="LFH16" s="154"/>
      <c r="LFI16" s="154"/>
      <c r="LFJ16" s="154"/>
      <c r="LFK16" s="154"/>
      <c r="LFL16" s="154"/>
      <c r="LFM16" s="154"/>
      <c r="LFN16" s="154"/>
      <c r="LFO16" s="154"/>
      <c r="LFP16" s="154"/>
      <c r="LFQ16" s="154"/>
      <c r="LFR16" s="154"/>
      <c r="LFS16" s="154"/>
      <c r="LFT16" s="154"/>
      <c r="LFU16" s="154"/>
      <c r="LFV16" s="154"/>
      <c r="LFW16" s="154"/>
      <c r="LFX16" s="154"/>
      <c r="LFY16" s="154"/>
      <c r="LFZ16" s="154"/>
      <c r="LGA16" s="154"/>
      <c r="LGB16" s="154"/>
      <c r="LGC16" s="154"/>
      <c r="LGD16" s="154"/>
      <c r="LGE16" s="154"/>
      <c r="LGF16" s="154"/>
      <c r="LGG16" s="154"/>
      <c r="LGH16" s="154"/>
      <c r="LGI16" s="154"/>
      <c r="LGJ16" s="154"/>
      <c r="LGK16" s="154"/>
      <c r="LGL16" s="154"/>
      <c r="LGM16" s="154"/>
      <c r="LGN16" s="154"/>
      <c r="LGO16" s="154"/>
      <c r="LGP16" s="154"/>
      <c r="LGQ16" s="154"/>
      <c r="LGR16" s="154"/>
      <c r="LGS16" s="154"/>
      <c r="LGT16" s="154"/>
      <c r="LGU16" s="154"/>
      <c r="LGV16" s="154"/>
      <c r="LGW16" s="154"/>
      <c r="LGX16" s="154"/>
      <c r="LGY16" s="154"/>
      <c r="LGZ16" s="154"/>
      <c r="LHA16" s="154"/>
      <c r="LHB16" s="154"/>
      <c r="LHC16" s="154"/>
      <c r="LHD16" s="154"/>
      <c r="LHE16" s="154"/>
      <c r="LHF16" s="154"/>
      <c r="LHG16" s="154"/>
      <c r="LHH16" s="154"/>
      <c r="LHI16" s="154"/>
      <c r="LHJ16" s="154"/>
      <c r="LHK16" s="154"/>
      <c r="LHL16" s="154"/>
      <c r="LHM16" s="154"/>
      <c r="LHN16" s="154"/>
      <c r="LHO16" s="154"/>
      <c r="LHP16" s="154"/>
      <c r="LHQ16" s="154"/>
      <c r="LHR16" s="154"/>
      <c r="LHS16" s="154"/>
      <c r="LHT16" s="154"/>
      <c r="LHU16" s="154"/>
      <c r="LHV16" s="154"/>
      <c r="LHW16" s="154"/>
      <c r="LHX16" s="154"/>
      <c r="LHY16" s="154"/>
      <c r="LHZ16" s="154"/>
      <c r="LIA16" s="154"/>
      <c r="LIB16" s="154"/>
      <c r="LIC16" s="154"/>
      <c r="LID16" s="154"/>
      <c r="LIE16" s="154"/>
      <c r="LIF16" s="154"/>
      <c r="LIG16" s="154"/>
      <c r="LIH16" s="154"/>
      <c r="LII16" s="154"/>
      <c r="LIJ16" s="154"/>
      <c r="LIK16" s="154"/>
      <c r="LIL16" s="154"/>
      <c r="LIM16" s="154"/>
      <c r="LIN16" s="154"/>
      <c r="LIO16" s="154"/>
      <c r="LIP16" s="154"/>
      <c r="LIQ16" s="154"/>
      <c r="LIR16" s="154"/>
      <c r="LIS16" s="154"/>
      <c r="LIT16" s="154"/>
      <c r="LIU16" s="154"/>
      <c r="LIV16" s="154"/>
      <c r="LIW16" s="154"/>
      <c r="LIX16" s="154"/>
      <c r="LIY16" s="154"/>
      <c r="LIZ16" s="154"/>
      <c r="LJA16" s="154"/>
      <c r="LJB16" s="154"/>
      <c r="LJC16" s="154"/>
      <c r="LJD16" s="154"/>
      <c r="LJE16" s="154"/>
      <c r="LJF16" s="154"/>
      <c r="LJG16" s="154"/>
      <c r="LJH16" s="154"/>
      <c r="LJI16" s="154"/>
      <c r="LJJ16" s="154"/>
      <c r="LJK16" s="154"/>
      <c r="LJL16" s="154"/>
      <c r="LJM16" s="154"/>
      <c r="LJN16" s="154"/>
      <c r="LJO16" s="154"/>
      <c r="LJP16" s="154"/>
      <c r="LJQ16" s="154"/>
      <c r="LJR16" s="154"/>
      <c r="LJS16" s="154"/>
      <c r="LJT16" s="154"/>
      <c r="LJU16" s="154"/>
      <c r="LJV16" s="154"/>
      <c r="LJW16" s="154"/>
      <c r="LJX16" s="154"/>
      <c r="LJY16" s="154"/>
      <c r="LJZ16" s="154"/>
      <c r="LKA16" s="154"/>
      <c r="LKB16" s="154"/>
      <c r="LKC16" s="154"/>
      <c r="LKD16" s="154"/>
      <c r="LKE16" s="154"/>
      <c r="LKF16" s="154"/>
      <c r="LKG16" s="154"/>
      <c r="LKH16" s="154"/>
      <c r="LKI16" s="154"/>
      <c r="LKJ16" s="154"/>
      <c r="LKK16" s="154"/>
      <c r="LKL16" s="154"/>
      <c r="LKM16" s="154"/>
      <c r="LKN16" s="154"/>
      <c r="LKO16" s="154"/>
      <c r="LKP16" s="154"/>
      <c r="LKQ16" s="154"/>
      <c r="LKR16" s="154"/>
      <c r="LKS16" s="154"/>
      <c r="LKT16" s="154"/>
      <c r="LKU16" s="154"/>
      <c r="LKV16" s="154"/>
      <c r="LKW16" s="154"/>
      <c r="LKX16" s="154"/>
      <c r="LKY16" s="154"/>
      <c r="LKZ16" s="154"/>
      <c r="LLA16" s="154"/>
      <c r="LLB16" s="154"/>
      <c r="LLC16" s="154"/>
      <c r="LLD16" s="154"/>
      <c r="LLE16" s="154"/>
      <c r="LLF16" s="154"/>
      <c r="LLG16" s="154"/>
      <c r="LLH16" s="154"/>
      <c r="LLI16" s="154"/>
      <c r="LLJ16" s="154"/>
      <c r="LLK16" s="154"/>
      <c r="LLL16" s="154"/>
      <c r="LLM16" s="154"/>
      <c r="LLN16" s="154"/>
      <c r="LLO16" s="154"/>
      <c r="LLP16" s="154"/>
      <c r="LLQ16" s="154"/>
      <c r="LLR16" s="154"/>
      <c r="LLS16" s="154"/>
      <c r="LLT16" s="154"/>
      <c r="LLU16" s="154"/>
      <c r="LLV16" s="154"/>
      <c r="LLW16" s="154"/>
      <c r="LLX16" s="154"/>
      <c r="LLY16" s="154"/>
      <c r="LLZ16" s="154"/>
      <c r="LMA16" s="154"/>
      <c r="LMB16" s="154"/>
      <c r="LMC16" s="154"/>
      <c r="LMD16" s="154"/>
      <c r="LME16" s="154"/>
      <c r="LMF16" s="154"/>
      <c r="LMG16" s="154"/>
      <c r="LMH16" s="154"/>
      <c r="LMI16" s="154"/>
      <c r="LMJ16" s="154"/>
      <c r="LMK16" s="154"/>
      <c r="LML16" s="154"/>
      <c r="LMM16" s="154"/>
      <c r="LMN16" s="154"/>
      <c r="LMO16" s="154"/>
      <c r="LMP16" s="154"/>
      <c r="LMQ16" s="154"/>
      <c r="LMR16" s="154"/>
      <c r="LMS16" s="154"/>
      <c r="LMT16" s="154"/>
      <c r="LMU16" s="154"/>
      <c r="LMV16" s="154"/>
      <c r="LMW16" s="154"/>
      <c r="LMX16" s="154"/>
      <c r="LMY16" s="154"/>
      <c r="LMZ16" s="154"/>
      <c r="LNA16" s="154"/>
      <c r="LNB16" s="154"/>
      <c r="LNC16" s="154"/>
      <c r="LND16" s="154"/>
      <c r="LNE16" s="154"/>
      <c r="LNF16" s="154"/>
      <c r="LNG16" s="154"/>
      <c r="LNH16" s="154"/>
      <c r="LNI16" s="154"/>
      <c r="LNJ16" s="154"/>
      <c r="LNK16" s="154"/>
      <c r="LNL16" s="154"/>
      <c r="LNM16" s="154"/>
      <c r="LNN16" s="154"/>
      <c r="LNO16" s="154"/>
      <c r="LNP16" s="154"/>
      <c r="LNQ16" s="154"/>
      <c r="LNR16" s="154"/>
      <c r="LNS16" s="154"/>
      <c r="LNT16" s="154"/>
      <c r="LNU16" s="154"/>
      <c r="LNV16" s="154"/>
      <c r="LNW16" s="154"/>
      <c r="LNX16" s="154"/>
      <c r="LNY16" s="154"/>
      <c r="LNZ16" s="154"/>
      <c r="LOA16" s="154"/>
      <c r="LOB16" s="154"/>
      <c r="LOC16" s="154"/>
      <c r="LOD16" s="154"/>
      <c r="LOE16" s="154"/>
      <c r="LOF16" s="154"/>
      <c r="LOG16" s="154"/>
      <c r="LOH16" s="154"/>
      <c r="LOI16" s="154"/>
      <c r="LOJ16" s="154"/>
      <c r="LOK16" s="154"/>
      <c r="LOL16" s="154"/>
      <c r="LOM16" s="154"/>
      <c r="LON16" s="154"/>
      <c r="LOO16" s="154"/>
      <c r="LOP16" s="154"/>
      <c r="LOQ16" s="154"/>
      <c r="LOR16" s="154"/>
      <c r="LOS16" s="154"/>
      <c r="LOT16" s="154"/>
      <c r="LOU16" s="154"/>
      <c r="LOV16" s="154"/>
      <c r="LOW16" s="154"/>
      <c r="LOX16" s="154"/>
      <c r="LOY16" s="154"/>
      <c r="LOZ16" s="154"/>
      <c r="LPA16" s="154"/>
      <c r="LPB16" s="154"/>
      <c r="LPC16" s="154"/>
      <c r="LPD16" s="154"/>
      <c r="LPE16" s="154"/>
      <c r="LPF16" s="154"/>
      <c r="LPG16" s="154"/>
      <c r="LPH16" s="154"/>
      <c r="LPI16" s="154"/>
      <c r="LPJ16" s="154"/>
      <c r="LPK16" s="154"/>
      <c r="LPL16" s="154"/>
      <c r="LPM16" s="154"/>
      <c r="LPN16" s="154"/>
      <c r="LPO16" s="154"/>
      <c r="LPP16" s="154"/>
      <c r="LPQ16" s="154"/>
      <c r="LPR16" s="154"/>
      <c r="LPS16" s="154"/>
      <c r="LPT16" s="154"/>
      <c r="LPU16" s="154"/>
      <c r="LPV16" s="154"/>
      <c r="LPW16" s="154"/>
      <c r="LPX16" s="154"/>
      <c r="LPY16" s="154"/>
      <c r="LPZ16" s="154"/>
      <c r="LQA16" s="154"/>
      <c r="LQB16" s="154"/>
      <c r="LQC16" s="154"/>
      <c r="LQD16" s="154"/>
      <c r="LQE16" s="154"/>
      <c r="LQF16" s="154"/>
      <c r="LQG16" s="154"/>
      <c r="LQH16" s="154"/>
      <c r="LQI16" s="154"/>
      <c r="LQJ16" s="154"/>
      <c r="LQK16" s="154"/>
      <c r="LQL16" s="154"/>
      <c r="LQM16" s="154"/>
      <c r="LQN16" s="154"/>
      <c r="LQO16" s="154"/>
      <c r="LQP16" s="154"/>
      <c r="LQQ16" s="154"/>
      <c r="LQR16" s="154"/>
      <c r="LQS16" s="154"/>
      <c r="LQT16" s="154"/>
      <c r="LQU16" s="154"/>
      <c r="LQV16" s="154"/>
      <c r="LQW16" s="154"/>
      <c r="LQX16" s="154"/>
      <c r="LQY16" s="154"/>
      <c r="LQZ16" s="154"/>
      <c r="LRA16" s="154"/>
      <c r="LRB16" s="154"/>
      <c r="LRC16" s="154"/>
      <c r="LRD16" s="154"/>
      <c r="LRE16" s="154"/>
      <c r="LRF16" s="154"/>
      <c r="LRG16" s="154"/>
      <c r="LRH16" s="154"/>
      <c r="LRI16" s="154"/>
      <c r="LRJ16" s="154"/>
      <c r="LRK16" s="154"/>
      <c r="LRL16" s="154"/>
      <c r="LRM16" s="154"/>
      <c r="LRN16" s="154"/>
      <c r="LRO16" s="154"/>
      <c r="LRP16" s="154"/>
      <c r="LRQ16" s="154"/>
      <c r="LRR16" s="154"/>
      <c r="LRS16" s="154"/>
      <c r="LRT16" s="154"/>
      <c r="LRU16" s="154"/>
      <c r="LRV16" s="154"/>
      <c r="LRW16" s="154"/>
      <c r="LRX16" s="154"/>
      <c r="LRY16" s="154"/>
      <c r="LRZ16" s="154"/>
      <c r="LSA16" s="154"/>
      <c r="LSB16" s="154"/>
      <c r="LSC16" s="154"/>
      <c r="LSD16" s="154"/>
      <c r="LSE16" s="154"/>
      <c r="LSF16" s="154"/>
      <c r="LSG16" s="154"/>
      <c r="LSH16" s="154"/>
      <c r="LSI16" s="154"/>
      <c r="LSJ16" s="154"/>
      <c r="LSK16" s="154"/>
      <c r="LSL16" s="154"/>
      <c r="LSM16" s="154"/>
      <c r="LSN16" s="154"/>
      <c r="LSO16" s="154"/>
      <c r="LSP16" s="154"/>
      <c r="LSQ16" s="154"/>
      <c r="LSR16" s="154"/>
      <c r="LSS16" s="154"/>
      <c r="LST16" s="154"/>
      <c r="LSU16" s="154"/>
      <c r="LSV16" s="154"/>
      <c r="LSW16" s="154"/>
      <c r="LSX16" s="154"/>
      <c r="LSY16" s="154"/>
      <c r="LSZ16" s="154"/>
      <c r="LTA16" s="154"/>
      <c r="LTB16" s="154"/>
      <c r="LTC16" s="154"/>
      <c r="LTD16" s="154"/>
      <c r="LTE16" s="154"/>
      <c r="LTF16" s="154"/>
      <c r="LTG16" s="154"/>
      <c r="LTH16" s="154"/>
      <c r="LTI16" s="154"/>
      <c r="LTJ16" s="154"/>
      <c r="LTK16" s="154"/>
      <c r="LTL16" s="154"/>
      <c r="LTM16" s="154"/>
      <c r="LTN16" s="154"/>
      <c r="LTO16" s="154"/>
      <c r="LTP16" s="154"/>
      <c r="LTQ16" s="154"/>
      <c r="LTR16" s="154"/>
      <c r="LTS16" s="154"/>
      <c r="LTT16" s="154"/>
      <c r="LTU16" s="154"/>
      <c r="LTV16" s="154"/>
      <c r="LTW16" s="154"/>
      <c r="LTX16" s="154"/>
      <c r="LTY16" s="154"/>
      <c r="LTZ16" s="154"/>
      <c r="LUA16" s="154"/>
      <c r="LUB16" s="154"/>
      <c r="LUC16" s="154"/>
      <c r="LUD16" s="154"/>
      <c r="LUE16" s="154"/>
      <c r="LUF16" s="154"/>
      <c r="LUG16" s="154"/>
      <c r="LUH16" s="154"/>
      <c r="LUI16" s="154"/>
      <c r="LUJ16" s="154"/>
      <c r="LUK16" s="154"/>
      <c r="LUL16" s="154"/>
      <c r="LUM16" s="154"/>
      <c r="LUN16" s="154"/>
      <c r="LUO16" s="154"/>
      <c r="LUP16" s="154"/>
      <c r="LUQ16" s="154"/>
      <c r="LUR16" s="154"/>
      <c r="LUS16" s="154"/>
      <c r="LUT16" s="154"/>
      <c r="LUU16" s="154"/>
      <c r="LUV16" s="154"/>
      <c r="LUW16" s="154"/>
      <c r="LUX16" s="154"/>
      <c r="LUY16" s="154"/>
      <c r="LUZ16" s="154"/>
      <c r="LVA16" s="154"/>
      <c r="LVB16" s="154"/>
      <c r="LVC16" s="154"/>
      <c r="LVD16" s="154"/>
      <c r="LVE16" s="154"/>
      <c r="LVF16" s="154"/>
      <c r="LVG16" s="154"/>
      <c r="LVH16" s="154"/>
      <c r="LVI16" s="154"/>
      <c r="LVJ16" s="154"/>
      <c r="LVK16" s="154"/>
      <c r="LVL16" s="154"/>
      <c r="LVM16" s="154"/>
      <c r="LVN16" s="154"/>
      <c r="LVO16" s="154"/>
      <c r="LVP16" s="154"/>
      <c r="LVQ16" s="154"/>
      <c r="LVR16" s="154"/>
      <c r="LVS16" s="154"/>
      <c r="LVT16" s="154"/>
      <c r="LVU16" s="154"/>
      <c r="LVV16" s="154"/>
      <c r="LVW16" s="154"/>
      <c r="LVX16" s="154"/>
      <c r="LVY16" s="154"/>
      <c r="LVZ16" s="154"/>
      <c r="LWA16" s="154"/>
      <c r="LWB16" s="154"/>
      <c r="LWC16" s="154"/>
      <c r="LWD16" s="154"/>
      <c r="LWE16" s="154"/>
      <c r="LWF16" s="154"/>
      <c r="LWG16" s="154"/>
      <c r="LWH16" s="154"/>
      <c r="LWI16" s="154"/>
      <c r="LWJ16" s="154"/>
      <c r="LWK16" s="154"/>
      <c r="LWL16" s="154"/>
      <c r="LWM16" s="154"/>
      <c r="LWN16" s="154"/>
      <c r="LWO16" s="154"/>
      <c r="LWP16" s="154"/>
      <c r="LWQ16" s="154"/>
      <c r="LWR16" s="154"/>
      <c r="LWS16" s="154"/>
      <c r="LWT16" s="154"/>
      <c r="LWU16" s="154"/>
      <c r="LWV16" s="154"/>
      <c r="LWW16" s="154"/>
      <c r="LWX16" s="154"/>
      <c r="LWY16" s="154"/>
      <c r="LWZ16" s="154"/>
      <c r="LXA16" s="154"/>
      <c r="LXB16" s="154"/>
      <c r="LXC16" s="154"/>
      <c r="LXD16" s="154"/>
      <c r="LXE16" s="154"/>
      <c r="LXF16" s="154"/>
      <c r="LXG16" s="154"/>
      <c r="LXH16" s="154"/>
      <c r="LXI16" s="154"/>
      <c r="LXJ16" s="154"/>
      <c r="LXK16" s="154"/>
      <c r="LXL16" s="154"/>
      <c r="LXM16" s="154"/>
      <c r="LXN16" s="154"/>
      <c r="LXO16" s="154"/>
      <c r="LXP16" s="154"/>
      <c r="LXQ16" s="154"/>
      <c r="LXR16" s="154"/>
      <c r="LXS16" s="154"/>
      <c r="LXT16" s="154"/>
      <c r="LXU16" s="154"/>
      <c r="LXV16" s="154"/>
      <c r="LXW16" s="154"/>
      <c r="LXX16" s="154"/>
      <c r="LXY16" s="154"/>
      <c r="LXZ16" s="154"/>
      <c r="LYA16" s="154"/>
      <c r="LYB16" s="154"/>
      <c r="LYC16" s="154"/>
      <c r="LYD16" s="154"/>
      <c r="LYE16" s="154"/>
      <c r="LYF16" s="154"/>
      <c r="LYG16" s="154"/>
      <c r="LYH16" s="154"/>
      <c r="LYI16" s="154"/>
      <c r="LYJ16" s="154"/>
      <c r="LYK16" s="154"/>
      <c r="LYL16" s="154"/>
      <c r="LYM16" s="154"/>
      <c r="LYN16" s="154"/>
      <c r="LYO16" s="154"/>
      <c r="LYP16" s="154"/>
      <c r="LYQ16" s="154"/>
      <c r="LYR16" s="154"/>
      <c r="LYS16" s="154"/>
      <c r="LYT16" s="154"/>
      <c r="LYU16" s="154"/>
      <c r="LYV16" s="154"/>
      <c r="LYW16" s="154"/>
      <c r="LYX16" s="154"/>
      <c r="LYY16" s="154"/>
      <c r="LYZ16" s="154"/>
      <c r="LZA16" s="154"/>
      <c r="LZB16" s="154"/>
      <c r="LZC16" s="154"/>
      <c r="LZD16" s="154"/>
      <c r="LZE16" s="154"/>
      <c r="LZF16" s="154"/>
      <c r="LZG16" s="154"/>
      <c r="LZH16" s="154"/>
      <c r="LZI16" s="154"/>
      <c r="LZJ16" s="154"/>
      <c r="LZK16" s="154"/>
      <c r="LZL16" s="154"/>
      <c r="LZM16" s="154"/>
      <c r="LZN16" s="154"/>
      <c r="LZO16" s="154"/>
      <c r="LZP16" s="154"/>
      <c r="LZQ16" s="154"/>
      <c r="LZR16" s="154"/>
      <c r="LZS16" s="154"/>
      <c r="LZT16" s="154"/>
      <c r="LZU16" s="154"/>
      <c r="LZV16" s="154"/>
      <c r="LZW16" s="154"/>
      <c r="LZX16" s="154"/>
      <c r="LZY16" s="154"/>
      <c r="LZZ16" s="154"/>
      <c r="MAA16" s="154"/>
      <c r="MAB16" s="154"/>
      <c r="MAC16" s="154"/>
      <c r="MAD16" s="154"/>
      <c r="MAE16" s="154"/>
      <c r="MAF16" s="154"/>
      <c r="MAG16" s="154"/>
      <c r="MAH16" s="154"/>
      <c r="MAI16" s="154"/>
      <c r="MAJ16" s="154"/>
      <c r="MAK16" s="154"/>
      <c r="MAL16" s="154"/>
      <c r="MAM16" s="154"/>
      <c r="MAN16" s="154"/>
      <c r="MAO16" s="154"/>
      <c r="MAP16" s="154"/>
      <c r="MAQ16" s="154"/>
      <c r="MAR16" s="154"/>
      <c r="MAS16" s="154"/>
      <c r="MAT16" s="154"/>
      <c r="MAU16" s="154"/>
      <c r="MAV16" s="154"/>
      <c r="MAW16" s="154"/>
      <c r="MAX16" s="154"/>
      <c r="MAY16" s="154"/>
      <c r="MAZ16" s="154"/>
      <c r="MBA16" s="154"/>
      <c r="MBB16" s="154"/>
      <c r="MBC16" s="154"/>
      <c r="MBD16" s="154"/>
      <c r="MBE16" s="154"/>
      <c r="MBF16" s="154"/>
      <c r="MBG16" s="154"/>
      <c r="MBH16" s="154"/>
      <c r="MBI16" s="154"/>
      <c r="MBJ16" s="154"/>
      <c r="MBK16" s="154"/>
      <c r="MBL16" s="154"/>
      <c r="MBM16" s="154"/>
      <c r="MBN16" s="154"/>
      <c r="MBO16" s="154"/>
      <c r="MBP16" s="154"/>
      <c r="MBQ16" s="154"/>
      <c r="MBR16" s="154"/>
      <c r="MBS16" s="154"/>
      <c r="MBT16" s="154"/>
      <c r="MBU16" s="154"/>
      <c r="MBV16" s="154"/>
      <c r="MBW16" s="154"/>
      <c r="MBX16" s="154"/>
      <c r="MBY16" s="154"/>
      <c r="MBZ16" s="154"/>
      <c r="MCA16" s="154"/>
      <c r="MCB16" s="154"/>
      <c r="MCC16" s="154"/>
      <c r="MCD16" s="154"/>
      <c r="MCE16" s="154"/>
      <c r="MCF16" s="154"/>
      <c r="MCG16" s="154"/>
      <c r="MCH16" s="154"/>
      <c r="MCI16" s="154"/>
      <c r="MCJ16" s="154"/>
      <c r="MCK16" s="154"/>
      <c r="MCL16" s="154"/>
      <c r="MCM16" s="154"/>
      <c r="MCN16" s="154"/>
      <c r="MCO16" s="154"/>
      <c r="MCP16" s="154"/>
      <c r="MCQ16" s="154"/>
      <c r="MCR16" s="154"/>
      <c r="MCS16" s="154"/>
      <c r="MCT16" s="154"/>
      <c r="MCU16" s="154"/>
      <c r="MCV16" s="154"/>
      <c r="MCW16" s="154"/>
      <c r="MCX16" s="154"/>
      <c r="MCY16" s="154"/>
      <c r="MCZ16" s="154"/>
      <c r="MDA16" s="154"/>
      <c r="MDB16" s="154"/>
      <c r="MDC16" s="154"/>
      <c r="MDD16" s="154"/>
      <c r="MDE16" s="154"/>
      <c r="MDF16" s="154"/>
      <c r="MDG16" s="154"/>
      <c r="MDH16" s="154"/>
      <c r="MDI16" s="154"/>
      <c r="MDJ16" s="154"/>
      <c r="MDK16" s="154"/>
      <c r="MDL16" s="154"/>
      <c r="MDM16" s="154"/>
      <c r="MDN16" s="154"/>
      <c r="MDO16" s="154"/>
      <c r="MDP16" s="154"/>
      <c r="MDQ16" s="154"/>
      <c r="MDR16" s="154"/>
      <c r="MDS16" s="154"/>
      <c r="MDT16" s="154"/>
      <c r="MDU16" s="154"/>
      <c r="MDV16" s="154"/>
      <c r="MDW16" s="154"/>
      <c r="MDX16" s="154"/>
      <c r="MDY16" s="154"/>
      <c r="MDZ16" s="154"/>
      <c r="MEA16" s="154"/>
      <c r="MEB16" s="154"/>
      <c r="MEC16" s="154"/>
      <c r="MED16" s="154"/>
      <c r="MEE16" s="154"/>
      <c r="MEF16" s="154"/>
      <c r="MEG16" s="154"/>
      <c r="MEH16" s="154"/>
      <c r="MEI16" s="154"/>
      <c r="MEJ16" s="154"/>
      <c r="MEK16" s="154"/>
      <c r="MEL16" s="154"/>
      <c r="MEM16" s="154"/>
      <c r="MEN16" s="154"/>
      <c r="MEO16" s="154"/>
      <c r="MEP16" s="154"/>
      <c r="MEQ16" s="154"/>
      <c r="MER16" s="154"/>
      <c r="MES16" s="154"/>
      <c r="MET16" s="154"/>
      <c r="MEU16" s="154"/>
      <c r="MEV16" s="154"/>
      <c r="MEW16" s="154"/>
      <c r="MEX16" s="154"/>
      <c r="MEY16" s="154"/>
      <c r="MEZ16" s="154"/>
      <c r="MFA16" s="154"/>
      <c r="MFB16" s="154"/>
      <c r="MFC16" s="154"/>
      <c r="MFD16" s="154"/>
      <c r="MFE16" s="154"/>
      <c r="MFF16" s="154"/>
      <c r="MFG16" s="154"/>
      <c r="MFH16" s="154"/>
      <c r="MFI16" s="154"/>
      <c r="MFJ16" s="154"/>
      <c r="MFK16" s="154"/>
      <c r="MFL16" s="154"/>
      <c r="MFM16" s="154"/>
      <c r="MFN16" s="154"/>
      <c r="MFO16" s="154"/>
      <c r="MFP16" s="154"/>
      <c r="MFQ16" s="154"/>
      <c r="MFR16" s="154"/>
      <c r="MFS16" s="154"/>
      <c r="MFT16" s="154"/>
      <c r="MFU16" s="154"/>
      <c r="MFV16" s="154"/>
      <c r="MFW16" s="154"/>
      <c r="MFX16" s="154"/>
      <c r="MFY16" s="154"/>
      <c r="MFZ16" s="154"/>
      <c r="MGA16" s="154"/>
      <c r="MGB16" s="154"/>
      <c r="MGC16" s="154"/>
      <c r="MGD16" s="154"/>
      <c r="MGE16" s="154"/>
      <c r="MGF16" s="154"/>
      <c r="MGG16" s="154"/>
      <c r="MGH16" s="154"/>
      <c r="MGI16" s="154"/>
      <c r="MGJ16" s="154"/>
      <c r="MGK16" s="154"/>
      <c r="MGL16" s="154"/>
      <c r="MGM16" s="154"/>
      <c r="MGN16" s="154"/>
      <c r="MGO16" s="154"/>
      <c r="MGP16" s="154"/>
      <c r="MGQ16" s="154"/>
      <c r="MGR16" s="154"/>
      <c r="MGS16" s="154"/>
      <c r="MGT16" s="154"/>
      <c r="MGU16" s="154"/>
      <c r="MGV16" s="154"/>
      <c r="MGW16" s="154"/>
      <c r="MGX16" s="154"/>
      <c r="MGY16" s="154"/>
      <c r="MGZ16" s="154"/>
      <c r="MHA16" s="154"/>
      <c r="MHB16" s="154"/>
      <c r="MHC16" s="154"/>
      <c r="MHD16" s="154"/>
      <c r="MHE16" s="154"/>
      <c r="MHF16" s="154"/>
      <c r="MHG16" s="154"/>
      <c r="MHH16" s="154"/>
      <c r="MHI16" s="154"/>
      <c r="MHJ16" s="154"/>
      <c r="MHK16" s="154"/>
      <c r="MHL16" s="154"/>
      <c r="MHM16" s="154"/>
      <c r="MHN16" s="154"/>
      <c r="MHO16" s="154"/>
      <c r="MHP16" s="154"/>
      <c r="MHQ16" s="154"/>
      <c r="MHR16" s="154"/>
      <c r="MHS16" s="154"/>
      <c r="MHT16" s="154"/>
      <c r="MHU16" s="154"/>
      <c r="MHV16" s="154"/>
      <c r="MHW16" s="154"/>
      <c r="MHX16" s="154"/>
      <c r="MHY16" s="154"/>
      <c r="MHZ16" s="154"/>
      <c r="MIA16" s="154"/>
      <c r="MIB16" s="154"/>
      <c r="MIC16" s="154"/>
      <c r="MID16" s="154"/>
      <c r="MIE16" s="154"/>
      <c r="MIF16" s="154"/>
      <c r="MIG16" s="154"/>
      <c r="MIH16" s="154"/>
      <c r="MII16" s="154"/>
      <c r="MIJ16" s="154"/>
      <c r="MIK16" s="154"/>
      <c r="MIL16" s="154"/>
      <c r="MIM16" s="154"/>
      <c r="MIN16" s="154"/>
      <c r="MIO16" s="154"/>
      <c r="MIP16" s="154"/>
      <c r="MIQ16" s="154"/>
      <c r="MIR16" s="154"/>
      <c r="MIS16" s="154"/>
      <c r="MIT16" s="154"/>
      <c r="MIU16" s="154"/>
      <c r="MIV16" s="154"/>
      <c r="MIW16" s="154"/>
      <c r="MIX16" s="154"/>
      <c r="MIY16" s="154"/>
      <c r="MIZ16" s="154"/>
      <c r="MJA16" s="154"/>
      <c r="MJB16" s="154"/>
      <c r="MJC16" s="154"/>
      <c r="MJD16" s="154"/>
      <c r="MJE16" s="154"/>
      <c r="MJF16" s="154"/>
      <c r="MJG16" s="154"/>
      <c r="MJH16" s="154"/>
      <c r="MJI16" s="154"/>
      <c r="MJJ16" s="154"/>
      <c r="MJK16" s="154"/>
      <c r="MJL16" s="154"/>
      <c r="MJM16" s="154"/>
      <c r="MJN16" s="154"/>
      <c r="MJO16" s="154"/>
      <c r="MJP16" s="154"/>
      <c r="MJQ16" s="154"/>
      <c r="MJR16" s="154"/>
      <c r="MJS16" s="154"/>
      <c r="MJT16" s="154"/>
      <c r="MJU16" s="154"/>
      <c r="MJV16" s="154"/>
      <c r="MJW16" s="154"/>
      <c r="MJX16" s="154"/>
      <c r="MJY16" s="154"/>
      <c r="MJZ16" s="154"/>
      <c r="MKA16" s="154"/>
      <c r="MKB16" s="154"/>
      <c r="MKC16" s="154"/>
      <c r="MKD16" s="154"/>
      <c r="MKE16" s="154"/>
      <c r="MKF16" s="154"/>
      <c r="MKG16" s="154"/>
      <c r="MKH16" s="154"/>
      <c r="MKI16" s="154"/>
      <c r="MKJ16" s="154"/>
      <c r="MKK16" s="154"/>
      <c r="MKL16" s="154"/>
      <c r="MKM16" s="154"/>
      <c r="MKN16" s="154"/>
      <c r="MKO16" s="154"/>
      <c r="MKP16" s="154"/>
      <c r="MKQ16" s="154"/>
      <c r="MKR16" s="154"/>
      <c r="MKS16" s="154"/>
      <c r="MKT16" s="154"/>
      <c r="MKU16" s="154"/>
      <c r="MKV16" s="154"/>
      <c r="MKW16" s="154"/>
      <c r="MKX16" s="154"/>
      <c r="MKY16" s="154"/>
      <c r="MKZ16" s="154"/>
      <c r="MLA16" s="154"/>
      <c r="MLB16" s="154"/>
      <c r="MLC16" s="154"/>
      <c r="MLD16" s="154"/>
      <c r="MLE16" s="154"/>
      <c r="MLF16" s="154"/>
      <c r="MLG16" s="154"/>
      <c r="MLH16" s="154"/>
      <c r="MLI16" s="154"/>
      <c r="MLJ16" s="154"/>
      <c r="MLK16" s="154"/>
      <c r="MLL16" s="154"/>
      <c r="MLM16" s="154"/>
      <c r="MLN16" s="154"/>
      <c r="MLO16" s="154"/>
      <c r="MLP16" s="154"/>
      <c r="MLQ16" s="154"/>
      <c r="MLR16" s="154"/>
      <c r="MLS16" s="154"/>
      <c r="MLT16" s="154"/>
      <c r="MLU16" s="154"/>
      <c r="MLV16" s="154"/>
      <c r="MLW16" s="154"/>
      <c r="MLX16" s="154"/>
      <c r="MLY16" s="154"/>
      <c r="MLZ16" s="154"/>
      <c r="MMA16" s="154"/>
      <c r="MMB16" s="154"/>
      <c r="MMC16" s="154"/>
      <c r="MMD16" s="154"/>
      <c r="MME16" s="154"/>
      <c r="MMF16" s="154"/>
      <c r="MMG16" s="154"/>
      <c r="MMH16" s="154"/>
      <c r="MMI16" s="154"/>
      <c r="MMJ16" s="154"/>
      <c r="MMK16" s="154"/>
      <c r="MML16" s="154"/>
      <c r="MMM16" s="154"/>
      <c r="MMN16" s="154"/>
      <c r="MMO16" s="154"/>
      <c r="MMP16" s="154"/>
      <c r="MMQ16" s="154"/>
      <c r="MMR16" s="154"/>
      <c r="MMS16" s="154"/>
      <c r="MMT16" s="154"/>
      <c r="MMU16" s="154"/>
      <c r="MMV16" s="154"/>
      <c r="MMW16" s="154"/>
      <c r="MMX16" s="154"/>
      <c r="MMY16" s="154"/>
      <c r="MMZ16" s="154"/>
      <c r="MNA16" s="154"/>
      <c r="MNB16" s="154"/>
      <c r="MNC16" s="154"/>
      <c r="MND16" s="154"/>
      <c r="MNE16" s="154"/>
      <c r="MNF16" s="154"/>
      <c r="MNG16" s="154"/>
      <c r="MNH16" s="154"/>
      <c r="MNI16" s="154"/>
      <c r="MNJ16" s="154"/>
      <c r="MNK16" s="154"/>
      <c r="MNL16" s="154"/>
      <c r="MNM16" s="154"/>
      <c r="MNN16" s="154"/>
      <c r="MNO16" s="154"/>
      <c r="MNP16" s="154"/>
      <c r="MNQ16" s="154"/>
      <c r="MNR16" s="154"/>
      <c r="MNS16" s="154"/>
      <c r="MNT16" s="154"/>
      <c r="MNU16" s="154"/>
      <c r="MNV16" s="154"/>
      <c r="MNW16" s="154"/>
      <c r="MNX16" s="154"/>
      <c r="MNY16" s="154"/>
      <c r="MNZ16" s="154"/>
      <c r="MOA16" s="154"/>
      <c r="MOB16" s="154"/>
      <c r="MOC16" s="154"/>
      <c r="MOD16" s="154"/>
      <c r="MOE16" s="154"/>
      <c r="MOF16" s="154"/>
      <c r="MOG16" s="154"/>
      <c r="MOH16" s="154"/>
      <c r="MOI16" s="154"/>
      <c r="MOJ16" s="154"/>
      <c r="MOK16" s="154"/>
      <c r="MOL16" s="154"/>
      <c r="MOM16" s="154"/>
      <c r="MON16" s="154"/>
      <c r="MOO16" s="154"/>
      <c r="MOP16" s="154"/>
      <c r="MOQ16" s="154"/>
      <c r="MOR16" s="154"/>
      <c r="MOS16" s="154"/>
      <c r="MOT16" s="154"/>
      <c r="MOU16" s="154"/>
      <c r="MOV16" s="154"/>
      <c r="MOW16" s="154"/>
      <c r="MOX16" s="154"/>
      <c r="MOY16" s="154"/>
      <c r="MOZ16" s="154"/>
      <c r="MPA16" s="154"/>
      <c r="MPB16" s="154"/>
      <c r="MPC16" s="154"/>
      <c r="MPD16" s="154"/>
      <c r="MPE16" s="154"/>
      <c r="MPF16" s="154"/>
      <c r="MPG16" s="154"/>
      <c r="MPH16" s="154"/>
      <c r="MPI16" s="154"/>
      <c r="MPJ16" s="154"/>
      <c r="MPK16" s="154"/>
      <c r="MPL16" s="154"/>
      <c r="MPM16" s="154"/>
      <c r="MPN16" s="154"/>
      <c r="MPO16" s="154"/>
      <c r="MPP16" s="154"/>
      <c r="MPQ16" s="154"/>
      <c r="MPR16" s="154"/>
      <c r="MPS16" s="154"/>
      <c r="MPT16" s="154"/>
      <c r="MPU16" s="154"/>
      <c r="MPV16" s="154"/>
      <c r="MPW16" s="154"/>
      <c r="MPX16" s="154"/>
      <c r="MPY16" s="154"/>
      <c r="MPZ16" s="154"/>
      <c r="MQA16" s="154"/>
      <c r="MQB16" s="154"/>
      <c r="MQC16" s="154"/>
      <c r="MQD16" s="154"/>
      <c r="MQE16" s="154"/>
      <c r="MQF16" s="154"/>
      <c r="MQG16" s="154"/>
      <c r="MQH16" s="154"/>
      <c r="MQI16" s="154"/>
      <c r="MQJ16" s="154"/>
      <c r="MQK16" s="154"/>
      <c r="MQL16" s="154"/>
      <c r="MQM16" s="154"/>
      <c r="MQN16" s="154"/>
      <c r="MQO16" s="154"/>
      <c r="MQP16" s="154"/>
      <c r="MQQ16" s="154"/>
      <c r="MQR16" s="154"/>
      <c r="MQS16" s="154"/>
      <c r="MQT16" s="154"/>
      <c r="MQU16" s="154"/>
      <c r="MQV16" s="154"/>
      <c r="MQW16" s="154"/>
      <c r="MQX16" s="154"/>
      <c r="MQY16" s="154"/>
      <c r="MQZ16" s="154"/>
      <c r="MRA16" s="154"/>
      <c r="MRB16" s="154"/>
      <c r="MRC16" s="154"/>
      <c r="MRD16" s="154"/>
      <c r="MRE16" s="154"/>
      <c r="MRF16" s="154"/>
      <c r="MRG16" s="154"/>
      <c r="MRH16" s="154"/>
      <c r="MRI16" s="154"/>
      <c r="MRJ16" s="154"/>
      <c r="MRK16" s="154"/>
      <c r="MRL16" s="154"/>
      <c r="MRM16" s="154"/>
      <c r="MRN16" s="154"/>
      <c r="MRO16" s="154"/>
      <c r="MRP16" s="154"/>
      <c r="MRQ16" s="154"/>
      <c r="MRR16" s="154"/>
      <c r="MRS16" s="154"/>
      <c r="MRT16" s="154"/>
      <c r="MRU16" s="154"/>
      <c r="MRV16" s="154"/>
      <c r="MRW16" s="154"/>
      <c r="MRX16" s="154"/>
      <c r="MRY16" s="154"/>
      <c r="MRZ16" s="154"/>
      <c r="MSA16" s="154"/>
      <c r="MSB16" s="154"/>
      <c r="MSC16" s="154"/>
      <c r="MSD16" s="154"/>
      <c r="MSE16" s="154"/>
      <c r="MSF16" s="154"/>
      <c r="MSG16" s="154"/>
      <c r="MSH16" s="154"/>
      <c r="MSI16" s="154"/>
      <c r="MSJ16" s="154"/>
      <c r="MSK16" s="154"/>
      <c r="MSL16" s="154"/>
      <c r="MSM16" s="154"/>
      <c r="MSN16" s="154"/>
      <c r="MSO16" s="154"/>
      <c r="MSP16" s="154"/>
      <c r="MSQ16" s="154"/>
      <c r="MSR16" s="154"/>
      <c r="MSS16" s="154"/>
      <c r="MST16" s="154"/>
      <c r="MSU16" s="154"/>
      <c r="MSV16" s="154"/>
      <c r="MSW16" s="154"/>
      <c r="MSX16" s="154"/>
      <c r="MSY16" s="154"/>
      <c r="MSZ16" s="154"/>
      <c r="MTA16" s="154"/>
      <c r="MTB16" s="154"/>
      <c r="MTC16" s="154"/>
      <c r="MTD16" s="154"/>
      <c r="MTE16" s="154"/>
      <c r="MTF16" s="154"/>
      <c r="MTG16" s="154"/>
      <c r="MTH16" s="154"/>
      <c r="MTI16" s="154"/>
      <c r="MTJ16" s="154"/>
      <c r="MTK16" s="154"/>
      <c r="MTL16" s="154"/>
      <c r="MTM16" s="154"/>
      <c r="MTN16" s="154"/>
      <c r="MTO16" s="154"/>
      <c r="MTP16" s="154"/>
      <c r="MTQ16" s="154"/>
      <c r="MTR16" s="154"/>
      <c r="MTS16" s="154"/>
      <c r="MTT16" s="154"/>
      <c r="MTU16" s="154"/>
      <c r="MTV16" s="154"/>
      <c r="MTW16" s="154"/>
      <c r="MTX16" s="154"/>
      <c r="MTY16" s="154"/>
      <c r="MTZ16" s="154"/>
      <c r="MUA16" s="154"/>
      <c r="MUB16" s="154"/>
      <c r="MUC16" s="154"/>
      <c r="MUD16" s="154"/>
      <c r="MUE16" s="154"/>
      <c r="MUF16" s="154"/>
      <c r="MUG16" s="154"/>
      <c r="MUH16" s="154"/>
      <c r="MUI16" s="154"/>
      <c r="MUJ16" s="154"/>
      <c r="MUK16" s="154"/>
      <c r="MUL16" s="154"/>
      <c r="MUM16" s="154"/>
      <c r="MUN16" s="154"/>
      <c r="MUO16" s="154"/>
      <c r="MUP16" s="154"/>
      <c r="MUQ16" s="154"/>
      <c r="MUR16" s="154"/>
      <c r="MUS16" s="154"/>
      <c r="MUT16" s="154"/>
      <c r="MUU16" s="154"/>
      <c r="MUV16" s="154"/>
      <c r="MUW16" s="154"/>
      <c r="MUX16" s="154"/>
      <c r="MUY16" s="154"/>
      <c r="MUZ16" s="154"/>
      <c r="MVA16" s="154"/>
      <c r="MVB16" s="154"/>
      <c r="MVC16" s="154"/>
      <c r="MVD16" s="154"/>
      <c r="MVE16" s="154"/>
      <c r="MVF16" s="154"/>
      <c r="MVG16" s="154"/>
      <c r="MVH16" s="154"/>
      <c r="MVI16" s="154"/>
      <c r="MVJ16" s="154"/>
      <c r="MVK16" s="154"/>
      <c r="MVL16" s="154"/>
      <c r="MVM16" s="154"/>
      <c r="MVN16" s="154"/>
      <c r="MVO16" s="154"/>
      <c r="MVP16" s="154"/>
      <c r="MVQ16" s="154"/>
      <c r="MVR16" s="154"/>
      <c r="MVS16" s="154"/>
      <c r="MVT16" s="154"/>
      <c r="MVU16" s="154"/>
      <c r="MVV16" s="154"/>
      <c r="MVW16" s="154"/>
      <c r="MVX16" s="154"/>
      <c r="MVY16" s="154"/>
      <c r="MVZ16" s="154"/>
      <c r="MWA16" s="154"/>
      <c r="MWB16" s="154"/>
      <c r="MWC16" s="154"/>
      <c r="MWD16" s="154"/>
      <c r="MWE16" s="154"/>
      <c r="MWF16" s="154"/>
      <c r="MWG16" s="154"/>
      <c r="MWH16" s="154"/>
      <c r="MWI16" s="154"/>
      <c r="MWJ16" s="154"/>
      <c r="MWK16" s="154"/>
      <c r="MWL16" s="154"/>
      <c r="MWM16" s="154"/>
      <c r="MWN16" s="154"/>
      <c r="MWO16" s="154"/>
      <c r="MWP16" s="154"/>
      <c r="MWQ16" s="154"/>
      <c r="MWR16" s="154"/>
      <c r="MWS16" s="154"/>
      <c r="MWT16" s="154"/>
      <c r="MWU16" s="154"/>
      <c r="MWV16" s="154"/>
      <c r="MWW16" s="154"/>
      <c r="MWX16" s="154"/>
      <c r="MWY16" s="154"/>
      <c r="MWZ16" s="154"/>
      <c r="MXA16" s="154"/>
      <c r="MXB16" s="154"/>
      <c r="MXC16" s="154"/>
      <c r="MXD16" s="154"/>
      <c r="MXE16" s="154"/>
      <c r="MXF16" s="154"/>
      <c r="MXG16" s="154"/>
      <c r="MXH16" s="154"/>
      <c r="MXI16" s="154"/>
      <c r="MXJ16" s="154"/>
      <c r="MXK16" s="154"/>
      <c r="MXL16" s="154"/>
      <c r="MXM16" s="154"/>
      <c r="MXN16" s="154"/>
      <c r="MXO16" s="154"/>
      <c r="MXP16" s="154"/>
      <c r="MXQ16" s="154"/>
      <c r="MXR16" s="154"/>
      <c r="MXS16" s="154"/>
      <c r="MXT16" s="154"/>
      <c r="MXU16" s="154"/>
      <c r="MXV16" s="154"/>
      <c r="MXW16" s="154"/>
      <c r="MXX16" s="154"/>
      <c r="MXY16" s="154"/>
      <c r="MXZ16" s="154"/>
      <c r="MYA16" s="154"/>
      <c r="MYB16" s="154"/>
      <c r="MYC16" s="154"/>
      <c r="MYD16" s="154"/>
      <c r="MYE16" s="154"/>
      <c r="MYF16" s="154"/>
      <c r="MYG16" s="154"/>
      <c r="MYH16" s="154"/>
      <c r="MYI16" s="154"/>
      <c r="MYJ16" s="154"/>
      <c r="MYK16" s="154"/>
      <c r="MYL16" s="154"/>
      <c r="MYM16" s="154"/>
      <c r="MYN16" s="154"/>
      <c r="MYO16" s="154"/>
      <c r="MYP16" s="154"/>
      <c r="MYQ16" s="154"/>
      <c r="MYR16" s="154"/>
      <c r="MYS16" s="154"/>
      <c r="MYT16" s="154"/>
      <c r="MYU16" s="154"/>
      <c r="MYV16" s="154"/>
      <c r="MYW16" s="154"/>
      <c r="MYX16" s="154"/>
      <c r="MYY16" s="154"/>
      <c r="MYZ16" s="154"/>
      <c r="MZA16" s="154"/>
      <c r="MZB16" s="154"/>
      <c r="MZC16" s="154"/>
      <c r="MZD16" s="154"/>
      <c r="MZE16" s="154"/>
      <c r="MZF16" s="154"/>
      <c r="MZG16" s="154"/>
      <c r="MZH16" s="154"/>
      <c r="MZI16" s="154"/>
      <c r="MZJ16" s="154"/>
      <c r="MZK16" s="154"/>
      <c r="MZL16" s="154"/>
      <c r="MZM16" s="154"/>
      <c r="MZN16" s="154"/>
      <c r="MZO16" s="154"/>
      <c r="MZP16" s="154"/>
      <c r="MZQ16" s="154"/>
      <c r="MZR16" s="154"/>
      <c r="MZS16" s="154"/>
      <c r="MZT16" s="154"/>
      <c r="MZU16" s="154"/>
      <c r="MZV16" s="154"/>
      <c r="MZW16" s="154"/>
      <c r="MZX16" s="154"/>
      <c r="MZY16" s="154"/>
      <c r="MZZ16" s="154"/>
      <c r="NAA16" s="154"/>
      <c r="NAB16" s="154"/>
      <c r="NAC16" s="154"/>
      <c r="NAD16" s="154"/>
      <c r="NAE16" s="154"/>
      <c r="NAF16" s="154"/>
      <c r="NAG16" s="154"/>
      <c r="NAH16" s="154"/>
      <c r="NAI16" s="154"/>
      <c r="NAJ16" s="154"/>
      <c r="NAK16" s="154"/>
      <c r="NAL16" s="154"/>
      <c r="NAM16" s="154"/>
      <c r="NAN16" s="154"/>
      <c r="NAO16" s="154"/>
      <c r="NAP16" s="154"/>
      <c r="NAQ16" s="154"/>
      <c r="NAR16" s="154"/>
      <c r="NAS16" s="154"/>
      <c r="NAT16" s="154"/>
      <c r="NAU16" s="154"/>
      <c r="NAV16" s="154"/>
      <c r="NAW16" s="154"/>
      <c r="NAX16" s="154"/>
      <c r="NAY16" s="154"/>
      <c r="NAZ16" s="154"/>
      <c r="NBA16" s="154"/>
      <c r="NBB16" s="154"/>
      <c r="NBC16" s="154"/>
      <c r="NBD16" s="154"/>
      <c r="NBE16" s="154"/>
      <c r="NBF16" s="154"/>
      <c r="NBG16" s="154"/>
      <c r="NBH16" s="154"/>
      <c r="NBI16" s="154"/>
      <c r="NBJ16" s="154"/>
      <c r="NBK16" s="154"/>
      <c r="NBL16" s="154"/>
      <c r="NBM16" s="154"/>
      <c r="NBN16" s="154"/>
      <c r="NBO16" s="154"/>
      <c r="NBP16" s="154"/>
      <c r="NBQ16" s="154"/>
      <c r="NBR16" s="154"/>
      <c r="NBS16" s="154"/>
      <c r="NBT16" s="154"/>
      <c r="NBU16" s="154"/>
      <c r="NBV16" s="154"/>
      <c r="NBW16" s="154"/>
      <c r="NBX16" s="154"/>
      <c r="NBY16" s="154"/>
      <c r="NBZ16" s="154"/>
      <c r="NCA16" s="154"/>
      <c r="NCB16" s="154"/>
      <c r="NCC16" s="154"/>
      <c r="NCD16" s="154"/>
      <c r="NCE16" s="154"/>
      <c r="NCF16" s="154"/>
      <c r="NCG16" s="154"/>
      <c r="NCH16" s="154"/>
      <c r="NCI16" s="154"/>
      <c r="NCJ16" s="154"/>
      <c r="NCK16" s="154"/>
      <c r="NCL16" s="154"/>
      <c r="NCM16" s="154"/>
      <c r="NCN16" s="154"/>
      <c r="NCO16" s="154"/>
      <c r="NCP16" s="154"/>
      <c r="NCQ16" s="154"/>
      <c r="NCR16" s="154"/>
      <c r="NCS16" s="154"/>
      <c r="NCT16" s="154"/>
      <c r="NCU16" s="154"/>
      <c r="NCV16" s="154"/>
      <c r="NCW16" s="154"/>
      <c r="NCX16" s="154"/>
      <c r="NCY16" s="154"/>
      <c r="NCZ16" s="154"/>
      <c r="NDA16" s="154"/>
      <c r="NDB16" s="154"/>
      <c r="NDC16" s="154"/>
      <c r="NDD16" s="154"/>
      <c r="NDE16" s="154"/>
      <c r="NDF16" s="154"/>
      <c r="NDG16" s="154"/>
      <c r="NDH16" s="154"/>
      <c r="NDI16" s="154"/>
      <c r="NDJ16" s="154"/>
      <c r="NDK16" s="154"/>
      <c r="NDL16" s="154"/>
      <c r="NDM16" s="154"/>
      <c r="NDN16" s="154"/>
      <c r="NDO16" s="154"/>
      <c r="NDP16" s="154"/>
      <c r="NDQ16" s="154"/>
      <c r="NDR16" s="154"/>
      <c r="NDS16" s="154"/>
      <c r="NDT16" s="154"/>
      <c r="NDU16" s="154"/>
      <c r="NDV16" s="154"/>
      <c r="NDW16" s="154"/>
      <c r="NDX16" s="154"/>
      <c r="NDY16" s="154"/>
      <c r="NDZ16" s="154"/>
      <c r="NEA16" s="154"/>
      <c r="NEB16" s="154"/>
      <c r="NEC16" s="154"/>
      <c r="NED16" s="154"/>
      <c r="NEE16" s="154"/>
      <c r="NEF16" s="154"/>
      <c r="NEG16" s="154"/>
      <c r="NEH16" s="154"/>
      <c r="NEI16" s="154"/>
      <c r="NEJ16" s="154"/>
      <c r="NEK16" s="154"/>
      <c r="NEL16" s="154"/>
      <c r="NEM16" s="154"/>
      <c r="NEN16" s="154"/>
      <c r="NEO16" s="154"/>
      <c r="NEP16" s="154"/>
      <c r="NEQ16" s="154"/>
      <c r="NER16" s="154"/>
      <c r="NES16" s="154"/>
      <c r="NET16" s="154"/>
      <c r="NEU16" s="154"/>
      <c r="NEV16" s="154"/>
      <c r="NEW16" s="154"/>
      <c r="NEX16" s="154"/>
      <c r="NEY16" s="154"/>
      <c r="NEZ16" s="154"/>
      <c r="NFA16" s="154"/>
      <c r="NFB16" s="154"/>
      <c r="NFC16" s="154"/>
      <c r="NFD16" s="154"/>
      <c r="NFE16" s="154"/>
      <c r="NFF16" s="154"/>
      <c r="NFG16" s="154"/>
      <c r="NFH16" s="154"/>
      <c r="NFI16" s="154"/>
      <c r="NFJ16" s="154"/>
      <c r="NFK16" s="154"/>
      <c r="NFL16" s="154"/>
      <c r="NFM16" s="154"/>
      <c r="NFN16" s="154"/>
      <c r="NFO16" s="154"/>
      <c r="NFP16" s="154"/>
      <c r="NFQ16" s="154"/>
      <c r="NFR16" s="154"/>
      <c r="NFS16" s="154"/>
      <c r="NFT16" s="154"/>
      <c r="NFU16" s="154"/>
      <c r="NFV16" s="154"/>
      <c r="NFW16" s="154"/>
      <c r="NFX16" s="154"/>
      <c r="NFY16" s="154"/>
      <c r="NFZ16" s="154"/>
      <c r="NGA16" s="154"/>
      <c r="NGB16" s="154"/>
      <c r="NGC16" s="154"/>
      <c r="NGD16" s="154"/>
      <c r="NGE16" s="154"/>
      <c r="NGF16" s="154"/>
      <c r="NGG16" s="154"/>
      <c r="NGH16" s="154"/>
      <c r="NGI16" s="154"/>
      <c r="NGJ16" s="154"/>
      <c r="NGK16" s="154"/>
      <c r="NGL16" s="154"/>
      <c r="NGM16" s="154"/>
      <c r="NGN16" s="154"/>
      <c r="NGO16" s="154"/>
      <c r="NGP16" s="154"/>
      <c r="NGQ16" s="154"/>
      <c r="NGR16" s="154"/>
      <c r="NGS16" s="154"/>
      <c r="NGT16" s="154"/>
      <c r="NGU16" s="154"/>
      <c r="NGV16" s="154"/>
      <c r="NGW16" s="154"/>
      <c r="NGX16" s="154"/>
      <c r="NGY16" s="154"/>
      <c r="NGZ16" s="154"/>
      <c r="NHA16" s="154"/>
      <c r="NHB16" s="154"/>
      <c r="NHC16" s="154"/>
      <c r="NHD16" s="154"/>
      <c r="NHE16" s="154"/>
      <c r="NHF16" s="154"/>
      <c r="NHG16" s="154"/>
      <c r="NHH16" s="154"/>
      <c r="NHI16" s="154"/>
      <c r="NHJ16" s="154"/>
      <c r="NHK16" s="154"/>
      <c r="NHL16" s="154"/>
      <c r="NHM16" s="154"/>
      <c r="NHN16" s="154"/>
      <c r="NHO16" s="154"/>
      <c r="NHP16" s="154"/>
      <c r="NHQ16" s="154"/>
      <c r="NHR16" s="154"/>
      <c r="NHS16" s="154"/>
      <c r="NHT16" s="154"/>
      <c r="NHU16" s="154"/>
      <c r="NHV16" s="154"/>
      <c r="NHW16" s="154"/>
      <c r="NHX16" s="154"/>
      <c r="NHY16" s="154"/>
      <c r="NHZ16" s="154"/>
      <c r="NIA16" s="154"/>
      <c r="NIB16" s="154"/>
      <c r="NIC16" s="154"/>
      <c r="NID16" s="154"/>
      <c r="NIE16" s="154"/>
      <c r="NIF16" s="154"/>
      <c r="NIG16" s="154"/>
      <c r="NIH16" s="154"/>
      <c r="NII16" s="154"/>
      <c r="NIJ16" s="154"/>
      <c r="NIK16" s="154"/>
      <c r="NIL16" s="154"/>
      <c r="NIM16" s="154"/>
      <c r="NIN16" s="154"/>
      <c r="NIO16" s="154"/>
      <c r="NIP16" s="154"/>
      <c r="NIQ16" s="154"/>
      <c r="NIR16" s="154"/>
      <c r="NIS16" s="154"/>
      <c r="NIT16" s="154"/>
      <c r="NIU16" s="154"/>
      <c r="NIV16" s="154"/>
      <c r="NIW16" s="154"/>
      <c r="NIX16" s="154"/>
      <c r="NIY16" s="154"/>
      <c r="NIZ16" s="154"/>
      <c r="NJA16" s="154"/>
      <c r="NJB16" s="154"/>
      <c r="NJC16" s="154"/>
      <c r="NJD16" s="154"/>
      <c r="NJE16" s="154"/>
      <c r="NJF16" s="154"/>
      <c r="NJG16" s="154"/>
      <c r="NJH16" s="154"/>
      <c r="NJI16" s="154"/>
      <c r="NJJ16" s="154"/>
      <c r="NJK16" s="154"/>
      <c r="NJL16" s="154"/>
      <c r="NJM16" s="154"/>
      <c r="NJN16" s="154"/>
      <c r="NJO16" s="154"/>
      <c r="NJP16" s="154"/>
      <c r="NJQ16" s="154"/>
      <c r="NJR16" s="154"/>
      <c r="NJS16" s="154"/>
      <c r="NJT16" s="154"/>
      <c r="NJU16" s="154"/>
      <c r="NJV16" s="154"/>
      <c r="NJW16" s="154"/>
      <c r="NJX16" s="154"/>
      <c r="NJY16" s="154"/>
      <c r="NJZ16" s="154"/>
      <c r="NKA16" s="154"/>
      <c r="NKB16" s="154"/>
      <c r="NKC16" s="154"/>
      <c r="NKD16" s="154"/>
      <c r="NKE16" s="154"/>
      <c r="NKF16" s="154"/>
      <c r="NKG16" s="154"/>
      <c r="NKH16" s="154"/>
      <c r="NKI16" s="154"/>
      <c r="NKJ16" s="154"/>
      <c r="NKK16" s="154"/>
      <c r="NKL16" s="154"/>
      <c r="NKM16" s="154"/>
      <c r="NKN16" s="154"/>
      <c r="NKO16" s="154"/>
      <c r="NKP16" s="154"/>
      <c r="NKQ16" s="154"/>
      <c r="NKR16" s="154"/>
      <c r="NKS16" s="154"/>
      <c r="NKT16" s="154"/>
      <c r="NKU16" s="154"/>
      <c r="NKV16" s="154"/>
      <c r="NKW16" s="154"/>
      <c r="NKX16" s="154"/>
      <c r="NKY16" s="154"/>
      <c r="NKZ16" s="154"/>
      <c r="NLA16" s="154"/>
      <c r="NLB16" s="154"/>
      <c r="NLC16" s="154"/>
      <c r="NLD16" s="154"/>
      <c r="NLE16" s="154"/>
      <c r="NLF16" s="154"/>
      <c r="NLG16" s="154"/>
      <c r="NLH16" s="154"/>
      <c r="NLI16" s="154"/>
      <c r="NLJ16" s="154"/>
      <c r="NLK16" s="154"/>
      <c r="NLL16" s="154"/>
      <c r="NLM16" s="154"/>
      <c r="NLN16" s="154"/>
      <c r="NLO16" s="154"/>
      <c r="NLP16" s="154"/>
      <c r="NLQ16" s="154"/>
      <c r="NLR16" s="154"/>
      <c r="NLS16" s="154"/>
      <c r="NLT16" s="154"/>
      <c r="NLU16" s="154"/>
      <c r="NLV16" s="154"/>
      <c r="NLW16" s="154"/>
      <c r="NLX16" s="154"/>
      <c r="NLY16" s="154"/>
      <c r="NLZ16" s="154"/>
      <c r="NMA16" s="154"/>
      <c r="NMB16" s="154"/>
      <c r="NMC16" s="154"/>
      <c r="NMD16" s="154"/>
      <c r="NME16" s="154"/>
      <c r="NMF16" s="154"/>
      <c r="NMG16" s="154"/>
      <c r="NMH16" s="154"/>
      <c r="NMI16" s="154"/>
      <c r="NMJ16" s="154"/>
      <c r="NMK16" s="154"/>
      <c r="NML16" s="154"/>
      <c r="NMM16" s="154"/>
      <c r="NMN16" s="154"/>
      <c r="NMO16" s="154"/>
      <c r="NMP16" s="154"/>
      <c r="NMQ16" s="154"/>
      <c r="NMR16" s="154"/>
      <c r="NMS16" s="154"/>
      <c r="NMT16" s="154"/>
      <c r="NMU16" s="154"/>
      <c r="NMV16" s="154"/>
      <c r="NMW16" s="154"/>
      <c r="NMX16" s="154"/>
      <c r="NMY16" s="154"/>
      <c r="NMZ16" s="154"/>
      <c r="NNA16" s="154"/>
      <c r="NNB16" s="154"/>
      <c r="NNC16" s="154"/>
      <c r="NND16" s="154"/>
      <c r="NNE16" s="154"/>
      <c r="NNF16" s="154"/>
      <c r="NNG16" s="154"/>
      <c r="NNH16" s="154"/>
      <c r="NNI16" s="154"/>
      <c r="NNJ16" s="154"/>
      <c r="NNK16" s="154"/>
      <c r="NNL16" s="154"/>
      <c r="NNM16" s="154"/>
      <c r="NNN16" s="154"/>
      <c r="NNO16" s="154"/>
      <c r="NNP16" s="154"/>
      <c r="NNQ16" s="154"/>
      <c r="NNR16" s="154"/>
      <c r="NNS16" s="154"/>
      <c r="NNT16" s="154"/>
      <c r="NNU16" s="154"/>
      <c r="NNV16" s="154"/>
      <c r="NNW16" s="154"/>
      <c r="NNX16" s="154"/>
      <c r="NNY16" s="154"/>
      <c r="NNZ16" s="154"/>
      <c r="NOA16" s="154"/>
      <c r="NOB16" s="154"/>
      <c r="NOC16" s="154"/>
      <c r="NOD16" s="154"/>
      <c r="NOE16" s="154"/>
      <c r="NOF16" s="154"/>
      <c r="NOG16" s="154"/>
      <c r="NOH16" s="154"/>
      <c r="NOI16" s="154"/>
      <c r="NOJ16" s="154"/>
      <c r="NOK16" s="154"/>
      <c r="NOL16" s="154"/>
      <c r="NOM16" s="154"/>
      <c r="NON16" s="154"/>
      <c r="NOO16" s="154"/>
      <c r="NOP16" s="154"/>
      <c r="NOQ16" s="154"/>
      <c r="NOR16" s="154"/>
      <c r="NOS16" s="154"/>
      <c r="NOT16" s="154"/>
      <c r="NOU16" s="154"/>
      <c r="NOV16" s="154"/>
      <c r="NOW16" s="154"/>
      <c r="NOX16" s="154"/>
      <c r="NOY16" s="154"/>
      <c r="NOZ16" s="154"/>
      <c r="NPA16" s="154"/>
      <c r="NPB16" s="154"/>
      <c r="NPC16" s="154"/>
      <c r="NPD16" s="154"/>
      <c r="NPE16" s="154"/>
      <c r="NPF16" s="154"/>
      <c r="NPG16" s="154"/>
      <c r="NPH16" s="154"/>
      <c r="NPI16" s="154"/>
      <c r="NPJ16" s="154"/>
      <c r="NPK16" s="154"/>
      <c r="NPL16" s="154"/>
      <c r="NPM16" s="154"/>
      <c r="NPN16" s="154"/>
      <c r="NPO16" s="154"/>
      <c r="NPP16" s="154"/>
      <c r="NPQ16" s="154"/>
      <c r="NPR16" s="154"/>
      <c r="NPS16" s="154"/>
      <c r="NPT16" s="154"/>
      <c r="NPU16" s="154"/>
      <c r="NPV16" s="154"/>
      <c r="NPW16" s="154"/>
      <c r="NPX16" s="154"/>
      <c r="NPY16" s="154"/>
      <c r="NPZ16" s="154"/>
      <c r="NQA16" s="154"/>
      <c r="NQB16" s="154"/>
      <c r="NQC16" s="154"/>
      <c r="NQD16" s="154"/>
      <c r="NQE16" s="154"/>
      <c r="NQF16" s="154"/>
      <c r="NQG16" s="154"/>
      <c r="NQH16" s="154"/>
      <c r="NQI16" s="154"/>
      <c r="NQJ16" s="154"/>
      <c r="NQK16" s="154"/>
      <c r="NQL16" s="154"/>
      <c r="NQM16" s="154"/>
      <c r="NQN16" s="154"/>
      <c r="NQO16" s="154"/>
      <c r="NQP16" s="154"/>
      <c r="NQQ16" s="154"/>
      <c r="NQR16" s="154"/>
      <c r="NQS16" s="154"/>
      <c r="NQT16" s="154"/>
      <c r="NQU16" s="154"/>
      <c r="NQV16" s="154"/>
      <c r="NQW16" s="154"/>
      <c r="NQX16" s="154"/>
      <c r="NQY16" s="154"/>
      <c r="NQZ16" s="154"/>
      <c r="NRA16" s="154"/>
      <c r="NRB16" s="154"/>
      <c r="NRC16" s="154"/>
      <c r="NRD16" s="154"/>
      <c r="NRE16" s="154"/>
      <c r="NRF16" s="154"/>
      <c r="NRG16" s="154"/>
      <c r="NRH16" s="154"/>
      <c r="NRI16" s="154"/>
      <c r="NRJ16" s="154"/>
      <c r="NRK16" s="154"/>
      <c r="NRL16" s="154"/>
      <c r="NRM16" s="154"/>
      <c r="NRN16" s="154"/>
      <c r="NRO16" s="154"/>
      <c r="NRP16" s="154"/>
      <c r="NRQ16" s="154"/>
      <c r="NRR16" s="154"/>
      <c r="NRS16" s="154"/>
      <c r="NRT16" s="154"/>
      <c r="NRU16" s="154"/>
      <c r="NRV16" s="154"/>
      <c r="NRW16" s="154"/>
      <c r="NRX16" s="154"/>
      <c r="NRY16" s="154"/>
      <c r="NRZ16" s="154"/>
      <c r="NSA16" s="154"/>
      <c r="NSB16" s="154"/>
      <c r="NSC16" s="154"/>
      <c r="NSD16" s="154"/>
      <c r="NSE16" s="154"/>
      <c r="NSF16" s="154"/>
      <c r="NSG16" s="154"/>
      <c r="NSH16" s="154"/>
      <c r="NSI16" s="154"/>
      <c r="NSJ16" s="154"/>
      <c r="NSK16" s="154"/>
      <c r="NSL16" s="154"/>
      <c r="NSM16" s="154"/>
      <c r="NSN16" s="154"/>
      <c r="NSO16" s="154"/>
      <c r="NSP16" s="154"/>
      <c r="NSQ16" s="154"/>
      <c r="NSR16" s="154"/>
      <c r="NSS16" s="154"/>
      <c r="NST16" s="154"/>
      <c r="NSU16" s="154"/>
      <c r="NSV16" s="154"/>
      <c r="NSW16" s="154"/>
      <c r="NSX16" s="154"/>
      <c r="NSY16" s="154"/>
      <c r="NSZ16" s="154"/>
      <c r="NTA16" s="154"/>
      <c r="NTB16" s="154"/>
      <c r="NTC16" s="154"/>
      <c r="NTD16" s="154"/>
      <c r="NTE16" s="154"/>
      <c r="NTF16" s="154"/>
      <c r="NTG16" s="154"/>
      <c r="NTH16" s="154"/>
      <c r="NTI16" s="154"/>
      <c r="NTJ16" s="154"/>
      <c r="NTK16" s="154"/>
      <c r="NTL16" s="154"/>
      <c r="NTM16" s="154"/>
      <c r="NTN16" s="154"/>
      <c r="NTO16" s="154"/>
      <c r="NTP16" s="154"/>
      <c r="NTQ16" s="154"/>
      <c r="NTR16" s="154"/>
      <c r="NTS16" s="154"/>
      <c r="NTT16" s="154"/>
      <c r="NTU16" s="154"/>
      <c r="NTV16" s="154"/>
      <c r="NTW16" s="154"/>
      <c r="NTX16" s="154"/>
      <c r="NTY16" s="154"/>
      <c r="NTZ16" s="154"/>
      <c r="NUA16" s="154"/>
      <c r="NUB16" s="154"/>
      <c r="NUC16" s="154"/>
      <c r="NUD16" s="154"/>
      <c r="NUE16" s="154"/>
      <c r="NUF16" s="154"/>
      <c r="NUG16" s="154"/>
      <c r="NUH16" s="154"/>
      <c r="NUI16" s="154"/>
      <c r="NUJ16" s="154"/>
      <c r="NUK16" s="154"/>
      <c r="NUL16" s="154"/>
      <c r="NUM16" s="154"/>
      <c r="NUN16" s="154"/>
      <c r="NUO16" s="154"/>
      <c r="NUP16" s="154"/>
      <c r="NUQ16" s="154"/>
      <c r="NUR16" s="154"/>
      <c r="NUS16" s="154"/>
      <c r="NUT16" s="154"/>
      <c r="NUU16" s="154"/>
      <c r="NUV16" s="154"/>
      <c r="NUW16" s="154"/>
      <c r="NUX16" s="154"/>
      <c r="NUY16" s="154"/>
      <c r="NUZ16" s="154"/>
      <c r="NVA16" s="154"/>
      <c r="NVB16" s="154"/>
      <c r="NVC16" s="154"/>
      <c r="NVD16" s="154"/>
      <c r="NVE16" s="154"/>
      <c r="NVF16" s="154"/>
      <c r="NVG16" s="154"/>
      <c r="NVH16" s="154"/>
      <c r="NVI16" s="154"/>
      <c r="NVJ16" s="154"/>
      <c r="NVK16" s="154"/>
      <c r="NVL16" s="154"/>
      <c r="NVM16" s="154"/>
      <c r="NVN16" s="154"/>
      <c r="NVO16" s="154"/>
      <c r="NVP16" s="154"/>
      <c r="NVQ16" s="154"/>
      <c r="NVR16" s="154"/>
      <c r="NVS16" s="154"/>
      <c r="NVT16" s="154"/>
      <c r="NVU16" s="154"/>
      <c r="NVV16" s="154"/>
      <c r="NVW16" s="154"/>
      <c r="NVX16" s="154"/>
      <c r="NVY16" s="154"/>
      <c r="NVZ16" s="154"/>
      <c r="NWA16" s="154"/>
      <c r="NWB16" s="154"/>
      <c r="NWC16" s="154"/>
      <c r="NWD16" s="154"/>
      <c r="NWE16" s="154"/>
      <c r="NWF16" s="154"/>
      <c r="NWG16" s="154"/>
      <c r="NWH16" s="154"/>
      <c r="NWI16" s="154"/>
      <c r="NWJ16" s="154"/>
      <c r="NWK16" s="154"/>
      <c r="NWL16" s="154"/>
      <c r="NWM16" s="154"/>
      <c r="NWN16" s="154"/>
      <c r="NWO16" s="154"/>
      <c r="NWP16" s="154"/>
      <c r="NWQ16" s="154"/>
      <c r="NWR16" s="154"/>
      <c r="NWS16" s="154"/>
      <c r="NWT16" s="154"/>
      <c r="NWU16" s="154"/>
      <c r="NWV16" s="154"/>
      <c r="NWW16" s="154"/>
      <c r="NWX16" s="154"/>
      <c r="NWY16" s="154"/>
      <c r="NWZ16" s="154"/>
      <c r="NXA16" s="154"/>
      <c r="NXB16" s="154"/>
      <c r="NXC16" s="154"/>
      <c r="NXD16" s="154"/>
      <c r="NXE16" s="154"/>
      <c r="NXF16" s="154"/>
      <c r="NXG16" s="154"/>
      <c r="NXH16" s="154"/>
      <c r="NXI16" s="154"/>
      <c r="NXJ16" s="154"/>
      <c r="NXK16" s="154"/>
      <c r="NXL16" s="154"/>
      <c r="NXM16" s="154"/>
      <c r="NXN16" s="154"/>
      <c r="NXO16" s="154"/>
      <c r="NXP16" s="154"/>
      <c r="NXQ16" s="154"/>
      <c r="NXR16" s="154"/>
      <c r="NXS16" s="154"/>
      <c r="NXT16" s="154"/>
      <c r="NXU16" s="154"/>
      <c r="NXV16" s="154"/>
      <c r="NXW16" s="154"/>
      <c r="NXX16" s="154"/>
      <c r="NXY16" s="154"/>
      <c r="NXZ16" s="154"/>
      <c r="NYA16" s="154"/>
      <c r="NYB16" s="154"/>
      <c r="NYC16" s="154"/>
      <c r="NYD16" s="154"/>
      <c r="NYE16" s="154"/>
      <c r="NYF16" s="154"/>
      <c r="NYG16" s="154"/>
      <c r="NYH16" s="154"/>
      <c r="NYI16" s="154"/>
      <c r="NYJ16" s="154"/>
      <c r="NYK16" s="154"/>
      <c r="NYL16" s="154"/>
      <c r="NYM16" s="154"/>
      <c r="NYN16" s="154"/>
      <c r="NYO16" s="154"/>
      <c r="NYP16" s="154"/>
      <c r="NYQ16" s="154"/>
      <c r="NYR16" s="154"/>
      <c r="NYS16" s="154"/>
      <c r="NYT16" s="154"/>
      <c r="NYU16" s="154"/>
      <c r="NYV16" s="154"/>
      <c r="NYW16" s="154"/>
      <c r="NYX16" s="154"/>
      <c r="NYY16" s="154"/>
      <c r="NYZ16" s="154"/>
      <c r="NZA16" s="154"/>
      <c r="NZB16" s="154"/>
      <c r="NZC16" s="154"/>
      <c r="NZD16" s="154"/>
      <c r="NZE16" s="154"/>
      <c r="NZF16" s="154"/>
      <c r="NZG16" s="154"/>
      <c r="NZH16" s="154"/>
      <c r="NZI16" s="154"/>
      <c r="NZJ16" s="154"/>
      <c r="NZK16" s="154"/>
      <c r="NZL16" s="154"/>
      <c r="NZM16" s="154"/>
      <c r="NZN16" s="154"/>
      <c r="NZO16" s="154"/>
      <c r="NZP16" s="154"/>
      <c r="NZQ16" s="154"/>
      <c r="NZR16" s="154"/>
      <c r="NZS16" s="154"/>
      <c r="NZT16" s="154"/>
      <c r="NZU16" s="154"/>
      <c r="NZV16" s="154"/>
      <c r="NZW16" s="154"/>
      <c r="NZX16" s="154"/>
      <c r="NZY16" s="154"/>
      <c r="NZZ16" s="154"/>
      <c r="OAA16" s="154"/>
      <c r="OAB16" s="154"/>
      <c r="OAC16" s="154"/>
      <c r="OAD16" s="154"/>
      <c r="OAE16" s="154"/>
      <c r="OAF16" s="154"/>
      <c r="OAG16" s="154"/>
      <c r="OAH16" s="154"/>
      <c r="OAI16" s="154"/>
      <c r="OAJ16" s="154"/>
      <c r="OAK16" s="154"/>
      <c r="OAL16" s="154"/>
      <c r="OAM16" s="154"/>
      <c r="OAN16" s="154"/>
      <c r="OAO16" s="154"/>
      <c r="OAP16" s="154"/>
      <c r="OAQ16" s="154"/>
      <c r="OAR16" s="154"/>
      <c r="OAS16" s="154"/>
      <c r="OAT16" s="154"/>
      <c r="OAU16" s="154"/>
      <c r="OAV16" s="154"/>
      <c r="OAW16" s="154"/>
      <c r="OAX16" s="154"/>
      <c r="OAY16" s="154"/>
      <c r="OAZ16" s="154"/>
      <c r="OBA16" s="154"/>
      <c r="OBB16" s="154"/>
      <c r="OBC16" s="154"/>
      <c r="OBD16" s="154"/>
      <c r="OBE16" s="154"/>
      <c r="OBF16" s="154"/>
      <c r="OBG16" s="154"/>
      <c r="OBH16" s="154"/>
      <c r="OBI16" s="154"/>
      <c r="OBJ16" s="154"/>
      <c r="OBK16" s="154"/>
      <c r="OBL16" s="154"/>
      <c r="OBM16" s="154"/>
      <c r="OBN16" s="154"/>
      <c r="OBO16" s="154"/>
      <c r="OBP16" s="154"/>
      <c r="OBQ16" s="154"/>
      <c r="OBR16" s="154"/>
      <c r="OBS16" s="154"/>
      <c r="OBT16" s="154"/>
      <c r="OBU16" s="154"/>
      <c r="OBV16" s="154"/>
      <c r="OBW16" s="154"/>
      <c r="OBX16" s="154"/>
      <c r="OBY16" s="154"/>
      <c r="OBZ16" s="154"/>
      <c r="OCA16" s="154"/>
      <c r="OCB16" s="154"/>
      <c r="OCC16" s="154"/>
      <c r="OCD16" s="154"/>
      <c r="OCE16" s="154"/>
      <c r="OCF16" s="154"/>
      <c r="OCG16" s="154"/>
      <c r="OCH16" s="154"/>
      <c r="OCI16" s="154"/>
      <c r="OCJ16" s="154"/>
      <c r="OCK16" s="154"/>
      <c r="OCL16" s="154"/>
      <c r="OCM16" s="154"/>
      <c r="OCN16" s="154"/>
      <c r="OCO16" s="154"/>
      <c r="OCP16" s="154"/>
      <c r="OCQ16" s="154"/>
      <c r="OCR16" s="154"/>
      <c r="OCS16" s="154"/>
      <c r="OCT16" s="154"/>
      <c r="OCU16" s="154"/>
      <c r="OCV16" s="154"/>
      <c r="OCW16" s="154"/>
      <c r="OCX16" s="154"/>
      <c r="OCY16" s="154"/>
      <c r="OCZ16" s="154"/>
      <c r="ODA16" s="154"/>
      <c r="ODB16" s="154"/>
      <c r="ODC16" s="154"/>
      <c r="ODD16" s="154"/>
      <c r="ODE16" s="154"/>
      <c r="ODF16" s="154"/>
      <c r="ODG16" s="154"/>
      <c r="ODH16" s="154"/>
      <c r="ODI16" s="154"/>
      <c r="ODJ16" s="154"/>
      <c r="ODK16" s="154"/>
      <c r="ODL16" s="154"/>
      <c r="ODM16" s="154"/>
      <c r="ODN16" s="154"/>
      <c r="ODO16" s="154"/>
      <c r="ODP16" s="154"/>
      <c r="ODQ16" s="154"/>
      <c r="ODR16" s="154"/>
      <c r="ODS16" s="154"/>
      <c r="ODT16" s="154"/>
      <c r="ODU16" s="154"/>
      <c r="ODV16" s="154"/>
      <c r="ODW16" s="154"/>
      <c r="ODX16" s="154"/>
      <c r="ODY16" s="154"/>
      <c r="ODZ16" s="154"/>
      <c r="OEA16" s="154"/>
      <c r="OEB16" s="154"/>
      <c r="OEC16" s="154"/>
      <c r="OED16" s="154"/>
      <c r="OEE16" s="154"/>
      <c r="OEF16" s="154"/>
      <c r="OEG16" s="154"/>
      <c r="OEH16" s="154"/>
      <c r="OEI16" s="154"/>
      <c r="OEJ16" s="154"/>
      <c r="OEK16" s="154"/>
      <c r="OEL16" s="154"/>
      <c r="OEM16" s="154"/>
      <c r="OEN16" s="154"/>
      <c r="OEO16" s="154"/>
      <c r="OEP16" s="154"/>
      <c r="OEQ16" s="154"/>
      <c r="OER16" s="154"/>
      <c r="OES16" s="154"/>
      <c r="OET16" s="154"/>
      <c r="OEU16" s="154"/>
      <c r="OEV16" s="154"/>
      <c r="OEW16" s="154"/>
      <c r="OEX16" s="154"/>
      <c r="OEY16" s="154"/>
      <c r="OEZ16" s="154"/>
      <c r="OFA16" s="154"/>
      <c r="OFB16" s="154"/>
      <c r="OFC16" s="154"/>
      <c r="OFD16" s="154"/>
      <c r="OFE16" s="154"/>
      <c r="OFF16" s="154"/>
      <c r="OFG16" s="154"/>
      <c r="OFH16" s="154"/>
      <c r="OFI16" s="154"/>
      <c r="OFJ16" s="154"/>
      <c r="OFK16" s="154"/>
      <c r="OFL16" s="154"/>
      <c r="OFM16" s="154"/>
      <c r="OFN16" s="154"/>
      <c r="OFO16" s="154"/>
      <c r="OFP16" s="154"/>
      <c r="OFQ16" s="154"/>
      <c r="OFR16" s="154"/>
      <c r="OFS16" s="154"/>
      <c r="OFT16" s="154"/>
      <c r="OFU16" s="154"/>
      <c r="OFV16" s="154"/>
      <c r="OFW16" s="154"/>
      <c r="OFX16" s="154"/>
      <c r="OFY16" s="154"/>
      <c r="OFZ16" s="154"/>
      <c r="OGA16" s="154"/>
      <c r="OGB16" s="154"/>
      <c r="OGC16" s="154"/>
      <c r="OGD16" s="154"/>
      <c r="OGE16" s="154"/>
      <c r="OGF16" s="154"/>
      <c r="OGG16" s="154"/>
      <c r="OGH16" s="154"/>
      <c r="OGI16" s="154"/>
      <c r="OGJ16" s="154"/>
      <c r="OGK16" s="154"/>
      <c r="OGL16" s="154"/>
      <c r="OGM16" s="154"/>
      <c r="OGN16" s="154"/>
      <c r="OGO16" s="154"/>
      <c r="OGP16" s="154"/>
      <c r="OGQ16" s="154"/>
      <c r="OGR16" s="154"/>
      <c r="OGS16" s="154"/>
      <c r="OGT16" s="154"/>
      <c r="OGU16" s="154"/>
      <c r="OGV16" s="154"/>
      <c r="OGW16" s="154"/>
      <c r="OGX16" s="154"/>
      <c r="OGY16" s="154"/>
      <c r="OGZ16" s="154"/>
      <c r="OHA16" s="154"/>
      <c r="OHB16" s="154"/>
      <c r="OHC16" s="154"/>
      <c r="OHD16" s="154"/>
      <c r="OHE16" s="154"/>
      <c r="OHF16" s="154"/>
      <c r="OHG16" s="154"/>
      <c r="OHH16" s="154"/>
      <c r="OHI16" s="154"/>
      <c r="OHJ16" s="154"/>
      <c r="OHK16" s="154"/>
      <c r="OHL16" s="154"/>
      <c r="OHM16" s="154"/>
      <c r="OHN16" s="154"/>
      <c r="OHO16" s="154"/>
      <c r="OHP16" s="154"/>
      <c r="OHQ16" s="154"/>
      <c r="OHR16" s="154"/>
      <c r="OHS16" s="154"/>
      <c r="OHT16" s="154"/>
      <c r="OHU16" s="154"/>
      <c r="OHV16" s="154"/>
      <c r="OHW16" s="154"/>
      <c r="OHX16" s="154"/>
      <c r="OHY16" s="154"/>
      <c r="OHZ16" s="154"/>
      <c r="OIA16" s="154"/>
      <c r="OIB16" s="154"/>
      <c r="OIC16" s="154"/>
      <c r="OID16" s="154"/>
      <c r="OIE16" s="154"/>
      <c r="OIF16" s="154"/>
      <c r="OIG16" s="154"/>
      <c r="OIH16" s="154"/>
      <c r="OII16" s="154"/>
      <c r="OIJ16" s="154"/>
      <c r="OIK16" s="154"/>
      <c r="OIL16" s="154"/>
      <c r="OIM16" s="154"/>
      <c r="OIN16" s="154"/>
      <c r="OIO16" s="154"/>
      <c r="OIP16" s="154"/>
      <c r="OIQ16" s="154"/>
      <c r="OIR16" s="154"/>
      <c r="OIS16" s="154"/>
      <c r="OIT16" s="154"/>
      <c r="OIU16" s="154"/>
      <c r="OIV16" s="154"/>
      <c r="OIW16" s="154"/>
      <c r="OIX16" s="154"/>
      <c r="OIY16" s="154"/>
      <c r="OIZ16" s="154"/>
      <c r="OJA16" s="154"/>
      <c r="OJB16" s="154"/>
      <c r="OJC16" s="154"/>
      <c r="OJD16" s="154"/>
      <c r="OJE16" s="154"/>
      <c r="OJF16" s="154"/>
      <c r="OJG16" s="154"/>
      <c r="OJH16" s="154"/>
      <c r="OJI16" s="154"/>
      <c r="OJJ16" s="154"/>
      <c r="OJK16" s="154"/>
      <c r="OJL16" s="154"/>
      <c r="OJM16" s="154"/>
      <c r="OJN16" s="154"/>
      <c r="OJO16" s="154"/>
      <c r="OJP16" s="154"/>
      <c r="OJQ16" s="154"/>
      <c r="OJR16" s="154"/>
      <c r="OJS16" s="154"/>
      <c r="OJT16" s="154"/>
      <c r="OJU16" s="154"/>
      <c r="OJV16" s="154"/>
      <c r="OJW16" s="154"/>
      <c r="OJX16" s="154"/>
      <c r="OJY16" s="154"/>
      <c r="OJZ16" s="154"/>
      <c r="OKA16" s="154"/>
      <c r="OKB16" s="154"/>
      <c r="OKC16" s="154"/>
      <c r="OKD16" s="154"/>
      <c r="OKE16" s="154"/>
      <c r="OKF16" s="154"/>
      <c r="OKG16" s="154"/>
      <c r="OKH16" s="154"/>
      <c r="OKI16" s="154"/>
      <c r="OKJ16" s="154"/>
      <c r="OKK16" s="154"/>
      <c r="OKL16" s="154"/>
      <c r="OKM16" s="154"/>
      <c r="OKN16" s="154"/>
      <c r="OKO16" s="154"/>
      <c r="OKP16" s="154"/>
      <c r="OKQ16" s="154"/>
      <c r="OKR16" s="154"/>
      <c r="OKS16" s="154"/>
      <c r="OKT16" s="154"/>
      <c r="OKU16" s="154"/>
      <c r="OKV16" s="154"/>
      <c r="OKW16" s="154"/>
      <c r="OKX16" s="154"/>
      <c r="OKY16" s="154"/>
      <c r="OKZ16" s="154"/>
      <c r="OLA16" s="154"/>
      <c r="OLB16" s="154"/>
      <c r="OLC16" s="154"/>
      <c r="OLD16" s="154"/>
      <c r="OLE16" s="154"/>
      <c r="OLF16" s="154"/>
      <c r="OLG16" s="154"/>
      <c r="OLH16" s="154"/>
      <c r="OLI16" s="154"/>
      <c r="OLJ16" s="154"/>
      <c r="OLK16" s="154"/>
      <c r="OLL16" s="154"/>
      <c r="OLM16" s="154"/>
      <c r="OLN16" s="154"/>
      <c r="OLO16" s="154"/>
      <c r="OLP16" s="154"/>
      <c r="OLQ16" s="154"/>
      <c r="OLR16" s="154"/>
      <c r="OLS16" s="154"/>
      <c r="OLT16" s="154"/>
      <c r="OLU16" s="154"/>
      <c r="OLV16" s="154"/>
      <c r="OLW16" s="154"/>
      <c r="OLX16" s="154"/>
      <c r="OLY16" s="154"/>
      <c r="OLZ16" s="154"/>
      <c r="OMA16" s="154"/>
      <c r="OMB16" s="154"/>
      <c r="OMC16" s="154"/>
      <c r="OMD16" s="154"/>
      <c r="OME16" s="154"/>
      <c r="OMF16" s="154"/>
      <c r="OMG16" s="154"/>
      <c r="OMH16" s="154"/>
      <c r="OMI16" s="154"/>
      <c r="OMJ16" s="154"/>
      <c r="OMK16" s="154"/>
      <c r="OML16" s="154"/>
      <c r="OMM16" s="154"/>
      <c r="OMN16" s="154"/>
      <c r="OMO16" s="154"/>
      <c r="OMP16" s="154"/>
      <c r="OMQ16" s="154"/>
      <c r="OMR16" s="154"/>
      <c r="OMS16" s="154"/>
      <c r="OMT16" s="154"/>
      <c r="OMU16" s="154"/>
      <c r="OMV16" s="154"/>
      <c r="OMW16" s="154"/>
      <c r="OMX16" s="154"/>
      <c r="OMY16" s="154"/>
      <c r="OMZ16" s="154"/>
      <c r="ONA16" s="154"/>
      <c r="ONB16" s="154"/>
      <c r="ONC16" s="154"/>
      <c r="OND16" s="154"/>
      <c r="ONE16" s="154"/>
      <c r="ONF16" s="154"/>
      <c r="ONG16" s="154"/>
      <c r="ONH16" s="154"/>
      <c r="ONI16" s="154"/>
      <c r="ONJ16" s="154"/>
      <c r="ONK16" s="154"/>
      <c r="ONL16" s="154"/>
      <c r="ONM16" s="154"/>
      <c r="ONN16" s="154"/>
      <c r="ONO16" s="154"/>
      <c r="ONP16" s="154"/>
      <c r="ONQ16" s="154"/>
      <c r="ONR16" s="154"/>
      <c r="ONS16" s="154"/>
      <c r="ONT16" s="154"/>
      <c r="ONU16" s="154"/>
      <c r="ONV16" s="154"/>
      <c r="ONW16" s="154"/>
      <c r="ONX16" s="154"/>
      <c r="ONY16" s="154"/>
      <c r="ONZ16" s="154"/>
      <c r="OOA16" s="154"/>
      <c r="OOB16" s="154"/>
      <c r="OOC16" s="154"/>
      <c r="OOD16" s="154"/>
      <c r="OOE16" s="154"/>
      <c r="OOF16" s="154"/>
      <c r="OOG16" s="154"/>
      <c r="OOH16" s="154"/>
      <c r="OOI16" s="154"/>
      <c r="OOJ16" s="154"/>
      <c r="OOK16" s="154"/>
      <c r="OOL16" s="154"/>
      <c r="OOM16" s="154"/>
      <c r="OON16" s="154"/>
      <c r="OOO16" s="154"/>
      <c r="OOP16" s="154"/>
      <c r="OOQ16" s="154"/>
      <c r="OOR16" s="154"/>
      <c r="OOS16" s="154"/>
      <c r="OOT16" s="154"/>
      <c r="OOU16" s="154"/>
      <c r="OOV16" s="154"/>
      <c r="OOW16" s="154"/>
      <c r="OOX16" s="154"/>
      <c r="OOY16" s="154"/>
      <c r="OOZ16" s="154"/>
      <c r="OPA16" s="154"/>
      <c r="OPB16" s="154"/>
      <c r="OPC16" s="154"/>
      <c r="OPD16" s="154"/>
      <c r="OPE16" s="154"/>
      <c r="OPF16" s="154"/>
      <c r="OPG16" s="154"/>
      <c r="OPH16" s="154"/>
      <c r="OPI16" s="154"/>
      <c r="OPJ16" s="154"/>
      <c r="OPK16" s="154"/>
      <c r="OPL16" s="154"/>
      <c r="OPM16" s="154"/>
      <c r="OPN16" s="154"/>
      <c r="OPO16" s="154"/>
      <c r="OPP16" s="154"/>
      <c r="OPQ16" s="154"/>
      <c r="OPR16" s="154"/>
      <c r="OPS16" s="154"/>
      <c r="OPT16" s="154"/>
      <c r="OPU16" s="154"/>
      <c r="OPV16" s="154"/>
      <c r="OPW16" s="154"/>
      <c r="OPX16" s="154"/>
      <c r="OPY16" s="154"/>
      <c r="OPZ16" s="154"/>
      <c r="OQA16" s="154"/>
      <c r="OQB16" s="154"/>
      <c r="OQC16" s="154"/>
      <c r="OQD16" s="154"/>
      <c r="OQE16" s="154"/>
      <c r="OQF16" s="154"/>
      <c r="OQG16" s="154"/>
      <c r="OQH16" s="154"/>
      <c r="OQI16" s="154"/>
      <c r="OQJ16" s="154"/>
      <c r="OQK16" s="154"/>
      <c r="OQL16" s="154"/>
      <c r="OQM16" s="154"/>
      <c r="OQN16" s="154"/>
      <c r="OQO16" s="154"/>
      <c r="OQP16" s="154"/>
      <c r="OQQ16" s="154"/>
      <c r="OQR16" s="154"/>
      <c r="OQS16" s="154"/>
      <c r="OQT16" s="154"/>
      <c r="OQU16" s="154"/>
      <c r="OQV16" s="154"/>
      <c r="OQW16" s="154"/>
      <c r="OQX16" s="154"/>
      <c r="OQY16" s="154"/>
      <c r="OQZ16" s="154"/>
      <c r="ORA16" s="154"/>
      <c r="ORB16" s="154"/>
      <c r="ORC16" s="154"/>
      <c r="ORD16" s="154"/>
      <c r="ORE16" s="154"/>
      <c r="ORF16" s="154"/>
      <c r="ORG16" s="154"/>
      <c r="ORH16" s="154"/>
      <c r="ORI16" s="154"/>
      <c r="ORJ16" s="154"/>
      <c r="ORK16" s="154"/>
      <c r="ORL16" s="154"/>
      <c r="ORM16" s="154"/>
      <c r="ORN16" s="154"/>
      <c r="ORO16" s="154"/>
      <c r="ORP16" s="154"/>
      <c r="ORQ16" s="154"/>
      <c r="ORR16" s="154"/>
      <c r="ORS16" s="154"/>
      <c r="ORT16" s="154"/>
      <c r="ORU16" s="154"/>
      <c r="ORV16" s="154"/>
      <c r="ORW16" s="154"/>
      <c r="ORX16" s="154"/>
      <c r="ORY16" s="154"/>
      <c r="ORZ16" s="154"/>
      <c r="OSA16" s="154"/>
      <c r="OSB16" s="154"/>
      <c r="OSC16" s="154"/>
      <c r="OSD16" s="154"/>
      <c r="OSE16" s="154"/>
      <c r="OSF16" s="154"/>
      <c r="OSG16" s="154"/>
      <c r="OSH16" s="154"/>
      <c r="OSI16" s="154"/>
      <c r="OSJ16" s="154"/>
      <c r="OSK16" s="154"/>
      <c r="OSL16" s="154"/>
      <c r="OSM16" s="154"/>
      <c r="OSN16" s="154"/>
      <c r="OSO16" s="154"/>
      <c r="OSP16" s="154"/>
      <c r="OSQ16" s="154"/>
      <c r="OSR16" s="154"/>
      <c r="OSS16" s="154"/>
      <c r="OST16" s="154"/>
      <c r="OSU16" s="154"/>
      <c r="OSV16" s="154"/>
      <c r="OSW16" s="154"/>
      <c r="OSX16" s="154"/>
      <c r="OSY16" s="154"/>
      <c r="OSZ16" s="154"/>
      <c r="OTA16" s="154"/>
      <c r="OTB16" s="154"/>
      <c r="OTC16" s="154"/>
      <c r="OTD16" s="154"/>
      <c r="OTE16" s="154"/>
      <c r="OTF16" s="154"/>
      <c r="OTG16" s="154"/>
      <c r="OTH16" s="154"/>
      <c r="OTI16" s="154"/>
      <c r="OTJ16" s="154"/>
      <c r="OTK16" s="154"/>
      <c r="OTL16" s="154"/>
      <c r="OTM16" s="154"/>
      <c r="OTN16" s="154"/>
      <c r="OTO16" s="154"/>
      <c r="OTP16" s="154"/>
      <c r="OTQ16" s="154"/>
      <c r="OTR16" s="154"/>
      <c r="OTS16" s="154"/>
      <c r="OTT16" s="154"/>
      <c r="OTU16" s="154"/>
      <c r="OTV16" s="154"/>
      <c r="OTW16" s="154"/>
      <c r="OTX16" s="154"/>
      <c r="OTY16" s="154"/>
      <c r="OTZ16" s="154"/>
      <c r="OUA16" s="154"/>
      <c r="OUB16" s="154"/>
      <c r="OUC16" s="154"/>
      <c r="OUD16" s="154"/>
      <c r="OUE16" s="154"/>
      <c r="OUF16" s="154"/>
      <c r="OUG16" s="154"/>
      <c r="OUH16" s="154"/>
      <c r="OUI16" s="154"/>
      <c r="OUJ16" s="154"/>
      <c r="OUK16" s="154"/>
      <c r="OUL16" s="154"/>
      <c r="OUM16" s="154"/>
      <c r="OUN16" s="154"/>
      <c r="OUO16" s="154"/>
      <c r="OUP16" s="154"/>
      <c r="OUQ16" s="154"/>
      <c r="OUR16" s="154"/>
      <c r="OUS16" s="154"/>
      <c r="OUT16" s="154"/>
      <c r="OUU16" s="154"/>
      <c r="OUV16" s="154"/>
      <c r="OUW16" s="154"/>
      <c r="OUX16" s="154"/>
      <c r="OUY16" s="154"/>
      <c r="OUZ16" s="154"/>
      <c r="OVA16" s="154"/>
      <c r="OVB16" s="154"/>
      <c r="OVC16" s="154"/>
      <c r="OVD16" s="154"/>
      <c r="OVE16" s="154"/>
      <c r="OVF16" s="154"/>
      <c r="OVG16" s="154"/>
      <c r="OVH16" s="154"/>
      <c r="OVI16" s="154"/>
      <c r="OVJ16" s="154"/>
      <c r="OVK16" s="154"/>
      <c r="OVL16" s="154"/>
      <c r="OVM16" s="154"/>
      <c r="OVN16" s="154"/>
      <c r="OVO16" s="154"/>
      <c r="OVP16" s="154"/>
      <c r="OVQ16" s="154"/>
      <c r="OVR16" s="154"/>
      <c r="OVS16" s="154"/>
      <c r="OVT16" s="154"/>
      <c r="OVU16" s="154"/>
      <c r="OVV16" s="154"/>
      <c r="OVW16" s="154"/>
      <c r="OVX16" s="154"/>
      <c r="OVY16" s="154"/>
      <c r="OVZ16" s="154"/>
      <c r="OWA16" s="154"/>
      <c r="OWB16" s="154"/>
      <c r="OWC16" s="154"/>
      <c r="OWD16" s="154"/>
      <c r="OWE16" s="154"/>
      <c r="OWF16" s="154"/>
      <c r="OWG16" s="154"/>
      <c r="OWH16" s="154"/>
      <c r="OWI16" s="154"/>
      <c r="OWJ16" s="154"/>
      <c r="OWK16" s="154"/>
      <c r="OWL16" s="154"/>
      <c r="OWM16" s="154"/>
      <c r="OWN16" s="154"/>
      <c r="OWO16" s="154"/>
      <c r="OWP16" s="154"/>
      <c r="OWQ16" s="154"/>
      <c r="OWR16" s="154"/>
      <c r="OWS16" s="154"/>
      <c r="OWT16" s="154"/>
      <c r="OWU16" s="154"/>
      <c r="OWV16" s="154"/>
      <c r="OWW16" s="154"/>
      <c r="OWX16" s="154"/>
      <c r="OWY16" s="154"/>
      <c r="OWZ16" s="154"/>
      <c r="OXA16" s="154"/>
      <c r="OXB16" s="154"/>
      <c r="OXC16" s="154"/>
      <c r="OXD16" s="154"/>
      <c r="OXE16" s="154"/>
      <c r="OXF16" s="154"/>
      <c r="OXG16" s="154"/>
      <c r="OXH16" s="154"/>
      <c r="OXI16" s="154"/>
      <c r="OXJ16" s="154"/>
      <c r="OXK16" s="154"/>
      <c r="OXL16" s="154"/>
      <c r="OXM16" s="154"/>
      <c r="OXN16" s="154"/>
      <c r="OXO16" s="154"/>
      <c r="OXP16" s="154"/>
      <c r="OXQ16" s="154"/>
      <c r="OXR16" s="154"/>
      <c r="OXS16" s="154"/>
      <c r="OXT16" s="154"/>
      <c r="OXU16" s="154"/>
      <c r="OXV16" s="154"/>
      <c r="OXW16" s="154"/>
      <c r="OXX16" s="154"/>
      <c r="OXY16" s="154"/>
      <c r="OXZ16" s="154"/>
      <c r="OYA16" s="154"/>
      <c r="OYB16" s="154"/>
      <c r="OYC16" s="154"/>
      <c r="OYD16" s="154"/>
      <c r="OYE16" s="154"/>
      <c r="OYF16" s="154"/>
      <c r="OYG16" s="154"/>
      <c r="OYH16" s="154"/>
      <c r="OYI16" s="154"/>
      <c r="OYJ16" s="154"/>
      <c r="OYK16" s="154"/>
      <c r="OYL16" s="154"/>
      <c r="OYM16" s="154"/>
      <c r="OYN16" s="154"/>
      <c r="OYO16" s="154"/>
      <c r="OYP16" s="154"/>
      <c r="OYQ16" s="154"/>
      <c r="OYR16" s="154"/>
      <c r="OYS16" s="154"/>
      <c r="OYT16" s="154"/>
      <c r="OYU16" s="154"/>
      <c r="OYV16" s="154"/>
      <c r="OYW16" s="154"/>
      <c r="OYX16" s="154"/>
      <c r="OYY16" s="154"/>
      <c r="OYZ16" s="154"/>
      <c r="OZA16" s="154"/>
      <c r="OZB16" s="154"/>
      <c r="OZC16" s="154"/>
      <c r="OZD16" s="154"/>
      <c r="OZE16" s="154"/>
      <c r="OZF16" s="154"/>
      <c r="OZG16" s="154"/>
      <c r="OZH16" s="154"/>
      <c r="OZI16" s="154"/>
      <c r="OZJ16" s="154"/>
      <c r="OZK16" s="154"/>
      <c r="OZL16" s="154"/>
      <c r="OZM16" s="154"/>
      <c r="OZN16" s="154"/>
      <c r="OZO16" s="154"/>
      <c r="OZP16" s="154"/>
      <c r="OZQ16" s="154"/>
      <c r="OZR16" s="154"/>
      <c r="OZS16" s="154"/>
      <c r="OZT16" s="154"/>
      <c r="OZU16" s="154"/>
      <c r="OZV16" s="154"/>
      <c r="OZW16" s="154"/>
      <c r="OZX16" s="154"/>
      <c r="OZY16" s="154"/>
      <c r="OZZ16" s="154"/>
      <c r="PAA16" s="154"/>
      <c r="PAB16" s="154"/>
      <c r="PAC16" s="154"/>
      <c r="PAD16" s="154"/>
      <c r="PAE16" s="154"/>
      <c r="PAF16" s="154"/>
      <c r="PAG16" s="154"/>
      <c r="PAH16" s="154"/>
      <c r="PAI16" s="154"/>
      <c r="PAJ16" s="154"/>
      <c r="PAK16" s="154"/>
      <c r="PAL16" s="154"/>
      <c r="PAM16" s="154"/>
      <c r="PAN16" s="154"/>
      <c r="PAO16" s="154"/>
      <c r="PAP16" s="154"/>
      <c r="PAQ16" s="154"/>
      <c r="PAR16" s="154"/>
      <c r="PAS16" s="154"/>
      <c r="PAT16" s="154"/>
      <c r="PAU16" s="154"/>
      <c r="PAV16" s="154"/>
      <c r="PAW16" s="154"/>
      <c r="PAX16" s="154"/>
      <c r="PAY16" s="154"/>
      <c r="PAZ16" s="154"/>
      <c r="PBA16" s="154"/>
      <c r="PBB16" s="154"/>
      <c r="PBC16" s="154"/>
      <c r="PBD16" s="154"/>
      <c r="PBE16" s="154"/>
      <c r="PBF16" s="154"/>
      <c r="PBG16" s="154"/>
      <c r="PBH16" s="154"/>
      <c r="PBI16" s="154"/>
      <c r="PBJ16" s="154"/>
      <c r="PBK16" s="154"/>
      <c r="PBL16" s="154"/>
      <c r="PBM16" s="154"/>
      <c r="PBN16" s="154"/>
      <c r="PBO16" s="154"/>
      <c r="PBP16" s="154"/>
      <c r="PBQ16" s="154"/>
      <c r="PBR16" s="154"/>
      <c r="PBS16" s="154"/>
      <c r="PBT16" s="154"/>
      <c r="PBU16" s="154"/>
      <c r="PBV16" s="154"/>
      <c r="PBW16" s="154"/>
      <c r="PBX16" s="154"/>
      <c r="PBY16" s="154"/>
      <c r="PBZ16" s="154"/>
      <c r="PCA16" s="154"/>
      <c r="PCB16" s="154"/>
      <c r="PCC16" s="154"/>
      <c r="PCD16" s="154"/>
      <c r="PCE16" s="154"/>
      <c r="PCF16" s="154"/>
      <c r="PCG16" s="154"/>
      <c r="PCH16" s="154"/>
      <c r="PCI16" s="154"/>
      <c r="PCJ16" s="154"/>
      <c r="PCK16" s="154"/>
      <c r="PCL16" s="154"/>
      <c r="PCM16" s="154"/>
      <c r="PCN16" s="154"/>
      <c r="PCO16" s="154"/>
      <c r="PCP16" s="154"/>
      <c r="PCQ16" s="154"/>
      <c r="PCR16" s="154"/>
      <c r="PCS16" s="154"/>
      <c r="PCT16" s="154"/>
      <c r="PCU16" s="154"/>
      <c r="PCV16" s="154"/>
      <c r="PCW16" s="154"/>
      <c r="PCX16" s="154"/>
      <c r="PCY16" s="154"/>
      <c r="PCZ16" s="154"/>
      <c r="PDA16" s="154"/>
      <c r="PDB16" s="154"/>
      <c r="PDC16" s="154"/>
      <c r="PDD16" s="154"/>
      <c r="PDE16" s="154"/>
      <c r="PDF16" s="154"/>
      <c r="PDG16" s="154"/>
      <c r="PDH16" s="154"/>
      <c r="PDI16" s="154"/>
      <c r="PDJ16" s="154"/>
      <c r="PDK16" s="154"/>
      <c r="PDL16" s="154"/>
      <c r="PDM16" s="154"/>
      <c r="PDN16" s="154"/>
      <c r="PDO16" s="154"/>
      <c r="PDP16" s="154"/>
      <c r="PDQ16" s="154"/>
      <c r="PDR16" s="154"/>
      <c r="PDS16" s="154"/>
      <c r="PDT16" s="154"/>
      <c r="PDU16" s="154"/>
      <c r="PDV16" s="154"/>
      <c r="PDW16" s="154"/>
      <c r="PDX16" s="154"/>
      <c r="PDY16" s="154"/>
      <c r="PDZ16" s="154"/>
      <c r="PEA16" s="154"/>
      <c r="PEB16" s="154"/>
      <c r="PEC16" s="154"/>
      <c r="PED16" s="154"/>
      <c r="PEE16" s="154"/>
      <c r="PEF16" s="154"/>
      <c r="PEG16" s="154"/>
      <c r="PEH16" s="154"/>
      <c r="PEI16" s="154"/>
      <c r="PEJ16" s="154"/>
      <c r="PEK16" s="154"/>
      <c r="PEL16" s="154"/>
      <c r="PEM16" s="154"/>
      <c r="PEN16" s="154"/>
      <c r="PEO16" s="154"/>
      <c r="PEP16" s="154"/>
      <c r="PEQ16" s="154"/>
      <c r="PER16" s="154"/>
      <c r="PES16" s="154"/>
      <c r="PET16" s="154"/>
      <c r="PEU16" s="154"/>
      <c r="PEV16" s="154"/>
      <c r="PEW16" s="154"/>
      <c r="PEX16" s="154"/>
      <c r="PEY16" s="154"/>
      <c r="PEZ16" s="154"/>
      <c r="PFA16" s="154"/>
      <c r="PFB16" s="154"/>
      <c r="PFC16" s="154"/>
      <c r="PFD16" s="154"/>
      <c r="PFE16" s="154"/>
      <c r="PFF16" s="154"/>
      <c r="PFG16" s="154"/>
      <c r="PFH16" s="154"/>
      <c r="PFI16" s="154"/>
      <c r="PFJ16" s="154"/>
      <c r="PFK16" s="154"/>
      <c r="PFL16" s="154"/>
      <c r="PFM16" s="154"/>
      <c r="PFN16" s="154"/>
      <c r="PFO16" s="154"/>
      <c r="PFP16" s="154"/>
      <c r="PFQ16" s="154"/>
      <c r="PFR16" s="154"/>
      <c r="PFS16" s="154"/>
      <c r="PFT16" s="154"/>
      <c r="PFU16" s="154"/>
      <c r="PFV16" s="154"/>
      <c r="PFW16" s="154"/>
      <c r="PFX16" s="154"/>
      <c r="PFY16" s="154"/>
      <c r="PFZ16" s="154"/>
      <c r="PGA16" s="154"/>
      <c r="PGB16" s="154"/>
      <c r="PGC16" s="154"/>
      <c r="PGD16" s="154"/>
      <c r="PGE16" s="154"/>
      <c r="PGF16" s="154"/>
      <c r="PGG16" s="154"/>
      <c r="PGH16" s="154"/>
      <c r="PGI16" s="154"/>
      <c r="PGJ16" s="154"/>
      <c r="PGK16" s="154"/>
      <c r="PGL16" s="154"/>
      <c r="PGM16" s="154"/>
      <c r="PGN16" s="154"/>
      <c r="PGO16" s="154"/>
      <c r="PGP16" s="154"/>
      <c r="PGQ16" s="154"/>
      <c r="PGR16" s="154"/>
      <c r="PGS16" s="154"/>
      <c r="PGT16" s="154"/>
      <c r="PGU16" s="154"/>
      <c r="PGV16" s="154"/>
      <c r="PGW16" s="154"/>
      <c r="PGX16" s="154"/>
      <c r="PGY16" s="154"/>
      <c r="PGZ16" s="154"/>
      <c r="PHA16" s="154"/>
      <c r="PHB16" s="154"/>
      <c r="PHC16" s="154"/>
      <c r="PHD16" s="154"/>
      <c r="PHE16" s="154"/>
      <c r="PHF16" s="154"/>
      <c r="PHG16" s="154"/>
      <c r="PHH16" s="154"/>
      <c r="PHI16" s="154"/>
      <c r="PHJ16" s="154"/>
      <c r="PHK16" s="154"/>
      <c r="PHL16" s="154"/>
      <c r="PHM16" s="154"/>
      <c r="PHN16" s="154"/>
      <c r="PHO16" s="154"/>
      <c r="PHP16" s="154"/>
      <c r="PHQ16" s="154"/>
      <c r="PHR16" s="154"/>
      <c r="PHS16" s="154"/>
      <c r="PHT16" s="154"/>
      <c r="PHU16" s="154"/>
      <c r="PHV16" s="154"/>
      <c r="PHW16" s="154"/>
      <c r="PHX16" s="154"/>
      <c r="PHY16" s="154"/>
      <c r="PHZ16" s="154"/>
      <c r="PIA16" s="154"/>
      <c r="PIB16" s="154"/>
      <c r="PIC16" s="154"/>
      <c r="PID16" s="154"/>
      <c r="PIE16" s="154"/>
      <c r="PIF16" s="154"/>
      <c r="PIG16" s="154"/>
      <c r="PIH16" s="154"/>
      <c r="PII16" s="154"/>
      <c r="PIJ16" s="154"/>
      <c r="PIK16" s="154"/>
      <c r="PIL16" s="154"/>
      <c r="PIM16" s="154"/>
      <c r="PIN16" s="154"/>
      <c r="PIO16" s="154"/>
      <c r="PIP16" s="154"/>
      <c r="PIQ16" s="154"/>
      <c r="PIR16" s="154"/>
      <c r="PIS16" s="154"/>
      <c r="PIT16" s="154"/>
      <c r="PIU16" s="154"/>
      <c r="PIV16" s="154"/>
      <c r="PIW16" s="154"/>
      <c r="PIX16" s="154"/>
      <c r="PIY16" s="154"/>
      <c r="PIZ16" s="154"/>
      <c r="PJA16" s="154"/>
      <c r="PJB16" s="154"/>
      <c r="PJC16" s="154"/>
      <c r="PJD16" s="154"/>
      <c r="PJE16" s="154"/>
      <c r="PJF16" s="154"/>
      <c r="PJG16" s="154"/>
      <c r="PJH16" s="154"/>
      <c r="PJI16" s="154"/>
      <c r="PJJ16" s="154"/>
      <c r="PJK16" s="154"/>
      <c r="PJL16" s="154"/>
      <c r="PJM16" s="154"/>
      <c r="PJN16" s="154"/>
      <c r="PJO16" s="154"/>
      <c r="PJP16" s="154"/>
      <c r="PJQ16" s="154"/>
      <c r="PJR16" s="154"/>
      <c r="PJS16" s="154"/>
      <c r="PJT16" s="154"/>
      <c r="PJU16" s="154"/>
      <c r="PJV16" s="154"/>
      <c r="PJW16" s="154"/>
      <c r="PJX16" s="154"/>
      <c r="PJY16" s="154"/>
      <c r="PJZ16" s="154"/>
      <c r="PKA16" s="154"/>
      <c r="PKB16" s="154"/>
      <c r="PKC16" s="154"/>
      <c r="PKD16" s="154"/>
      <c r="PKE16" s="154"/>
      <c r="PKF16" s="154"/>
      <c r="PKG16" s="154"/>
      <c r="PKH16" s="154"/>
      <c r="PKI16" s="154"/>
      <c r="PKJ16" s="154"/>
      <c r="PKK16" s="154"/>
      <c r="PKL16" s="154"/>
      <c r="PKM16" s="154"/>
      <c r="PKN16" s="154"/>
      <c r="PKO16" s="154"/>
      <c r="PKP16" s="154"/>
      <c r="PKQ16" s="154"/>
      <c r="PKR16" s="154"/>
      <c r="PKS16" s="154"/>
      <c r="PKT16" s="154"/>
      <c r="PKU16" s="154"/>
      <c r="PKV16" s="154"/>
      <c r="PKW16" s="154"/>
      <c r="PKX16" s="154"/>
      <c r="PKY16" s="154"/>
      <c r="PKZ16" s="154"/>
      <c r="PLA16" s="154"/>
      <c r="PLB16" s="154"/>
      <c r="PLC16" s="154"/>
      <c r="PLD16" s="154"/>
      <c r="PLE16" s="154"/>
      <c r="PLF16" s="154"/>
      <c r="PLG16" s="154"/>
      <c r="PLH16" s="154"/>
      <c r="PLI16" s="154"/>
      <c r="PLJ16" s="154"/>
      <c r="PLK16" s="154"/>
      <c r="PLL16" s="154"/>
      <c r="PLM16" s="154"/>
      <c r="PLN16" s="154"/>
      <c r="PLO16" s="154"/>
      <c r="PLP16" s="154"/>
      <c r="PLQ16" s="154"/>
      <c r="PLR16" s="154"/>
      <c r="PLS16" s="154"/>
      <c r="PLT16" s="154"/>
      <c r="PLU16" s="154"/>
      <c r="PLV16" s="154"/>
      <c r="PLW16" s="154"/>
      <c r="PLX16" s="154"/>
      <c r="PLY16" s="154"/>
      <c r="PLZ16" s="154"/>
      <c r="PMA16" s="154"/>
      <c r="PMB16" s="154"/>
      <c r="PMC16" s="154"/>
      <c r="PMD16" s="154"/>
      <c r="PME16" s="154"/>
      <c r="PMF16" s="154"/>
      <c r="PMG16" s="154"/>
      <c r="PMH16" s="154"/>
      <c r="PMI16" s="154"/>
      <c r="PMJ16" s="154"/>
      <c r="PMK16" s="154"/>
      <c r="PML16" s="154"/>
      <c r="PMM16" s="154"/>
      <c r="PMN16" s="154"/>
      <c r="PMO16" s="154"/>
      <c r="PMP16" s="154"/>
      <c r="PMQ16" s="154"/>
      <c r="PMR16" s="154"/>
      <c r="PMS16" s="154"/>
      <c r="PMT16" s="154"/>
      <c r="PMU16" s="154"/>
      <c r="PMV16" s="154"/>
      <c r="PMW16" s="154"/>
      <c r="PMX16" s="154"/>
      <c r="PMY16" s="154"/>
      <c r="PMZ16" s="154"/>
      <c r="PNA16" s="154"/>
      <c r="PNB16" s="154"/>
      <c r="PNC16" s="154"/>
      <c r="PND16" s="154"/>
      <c r="PNE16" s="154"/>
      <c r="PNF16" s="154"/>
      <c r="PNG16" s="154"/>
      <c r="PNH16" s="154"/>
      <c r="PNI16" s="154"/>
      <c r="PNJ16" s="154"/>
      <c r="PNK16" s="154"/>
      <c r="PNL16" s="154"/>
      <c r="PNM16" s="154"/>
      <c r="PNN16" s="154"/>
      <c r="PNO16" s="154"/>
      <c r="PNP16" s="154"/>
      <c r="PNQ16" s="154"/>
      <c r="PNR16" s="154"/>
      <c r="PNS16" s="154"/>
      <c r="PNT16" s="154"/>
      <c r="PNU16" s="154"/>
      <c r="PNV16" s="154"/>
      <c r="PNW16" s="154"/>
      <c r="PNX16" s="154"/>
      <c r="PNY16" s="154"/>
      <c r="PNZ16" s="154"/>
      <c r="POA16" s="154"/>
      <c r="POB16" s="154"/>
      <c r="POC16" s="154"/>
      <c r="POD16" s="154"/>
      <c r="POE16" s="154"/>
      <c r="POF16" s="154"/>
      <c r="POG16" s="154"/>
      <c r="POH16" s="154"/>
      <c r="POI16" s="154"/>
      <c r="POJ16" s="154"/>
      <c r="POK16" s="154"/>
      <c r="POL16" s="154"/>
      <c r="POM16" s="154"/>
      <c r="PON16" s="154"/>
      <c r="POO16" s="154"/>
      <c r="POP16" s="154"/>
      <c r="POQ16" s="154"/>
      <c r="POR16" s="154"/>
      <c r="POS16" s="154"/>
      <c r="POT16" s="154"/>
      <c r="POU16" s="154"/>
      <c r="POV16" s="154"/>
      <c r="POW16" s="154"/>
      <c r="POX16" s="154"/>
      <c r="POY16" s="154"/>
      <c r="POZ16" s="154"/>
      <c r="PPA16" s="154"/>
      <c r="PPB16" s="154"/>
      <c r="PPC16" s="154"/>
      <c r="PPD16" s="154"/>
      <c r="PPE16" s="154"/>
      <c r="PPF16" s="154"/>
      <c r="PPG16" s="154"/>
      <c r="PPH16" s="154"/>
      <c r="PPI16" s="154"/>
      <c r="PPJ16" s="154"/>
      <c r="PPK16" s="154"/>
      <c r="PPL16" s="154"/>
      <c r="PPM16" s="154"/>
      <c r="PPN16" s="154"/>
      <c r="PPO16" s="154"/>
      <c r="PPP16" s="154"/>
      <c r="PPQ16" s="154"/>
      <c r="PPR16" s="154"/>
      <c r="PPS16" s="154"/>
      <c r="PPT16" s="154"/>
      <c r="PPU16" s="154"/>
      <c r="PPV16" s="154"/>
      <c r="PPW16" s="154"/>
      <c r="PPX16" s="154"/>
      <c r="PPY16" s="154"/>
      <c r="PPZ16" s="154"/>
      <c r="PQA16" s="154"/>
      <c r="PQB16" s="154"/>
      <c r="PQC16" s="154"/>
      <c r="PQD16" s="154"/>
      <c r="PQE16" s="154"/>
      <c r="PQF16" s="154"/>
      <c r="PQG16" s="154"/>
      <c r="PQH16" s="154"/>
      <c r="PQI16" s="154"/>
      <c r="PQJ16" s="154"/>
      <c r="PQK16" s="154"/>
      <c r="PQL16" s="154"/>
      <c r="PQM16" s="154"/>
      <c r="PQN16" s="154"/>
      <c r="PQO16" s="154"/>
      <c r="PQP16" s="154"/>
      <c r="PQQ16" s="154"/>
      <c r="PQR16" s="154"/>
      <c r="PQS16" s="154"/>
      <c r="PQT16" s="154"/>
      <c r="PQU16" s="154"/>
      <c r="PQV16" s="154"/>
      <c r="PQW16" s="154"/>
      <c r="PQX16" s="154"/>
      <c r="PQY16" s="154"/>
      <c r="PQZ16" s="154"/>
      <c r="PRA16" s="154"/>
      <c r="PRB16" s="154"/>
      <c r="PRC16" s="154"/>
      <c r="PRD16" s="154"/>
      <c r="PRE16" s="154"/>
      <c r="PRF16" s="154"/>
      <c r="PRG16" s="154"/>
      <c r="PRH16" s="154"/>
      <c r="PRI16" s="154"/>
      <c r="PRJ16" s="154"/>
      <c r="PRK16" s="154"/>
      <c r="PRL16" s="154"/>
      <c r="PRM16" s="154"/>
      <c r="PRN16" s="154"/>
      <c r="PRO16" s="154"/>
      <c r="PRP16" s="154"/>
      <c r="PRQ16" s="154"/>
      <c r="PRR16" s="154"/>
      <c r="PRS16" s="154"/>
      <c r="PRT16" s="154"/>
      <c r="PRU16" s="154"/>
      <c r="PRV16" s="154"/>
      <c r="PRW16" s="154"/>
      <c r="PRX16" s="154"/>
      <c r="PRY16" s="154"/>
      <c r="PRZ16" s="154"/>
      <c r="PSA16" s="154"/>
      <c r="PSB16" s="154"/>
      <c r="PSC16" s="154"/>
      <c r="PSD16" s="154"/>
      <c r="PSE16" s="154"/>
      <c r="PSF16" s="154"/>
      <c r="PSG16" s="154"/>
      <c r="PSH16" s="154"/>
      <c r="PSI16" s="154"/>
      <c r="PSJ16" s="154"/>
      <c r="PSK16" s="154"/>
      <c r="PSL16" s="154"/>
      <c r="PSM16" s="154"/>
      <c r="PSN16" s="154"/>
      <c r="PSO16" s="154"/>
      <c r="PSP16" s="154"/>
      <c r="PSQ16" s="154"/>
      <c r="PSR16" s="154"/>
      <c r="PSS16" s="154"/>
      <c r="PST16" s="154"/>
      <c r="PSU16" s="154"/>
      <c r="PSV16" s="154"/>
      <c r="PSW16" s="154"/>
      <c r="PSX16" s="154"/>
      <c r="PSY16" s="154"/>
      <c r="PSZ16" s="154"/>
      <c r="PTA16" s="154"/>
      <c r="PTB16" s="154"/>
      <c r="PTC16" s="154"/>
      <c r="PTD16" s="154"/>
      <c r="PTE16" s="154"/>
      <c r="PTF16" s="154"/>
      <c r="PTG16" s="154"/>
      <c r="PTH16" s="154"/>
      <c r="PTI16" s="154"/>
      <c r="PTJ16" s="154"/>
      <c r="PTK16" s="154"/>
      <c r="PTL16" s="154"/>
      <c r="PTM16" s="154"/>
      <c r="PTN16" s="154"/>
      <c r="PTO16" s="154"/>
      <c r="PTP16" s="154"/>
      <c r="PTQ16" s="154"/>
      <c r="PTR16" s="154"/>
      <c r="PTS16" s="154"/>
      <c r="PTT16" s="154"/>
      <c r="PTU16" s="154"/>
      <c r="PTV16" s="154"/>
      <c r="PTW16" s="154"/>
      <c r="PTX16" s="154"/>
      <c r="PTY16" s="154"/>
      <c r="PTZ16" s="154"/>
      <c r="PUA16" s="154"/>
      <c r="PUB16" s="154"/>
      <c r="PUC16" s="154"/>
      <c r="PUD16" s="154"/>
      <c r="PUE16" s="154"/>
      <c r="PUF16" s="154"/>
      <c r="PUG16" s="154"/>
      <c r="PUH16" s="154"/>
      <c r="PUI16" s="154"/>
      <c r="PUJ16" s="154"/>
      <c r="PUK16" s="154"/>
      <c r="PUL16" s="154"/>
      <c r="PUM16" s="154"/>
      <c r="PUN16" s="154"/>
      <c r="PUO16" s="154"/>
      <c r="PUP16" s="154"/>
      <c r="PUQ16" s="154"/>
      <c r="PUR16" s="154"/>
      <c r="PUS16" s="154"/>
      <c r="PUT16" s="154"/>
      <c r="PUU16" s="154"/>
      <c r="PUV16" s="154"/>
      <c r="PUW16" s="154"/>
      <c r="PUX16" s="154"/>
      <c r="PUY16" s="154"/>
      <c r="PUZ16" s="154"/>
      <c r="PVA16" s="154"/>
      <c r="PVB16" s="154"/>
      <c r="PVC16" s="154"/>
      <c r="PVD16" s="154"/>
      <c r="PVE16" s="154"/>
      <c r="PVF16" s="154"/>
      <c r="PVG16" s="154"/>
      <c r="PVH16" s="154"/>
      <c r="PVI16" s="154"/>
      <c r="PVJ16" s="154"/>
      <c r="PVK16" s="154"/>
      <c r="PVL16" s="154"/>
      <c r="PVM16" s="154"/>
      <c r="PVN16" s="154"/>
      <c r="PVO16" s="154"/>
      <c r="PVP16" s="154"/>
      <c r="PVQ16" s="154"/>
      <c r="PVR16" s="154"/>
      <c r="PVS16" s="154"/>
      <c r="PVT16" s="154"/>
      <c r="PVU16" s="154"/>
      <c r="PVV16" s="154"/>
      <c r="PVW16" s="154"/>
      <c r="PVX16" s="154"/>
      <c r="PVY16" s="154"/>
      <c r="PVZ16" s="154"/>
      <c r="PWA16" s="154"/>
      <c r="PWB16" s="154"/>
      <c r="PWC16" s="154"/>
      <c r="PWD16" s="154"/>
      <c r="PWE16" s="154"/>
      <c r="PWF16" s="154"/>
      <c r="PWG16" s="154"/>
      <c r="PWH16" s="154"/>
      <c r="PWI16" s="154"/>
      <c r="PWJ16" s="154"/>
      <c r="PWK16" s="154"/>
      <c r="PWL16" s="154"/>
      <c r="PWM16" s="154"/>
      <c r="PWN16" s="154"/>
      <c r="PWO16" s="154"/>
      <c r="PWP16" s="154"/>
      <c r="PWQ16" s="154"/>
      <c r="PWR16" s="154"/>
      <c r="PWS16" s="154"/>
      <c r="PWT16" s="154"/>
      <c r="PWU16" s="154"/>
      <c r="PWV16" s="154"/>
      <c r="PWW16" s="154"/>
      <c r="PWX16" s="154"/>
      <c r="PWY16" s="154"/>
      <c r="PWZ16" s="154"/>
      <c r="PXA16" s="154"/>
      <c r="PXB16" s="154"/>
      <c r="PXC16" s="154"/>
      <c r="PXD16" s="154"/>
      <c r="PXE16" s="154"/>
      <c r="PXF16" s="154"/>
      <c r="PXG16" s="154"/>
      <c r="PXH16" s="154"/>
      <c r="PXI16" s="154"/>
      <c r="PXJ16" s="154"/>
      <c r="PXK16" s="154"/>
      <c r="PXL16" s="154"/>
      <c r="PXM16" s="154"/>
      <c r="PXN16" s="154"/>
      <c r="PXO16" s="154"/>
      <c r="PXP16" s="154"/>
      <c r="PXQ16" s="154"/>
      <c r="PXR16" s="154"/>
      <c r="PXS16" s="154"/>
      <c r="PXT16" s="154"/>
      <c r="PXU16" s="154"/>
      <c r="PXV16" s="154"/>
      <c r="PXW16" s="154"/>
      <c r="PXX16" s="154"/>
      <c r="PXY16" s="154"/>
      <c r="PXZ16" s="154"/>
      <c r="PYA16" s="154"/>
      <c r="PYB16" s="154"/>
      <c r="PYC16" s="154"/>
      <c r="PYD16" s="154"/>
      <c r="PYE16" s="154"/>
      <c r="PYF16" s="154"/>
      <c r="PYG16" s="154"/>
      <c r="PYH16" s="154"/>
      <c r="PYI16" s="154"/>
      <c r="PYJ16" s="154"/>
      <c r="PYK16" s="154"/>
      <c r="PYL16" s="154"/>
      <c r="PYM16" s="154"/>
      <c r="PYN16" s="154"/>
      <c r="PYO16" s="154"/>
      <c r="PYP16" s="154"/>
      <c r="PYQ16" s="154"/>
      <c r="PYR16" s="154"/>
      <c r="PYS16" s="154"/>
      <c r="PYT16" s="154"/>
      <c r="PYU16" s="154"/>
      <c r="PYV16" s="154"/>
      <c r="PYW16" s="154"/>
      <c r="PYX16" s="154"/>
      <c r="PYY16" s="154"/>
      <c r="PYZ16" s="154"/>
      <c r="PZA16" s="154"/>
      <c r="PZB16" s="154"/>
      <c r="PZC16" s="154"/>
      <c r="PZD16" s="154"/>
      <c r="PZE16" s="154"/>
      <c r="PZF16" s="154"/>
      <c r="PZG16" s="154"/>
      <c r="PZH16" s="154"/>
      <c r="PZI16" s="154"/>
      <c r="PZJ16" s="154"/>
      <c r="PZK16" s="154"/>
      <c r="PZL16" s="154"/>
      <c r="PZM16" s="154"/>
      <c r="PZN16" s="154"/>
      <c r="PZO16" s="154"/>
      <c r="PZP16" s="154"/>
      <c r="PZQ16" s="154"/>
      <c r="PZR16" s="154"/>
      <c r="PZS16" s="154"/>
      <c r="PZT16" s="154"/>
      <c r="PZU16" s="154"/>
      <c r="PZV16" s="154"/>
      <c r="PZW16" s="154"/>
      <c r="PZX16" s="154"/>
      <c r="PZY16" s="154"/>
      <c r="PZZ16" s="154"/>
      <c r="QAA16" s="154"/>
      <c r="QAB16" s="154"/>
      <c r="QAC16" s="154"/>
      <c r="QAD16" s="154"/>
      <c r="QAE16" s="154"/>
      <c r="QAF16" s="154"/>
      <c r="QAG16" s="154"/>
      <c r="QAH16" s="154"/>
      <c r="QAI16" s="154"/>
      <c r="QAJ16" s="154"/>
      <c r="QAK16" s="154"/>
      <c r="QAL16" s="154"/>
      <c r="QAM16" s="154"/>
      <c r="QAN16" s="154"/>
      <c r="QAO16" s="154"/>
      <c r="QAP16" s="154"/>
      <c r="QAQ16" s="154"/>
      <c r="QAR16" s="154"/>
      <c r="QAS16" s="154"/>
      <c r="QAT16" s="154"/>
      <c r="QAU16" s="154"/>
      <c r="QAV16" s="154"/>
      <c r="QAW16" s="154"/>
      <c r="QAX16" s="154"/>
      <c r="QAY16" s="154"/>
      <c r="QAZ16" s="154"/>
      <c r="QBA16" s="154"/>
      <c r="QBB16" s="154"/>
      <c r="QBC16" s="154"/>
      <c r="QBD16" s="154"/>
      <c r="QBE16" s="154"/>
      <c r="QBF16" s="154"/>
      <c r="QBG16" s="154"/>
      <c r="QBH16" s="154"/>
      <c r="QBI16" s="154"/>
      <c r="QBJ16" s="154"/>
      <c r="QBK16" s="154"/>
      <c r="QBL16" s="154"/>
      <c r="QBM16" s="154"/>
      <c r="QBN16" s="154"/>
      <c r="QBO16" s="154"/>
      <c r="QBP16" s="154"/>
      <c r="QBQ16" s="154"/>
      <c r="QBR16" s="154"/>
      <c r="QBS16" s="154"/>
      <c r="QBT16" s="154"/>
      <c r="QBU16" s="154"/>
      <c r="QBV16" s="154"/>
      <c r="QBW16" s="154"/>
      <c r="QBX16" s="154"/>
      <c r="QBY16" s="154"/>
      <c r="QBZ16" s="154"/>
      <c r="QCA16" s="154"/>
      <c r="QCB16" s="154"/>
      <c r="QCC16" s="154"/>
      <c r="QCD16" s="154"/>
      <c r="QCE16" s="154"/>
      <c r="QCF16" s="154"/>
      <c r="QCG16" s="154"/>
      <c r="QCH16" s="154"/>
      <c r="QCI16" s="154"/>
      <c r="QCJ16" s="154"/>
      <c r="QCK16" s="154"/>
      <c r="QCL16" s="154"/>
      <c r="QCM16" s="154"/>
      <c r="QCN16" s="154"/>
      <c r="QCO16" s="154"/>
      <c r="QCP16" s="154"/>
      <c r="QCQ16" s="154"/>
      <c r="QCR16" s="154"/>
      <c r="QCS16" s="154"/>
      <c r="QCT16" s="154"/>
      <c r="QCU16" s="154"/>
      <c r="QCV16" s="154"/>
      <c r="QCW16" s="154"/>
      <c r="QCX16" s="154"/>
      <c r="QCY16" s="154"/>
      <c r="QCZ16" s="154"/>
      <c r="QDA16" s="154"/>
      <c r="QDB16" s="154"/>
      <c r="QDC16" s="154"/>
      <c r="QDD16" s="154"/>
      <c r="QDE16" s="154"/>
      <c r="QDF16" s="154"/>
      <c r="QDG16" s="154"/>
      <c r="QDH16" s="154"/>
      <c r="QDI16" s="154"/>
      <c r="QDJ16" s="154"/>
      <c r="QDK16" s="154"/>
      <c r="QDL16" s="154"/>
      <c r="QDM16" s="154"/>
      <c r="QDN16" s="154"/>
      <c r="QDO16" s="154"/>
      <c r="QDP16" s="154"/>
      <c r="QDQ16" s="154"/>
      <c r="QDR16" s="154"/>
      <c r="QDS16" s="154"/>
      <c r="QDT16" s="154"/>
      <c r="QDU16" s="154"/>
      <c r="QDV16" s="154"/>
      <c r="QDW16" s="154"/>
      <c r="QDX16" s="154"/>
      <c r="QDY16" s="154"/>
      <c r="QDZ16" s="154"/>
      <c r="QEA16" s="154"/>
      <c r="QEB16" s="154"/>
      <c r="QEC16" s="154"/>
      <c r="QED16" s="154"/>
      <c r="QEE16" s="154"/>
      <c r="QEF16" s="154"/>
      <c r="QEG16" s="154"/>
      <c r="QEH16" s="154"/>
      <c r="QEI16" s="154"/>
      <c r="QEJ16" s="154"/>
      <c r="QEK16" s="154"/>
      <c r="QEL16" s="154"/>
      <c r="QEM16" s="154"/>
      <c r="QEN16" s="154"/>
      <c r="QEO16" s="154"/>
      <c r="QEP16" s="154"/>
      <c r="QEQ16" s="154"/>
      <c r="QER16" s="154"/>
      <c r="QES16" s="154"/>
      <c r="QET16" s="154"/>
      <c r="QEU16" s="154"/>
      <c r="QEV16" s="154"/>
      <c r="QEW16" s="154"/>
      <c r="QEX16" s="154"/>
      <c r="QEY16" s="154"/>
      <c r="QEZ16" s="154"/>
      <c r="QFA16" s="154"/>
      <c r="QFB16" s="154"/>
      <c r="QFC16" s="154"/>
      <c r="QFD16" s="154"/>
      <c r="QFE16" s="154"/>
      <c r="QFF16" s="154"/>
      <c r="QFG16" s="154"/>
      <c r="QFH16" s="154"/>
      <c r="QFI16" s="154"/>
      <c r="QFJ16" s="154"/>
      <c r="QFK16" s="154"/>
      <c r="QFL16" s="154"/>
      <c r="QFM16" s="154"/>
      <c r="QFN16" s="154"/>
      <c r="QFO16" s="154"/>
      <c r="QFP16" s="154"/>
      <c r="QFQ16" s="154"/>
      <c r="QFR16" s="154"/>
      <c r="QFS16" s="154"/>
      <c r="QFT16" s="154"/>
      <c r="QFU16" s="154"/>
      <c r="QFV16" s="154"/>
      <c r="QFW16" s="154"/>
      <c r="QFX16" s="154"/>
      <c r="QFY16" s="154"/>
      <c r="QFZ16" s="154"/>
      <c r="QGA16" s="154"/>
      <c r="QGB16" s="154"/>
      <c r="QGC16" s="154"/>
      <c r="QGD16" s="154"/>
      <c r="QGE16" s="154"/>
      <c r="QGF16" s="154"/>
      <c r="QGG16" s="154"/>
      <c r="QGH16" s="154"/>
      <c r="QGI16" s="154"/>
      <c r="QGJ16" s="154"/>
      <c r="QGK16" s="154"/>
      <c r="QGL16" s="154"/>
      <c r="QGM16" s="154"/>
      <c r="QGN16" s="154"/>
      <c r="QGO16" s="154"/>
      <c r="QGP16" s="154"/>
      <c r="QGQ16" s="154"/>
      <c r="QGR16" s="154"/>
      <c r="QGS16" s="154"/>
      <c r="QGT16" s="154"/>
      <c r="QGU16" s="154"/>
      <c r="QGV16" s="154"/>
      <c r="QGW16" s="154"/>
      <c r="QGX16" s="154"/>
      <c r="QGY16" s="154"/>
      <c r="QGZ16" s="154"/>
      <c r="QHA16" s="154"/>
      <c r="QHB16" s="154"/>
      <c r="QHC16" s="154"/>
      <c r="QHD16" s="154"/>
      <c r="QHE16" s="154"/>
      <c r="QHF16" s="154"/>
      <c r="QHG16" s="154"/>
      <c r="QHH16" s="154"/>
      <c r="QHI16" s="154"/>
      <c r="QHJ16" s="154"/>
      <c r="QHK16" s="154"/>
      <c r="QHL16" s="154"/>
      <c r="QHM16" s="154"/>
      <c r="QHN16" s="154"/>
      <c r="QHO16" s="154"/>
      <c r="QHP16" s="154"/>
      <c r="QHQ16" s="154"/>
      <c r="QHR16" s="154"/>
      <c r="QHS16" s="154"/>
      <c r="QHT16" s="154"/>
      <c r="QHU16" s="154"/>
      <c r="QHV16" s="154"/>
      <c r="QHW16" s="154"/>
      <c r="QHX16" s="154"/>
      <c r="QHY16" s="154"/>
      <c r="QHZ16" s="154"/>
      <c r="QIA16" s="154"/>
      <c r="QIB16" s="154"/>
      <c r="QIC16" s="154"/>
      <c r="QID16" s="154"/>
      <c r="QIE16" s="154"/>
      <c r="QIF16" s="154"/>
      <c r="QIG16" s="154"/>
      <c r="QIH16" s="154"/>
      <c r="QII16" s="154"/>
      <c r="QIJ16" s="154"/>
      <c r="QIK16" s="154"/>
      <c r="QIL16" s="154"/>
      <c r="QIM16" s="154"/>
      <c r="QIN16" s="154"/>
      <c r="QIO16" s="154"/>
      <c r="QIP16" s="154"/>
      <c r="QIQ16" s="154"/>
      <c r="QIR16" s="154"/>
      <c r="QIS16" s="154"/>
      <c r="QIT16" s="154"/>
      <c r="QIU16" s="154"/>
      <c r="QIV16" s="154"/>
      <c r="QIW16" s="154"/>
      <c r="QIX16" s="154"/>
      <c r="QIY16" s="154"/>
      <c r="QIZ16" s="154"/>
      <c r="QJA16" s="154"/>
      <c r="QJB16" s="154"/>
      <c r="QJC16" s="154"/>
      <c r="QJD16" s="154"/>
      <c r="QJE16" s="154"/>
      <c r="QJF16" s="154"/>
      <c r="QJG16" s="154"/>
      <c r="QJH16" s="154"/>
      <c r="QJI16" s="154"/>
      <c r="QJJ16" s="154"/>
      <c r="QJK16" s="154"/>
      <c r="QJL16" s="154"/>
      <c r="QJM16" s="154"/>
      <c r="QJN16" s="154"/>
      <c r="QJO16" s="154"/>
      <c r="QJP16" s="154"/>
      <c r="QJQ16" s="154"/>
      <c r="QJR16" s="154"/>
      <c r="QJS16" s="154"/>
      <c r="QJT16" s="154"/>
      <c r="QJU16" s="154"/>
      <c r="QJV16" s="154"/>
      <c r="QJW16" s="154"/>
      <c r="QJX16" s="154"/>
      <c r="QJY16" s="154"/>
      <c r="QJZ16" s="154"/>
      <c r="QKA16" s="154"/>
      <c r="QKB16" s="154"/>
      <c r="QKC16" s="154"/>
      <c r="QKD16" s="154"/>
      <c r="QKE16" s="154"/>
      <c r="QKF16" s="154"/>
      <c r="QKG16" s="154"/>
      <c r="QKH16" s="154"/>
      <c r="QKI16" s="154"/>
      <c r="QKJ16" s="154"/>
      <c r="QKK16" s="154"/>
      <c r="QKL16" s="154"/>
      <c r="QKM16" s="154"/>
      <c r="QKN16" s="154"/>
      <c r="QKO16" s="154"/>
      <c r="QKP16" s="154"/>
      <c r="QKQ16" s="154"/>
      <c r="QKR16" s="154"/>
      <c r="QKS16" s="154"/>
      <c r="QKT16" s="154"/>
      <c r="QKU16" s="154"/>
      <c r="QKV16" s="154"/>
      <c r="QKW16" s="154"/>
      <c r="QKX16" s="154"/>
      <c r="QKY16" s="154"/>
      <c r="QKZ16" s="154"/>
      <c r="QLA16" s="154"/>
      <c r="QLB16" s="154"/>
      <c r="QLC16" s="154"/>
      <c r="QLD16" s="154"/>
      <c r="QLE16" s="154"/>
      <c r="QLF16" s="154"/>
      <c r="QLG16" s="154"/>
      <c r="QLH16" s="154"/>
      <c r="QLI16" s="154"/>
      <c r="QLJ16" s="154"/>
      <c r="QLK16" s="154"/>
      <c r="QLL16" s="154"/>
      <c r="QLM16" s="154"/>
      <c r="QLN16" s="154"/>
      <c r="QLO16" s="154"/>
      <c r="QLP16" s="154"/>
      <c r="QLQ16" s="154"/>
      <c r="QLR16" s="154"/>
      <c r="QLS16" s="154"/>
      <c r="QLT16" s="154"/>
      <c r="QLU16" s="154"/>
      <c r="QLV16" s="154"/>
      <c r="QLW16" s="154"/>
      <c r="QLX16" s="154"/>
      <c r="QLY16" s="154"/>
      <c r="QLZ16" s="154"/>
      <c r="QMA16" s="154"/>
      <c r="QMB16" s="154"/>
      <c r="QMC16" s="154"/>
      <c r="QMD16" s="154"/>
      <c r="QME16" s="154"/>
      <c r="QMF16" s="154"/>
      <c r="QMG16" s="154"/>
      <c r="QMH16" s="154"/>
      <c r="QMI16" s="154"/>
      <c r="QMJ16" s="154"/>
      <c r="QMK16" s="154"/>
      <c r="QML16" s="154"/>
      <c r="QMM16" s="154"/>
      <c r="QMN16" s="154"/>
      <c r="QMO16" s="154"/>
      <c r="QMP16" s="154"/>
      <c r="QMQ16" s="154"/>
      <c r="QMR16" s="154"/>
      <c r="QMS16" s="154"/>
      <c r="QMT16" s="154"/>
      <c r="QMU16" s="154"/>
      <c r="QMV16" s="154"/>
      <c r="QMW16" s="154"/>
      <c r="QMX16" s="154"/>
      <c r="QMY16" s="154"/>
      <c r="QMZ16" s="154"/>
      <c r="QNA16" s="154"/>
      <c r="QNB16" s="154"/>
      <c r="QNC16" s="154"/>
      <c r="QND16" s="154"/>
      <c r="QNE16" s="154"/>
      <c r="QNF16" s="154"/>
      <c r="QNG16" s="154"/>
      <c r="QNH16" s="154"/>
      <c r="QNI16" s="154"/>
      <c r="QNJ16" s="154"/>
      <c r="QNK16" s="154"/>
      <c r="QNL16" s="154"/>
      <c r="QNM16" s="154"/>
      <c r="QNN16" s="154"/>
      <c r="QNO16" s="154"/>
      <c r="QNP16" s="154"/>
      <c r="QNQ16" s="154"/>
      <c r="QNR16" s="154"/>
      <c r="QNS16" s="154"/>
      <c r="QNT16" s="154"/>
      <c r="QNU16" s="154"/>
      <c r="QNV16" s="154"/>
      <c r="QNW16" s="154"/>
      <c r="QNX16" s="154"/>
      <c r="QNY16" s="154"/>
      <c r="QNZ16" s="154"/>
      <c r="QOA16" s="154"/>
      <c r="QOB16" s="154"/>
      <c r="QOC16" s="154"/>
      <c r="QOD16" s="154"/>
      <c r="QOE16" s="154"/>
      <c r="QOF16" s="154"/>
      <c r="QOG16" s="154"/>
      <c r="QOH16" s="154"/>
      <c r="QOI16" s="154"/>
      <c r="QOJ16" s="154"/>
      <c r="QOK16" s="154"/>
      <c r="QOL16" s="154"/>
      <c r="QOM16" s="154"/>
      <c r="QON16" s="154"/>
      <c r="QOO16" s="154"/>
      <c r="QOP16" s="154"/>
      <c r="QOQ16" s="154"/>
      <c r="QOR16" s="154"/>
      <c r="QOS16" s="154"/>
      <c r="QOT16" s="154"/>
      <c r="QOU16" s="154"/>
      <c r="QOV16" s="154"/>
      <c r="QOW16" s="154"/>
      <c r="QOX16" s="154"/>
      <c r="QOY16" s="154"/>
      <c r="QOZ16" s="154"/>
      <c r="QPA16" s="154"/>
      <c r="QPB16" s="154"/>
      <c r="QPC16" s="154"/>
      <c r="QPD16" s="154"/>
      <c r="QPE16" s="154"/>
      <c r="QPF16" s="154"/>
      <c r="QPG16" s="154"/>
      <c r="QPH16" s="154"/>
      <c r="QPI16" s="154"/>
      <c r="QPJ16" s="154"/>
      <c r="QPK16" s="154"/>
      <c r="QPL16" s="154"/>
      <c r="QPM16" s="154"/>
      <c r="QPN16" s="154"/>
      <c r="QPO16" s="154"/>
      <c r="QPP16" s="154"/>
      <c r="QPQ16" s="154"/>
      <c r="QPR16" s="154"/>
      <c r="QPS16" s="154"/>
      <c r="QPT16" s="154"/>
      <c r="QPU16" s="154"/>
      <c r="QPV16" s="154"/>
      <c r="QPW16" s="154"/>
      <c r="QPX16" s="154"/>
      <c r="QPY16" s="154"/>
      <c r="QPZ16" s="154"/>
      <c r="QQA16" s="154"/>
      <c r="QQB16" s="154"/>
      <c r="QQC16" s="154"/>
      <c r="QQD16" s="154"/>
      <c r="QQE16" s="154"/>
      <c r="QQF16" s="154"/>
      <c r="QQG16" s="154"/>
      <c r="QQH16" s="154"/>
      <c r="QQI16" s="154"/>
      <c r="QQJ16" s="154"/>
      <c r="QQK16" s="154"/>
      <c r="QQL16" s="154"/>
      <c r="QQM16" s="154"/>
      <c r="QQN16" s="154"/>
      <c r="QQO16" s="154"/>
      <c r="QQP16" s="154"/>
      <c r="QQQ16" s="154"/>
      <c r="QQR16" s="154"/>
      <c r="QQS16" s="154"/>
      <c r="QQT16" s="154"/>
      <c r="QQU16" s="154"/>
      <c r="QQV16" s="154"/>
      <c r="QQW16" s="154"/>
      <c r="QQX16" s="154"/>
      <c r="QQY16" s="154"/>
      <c r="QQZ16" s="154"/>
      <c r="QRA16" s="154"/>
      <c r="QRB16" s="154"/>
      <c r="QRC16" s="154"/>
      <c r="QRD16" s="154"/>
      <c r="QRE16" s="154"/>
      <c r="QRF16" s="154"/>
      <c r="QRG16" s="154"/>
      <c r="QRH16" s="154"/>
      <c r="QRI16" s="154"/>
      <c r="QRJ16" s="154"/>
      <c r="QRK16" s="154"/>
      <c r="QRL16" s="154"/>
      <c r="QRM16" s="154"/>
      <c r="QRN16" s="154"/>
      <c r="QRO16" s="154"/>
      <c r="QRP16" s="154"/>
      <c r="QRQ16" s="154"/>
      <c r="QRR16" s="154"/>
      <c r="QRS16" s="154"/>
      <c r="QRT16" s="154"/>
      <c r="QRU16" s="154"/>
      <c r="QRV16" s="154"/>
      <c r="QRW16" s="154"/>
      <c r="QRX16" s="154"/>
      <c r="QRY16" s="154"/>
      <c r="QRZ16" s="154"/>
      <c r="QSA16" s="154"/>
      <c r="QSB16" s="154"/>
      <c r="QSC16" s="154"/>
      <c r="QSD16" s="154"/>
      <c r="QSE16" s="154"/>
      <c r="QSF16" s="154"/>
      <c r="QSG16" s="154"/>
      <c r="QSH16" s="154"/>
      <c r="QSI16" s="154"/>
      <c r="QSJ16" s="154"/>
      <c r="QSK16" s="154"/>
      <c r="QSL16" s="154"/>
      <c r="QSM16" s="154"/>
      <c r="QSN16" s="154"/>
      <c r="QSO16" s="154"/>
      <c r="QSP16" s="154"/>
      <c r="QSQ16" s="154"/>
      <c r="QSR16" s="154"/>
      <c r="QSS16" s="154"/>
      <c r="QST16" s="154"/>
      <c r="QSU16" s="154"/>
      <c r="QSV16" s="154"/>
      <c r="QSW16" s="154"/>
      <c r="QSX16" s="154"/>
      <c r="QSY16" s="154"/>
      <c r="QSZ16" s="154"/>
      <c r="QTA16" s="154"/>
      <c r="QTB16" s="154"/>
      <c r="QTC16" s="154"/>
      <c r="QTD16" s="154"/>
      <c r="QTE16" s="154"/>
      <c r="QTF16" s="154"/>
      <c r="QTG16" s="154"/>
      <c r="QTH16" s="154"/>
      <c r="QTI16" s="154"/>
      <c r="QTJ16" s="154"/>
      <c r="QTK16" s="154"/>
      <c r="QTL16" s="154"/>
      <c r="QTM16" s="154"/>
      <c r="QTN16" s="154"/>
      <c r="QTO16" s="154"/>
      <c r="QTP16" s="154"/>
      <c r="QTQ16" s="154"/>
      <c r="QTR16" s="154"/>
      <c r="QTS16" s="154"/>
      <c r="QTT16" s="154"/>
      <c r="QTU16" s="154"/>
      <c r="QTV16" s="154"/>
      <c r="QTW16" s="154"/>
      <c r="QTX16" s="154"/>
      <c r="QTY16" s="154"/>
      <c r="QTZ16" s="154"/>
      <c r="QUA16" s="154"/>
      <c r="QUB16" s="154"/>
      <c r="QUC16" s="154"/>
      <c r="QUD16" s="154"/>
      <c r="QUE16" s="154"/>
      <c r="QUF16" s="154"/>
      <c r="QUG16" s="154"/>
      <c r="QUH16" s="154"/>
      <c r="QUI16" s="154"/>
      <c r="QUJ16" s="154"/>
      <c r="QUK16" s="154"/>
      <c r="QUL16" s="154"/>
      <c r="QUM16" s="154"/>
      <c r="QUN16" s="154"/>
      <c r="QUO16" s="154"/>
      <c r="QUP16" s="154"/>
      <c r="QUQ16" s="154"/>
      <c r="QUR16" s="154"/>
      <c r="QUS16" s="154"/>
      <c r="QUT16" s="154"/>
      <c r="QUU16" s="154"/>
      <c r="QUV16" s="154"/>
      <c r="QUW16" s="154"/>
      <c r="QUX16" s="154"/>
      <c r="QUY16" s="154"/>
      <c r="QUZ16" s="154"/>
      <c r="QVA16" s="154"/>
      <c r="QVB16" s="154"/>
      <c r="QVC16" s="154"/>
      <c r="QVD16" s="154"/>
      <c r="QVE16" s="154"/>
      <c r="QVF16" s="154"/>
      <c r="QVG16" s="154"/>
      <c r="QVH16" s="154"/>
      <c r="QVI16" s="154"/>
      <c r="QVJ16" s="154"/>
      <c r="QVK16" s="154"/>
      <c r="QVL16" s="154"/>
      <c r="QVM16" s="154"/>
      <c r="QVN16" s="154"/>
      <c r="QVO16" s="154"/>
      <c r="QVP16" s="154"/>
      <c r="QVQ16" s="154"/>
      <c r="QVR16" s="154"/>
      <c r="QVS16" s="154"/>
      <c r="QVT16" s="154"/>
      <c r="QVU16" s="154"/>
      <c r="QVV16" s="154"/>
      <c r="QVW16" s="154"/>
      <c r="QVX16" s="154"/>
      <c r="QVY16" s="154"/>
      <c r="QVZ16" s="154"/>
      <c r="QWA16" s="154"/>
      <c r="QWB16" s="154"/>
      <c r="QWC16" s="154"/>
      <c r="QWD16" s="154"/>
      <c r="QWE16" s="154"/>
      <c r="QWF16" s="154"/>
      <c r="QWG16" s="154"/>
      <c r="QWH16" s="154"/>
      <c r="QWI16" s="154"/>
      <c r="QWJ16" s="154"/>
      <c r="QWK16" s="154"/>
      <c r="QWL16" s="154"/>
      <c r="QWM16" s="154"/>
      <c r="QWN16" s="154"/>
      <c r="QWO16" s="154"/>
      <c r="QWP16" s="154"/>
      <c r="QWQ16" s="154"/>
      <c r="QWR16" s="154"/>
      <c r="QWS16" s="154"/>
      <c r="QWT16" s="154"/>
      <c r="QWU16" s="154"/>
      <c r="QWV16" s="154"/>
      <c r="QWW16" s="154"/>
      <c r="QWX16" s="154"/>
      <c r="QWY16" s="154"/>
      <c r="QWZ16" s="154"/>
      <c r="QXA16" s="154"/>
      <c r="QXB16" s="154"/>
      <c r="QXC16" s="154"/>
      <c r="QXD16" s="154"/>
      <c r="QXE16" s="154"/>
      <c r="QXF16" s="154"/>
      <c r="QXG16" s="154"/>
      <c r="QXH16" s="154"/>
      <c r="QXI16" s="154"/>
      <c r="QXJ16" s="154"/>
      <c r="QXK16" s="154"/>
      <c r="QXL16" s="154"/>
      <c r="QXM16" s="154"/>
      <c r="QXN16" s="154"/>
      <c r="QXO16" s="154"/>
      <c r="QXP16" s="154"/>
      <c r="QXQ16" s="154"/>
      <c r="QXR16" s="154"/>
      <c r="QXS16" s="154"/>
      <c r="QXT16" s="154"/>
      <c r="QXU16" s="154"/>
      <c r="QXV16" s="154"/>
      <c r="QXW16" s="154"/>
      <c r="QXX16" s="154"/>
      <c r="QXY16" s="154"/>
      <c r="QXZ16" s="154"/>
      <c r="QYA16" s="154"/>
      <c r="QYB16" s="154"/>
      <c r="QYC16" s="154"/>
      <c r="QYD16" s="154"/>
      <c r="QYE16" s="154"/>
      <c r="QYF16" s="154"/>
      <c r="QYG16" s="154"/>
      <c r="QYH16" s="154"/>
      <c r="QYI16" s="154"/>
      <c r="QYJ16" s="154"/>
      <c r="QYK16" s="154"/>
      <c r="QYL16" s="154"/>
      <c r="QYM16" s="154"/>
      <c r="QYN16" s="154"/>
      <c r="QYO16" s="154"/>
      <c r="QYP16" s="154"/>
      <c r="QYQ16" s="154"/>
      <c r="QYR16" s="154"/>
      <c r="QYS16" s="154"/>
      <c r="QYT16" s="154"/>
      <c r="QYU16" s="154"/>
      <c r="QYV16" s="154"/>
      <c r="QYW16" s="154"/>
      <c r="QYX16" s="154"/>
      <c r="QYY16" s="154"/>
      <c r="QYZ16" s="154"/>
      <c r="QZA16" s="154"/>
      <c r="QZB16" s="154"/>
      <c r="QZC16" s="154"/>
      <c r="QZD16" s="154"/>
      <c r="QZE16" s="154"/>
      <c r="QZF16" s="154"/>
      <c r="QZG16" s="154"/>
      <c r="QZH16" s="154"/>
      <c r="QZI16" s="154"/>
      <c r="QZJ16" s="154"/>
      <c r="QZK16" s="154"/>
      <c r="QZL16" s="154"/>
      <c r="QZM16" s="154"/>
      <c r="QZN16" s="154"/>
      <c r="QZO16" s="154"/>
      <c r="QZP16" s="154"/>
      <c r="QZQ16" s="154"/>
      <c r="QZR16" s="154"/>
      <c r="QZS16" s="154"/>
      <c r="QZT16" s="154"/>
      <c r="QZU16" s="154"/>
      <c r="QZV16" s="154"/>
      <c r="QZW16" s="154"/>
      <c r="QZX16" s="154"/>
      <c r="QZY16" s="154"/>
      <c r="QZZ16" s="154"/>
      <c r="RAA16" s="154"/>
      <c r="RAB16" s="154"/>
      <c r="RAC16" s="154"/>
      <c r="RAD16" s="154"/>
      <c r="RAE16" s="154"/>
      <c r="RAF16" s="154"/>
      <c r="RAG16" s="154"/>
      <c r="RAH16" s="154"/>
      <c r="RAI16" s="154"/>
      <c r="RAJ16" s="154"/>
      <c r="RAK16" s="154"/>
      <c r="RAL16" s="154"/>
      <c r="RAM16" s="154"/>
      <c r="RAN16" s="154"/>
      <c r="RAO16" s="154"/>
      <c r="RAP16" s="154"/>
      <c r="RAQ16" s="154"/>
      <c r="RAR16" s="154"/>
      <c r="RAS16" s="154"/>
      <c r="RAT16" s="154"/>
      <c r="RAU16" s="154"/>
      <c r="RAV16" s="154"/>
      <c r="RAW16" s="154"/>
      <c r="RAX16" s="154"/>
      <c r="RAY16" s="154"/>
      <c r="RAZ16" s="154"/>
      <c r="RBA16" s="154"/>
      <c r="RBB16" s="154"/>
      <c r="RBC16" s="154"/>
      <c r="RBD16" s="154"/>
      <c r="RBE16" s="154"/>
      <c r="RBF16" s="154"/>
      <c r="RBG16" s="154"/>
      <c r="RBH16" s="154"/>
      <c r="RBI16" s="154"/>
      <c r="RBJ16" s="154"/>
      <c r="RBK16" s="154"/>
      <c r="RBL16" s="154"/>
      <c r="RBM16" s="154"/>
      <c r="RBN16" s="154"/>
      <c r="RBO16" s="154"/>
      <c r="RBP16" s="154"/>
      <c r="RBQ16" s="154"/>
      <c r="RBR16" s="154"/>
      <c r="RBS16" s="154"/>
      <c r="RBT16" s="154"/>
      <c r="RBU16" s="154"/>
      <c r="RBV16" s="154"/>
      <c r="RBW16" s="154"/>
      <c r="RBX16" s="154"/>
      <c r="RBY16" s="154"/>
      <c r="RBZ16" s="154"/>
      <c r="RCA16" s="154"/>
      <c r="RCB16" s="154"/>
      <c r="RCC16" s="154"/>
      <c r="RCD16" s="154"/>
      <c r="RCE16" s="154"/>
      <c r="RCF16" s="154"/>
      <c r="RCG16" s="154"/>
      <c r="RCH16" s="154"/>
      <c r="RCI16" s="154"/>
      <c r="RCJ16" s="154"/>
      <c r="RCK16" s="154"/>
      <c r="RCL16" s="154"/>
      <c r="RCM16" s="154"/>
      <c r="RCN16" s="154"/>
      <c r="RCO16" s="154"/>
      <c r="RCP16" s="154"/>
      <c r="RCQ16" s="154"/>
      <c r="RCR16" s="154"/>
      <c r="RCS16" s="154"/>
      <c r="RCT16" s="154"/>
      <c r="RCU16" s="154"/>
      <c r="RCV16" s="154"/>
      <c r="RCW16" s="154"/>
      <c r="RCX16" s="154"/>
      <c r="RCY16" s="154"/>
      <c r="RCZ16" s="154"/>
      <c r="RDA16" s="154"/>
      <c r="RDB16" s="154"/>
      <c r="RDC16" s="154"/>
      <c r="RDD16" s="154"/>
      <c r="RDE16" s="154"/>
      <c r="RDF16" s="154"/>
      <c r="RDG16" s="154"/>
      <c r="RDH16" s="154"/>
      <c r="RDI16" s="154"/>
      <c r="RDJ16" s="154"/>
      <c r="RDK16" s="154"/>
      <c r="RDL16" s="154"/>
      <c r="RDM16" s="154"/>
      <c r="RDN16" s="154"/>
      <c r="RDO16" s="154"/>
      <c r="RDP16" s="154"/>
      <c r="RDQ16" s="154"/>
      <c r="RDR16" s="154"/>
      <c r="RDS16" s="154"/>
      <c r="RDT16" s="154"/>
      <c r="RDU16" s="154"/>
      <c r="RDV16" s="154"/>
      <c r="RDW16" s="154"/>
      <c r="RDX16" s="154"/>
      <c r="RDY16" s="154"/>
      <c r="RDZ16" s="154"/>
      <c r="REA16" s="154"/>
      <c r="REB16" s="154"/>
      <c r="REC16" s="154"/>
      <c r="RED16" s="154"/>
      <c r="REE16" s="154"/>
      <c r="REF16" s="154"/>
      <c r="REG16" s="154"/>
      <c r="REH16" s="154"/>
      <c r="REI16" s="154"/>
      <c r="REJ16" s="154"/>
      <c r="REK16" s="154"/>
      <c r="REL16" s="154"/>
      <c r="REM16" s="154"/>
      <c r="REN16" s="154"/>
      <c r="REO16" s="154"/>
      <c r="REP16" s="154"/>
      <c r="REQ16" s="154"/>
      <c r="RER16" s="154"/>
      <c r="RES16" s="154"/>
      <c r="RET16" s="154"/>
      <c r="REU16" s="154"/>
      <c r="REV16" s="154"/>
      <c r="REW16" s="154"/>
      <c r="REX16" s="154"/>
      <c r="REY16" s="154"/>
      <c r="REZ16" s="154"/>
      <c r="RFA16" s="154"/>
      <c r="RFB16" s="154"/>
      <c r="RFC16" s="154"/>
      <c r="RFD16" s="154"/>
      <c r="RFE16" s="154"/>
      <c r="RFF16" s="154"/>
      <c r="RFG16" s="154"/>
      <c r="RFH16" s="154"/>
      <c r="RFI16" s="154"/>
      <c r="RFJ16" s="154"/>
      <c r="RFK16" s="154"/>
      <c r="RFL16" s="154"/>
      <c r="RFM16" s="154"/>
      <c r="RFN16" s="154"/>
      <c r="RFO16" s="154"/>
      <c r="RFP16" s="154"/>
      <c r="RFQ16" s="154"/>
      <c r="RFR16" s="154"/>
      <c r="RFS16" s="154"/>
      <c r="RFT16" s="154"/>
      <c r="RFU16" s="154"/>
      <c r="RFV16" s="154"/>
      <c r="RFW16" s="154"/>
      <c r="RFX16" s="154"/>
      <c r="RFY16" s="154"/>
      <c r="RFZ16" s="154"/>
      <c r="RGA16" s="154"/>
      <c r="RGB16" s="154"/>
      <c r="RGC16" s="154"/>
      <c r="RGD16" s="154"/>
      <c r="RGE16" s="154"/>
      <c r="RGF16" s="154"/>
      <c r="RGG16" s="154"/>
      <c r="RGH16" s="154"/>
      <c r="RGI16" s="154"/>
      <c r="RGJ16" s="154"/>
      <c r="RGK16" s="154"/>
      <c r="RGL16" s="154"/>
      <c r="RGM16" s="154"/>
      <c r="RGN16" s="154"/>
      <c r="RGO16" s="154"/>
      <c r="RGP16" s="154"/>
      <c r="RGQ16" s="154"/>
      <c r="RGR16" s="154"/>
      <c r="RGS16" s="154"/>
      <c r="RGT16" s="154"/>
      <c r="RGU16" s="154"/>
      <c r="RGV16" s="154"/>
      <c r="RGW16" s="154"/>
      <c r="RGX16" s="154"/>
      <c r="RGY16" s="154"/>
      <c r="RGZ16" s="154"/>
      <c r="RHA16" s="154"/>
      <c r="RHB16" s="154"/>
      <c r="RHC16" s="154"/>
      <c r="RHD16" s="154"/>
      <c r="RHE16" s="154"/>
      <c r="RHF16" s="154"/>
      <c r="RHG16" s="154"/>
      <c r="RHH16" s="154"/>
      <c r="RHI16" s="154"/>
      <c r="RHJ16" s="154"/>
      <c r="RHK16" s="154"/>
      <c r="RHL16" s="154"/>
      <c r="RHM16" s="154"/>
      <c r="RHN16" s="154"/>
      <c r="RHO16" s="154"/>
      <c r="RHP16" s="154"/>
      <c r="RHQ16" s="154"/>
      <c r="RHR16" s="154"/>
      <c r="RHS16" s="154"/>
      <c r="RHT16" s="154"/>
      <c r="RHU16" s="154"/>
      <c r="RHV16" s="154"/>
      <c r="RHW16" s="154"/>
      <c r="RHX16" s="154"/>
      <c r="RHY16" s="154"/>
      <c r="RHZ16" s="154"/>
      <c r="RIA16" s="154"/>
      <c r="RIB16" s="154"/>
      <c r="RIC16" s="154"/>
      <c r="RID16" s="154"/>
      <c r="RIE16" s="154"/>
      <c r="RIF16" s="154"/>
      <c r="RIG16" s="154"/>
      <c r="RIH16" s="154"/>
      <c r="RII16" s="154"/>
      <c r="RIJ16" s="154"/>
      <c r="RIK16" s="154"/>
      <c r="RIL16" s="154"/>
      <c r="RIM16" s="154"/>
      <c r="RIN16" s="154"/>
      <c r="RIO16" s="154"/>
      <c r="RIP16" s="154"/>
      <c r="RIQ16" s="154"/>
      <c r="RIR16" s="154"/>
      <c r="RIS16" s="154"/>
      <c r="RIT16" s="154"/>
      <c r="RIU16" s="154"/>
      <c r="RIV16" s="154"/>
      <c r="RIW16" s="154"/>
      <c r="RIX16" s="154"/>
      <c r="RIY16" s="154"/>
      <c r="RIZ16" s="154"/>
      <c r="RJA16" s="154"/>
      <c r="RJB16" s="154"/>
      <c r="RJC16" s="154"/>
      <c r="RJD16" s="154"/>
      <c r="RJE16" s="154"/>
      <c r="RJF16" s="154"/>
      <c r="RJG16" s="154"/>
      <c r="RJH16" s="154"/>
      <c r="RJI16" s="154"/>
      <c r="RJJ16" s="154"/>
      <c r="RJK16" s="154"/>
      <c r="RJL16" s="154"/>
      <c r="RJM16" s="154"/>
      <c r="RJN16" s="154"/>
      <c r="RJO16" s="154"/>
      <c r="RJP16" s="154"/>
      <c r="RJQ16" s="154"/>
      <c r="RJR16" s="154"/>
      <c r="RJS16" s="154"/>
      <c r="RJT16" s="154"/>
      <c r="RJU16" s="154"/>
      <c r="RJV16" s="154"/>
      <c r="RJW16" s="154"/>
      <c r="RJX16" s="154"/>
      <c r="RJY16" s="154"/>
      <c r="RJZ16" s="154"/>
      <c r="RKA16" s="154"/>
      <c r="RKB16" s="154"/>
      <c r="RKC16" s="154"/>
      <c r="RKD16" s="154"/>
      <c r="RKE16" s="154"/>
      <c r="RKF16" s="154"/>
      <c r="RKG16" s="154"/>
      <c r="RKH16" s="154"/>
      <c r="RKI16" s="154"/>
      <c r="RKJ16" s="154"/>
      <c r="RKK16" s="154"/>
      <c r="RKL16" s="154"/>
      <c r="RKM16" s="154"/>
      <c r="RKN16" s="154"/>
      <c r="RKO16" s="154"/>
      <c r="RKP16" s="154"/>
      <c r="RKQ16" s="154"/>
      <c r="RKR16" s="154"/>
      <c r="RKS16" s="154"/>
      <c r="RKT16" s="154"/>
      <c r="RKU16" s="154"/>
      <c r="RKV16" s="154"/>
      <c r="RKW16" s="154"/>
      <c r="RKX16" s="154"/>
      <c r="RKY16" s="154"/>
      <c r="RKZ16" s="154"/>
      <c r="RLA16" s="154"/>
      <c r="RLB16" s="154"/>
      <c r="RLC16" s="154"/>
      <c r="RLD16" s="154"/>
      <c r="RLE16" s="154"/>
      <c r="RLF16" s="154"/>
      <c r="RLG16" s="154"/>
      <c r="RLH16" s="154"/>
      <c r="RLI16" s="154"/>
      <c r="RLJ16" s="154"/>
      <c r="RLK16" s="154"/>
      <c r="RLL16" s="154"/>
      <c r="RLM16" s="154"/>
      <c r="RLN16" s="154"/>
      <c r="RLO16" s="154"/>
      <c r="RLP16" s="154"/>
      <c r="RLQ16" s="154"/>
      <c r="RLR16" s="154"/>
      <c r="RLS16" s="154"/>
      <c r="RLT16" s="154"/>
      <c r="RLU16" s="154"/>
      <c r="RLV16" s="154"/>
      <c r="RLW16" s="154"/>
      <c r="RLX16" s="154"/>
      <c r="RLY16" s="154"/>
      <c r="RLZ16" s="154"/>
      <c r="RMA16" s="154"/>
      <c r="RMB16" s="154"/>
      <c r="RMC16" s="154"/>
      <c r="RMD16" s="154"/>
      <c r="RME16" s="154"/>
      <c r="RMF16" s="154"/>
      <c r="RMG16" s="154"/>
      <c r="RMH16" s="154"/>
      <c r="RMI16" s="154"/>
      <c r="RMJ16" s="154"/>
      <c r="RMK16" s="154"/>
      <c r="RML16" s="154"/>
      <c r="RMM16" s="154"/>
      <c r="RMN16" s="154"/>
      <c r="RMO16" s="154"/>
      <c r="RMP16" s="154"/>
      <c r="RMQ16" s="154"/>
      <c r="RMR16" s="154"/>
      <c r="RMS16" s="154"/>
      <c r="RMT16" s="154"/>
      <c r="RMU16" s="154"/>
      <c r="RMV16" s="154"/>
      <c r="RMW16" s="154"/>
      <c r="RMX16" s="154"/>
      <c r="RMY16" s="154"/>
      <c r="RMZ16" s="154"/>
      <c r="RNA16" s="154"/>
      <c r="RNB16" s="154"/>
      <c r="RNC16" s="154"/>
      <c r="RND16" s="154"/>
      <c r="RNE16" s="154"/>
      <c r="RNF16" s="154"/>
      <c r="RNG16" s="154"/>
      <c r="RNH16" s="154"/>
      <c r="RNI16" s="154"/>
      <c r="RNJ16" s="154"/>
      <c r="RNK16" s="154"/>
      <c r="RNL16" s="154"/>
      <c r="RNM16" s="154"/>
      <c r="RNN16" s="154"/>
      <c r="RNO16" s="154"/>
      <c r="RNP16" s="154"/>
      <c r="RNQ16" s="154"/>
      <c r="RNR16" s="154"/>
      <c r="RNS16" s="154"/>
      <c r="RNT16" s="154"/>
      <c r="RNU16" s="154"/>
      <c r="RNV16" s="154"/>
      <c r="RNW16" s="154"/>
      <c r="RNX16" s="154"/>
      <c r="RNY16" s="154"/>
      <c r="RNZ16" s="154"/>
      <c r="ROA16" s="154"/>
      <c r="ROB16" s="154"/>
      <c r="ROC16" s="154"/>
      <c r="ROD16" s="154"/>
      <c r="ROE16" s="154"/>
      <c r="ROF16" s="154"/>
      <c r="ROG16" s="154"/>
      <c r="ROH16" s="154"/>
      <c r="ROI16" s="154"/>
      <c r="ROJ16" s="154"/>
      <c r="ROK16" s="154"/>
      <c r="ROL16" s="154"/>
      <c r="ROM16" s="154"/>
      <c r="RON16" s="154"/>
      <c r="ROO16" s="154"/>
      <c r="ROP16" s="154"/>
      <c r="ROQ16" s="154"/>
      <c r="ROR16" s="154"/>
      <c r="ROS16" s="154"/>
      <c r="ROT16" s="154"/>
      <c r="ROU16" s="154"/>
      <c r="ROV16" s="154"/>
      <c r="ROW16" s="154"/>
      <c r="ROX16" s="154"/>
      <c r="ROY16" s="154"/>
      <c r="ROZ16" s="154"/>
      <c r="RPA16" s="154"/>
      <c r="RPB16" s="154"/>
      <c r="RPC16" s="154"/>
      <c r="RPD16" s="154"/>
      <c r="RPE16" s="154"/>
      <c r="RPF16" s="154"/>
      <c r="RPG16" s="154"/>
      <c r="RPH16" s="154"/>
      <c r="RPI16" s="154"/>
      <c r="RPJ16" s="154"/>
      <c r="RPK16" s="154"/>
      <c r="RPL16" s="154"/>
      <c r="RPM16" s="154"/>
      <c r="RPN16" s="154"/>
      <c r="RPO16" s="154"/>
      <c r="RPP16" s="154"/>
      <c r="RPQ16" s="154"/>
      <c r="RPR16" s="154"/>
      <c r="RPS16" s="154"/>
      <c r="RPT16" s="154"/>
      <c r="RPU16" s="154"/>
      <c r="RPV16" s="154"/>
      <c r="RPW16" s="154"/>
      <c r="RPX16" s="154"/>
      <c r="RPY16" s="154"/>
      <c r="RPZ16" s="154"/>
      <c r="RQA16" s="154"/>
      <c r="RQB16" s="154"/>
      <c r="RQC16" s="154"/>
      <c r="RQD16" s="154"/>
      <c r="RQE16" s="154"/>
      <c r="RQF16" s="154"/>
      <c r="RQG16" s="154"/>
      <c r="RQH16" s="154"/>
      <c r="RQI16" s="154"/>
      <c r="RQJ16" s="154"/>
      <c r="RQK16" s="154"/>
      <c r="RQL16" s="154"/>
      <c r="RQM16" s="154"/>
      <c r="RQN16" s="154"/>
      <c r="RQO16" s="154"/>
      <c r="RQP16" s="154"/>
      <c r="RQQ16" s="154"/>
      <c r="RQR16" s="154"/>
      <c r="RQS16" s="154"/>
      <c r="RQT16" s="154"/>
      <c r="RQU16" s="154"/>
      <c r="RQV16" s="154"/>
      <c r="RQW16" s="154"/>
      <c r="RQX16" s="154"/>
      <c r="RQY16" s="154"/>
      <c r="RQZ16" s="154"/>
      <c r="RRA16" s="154"/>
      <c r="RRB16" s="154"/>
      <c r="RRC16" s="154"/>
      <c r="RRD16" s="154"/>
      <c r="RRE16" s="154"/>
      <c r="RRF16" s="154"/>
      <c r="RRG16" s="154"/>
      <c r="RRH16" s="154"/>
      <c r="RRI16" s="154"/>
      <c r="RRJ16" s="154"/>
      <c r="RRK16" s="154"/>
      <c r="RRL16" s="154"/>
      <c r="RRM16" s="154"/>
      <c r="RRN16" s="154"/>
      <c r="RRO16" s="154"/>
      <c r="RRP16" s="154"/>
      <c r="RRQ16" s="154"/>
      <c r="RRR16" s="154"/>
      <c r="RRS16" s="154"/>
      <c r="RRT16" s="154"/>
      <c r="RRU16" s="154"/>
      <c r="RRV16" s="154"/>
      <c r="RRW16" s="154"/>
      <c r="RRX16" s="154"/>
      <c r="RRY16" s="154"/>
      <c r="RRZ16" s="154"/>
      <c r="RSA16" s="154"/>
      <c r="RSB16" s="154"/>
      <c r="RSC16" s="154"/>
      <c r="RSD16" s="154"/>
      <c r="RSE16" s="154"/>
      <c r="RSF16" s="154"/>
      <c r="RSG16" s="154"/>
      <c r="RSH16" s="154"/>
      <c r="RSI16" s="154"/>
      <c r="RSJ16" s="154"/>
      <c r="RSK16" s="154"/>
      <c r="RSL16" s="154"/>
      <c r="RSM16" s="154"/>
      <c r="RSN16" s="154"/>
      <c r="RSO16" s="154"/>
      <c r="RSP16" s="154"/>
      <c r="RSQ16" s="154"/>
      <c r="RSR16" s="154"/>
      <c r="RSS16" s="154"/>
      <c r="RST16" s="154"/>
      <c r="RSU16" s="154"/>
      <c r="RSV16" s="154"/>
      <c r="RSW16" s="154"/>
      <c r="RSX16" s="154"/>
      <c r="RSY16" s="154"/>
      <c r="RSZ16" s="154"/>
      <c r="RTA16" s="154"/>
      <c r="RTB16" s="154"/>
      <c r="RTC16" s="154"/>
      <c r="RTD16" s="154"/>
      <c r="RTE16" s="154"/>
      <c r="RTF16" s="154"/>
      <c r="RTG16" s="154"/>
      <c r="RTH16" s="154"/>
      <c r="RTI16" s="154"/>
      <c r="RTJ16" s="154"/>
      <c r="RTK16" s="154"/>
      <c r="RTL16" s="154"/>
      <c r="RTM16" s="154"/>
      <c r="RTN16" s="154"/>
      <c r="RTO16" s="154"/>
      <c r="RTP16" s="154"/>
      <c r="RTQ16" s="154"/>
      <c r="RTR16" s="154"/>
      <c r="RTS16" s="154"/>
      <c r="RTT16" s="154"/>
      <c r="RTU16" s="154"/>
      <c r="RTV16" s="154"/>
      <c r="RTW16" s="154"/>
      <c r="RTX16" s="154"/>
      <c r="RTY16" s="154"/>
      <c r="RTZ16" s="154"/>
      <c r="RUA16" s="154"/>
      <c r="RUB16" s="154"/>
      <c r="RUC16" s="154"/>
      <c r="RUD16" s="154"/>
      <c r="RUE16" s="154"/>
      <c r="RUF16" s="154"/>
      <c r="RUG16" s="154"/>
      <c r="RUH16" s="154"/>
      <c r="RUI16" s="154"/>
      <c r="RUJ16" s="154"/>
      <c r="RUK16" s="154"/>
      <c r="RUL16" s="154"/>
      <c r="RUM16" s="154"/>
      <c r="RUN16" s="154"/>
      <c r="RUO16" s="154"/>
      <c r="RUP16" s="154"/>
      <c r="RUQ16" s="154"/>
      <c r="RUR16" s="154"/>
      <c r="RUS16" s="154"/>
      <c r="RUT16" s="154"/>
      <c r="RUU16" s="154"/>
      <c r="RUV16" s="154"/>
      <c r="RUW16" s="154"/>
      <c r="RUX16" s="154"/>
      <c r="RUY16" s="154"/>
      <c r="RUZ16" s="154"/>
      <c r="RVA16" s="154"/>
      <c r="RVB16" s="154"/>
      <c r="RVC16" s="154"/>
      <c r="RVD16" s="154"/>
      <c r="RVE16" s="154"/>
      <c r="RVF16" s="154"/>
      <c r="RVG16" s="154"/>
      <c r="RVH16" s="154"/>
      <c r="RVI16" s="154"/>
      <c r="RVJ16" s="154"/>
      <c r="RVK16" s="154"/>
      <c r="RVL16" s="154"/>
      <c r="RVM16" s="154"/>
      <c r="RVN16" s="154"/>
      <c r="RVO16" s="154"/>
      <c r="RVP16" s="154"/>
      <c r="RVQ16" s="154"/>
      <c r="RVR16" s="154"/>
      <c r="RVS16" s="154"/>
      <c r="RVT16" s="154"/>
      <c r="RVU16" s="154"/>
      <c r="RVV16" s="154"/>
      <c r="RVW16" s="154"/>
      <c r="RVX16" s="154"/>
      <c r="RVY16" s="154"/>
      <c r="RVZ16" s="154"/>
      <c r="RWA16" s="154"/>
      <c r="RWB16" s="154"/>
      <c r="RWC16" s="154"/>
      <c r="RWD16" s="154"/>
      <c r="RWE16" s="154"/>
      <c r="RWF16" s="154"/>
      <c r="RWG16" s="154"/>
      <c r="RWH16" s="154"/>
      <c r="RWI16" s="154"/>
      <c r="RWJ16" s="154"/>
      <c r="RWK16" s="154"/>
      <c r="RWL16" s="154"/>
      <c r="RWM16" s="154"/>
      <c r="RWN16" s="154"/>
      <c r="RWO16" s="154"/>
      <c r="RWP16" s="154"/>
      <c r="RWQ16" s="154"/>
      <c r="RWR16" s="154"/>
      <c r="RWS16" s="154"/>
      <c r="RWT16" s="154"/>
      <c r="RWU16" s="154"/>
      <c r="RWV16" s="154"/>
      <c r="RWW16" s="154"/>
      <c r="RWX16" s="154"/>
      <c r="RWY16" s="154"/>
      <c r="RWZ16" s="154"/>
      <c r="RXA16" s="154"/>
      <c r="RXB16" s="154"/>
      <c r="RXC16" s="154"/>
      <c r="RXD16" s="154"/>
      <c r="RXE16" s="154"/>
      <c r="RXF16" s="154"/>
      <c r="RXG16" s="154"/>
      <c r="RXH16" s="154"/>
      <c r="RXI16" s="154"/>
      <c r="RXJ16" s="154"/>
      <c r="RXK16" s="154"/>
      <c r="RXL16" s="154"/>
      <c r="RXM16" s="154"/>
      <c r="RXN16" s="154"/>
      <c r="RXO16" s="154"/>
      <c r="RXP16" s="154"/>
      <c r="RXQ16" s="154"/>
      <c r="RXR16" s="154"/>
      <c r="RXS16" s="154"/>
      <c r="RXT16" s="154"/>
      <c r="RXU16" s="154"/>
      <c r="RXV16" s="154"/>
      <c r="RXW16" s="154"/>
      <c r="RXX16" s="154"/>
      <c r="RXY16" s="154"/>
      <c r="RXZ16" s="154"/>
      <c r="RYA16" s="154"/>
      <c r="RYB16" s="154"/>
      <c r="RYC16" s="154"/>
      <c r="RYD16" s="154"/>
      <c r="RYE16" s="154"/>
      <c r="RYF16" s="154"/>
      <c r="RYG16" s="154"/>
      <c r="RYH16" s="154"/>
      <c r="RYI16" s="154"/>
      <c r="RYJ16" s="154"/>
      <c r="RYK16" s="154"/>
      <c r="RYL16" s="154"/>
      <c r="RYM16" s="154"/>
      <c r="RYN16" s="154"/>
      <c r="RYO16" s="154"/>
      <c r="RYP16" s="154"/>
      <c r="RYQ16" s="154"/>
      <c r="RYR16" s="154"/>
      <c r="RYS16" s="154"/>
      <c r="RYT16" s="154"/>
      <c r="RYU16" s="154"/>
      <c r="RYV16" s="154"/>
      <c r="RYW16" s="154"/>
      <c r="RYX16" s="154"/>
      <c r="RYY16" s="154"/>
      <c r="RYZ16" s="154"/>
      <c r="RZA16" s="154"/>
      <c r="RZB16" s="154"/>
      <c r="RZC16" s="154"/>
      <c r="RZD16" s="154"/>
      <c r="RZE16" s="154"/>
      <c r="RZF16" s="154"/>
      <c r="RZG16" s="154"/>
      <c r="RZH16" s="154"/>
      <c r="RZI16" s="154"/>
      <c r="RZJ16" s="154"/>
      <c r="RZK16" s="154"/>
      <c r="RZL16" s="154"/>
      <c r="RZM16" s="154"/>
      <c r="RZN16" s="154"/>
      <c r="RZO16" s="154"/>
      <c r="RZP16" s="154"/>
      <c r="RZQ16" s="154"/>
      <c r="RZR16" s="154"/>
      <c r="RZS16" s="154"/>
      <c r="RZT16" s="154"/>
      <c r="RZU16" s="154"/>
      <c r="RZV16" s="154"/>
      <c r="RZW16" s="154"/>
      <c r="RZX16" s="154"/>
      <c r="RZY16" s="154"/>
      <c r="RZZ16" s="154"/>
      <c r="SAA16" s="154"/>
      <c r="SAB16" s="154"/>
      <c r="SAC16" s="154"/>
      <c r="SAD16" s="154"/>
      <c r="SAE16" s="154"/>
      <c r="SAF16" s="154"/>
      <c r="SAG16" s="154"/>
      <c r="SAH16" s="154"/>
      <c r="SAI16" s="154"/>
      <c r="SAJ16" s="154"/>
      <c r="SAK16" s="154"/>
      <c r="SAL16" s="154"/>
      <c r="SAM16" s="154"/>
      <c r="SAN16" s="154"/>
      <c r="SAO16" s="154"/>
      <c r="SAP16" s="154"/>
      <c r="SAQ16" s="154"/>
      <c r="SAR16" s="154"/>
      <c r="SAS16" s="154"/>
      <c r="SAT16" s="154"/>
      <c r="SAU16" s="154"/>
      <c r="SAV16" s="154"/>
      <c r="SAW16" s="154"/>
      <c r="SAX16" s="154"/>
      <c r="SAY16" s="154"/>
      <c r="SAZ16" s="154"/>
      <c r="SBA16" s="154"/>
      <c r="SBB16" s="154"/>
      <c r="SBC16" s="154"/>
      <c r="SBD16" s="154"/>
      <c r="SBE16" s="154"/>
      <c r="SBF16" s="154"/>
      <c r="SBG16" s="154"/>
      <c r="SBH16" s="154"/>
      <c r="SBI16" s="154"/>
      <c r="SBJ16" s="154"/>
      <c r="SBK16" s="154"/>
      <c r="SBL16" s="154"/>
      <c r="SBM16" s="154"/>
      <c r="SBN16" s="154"/>
      <c r="SBO16" s="154"/>
      <c r="SBP16" s="154"/>
      <c r="SBQ16" s="154"/>
      <c r="SBR16" s="154"/>
      <c r="SBS16" s="154"/>
      <c r="SBT16" s="154"/>
      <c r="SBU16" s="154"/>
      <c r="SBV16" s="154"/>
      <c r="SBW16" s="154"/>
      <c r="SBX16" s="154"/>
      <c r="SBY16" s="154"/>
      <c r="SBZ16" s="154"/>
      <c r="SCA16" s="154"/>
      <c r="SCB16" s="154"/>
      <c r="SCC16" s="154"/>
      <c r="SCD16" s="154"/>
      <c r="SCE16" s="154"/>
      <c r="SCF16" s="154"/>
      <c r="SCG16" s="154"/>
      <c r="SCH16" s="154"/>
      <c r="SCI16" s="154"/>
      <c r="SCJ16" s="154"/>
      <c r="SCK16" s="154"/>
      <c r="SCL16" s="154"/>
      <c r="SCM16" s="154"/>
      <c r="SCN16" s="154"/>
      <c r="SCO16" s="154"/>
      <c r="SCP16" s="154"/>
      <c r="SCQ16" s="154"/>
      <c r="SCR16" s="154"/>
      <c r="SCS16" s="154"/>
      <c r="SCT16" s="154"/>
      <c r="SCU16" s="154"/>
      <c r="SCV16" s="154"/>
      <c r="SCW16" s="154"/>
      <c r="SCX16" s="154"/>
      <c r="SCY16" s="154"/>
      <c r="SCZ16" s="154"/>
      <c r="SDA16" s="154"/>
      <c r="SDB16" s="154"/>
      <c r="SDC16" s="154"/>
      <c r="SDD16" s="154"/>
      <c r="SDE16" s="154"/>
      <c r="SDF16" s="154"/>
      <c r="SDG16" s="154"/>
      <c r="SDH16" s="154"/>
      <c r="SDI16" s="154"/>
      <c r="SDJ16" s="154"/>
      <c r="SDK16" s="154"/>
      <c r="SDL16" s="154"/>
      <c r="SDM16" s="154"/>
      <c r="SDN16" s="154"/>
      <c r="SDO16" s="154"/>
      <c r="SDP16" s="154"/>
      <c r="SDQ16" s="154"/>
      <c r="SDR16" s="154"/>
      <c r="SDS16" s="154"/>
      <c r="SDT16" s="154"/>
      <c r="SDU16" s="154"/>
      <c r="SDV16" s="154"/>
      <c r="SDW16" s="154"/>
      <c r="SDX16" s="154"/>
      <c r="SDY16" s="154"/>
      <c r="SDZ16" s="154"/>
      <c r="SEA16" s="154"/>
      <c r="SEB16" s="154"/>
      <c r="SEC16" s="154"/>
      <c r="SED16" s="154"/>
      <c r="SEE16" s="154"/>
      <c r="SEF16" s="154"/>
      <c r="SEG16" s="154"/>
      <c r="SEH16" s="154"/>
      <c r="SEI16" s="154"/>
      <c r="SEJ16" s="154"/>
      <c r="SEK16" s="154"/>
      <c r="SEL16" s="154"/>
      <c r="SEM16" s="154"/>
      <c r="SEN16" s="154"/>
      <c r="SEO16" s="154"/>
      <c r="SEP16" s="154"/>
      <c r="SEQ16" s="154"/>
      <c r="SER16" s="154"/>
      <c r="SES16" s="154"/>
      <c r="SET16" s="154"/>
      <c r="SEU16" s="154"/>
      <c r="SEV16" s="154"/>
      <c r="SEW16" s="154"/>
      <c r="SEX16" s="154"/>
      <c r="SEY16" s="154"/>
      <c r="SEZ16" s="154"/>
      <c r="SFA16" s="154"/>
      <c r="SFB16" s="154"/>
      <c r="SFC16" s="154"/>
      <c r="SFD16" s="154"/>
      <c r="SFE16" s="154"/>
      <c r="SFF16" s="154"/>
      <c r="SFG16" s="154"/>
      <c r="SFH16" s="154"/>
      <c r="SFI16" s="154"/>
      <c r="SFJ16" s="154"/>
      <c r="SFK16" s="154"/>
      <c r="SFL16" s="154"/>
      <c r="SFM16" s="154"/>
      <c r="SFN16" s="154"/>
      <c r="SFO16" s="154"/>
      <c r="SFP16" s="154"/>
      <c r="SFQ16" s="154"/>
      <c r="SFR16" s="154"/>
      <c r="SFS16" s="154"/>
      <c r="SFT16" s="154"/>
      <c r="SFU16" s="154"/>
      <c r="SFV16" s="154"/>
      <c r="SFW16" s="154"/>
      <c r="SFX16" s="154"/>
      <c r="SFY16" s="154"/>
      <c r="SFZ16" s="154"/>
      <c r="SGA16" s="154"/>
      <c r="SGB16" s="154"/>
      <c r="SGC16" s="154"/>
      <c r="SGD16" s="154"/>
      <c r="SGE16" s="154"/>
      <c r="SGF16" s="154"/>
      <c r="SGG16" s="154"/>
      <c r="SGH16" s="154"/>
      <c r="SGI16" s="154"/>
      <c r="SGJ16" s="154"/>
      <c r="SGK16" s="154"/>
      <c r="SGL16" s="154"/>
      <c r="SGM16" s="154"/>
      <c r="SGN16" s="154"/>
      <c r="SGO16" s="154"/>
      <c r="SGP16" s="154"/>
      <c r="SGQ16" s="154"/>
      <c r="SGR16" s="154"/>
      <c r="SGS16" s="154"/>
      <c r="SGT16" s="154"/>
      <c r="SGU16" s="154"/>
      <c r="SGV16" s="154"/>
      <c r="SGW16" s="154"/>
      <c r="SGX16" s="154"/>
      <c r="SGY16" s="154"/>
      <c r="SGZ16" s="154"/>
      <c r="SHA16" s="154"/>
      <c r="SHB16" s="154"/>
      <c r="SHC16" s="154"/>
      <c r="SHD16" s="154"/>
      <c r="SHE16" s="154"/>
      <c r="SHF16" s="154"/>
      <c r="SHG16" s="154"/>
      <c r="SHH16" s="154"/>
      <c r="SHI16" s="154"/>
      <c r="SHJ16" s="154"/>
      <c r="SHK16" s="154"/>
      <c r="SHL16" s="154"/>
      <c r="SHM16" s="154"/>
      <c r="SHN16" s="154"/>
      <c r="SHO16" s="154"/>
      <c r="SHP16" s="154"/>
      <c r="SHQ16" s="154"/>
      <c r="SHR16" s="154"/>
      <c r="SHS16" s="154"/>
      <c r="SHT16" s="154"/>
      <c r="SHU16" s="154"/>
      <c r="SHV16" s="154"/>
      <c r="SHW16" s="154"/>
      <c r="SHX16" s="154"/>
      <c r="SHY16" s="154"/>
      <c r="SHZ16" s="154"/>
      <c r="SIA16" s="154"/>
      <c r="SIB16" s="154"/>
      <c r="SIC16" s="154"/>
      <c r="SID16" s="154"/>
      <c r="SIE16" s="154"/>
      <c r="SIF16" s="154"/>
      <c r="SIG16" s="154"/>
      <c r="SIH16" s="154"/>
      <c r="SII16" s="154"/>
      <c r="SIJ16" s="154"/>
      <c r="SIK16" s="154"/>
      <c r="SIL16" s="154"/>
      <c r="SIM16" s="154"/>
      <c r="SIN16" s="154"/>
      <c r="SIO16" s="154"/>
      <c r="SIP16" s="154"/>
      <c r="SIQ16" s="154"/>
      <c r="SIR16" s="154"/>
      <c r="SIS16" s="154"/>
      <c r="SIT16" s="154"/>
      <c r="SIU16" s="154"/>
      <c r="SIV16" s="154"/>
      <c r="SIW16" s="154"/>
      <c r="SIX16" s="154"/>
      <c r="SIY16" s="154"/>
      <c r="SIZ16" s="154"/>
      <c r="SJA16" s="154"/>
      <c r="SJB16" s="154"/>
      <c r="SJC16" s="154"/>
      <c r="SJD16" s="154"/>
      <c r="SJE16" s="154"/>
      <c r="SJF16" s="154"/>
      <c r="SJG16" s="154"/>
      <c r="SJH16" s="154"/>
      <c r="SJI16" s="154"/>
      <c r="SJJ16" s="154"/>
      <c r="SJK16" s="154"/>
      <c r="SJL16" s="154"/>
      <c r="SJM16" s="154"/>
      <c r="SJN16" s="154"/>
      <c r="SJO16" s="154"/>
      <c r="SJP16" s="154"/>
      <c r="SJQ16" s="154"/>
      <c r="SJR16" s="154"/>
      <c r="SJS16" s="154"/>
      <c r="SJT16" s="154"/>
      <c r="SJU16" s="154"/>
      <c r="SJV16" s="154"/>
      <c r="SJW16" s="154"/>
      <c r="SJX16" s="154"/>
      <c r="SJY16" s="154"/>
      <c r="SJZ16" s="154"/>
      <c r="SKA16" s="154"/>
      <c r="SKB16" s="154"/>
      <c r="SKC16" s="154"/>
      <c r="SKD16" s="154"/>
      <c r="SKE16" s="154"/>
      <c r="SKF16" s="154"/>
      <c r="SKG16" s="154"/>
      <c r="SKH16" s="154"/>
      <c r="SKI16" s="154"/>
      <c r="SKJ16" s="154"/>
      <c r="SKK16" s="154"/>
      <c r="SKL16" s="154"/>
      <c r="SKM16" s="154"/>
      <c r="SKN16" s="154"/>
      <c r="SKO16" s="154"/>
      <c r="SKP16" s="154"/>
      <c r="SKQ16" s="154"/>
      <c r="SKR16" s="154"/>
      <c r="SKS16" s="154"/>
      <c r="SKT16" s="154"/>
      <c r="SKU16" s="154"/>
      <c r="SKV16" s="154"/>
      <c r="SKW16" s="154"/>
      <c r="SKX16" s="154"/>
      <c r="SKY16" s="154"/>
      <c r="SKZ16" s="154"/>
      <c r="SLA16" s="154"/>
      <c r="SLB16" s="154"/>
      <c r="SLC16" s="154"/>
      <c r="SLD16" s="154"/>
      <c r="SLE16" s="154"/>
      <c r="SLF16" s="154"/>
      <c r="SLG16" s="154"/>
      <c r="SLH16" s="154"/>
      <c r="SLI16" s="154"/>
      <c r="SLJ16" s="154"/>
      <c r="SLK16" s="154"/>
      <c r="SLL16" s="154"/>
      <c r="SLM16" s="154"/>
      <c r="SLN16" s="154"/>
      <c r="SLO16" s="154"/>
      <c r="SLP16" s="154"/>
      <c r="SLQ16" s="154"/>
      <c r="SLR16" s="154"/>
      <c r="SLS16" s="154"/>
      <c r="SLT16" s="154"/>
      <c r="SLU16" s="154"/>
      <c r="SLV16" s="154"/>
      <c r="SLW16" s="154"/>
      <c r="SLX16" s="154"/>
      <c r="SLY16" s="154"/>
      <c r="SLZ16" s="154"/>
      <c r="SMA16" s="154"/>
      <c r="SMB16" s="154"/>
      <c r="SMC16" s="154"/>
      <c r="SMD16" s="154"/>
      <c r="SME16" s="154"/>
      <c r="SMF16" s="154"/>
      <c r="SMG16" s="154"/>
      <c r="SMH16" s="154"/>
      <c r="SMI16" s="154"/>
      <c r="SMJ16" s="154"/>
      <c r="SMK16" s="154"/>
      <c r="SML16" s="154"/>
      <c r="SMM16" s="154"/>
      <c r="SMN16" s="154"/>
      <c r="SMO16" s="154"/>
      <c r="SMP16" s="154"/>
      <c r="SMQ16" s="154"/>
      <c r="SMR16" s="154"/>
      <c r="SMS16" s="154"/>
      <c r="SMT16" s="154"/>
      <c r="SMU16" s="154"/>
      <c r="SMV16" s="154"/>
      <c r="SMW16" s="154"/>
      <c r="SMX16" s="154"/>
      <c r="SMY16" s="154"/>
      <c r="SMZ16" s="154"/>
      <c r="SNA16" s="154"/>
      <c r="SNB16" s="154"/>
      <c r="SNC16" s="154"/>
      <c r="SND16" s="154"/>
      <c r="SNE16" s="154"/>
      <c r="SNF16" s="154"/>
      <c r="SNG16" s="154"/>
      <c r="SNH16" s="154"/>
      <c r="SNI16" s="154"/>
      <c r="SNJ16" s="154"/>
      <c r="SNK16" s="154"/>
      <c r="SNL16" s="154"/>
      <c r="SNM16" s="154"/>
      <c r="SNN16" s="154"/>
      <c r="SNO16" s="154"/>
      <c r="SNP16" s="154"/>
      <c r="SNQ16" s="154"/>
      <c r="SNR16" s="154"/>
      <c r="SNS16" s="154"/>
      <c r="SNT16" s="154"/>
      <c r="SNU16" s="154"/>
      <c r="SNV16" s="154"/>
      <c r="SNW16" s="154"/>
      <c r="SNX16" s="154"/>
      <c r="SNY16" s="154"/>
      <c r="SNZ16" s="154"/>
      <c r="SOA16" s="154"/>
      <c r="SOB16" s="154"/>
      <c r="SOC16" s="154"/>
      <c r="SOD16" s="154"/>
      <c r="SOE16" s="154"/>
      <c r="SOF16" s="154"/>
      <c r="SOG16" s="154"/>
      <c r="SOH16" s="154"/>
      <c r="SOI16" s="154"/>
      <c r="SOJ16" s="154"/>
      <c r="SOK16" s="154"/>
      <c r="SOL16" s="154"/>
      <c r="SOM16" s="154"/>
      <c r="SON16" s="154"/>
      <c r="SOO16" s="154"/>
      <c r="SOP16" s="154"/>
      <c r="SOQ16" s="154"/>
      <c r="SOR16" s="154"/>
      <c r="SOS16" s="154"/>
      <c r="SOT16" s="154"/>
      <c r="SOU16" s="154"/>
      <c r="SOV16" s="154"/>
      <c r="SOW16" s="154"/>
      <c r="SOX16" s="154"/>
      <c r="SOY16" s="154"/>
      <c r="SOZ16" s="154"/>
      <c r="SPA16" s="154"/>
      <c r="SPB16" s="154"/>
      <c r="SPC16" s="154"/>
      <c r="SPD16" s="154"/>
      <c r="SPE16" s="154"/>
      <c r="SPF16" s="154"/>
      <c r="SPG16" s="154"/>
      <c r="SPH16" s="154"/>
      <c r="SPI16" s="154"/>
      <c r="SPJ16" s="154"/>
      <c r="SPK16" s="154"/>
      <c r="SPL16" s="154"/>
      <c r="SPM16" s="154"/>
      <c r="SPN16" s="154"/>
      <c r="SPO16" s="154"/>
      <c r="SPP16" s="154"/>
      <c r="SPQ16" s="154"/>
      <c r="SPR16" s="154"/>
      <c r="SPS16" s="154"/>
      <c r="SPT16" s="154"/>
      <c r="SPU16" s="154"/>
      <c r="SPV16" s="154"/>
      <c r="SPW16" s="154"/>
      <c r="SPX16" s="154"/>
      <c r="SPY16" s="154"/>
      <c r="SPZ16" s="154"/>
      <c r="SQA16" s="154"/>
      <c r="SQB16" s="154"/>
      <c r="SQC16" s="154"/>
      <c r="SQD16" s="154"/>
      <c r="SQE16" s="154"/>
      <c r="SQF16" s="154"/>
      <c r="SQG16" s="154"/>
      <c r="SQH16" s="154"/>
      <c r="SQI16" s="154"/>
      <c r="SQJ16" s="154"/>
      <c r="SQK16" s="154"/>
      <c r="SQL16" s="154"/>
      <c r="SQM16" s="154"/>
      <c r="SQN16" s="154"/>
      <c r="SQO16" s="154"/>
      <c r="SQP16" s="154"/>
      <c r="SQQ16" s="154"/>
      <c r="SQR16" s="154"/>
      <c r="SQS16" s="154"/>
      <c r="SQT16" s="154"/>
      <c r="SQU16" s="154"/>
      <c r="SQV16" s="154"/>
      <c r="SQW16" s="154"/>
      <c r="SQX16" s="154"/>
      <c r="SQY16" s="154"/>
      <c r="SQZ16" s="154"/>
      <c r="SRA16" s="154"/>
      <c r="SRB16" s="154"/>
      <c r="SRC16" s="154"/>
      <c r="SRD16" s="154"/>
      <c r="SRE16" s="154"/>
      <c r="SRF16" s="154"/>
      <c r="SRG16" s="154"/>
      <c r="SRH16" s="154"/>
      <c r="SRI16" s="154"/>
      <c r="SRJ16" s="154"/>
      <c r="SRK16" s="154"/>
      <c r="SRL16" s="154"/>
      <c r="SRM16" s="154"/>
      <c r="SRN16" s="154"/>
      <c r="SRO16" s="154"/>
      <c r="SRP16" s="154"/>
      <c r="SRQ16" s="154"/>
      <c r="SRR16" s="154"/>
      <c r="SRS16" s="154"/>
      <c r="SRT16" s="154"/>
      <c r="SRU16" s="154"/>
      <c r="SRV16" s="154"/>
      <c r="SRW16" s="154"/>
      <c r="SRX16" s="154"/>
      <c r="SRY16" s="154"/>
      <c r="SRZ16" s="154"/>
      <c r="SSA16" s="154"/>
      <c r="SSB16" s="154"/>
      <c r="SSC16" s="154"/>
      <c r="SSD16" s="154"/>
      <c r="SSE16" s="154"/>
      <c r="SSF16" s="154"/>
      <c r="SSG16" s="154"/>
      <c r="SSH16" s="154"/>
      <c r="SSI16" s="154"/>
      <c r="SSJ16" s="154"/>
      <c r="SSK16" s="154"/>
      <c r="SSL16" s="154"/>
      <c r="SSM16" s="154"/>
      <c r="SSN16" s="154"/>
      <c r="SSO16" s="154"/>
      <c r="SSP16" s="154"/>
      <c r="SSQ16" s="154"/>
      <c r="SSR16" s="154"/>
      <c r="SSS16" s="154"/>
      <c r="SST16" s="154"/>
      <c r="SSU16" s="154"/>
      <c r="SSV16" s="154"/>
      <c r="SSW16" s="154"/>
      <c r="SSX16" s="154"/>
      <c r="SSY16" s="154"/>
      <c r="SSZ16" s="154"/>
      <c r="STA16" s="154"/>
      <c r="STB16" s="154"/>
      <c r="STC16" s="154"/>
      <c r="STD16" s="154"/>
      <c r="STE16" s="154"/>
      <c r="STF16" s="154"/>
      <c r="STG16" s="154"/>
      <c r="STH16" s="154"/>
      <c r="STI16" s="154"/>
      <c r="STJ16" s="154"/>
      <c r="STK16" s="154"/>
      <c r="STL16" s="154"/>
      <c r="STM16" s="154"/>
      <c r="STN16" s="154"/>
      <c r="STO16" s="154"/>
      <c r="STP16" s="154"/>
      <c r="STQ16" s="154"/>
      <c r="STR16" s="154"/>
      <c r="STS16" s="154"/>
      <c r="STT16" s="154"/>
      <c r="STU16" s="154"/>
      <c r="STV16" s="154"/>
      <c r="STW16" s="154"/>
      <c r="STX16" s="154"/>
      <c r="STY16" s="154"/>
      <c r="STZ16" s="154"/>
      <c r="SUA16" s="154"/>
      <c r="SUB16" s="154"/>
      <c r="SUC16" s="154"/>
      <c r="SUD16" s="154"/>
      <c r="SUE16" s="154"/>
      <c r="SUF16" s="154"/>
      <c r="SUG16" s="154"/>
      <c r="SUH16" s="154"/>
      <c r="SUI16" s="154"/>
      <c r="SUJ16" s="154"/>
      <c r="SUK16" s="154"/>
      <c r="SUL16" s="154"/>
      <c r="SUM16" s="154"/>
      <c r="SUN16" s="154"/>
      <c r="SUO16" s="154"/>
      <c r="SUP16" s="154"/>
      <c r="SUQ16" s="154"/>
      <c r="SUR16" s="154"/>
      <c r="SUS16" s="154"/>
      <c r="SUT16" s="154"/>
      <c r="SUU16" s="154"/>
      <c r="SUV16" s="154"/>
      <c r="SUW16" s="154"/>
      <c r="SUX16" s="154"/>
      <c r="SUY16" s="154"/>
      <c r="SUZ16" s="154"/>
      <c r="SVA16" s="154"/>
      <c r="SVB16" s="154"/>
      <c r="SVC16" s="154"/>
      <c r="SVD16" s="154"/>
      <c r="SVE16" s="154"/>
      <c r="SVF16" s="154"/>
      <c r="SVG16" s="154"/>
      <c r="SVH16" s="154"/>
      <c r="SVI16" s="154"/>
      <c r="SVJ16" s="154"/>
      <c r="SVK16" s="154"/>
      <c r="SVL16" s="154"/>
      <c r="SVM16" s="154"/>
      <c r="SVN16" s="154"/>
      <c r="SVO16" s="154"/>
      <c r="SVP16" s="154"/>
      <c r="SVQ16" s="154"/>
      <c r="SVR16" s="154"/>
      <c r="SVS16" s="154"/>
      <c r="SVT16" s="154"/>
      <c r="SVU16" s="154"/>
      <c r="SVV16" s="154"/>
      <c r="SVW16" s="154"/>
      <c r="SVX16" s="154"/>
      <c r="SVY16" s="154"/>
      <c r="SVZ16" s="154"/>
      <c r="SWA16" s="154"/>
      <c r="SWB16" s="154"/>
      <c r="SWC16" s="154"/>
      <c r="SWD16" s="154"/>
      <c r="SWE16" s="154"/>
      <c r="SWF16" s="154"/>
      <c r="SWG16" s="154"/>
      <c r="SWH16" s="154"/>
      <c r="SWI16" s="154"/>
      <c r="SWJ16" s="154"/>
      <c r="SWK16" s="154"/>
      <c r="SWL16" s="154"/>
      <c r="SWM16" s="154"/>
      <c r="SWN16" s="154"/>
      <c r="SWO16" s="154"/>
      <c r="SWP16" s="154"/>
      <c r="SWQ16" s="154"/>
      <c r="SWR16" s="154"/>
      <c r="SWS16" s="154"/>
      <c r="SWT16" s="154"/>
      <c r="SWU16" s="154"/>
      <c r="SWV16" s="154"/>
      <c r="SWW16" s="154"/>
      <c r="SWX16" s="154"/>
      <c r="SWY16" s="154"/>
      <c r="SWZ16" s="154"/>
      <c r="SXA16" s="154"/>
      <c r="SXB16" s="154"/>
      <c r="SXC16" s="154"/>
      <c r="SXD16" s="154"/>
      <c r="SXE16" s="154"/>
      <c r="SXF16" s="154"/>
      <c r="SXG16" s="154"/>
      <c r="SXH16" s="154"/>
      <c r="SXI16" s="154"/>
      <c r="SXJ16" s="154"/>
      <c r="SXK16" s="154"/>
      <c r="SXL16" s="154"/>
      <c r="SXM16" s="154"/>
      <c r="SXN16" s="154"/>
      <c r="SXO16" s="154"/>
      <c r="SXP16" s="154"/>
      <c r="SXQ16" s="154"/>
      <c r="SXR16" s="154"/>
      <c r="SXS16" s="154"/>
      <c r="SXT16" s="154"/>
      <c r="SXU16" s="154"/>
      <c r="SXV16" s="154"/>
      <c r="SXW16" s="154"/>
      <c r="SXX16" s="154"/>
      <c r="SXY16" s="154"/>
      <c r="SXZ16" s="154"/>
      <c r="SYA16" s="154"/>
      <c r="SYB16" s="154"/>
      <c r="SYC16" s="154"/>
      <c r="SYD16" s="154"/>
      <c r="SYE16" s="154"/>
      <c r="SYF16" s="154"/>
      <c r="SYG16" s="154"/>
      <c r="SYH16" s="154"/>
      <c r="SYI16" s="154"/>
      <c r="SYJ16" s="154"/>
      <c r="SYK16" s="154"/>
      <c r="SYL16" s="154"/>
      <c r="SYM16" s="154"/>
      <c r="SYN16" s="154"/>
      <c r="SYO16" s="154"/>
      <c r="SYP16" s="154"/>
      <c r="SYQ16" s="154"/>
      <c r="SYR16" s="154"/>
      <c r="SYS16" s="154"/>
      <c r="SYT16" s="154"/>
      <c r="SYU16" s="154"/>
      <c r="SYV16" s="154"/>
      <c r="SYW16" s="154"/>
      <c r="SYX16" s="154"/>
      <c r="SYY16" s="154"/>
      <c r="SYZ16" s="154"/>
      <c r="SZA16" s="154"/>
      <c r="SZB16" s="154"/>
      <c r="SZC16" s="154"/>
      <c r="SZD16" s="154"/>
      <c r="SZE16" s="154"/>
      <c r="SZF16" s="154"/>
      <c r="SZG16" s="154"/>
      <c r="SZH16" s="154"/>
      <c r="SZI16" s="154"/>
      <c r="SZJ16" s="154"/>
      <c r="SZK16" s="154"/>
      <c r="SZL16" s="154"/>
      <c r="SZM16" s="154"/>
      <c r="SZN16" s="154"/>
      <c r="SZO16" s="154"/>
      <c r="SZP16" s="154"/>
      <c r="SZQ16" s="154"/>
      <c r="SZR16" s="154"/>
      <c r="SZS16" s="154"/>
      <c r="SZT16" s="154"/>
      <c r="SZU16" s="154"/>
      <c r="SZV16" s="154"/>
      <c r="SZW16" s="154"/>
      <c r="SZX16" s="154"/>
      <c r="SZY16" s="154"/>
      <c r="SZZ16" s="154"/>
      <c r="TAA16" s="154"/>
      <c r="TAB16" s="154"/>
      <c r="TAC16" s="154"/>
      <c r="TAD16" s="154"/>
      <c r="TAE16" s="154"/>
      <c r="TAF16" s="154"/>
      <c r="TAG16" s="154"/>
      <c r="TAH16" s="154"/>
      <c r="TAI16" s="154"/>
      <c r="TAJ16" s="154"/>
      <c r="TAK16" s="154"/>
      <c r="TAL16" s="154"/>
      <c r="TAM16" s="154"/>
      <c r="TAN16" s="154"/>
      <c r="TAO16" s="154"/>
      <c r="TAP16" s="154"/>
      <c r="TAQ16" s="154"/>
      <c r="TAR16" s="154"/>
      <c r="TAS16" s="154"/>
      <c r="TAT16" s="154"/>
      <c r="TAU16" s="154"/>
      <c r="TAV16" s="154"/>
      <c r="TAW16" s="154"/>
      <c r="TAX16" s="154"/>
      <c r="TAY16" s="154"/>
      <c r="TAZ16" s="154"/>
      <c r="TBA16" s="154"/>
      <c r="TBB16" s="154"/>
      <c r="TBC16" s="154"/>
      <c r="TBD16" s="154"/>
      <c r="TBE16" s="154"/>
      <c r="TBF16" s="154"/>
      <c r="TBG16" s="154"/>
      <c r="TBH16" s="154"/>
      <c r="TBI16" s="154"/>
      <c r="TBJ16" s="154"/>
      <c r="TBK16" s="154"/>
      <c r="TBL16" s="154"/>
      <c r="TBM16" s="154"/>
      <c r="TBN16" s="154"/>
      <c r="TBO16" s="154"/>
      <c r="TBP16" s="154"/>
      <c r="TBQ16" s="154"/>
      <c r="TBR16" s="154"/>
      <c r="TBS16" s="154"/>
      <c r="TBT16" s="154"/>
      <c r="TBU16" s="154"/>
      <c r="TBV16" s="154"/>
      <c r="TBW16" s="154"/>
      <c r="TBX16" s="154"/>
      <c r="TBY16" s="154"/>
      <c r="TBZ16" s="154"/>
      <c r="TCA16" s="154"/>
      <c r="TCB16" s="154"/>
      <c r="TCC16" s="154"/>
      <c r="TCD16" s="154"/>
      <c r="TCE16" s="154"/>
      <c r="TCF16" s="154"/>
      <c r="TCG16" s="154"/>
      <c r="TCH16" s="154"/>
      <c r="TCI16" s="154"/>
      <c r="TCJ16" s="154"/>
      <c r="TCK16" s="154"/>
      <c r="TCL16" s="154"/>
      <c r="TCM16" s="154"/>
      <c r="TCN16" s="154"/>
      <c r="TCO16" s="154"/>
      <c r="TCP16" s="154"/>
      <c r="TCQ16" s="154"/>
      <c r="TCR16" s="154"/>
      <c r="TCS16" s="154"/>
      <c r="TCT16" s="154"/>
      <c r="TCU16" s="154"/>
      <c r="TCV16" s="154"/>
      <c r="TCW16" s="154"/>
      <c r="TCX16" s="154"/>
      <c r="TCY16" s="154"/>
      <c r="TCZ16" s="154"/>
      <c r="TDA16" s="154"/>
      <c r="TDB16" s="154"/>
      <c r="TDC16" s="154"/>
      <c r="TDD16" s="154"/>
      <c r="TDE16" s="154"/>
      <c r="TDF16" s="154"/>
      <c r="TDG16" s="154"/>
      <c r="TDH16" s="154"/>
      <c r="TDI16" s="154"/>
      <c r="TDJ16" s="154"/>
      <c r="TDK16" s="154"/>
      <c r="TDL16" s="154"/>
      <c r="TDM16" s="154"/>
      <c r="TDN16" s="154"/>
      <c r="TDO16" s="154"/>
      <c r="TDP16" s="154"/>
      <c r="TDQ16" s="154"/>
      <c r="TDR16" s="154"/>
      <c r="TDS16" s="154"/>
      <c r="TDT16" s="154"/>
      <c r="TDU16" s="154"/>
      <c r="TDV16" s="154"/>
      <c r="TDW16" s="154"/>
      <c r="TDX16" s="154"/>
      <c r="TDY16" s="154"/>
      <c r="TDZ16" s="154"/>
      <c r="TEA16" s="154"/>
      <c r="TEB16" s="154"/>
      <c r="TEC16" s="154"/>
      <c r="TED16" s="154"/>
      <c r="TEE16" s="154"/>
      <c r="TEF16" s="154"/>
      <c r="TEG16" s="154"/>
      <c r="TEH16" s="154"/>
      <c r="TEI16" s="154"/>
      <c r="TEJ16" s="154"/>
      <c r="TEK16" s="154"/>
      <c r="TEL16" s="154"/>
      <c r="TEM16" s="154"/>
      <c r="TEN16" s="154"/>
      <c r="TEO16" s="154"/>
      <c r="TEP16" s="154"/>
      <c r="TEQ16" s="154"/>
      <c r="TER16" s="154"/>
      <c r="TES16" s="154"/>
      <c r="TET16" s="154"/>
      <c r="TEU16" s="154"/>
      <c r="TEV16" s="154"/>
      <c r="TEW16" s="154"/>
      <c r="TEX16" s="154"/>
      <c r="TEY16" s="154"/>
      <c r="TEZ16" s="154"/>
      <c r="TFA16" s="154"/>
      <c r="TFB16" s="154"/>
      <c r="TFC16" s="154"/>
      <c r="TFD16" s="154"/>
      <c r="TFE16" s="154"/>
      <c r="TFF16" s="154"/>
      <c r="TFG16" s="154"/>
      <c r="TFH16" s="154"/>
      <c r="TFI16" s="154"/>
      <c r="TFJ16" s="154"/>
      <c r="TFK16" s="154"/>
      <c r="TFL16" s="154"/>
      <c r="TFM16" s="154"/>
      <c r="TFN16" s="154"/>
      <c r="TFO16" s="154"/>
      <c r="TFP16" s="154"/>
      <c r="TFQ16" s="154"/>
      <c r="TFR16" s="154"/>
      <c r="TFS16" s="154"/>
      <c r="TFT16" s="154"/>
      <c r="TFU16" s="154"/>
      <c r="TFV16" s="154"/>
      <c r="TFW16" s="154"/>
      <c r="TFX16" s="154"/>
      <c r="TFY16" s="154"/>
      <c r="TFZ16" s="154"/>
      <c r="TGA16" s="154"/>
      <c r="TGB16" s="154"/>
      <c r="TGC16" s="154"/>
      <c r="TGD16" s="154"/>
      <c r="TGE16" s="154"/>
      <c r="TGF16" s="154"/>
      <c r="TGG16" s="154"/>
      <c r="TGH16" s="154"/>
      <c r="TGI16" s="154"/>
      <c r="TGJ16" s="154"/>
      <c r="TGK16" s="154"/>
      <c r="TGL16" s="154"/>
      <c r="TGM16" s="154"/>
      <c r="TGN16" s="154"/>
      <c r="TGO16" s="154"/>
      <c r="TGP16" s="154"/>
      <c r="TGQ16" s="154"/>
      <c r="TGR16" s="154"/>
      <c r="TGS16" s="154"/>
      <c r="TGT16" s="154"/>
      <c r="TGU16" s="154"/>
      <c r="TGV16" s="154"/>
      <c r="TGW16" s="154"/>
      <c r="TGX16" s="154"/>
      <c r="TGY16" s="154"/>
      <c r="TGZ16" s="154"/>
      <c r="THA16" s="154"/>
      <c r="THB16" s="154"/>
      <c r="THC16" s="154"/>
      <c r="THD16" s="154"/>
      <c r="THE16" s="154"/>
      <c r="THF16" s="154"/>
      <c r="THG16" s="154"/>
      <c r="THH16" s="154"/>
      <c r="THI16" s="154"/>
      <c r="THJ16" s="154"/>
      <c r="THK16" s="154"/>
      <c r="THL16" s="154"/>
      <c r="THM16" s="154"/>
      <c r="THN16" s="154"/>
      <c r="THO16" s="154"/>
      <c r="THP16" s="154"/>
      <c r="THQ16" s="154"/>
      <c r="THR16" s="154"/>
      <c r="THS16" s="154"/>
      <c r="THT16" s="154"/>
      <c r="THU16" s="154"/>
      <c r="THV16" s="154"/>
      <c r="THW16" s="154"/>
      <c r="THX16" s="154"/>
      <c r="THY16" s="154"/>
      <c r="THZ16" s="154"/>
      <c r="TIA16" s="154"/>
      <c r="TIB16" s="154"/>
      <c r="TIC16" s="154"/>
      <c r="TID16" s="154"/>
      <c r="TIE16" s="154"/>
      <c r="TIF16" s="154"/>
      <c r="TIG16" s="154"/>
      <c r="TIH16" s="154"/>
      <c r="TII16" s="154"/>
      <c r="TIJ16" s="154"/>
      <c r="TIK16" s="154"/>
      <c r="TIL16" s="154"/>
      <c r="TIM16" s="154"/>
      <c r="TIN16" s="154"/>
      <c r="TIO16" s="154"/>
      <c r="TIP16" s="154"/>
      <c r="TIQ16" s="154"/>
      <c r="TIR16" s="154"/>
      <c r="TIS16" s="154"/>
      <c r="TIT16" s="154"/>
      <c r="TIU16" s="154"/>
      <c r="TIV16" s="154"/>
      <c r="TIW16" s="154"/>
      <c r="TIX16" s="154"/>
      <c r="TIY16" s="154"/>
      <c r="TIZ16" s="154"/>
      <c r="TJA16" s="154"/>
      <c r="TJB16" s="154"/>
      <c r="TJC16" s="154"/>
      <c r="TJD16" s="154"/>
      <c r="TJE16" s="154"/>
      <c r="TJF16" s="154"/>
      <c r="TJG16" s="154"/>
      <c r="TJH16" s="154"/>
      <c r="TJI16" s="154"/>
      <c r="TJJ16" s="154"/>
      <c r="TJK16" s="154"/>
      <c r="TJL16" s="154"/>
      <c r="TJM16" s="154"/>
      <c r="TJN16" s="154"/>
      <c r="TJO16" s="154"/>
      <c r="TJP16" s="154"/>
      <c r="TJQ16" s="154"/>
      <c r="TJR16" s="154"/>
      <c r="TJS16" s="154"/>
      <c r="TJT16" s="154"/>
      <c r="TJU16" s="154"/>
      <c r="TJV16" s="154"/>
      <c r="TJW16" s="154"/>
      <c r="TJX16" s="154"/>
      <c r="TJY16" s="154"/>
      <c r="TJZ16" s="154"/>
      <c r="TKA16" s="154"/>
      <c r="TKB16" s="154"/>
      <c r="TKC16" s="154"/>
      <c r="TKD16" s="154"/>
      <c r="TKE16" s="154"/>
      <c r="TKF16" s="154"/>
      <c r="TKG16" s="154"/>
      <c r="TKH16" s="154"/>
      <c r="TKI16" s="154"/>
      <c r="TKJ16" s="154"/>
      <c r="TKK16" s="154"/>
      <c r="TKL16" s="154"/>
      <c r="TKM16" s="154"/>
      <c r="TKN16" s="154"/>
      <c r="TKO16" s="154"/>
      <c r="TKP16" s="154"/>
      <c r="TKQ16" s="154"/>
      <c r="TKR16" s="154"/>
      <c r="TKS16" s="154"/>
      <c r="TKT16" s="154"/>
      <c r="TKU16" s="154"/>
      <c r="TKV16" s="154"/>
      <c r="TKW16" s="154"/>
      <c r="TKX16" s="154"/>
      <c r="TKY16" s="154"/>
      <c r="TKZ16" s="154"/>
      <c r="TLA16" s="154"/>
      <c r="TLB16" s="154"/>
      <c r="TLC16" s="154"/>
      <c r="TLD16" s="154"/>
      <c r="TLE16" s="154"/>
      <c r="TLF16" s="154"/>
      <c r="TLG16" s="154"/>
      <c r="TLH16" s="154"/>
      <c r="TLI16" s="154"/>
      <c r="TLJ16" s="154"/>
      <c r="TLK16" s="154"/>
      <c r="TLL16" s="154"/>
      <c r="TLM16" s="154"/>
      <c r="TLN16" s="154"/>
      <c r="TLO16" s="154"/>
      <c r="TLP16" s="154"/>
      <c r="TLQ16" s="154"/>
      <c r="TLR16" s="154"/>
      <c r="TLS16" s="154"/>
      <c r="TLT16" s="154"/>
      <c r="TLU16" s="154"/>
      <c r="TLV16" s="154"/>
      <c r="TLW16" s="154"/>
      <c r="TLX16" s="154"/>
      <c r="TLY16" s="154"/>
      <c r="TLZ16" s="154"/>
      <c r="TMA16" s="154"/>
      <c r="TMB16" s="154"/>
      <c r="TMC16" s="154"/>
      <c r="TMD16" s="154"/>
      <c r="TME16" s="154"/>
      <c r="TMF16" s="154"/>
      <c r="TMG16" s="154"/>
      <c r="TMH16" s="154"/>
      <c r="TMI16" s="154"/>
      <c r="TMJ16" s="154"/>
      <c r="TMK16" s="154"/>
      <c r="TML16" s="154"/>
      <c r="TMM16" s="154"/>
      <c r="TMN16" s="154"/>
      <c r="TMO16" s="154"/>
      <c r="TMP16" s="154"/>
      <c r="TMQ16" s="154"/>
      <c r="TMR16" s="154"/>
      <c r="TMS16" s="154"/>
      <c r="TMT16" s="154"/>
      <c r="TMU16" s="154"/>
      <c r="TMV16" s="154"/>
      <c r="TMW16" s="154"/>
      <c r="TMX16" s="154"/>
      <c r="TMY16" s="154"/>
      <c r="TMZ16" s="154"/>
      <c r="TNA16" s="154"/>
      <c r="TNB16" s="154"/>
      <c r="TNC16" s="154"/>
      <c r="TND16" s="154"/>
      <c r="TNE16" s="154"/>
      <c r="TNF16" s="154"/>
      <c r="TNG16" s="154"/>
      <c r="TNH16" s="154"/>
      <c r="TNI16" s="154"/>
      <c r="TNJ16" s="154"/>
      <c r="TNK16" s="154"/>
      <c r="TNL16" s="154"/>
      <c r="TNM16" s="154"/>
      <c r="TNN16" s="154"/>
      <c r="TNO16" s="154"/>
      <c r="TNP16" s="154"/>
      <c r="TNQ16" s="154"/>
      <c r="TNR16" s="154"/>
      <c r="TNS16" s="154"/>
      <c r="TNT16" s="154"/>
      <c r="TNU16" s="154"/>
      <c r="TNV16" s="154"/>
      <c r="TNW16" s="154"/>
      <c r="TNX16" s="154"/>
      <c r="TNY16" s="154"/>
      <c r="TNZ16" s="154"/>
      <c r="TOA16" s="154"/>
      <c r="TOB16" s="154"/>
      <c r="TOC16" s="154"/>
      <c r="TOD16" s="154"/>
      <c r="TOE16" s="154"/>
      <c r="TOF16" s="154"/>
      <c r="TOG16" s="154"/>
      <c r="TOH16" s="154"/>
      <c r="TOI16" s="154"/>
      <c r="TOJ16" s="154"/>
      <c r="TOK16" s="154"/>
      <c r="TOL16" s="154"/>
      <c r="TOM16" s="154"/>
      <c r="TON16" s="154"/>
      <c r="TOO16" s="154"/>
      <c r="TOP16" s="154"/>
      <c r="TOQ16" s="154"/>
      <c r="TOR16" s="154"/>
      <c r="TOS16" s="154"/>
      <c r="TOT16" s="154"/>
      <c r="TOU16" s="154"/>
      <c r="TOV16" s="154"/>
      <c r="TOW16" s="154"/>
      <c r="TOX16" s="154"/>
      <c r="TOY16" s="154"/>
      <c r="TOZ16" s="154"/>
      <c r="TPA16" s="154"/>
      <c r="TPB16" s="154"/>
      <c r="TPC16" s="154"/>
      <c r="TPD16" s="154"/>
      <c r="TPE16" s="154"/>
      <c r="TPF16" s="154"/>
      <c r="TPG16" s="154"/>
      <c r="TPH16" s="154"/>
      <c r="TPI16" s="154"/>
      <c r="TPJ16" s="154"/>
      <c r="TPK16" s="154"/>
      <c r="TPL16" s="154"/>
      <c r="TPM16" s="154"/>
      <c r="TPN16" s="154"/>
      <c r="TPO16" s="154"/>
      <c r="TPP16" s="154"/>
      <c r="TPQ16" s="154"/>
      <c r="TPR16" s="154"/>
      <c r="TPS16" s="154"/>
      <c r="TPT16" s="154"/>
      <c r="TPU16" s="154"/>
      <c r="TPV16" s="154"/>
      <c r="TPW16" s="154"/>
      <c r="TPX16" s="154"/>
      <c r="TPY16" s="154"/>
      <c r="TPZ16" s="154"/>
      <c r="TQA16" s="154"/>
      <c r="TQB16" s="154"/>
      <c r="TQC16" s="154"/>
      <c r="TQD16" s="154"/>
      <c r="TQE16" s="154"/>
      <c r="TQF16" s="154"/>
      <c r="TQG16" s="154"/>
      <c r="TQH16" s="154"/>
      <c r="TQI16" s="154"/>
      <c r="TQJ16" s="154"/>
      <c r="TQK16" s="154"/>
      <c r="TQL16" s="154"/>
      <c r="TQM16" s="154"/>
      <c r="TQN16" s="154"/>
      <c r="TQO16" s="154"/>
      <c r="TQP16" s="154"/>
      <c r="TQQ16" s="154"/>
      <c r="TQR16" s="154"/>
      <c r="TQS16" s="154"/>
      <c r="TQT16" s="154"/>
      <c r="TQU16" s="154"/>
      <c r="TQV16" s="154"/>
      <c r="TQW16" s="154"/>
      <c r="TQX16" s="154"/>
      <c r="TQY16" s="154"/>
      <c r="TQZ16" s="154"/>
      <c r="TRA16" s="154"/>
      <c r="TRB16" s="154"/>
      <c r="TRC16" s="154"/>
      <c r="TRD16" s="154"/>
      <c r="TRE16" s="154"/>
      <c r="TRF16" s="154"/>
      <c r="TRG16" s="154"/>
      <c r="TRH16" s="154"/>
      <c r="TRI16" s="154"/>
      <c r="TRJ16" s="154"/>
      <c r="TRK16" s="154"/>
      <c r="TRL16" s="154"/>
      <c r="TRM16" s="154"/>
      <c r="TRN16" s="154"/>
      <c r="TRO16" s="154"/>
      <c r="TRP16" s="154"/>
      <c r="TRQ16" s="154"/>
      <c r="TRR16" s="154"/>
      <c r="TRS16" s="154"/>
      <c r="TRT16" s="154"/>
      <c r="TRU16" s="154"/>
      <c r="TRV16" s="154"/>
      <c r="TRW16" s="154"/>
      <c r="TRX16" s="154"/>
      <c r="TRY16" s="154"/>
      <c r="TRZ16" s="154"/>
      <c r="TSA16" s="154"/>
      <c r="TSB16" s="154"/>
      <c r="TSC16" s="154"/>
      <c r="TSD16" s="154"/>
      <c r="TSE16" s="154"/>
      <c r="TSF16" s="154"/>
      <c r="TSG16" s="154"/>
      <c r="TSH16" s="154"/>
      <c r="TSI16" s="154"/>
      <c r="TSJ16" s="154"/>
      <c r="TSK16" s="154"/>
      <c r="TSL16" s="154"/>
      <c r="TSM16" s="154"/>
      <c r="TSN16" s="154"/>
      <c r="TSO16" s="154"/>
      <c r="TSP16" s="154"/>
      <c r="TSQ16" s="154"/>
      <c r="TSR16" s="154"/>
      <c r="TSS16" s="154"/>
      <c r="TST16" s="154"/>
      <c r="TSU16" s="154"/>
      <c r="TSV16" s="154"/>
      <c r="TSW16" s="154"/>
      <c r="TSX16" s="154"/>
      <c r="TSY16" s="154"/>
      <c r="TSZ16" s="154"/>
      <c r="TTA16" s="154"/>
      <c r="TTB16" s="154"/>
      <c r="TTC16" s="154"/>
      <c r="TTD16" s="154"/>
      <c r="TTE16" s="154"/>
      <c r="TTF16" s="154"/>
      <c r="TTG16" s="154"/>
      <c r="TTH16" s="154"/>
      <c r="TTI16" s="154"/>
      <c r="TTJ16" s="154"/>
      <c r="TTK16" s="154"/>
      <c r="TTL16" s="154"/>
      <c r="TTM16" s="154"/>
      <c r="TTN16" s="154"/>
      <c r="TTO16" s="154"/>
      <c r="TTP16" s="154"/>
      <c r="TTQ16" s="154"/>
      <c r="TTR16" s="154"/>
      <c r="TTS16" s="154"/>
      <c r="TTT16" s="154"/>
      <c r="TTU16" s="154"/>
      <c r="TTV16" s="154"/>
      <c r="TTW16" s="154"/>
      <c r="TTX16" s="154"/>
      <c r="TTY16" s="154"/>
      <c r="TTZ16" s="154"/>
      <c r="TUA16" s="154"/>
      <c r="TUB16" s="154"/>
      <c r="TUC16" s="154"/>
      <c r="TUD16" s="154"/>
      <c r="TUE16" s="154"/>
      <c r="TUF16" s="154"/>
      <c r="TUG16" s="154"/>
      <c r="TUH16" s="154"/>
      <c r="TUI16" s="154"/>
      <c r="TUJ16" s="154"/>
      <c r="TUK16" s="154"/>
      <c r="TUL16" s="154"/>
      <c r="TUM16" s="154"/>
      <c r="TUN16" s="154"/>
      <c r="TUO16" s="154"/>
      <c r="TUP16" s="154"/>
      <c r="TUQ16" s="154"/>
      <c r="TUR16" s="154"/>
      <c r="TUS16" s="154"/>
      <c r="TUT16" s="154"/>
      <c r="TUU16" s="154"/>
      <c r="TUV16" s="154"/>
      <c r="TUW16" s="154"/>
      <c r="TUX16" s="154"/>
      <c r="TUY16" s="154"/>
      <c r="TUZ16" s="154"/>
      <c r="TVA16" s="154"/>
      <c r="TVB16" s="154"/>
      <c r="TVC16" s="154"/>
      <c r="TVD16" s="154"/>
      <c r="TVE16" s="154"/>
      <c r="TVF16" s="154"/>
      <c r="TVG16" s="154"/>
      <c r="TVH16" s="154"/>
      <c r="TVI16" s="154"/>
      <c r="TVJ16" s="154"/>
      <c r="TVK16" s="154"/>
      <c r="TVL16" s="154"/>
      <c r="TVM16" s="154"/>
      <c r="TVN16" s="154"/>
      <c r="TVO16" s="154"/>
      <c r="TVP16" s="154"/>
      <c r="TVQ16" s="154"/>
      <c r="TVR16" s="154"/>
      <c r="TVS16" s="154"/>
      <c r="TVT16" s="154"/>
      <c r="TVU16" s="154"/>
      <c r="TVV16" s="154"/>
      <c r="TVW16" s="154"/>
      <c r="TVX16" s="154"/>
      <c r="TVY16" s="154"/>
      <c r="TVZ16" s="154"/>
      <c r="TWA16" s="154"/>
      <c r="TWB16" s="154"/>
      <c r="TWC16" s="154"/>
      <c r="TWD16" s="154"/>
      <c r="TWE16" s="154"/>
      <c r="TWF16" s="154"/>
      <c r="TWG16" s="154"/>
      <c r="TWH16" s="154"/>
      <c r="TWI16" s="154"/>
      <c r="TWJ16" s="154"/>
      <c r="TWK16" s="154"/>
      <c r="TWL16" s="154"/>
      <c r="TWM16" s="154"/>
      <c r="TWN16" s="154"/>
      <c r="TWO16" s="154"/>
      <c r="TWP16" s="154"/>
      <c r="TWQ16" s="154"/>
      <c r="TWR16" s="154"/>
      <c r="TWS16" s="154"/>
      <c r="TWT16" s="154"/>
      <c r="TWU16" s="154"/>
      <c r="TWV16" s="154"/>
      <c r="TWW16" s="154"/>
      <c r="TWX16" s="154"/>
      <c r="TWY16" s="154"/>
      <c r="TWZ16" s="154"/>
      <c r="TXA16" s="154"/>
      <c r="TXB16" s="154"/>
      <c r="TXC16" s="154"/>
      <c r="TXD16" s="154"/>
      <c r="TXE16" s="154"/>
      <c r="TXF16" s="154"/>
      <c r="TXG16" s="154"/>
      <c r="TXH16" s="154"/>
      <c r="TXI16" s="154"/>
      <c r="TXJ16" s="154"/>
      <c r="TXK16" s="154"/>
      <c r="TXL16" s="154"/>
      <c r="TXM16" s="154"/>
      <c r="TXN16" s="154"/>
      <c r="TXO16" s="154"/>
      <c r="TXP16" s="154"/>
      <c r="TXQ16" s="154"/>
      <c r="TXR16" s="154"/>
      <c r="TXS16" s="154"/>
      <c r="TXT16" s="154"/>
      <c r="TXU16" s="154"/>
      <c r="TXV16" s="154"/>
      <c r="TXW16" s="154"/>
      <c r="TXX16" s="154"/>
      <c r="TXY16" s="154"/>
      <c r="TXZ16" s="154"/>
      <c r="TYA16" s="154"/>
      <c r="TYB16" s="154"/>
      <c r="TYC16" s="154"/>
      <c r="TYD16" s="154"/>
      <c r="TYE16" s="154"/>
      <c r="TYF16" s="154"/>
      <c r="TYG16" s="154"/>
      <c r="TYH16" s="154"/>
      <c r="TYI16" s="154"/>
      <c r="TYJ16" s="154"/>
      <c r="TYK16" s="154"/>
      <c r="TYL16" s="154"/>
      <c r="TYM16" s="154"/>
      <c r="TYN16" s="154"/>
      <c r="TYO16" s="154"/>
      <c r="TYP16" s="154"/>
      <c r="TYQ16" s="154"/>
      <c r="TYR16" s="154"/>
      <c r="TYS16" s="154"/>
      <c r="TYT16" s="154"/>
      <c r="TYU16" s="154"/>
      <c r="TYV16" s="154"/>
      <c r="TYW16" s="154"/>
      <c r="TYX16" s="154"/>
      <c r="TYY16" s="154"/>
      <c r="TYZ16" s="154"/>
      <c r="TZA16" s="154"/>
      <c r="TZB16" s="154"/>
      <c r="TZC16" s="154"/>
      <c r="TZD16" s="154"/>
      <c r="TZE16" s="154"/>
      <c r="TZF16" s="154"/>
      <c r="TZG16" s="154"/>
      <c r="TZH16" s="154"/>
      <c r="TZI16" s="154"/>
      <c r="TZJ16" s="154"/>
      <c r="TZK16" s="154"/>
      <c r="TZL16" s="154"/>
      <c r="TZM16" s="154"/>
      <c r="TZN16" s="154"/>
      <c r="TZO16" s="154"/>
      <c r="TZP16" s="154"/>
      <c r="TZQ16" s="154"/>
      <c r="TZR16" s="154"/>
      <c r="TZS16" s="154"/>
      <c r="TZT16" s="154"/>
      <c r="TZU16" s="154"/>
      <c r="TZV16" s="154"/>
      <c r="TZW16" s="154"/>
      <c r="TZX16" s="154"/>
      <c r="TZY16" s="154"/>
      <c r="TZZ16" s="154"/>
      <c r="UAA16" s="154"/>
      <c r="UAB16" s="154"/>
      <c r="UAC16" s="154"/>
      <c r="UAD16" s="154"/>
      <c r="UAE16" s="154"/>
      <c r="UAF16" s="154"/>
      <c r="UAG16" s="154"/>
      <c r="UAH16" s="154"/>
      <c r="UAI16" s="154"/>
      <c r="UAJ16" s="154"/>
      <c r="UAK16" s="154"/>
      <c r="UAL16" s="154"/>
      <c r="UAM16" s="154"/>
      <c r="UAN16" s="154"/>
      <c r="UAO16" s="154"/>
      <c r="UAP16" s="154"/>
      <c r="UAQ16" s="154"/>
      <c r="UAR16" s="154"/>
      <c r="UAS16" s="154"/>
      <c r="UAT16" s="154"/>
      <c r="UAU16" s="154"/>
      <c r="UAV16" s="154"/>
      <c r="UAW16" s="154"/>
      <c r="UAX16" s="154"/>
      <c r="UAY16" s="154"/>
      <c r="UAZ16" s="154"/>
      <c r="UBA16" s="154"/>
      <c r="UBB16" s="154"/>
      <c r="UBC16" s="154"/>
      <c r="UBD16" s="154"/>
      <c r="UBE16" s="154"/>
      <c r="UBF16" s="154"/>
      <c r="UBG16" s="154"/>
      <c r="UBH16" s="154"/>
      <c r="UBI16" s="154"/>
      <c r="UBJ16" s="154"/>
      <c r="UBK16" s="154"/>
      <c r="UBL16" s="154"/>
      <c r="UBM16" s="154"/>
      <c r="UBN16" s="154"/>
      <c r="UBO16" s="154"/>
      <c r="UBP16" s="154"/>
      <c r="UBQ16" s="154"/>
      <c r="UBR16" s="154"/>
      <c r="UBS16" s="154"/>
      <c r="UBT16" s="154"/>
      <c r="UBU16" s="154"/>
      <c r="UBV16" s="154"/>
      <c r="UBW16" s="154"/>
      <c r="UBX16" s="154"/>
      <c r="UBY16" s="154"/>
      <c r="UBZ16" s="154"/>
      <c r="UCA16" s="154"/>
      <c r="UCB16" s="154"/>
      <c r="UCC16" s="154"/>
      <c r="UCD16" s="154"/>
      <c r="UCE16" s="154"/>
      <c r="UCF16" s="154"/>
      <c r="UCG16" s="154"/>
      <c r="UCH16" s="154"/>
      <c r="UCI16" s="154"/>
      <c r="UCJ16" s="154"/>
      <c r="UCK16" s="154"/>
      <c r="UCL16" s="154"/>
      <c r="UCM16" s="154"/>
      <c r="UCN16" s="154"/>
      <c r="UCO16" s="154"/>
      <c r="UCP16" s="154"/>
      <c r="UCQ16" s="154"/>
      <c r="UCR16" s="154"/>
      <c r="UCS16" s="154"/>
      <c r="UCT16" s="154"/>
      <c r="UCU16" s="154"/>
      <c r="UCV16" s="154"/>
      <c r="UCW16" s="154"/>
      <c r="UCX16" s="154"/>
      <c r="UCY16" s="154"/>
      <c r="UCZ16" s="154"/>
      <c r="UDA16" s="154"/>
      <c r="UDB16" s="154"/>
      <c r="UDC16" s="154"/>
      <c r="UDD16" s="154"/>
      <c r="UDE16" s="154"/>
      <c r="UDF16" s="154"/>
      <c r="UDG16" s="154"/>
      <c r="UDH16" s="154"/>
      <c r="UDI16" s="154"/>
      <c r="UDJ16" s="154"/>
      <c r="UDK16" s="154"/>
      <c r="UDL16" s="154"/>
      <c r="UDM16" s="154"/>
      <c r="UDN16" s="154"/>
      <c r="UDO16" s="154"/>
      <c r="UDP16" s="154"/>
      <c r="UDQ16" s="154"/>
      <c r="UDR16" s="154"/>
      <c r="UDS16" s="154"/>
      <c r="UDT16" s="154"/>
      <c r="UDU16" s="154"/>
      <c r="UDV16" s="154"/>
      <c r="UDW16" s="154"/>
      <c r="UDX16" s="154"/>
      <c r="UDY16" s="154"/>
      <c r="UDZ16" s="154"/>
      <c r="UEA16" s="154"/>
      <c r="UEB16" s="154"/>
      <c r="UEC16" s="154"/>
      <c r="UED16" s="154"/>
      <c r="UEE16" s="154"/>
      <c r="UEF16" s="154"/>
      <c r="UEG16" s="154"/>
      <c r="UEH16" s="154"/>
      <c r="UEI16" s="154"/>
      <c r="UEJ16" s="154"/>
      <c r="UEK16" s="154"/>
      <c r="UEL16" s="154"/>
      <c r="UEM16" s="154"/>
      <c r="UEN16" s="154"/>
      <c r="UEO16" s="154"/>
      <c r="UEP16" s="154"/>
      <c r="UEQ16" s="154"/>
      <c r="UER16" s="154"/>
      <c r="UES16" s="154"/>
      <c r="UET16" s="154"/>
      <c r="UEU16" s="154"/>
      <c r="UEV16" s="154"/>
      <c r="UEW16" s="154"/>
      <c r="UEX16" s="154"/>
      <c r="UEY16" s="154"/>
      <c r="UEZ16" s="154"/>
      <c r="UFA16" s="154"/>
      <c r="UFB16" s="154"/>
      <c r="UFC16" s="154"/>
      <c r="UFD16" s="154"/>
      <c r="UFE16" s="154"/>
      <c r="UFF16" s="154"/>
      <c r="UFG16" s="154"/>
      <c r="UFH16" s="154"/>
      <c r="UFI16" s="154"/>
      <c r="UFJ16" s="154"/>
      <c r="UFK16" s="154"/>
      <c r="UFL16" s="154"/>
      <c r="UFM16" s="154"/>
      <c r="UFN16" s="154"/>
      <c r="UFO16" s="154"/>
      <c r="UFP16" s="154"/>
      <c r="UFQ16" s="154"/>
      <c r="UFR16" s="154"/>
      <c r="UFS16" s="154"/>
      <c r="UFT16" s="154"/>
      <c r="UFU16" s="154"/>
      <c r="UFV16" s="154"/>
      <c r="UFW16" s="154"/>
      <c r="UFX16" s="154"/>
      <c r="UFY16" s="154"/>
      <c r="UFZ16" s="154"/>
      <c r="UGA16" s="154"/>
      <c r="UGB16" s="154"/>
      <c r="UGC16" s="154"/>
      <c r="UGD16" s="154"/>
      <c r="UGE16" s="154"/>
      <c r="UGF16" s="154"/>
      <c r="UGG16" s="154"/>
      <c r="UGH16" s="154"/>
      <c r="UGI16" s="154"/>
      <c r="UGJ16" s="154"/>
      <c r="UGK16" s="154"/>
      <c r="UGL16" s="154"/>
      <c r="UGM16" s="154"/>
      <c r="UGN16" s="154"/>
      <c r="UGO16" s="154"/>
      <c r="UGP16" s="154"/>
      <c r="UGQ16" s="154"/>
      <c r="UGR16" s="154"/>
      <c r="UGS16" s="154"/>
      <c r="UGT16" s="154"/>
      <c r="UGU16" s="154"/>
      <c r="UGV16" s="154"/>
      <c r="UGW16" s="154"/>
      <c r="UGX16" s="154"/>
      <c r="UGY16" s="154"/>
      <c r="UGZ16" s="154"/>
      <c r="UHA16" s="154"/>
      <c r="UHB16" s="154"/>
      <c r="UHC16" s="154"/>
      <c r="UHD16" s="154"/>
      <c r="UHE16" s="154"/>
      <c r="UHF16" s="154"/>
      <c r="UHG16" s="154"/>
      <c r="UHH16" s="154"/>
      <c r="UHI16" s="154"/>
      <c r="UHJ16" s="154"/>
      <c r="UHK16" s="154"/>
      <c r="UHL16" s="154"/>
      <c r="UHM16" s="154"/>
      <c r="UHN16" s="154"/>
      <c r="UHO16" s="154"/>
      <c r="UHP16" s="154"/>
      <c r="UHQ16" s="154"/>
      <c r="UHR16" s="154"/>
      <c r="UHS16" s="154"/>
      <c r="UHT16" s="154"/>
      <c r="UHU16" s="154"/>
      <c r="UHV16" s="154"/>
      <c r="UHW16" s="154"/>
      <c r="UHX16" s="154"/>
      <c r="UHY16" s="154"/>
      <c r="UHZ16" s="154"/>
      <c r="UIA16" s="154"/>
      <c r="UIB16" s="154"/>
      <c r="UIC16" s="154"/>
      <c r="UID16" s="154"/>
      <c r="UIE16" s="154"/>
      <c r="UIF16" s="154"/>
      <c r="UIG16" s="154"/>
      <c r="UIH16" s="154"/>
      <c r="UII16" s="154"/>
      <c r="UIJ16" s="154"/>
      <c r="UIK16" s="154"/>
      <c r="UIL16" s="154"/>
      <c r="UIM16" s="154"/>
      <c r="UIN16" s="154"/>
      <c r="UIO16" s="154"/>
      <c r="UIP16" s="154"/>
      <c r="UIQ16" s="154"/>
      <c r="UIR16" s="154"/>
      <c r="UIS16" s="154"/>
      <c r="UIT16" s="154"/>
      <c r="UIU16" s="154"/>
      <c r="UIV16" s="154"/>
      <c r="UIW16" s="154"/>
      <c r="UIX16" s="154"/>
      <c r="UIY16" s="154"/>
      <c r="UIZ16" s="154"/>
      <c r="UJA16" s="154"/>
      <c r="UJB16" s="154"/>
      <c r="UJC16" s="154"/>
      <c r="UJD16" s="154"/>
      <c r="UJE16" s="154"/>
      <c r="UJF16" s="154"/>
      <c r="UJG16" s="154"/>
      <c r="UJH16" s="154"/>
      <c r="UJI16" s="154"/>
      <c r="UJJ16" s="154"/>
      <c r="UJK16" s="154"/>
      <c r="UJL16" s="154"/>
      <c r="UJM16" s="154"/>
      <c r="UJN16" s="154"/>
      <c r="UJO16" s="154"/>
      <c r="UJP16" s="154"/>
      <c r="UJQ16" s="154"/>
      <c r="UJR16" s="154"/>
      <c r="UJS16" s="154"/>
      <c r="UJT16" s="154"/>
      <c r="UJU16" s="154"/>
      <c r="UJV16" s="154"/>
      <c r="UJW16" s="154"/>
      <c r="UJX16" s="154"/>
      <c r="UJY16" s="154"/>
      <c r="UJZ16" s="154"/>
      <c r="UKA16" s="154"/>
      <c r="UKB16" s="154"/>
      <c r="UKC16" s="154"/>
      <c r="UKD16" s="154"/>
      <c r="UKE16" s="154"/>
      <c r="UKF16" s="154"/>
      <c r="UKG16" s="154"/>
      <c r="UKH16" s="154"/>
      <c r="UKI16" s="154"/>
      <c r="UKJ16" s="154"/>
      <c r="UKK16" s="154"/>
      <c r="UKL16" s="154"/>
      <c r="UKM16" s="154"/>
      <c r="UKN16" s="154"/>
      <c r="UKO16" s="154"/>
      <c r="UKP16" s="154"/>
      <c r="UKQ16" s="154"/>
      <c r="UKR16" s="154"/>
      <c r="UKS16" s="154"/>
      <c r="UKT16" s="154"/>
      <c r="UKU16" s="154"/>
      <c r="UKV16" s="154"/>
      <c r="UKW16" s="154"/>
      <c r="UKX16" s="154"/>
      <c r="UKY16" s="154"/>
      <c r="UKZ16" s="154"/>
      <c r="ULA16" s="154"/>
      <c r="ULB16" s="154"/>
      <c r="ULC16" s="154"/>
      <c r="ULD16" s="154"/>
      <c r="ULE16" s="154"/>
      <c r="ULF16" s="154"/>
      <c r="ULG16" s="154"/>
      <c r="ULH16" s="154"/>
      <c r="ULI16" s="154"/>
      <c r="ULJ16" s="154"/>
      <c r="ULK16" s="154"/>
      <c r="ULL16" s="154"/>
      <c r="ULM16" s="154"/>
      <c r="ULN16" s="154"/>
      <c r="ULO16" s="154"/>
      <c r="ULP16" s="154"/>
      <c r="ULQ16" s="154"/>
      <c r="ULR16" s="154"/>
      <c r="ULS16" s="154"/>
      <c r="ULT16" s="154"/>
      <c r="ULU16" s="154"/>
      <c r="ULV16" s="154"/>
      <c r="ULW16" s="154"/>
      <c r="ULX16" s="154"/>
      <c r="ULY16" s="154"/>
      <c r="ULZ16" s="154"/>
      <c r="UMA16" s="154"/>
      <c r="UMB16" s="154"/>
      <c r="UMC16" s="154"/>
      <c r="UMD16" s="154"/>
      <c r="UME16" s="154"/>
      <c r="UMF16" s="154"/>
      <c r="UMG16" s="154"/>
      <c r="UMH16" s="154"/>
      <c r="UMI16" s="154"/>
      <c r="UMJ16" s="154"/>
      <c r="UMK16" s="154"/>
      <c r="UML16" s="154"/>
      <c r="UMM16" s="154"/>
      <c r="UMN16" s="154"/>
      <c r="UMO16" s="154"/>
      <c r="UMP16" s="154"/>
      <c r="UMQ16" s="154"/>
      <c r="UMR16" s="154"/>
      <c r="UMS16" s="154"/>
      <c r="UMT16" s="154"/>
      <c r="UMU16" s="154"/>
      <c r="UMV16" s="154"/>
      <c r="UMW16" s="154"/>
      <c r="UMX16" s="154"/>
      <c r="UMY16" s="154"/>
      <c r="UMZ16" s="154"/>
      <c r="UNA16" s="154"/>
      <c r="UNB16" s="154"/>
      <c r="UNC16" s="154"/>
      <c r="UND16" s="154"/>
      <c r="UNE16" s="154"/>
      <c r="UNF16" s="154"/>
      <c r="UNG16" s="154"/>
      <c r="UNH16" s="154"/>
      <c r="UNI16" s="154"/>
      <c r="UNJ16" s="154"/>
      <c r="UNK16" s="154"/>
      <c r="UNL16" s="154"/>
      <c r="UNM16" s="154"/>
      <c r="UNN16" s="154"/>
      <c r="UNO16" s="154"/>
      <c r="UNP16" s="154"/>
      <c r="UNQ16" s="154"/>
      <c r="UNR16" s="154"/>
      <c r="UNS16" s="154"/>
      <c r="UNT16" s="154"/>
      <c r="UNU16" s="154"/>
      <c r="UNV16" s="154"/>
      <c r="UNW16" s="154"/>
      <c r="UNX16" s="154"/>
      <c r="UNY16" s="154"/>
      <c r="UNZ16" s="154"/>
      <c r="UOA16" s="154"/>
      <c r="UOB16" s="154"/>
      <c r="UOC16" s="154"/>
      <c r="UOD16" s="154"/>
      <c r="UOE16" s="154"/>
      <c r="UOF16" s="154"/>
      <c r="UOG16" s="154"/>
      <c r="UOH16" s="154"/>
      <c r="UOI16" s="154"/>
      <c r="UOJ16" s="154"/>
      <c r="UOK16" s="154"/>
      <c r="UOL16" s="154"/>
      <c r="UOM16" s="154"/>
      <c r="UON16" s="154"/>
      <c r="UOO16" s="154"/>
      <c r="UOP16" s="154"/>
      <c r="UOQ16" s="154"/>
      <c r="UOR16" s="154"/>
      <c r="UOS16" s="154"/>
      <c r="UOT16" s="154"/>
      <c r="UOU16" s="154"/>
      <c r="UOV16" s="154"/>
      <c r="UOW16" s="154"/>
      <c r="UOX16" s="154"/>
      <c r="UOY16" s="154"/>
      <c r="UOZ16" s="154"/>
      <c r="UPA16" s="154"/>
      <c r="UPB16" s="154"/>
      <c r="UPC16" s="154"/>
      <c r="UPD16" s="154"/>
      <c r="UPE16" s="154"/>
      <c r="UPF16" s="154"/>
      <c r="UPG16" s="154"/>
      <c r="UPH16" s="154"/>
      <c r="UPI16" s="154"/>
      <c r="UPJ16" s="154"/>
      <c r="UPK16" s="154"/>
      <c r="UPL16" s="154"/>
      <c r="UPM16" s="154"/>
      <c r="UPN16" s="154"/>
      <c r="UPO16" s="154"/>
      <c r="UPP16" s="154"/>
      <c r="UPQ16" s="154"/>
      <c r="UPR16" s="154"/>
      <c r="UPS16" s="154"/>
      <c r="UPT16" s="154"/>
      <c r="UPU16" s="154"/>
      <c r="UPV16" s="154"/>
      <c r="UPW16" s="154"/>
      <c r="UPX16" s="154"/>
      <c r="UPY16" s="154"/>
      <c r="UPZ16" s="154"/>
      <c r="UQA16" s="154"/>
      <c r="UQB16" s="154"/>
      <c r="UQC16" s="154"/>
      <c r="UQD16" s="154"/>
      <c r="UQE16" s="154"/>
      <c r="UQF16" s="154"/>
      <c r="UQG16" s="154"/>
      <c r="UQH16" s="154"/>
      <c r="UQI16" s="154"/>
      <c r="UQJ16" s="154"/>
      <c r="UQK16" s="154"/>
      <c r="UQL16" s="154"/>
      <c r="UQM16" s="154"/>
      <c r="UQN16" s="154"/>
      <c r="UQO16" s="154"/>
      <c r="UQP16" s="154"/>
      <c r="UQQ16" s="154"/>
      <c r="UQR16" s="154"/>
      <c r="UQS16" s="154"/>
      <c r="UQT16" s="154"/>
      <c r="UQU16" s="154"/>
      <c r="UQV16" s="154"/>
      <c r="UQW16" s="154"/>
      <c r="UQX16" s="154"/>
      <c r="UQY16" s="154"/>
      <c r="UQZ16" s="154"/>
      <c r="URA16" s="154"/>
      <c r="URB16" s="154"/>
      <c r="URC16" s="154"/>
      <c r="URD16" s="154"/>
      <c r="URE16" s="154"/>
      <c r="URF16" s="154"/>
      <c r="URG16" s="154"/>
      <c r="URH16" s="154"/>
      <c r="URI16" s="154"/>
      <c r="URJ16" s="154"/>
      <c r="URK16" s="154"/>
      <c r="URL16" s="154"/>
      <c r="URM16" s="154"/>
      <c r="URN16" s="154"/>
      <c r="URO16" s="154"/>
      <c r="URP16" s="154"/>
      <c r="URQ16" s="154"/>
      <c r="URR16" s="154"/>
      <c r="URS16" s="154"/>
      <c r="URT16" s="154"/>
      <c r="URU16" s="154"/>
      <c r="URV16" s="154"/>
      <c r="URW16" s="154"/>
      <c r="URX16" s="154"/>
      <c r="URY16" s="154"/>
      <c r="URZ16" s="154"/>
      <c r="USA16" s="154"/>
      <c r="USB16" s="154"/>
      <c r="USC16" s="154"/>
      <c r="USD16" s="154"/>
      <c r="USE16" s="154"/>
      <c r="USF16" s="154"/>
      <c r="USG16" s="154"/>
      <c r="USH16" s="154"/>
      <c r="USI16" s="154"/>
      <c r="USJ16" s="154"/>
      <c r="USK16" s="154"/>
      <c r="USL16" s="154"/>
      <c r="USM16" s="154"/>
      <c r="USN16" s="154"/>
      <c r="USO16" s="154"/>
      <c r="USP16" s="154"/>
      <c r="USQ16" s="154"/>
      <c r="USR16" s="154"/>
      <c r="USS16" s="154"/>
      <c r="UST16" s="154"/>
      <c r="USU16" s="154"/>
      <c r="USV16" s="154"/>
      <c r="USW16" s="154"/>
      <c r="USX16" s="154"/>
      <c r="USY16" s="154"/>
      <c r="USZ16" s="154"/>
      <c r="UTA16" s="154"/>
      <c r="UTB16" s="154"/>
      <c r="UTC16" s="154"/>
      <c r="UTD16" s="154"/>
      <c r="UTE16" s="154"/>
      <c r="UTF16" s="154"/>
      <c r="UTG16" s="154"/>
      <c r="UTH16" s="154"/>
      <c r="UTI16" s="154"/>
      <c r="UTJ16" s="154"/>
      <c r="UTK16" s="154"/>
      <c r="UTL16" s="154"/>
      <c r="UTM16" s="154"/>
      <c r="UTN16" s="154"/>
      <c r="UTO16" s="154"/>
      <c r="UTP16" s="154"/>
      <c r="UTQ16" s="154"/>
      <c r="UTR16" s="154"/>
      <c r="UTS16" s="154"/>
      <c r="UTT16" s="154"/>
      <c r="UTU16" s="154"/>
      <c r="UTV16" s="154"/>
      <c r="UTW16" s="154"/>
      <c r="UTX16" s="154"/>
      <c r="UTY16" s="154"/>
      <c r="UTZ16" s="154"/>
      <c r="UUA16" s="154"/>
      <c r="UUB16" s="154"/>
      <c r="UUC16" s="154"/>
      <c r="UUD16" s="154"/>
      <c r="UUE16" s="154"/>
      <c r="UUF16" s="154"/>
      <c r="UUG16" s="154"/>
      <c r="UUH16" s="154"/>
      <c r="UUI16" s="154"/>
      <c r="UUJ16" s="154"/>
      <c r="UUK16" s="154"/>
      <c r="UUL16" s="154"/>
      <c r="UUM16" s="154"/>
      <c r="UUN16" s="154"/>
      <c r="UUO16" s="154"/>
      <c r="UUP16" s="154"/>
      <c r="UUQ16" s="154"/>
      <c r="UUR16" s="154"/>
      <c r="UUS16" s="154"/>
      <c r="UUT16" s="154"/>
      <c r="UUU16" s="154"/>
      <c r="UUV16" s="154"/>
      <c r="UUW16" s="154"/>
      <c r="UUX16" s="154"/>
      <c r="UUY16" s="154"/>
      <c r="UUZ16" s="154"/>
      <c r="UVA16" s="154"/>
      <c r="UVB16" s="154"/>
      <c r="UVC16" s="154"/>
      <c r="UVD16" s="154"/>
      <c r="UVE16" s="154"/>
      <c r="UVF16" s="154"/>
      <c r="UVG16" s="154"/>
      <c r="UVH16" s="154"/>
      <c r="UVI16" s="154"/>
      <c r="UVJ16" s="154"/>
      <c r="UVK16" s="154"/>
      <c r="UVL16" s="154"/>
      <c r="UVM16" s="154"/>
      <c r="UVN16" s="154"/>
      <c r="UVO16" s="154"/>
      <c r="UVP16" s="154"/>
      <c r="UVQ16" s="154"/>
      <c r="UVR16" s="154"/>
      <c r="UVS16" s="154"/>
      <c r="UVT16" s="154"/>
      <c r="UVU16" s="154"/>
      <c r="UVV16" s="154"/>
      <c r="UVW16" s="154"/>
      <c r="UVX16" s="154"/>
      <c r="UVY16" s="154"/>
      <c r="UVZ16" s="154"/>
      <c r="UWA16" s="154"/>
      <c r="UWB16" s="154"/>
      <c r="UWC16" s="154"/>
      <c r="UWD16" s="154"/>
      <c r="UWE16" s="154"/>
      <c r="UWF16" s="154"/>
      <c r="UWG16" s="154"/>
      <c r="UWH16" s="154"/>
      <c r="UWI16" s="154"/>
      <c r="UWJ16" s="154"/>
      <c r="UWK16" s="154"/>
      <c r="UWL16" s="154"/>
      <c r="UWM16" s="154"/>
      <c r="UWN16" s="154"/>
      <c r="UWO16" s="154"/>
      <c r="UWP16" s="154"/>
      <c r="UWQ16" s="154"/>
      <c r="UWR16" s="154"/>
      <c r="UWS16" s="154"/>
      <c r="UWT16" s="154"/>
      <c r="UWU16" s="154"/>
      <c r="UWV16" s="154"/>
      <c r="UWW16" s="154"/>
      <c r="UWX16" s="154"/>
      <c r="UWY16" s="154"/>
      <c r="UWZ16" s="154"/>
      <c r="UXA16" s="154"/>
      <c r="UXB16" s="154"/>
      <c r="UXC16" s="154"/>
      <c r="UXD16" s="154"/>
      <c r="UXE16" s="154"/>
      <c r="UXF16" s="154"/>
      <c r="UXG16" s="154"/>
      <c r="UXH16" s="154"/>
      <c r="UXI16" s="154"/>
      <c r="UXJ16" s="154"/>
      <c r="UXK16" s="154"/>
      <c r="UXL16" s="154"/>
      <c r="UXM16" s="154"/>
      <c r="UXN16" s="154"/>
      <c r="UXO16" s="154"/>
      <c r="UXP16" s="154"/>
      <c r="UXQ16" s="154"/>
      <c r="UXR16" s="154"/>
      <c r="UXS16" s="154"/>
      <c r="UXT16" s="154"/>
      <c r="UXU16" s="154"/>
      <c r="UXV16" s="154"/>
      <c r="UXW16" s="154"/>
      <c r="UXX16" s="154"/>
      <c r="UXY16" s="154"/>
      <c r="UXZ16" s="154"/>
      <c r="UYA16" s="154"/>
      <c r="UYB16" s="154"/>
      <c r="UYC16" s="154"/>
      <c r="UYD16" s="154"/>
      <c r="UYE16" s="154"/>
      <c r="UYF16" s="154"/>
      <c r="UYG16" s="154"/>
      <c r="UYH16" s="154"/>
      <c r="UYI16" s="154"/>
      <c r="UYJ16" s="154"/>
      <c r="UYK16" s="154"/>
      <c r="UYL16" s="154"/>
      <c r="UYM16" s="154"/>
      <c r="UYN16" s="154"/>
      <c r="UYO16" s="154"/>
      <c r="UYP16" s="154"/>
      <c r="UYQ16" s="154"/>
      <c r="UYR16" s="154"/>
      <c r="UYS16" s="154"/>
      <c r="UYT16" s="154"/>
      <c r="UYU16" s="154"/>
      <c r="UYV16" s="154"/>
      <c r="UYW16" s="154"/>
      <c r="UYX16" s="154"/>
      <c r="UYY16" s="154"/>
      <c r="UYZ16" s="154"/>
      <c r="UZA16" s="154"/>
      <c r="UZB16" s="154"/>
      <c r="UZC16" s="154"/>
      <c r="UZD16" s="154"/>
      <c r="UZE16" s="154"/>
      <c r="UZF16" s="154"/>
      <c r="UZG16" s="154"/>
      <c r="UZH16" s="154"/>
      <c r="UZI16" s="154"/>
      <c r="UZJ16" s="154"/>
      <c r="UZK16" s="154"/>
      <c r="UZL16" s="154"/>
      <c r="UZM16" s="154"/>
      <c r="UZN16" s="154"/>
      <c r="UZO16" s="154"/>
      <c r="UZP16" s="154"/>
      <c r="UZQ16" s="154"/>
      <c r="UZR16" s="154"/>
      <c r="UZS16" s="154"/>
      <c r="UZT16" s="154"/>
      <c r="UZU16" s="154"/>
      <c r="UZV16" s="154"/>
      <c r="UZW16" s="154"/>
      <c r="UZX16" s="154"/>
      <c r="UZY16" s="154"/>
      <c r="UZZ16" s="154"/>
      <c r="VAA16" s="154"/>
      <c r="VAB16" s="154"/>
      <c r="VAC16" s="154"/>
      <c r="VAD16" s="154"/>
      <c r="VAE16" s="154"/>
      <c r="VAF16" s="154"/>
      <c r="VAG16" s="154"/>
      <c r="VAH16" s="154"/>
      <c r="VAI16" s="154"/>
      <c r="VAJ16" s="154"/>
      <c r="VAK16" s="154"/>
      <c r="VAL16" s="154"/>
      <c r="VAM16" s="154"/>
      <c r="VAN16" s="154"/>
      <c r="VAO16" s="154"/>
      <c r="VAP16" s="154"/>
      <c r="VAQ16" s="154"/>
      <c r="VAR16" s="154"/>
      <c r="VAS16" s="154"/>
      <c r="VAT16" s="154"/>
      <c r="VAU16" s="154"/>
      <c r="VAV16" s="154"/>
      <c r="VAW16" s="154"/>
      <c r="VAX16" s="154"/>
      <c r="VAY16" s="154"/>
      <c r="VAZ16" s="154"/>
      <c r="VBA16" s="154"/>
      <c r="VBB16" s="154"/>
      <c r="VBC16" s="154"/>
      <c r="VBD16" s="154"/>
      <c r="VBE16" s="154"/>
      <c r="VBF16" s="154"/>
      <c r="VBG16" s="154"/>
      <c r="VBH16" s="154"/>
      <c r="VBI16" s="154"/>
      <c r="VBJ16" s="154"/>
      <c r="VBK16" s="154"/>
      <c r="VBL16" s="154"/>
      <c r="VBM16" s="154"/>
      <c r="VBN16" s="154"/>
      <c r="VBO16" s="154"/>
      <c r="VBP16" s="154"/>
      <c r="VBQ16" s="154"/>
      <c r="VBR16" s="154"/>
      <c r="VBS16" s="154"/>
      <c r="VBT16" s="154"/>
      <c r="VBU16" s="154"/>
      <c r="VBV16" s="154"/>
      <c r="VBW16" s="154"/>
      <c r="VBX16" s="154"/>
      <c r="VBY16" s="154"/>
      <c r="VBZ16" s="154"/>
      <c r="VCA16" s="154"/>
      <c r="VCB16" s="154"/>
      <c r="VCC16" s="154"/>
      <c r="VCD16" s="154"/>
      <c r="VCE16" s="154"/>
      <c r="VCF16" s="154"/>
      <c r="VCG16" s="154"/>
      <c r="VCH16" s="154"/>
      <c r="VCI16" s="154"/>
      <c r="VCJ16" s="154"/>
      <c r="VCK16" s="154"/>
      <c r="VCL16" s="154"/>
      <c r="VCM16" s="154"/>
      <c r="VCN16" s="154"/>
      <c r="VCO16" s="154"/>
      <c r="VCP16" s="154"/>
      <c r="VCQ16" s="154"/>
      <c r="VCR16" s="154"/>
      <c r="VCS16" s="154"/>
      <c r="VCT16" s="154"/>
      <c r="VCU16" s="154"/>
      <c r="VCV16" s="154"/>
      <c r="VCW16" s="154"/>
      <c r="VCX16" s="154"/>
      <c r="VCY16" s="154"/>
      <c r="VCZ16" s="154"/>
      <c r="VDA16" s="154"/>
      <c r="VDB16" s="154"/>
      <c r="VDC16" s="154"/>
      <c r="VDD16" s="154"/>
      <c r="VDE16" s="154"/>
      <c r="VDF16" s="154"/>
      <c r="VDG16" s="154"/>
      <c r="VDH16" s="154"/>
      <c r="VDI16" s="154"/>
      <c r="VDJ16" s="154"/>
      <c r="VDK16" s="154"/>
      <c r="VDL16" s="154"/>
      <c r="VDM16" s="154"/>
      <c r="VDN16" s="154"/>
      <c r="VDO16" s="154"/>
      <c r="VDP16" s="154"/>
      <c r="VDQ16" s="154"/>
      <c r="VDR16" s="154"/>
      <c r="VDS16" s="154"/>
      <c r="VDT16" s="154"/>
      <c r="VDU16" s="154"/>
      <c r="VDV16" s="154"/>
      <c r="VDW16" s="154"/>
      <c r="VDX16" s="154"/>
      <c r="VDY16" s="154"/>
      <c r="VDZ16" s="154"/>
      <c r="VEA16" s="154"/>
      <c r="VEB16" s="154"/>
      <c r="VEC16" s="154"/>
      <c r="VED16" s="154"/>
      <c r="VEE16" s="154"/>
      <c r="VEF16" s="154"/>
      <c r="VEG16" s="154"/>
      <c r="VEH16" s="154"/>
      <c r="VEI16" s="154"/>
      <c r="VEJ16" s="154"/>
      <c r="VEK16" s="154"/>
      <c r="VEL16" s="154"/>
      <c r="VEM16" s="154"/>
      <c r="VEN16" s="154"/>
      <c r="VEO16" s="154"/>
      <c r="VEP16" s="154"/>
      <c r="VEQ16" s="154"/>
      <c r="VER16" s="154"/>
      <c r="VES16" s="154"/>
      <c r="VET16" s="154"/>
      <c r="VEU16" s="154"/>
      <c r="VEV16" s="154"/>
      <c r="VEW16" s="154"/>
      <c r="VEX16" s="154"/>
      <c r="VEY16" s="154"/>
      <c r="VEZ16" s="154"/>
      <c r="VFA16" s="154"/>
      <c r="VFB16" s="154"/>
      <c r="VFC16" s="154"/>
      <c r="VFD16" s="154"/>
      <c r="VFE16" s="154"/>
      <c r="VFF16" s="154"/>
      <c r="VFG16" s="154"/>
      <c r="VFH16" s="154"/>
      <c r="VFI16" s="154"/>
      <c r="VFJ16" s="154"/>
      <c r="VFK16" s="154"/>
      <c r="VFL16" s="154"/>
      <c r="VFM16" s="154"/>
      <c r="VFN16" s="154"/>
      <c r="VFO16" s="154"/>
      <c r="VFP16" s="154"/>
      <c r="VFQ16" s="154"/>
      <c r="VFR16" s="154"/>
      <c r="VFS16" s="154"/>
      <c r="VFT16" s="154"/>
      <c r="VFU16" s="154"/>
      <c r="VFV16" s="154"/>
      <c r="VFW16" s="154"/>
      <c r="VFX16" s="154"/>
      <c r="VFY16" s="154"/>
      <c r="VFZ16" s="154"/>
      <c r="VGA16" s="154"/>
      <c r="VGB16" s="154"/>
      <c r="VGC16" s="154"/>
      <c r="VGD16" s="154"/>
      <c r="VGE16" s="154"/>
      <c r="VGF16" s="154"/>
      <c r="VGG16" s="154"/>
      <c r="VGH16" s="154"/>
      <c r="VGI16" s="154"/>
      <c r="VGJ16" s="154"/>
      <c r="VGK16" s="154"/>
      <c r="VGL16" s="154"/>
      <c r="VGM16" s="154"/>
      <c r="VGN16" s="154"/>
      <c r="VGO16" s="154"/>
      <c r="VGP16" s="154"/>
      <c r="VGQ16" s="154"/>
      <c r="VGR16" s="154"/>
      <c r="VGS16" s="154"/>
      <c r="VGT16" s="154"/>
      <c r="VGU16" s="154"/>
      <c r="VGV16" s="154"/>
      <c r="VGW16" s="154"/>
      <c r="VGX16" s="154"/>
      <c r="VGY16" s="154"/>
      <c r="VGZ16" s="154"/>
      <c r="VHA16" s="154"/>
      <c r="VHB16" s="154"/>
      <c r="VHC16" s="154"/>
      <c r="VHD16" s="154"/>
      <c r="VHE16" s="154"/>
      <c r="VHF16" s="154"/>
      <c r="VHG16" s="154"/>
      <c r="VHH16" s="154"/>
      <c r="VHI16" s="154"/>
      <c r="VHJ16" s="154"/>
      <c r="VHK16" s="154"/>
      <c r="VHL16" s="154"/>
      <c r="VHM16" s="154"/>
      <c r="VHN16" s="154"/>
      <c r="VHO16" s="154"/>
      <c r="VHP16" s="154"/>
      <c r="VHQ16" s="154"/>
      <c r="VHR16" s="154"/>
      <c r="VHS16" s="154"/>
      <c r="VHT16" s="154"/>
      <c r="VHU16" s="154"/>
      <c r="VHV16" s="154"/>
      <c r="VHW16" s="154"/>
      <c r="VHX16" s="154"/>
      <c r="VHY16" s="154"/>
      <c r="VHZ16" s="154"/>
      <c r="VIA16" s="154"/>
      <c r="VIB16" s="154"/>
      <c r="VIC16" s="154"/>
      <c r="VID16" s="154"/>
      <c r="VIE16" s="154"/>
      <c r="VIF16" s="154"/>
      <c r="VIG16" s="154"/>
      <c r="VIH16" s="154"/>
      <c r="VII16" s="154"/>
      <c r="VIJ16" s="154"/>
      <c r="VIK16" s="154"/>
      <c r="VIL16" s="154"/>
      <c r="VIM16" s="154"/>
      <c r="VIN16" s="154"/>
      <c r="VIO16" s="154"/>
      <c r="VIP16" s="154"/>
      <c r="VIQ16" s="154"/>
      <c r="VIR16" s="154"/>
      <c r="VIS16" s="154"/>
      <c r="VIT16" s="154"/>
      <c r="VIU16" s="154"/>
      <c r="VIV16" s="154"/>
      <c r="VIW16" s="154"/>
      <c r="VIX16" s="154"/>
      <c r="VIY16" s="154"/>
      <c r="VIZ16" s="154"/>
      <c r="VJA16" s="154"/>
      <c r="VJB16" s="154"/>
      <c r="VJC16" s="154"/>
      <c r="VJD16" s="154"/>
      <c r="VJE16" s="154"/>
      <c r="VJF16" s="154"/>
      <c r="VJG16" s="154"/>
      <c r="VJH16" s="154"/>
      <c r="VJI16" s="154"/>
      <c r="VJJ16" s="154"/>
      <c r="VJK16" s="154"/>
      <c r="VJL16" s="154"/>
      <c r="VJM16" s="154"/>
      <c r="VJN16" s="154"/>
      <c r="VJO16" s="154"/>
      <c r="VJP16" s="154"/>
      <c r="VJQ16" s="154"/>
      <c r="VJR16" s="154"/>
      <c r="VJS16" s="154"/>
      <c r="VJT16" s="154"/>
      <c r="VJU16" s="154"/>
      <c r="VJV16" s="154"/>
      <c r="VJW16" s="154"/>
      <c r="VJX16" s="154"/>
      <c r="VJY16" s="154"/>
      <c r="VJZ16" s="154"/>
      <c r="VKA16" s="154"/>
      <c r="VKB16" s="154"/>
      <c r="VKC16" s="154"/>
      <c r="VKD16" s="154"/>
      <c r="VKE16" s="154"/>
      <c r="VKF16" s="154"/>
      <c r="VKG16" s="154"/>
      <c r="VKH16" s="154"/>
      <c r="VKI16" s="154"/>
      <c r="VKJ16" s="154"/>
      <c r="VKK16" s="154"/>
      <c r="VKL16" s="154"/>
      <c r="VKM16" s="154"/>
      <c r="VKN16" s="154"/>
      <c r="VKO16" s="154"/>
      <c r="VKP16" s="154"/>
      <c r="VKQ16" s="154"/>
      <c r="VKR16" s="154"/>
      <c r="VKS16" s="154"/>
      <c r="VKT16" s="154"/>
      <c r="VKU16" s="154"/>
      <c r="VKV16" s="154"/>
      <c r="VKW16" s="154"/>
      <c r="VKX16" s="154"/>
      <c r="VKY16" s="154"/>
      <c r="VKZ16" s="154"/>
      <c r="VLA16" s="154"/>
      <c r="VLB16" s="154"/>
      <c r="VLC16" s="154"/>
      <c r="VLD16" s="154"/>
      <c r="VLE16" s="154"/>
      <c r="VLF16" s="154"/>
      <c r="VLG16" s="154"/>
      <c r="VLH16" s="154"/>
      <c r="VLI16" s="154"/>
      <c r="VLJ16" s="154"/>
      <c r="VLK16" s="154"/>
      <c r="VLL16" s="154"/>
      <c r="VLM16" s="154"/>
      <c r="VLN16" s="154"/>
      <c r="VLO16" s="154"/>
      <c r="VLP16" s="154"/>
      <c r="VLQ16" s="154"/>
      <c r="VLR16" s="154"/>
      <c r="VLS16" s="154"/>
      <c r="VLT16" s="154"/>
      <c r="VLU16" s="154"/>
      <c r="VLV16" s="154"/>
      <c r="VLW16" s="154"/>
      <c r="VLX16" s="154"/>
      <c r="VLY16" s="154"/>
      <c r="VLZ16" s="154"/>
      <c r="VMA16" s="154"/>
      <c r="VMB16" s="154"/>
      <c r="VMC16" s="154"/>
      <c r="VMD16" s="154"/>
      <c r="VME16" s="154"/>
      <c r="VMF16" s="154"/>
      <c r="VMG16" s="154"/>
      <c r="VMH16" s="154"/>
      <c r="VMI16" s="154"/>
      <c r="VMJ16" s="154"/>
      <c r="VMK16" s="154"/>
      <c r="VML16" s="154"/>
      <c r="VMM16" s="154"/>
      <c r="VMN16" s="154"/>
      <c r="VMO16" s="154"/>
      <c r="VMP16" s="154"/>
      <c r="VMQ16" s="154"/>
      <c r="VMR16" s="154"/>
      <c r="VMS16" s="154"/>
      <c r="VMT16" s="154"/>
      <c r="VMU16" s="154"/>
      <c r="VMV16" s="154"/>
      <c r="VMW16" s="154"/>
      <c r="VMX16" s="154"/>
      <c r="VMY16" s="154"/>
      <c r="VMZ16" s="154"/>
      <c r="VNA16" s="154"/>
      <c r="VNB16" s="154"/>
      <c r="VNC16" s="154"/>
      <c r="VND16" s="154"/>
      <c r="VNE16" s="154"/>
      <c r="VNF16" s="154"/>
      <c r="VNG16" s="154"/>
      <c r="VNH16" s="154"/>
      <c r="VNI16" s="154"/>
      <c r="VNJ16" s="154"/>
      <c r="VNK16" s="154"/>
      <c r="VNL16" s="154"/>
      <c r="VNM16" s="154"/>
      <c r="VNN16" s="154"/>
      <c r="VNO16" s="154"/>
      <c r="VNP16" s="154"/>
      <c r="VNQ16" s="154"/>
      <c r="VNR16" s="154"/>
      <c r="VNS16" s="154"/>
      <c r="VNT16" s="154"/>
      <c r="VNU16" s="154"/>
      <c r="VNV16" s="154"/>
      <c r="VNW16" s="154"/>
      <c r="VNX16" s="154"/>
      <c r="VNY16" s="154"/>
      <c r="VNZ16" s="154"/>
      <c r="VOA16" s="154"/>
      <c r="VOB16" s="154"/>
      <c r="VOC16" s="154"/>
      <c r="VOD16" s="154"/>
      <c r="VOE16" s="154"/>
      <c r="VOF16" s="154"/>
      <c r="VOG16" s="154"/>
      <c r="VOH16" s="154"/>
      <c r="VOI16" s="154"/>
      <c r="VOJ16" s="154"/>
      <c r="VOK16" s="154"/>
      <c r="VOL16" s="154"/>
      <c r="VOM16" s="154"/>
      <c r="VON16" s="154"/>
      <c r="VOO16" s="154"/>
      <c r="VOP16" s="154"/>
      <c r="VOQ16" s="154"/>
      <c r="VOR16" s="154"/>
      <c r="VOS16" s="154"/>
      <c r="VOT16" s="154"/>
      <c r="VOU16" s="154"/>
      <c r="VOV16" s="154"/>
      <c r="VOW16" s="154"/>
      <c r="VOX16" s="154"/>
      <c r="VOY16" s="154"/>
      <c r="VOZ16" s="154"/>
      <c r="VPA16" s="154"/>
      <c r="VPB16" s="154"/>
      <c r="VPC16" s="154"/>
      <c r="VPD16" s="154"/>
      <c r="VPE16" s="154"/>
      <c r="VPF16" s="154"/>
      <c r="VPG16" s="154"/>
      <c r="VPH16" s="154"/>
      <c r="VPI16" s="154"/>
      <c r="VPJ16" s="154"/>
      <c r="VPK16" s="154"/>
      <c r="VPL16" s="154"/>
      <c r="VPM16" s="154"/>
      <c r="VPN16" s="154"/>
      <c r="VPO16" s="154"/>
      <c r="VPP16" s="154"/>
      <c r="VPQ16" s="154"/>
      <c r="VPR16" s="154"/>
      <c r="VPS16" s="154"/>
      <c r="VPT16" s="154"/>
      <c r="VPU16" s="154"/>
      <c r="VPV16" s="154"/>
      <c r="VPW16" s="154"/>
      <c r="VPX16" s="154"/>
      <c r="VPY16" s="154"/>
      <c r="VPZ16" s="154"/>
      <c r="VQA16" s="154"/>
      <c r="VQB16" s="154"/>
      <c r="VQC16" s="154"/>
      <c r="VQD16" s="154"/>
      <c r="VQE16" s="154"/>
      <c r="VQF16" s="154"/>
      <c r="VQG16" s="154"/>
      <c r="VQH16" s="154"/>
      <c r="VQI16" s="154"/>
      <c r="VQJ16" s="154"/>
      <c r="VQK16" s="154"/>
      <c r="VQL16" s="154"/>
      <c r="VQM16" s="154"/>
      <c r="VQN16" s="154"/>
      <c r="VQO16" s="154"/>
      <c r="VQP16" s="154"/>
      <c r="VQQ16" s="154"/>
      <c r="VQR16" s="154"/>
      <c r="VQS16" s="154"/>
      <c r="VQT16" s="154"/>
      <c r="VQU16" s="154"/>
      <c r="VQV16" s="154"/>
      <c r="VQW16" s="154"/>
      <c r="VQX16" s="154"/>
      <c r="VQY16" s="154"/>
      <c r="VQZ16" s="154"/>
      <c r="VRA16" s="154"/>
      <c r="VRB16" s="154"/>
      <c r="VRC16" s="154"/>
      <c r="VRD16" s="154"/>
      <c r="VRE16" s="154"/>
      <c r="VRF16" s="154"/>
      <c r="VRG16" s="154"/>
      <c r="VRH16" s="154"/>
      <c r="VRI16" s="154"/>
      <c r="VRJ16" s="154"/>
      <c r="VRK16" s="154"/>
      <c r="VRL16" s="154"/>
      <c r="VRM16" s="154"/>
      <c r="VRN16" s="154"/>
      <c r="VRO16" s="154"/>
      <c r="VRP16" s="154"/>
      <c r="VRQ16" s="154"/>
      <c r="VRR16" s="154"/>
      <c r="VRS16" s="154"/>
      <c r="VRT16" s="154"/>
      <c r="VRU16" s="154"/>
      <c r="VRV16" s="154"/>
      <c r="VRW16" s="154"/>
      <c r="VRX16" s="154"/>
      <c r="VRY16" s="154"/>
      <c r="VRZ16" s="154"/>
      <c r="VSA16" s="154"/>
      <c r="VSB16" s="154"/>
      <c r="VSC16" s="154"/>
      <c r="VSD16" s="154"/>
      <c r="VSE16" s="154"/>
      <c r="VSF16" s="154"/>
      <c r="VSG16" s="154"/>
      <c r="VSH16" s="154"/>
      <c r="VSI16" s="154"/>
      <c r="VSJ16" s="154"/>
      <c r="VSK16" s="154"/>
      <c r="VSL16" s="154"/>
      <c r="VSM16" s="154"/>
      <c r="VSN16" s="154"/>
      <c r="VSO16" s="154"/>
      <c r="VSP16" s="154"/>
      <c r="VSQ16" s="154"/>
      <c r="VSR16" s="154"/>
      <c r="VSS16" s="154"/>
      <c r="VST16" s="154"/>
      <c r="VSU16" s="154"/>
      <c r="VSV16" s="154"/>
      <c r="VSW16" s="154"/>
      <c r="VSX16" s="154"/>
      <c r="VSY16" s="154"/>
      <c r="VSZ16" s="154"/>
      <c r="VTA16" s="154"/>
      <c r="VTB16" s="154"/>
      <c r="VTC16" s="154"/>
      <c r="VTD16" s="154"/>
      <c r="VTE16" s="154"/>
      <c r="VTF16" s="154"/>
      <c r="VTG16" s="154"/>
      <c r="VTH16" s="154"/>
      <c r="VTI16" s="154"/>
      <c r="VTJ16" s="154"/>
      <c r="VTK16" s="154"/>
      <c r="VTL16" s="154"/>
      <c r="VTM16" s="154"/>
      <c r="VTN16" s="154"/>
      <c r="VTO16" s="154"/>
      <c r="VTP16" s="154"/>
      <c r="VTQ16" s="154"/>
      <c r="VTR16" s="154"/>
      <c r="VTS16" s="154"/>
      <c r="VTT16" s="154"/>
      <c r="VTU16" s="154"/>
      <c r="VTV16" s="154"/>
      <c r="VTW16" s="154"/>
      <c r="VTX16" s="154"/>
      <c r="VTY16" s="154"/>
      <c r="VTZ16" s="154"/>
      <c r="VUA16" s="154"/>
      <c r="VUB16" s="154"/>
      <c r="VUC16" s="154"/>
      <c r="VUD16" s="154"/>
      <c r="VUE16" s="154"/>
      <c r="VUF16" s="154"/>
      <c r="VUG16" s="154"/>
      <c r="VUH16" s="154"/>
      <c r="VUI16" s="154"/>
      <c r="VUJ16" s="154"/>
      <c r="VUK16" s="154"/>
      <c r="VUL16" s="154"/>
      <c r="VUM16" s="154"/>
      <c r="VUN16" s="154"/>
      <c r="VUO16" s="154"/>
      <c r="VUP16" s="154"/>
      <c r="VUQ16" s="154"/>
      <c r="VUR16" s="154"/>
      <c r="VUS16" s="154"/>
      <c r="VUT16" s="154"/>
      <c r="VUU16" s="154"/>
      <c r="VUV16" s="154"/>
      <c r="VUW16" s="154"/>
      <c r="VUX16" s="154"/>
      <c r="VUY16" s="154"/>
      <c r="VUZ16" s="154"/>
      <c r="VVA16" s="154"/>
      <c r="VVB16" s="154"/>
      <c r="VVC16" s="154"/>
      <c r="VVD16" s="154"/>
      <c r="VVE16" s="154"/>
      <c r="VVF16" s="154"/>
      <c r="VVG16" s="154"/>
      <c r="VVH16" s="154"/>
      <c r="VVI16" s="154"/>
      <c r="VVJ16" s="154"/>
      <c r="VVK16" s="154"/>
      <c r="VVL16" s="154"/>
      <c r="VVM16" s="154"/>
      <c r="VVN16" s="154"/>
      <c r="VVO16" s="154"/>
      <c r="VVP16" s="154"/>
      <c r="VVQ16" s="154"/>
      <c r="VVR16" s="154"/>
      <c r="VVS16" s="154"/>
      <c r="VVT16" s="154"/>
      <c r="VVU16" s="154"/>
      <c r="VVV16" s="154"/>
      <c r="VVW16" s="154"/>
      <c r="VVX16" s="154"/>
      <c r="VVY16" s="154"/>
      <c r="VVZ16" s="154"/>
      <c r="VWA16" s="154"/>
      <c r="VWB16" s="154"/>
      <c r="VWC16" s="154"/>
      <c r="VWD16" s="154"/>
      <c r="VWE16" s="154"/>
      <c r="VWF16" s="154"/>
      <c r="VWG16" s="154"/>
      <c r="VWH16" s="154"/>
      <c r="VWI16" s="154"/>
      <c r="VWJ16" s="154"/>
      <c r="VWK16" s="154"/>
      <c r="VWL16" s="154"/>
      <c r="VWM16" s="154"/>
      <c r="VWN16" s="154"/>
      <c r="VWO16" s="154"/>
      <c r="VWP16" s="154"/>
      <c r="VWQ16" s="154"/>
      <c r="VWR16" s="154"/>
      <c r="VWS16" s="154"/>
      <c r="VWT16" s="154"/>
      <c r="VWU16" s="154"/>
      <c r="VWV16" s="154"/>
      <c r="VWW16" s="154"/>
      <c r="VWX16" s="154"/>
      <c r="VWY16" s="154"/>
      <c r="VWZ16" s="154"/>
      <c r="VXA16" s="154"/>
      <c r="VXB16" s="154"/>
      <c r="VXC16" s="154"/>
      <c r="VXD16" s="154"/>
      <c r="VXE16" s="154"/>
      <c r="VXF16" s="154"/>
      <c r="VXG16" s="154"/>
      <c r="VXH16" s="154"/>
      <c r="VXI16" s="154"/>
      <c r="VXJ16" s="154"/>
      <c r="VXK16" s="154"/>
      <c r="VXL16" s="154"/>
      <c r="VXM16" s="154"/>
      <c r="VXN16" s="154"/>
      <c r="VXO16" s="154"/>
      <c r="VXP16" s="154"/>
      <c r="VXQ16" s="154"/>
      <c r="VXR16" s="154"/>
      <c r="VXS16" s="154"/>
      <c r="VXT16" s="154"/>
      <c r="VXU16" s="154"/>
      <c r="VXV16" s="154"/>
      <c r="VXW16" s="154"/>
      <c r="VXX16" s="154"/>
      <c r="VXY16" s="154"/>
      <c r="VXZ16" s="154"/>
      <c r="VYA16" s="154"/>
      <c r="VYB16" s="154"/>
      <c r="VYC16" s="154"/>
      <c r="VYD16" s="154"/>
      <c r="VYE16" s="154"/>
      <c r="VYF16" s="154"/>
      <c r="VYG16" s="154"/>
      <c r="VYH16" s="154"/>
      <c r="VYI16" s="154"/>
      <c r="VYJ16" s="154"/>
      <c r="VYK16" s="154"/>
      <c r="VYL16" s="154"/>
      <c r="VYM16" s="154"/>
      <c r="VYN16" s="154"/>
      <c r="VYO16" s="154"/>
      <c r="VYP16" s="154"/>
      <c r="VYQ16" s="154"/>
      <c r="VYR16" s="154"/>
      <c r="VYS16" s="154"/>
      <c r="VYT16" s="154"/>
      <c r="VYU16" s="154"/>
      <c r="VYV16" s="154"/>
      <c r="VYW16" s="154"/>
      <c r="VYX16" s="154"/>
      <c r="VYY16" s="154"/>
      <c r="VYZ16" s="154"/>
      <c r="VZA16" s="154"/>
      <c r="VZB16" s="154"/>
      <c r="VZC16" s="154"/>
      <c r="VZD16" s="154"/>
      <c r="VZE16" s="154"/>
      <c r="VZF16" s="154"/>
      <c r="VZG16" s="154"/>
      <c r="VZH16" s="154"/>
      <c r="VZI16" s="154"/>
      <c r="VZJ16" s="154"/>
      <c r="VZK16" s="154"/>
      <c r="VZL16" s="154"/>
      <c r="VZM16" s="154"/>
      <c r="VZN16" s="154"/>
      <c r="VZO16" s="154"/>
      <c r="VZP16" s="154"/>
      <c r="VZQ16" s="154"/>
      <c r="VZR16" s="154"/>
      <c r="VZS16" s="154"/>
      <c r="VZT16" s="154"/>
      <c r="VZU16" s="154"/>
      <c r="VZV16" s="154"/>
      <c r="VZW16" s="154"/>
      <c r="VZX16" s="154"/>
      <c r="VZY16" s="154"/>
      <c r="VZZ16" s="154"/>
      <c r="WAA16" s="154"/>
      <c r="WAB16" s="154"/>
      <c r="WAC16" s="154"/>
      <c r="WAD16" s="154"/>
      <c r="WAE16" s="154"/>
      <c r="WAF16" s="154"/>
      <c r="WAG16" s="154"/>
      <c r="WAH16" s="154"/>
      <c r="WAI16" s="154"/>
      <c r="WAJ16" s="154"/>
      <c r="WAK16" s="154"/>
      <c r="WAL16" s="154"/>
      <c r="WAM16" s="154"/>
      <c r="WAN16" s="154"/>
      <c r="WAO16" s="154"/>
      <c r="WAP16" s="154"/>
      <c r="WAQ16" s="154"/>
      <c r="WAR16" s="154"/>
      <c r="WAS16" s="154"/>
      <c r="WAT16" s="154"/>
      <c r="WAU16" s="154"/>
      <c r="WAV16" s="154"/>
      <c r="WAW16" s="154"/>
      <c r="WAX16" s="154"/>
      <c r="WAY16" s="154"/>
      <c r="WAZ16" s="154"/>
      <c r="WBA16" s="154"/>
      <c r="WBB16" s="154"/>
      <c r="WBC16" s="154"/>
      <c r="WBD16" s="154"/>
      <c r="WBE16" s="154"/>
      <c r="WBF16" s="154"/>
      <c r="WBG16" s="154"/>
      <c r="WBH16" s="154"/>
      <c r="WBI16" s="154"/>
      <c r="WBJ16" s="154"/>
      <c r="WBK16" s="154"/>
      <c r="WBL16" s="154"/>
      <c r="WBM16" s="154"/>
      <c r="WBN16" s="154"/>
      <c r="WBO16" s="154"/>
      <c r="WBP16" s="154"/>
      <c r="WBQ16" s="154"/>
      <c r="WBR16" s="154"/>
      <c r="WBS16" s="154"/>
      <c r="WBT16" s="154"/>
      <c r="WBU16" s="154"/>
      <c r="WBV16" s="154"/>
      <c r="WBW16" s="154"/>
      <c r="WBX16" s="154"/>
      <c r="WBY16" s="154"/>
      <c r="WBZ16" s="154"/>
      <c r="WCA16" s="154"/>
      <c r="WCB16" s="154"/>
      <c r="WCC16" s="154"/>
      <c r="WCD16" s="154"/>
      <c r="WCE16" s="154"/>
      <c r="WCF16" s="154"/>
      <c r="WCG16" s="154"/>
      <c r="WCH16" s="154"/>
      <c r="WCI16" s="154"/>
      <c r="WCJ16" s="154"/>
      <c r="WCK16" s="154"/>
      <c r="WCL16" s="154"/>
      <c r="WCM16" s="154"/>
      <c r="WCN16" s="154"/>
      <c r="WCO16" s="154"/>
      <c r="WCP16" s="154"/>
      <c r="WCQ16" s="154"/>
      <c r="WCR16" s="154"/>
      <c r="WCS16" s="154"/>
      <c r="WCT16" s="154"/>
      <c r="WCU16" s="154"/>
      <c r="WCV16" s="154"/>
      <c r="WCW16" s="154"/>
      <c r="WCX16" s="154"/>
      <c r="WCY16" s="154"/>
      <c r="WCZ16" s="154"/>
      <c r="WDA16" s="154"/>
      <c r="WDB16" s="154"/>
      <c r="WDC16" s="154"/>
      <c r="WDD16" s="154"/>
      <c r="WDE16" s="154"/>
      <c r="WDF16" s="154"/>
      <c r="WDG16" s="154"/>
      <c r="WDH16" s="154"/>
      <c r="WDI16" s="154"/>
      <c r="WDJ16" s="154"/>
      <c r="WDK16" s="154"/>
      <c r="WDL16" s="154"/>
      <c r="WDM16" s="154"/>
      <c r="WDN16" s="154"/>
      <c r="WDO16" s="154"/>
      <c r="WDP16" s="154"/>
      <c r="WDQ16" s="154"/>
      <c r="WDR16" s="154"/>
      <c r="WDS16" s="154"/>
      <c r="WDT16" s="154"/>
      <c r="WDU16" s="154"/>
      <c r="WDV16" s="154"/>
      <c r="WDW16" s="154"/>
      <c r="WDX16" s="154"/>
      <c r="WDY16" s="154"/>
      <c r="WDZ16" s="154"/>
      <c r="WEA16" s="154"/>
      <c r="WEB16" s="154"/>
      <c r="WEC16" s="154"/>
      <c r="WED16" s="154"/>
      <c r="WEE16" s="154"/>
      <c r="WEF16" s="154"/>
      <c r="WEG16" s="154"/>
      <c r="WEH16" s="154"/>
      <c r="WEI16" s="154"/>
      <c r="WEJ16" s="154"/>
      <c r="WEK16" s="154"/>
      <c r="WEL16" s="154"/>
      <c r="WEM16" s="154"/>
      <c r="WEN16" s="154"/>
      <c r="WEO16" s="154"/>
      <c r="WEP16" s="154"/>
      <c r="WEQ16" s="154"/>
      <c r="WER16" s="154"/>
      <c r="WES16" s="154"/>
      <c r="WET16" s="154"/>
      <c r="WEU16" s="154"/>
      <c r="WEV16" s="154"/>
      <c r="WEW16" s="154"/>
      <c r="WEX16" s="154"/>
      <c r="WEY16" s="154"/>
      <c r="WEZ16" s="154"/>
      <c r="WFA16" s="154"/>
      <c r="WFB16" s="154"/>
      <c r="WFC16" s="154"/>
      <c r="WFD16" s="154"/>
      <c r="WFE16" s="154"/>
      <c r="WFF16" s="154"/>
      <c r="WFG16" s="154"/>
      <c r="WFH16" s="154"/>
      <c r="WFI16" s="154"/>
      <c r="WFJ16" s="154"/>
      <c r="WFK16" s="154"/>
      <c r="WFL16" s="154"/>
      <c r="WFM16" s="154"/>
      <c r="WFN16" s="154"/>
      <c r="WFO16" s="154"/>
      <c r="WFP16" s="154"/>
      <c r="WFQ16" s="154"/>
      <c r="WFR16" s="154"/>
      <c r="WFS16" s="154"/>
      <c r="WFT16" s="154"/>
      <c r="WFU16" s="154"/>
      <c r="WFV16" s="154"/>
      <c r="WFW16" s="154"/>
      <c r="WFX16" s="154"/>
      <c r="WFY16" s="154"/>
      <c r="WFZ16" s="154"/>
      <c r="WGA16" s="154"/>
      <c r="WGB16" s="154"/>
      <c r="WGC16" s="154"/>
      <c r="WGD16" s="154"/>
      <c r="WGE16" s="154"/>
      <c r="WGF16" s="154"/>
      <c r="WGG16" s="154"/>
      <c r="WGH16" s="154"/>
      <c r="WGI16" s="154"/>
      <c r="WGJ16" s="154"/>
      <c r="WGK16" s="154"/>
      <c r="WGL16" s="154"/>
      <c r="WGM16" s="154"/>
      <c r="WGN16" s="154"/>
      <c r="WGO16" s="154"/>
      <c r="WGP16" s="154"/>
      <c r="WGQ16" s="154"/>
      <c r="WGR16" s="154"/>
      <c r="WGS16" s="154"/>
      <c r="WGT16" s="154"/>
      <c r="WGU16" s="154"/>
      <c r="WGV16" s="154"/>
      <c r="WGW16" s="154"/>
      <c r="WGX16" s="154"/>
      <c r="WGY16" s="154"/>
      <c r="WGZ16" s="154"/>
      <c r="WHA16" s="154"/>
      <c r="WHB16" s="154"/>
      <c r="WHC16" s="154"/>
      <c r="WHD16" s="154"/>
      <c r="WHE16" s="154"/>
      <c r="WHF16" s="154"/>
      <c r="WHG16" s="154"/>
      <c r="WHH16" s="154"/>
      <c r="WHI16" s="154"/>
      <c r="WHJ16" s="154"/>
      <c r="WHK16" s="154"/>
      <c r="WHL16" s="154"/>
      <c r="WHM16" s="154"/>
      <c r="WHN16" s="154"/>
      <c r="WHO16" s="154"/>
      <c r="WHP16" s="154"/>
      <c r="WHQ16" s="154"/>
      <c r="WHR16" s="154"/>
      <c r="WHS16" s="154"/>
      <c r="WHT16" s="154"/>
      <c r="WHU16" s="154"/>
      <c r="WHV16" s="154"/>
      <c r="WHW16" s="154"/>
      <c r="WHX16" s="154"/>
      <c r="WHY16" s="154"/>
      <c r="WHZ16" s="154"/>
      <c r="WIA16" s="154"/>
      <c r="WIB16" s="154"/>
      <c r="WIC16" s="154"/>
      <c r="WID16" s="154"/>
      <c r="WIE16" s="154"/>
      <c r="WIF16" s="154"/>
      <c r="WIG16" s="154"/>
      <c r="WIH16" s="154"/>
      <c r="WII16" s="154"/>
      <c r="WIJ16" s="154"/>
      <c r="WIK16" s="154"/>
      <c r="WIL16" s="154"/>
      <c r="WIM16" s="154"/>
      <c r="WIN16" s="154"/>
      <c r="WIO16" s="154"/>
      <c r="WIP16" s="154"/>
      <c r="WIQ16" s="154"/>
      <c r="WIR16" s="154"/>
      <c r="WIS16" s="154"/>
      <c r="WIT16" s="154"/>
      <c r="WIU16" s="154"/>
      <c r="WIV16" s="154"/>
      <c r="WIW16" s="154"/>
      <c r="WIX16" s="154"/>
      <c r="WIY16" s="154"/>
      <c r="WIZ16" s="154"/>
      <c r="WJA16" s="154"/>
      <c r="WJB16" s="154"/>
      <c r="WJC16" s="154"/>
      <c r="WJD16" s="154"/>
      <c r="WJE16" s="154"/>
      <c r="WJF16" s="154"/>
      <c r="WJG16" s="154"/>
      <c r="WJH16" s="154"/>
      <c r="WJI16" s="154"/>
      <c r="WJJ16" s="154"/>
      <c r="WJK16" s="154"/>
      <c r="WJL16" s="154"/>
      <c r="WJM16" s="154"/>
      <c r="WJN16" s="154"/>
      <c r="WJO16" s="154"/>
      <c r="WJP16" s="154"/>
      <c r="WJQ16" s="154"/>
      <c r="WJR16" s="154"/>
      <c r="WJS16" s="154"/>
      <c r="WJT16" s="154"/>
      <c r="WJU16" s="154"/>
      <c r="WJV16" s="154"/>
      <c r="WJW16" s="154"/>
      <c r="WJX16" s="154"/>
      <c r="WJY16" s="154"/>
      <c r="WJZ16" s="154"/>
      <c r="WKA16" s="154"/>
      <c r="WKB16" s="154"/>
      <c r="WKC16" s="154"/>
      <c r="WKD16" s="154"/>
      <c r="WKE16" s="154"/>
      <c r="WKF16" s="154"/>
      <c r="WKG16" s="154"/>
      <c r="WKH16" s="154"/>
      <c r="WKI16" s="154"/>
      <c r="WKJ16" s="154"/>
      <c r="WKK16" s="154"/>
      <c r="WKL16" s="154"/>
      <c r="WKM16" s="154"/>
      <c r="WKN16" s="154"/>
      <c r="WKO16" s="154"/>
      <c r="WKP16" s="154"/>
      <c r="WKQ16" s="154"/>
      <c r="WKR16" s="154"/>
      <c r="WKS16" s="154"/>
      <c r="WKT16" s="154"/>
      <c r="WKU16" s="154"/>
      <c r="WKV16" s="154"/>
      <c r="WKW16" s="154"/>
      <c r="WKX16" s="154"/>
      <c r="WKY16" s="154"/>
      <c r="WKZ16" s="154"/>
      <c r="WLA16" s="154"/>
      <c r="WLB16" s="154"/>
      <c r="WLC16" s="154"/>
      <c r="WLD16" s="154"/>
      <c r="WLE16" s="154"/>
      <c r="WLF16" s="154"/>
      <c r="WLG16" s="154"/>
      <c r="WLH16" s="154"/>
      <c r="WLI16" s="154"/>
      <c r="WLJ16" s="154"/>
      <c r="WLK16" s="154"/>
      <c r="WLL16" s="154"/>
      <c r="WLM16" s="154"/>
      <c r="WLN16" s="154"/>
      <c r="WLO16" s="154"/>
      <c r="WLP16" s="154"/>
      <c r="WLQ16" s="154"/>
      <c r="WLR16" s="154"/>
      <c r="WLS16" s="154"/>
      <c r="WLT16" s="154"/>
      <c r="WLU16" s="154"/>
      <c r="WLV16" s="154"/>
      <c r="WLW16" s="154"/>
      <c r="WLX16" s="154"/>
      <c r="WLY16" s="154"/>
      <c r="WLZ16" s="154"/>
      <c r="WMA16" s="154"/>
      <c r="WMB16" s="154"/>
      <c r="WMC16" s="154"/>
      <c r="WMD16" s="154"/>
      <c r="WME16" s="154"/>
      <c r="WMF16" s="154"/>
      <c r="WMG16" s="154"/>
      <c r="WMH16" s="154"/>
      <c r="WMI16" s="154"/>
      <c r="WMJ16" s="154"/>
      <c r="WMK16" s="154"/>
      <c r="WML16" s="154"/>
      <c r="WMM16" s="154"/>
      <c r="WMN16" s="154"/>
      <c r="WMO16" s="154"/>
      <c r="WMP16" s="154"/>
      <c r="WMQ16" s="154"/>
      <c r="WMR16" s="154"/>
      <c r="WMS16" s="154"/>
      <c r="WMT16" s="154"/>
      <c r="WMU16" s="154"/>
      <c r="WMV16" s="154"/>
      <c r="WMW16" s="154"/>
      <c r="WMX16" s="154"/>
      <c r="WMY16" s="154"/>
      <c r="WMZ16" s="154"/>
      <c r="WNA16" s="154"/>
      <c r="WNB16" s="154"/>
      <c r="WNC16" s="154"/>
      <c r="WND16" s="154"/>
      <c r="WNE16" s="154"/>
      <c r="WNF16" s="154"/>
      <c r="WNG16" s="154"/>
      <c r="WNH16" s="154"/>
      <c r="WNI16" s="154"/>
      <c r="WNJ16" s="154"/>
      <c r="WNK16" s="154"/>
      <c r="WNL16" s="154"/>
      <c r="WNM16" s="154"/>
      <c r="WNN16" s="154"/>
      <c r="WNO16" s="154"/>
      <c r="WNP16" s="154"/>
      <c r="WNQ16" s="154"/>
      <c r="WNR16" s="154"/>
      <c r="WNS16" s="154"/>
      <c r="WNT16" s="154"/>
      <c r="WNU16" s="154"/>
      <c r="WNV16" s="154"/>
      <c r="WNW16" s="154"/>
      <c r="WNX16" s="154"/>
      <c r="WNY16" s="154"/>
      <c r="WNZ16" s="154"/>
      <c r="WOA16" s="154"/>
      <c r="WOB16" s="154"/>
      <c r="WOC16" s="154"/>
      <c r="WOD16" s="154"/>
      <c r="WOE16" s="154"/>
      <c r="WOF16" s="154"/>
      <c r="WOG16" s="154"/>
      <c r="WOH16" s="154"/>
      <c r="WOI16" s="154"/>
      <c r="WOJ16" s="154"/>
      <c r="WOK16" s="154"/>
      <c r="WOL16" s="154"/>
      <c r="WOM16" s="154"/>
      <c r="WON16" s="154"/>
      <c r="WOO16" s="154"/>
      <c r="WOP16" s="154"/>
      <c r="WOQ16" s="154"/>
      <c r="WOR16" s="154"/>
      <c r="WOS16" s="154"/>
      <c r="WOT16" s="154"/>
      <c r="WOU16" s="154"/>
      <c r="WOV16" s="154"/>
      <c r="WOW16" s="154"/>
      <c r="WOX16" s="154"/>
      <c r="WOY16" s="154"/>
      <c r="WOZ16" s="154"/>
      <c r="WPA16" s="154"/>
      <c r="WPB16" s="154"/>
      <c r="WPC16" s="154"/>
      <c r="WPD16" s="154"/>
      <c r="WPE16" s="154"/>
      <c r="WPF16" s="154"/>
      <c r="WPG16" s="154"/>
      <c r="WPH16" s="154"/>
      <c r="WPI16" s="154"/>
      <c r="WPJ16" s="154"/>
      <c r="WPK16" s="154"/>
      <c r="WPL16" s="154"/>
      <c r="WPM16" s="154"/>
      <c r="WPN16" s="154"/>
      <c r="WPO16" s="154"/>
      <c r="WPP16" s="154"/>
      <c r="WPQ16" s="154"/>
      <c r="WPR16" s="154"/>
      <c r="WPS16" s="154"/>
      <c r="WPT16" s="154"/>
      <c r="WPU16" s="154"/>
      <c r="WPV16" s="154"/>
      <c r="WPW16" s="154"/>
      <c r="WPX16" s="154"/>
      <c r="WPY16" s="154"/>
      <c r="WPZ16" s="154"/>
      <c r="WQA16" s="154"/>
      <c r="WQB16" s="154"/>
      <c r="WQC16" s="154"/>
      <c r="WQD16" s="154"/>
      <c r="WQE16" s="154"/>
      <c r="WQF16" s="154"/>
      <c r="WQG16" s="154"/>
      <c r="WQH16" s="154"/>
      <c r="WQI16" s="154"/>
      <c r="WQJ16" s="154"/>
      <c r="WQK16" s="154"/>
      <c r="WQL16" s="154"/>
      <c r="WQM16" s="154"/>
      <c r="WQN16" s="154"/>
      <c r="WQO16" s="154"/>
      <c r="WQP16" s="154"/>
      <c r="WQQ16" s="154"/>
      <c r="WQR16" s="154"/>
      <c r="WQS16" s="154"/>
      <c r="WQT16" s="154"/>
      <c r="WQU16" s="154"/>
      <c r="WQV16" s="154"/>
      <c r="WQW16" s="154"/>
      <c r="WQX16" s="154"/>
      <c r="WQY16" s="154"/>
      <c r="WQZ16" s="154"/>
      <c r="WRA16" s="154"/>
      <c r="WRB16" s="154"/>
      <c r="WRC16" s="154"/>
      <c r="WRD16" s="154"/>
      <c r="WRE16" s="154"/>
      <c r="WRF16" s="154"/>
      <c r="WRG16" s="154"/>
      <c r="WRH16" s="154"/>
      <c r="WRI16" s="154"/>
    </row>
    <row r="17" spans="1:16025" s="18" customFormat="1" ht="10.35" customHeight="1" x14ac:dyDescent="0.2">
      <c r="A17" s="100" t="s">
        <v>60</v>
      </c>
      <c r="B17" s="59">
        <f t="shared" ref="B17" si="0">B4</f>
        <v>45401</v>
      </c>
      <c r="C17" s="59">
        <f t="shared" ref="C17:BA17" si="1">C4</f>
        <v>45402</v>
      </c>
      <c r="D17" s="59">
        <f t="shared" si="1"/>
        <v>45403</v>
      </c>
      <c r="E17" s="59">
        <f t="shared" si="1"/>
        <v>45407</v>
      </c>
      <c r="F17" s="59">
        <f t="shared" si="1"/>
        <v>45409</v>
      </c>
      <c r="G17" s="59">
        <f t="shared" si="1"/>
        <v>45411</v>
      </c>
      <c r="H17" s="59">
        <f t="shared" si="1"/>
        <v>45413</v>
      </c>
      <c r="I17" s="59">
        <f t="shared" si="1"/>
        <v>45417</v>
      </c>
      <c r="J17" s="59">
        <f t="shared" si="1"/>
        <v>45419</v>
      </c>
      <c r="K17" s="59">
        <f t="shared" si="1"/>
        <v>45420</v>
      </c>
      <c r="L17" s="59">
        <f t="shared" si="1"/>
        <v>45421</v>
      </c>
      <c r="M17" s="59">
        <f t="shared" si="1"/>
        <v>45423</v>
      </c>
      <c r="N17" s="59">
        <f t="shared" si="1"/>
        <v>45424</v>
      </c>
      <c r="O17" s="59">
        <f t="shared" si="1"/>
        <v>45427</v>
      </c>
      <c r="P17" s="59">
        <f t="shared" si="1"/>
        <v>45429</v>
      </c>
      <c r="Q17" s="59">
        <f t="shared" si="1"/>
        <v>45434</v>
      </c>
      <c r="R17" s="59">
        <f t="shared" si="1"/>
        <v>45435</v>
      </c>
      <c r="S17" s="59">
        <f t="shared" si="1"/>
        <v>45437</v>
      </c>
      <c r="T17" s="59">
        <f t="shared" si="1"/>
        <v>45443</v>
      </c>
      <c r="U17" s="59">
        <f t="shared" si="1"/>
        <v>45444</v>
      </c>
      <c r="V17" s="59">
        <f t="shared" si="1"/>
        <v>45445</v>
      </c>
      <c r="W17" s="59">
        <f t="shared" si="1"/>
        <v>45453</v>
      </c>
      <c r="X17" s="59">
        <f t="shared" si="1"/>
        <v>45457</v>
      </c>
      <c r="Y17" s="59">
        <f t="shared" si="1"/>
        <v>45460</v>
      </c>
      <c r="Z17" s="59">
        <f t="shared" si="1"/>
        <v>45465</v>
      </c>
      <c r="AA17" s="59">
        <f t="shared" si="1"/>
        <v>45466</v>
      </c>
      <c r="AB17" s="59">
        <f t="shared" si="1"/>
        <v>45471</v>
      </c>
      <c r="AC17" s="59">
        <f t="shared" si="1"/>
        <v>45474</v>
      </c>
      <c r="AD17" s="59">
        <f t="shared" si="1"/>
        <v>45484</v>
      </c>
      <c r="AE17" s="59">
        <f t="shared" si="1"/>
        <v>45489</v>
      </c>
      <c r="AF17" s="59">
        <f t="shared" si="1"/>
        <v>45494</v>
      </c>
      <c r="AG17" s="59">
        <f t="shared" si="1"/>
        <v>45499</v>
      </c>
      <c r="AH17" s="59">
        <f t="shared" si="1"/>
        <v>45501</v>
      </c>
      <c r="AI17" s="59">
        <f t="shared" si="1"/>
        <v>45505</v>
      </c>
      <c r="AJ17" s="59">
        <f t="shared" si="1"/>
        <v>45506</v>
      </c>
      <c r="AK17" s="59">
        <f t="shared" si="1"/>
        <v>45508</v>
      </c>
      <c r="AL17" s="59">
        <f t="shared" si="1"/>
        <v>45513</v>
      </c>
      <c r="AM17" s="59">
        <f t="shared" si="1"/>
        <v>45515</v>
      </c>
      <c r="AN17" s="59">
        <f t="shared" si="1"/>
        <v>45520</v>
      </c>
      <c r="AO17" s="59">
        <f t="shared" si="1"/>
        <v>45522</v>
      </c>
      <c r="AP17" s="59">
        <f t="shared" si="1"/>
        <v>45527</v>
      </c>
      <c r="AQ17" s="59">
        <f t="shared" si="1"/>
        <v>45529</v>
      </c>
      <c r="AR17" s="59">
        <f t="shared" si="1"/>
        <v>45534</v>
      </c>
      <c r="AS17" s="59">
        <f t="shared" si="1"/>
        <v>45536</v>
      </c>
      <c r="AT17" s="59">
        <f t="shared" si="1"/>
        <v>45541</v>
      </c>
      <c r="AU17" s="59">
        <f t="shared" si="1"/>
        <v>45543</v>
      </c>
      <c r="AV17" s="59">
        <f t="shared" si="1"/>
        <v>45548</v>
      </c>
      <c r="AW17" s="59">
        <f t="shared" si="1"/>
        <v>45550</v>
      </c>
      <c r="AX17" s="59">
        <f t="shared" si="1"/>
        <v>45555</v>
      </c>
      <c r="AY17" s="59">
        <f t="shared" si="1"/>
        <v>45557</v>
      </c>
      <c r="AZ17" s="59">
        <f t="shared" si="1"/>
        <v>45562</v>
      </c>
      <c r="BA17" s="59">
        <f t="shared" si="1"/>
        <v>45564</v>
      </c>
    </row>
    <row r="18" spans="1:16025" s="18" customFormat="1" ht="20.100000000000001" customHeight="1" x14ac:dyDescent="0.2">
      <c r="A18" s="20"/>
      <c r="B18" s="59">
        <f t="shared" ref="B18" si="2">B5</f>
        <v>45401</v>
      </c>
      <c r="C18" s="59">
        <f t="shared" ref="C18:BA18" si="3">C5</f>
        <v>45402</v>
      </c>
      <c r="D18" s="59">
        <f t="shared" si="3"/>
        <v>45406</v>
      </c>
      <c r="E18" s="59">
        <f t="shared" si="3"/>
        <v>45408</v>
      </c>
      <c r="F18" s="59">
        <f t="shared" si="3"/>
        <v>45410</v>
      </c>
      <c r="G18" s="59">
        <f t="shared" si="3"/>
        <v>45412</v>
      </c>
      <c r="H18" s="59">
        <f t="shared" si="3"/>
        <v>45416</v>
      </c>
      <c r="I18" s="59">
        <f t="shared" si="3"/>
        <v>45418</v>
      </c>
      <c r="J18" s="59">
        <f t="shared" si="3"/>
        <v>45419</v>
      </c>
      <c r="K18" s="59">
        <f t="shared" si="3"/>
        <v>45420</v>
      </c>
      <c r="L18" s="59">
        <f t="shared" si="3"/>
        <v>45422</v>
      </c>
      <c r="M18" s="59">
        <f t="shared" si="3"/>
        <v>45423</v>
      </c>
      <c r="N18" s="59">
        <f t="shared" si="3"/>
        <v>45426</v>
      </c>
      <c r="O18" s="59">
        <f t="shared" si="3"/>
        <v>45428</v>
      </c>
      <c r="P18" s="59">
        <f t="shared" si="3"/>
        <v>45433</v>
      </c>
      <c r="Q18" s="59">
        <f t="shared" si="3"/>
        <v>45434</v>
      </c>
      <c r="R18" s="59">
        <f t="shared" si="3"/>
        <v>45436</v>
      </c>
      <c r="S18" s="59">
        <f t="shared" si="3"/>
        <v>45442</v>
      </c>
      <c r="T18" s="59">
        <f t="shared" si="3"/>
        <v>45443</v>
      </c>
      <c r="U18" s="59">
        <f t="shared" si="3"/>
        <v>45444</v>
      </c>
      <c r="V18" s="59">
        <f t="shared" si="3"/>
        <v>45452</v>
      </c>
      <c r="W18" s="59">
        <f t="shared" si="3"/>
        <v>45456</v>
      </c>
      <c r="X18" s="59">
        <f t="shared" si="3"/>
        <v>45459</v>
      </c>
      <c r="Y18" s="59">
        <f t="shared" si="3"/>
        <v>45464</v>
      </c>
      <c r="Z18" s="59">
        <f t="shared" si="3"/>
        <v>45465</v>
      </c>
      <c r="AA18" s="59">
        <f t="shared" si="3"/>
        <v>45470</v>
      </c>
      <c r="AB18" s="59">
        <f t="shared" si="3"/>
        <v>45473</v>
      </c>
      <c r="AC18" s="59">
        <f t="shared" si="3"/>
        <v>45483</v>
      </c>
      <c r="AD18" s="59">
        <f t="shared" si="3"/>
        <v>45488</v>
      </c>
      <c r="AE18" s="59">
        <f t="shared" si="3"/>
        <v>45493</v>
      </c>
      <c r="AF18" s="59">
        <f t="shared" si="3"/>
        <v>45498</v>
      </c>
      <c r="AG18" s="59">
        <f t="shared" si="3"/>
        <v>45500</v>
      </c>
      <c r="AH18" s="59">
        <f t="shared" si="3"/>
        <v>45504</v>
      </c>
      <c r="AI18" s="59">
        <f t="shared" si="3"/>
        <v>45505</v>
      </c>
      <c r="AJ18" s="59">
        <f t="shared" si="3"/>
        <v>45507</v>
      </c>
      <c r="AK18" s="59">
        <f t="shared" si="3"/>
        <v>45512</v>
      </c>
      <c r="AL18" s="59">
        <f t="shared" si="3"/>
        <v>45514</v>
      </c>
      <c r="AM18" s="59">
        <f t="shared" si="3"/>
        <v>45519</v>
      </c>
      <c r="AN18" s="59">
        <f t="shared" si="3"/>
        <v>45521</v>
      </c>
      <c r="AO18" s="59">
        <f t="shared" si="3"/>
        <v>45526</v>
      </c>
      <c r="AP18" s="59">
        <f t="shared" si="3"/>
        <v>45528</v>
      </c>
      <c r="AQ18" s="59">
        <f t="shared" si="3"/>
        <v>45533</v>
      </c>
      <c r="AR18" s="59">
        <f t="shared" si="3"/>
        <v>45535</v>
      </c>
      <c r="AS18" s="59">
        <f t="shared" si="3"/>
        <v>45540</v>
      </c>
      <c r="AT18" s="59">
        <f t="shared" si="3"/>
        <v>45542</v>
      </c>
      <c r="AU18" s="59">
        <f t="shared" si="3"/>
        <v>45547</v>
      </c>
      <c r="AV18" s="59">
        <f t="shared" si="3"/>
        <v>45549</v>
      </c>
      <c r="AW18" s="59">
        <f t="shared" si="3"/>
        <v>45554</v>
      </c>
      <c r="AX18" s="59">
        <f t="shared" si="3"/>
        <v>45556</v>
      </c>
      <c r="AY18" s="59">
        <f t="shared" si="3"/>
        <v>45561</v>
      </c>
      <c r="AZ18" s="59">
        <f t="shared" si="3"/>
        <v>45563</v>
      </c>
      <c r="BA18" s="59">
        <f t="shared" si="3"/>
        <v>45565</v>
      </c>
    </row>
    <row r="19" spans="1:16025" s="18" customFormat="1" ht="10.35" customHeight="1" x14ac:dyDescent="0.2">
      <c r="A19" s="17" t="s">
        <v>149</v>
      </c>
    </row>
    <row r="20" spans="1:16025" s="18" customFormat="1" ht="10.35" customHeight="1" x14ac:dyDescent="0.2">
      <c r="A20" s="19">
        <v>1</v>
      </c>
      <c r="B20" s="17">
        <f t="shared" ref="B20" si="4">ROUNDUP(B7*0.85,)</f>
        <v>9265</v>
      </c>
      <c r="C20" s="17">
        <f t="shared" ref="C20:BA20" si="5">ROUNDUP(C7*0.85,)</f>
        <v>13855</v>
      </c>
      <c r="D20" s="17">
        <f t="shared" si="5"/>
        <v>9265</v>
      </c>
      <c r="E20" s="17">
        <f t="shared" si="5"/>
        <v>13855</v>
      </c>
      <c r="F20" s="17">
        <f t="shared" si="5"/>
        <v>13855</v>
      </c>
      <c r="G20" s="17">
        <f t="shared" si="5"/>
        <v>10285</v>
      </c>
      <c r="H20" s="17">
        <f t="shared" si="5"/>
        <v>10285</v>
      </c>
      <c r="I20" s="17">
        <f t="shared" si="5"/>
        <v>8245</v>
      </c>
      <c r="J20" s="17">
        <f t="shared" si="5"/>
        <v>8245</v>
      </c>
      <c r="K20" s="17">
        <f t="shared" si="5"/>
        <v>9265</v>
      </c>
      <c r="L20" s="17">
        <f t="shared" si="5"/>
        <v>11305</v>
      </c>
      <c r="M20" s="17">
        <f t="shared" si="5"/>
        <v>10285</v>
      </c>
      <c r="N20" s="17">
        <f t="shared" si="5"/>
        <v>6630</v>
      </c>
      <c r="O20" s="17">
        <f t="shared" si="5"/>
        <v>8245</v>
      </c>
      <c r="P20" s="17">
        <f t="shared" si="5"/>
        <v>8245</v>
      </c>
      <c r="Q20" s="17">
        <f t="shared" si="5"/>
        <v>9265</v>
      </c>
      <c r="R20" s="17">
        <f t="shared" si="5"/>
        <v>10285</v>
      </c>
      <c r="S20" s="17">
        <f t="shared" si="5"/>
        <v>6630</v>
      </c>
      <c r="T20" s="17">
        <f t="shared" si="5"/>
        <v>6630</v>
      </c>
      <c r="U20" s="17">
        <f t="shared" si="5"/>
        <v>7055</v>
      </c>
      <c r="V20" s="17">
        <f t="shared" si="5"/>
        <v>10030</v>
      </c>
      <c r="W20" s="17">
        <f t="shared" si="5"/>
        <v>8245</v>
      </c>
      <c r="X20" s="17">
        <f t="shared" si="5"/>
        <v>8840</v>
      </c>
      <c r="Y20" s="17">
        <f t="shared" si="5"/>
        <v>12070</v>
      </c>
      <c r="Z20" s="17">
        <f t="shared" si="5"/>
        <v>8840</v>
      </c>
      <c r="AA20" s="17">
        <f t="shared" si="5"/>
        <v>8840</v>
      </c>
      <c r="AB20" s="17">
        <f t="shared" si="5"/>
        <v>8840</v>
      </c>
      <c r="AC20" s="17">
        <f t="shared" si="5"/>
        <v>11050</v>
      </c>
      <c r="AD20" s="17">
        <f t="shared" si="5"/>
        <v>10030</v>
      </c>
      <c r="AE20" s="17">
        <f t="shared" si="5"/>
        <v>11050</v>
      </c>
      <c r="AF20" s="17">
        <f t="shared" si="5"/>
        <v>10030</v>
      </c>
      <c r="AG20" s="17">
        <f t="shared" si="5"/>
        <v>10030</v>
      </c>
      <c r="AH20" s="17">
        <f t="shared" si="5"/>
        <v>8840</v>
      </c>
      <c r="AI20" s="17">
        <f t="shared" si="5"/>
        <v>10030</v>
      </c>
      <c r="AJ20" s="17">
        <f t="shared" si="5"/>
        <v>11050</v>
      </c>
      <c r="AK20" s="17">
        <f t="shared" si="5"/>
        <v>10030</v>
      </c>
      <c r="AL20" s="17">
        <f t="shared" si="5"/>
        <v>11050</v>
      </c>
      <c r="AM20" s="17">
        <f t="shared" si="5"/>
        <v>10030</v>
      </c>
      <c r="AN20" s="17">
        <f t="shared" si="5"/>
        <v>11050</v>
      </c>
      <c r="AO20" s="17">
        <f t="shared" si="5"/>
        <v>11050</v>
      </c>
      <c r="AP20" s="17">
        <f t="shared" si="5"/>
        <v>11050</v>
      </c>
      <c r="AQ20" s="17">
        <f t="shared" si="5"/>
        <v>10030</v>
      </c>
      <c r="AR20" s="17">
        <f t="shared" si="5"/>
        <v>11050</v>
      </c>
      <c r="AS20" s="17">
        <f t="shared" si="5"/>
        <v>10030</v>
      </c>
      <c r="AT20" s="17">
        <f t="shared" si="5"/>
        <v>11050</v>
      </c>
      <c r="AU20" s="17">
        <f t="shared" si="5"/>
        <v>10030</v>
      </c>
      <c r="AV20" s="17">
        <f t="shared" si="5"/>
        <v>11050</v>
      </c>
      <c r="AW20" s="17">
        <f t="shared" si="5"/>
        <v>10030</v>
      </c>
      <c r="AX20" s="17">
        <f t="shared" si="5"/>
        <v>11050</v>
      </c>
      <c r="AY20" s="17">
        <f t="shared" si="5"/>
        <v>10030</v>
      </c>
      <c r="AZ20" s="17">
        <f t="shared" si="5"/>
        <v>11050</v>
      </c>
      <c r="BA20" s="17">
        <f t="shared" si="5"/>
        <v>10030</v>
      </c>
    </row>
    <row r="21" spans="1:16025" s="18" customFormat="1" ht="10.35" customHeight="1" x14ac:dyDescent="0.2">
      <c r="A21" s="17" t="s">
        <v>150</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row>
    <row r="22" spans="1:16025" s="18" customFormat="1" ht="10.35" customHeight="1" x14ac:dyDescent="0.2">
      <c r="A22" s="19">
        <v>1</v>
      </c>
      <c r="B22" s="17">
        <f t="shared" ref="B22" si="6">ROUNDUP(B9*0.85,)</f>
        <v>10115</v>
      </c>
      <c r="C22" s="17">
        <f t="shared" ref="C22:BA22" si="7">ROUNDUP(C9*0.85,)</f>
        <v>14705</v>
      </c>
      <c r="D22" s="17">
        <f t="shared" si="7"/>
        <v>10115</v>
      </c>
      <c r="E22" s="17">
        <f t="shared" si="7"/>
        <v>14705</v>
      </c>
      <c r="F22" s="17">
        <f t="shared" si="7"/>
        <v>14705</v>
      </c>
      <c r="G22" s="17">
        <f t="shared" si="7"/>
        <v>11135</v>
      </c>
      <c r="H22" s="17">
        <f t="shared" si="7"/>
        <v>11135</v>
      </c>
      <c r="I22" s="17">
        <f t="shared" si="7"/>
        <v>9095</v>
      </c>
      <c r="J22" s="17">
        <f t="shared" si="7"/>
        <v>9095</v>
      </c>
      <c r="K22" s="17">
        <f t="shared" si="7"/>
        <v>10115</v>
      </c>
      <c r="L22" s="17">
        <f t="shared" si="7"/>
        <v>12155</v>
      </c>
      <c r="M22" s="17">
        <f t="shared" si="7"/>
        <v>11135</v>
      </c>
      <c r="N22" s="17">
        <f t="shared" si="7"/>
        <v>7480</v>
      </c>
      <c r="O22" s="17">
        <f t="shared" si="7"/>
        <v>9095</v>
      </c>
      <c r="P22" s="17">
        <f t="shared" si="7"/>
        <v>9095</v>
      </c>
      <c r="Q22" s="17">
        <f t="shared" si="7"/>
        <v>10115</v>
      </c>
      <c r="R22" s="17">
        <f t="shared" si="7"/>
        <v>11135</v>
      </c>
      <c r="S22" s="17">
        <f t="shared" si="7"/>
        <v>7480</v>
      </c>
      <c r="T22" s="17">
        <f t="shared" si="7"/>
        <v>7480</v>
      </c>
      <c r="U22" s="17">
        <f t="shared" si="7"/>
        <v>7905</v>
      </c>
      <c r="V22" s="17">
        <f t="shared" si="7"/>
        <v>10880</v>
      </c>
      <c r="W22" s="17">
        <f t="shared" si="7"/>
        <v>9095</v>
      </c>
      <c r="X22" s="17">
        <f t="shared" si="7"/>
        <v>9690</v>
      </c>
      <c r="Y22" s="17">
        <f t="shared" si="7"/>
        <v>12920</v>
      </c>
      <c r="Z22" s="17">
        <f t="shared" si="7"/>
        <v>9690</v>
      </c>
      <c r="AA22" s="17">
        <f t="shared" si="7"/>
        <v>9690</v>
      </c>
      <c r="AB22" s="17">
        <f t="shared" si="7"/>
        <v>9690</v>
      </c>
      <c r="AC22" s="17">
        <f t="shared" si="7"/>
        <v>11900</v>
      </c>
      <c r="AD22" s="17">
        <f t="shared" si="7"/>
        <v>10880</v>
      </c>
      <c r="AE22" s="17">
        <f t="shared" si="7"/>
        <v>11900</v>
      </c>
      <c r="AF22" s="17">
        <f t="shared" si="7"/>
        <v>10880</v>
      </c>
      <c r="AG22" s="17">
        <f t="shared" si="7"/>
        <v>10880</v>
      </c>
      <c r="AH22" s="17">
        <f t="shared" si="7"/>
        <v>9690</v>
      </c>
      <c r="AI22" s="17">
        <f t="shared" si="7"/>
        <v>10880</v>
      </c>
      <c r="AJ22" s="17">
        <f t="shared" si="7"/>
        <v>11900</v>
      </c>
      <c r="AK22" s="17">
        <f t="shared" si="7"/>
        <v>10880</v>
      </c>
      <c r="AL22" s="17">
        <f t="shared" si="7"/>
        <v>11900</v>
      </c>
      <c r="AM22" s="17">
        <f t="shared" si="7"/>
        <v>10880</v>
      </c>
      <c r="AN22" s="17">
        <f t="shared" si="7"/>
        <v>11900</v>
      </c>
      <c r="AO22" s="17">
        <f t="shared" si="7"/>
        <v>11900</v>
      </c>
      <c r="AP22" s="17">
        <f t="shared" si="7"/>
        <v>11900</v>
      </c>
      <c r="AQ22" s="17">
        <f t="shared" si="7"/>
        <v>10880</v>
      </c>
      <c r="AR22" s="17">
        <f t="shared" si="7"/>
        <v>11900</v>
      </c>
      <c r="AS22" s="17">
        <f t="shared" si="7"/>
        <v>10880</v>
      </c>
      <c r="AT22" s="17">
        <f t="shared" si="7"/>
        <v>11900</v>
      </c>
      <c r="AU22" s="17">
        <f t="shared" si="7"/>
        <v>10880</v>
      </c>
      <c r="AV22" s="17">
        <f t="shared" si="7"/>
        <v>11900</v>
      </c>
      <c r="AW22" s="17">
        <f t="shared" si="7"/>
        <v>10880</v>
      </c>
      <c r="AX22" s="17">
        <f t="shared" si="7"/>
        <v>11900</v>
      </c>
      <c r="AY22" s="17">
        <f t="shared" si="7"/>
        <v>10880</v>
      </c>
      <c r="AZ22" s="17">
        <f t="shared" si="7"/>
        <v>11900</v>
      </c>
      <c r="BA22" s="17">
        <f t="shared" si="7"/>
        <v>10880</v>
      </c>
    </row>
    <row r="23" spans="1:16025" s="18" customFormat="1" ht="10.35" customHeight="1" x14ac:dyDescent="0.2">
      <c r="A23" s="17" t="s">
        <v>151</v>
      </c>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row>
    <row r="24" spans="1:16025" s="18" customFormat="1" ht="10.35" customHeight="1" x14ac:dyDescent="0.2">
      <c r="A24" s="19">
        <v>1</v>
      </c>
      <c r="B24" s="17">
        <f t="shared" ref="B24" si="8">ROUNDUP(B11*0.85,)</f>
        <v>10965</v>
      </c>
      <c r="C24" s="17">
        <f t="shared" ref="C24:BA24" si="9">ROUNDUP(C11*0.85,)</f>
        <v>15555</v>
      </c>
      <c r="D24" s="17">
        <f t="shared" si="9"/>
        <v>10965</v>
      </c>
      <c r="E24" s="17">
        <f t="shared" si="9"/>
        <v>15555</v>
      </c>
      <c r="F24" s="17">
        <f t="shared" si="9"/>
        <v>15555</v>
      </c>
      <c r="G24" s="17">
        <f t="shared" si="9"/>
        <v>11985</v>
      </c>
      <c r="H24" s="17">
        <f t="shared" si="9"/>
        <v>11985</v>
      </c>
      <c r="I24" s="17">
        <f t="shared" si="9"/>
        <v>9945</v>
      </c>
      <c r="J24" s="17">
        <f t="shared" si="9"/>
        <v>9945</v>
      </c>
      <c r="K24" s="17">
        <f t="shared" si="9"/>
        <v>10965</v>
      </c>
      <c r="L24" s="17">
        <f t="shared" si="9"/>
        <v>13005</v>
      </c>
      <c r="M24" s="17">
        <f t="shared" si="9"/>
        <v>11985</v>
      </c>
      <c r="N24" s="17">
        <f t="shared" si="9"/>
        <v>8330</v>
      </c>
      <c r="O24" s="17">
        <f t="shared" si="9"/>
        <v>9945</v>
      </c>
      <c r="P24" s="17">
        <f t="shared" si="9"/>
        <v>9945</v>
      </c>
      <c r="Q24" s="17">
        <f t="shared" si="9"/>
        <v>10965</v>
      </c>
      <c r="R24" s="17">
        <f t="shared" si="9"/>
        <v>11985</v>
      </c>
      <c r="S24" s="17">
        <f t="shared" si="9"/>
        <v>8330</v>
      </c>
      <c r="T24" s="17">
        <f t="shared" si="9"/>
        <v>8330</v>
      </c>
      <c r="U24" s="17">
        <f t="shared" si="9"/>
        <v>8755</v>
      </c>
      <c r="V24" s="17">
        <f t="shared" si="9"/>
        <v>11730</v>
      </c>
      <c r="W24" s="17">
        <f t="shared" si="9"/>
        <v>9945</v>
      </c>
      <c r="X24" s="17">
        <f t="shared" si="9"/>
        <v>10540</v>
      </c>
      <c r="Y24" s="17">
        <f t="shared" si="9"/>
        <v>13770</v>
      </c>
      <c r="Z24" s="17">
        <f t="shared" si="9"/>
        <v>10540</v>
      </c>
      <c r="AA24" s="17">
        <f t="shared" si="9"/>
        <v>10540</v>
      </c>
      <c r="AB24" s="17">
        <f t="shared" si="9"/>
        <v>10540</v>
      </c>
      <c r="AC24" s="17">
        <f t="shared" si="9"/>
        <v>12750</v>
      </c>
      <c r="AD24" s="17">
        <f t="shared" si="9"/>
        <v>11730</v>
      </c>
      <c r="AE24" s="17">
        <f t="shared" si="9"/>
        <v>12750</v>
      </c>
      <c r="AF24" s="17">
        <f t="shared" si="9"/>
        <v>11730</v>
      </c>
      <c r="AG24" s="17">
        <f t="shared" si="9"/>
        <v>11730</v>
      </c>
      <c r="AH24" s="17">
        <f t="shared" si="9"/>
        <v>10540</v>
      </c>
      <c r="AI24" s="17">
        <f t="shared" si="9"/>
        <v>11730</v>
      </c>
      <c r="AJ24" s="17">
        <f t="shared" si="9"/>
        <v>12750</v>
      </c>
      <c r="AK24" s="17">
        <f t="shared" si="9"/>
        <v>11730</v>
      </c>
      <c r="AL24" s="17">
        <f t="shared" si="9"/>
        <v>12750</v>
      </c>
      <c r="AM24" s="17">
        <f t="shared" si="9"/>
        <v>11730</v>
      </c>
      <c r="AN24" s="17">
        <f t="shared" si="9"/>
        <v>12750</v>
      </c>
      <c r="AO24" s="17">
        <f t="shared" si="9"/>
        <v>12750</v>
      </c>
      <c r="AP24" s="17">
        <f t="shared" si="9"/>
        <v>12750</v>
      </c>
      <c r="AQ24" s="17">
        <f t="shared" si="9"/>
        <v>11730</v>
      </c>
      <c r="AR24" s="17">
        <f t="shared" si="9"/>
        <v>12750</v>
      </c>
      <c r="AS24" s="17">
        <f t="shared" si="9"/>
        <v>11730</v>
      </c>
      <c r="AT24" s="17">
        <f t="shared" si="9"/>
        <v>12750</v>
      </c>
      <c r="AU24" s="17">
        <f t="shared" si="9"/>
        <v>11730</v>
      </c>
      <c r="AV24" s="17">
        <f t="shared" si="9"/>
        <v>12750</v>
      </c>
      <c r="AW24" s="17">
        <f t="shared" si="9"/>
        <v>11730</v>
      </c>
      <c r="AX24" s="17">
        <f t="shared" si="9"/>
        <v>12750</v>
      </c>
      <c r="AY24" s="17">
        <f t="shared" si="9"/>
        <v>11730</v>
      </c>
      <c r="AZ24" s="17">
        <f t="shared" si="9"/>
        <v>12750</v>
      </c>
      <c r="BA24" s="17">
        <f t="shared" si="9"/>
        <v>11730</v>
      </c>
    </row>
    <row r="25" spans="1:16025" s="18" customFormat="1" ht="10.35" customHeight="1" x14ac:dyDescent="0.2">
      <c r="A25" s="17" t="s">
        <v>4</v>
      </c>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row>
    <row r="26" spans="1:16025" s="18" customFormat="1" ht="10.9" customHeight="1" x14ac:dyDescent="0.2">
      <c r="A26" s="19">
        <v>1</v>
      </c>
      <c r="B26" s="17">
        <f t="shared" ref="B26" si="10">ROUNDUP(B13*0.85,)</f>
        <v>11815</v>
      </c>
      <c r="C26" s="17">
        <f t="shared" ref="C26:BA26" si="11">ROUNDUP(C13*0.85,)</f>
        <v>16405</v>
      </c>
      <c r="D26" s="17">
        <f t="shared" si="11"/>
        <v>11815</v>
      </c>
      <c r="E26" s="17">
        <f t="shared" si="11"/>
        <v>16405</v>
      </c>
      <c r="F26" s="17">
        <f t="shared" si="11"/>
        <v>16405</v>
      </c>
      <c r="G26" s="17">
        <f t="shared" si="11"/>
        <v>12835</v>
      </c>
      <c r="H26" s="17">
        <f t="shared" si="11"/>
        <v>12835</v>
      </c>
      <c r="I26" s="17">
        <f t="shared" si="11"/>
        <v>10795</v>
      </c>
      <c r="J26" s="17">
        <f t="shared" si="11"/>
        <v>10795</v>
      </c>
      <c r="K26" s="17">
        <f t="shared" si="11"/>
        <v>11815</v>
      </c>
      <c r="L26" s="17">
        <f t="shared" si="11"/>
        <v>13855</v>
      </c>
      <c r="M26" s="17">
        <f t="shared" si="11"/>
        <v>12835</v>
      </c>
      <c r="N26" s="17">
        <f t="shared" si="11"/>
        <v>9180</v>
      </c>
      <c r="O26" s="17">
        <f t="shared" si="11"/>
        <v>10795</v>
      </c>
      <c r="P26" s="17">
        <f t="shared" si="11"/>
        <v>10795</v>
      </c>
      <c r="Q26" s="17">
        <f t="shared" si="11"/>
        <v>11815</v>
      </c>
      <c r="R26" s="17">
        <f t="shared" si="11"/>
        <v>12835</v>
      </c>
      <c r="S26" s="17">
        <f t="shared" si="11"/>
        <v>9180</v>
      </c>
      <c r="T26" s="17">
        <f t="shared" si="11"/>
        <v>9180</v>
      </c>
      <c r="U26" s="17">
        <f t="shared" si="11"/>
        <v>9605</v>
      </c>
      <c r="V26" s="17">
        <f t="shared" si="11"/>
        <v>12580</v>
      </c>
      <c r="W26" s="17">
        <f t="shared" si="11"/>
        <v>10795</v>
      </c>
      <c r="X26" s="17">
        <f t="shared" si="11"/>
        <v>11390</v>
      </c>
      <c r="Y26" s="17">
        <f t="shared" si="11"/>
        <v>14620</v>
      </c>
      <c r="Z26" s="17">
        <f t="shared" si="11"/>
        <v>11390</v>
      </c>
      <c r="AA26" s="17">
        <f t="shared" si="11"/>
        <v>11390</v>
      </c>
      <c r="AB26" s="17">
        <f t="shared" si="11"/>
        <v>11390</v>
      </c>
      <c r="AC26" s="17">
        <f t="shared" si="11"/>
        <v>13600</v>
      </c>
      <c r="AD26" s="17">
        <f t="shared" si="11"/>
        <v>12580</v>
      </c>
      <c r="AE26" s="17">
        <f t="shared" si="11"/>
        <v>13600</v>
      </c>
      <c r="AF26" s="17">
        <f t="shared" si="11"/>
        <v>12580</v>
      </c>
      <c r="AG26" s="17">
        <f t="shared" si="11"/>
        <v>12580</v>
      </c>
      <c r="AH26" s="17">
        <f t="shared" si="11"/>
        <v>11390</v>
      </c>
      <c r="AI26" s="17">
        <f t="shared" si="11"/>
        <v>12580</v>
      </c>
      <c r="AJ26" s="17">
        <f t="shared" si="11"/>
        <v>13600</v>
      </c>
      <c r="AK26" s="17">
        <f t="shared" si="11"/>
        <v>12580</v>
      </c>
      <c r="AL26" s="17">
        <f t="shared" si="11"/>
        <v>13600</v>
      </c>
      <c r="AM26" s="17">
        <f t="shared" si="11"/>
        <v>12580</v>
      </c>
      <c r="AN26" s="17">
        <f t="shared" si="11"/>
        <v>13600</v>
      </c>
      <c r="AO26" s="17">
        <f t="shared" si="11"/>
        <v>13600</v>
      </c>
      <c r="AP26" s="17">
        <f t="shared" si="11"/>
        <v>13600</v>
      </c>
      <c r="AQ26" s="17">
        <f t="shared" si="11"/>
        <v>12580</v>
      </c>
      <c r="AR26" s="17">
        <f t="shared" si="11"/>
        <v>13600</v>
      </c>
      <c r="AS26" s="17">
        <f t="shared" si="11"/>
        <v>12580</v>
      </c>
      <c r="AT26" s="17">
        <f t="shared" si="11"/>
        <v>13600</v>
      </c>
      <c r="AU26" s="17">
        <f t="shared" si="11"/>
        <v>12580</v>
      </c>
      <c r="AV26" s="17">
        <f t="shared" si="11"/>
        <v>13600</v>
      </c>
      <c r="AW26" s="17">
        <f t="shared" si="11"/>
        <v>12580</v>
      </c>
      <c r="AX26" s="17">
        <f t="shared" si="11"/>
        <v>13600</v>
      </c>
      <c r="AY26" s="17">
        <f t="shared" si="11"/>
        <v>12580</v>
      </c>
      <c r="AZ26" s="17">
        <f t="shared" si="11"/>
        <v>13600</v>
      </c>
      <c r="BA26" s="17">
        <f t="shared" si="11"/>
        <v>12580</v>
      </c>
    </row>
    <row r="27" spans="1:16025" s="18" customFormat="1" ht="10.9" customHeight="1" x14ac:dyDescent="0.2">
      <c r="A27" s="17" t="s">
        <v>152</v>
      </c>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row>
    <row r="28" spans="1:16025" s="18" customFormat="1" ht="10.9" customHeight="1" x14ac:dyDescent="0.2">
      <c r="A28" s="19">
        <v>1</v>
      </c>
      <c r="B28" s="17">
        <f t="shared" ref="B28" si="12">ROUNDUP(B15*0.85,)</f>
        <v>12665</v>
      </c>
      <c r="C28" s="17">
        <f t="shared" ref="C28:BA28" si="13">ROUNDUP(C15*0.85,)</f>
        <v>17255</v>
      </c>
      <c r="D28" s="17">
        <f t="shared" si="13"/>
        <v>12665</v>
      </c>
      <c r="E28" s="17">
        <f t="shared" si="13"/>
        <v>17255</v>
      </c>
      <c r="F28" s="17">
        <f t="shared" si="13"/>
        <v>17255</v>
      </c>
      <c r="G28" s="17">
        <f t="shared" si="13"/>
        <v>13685</v>
      </c>
      <c r="H28" s="17">
        <f t="shared" si="13"/>
        <v>13685</v>
      </c>
      <c r="I28" s="17">
        <f t="shared" si="13"/>
        <v>11645</v>
      </c>
      <c r="J28" s="17">
        <f t="shared" si="13"/>
        <v>11645</v>
      </c>
      <c r="K28" s="17">
        <f t="shared" si="13"/>
        <v>12665</v>
      </c>
      <c r="L28" s="17">
        <f t="shared" si="13"/>
        <v>14705</v>
      </c>
      <c r="M28" s="17">
        <f t="shared" si="13"/>
        <v>13685</v>
      </c>
      <c r="N28" s="17">
        <f t="shared" si="13"/>
        <v>10030</v>
      </c>
      <c r="O28" s="17">
        <f t="shared" si="13"/>
        <v>11645</v>
      </c>
      <c r="P28" s="17">
        <f t="shared" si="13"/>
        <v>11645</v>
      </c>
      <c r="Q28" s="17">
        <f t="shared" si="13"/>
        <v>12665</v>
      </c>
      <c r="R28" s="17">
        <f t="shared" si="13"/>
        <v>13685</v>
      </c>
      <c r="S28" s="17">
        <f t="shared" si="13"/>
        <v>10030</v>
      </c>
      <c r="T28" s="17">
        <f t="shared" si="13"/>
        <v>10030</v>
      </c>
      <c r="U28" s="17">
        <f t="shared" si="13"/>
        <v>10455</v>
      </c>
      <c r="V28" s="17">
        <f t="shared" si="13"/>
        <v>13430</v>
      </c>
      <c r="W28" s="17">
        <f t="shared" si="13"/>
        <v>11645</v>
      </c>
      <c r="X28" s="17">
        <f t="shared" si="13"/>
        <v>12240</v>
      </c>
      <c r="Y28" s="17">
        <f t="shared" si="13"/>
        <v>15470</v>
      </c>
      <c r="Z28" s="17">
        <f t="shared" si="13"/>
        <v>12240</v>
      </c>
      <c r="AA28" s="17">
        <f t="shared" si="13"/>
        <v>12240</v>
      </c>
      <c r="AB28" s="17">
        <f t="shared" si="13"/>
        <v>12240</v>
      </c>
      <c r="AC28" s="17">
        <f t="shared" si="13"/>
        <v>14450</v>
      </c>
      <c r="AD28" s="17">
        <f t="shared" si="13"/>
        <v>13430</v>
      </c>
      <c r="AE28" s="17">
        <f t="shared" si="13"/>
        <v>14450</v>
      </c>
      <c r="AF28" s="17">
        <f t="shared" si="13"/>
        <v>13430</v>
      </c>
      <c r="AG28" s="17">
        <f t="shared" si="13"/>
        <v>13430</v>
      </c>
      <c r="AH28" s="17">
        <f t="shared" si="13"/>
        <v>12240</v>
      </c>
      <c r="AI28" s="17">
        <f t="shared" si="13"/>
        <v>13430</v>
      </c>
      <c r="AJ28" s="17">
        <f t="shared" si="13"/>
        <v>14450</v>
      </c>
      <c r="AK28" s="17">
        <f t="shared" si="13"/>
        <v>13430</v>
      </c>
      <c r="AL28" s="17">
        <f t="shared" si="13"/>
        <v>14450</v>
      </c>
      <c r="AM28" s="17">
        <f t="shared" si="13"/>
        <v>13430</v>
      </c>
      <c r="AN28" s="17">
        <f t="shared" si="13"/>
        <v>14450</v>
      </c>
      <c r="AO28" s="17">
        <f t="shared" si="13"/>
        <v>14450</v>
      </c>
      <c r="AP28" s="17">
        <f t="shared" si="13"/>
        <v>14450</v>
      </c>
      <c r="AQ28" s="17">
        <f t="shared" si="13"/>
        <v>13430</v>
      </c>
      <c r="AR28" s="17">
        <f t="shared" si="13"/>
        <v>14450</v>
      </c>
      <c r="AS28" s="17">
        <f t="shared" si="13"/>
        <v>13430</v>
      </c>
      <c r="AT28" s="17">
        <f t="shared" si="13"/>
        <v>14450</v>
      </c>
      <c r="AU28" s="17">
        <f t="shared" si="13"/>
        <v>13430</v>
      </c>
      <c r="AV28" s="17">
        <f t="shared" si="13"/>
        <v>14450</v>
      </c>
      <c r="AW28" s="17">
        <f t="shared" si="13"/>
        <v>13430</v>
      </c>
      <c r="AX28" s="17">
        <f t="shared" si="13"/>
        <v>14450</v>
      </c>
      <c r="AY28" s="17">
        <f t="shared" si="13"/>
        <v>13430</v>
      </c>
      <c r="AZ28" s="17">
        <f t="shared" si="13"/>
        <v>14450</v>
      </c>
      <c r="BA28" s="17">
        <f t="shared" si="13"/>
        <v>13430</v>
      </c>
    </row>
    <row r="29" spans="1:16025" s="18" customFormat="1" ht="10.35" customHeight="1" x14ac:dyDescent="0.2">
      <c r="A29" s="41"/>
      <c r="B29" s="154"/>
      <c r="C29" s="154"/>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c r="FY29" s="154"/>
      <c r="FZ29" s="154"/>
      <c r="GA29" s="154"/>
      <c r="GB29" s="154"/>
      <c r="GC29" s="154"/>
      <c r="GD29" s="154"/>
      <c r="GE29" s="154"/>
      <c r="GF29" s="154"/>
      <c r="GG29" s="154"/>
      <c r="GH29" s="154"/>
      <c r="GI29" s="154"/>
      <c r="GJ29" s="154"/>
      <c r="GK29" s="154"/>
      <c r="GL29" s="154"/>
      <c r="GM29" s="154"/>
      <c r="GN29" s="154"/>
      <c r="GO29" s="154"/>
      <c r="GP29" s="154"/>
      <c r="GQ29" s="154"/>
      <c r="GR29" s="154"/>
      <c r="GS29" s="154"/>
      <c r="GT29" s="154"/>
      <c r="GU29" s="154"/>
      <c r="GV29" s="154"/>
      <c r="GW29" s="154"/>
      <c r="GX29" s="154"/>
      <c r="GY29" s="154"/>
      <c r="GZ29" s="154"/>
      <c r="HA29" s="154"/>
      <c r="HB29" s="154"/>
      <c r="HC29" s="154"/>
      <c r="HD29" s="154"/>
      <c r="HE29" s="154"/>
      <c r="HF29" s="154"/>
      <c r="HG29" s="154"/>
      <c r="HH29" s="154"/>
      <c r="HI29" s="154"/>
      <c r="HJ29" s="154"/>
      <c r="HK29" s="154"/>
      <c r="HL29" s="154"/>
      <c r="HM29" s="154"/>
      <c r="HN29" s="154"/>
      <c r="HO29" s="154"/>
      <c r="HP29" s="154"/>
      <c r="HQ29" s="154"/>
      <c r="HR29" s="154"/>
      <c r="HS29" s="154"/>
      <c r="HT29" s="154"/>
      <c r="HU29" s="154"/>
      <c r="HV29" s="154"/>
      <c r="HW29" s="154"/>
      <c r="HX29" s="154"/>
      <c r="HY29" s="154"/>
      <c r="HZ29" s="154"/>
      <c r="IA29" s="154"/>
      <c r="IB29" s="154"/>
      <c r="IC29" s="154"/>
      <c r="ID29" s="154"/>
      <c r="IE29" s="154"/>
      <c r="IF29" s="154"/>
      <c r="IG29" s="154"/>
      <c r="IH29" s="154"/>
      <c r="II29" s="154"/>
      <c r="IJ29" s="154"/>
      <c r="IK29" s="154"/>
      <c r="IL29" s="154"/>
      <c r="IM29" s="154"/>
      <c r="IN29" s="154"/>
      <c r="IO29" s="154"/>
      <c r="IP29" s="154"/>
      <c r="IQ29" s="154"/>
      <c r="IR29" s="154"/>
      <c r="IS29" s="154"/>
      <c r="IT29" s="154"/>
      <c r="IU29" s="154"/>
      <c r="IV29" s="154"/>
      <c r="IW29" s="154"/>
      <c r="IX29" s="154"/>
      <c r="IY29" s="154"/>
      <c r="IZ29" s="154"/>
      <c r="JA29" s="154"/>
      <c r="JB29" s="154"/>
      <c r="JC29" s="154"/>
      <c r="JD29" s="154"/>
      <c r="JE29" s="154"/>
      <c r="JF29" s="154"/>
      <c r="JG29" s="154"/>
      <c r="JH29" s="154"/>
      <c r="JI29" s="154"/>
      <c r="JJ29" s="154"/>
      <c r="JK29" s="154"/>
      <c r="JL29" s="154"/>
      <c r="JM29" s="154"/>
      <c r="JN29" s="154"/>
      <c r="JO29" s="154"/>
      <c r="JP29" s="154"/>
      <c r="JQ29" s="154"/>
      <c r="JR29" s="154"/>
      <c r="JS29" s="154"/>
      <c r="JT29" s="154"/>
      <c r="JU29" s="154"/>
      <c r="JV29" s="154"/>
      <c r="JW29" s="154"/>
      <c r="JX29" s="154"/>
      <c r="JY29" s="154"/>
      <c r="JZ29" s="154"/>
      <c r="KA29" s="154"/>
      <c r="KB29" s="154"/>
      <c r="KC29" s="154"/>
      <c r="KD29" s="154"/>
      <c r="KE29" s="154"/>
      <c r="KF29" s="154"/>
      <c r="KG29" s="154"/>
      <c r="KH29" s="154"/>
      <c r="KI29" s="154"/>
      <c r="KJ29" s="154"/>
      <c r="KK29" s="154"/>
      <c r="KL29" s="154"/>
      <c r="KM29" s="154"/>
      <c r="KN29" s="154"/>
      <c r="KO29" s="154"/>
      <c r="KP29" s="154"/>
      <c r="KQ29" s="154"/>
      <c r="KR29" s="154"/>
      <c r="KS29" s="154"/>
      <c r="KT29" s="154"/>
      <c r="KU29" s="154"/>
      <c r="KV29" s="154"/>
      <c r="KW29" s="154"/>
      <c r="KX29" s="154"/>
      <c r="KY29" s="154"/>
      <c r="KZ29" s="154"/>
      <c r="LA29" s="154"/>
      <c r="LB29" s="154"/>
      <c r="LC29" s="154"/>
      <c r="LD29" s="154"/>
      <c r="LE29" s="154"/>
      <c r="LF29" s="154"/>
      <c r="LG29" s="154"/>
      <c r="LH29" s="154"/>
      <c r="LI29" s="154"/>
      <c r="LJ29" s="154"/>
      <c r="LK29" s="154"/>
      <c r="LL29" s="154"/>
      <c r="LM29" s="154"/>
      <c r="LN29" s="154"/>
      <c r="LO29" s="154"/>
      <c r="LP29" s="154"/>
      <c r="LQ29" s="154"/>
      <c r="LR29" s="154"/>
      <c r="LS29" s="154"/>
      <c r="LT29" s="154"/>
      <c r="LU29" s="154"/>
      <c r="LV29" s="154"/>
      <c r="LW29" s="154"/>
      <c r="LX29" s="154"/>
      <c r="LY29" s="154"/>
      <c r="LZ29" s="154"/>
      <c r="MA29" s="154"/>
      <c r="MB29" s="154"/>
      <c r="MC29" s="154"/>
      <c r="MD29" s="154"/>
      <c r="ME29" s="154"/>
      <c r="MF29" s="154"/>
      <c r="MG29" s="154"/>
      <c r="MH29" s="154"/>
      <c r="MI29" s="154"/>
      <c r="MJ29" s="154"/>
      <c r="MK29" s="154"/>
      <c r="ML29" s="154"/>
      <c r="MM29" s="154"/>
      <c r="MN29" s="154"/>
      <c r="MO29" s="154"/>
      <c r="MP29" s="154"/>
      <c r="MQ29" s="154"/>
      <c r="MR29" s="154"/>
      <c r="MS29" s="154"/>
      <c r="MT29" s="154"/>
      <c r="MU29" s="154"/>
      <c r="MV29" s="154"/>
      <c r="MW29" s="154"/>
      <c r="MX29" s="154"/>
      <c r="MY29" s="154"/>
      <c r="MZ29" s="154"/>
      <c r="NA29" s="154"/>
      <c r="NB29" s="154"/>
      <c r="NC29" s="154"/>
      <c r="ND29" s="154"/>
      <c r="NE29" s="154"/>
      <c r="NF29" s="154"/>
      <c r="NG29" s="154"/>
      <c r="NH29" s="154"/>
      <c r="NI29" s="154"/>
      <c r="NJ29" s="154"/>
      <c r="NK29" s="154"/>
      <c r="NL29" s="154"/>
      <c r="NM29" s="154"/>
      <c r="NN29" s="154"/>
      <c r="NO29" s="154"/>
      <c r="NP29" s="154"/>
      <c r="NQ29" s="154"/>
      <c r="NR29" s="154"/>
      <c r="NS29" s="154"/>
      <c r="NT29" s="154"/>
      <c r="NU29" s="154"/>
      <c r="NV29" s="154"/>
      <c r="NW29" s="154"/>
      <c r="NX29" s="154"/>
      <c r="NY29" s="154"/>
      <c r="NZ29" s="154"/>
      <c r="OA29" s="154"/>
      <c r="OB29" s="154"/>
      <c r="OC29" s="154"/>
      <c r="OD29" s="154"/>
      <c r="OE29" s="154"/>
      <c r="OF29" s="154"/>
      <c r="OG29" s="154"/>
      <c r="OH29" s="154"/>
      <c r="OI29" s="154"/>
      <c r="OJ29" s="154"/>
      <c r="OK29" s="154"/>
      <c r="OL29" s="154"/>
      <c r="OM29" s="154"/>
      <c r="ON29" s="154"/>
      <c r="OO29" s="154"/>
      <c r="OP29" s="154"/>
      <c r="OQ29" s="154"/>
      <c r="OR29" s="154"/>
      <c r="OS29" s="154"/>
      <c r="OT29" s="154"/>
      <c r="OU29" s="154"/>
      <c r="OV29" s="154"/>
      <c r="OW29" s="154"/>
      <c r="OX29" s="154"/>
      <c r="OY29" s="154"/>
      <c r="OZ29" s="154"/>
      <c r="PA29" s="154"/>
      <c r="PB29" s="154"/>
      <c r="PC29" s="154"/>
      <c r="PD29" s="154"/>
      <c r="PE29" s="154"/>
      <c r="PF29" s="154"/>
      <c r="PG29" s="154"/>
      <c r="PH29" s="154"/>
      <c r="PI29" s="154"/>
      <c r="PJ29" s="154"/>
      <c r="PK29" s="154"/>
      <c r="PL29" s="154"/>
      <c r="PM29" s="154"/>
      <c r="PN29" s="154"/>
      <c r="PO29" s="154"/>
      <c r="PP29" s="154"/>
      <c r="PQ29" s="154"/>
      <c r="PR29" s="154"/>
      <c r="PS29" s="154"/>
      <c r="PT29" s="154"/>
      <c r="PU29" s="154"/>
      <c r="PV29" s="154"/>
      <c r="PW29" s="154"/>
      <c r="PX29" s="154"/>
      <c r="PY29" s="154"/>
      <c r="PZ29" s="154"/>
      <c r="QA29" s="154"/>
      <c r="QB29" s="154"/>
      <c r="QC29" s="154"/>
      <c r="QD29" s="154"/>
      <c r="QE29" s="154"/>
      <c r="QF29" s="154"/>
      <c r="QG29" s="154"/>
      <c r="QH29" s="154"/>
      <c r="QI29" s="154"/>
      <c r="QJ29" s="154"/>
      <c r="QK29" s="154"/>
      <c r="QL29" s="154"/>
      <c r="QM29" s="154"/>
      <c r="QN29" s="154"/>
      <c r="QO29" s="154"/>
      <c r="QP29" s="154"/>
      <c r="QQ29" s="154"/>
      <c r="QR29" s="154"/>
      <c r="QS29" s="154"/>
      <c r="QT29" s="154"/>
      <c r="QU29" s="154"/>
      <c r="QV29" s="154"/>
      <c r="QW29" s="154"/>
      <c r="QX29" s="154"/>
      <c r="QY29" s="154"/>
      <c r="QZ29" s="154"/>
      <c r="RA29" s="154"/>
      <c r="RB29" s="154"/>
      <c r="RC29" s="154"/>
      <c r="RD29" s="154"/>
      <c r="RE29" s="154"/>
      <c r="RF29" s="154"/>
      <c r="RG29" s="154"/>
      <c r="RH29" s="154"/>
      <c r="RI29" s="154"/>
      <c r="RJ29" s="154"/>
      <c r="RK29" s="154"/>
      <c r="RL29" s="154"/>
      <c r="RM29" s="154"/>
      <c r="RN29" s="154"/>
      <c r="RO29" s="154"/>
      <c r="RP29" s="154"/>
      <c r="RQ29" s="154"/>
      <c r="RR29" s="154"/>
      <c r="RS29" s="154"/>
      <c r="RT29" s="154"/>
      <c r="RU29" s="154"/>
      <c r="RV29" s="154"/>
      <c r="RW29" s="154"/>
      <c r="RX29" s="154"/>
      <c r="RY29" s="154"/>
      <c r="RZ29" s="154"/>
      <c r="SA29" s="154"/>
      <c r="SB29" s="154"/>
      <c r="SC29" s="154"/>
      <c r="SD29" s="154"/>
      <c r="SE29" s="154"/>
      <c r="SF29" s="154"/>
      <c r="SG29" s="154"/>
      <c r="SH29" s="154"/>
      <c r="SI29" s="154"/>
      <c r="SJ29" s="154"/>
      <c r="SK29" s="154"/>
      <c r="SL29" s="154"/>
      <c r="SM29" s="154"/>
      <c r="SN29" s="154"/>
      <c r="SO29" s="154"/>
      <c r="SP29" s="154"/>
      <c r="SQ29" s="154"/>
      <c r="SR29" s="154"/>
      <c r="SS29" s="154"/>
      <c r="ST29" s="154"/>
      <c r="SU29" s="154"/>
      <c r="SV29" s="154"/>
      <c r="SW29" s="154"/>
      <c r="SX29" s="154"/>
      <c r="SY29" s="154"/>
      <c r="SZ29" s="154"/>
      <c r="TA29" s="154"/>
      <c r="TB29" s="154"/>
      <c r="TC29" s="154"/>
      <c r="TD29" s="154"/>
      <c r="TE29" s="154"/>
      <c r="TF29" s="154"/>
      <c r="TG29" s="154"/>
      <c r="TH29" s="154"/>
      <c r="TI29" s="154"/>
      <c r="TJ29" s="154"/>
      <c r="TK29" s="154"/>
      <c r="TL29" s="154"/>
      <c r="TM29" s="154"/>
      <c r="TN29" s="154"/>
      <c r="TO29" s="154"/>
      <c r="TP29" s="154"/>
      <c r="TQ29" s="154"/>
      <c r="TR29" s="154"/>
      <c r="TS29" s="154"/>
      <c r="TT29" s="154"/>
      <c r="TU29" s="154"/>
      <c r="TV29" s="154"/>
      <c r="TW29" s="154"/>
      <c r="TX29" s="154"/>
      <c r="TY29" s="154"/>
      <c r="TZ29" s="154"/>
      <c r="UA29" s="154"/>
      <c r="UB29" s="154"/>
      <c r="UC29" s="154"/>
      <c r="UD29" s="154"/>
      <c r="UE29" s="154"/>
      <c r="UF29" s="154"/>
      <c r="UG29" s="154"/>
      <c r="UH29" s="154"/>
      <c r="UI29" s="154"/>
      <c r="UJ29" s="154"/>
      <c r="UK29" s="154"/>
      <c r="UL29" s="154"/>
      <c r="UM29" s="154"/>
      <c r="UN29" s="154"/>
      <c r="UO29" s="154"/>
      <c r="UP29" s="154"/>
      <c r="UQ29" s="154"/>
      <c r="UR29" s="154"/>
      <c r="US29" s="154"/>
      <c r="UT29" s="154"/>
      <c r="UU29" s="154"/>
      <c r="UV29" s="154"/>
      <c r="UW29" s="154"/>
      <c r="UX29" s="154"/>
      <c r="UY29" s="154"/>
      <c r="UZ29" s="154"/>
      <c r="VA29" s="154"/>
      <c r="VB29" s="154"/>
      <c r="VC29" s="154"/>
      <c r="VD29" s="154"/>
      <c r="VE29" s="154"/>
      <c r="VF29" s="154"/>
      <c r="VG29" s="154"/>
      <c r="VH29" s="154"/>
      <c r="VI29" s="154"/>
      <c r="VJ29" s="154"/>
      <c r="VK29" s="154"/>
      <c r="VL29" s="154"/>
      <c r="VM29" s="154"/>
      <c r="VN29" s="154"/>
      <c r="VO29" s="154"/>
      <c r="VP29" s="154"/>
      <c r="VQ29" s="154"/>
      <c r="VR29" s="154"/>
      <c r="VS29" s="154"/>
      <c r="VT29" s="154"/>
      <c r="VU29" s="154"/>
      <c r="VV29" s="154"/>
      <c r="VW29" s="154"/>
      <c r="VX29" s="154"/>
      <c r="VY29" s="154"/>
      <c r="VZ29" s="154"/>
      <c r="WA29" s="154"/>
      <c r="WB29" s="154"/>
      <c r="WC29" s="154"/>
      <c r="WD29" s="154"/>
      <c r="WE29" s="154"/>
      <c r="WF29" s="154"/>
      <c r="WG29" s="154"/>
      <c r="WH29" s="154"/>
      <c r="WI29" s="154"/>
      <c r="WJ29" s="154"/>
      <c r="WK29" s="154"/>
      <c r="WL29" s="154"/>
      <c r="WM29" s="154"/>
      <c r="WN29" s="154"/>
      <c r="WO29" s="154"/>
      <c r="WP29" s="154"/>
      <c r="WQ29" s="154"/>
      <c r="WR29" s="154"/>
      <c r="WS29" s="154"/>
      <c r="WT29" s="154"/>
      <c r="WU29" s="154"/>
      <c r="WV29" s="154"/>
      <c r="WW29" s="154"/>
      <c r="WX29" s="154"/>
      <c r="WY29" s="154"/>
      <c r="WZ29" s="154"/>
      <c r="XA29" s="154"/>
      <c r="XB29" s="154"/>
      <c r="XC29" s="154"/>
      <c r="XD29" s="154"/>
      <c r="XE29" s="154"/>
      <c r="XF29" s="154"/>
      <c r="XG29" s="154"/>
      <c r="XH29" s="154"/>
      <c r="XI29" s="154"/>
      <c r="XJ29" s="154"/>
      <c r="XK29" s="154"/>
      <c r="XL29" s="154"/>
      <c r="XM29" s="154"/>
      <c r="XN29" s="154"/>
      <c r="XO29" s="154"/>
      <c r="XP29" s="154"/>
      <c r="XQ29" s="154"/>
      <c r="XR29" s="154"/>
      <c r="XS29" s="154"/>
      <c r="XT29" s="154"/>
      <c r="XU29" s="154"/>
      <c r="XV29" s="154"/>
      <c r="XW29" s="154"/>
      <c r="XX29" s="154"/>
      <c r="XY29" s="154"/>
      <c r="XZ29" s="154"/>
      <c r="YA29" s="154"/>
      <c r="YB29" s="154"/>
      <c r="YC29" s="154"/>
      <c r="YD29" s="154"/>
      <c r="YE29" s="154"/>
      <c r="YF29" s="154"/>
      <c r="YG29" s="154"/>
      <c r="YH29" s="154"/>
      <c r="YI29" s="154"/>
      <c r="YJ29" s="154"/>
      <c r="YK29" s="154"/>
      <c r="YL29" s="154"/>
      <c r="YM29" s="154"/>
      <c r="YN29" s="154"/>
      <c r="YO29" s="154"/>
      <c r="YP29" s="154"/>
      <c r="YQ29" s="154"/>
      <c r="YR29" s="154"/>
      <c r="YS29" s="154"/>
      <c r="YT29" s="154"/>
      <c r="YU29" s="154"/>
      <c r="YV29" s="154"/>
      <c r="YW29" s="154"/>
      <c r="YX29" s="154"/>
      <c r="YY29" s="154"/>
      <c r="YZ29" s="154"/>
      <c r="ZA29" s="154"/>
      <c r="ZB29" s="154"/>
      <c r="ZC29" s="154"/>
      <c r="ZD29" s="154"/>
      <c r="ZE29" s="154"/>
      <c r="ZF29" s="154"/>
      <c r="ZG29" s="154"/>
      <c r="ZH29" s="154"/>
      <c r="ZI29" s="154"/>
      <c r="ZJ29" s="154"/>
      <c r="ZK29" s="154"/>
      <c r="ZL29" s="154"/>
      <c r="ZM29" s="154"/>
      <c r="ZN29" s="154"/>
      <c r="ZO29" s="154"/>
      <c r="ZP29" s="154"/>
      <c r="ZQ29" s="154"/>
      <c r="ZR29" s="154"/>
      <c r="ZS29" s="154"/>
      <c r="ZT29" s="154"/>
      <c r="ZU29" s="154"/>
      <c r="ZV29" s="154"/>
      <c r="ZW29" s="154"/>
      <c r="ZX29" s="154"/>
      <c r="ZY29" s="154"/>
      <c r="ZZ29" s="154"/>
      <c r="AAA29" s="154"/>
      <c r="AAB29" s="154"/>
      <c r="AAC29" s="154"/>
      <c r="AAD29" s="154"/>
      <c r="AAE29" s="154"/>
      <c r="AAF29" s="154"/>
      <c r="AAG29" s="154"/>
      <c r="AAH29" s="154"/>
      <c r="AAI29" s="154"/>
      <c r="AAJ29" s="154"/>
      <c r="AAK29" s="154"/>
      <c r="AAL29" s="154"/>
      <c r="AAM29" s="154"/>
      <c r="AAN29" s="154"/>
      <c r="AAO29" s="154"/>
      <c r="AAP29" s="154"/>
      <c r="AAQ29" s="154"/>
      <c r="AAR29" s="154"/>
      <c r="AAS29" s="154"/>
      <c r="AAT29" s="154"/>
      <c r="AAU29" s="154"/>
      <c r="AAV29" s="154"/>
      <c r="AAW29" s="154"/>
      <c r="AAX29" s="154"/>
      <c r="AAY29" s="154"/>
      <c r="AAZ29" s="154"/>
      <c r="ABA29" s="154"/>
      <c r="ABB29" s="154"/>
      <c r="ABC29" s="154"/>
      <c r="ABD29" s="154"/>
      <c r="ABE29" s="154"/>
      <c r="ABF29" s="154"/>
      <c r="ABG29" s="154"/>
      <c r="ABH29" s="154"/>
      <c r="ABI29" s="154"/>
      <c r="ABJ29" s="154"/>
      <c r="ABK29" s="154"/>
      <c r="ABL29" s="154"/>
      <c r="ABM29" s="154"/>
      <c r="ABN29" s="154"/>
      <c r="ABO29" s="154"/>
      <c r="ABP29" s="154"/>
      <c r="ABQ29" s="154"/>
      <c r="ABR29" s="154"/>
      <c r="ABS29" s="154"/>
      <c r="ABT29" s="154"/>
      <c r="ABU29" s="154"/>
      <c r="ABV29" s="154"/>
      <c r="ABW29" s="154"/>
      <c r="ABX29" s="154"/>
      <c r="ABY29" s="154"/>
      <c r="ABZ29" s="154"/>
      <c r="ACA29" s="154"/>
      <c r="ACB29" s="154"/>
      <c r="ACC29" s="154"/>
      <c r="ACD29" s="154"/>
      <c r="ACE29" s="154"/>
      <c r="ACF29" s="154"/>
      <c r="ACG29" s="154"/>
      <c r="ACH29" s="154"/>
      <c r="ACI29" s="154"/>
      <c r="ACJ29" s="154"/>
      <c r="ACK29" s="154"/>
      <c r="ACL29" s="154"/>
      <c r="ACM29" s="154"/>
      <c r="ACN29" s="154"/>
      <c r="ACO29" s="154"/>
      <c r="ACP29" s="154"/>
      <c r="ACQ29" s="154"/>
      <c r="ACR29" s="154"/>
      <c r="ACS29" s="154"/>
      <c r="ACT29" s="154"/>
      <c r="ACU29" s="154"/>
      <c r="ACV29" s="154"/>
      <c r="ACW29" s="154"/>
      <c r="ACX29" s="154"/>
      <c r="ACY29" s="154"/>
      <c r="ACZ29" s="154"/>
      <c r="ADA29" s="154"/>
      <c r="ADB29" s="154"/>
      <c r="ADC29" s="154"/>
      <c r="ADD29" s="154"/>
      <c r="ADE29" s="154"/>
      <c r="ADF29" s="154"/>
      <c r="ADG29" s="154"/>
      <c r="ADH29" s="154"/>
      <c r="ADI29" s="154"/>
      <c r="ADJ29" s="154"/>
      <c r="ADK29" s="154"/>
      <c r="ADL29" s="154"/>
      <c r="ADM29" s="154"/>
      <c r="ADN29" s="154"/>
      <c r="ADO29" s="154"/>
      <c r="ADP29" s="154"/>
      <c r="ADQ29" s="154"/>
      <c r="ADR29" s="154"/>
      <c r="ADS29" s="154"/>
      <c r="ADT29" s="154"/>
      <c r="ADU29" s="154"/>
      <c r="ADV29" s="154"/>
      <c r="ADW29" s="154"/>
      <c r="ADX29" s="154"/>
      <c r="ADY29" s="154"/>
      <c r="ADZ29" s="154"/>
      <c r="AEA29" s="154"/>
      <c r="AEB29" s="154"/>
      <c r="AEC29" s="154"/>
      <c r="AED29" s="154"/>
      <c r="AEE29" s="154"/>
      <c r="AEF29" s="154"/>
      <c r="AEG29" s="154"/>
      <c r="AEH29" s="154"/>
      <c r="AEI29" s="154"/>
      <c r="AEJ29" s="154"/>
      <c r="AEK29" s="154"/>
      <c r="AEL29" s="154"/>
      <c r="AEM29" s="154"/>
      <c r="AEN29" s="154"/>
      <c r="AEO29" s="154"/>
      <c r="AEP29" s="154"/>
      <c r="AEQ29" s="154"/>
      <c r="AER29" s="154"/>
      <c r="AES29" s="154"/>
      <c r="AET29" s="154"/>
      <c r="AEU29" s="154"/>
      <c r="AEV29" s="154"/>
      <c r="AEW29" s="154"/>
      <c r="AEX29" s="154"/>
      <c r="AEY29" s="154"/>
      <c r="AEZ29" s="154"/>
      <c r="AFA29" s="154"/>
      <c r="AFB29" s="154"/>
      <c r="AFC29" s="154"/>
      <c r="AFD29" s="154"/>
      <c r="AFE29" s="154"/>
      <c r="AFF29" s="154"/>
      <c r="AFG29" s="154"/>
      <c r="AFH29" s="154"/>
      <c r="AFI29" s="154"/>
      <c r="AFJ29" s="154"/>
      <c r="AFK29" s="154"/>
      <c r="AFL29" s="154"/>
      <c r="AFM29" s="154"/>
      <c r="AFN29" s="154"/>
      <c r="AFO29" s="154"/>
      <c r="AFP29" s="154"/>
      <c r="AFQ29" s="154"/>
      <c r="AFR29" s="154"/>
      <c r="AFS29" s="154"/>
      <c r="AFT29" s="154"/>
      <c r="AFU29" s="154"/>
      <c r="AFV29" s="154"/>
      <c r="AFW29" s="154"/>
      <c r="AFX29" s="154"/>
      <c r="AFY29" s="154"/>
      <c r="AFZ29" s="154"/>
      <c r="AGA29" s="154"/>
      <c r="AGB29" s="154"/>
      <c r="AGC29" s="154"/>
      <c r="AGD29" s="154"/>
      <c r="AGE29" s="154"/>
      <c r="AGF29" s="154"/>
      <c r="AGG29" s="154"/>
      <c r="AGH29" s="154"/>
      <c r="AGI29" s="154"/>
      <c r="AGJ29" s="154"/>
      <c r="AGK29" s="154"/>
      <c r="AGL29" s="154"/>
      <c r="AGM29" s="154"/>
      <c r="AGN29" s="154"/>
      <c r="AGO29" s="154"/>
      <c r="AGP29" s="154"/>
      <c r="AGQ29" s="154"/>
      <c r="AGR29" s="154"/>
      <c r="AGS29" s="154"/>
      <c r="AGT29" s="154"/>
      <c r="AGU29" s="154"/>
      <c r="AGV29" s="154"/>
      <c r="AGW29" s="154"/>
      <c r="AGX29" s="154"/>
      <c r="AGY29" s="154"/>
      <c r="AGZ29" s="154"/>
      <c r="AHA29" s="154"/>
      <c r="AHB29" s="154"/>
      <c r="AHC29" s="154"/>
      <c r="AHD29" s="154"/>
      <c r="AHE29" s="154"/>
      <c r="AHF29" s="154"/>
      <c r="AHG29" s="154"/>
      <c r="AHH29" s="154"/>
      <c r="AHI29" s="154"/>
      <c r="AHJ29" s="154"/>
      <c r="AHK29" s="154"/>
      <c r="AHL29" s="154"/>
      <c r="AHM29" s="154"/>
      <c r="AHN29" s="154"/>
      <c r="AHO29" s="154"/>
      <c r="AHP29" s="154"/>
      <c r="AHQ29" s="154"/>
      <c r="AHR29" s="154"/>
      <c r="AHS29" s="154"/>
      <c r="AHT29" s="154"/>
      <c r="AHU29" s="154"/>
      <c r="AHV29" s="154"/>
      <c r="AHW29" s="154"/>
      <c r="AHX29" s="154"/>
      <c r="AHY29" s="154"/>
      <c r="AHZ29" s="154"/>
      <c r="AIA29" s="154"/>
      <c r="AIB29" s="154"/>
      <c r="AIC29" s="154"/>
      <c r="AID29" s="154"/>
      <c r="AIE29" s="154"/>
      <c r="AIF29" s="154"/>
      <c r="AIG29" s="154"/>
      <c r="AIH29" s="154"/>
      <c r="AII29" s="154"/>
      <c r="AIJ29" s="154"/>
      <c r="AIK29" s="154"/>
      <c r="AIL29" s="154"/>
      <c r="AIM29" s="154"/>
      <c r="AIN29" s="154"/>
      <c r="AIO29" s="154"/>
      <c r="AIP29" s="154"/>
      <c r="AIQ29" s="154"/>
      <c r="AIR29" s="154"/>
      <c r="AIS29" s="154"/>
      <c r="AIT29" s="154"/>
      <c r="AIU29" s="154"/>
      <c r="AIV29" s="154"/>
      <c r="AIW29" s="154"/>
      <c r="AIX29" s="154"/>
      <c r="AIY29" s="154"/>
      <c r="AIZ29" s="154"/>
      <c r="AJA29" s="154"/>
      <c r="AJB29" s="154"/>
      <c r="AJC29" s="154"/>
      <c r="AJD29" s="154"/>
      <c r="AJE29" s="154"/>
      <c r="AJF29" s="154"/>
      <c r="AJG29" s="154"/>
      <c r="AJH29" s="154"/>
      <c r="AJI29" s="154"/>
      <c r="AJJ29" s="154"/>
      <c r="AJK29" s="154"/>
      <c r="AJL29" s="154"/>
      <c r="AJM29" s="154"/>
      <c r="AJN29" s="154"/>
      <c r="AJO29" s="154"/>
      <c r="AJP29" s="154"/>
      <c r="AJQ29" s="154"/>
      <c r="AJR29" s="154"/>
      <c r="AJS29" s="154"/>
      <c r="AJT29" s="154"/>
      <c r="AJU29" s="154"/>
      <c r="AJV29" s="154"/>
      <c r="AJW29" s="154"/>
      <c r="AJX29" s="154"/>
      <c r="AJY29" s="154"/>
      <c r="AJZ29" s="154"/>
      <c r="AKA29" s="154"/>
      <c r="AKB29" s="154"/>
      <c r="AKC29" s="154"/>
      <c r="AKD29" s="154"/>
      <c r="AKE29" s="154"/>
      <c r="AKF29" s="154"/>
      <c r="AKG29" s="154"/>
      <c r="AKH29" s="154"/>
      <c r="AKI29" s="154"/>
      <c r="AKJ29" s="154"/>
      <c r="AKK29" s="154"/>
      <c r="AKL29" s="154"/>
      <c r="AKM29" s="154"/>
      <c r="AKN29" s="154"/>
      <c r="AKO29" s="154"/>
      <c r="AKP29" s="154"/>
      <c r="AKQ29" s="154"/>
      <c r="AKR29" s="154"/>
      <c r="AKS29" s="154"/>
      <c r="AKT29" s="154"/>
      <c r="AKU29" s="154"/>
      <c r="AKV29" s="154"/>
      <c r="AKW29" s="154"/>
      <c r="AKX29" s="154"/>
      <c r="AKY29" s="154"/>
      <c r="AKZ29" s="154"/>
      <c r="ALA29" s="154"/>
      <c r="ALB29" s="154"/>
      <c r="ALC29" s="154"/>
      <c r="ALD29" s="154"/>
      <c r="ALE29" s="154"/>
      <c r="ALF29" s="154"/>
      <c r="ALG29" s="154"/>
      <c r="ALH29" s="154"/>
      <c r="ALI29" s="154"/>
      <c r="ALJ29" s="154"/>
      <c r="ALK29" s="154"/>
      <c r="ALL29" s="154"/>
      <c r="ALM29" s="154"/>
      <c r="ALN29" s="154"/>
      <c r="ALO29" s="154"/>
      <c r="ALP29" s="154"/>
      <c r="ALQ29" s="154"/>
      <c r="ALR29" s="154"/>
      <c r="ALS29" s="154"/>
      <c r="ALT29" s="154"/>
      <c r="ALU29" s="154"/>
      <c r="ALV29" s="154"/>
      <c r="ALW29" s="154"/>
      <c r="ALX29" s="154"/>
      <c r="ALY29" s="154"/>
      <c r="ALZ29" s="154"/>
      <c r="AMA29" s="154"/>
      <c r="AMB29" s="154"/>
      <c r="AMC29" s="154"/>
      <c r="AMD29" s="154"/>
      <c r="AME29" s="154"/>
      <c r="AMF29" s="154"/>
      <c r="AMG29" s="154"/>
      <c r="AMH29" s="154"/>
      <c r="AMI29" s="154"/>
      <c r="AMJ29" s="154"/>
      <c r="AMK29" s="154"/>
      <c r="AML29" s="154"/>
      <c r="AMM29" s="154"/>
      <c r="AMN29" s="154"/>
      <c r="AMO29" s="154"/>
      <c r="AMP29" s="154"/>
      <c r="AMQ29" s="154"/>
      <c r="AMR29" s="154"/>
      <c r="AMS29" s="154"/>
      <c r="AMT29" s="154"/>
      <c r="AMU29" s="154"/>
      <c r="AMV29" s="154"/>
      <c r="AMW29" s="154"/>
      <c r="AMX29" s="154"/>
      <c r="AMY29" s="154"/>
      <c r="AMZ29" s="154"/>
      <c r="ANA29" s="154"/>
      <c r="ANB29" s="154"/>
      <c r="ANC29" s="154"/>
      <c r="AND29" s="154"/>
      <c r="ANE29" s="154"/>
      <c r="ANF29" s="154"/>
      <c r="ANG29" s="154"/>
      <c r="ANH29" s="154"/>
      <c r="ANI29" s="154"/>
      <c r="ANJ29" s="154"/>
      <c r="ANK29" s="154"/>
      <c r="ANL29" s="154"/>
      <c r="ANM29" s="154"/>
      <c r="ANN29" s="154"/>
      <c r="ANO29" s="154"/>
      <c r="ANP29" s="154"/>
      <c r="ANQ29" s="154"/>
      <c r="ANR29" s="154"/>
      <c r="ANS29" s="154"/>
      <c r="ANT29" s="154"/>
      <c r="ANU29" s="154"/>
      <c r="ANV29" s="154"/>
      <c r="ANW29" s="154"/>
      <c r="ANX29" s="154"/>
      <c r="ANY29" s="154"/>
      <c r="ANZ29" s="154"/>
      <c r="AOA29" s="154"/>
      <c r="AOB29" s="154"/>
      <c r="AOC29" s="154"/>
      <c r="AOD29" s="154"/>
      <c r="AOE29" s="154"/>
      <c r="AOF29" s="154"/>
      <c r="AOG29" s="154"/>
      <c r="AOH29" s="154"/>
      <c r="AOI29" s="154"/>
      <c r="AOJ29" s="154"/>
      <c r="AOK29" s="154"/>
      <c r="AOL29" s="154"/>
      <c r="AOM29" s="154"/>
      <c r="AON29" s="154"/>
      <c r="AOO29" s="154"/>
      <c r="AOP29" s="154"/>
      <c r="AOQ29" s="154"/>
      <c r="AOR29" s="154"/>
      <c r="AOS29" s="154"/>
      <c r="AOT29" s="154"/>
      <c r="AOU29" s="154"/>
      <c r="AOV29" s="154"/>
      <c r="AOW29" s="154"/>
      <c r="AOX29" s="154"/>
      <c r="AOY29" s="154"/>
      <c r="AOZ29" s="154"/>
      <c r="APA29" s="154"/>
      <c r="APB29" s="154"/>
      <c r="APC29" s="154"/>
      <c r="APD29" s="154"/>
      <c r="APE29" s="154"/>
      <c r="APF29" s="154"/>
      <c r="APG29" s="154"/>
      <c r="APH29" s="154"/>
      <c r="API29" s="154"/>
      <c r="APJ29" s="154"/>
      <c r="APK29" s="154"/>
      <c r="APL29" s="154"/>
      <c r="APM29" s="154"/>
      <c r="APN29" s="154"/>
      <c r="APO29" s="154"/>
      <c r="APP29" s="154"/>
      <c r="APQ29" s="154"/>
      <c r="APR29" s="154"/>
      <c r="APS29" s="154"/>
      <c r="APT29" s="154"/>
      <c r="APU29" s="154"/>
      <c r="APV29" s="154"/>
      <c r="APW29" s="154"/>
      <c r="APX29" s="154"/>
      <c r="APY29" s="154"/>
      <c r="APZ29" s="154"/>
      <c r="AQA29" s="154"/>
      <c r="AQB29" s="154"/>
      <c r="AQC29" s="154"/>
      <c r="AQD29" s="154"/>
      <c r="AQE29" s="154"/>
      <c r="AQF29" s="154"/>
      <c r="AQG29" s="154"/>
      <c r="AQH29" s="154"/>
      <c r="AQI29" s="154"/>
      <c r="AQJ29" s="154"/>
      <c r="AQK29" s="154"/>
      <c r="AQL29" s="154"/>
      <c r="AQM29" s="154"/>
      <c r="AQN29" s="154"/>
      <c r="AQO29" s="154"/>
      <c r="AQP29" s="154"/>
      <c r="AQQ29" s="154"/>
      <c r="AQR29" s="154"/>
      <c r="AQS29" s="154"/>
      <c r="AQT29" s="154"/>
      <c r="AQU29" s="154"/>
      <c r="AQV29" s="154"/>
      <c r="AQW29" s="154"/>
      <c r="AQX29" s="154"/>
      <c r="AQY29" s="154"/>
      <c r="AQZ29" s="154"/>
      <c r="ARA29" s="154"/>
      <c r="ARB29" s="154"/>
      <c r="ARC29" s="154"/>
      <c r="ARD29" s="154"/>
      <c r="ARE29" s="154"/>
      <c r="ARF29" s="154"/>
      <c r="ARG29" s="154"/>
      <c r="ARH29" s="154"/>
      <c r="ARI29" s="154"/>
      <c r="ARJ29" s="154"/>
      <c r="ARK29" s="154"/>
      <c r="ARL29" s="154"/>
      <c r="ARM29" s="154"/>
      <c r="ARN29" s="154"/>
      <c r="ARO29" s="154"/>
      <c r="ARP29" s="154"/>
      <c r="ARQ29" s="154"/>
      <c r="ARR29" s="154"/>
      <c r="ARS29" s="154"/>
      <c r="ART29" s="154"/>
      <c r="ARU29" s="154"/>
      <c r="ARV29" s="154"/>
      <c r="ARW29" s="154"/>
      <c r="ARX29" s="154"/>
      <c r="ARY29" s="154"/>
      <c r="ARZ29" s="154"/>
      <c r="ASA29" s="154"/>
      <c r="ASB29" s="154"/>
      <c r="ASC29" s="154"/>
      <c r="ASD29" s="154"/>
      <c r="ASE29" s="154"/>
      <c r="ASF29" s="154"/>
      <c r="ASG29" s="154"/>
      <c r="ASH29" s="154"/>
      <c r="ASI29" s="154"/>
      <c r="ASJ29" s="154"/>
      <c r="ASK29" s="154"/>
      <c r="ASL29" s="154"/>
      <c r="ASM29" s="154"/>
      <c r="ASN29" s="154"/>
      <c r="ASO29" s="154"/>
      <c r="ASP29" s="154"/>
      <c r="ASQ29" s="154"/>
      <c r="ASR29" s="154"/>
      <c r="ASS29" s="154"/>
      <c r="AST29" s="154"/>
      <c r="ASU29" s="154"/>
      <c r="ASV29" s="154"/>
      <c r="ASW29" s="154"/>
      <c r="ASX29" s="154"/>
      <c r="ASY29" s="154"/>
      <c r="ASZ29" s="154"/>
      <c r="ATA29" s="154"/>
      <c r="ATB29" s="154"/>
      <c r="ATC29" s="154"/>
      <c r="ATD29" s="154"/>
      <c r="ATE29" s="154"/>
      <c r="ATF29" s="154"/>
      <c r="ATG29" s="154"/>
      <c r="ATH29" s="154"/>
      <c r="ATI29" s="154"/>
      <c r="ATJ29" s="154"/>
      <c r="ATK29" s="154"/>
      <c r="ATL29" s="154"/>
      <c r="ATM29" s="154"/>
      <c r="ATN29" s="154"/>
      <c r="ATO29" s="154"/>
      <c r="ATP29" s="154"/>
      <c r="ATQ29" s="154"/>
      <c r="ATR29" s="154"/>
      <c r="ATS29" s="154"/>
      <c r="ATT29" s="154"/>
      <c r="ATU29" s="154"/>
      <c r="ATV29" s="154"/>
      <c r="ATW29" s="154"/>
      <c r="ATX29" s="154"/>
      <c r="ATY29" s="154"/>
      <c r="ATZ29" s="154"/>
      <c r="AUA29" s="154"/>
      <c r="AUB29" s="154"/>
      <c r="AUC29" s="154"/>
      <c r="AUD29" s="154"/>
      <c r="AUE29" s="154"/>
      <c r="AUF29" s="154"/>
      <c r="AUG29" s="154"/>
      <c r="AUH29" s="154"/>
      <c r="AUI29" s="154"/>
      <c r="AUJ29" s="154"/>
      <c r="AUK29" s="154"/>
      <c r="AUL29" s="154"/>
      <c r="AUM29" s="154"/>
      <c r="AUN29" s="154"/>
      <c r="AUO29" s="154"/>
      <c r="AUP29" s="154"/>
      <c r="AUQ29" s="154"/>
      <c r="AUR29" s="154"/>
      <c r="AUS29" s="154"/>
      <c r="AUT29" s="154"/>
      <c r="AUU29" s="154"/>
      <c r="AUV29" s="154"/>
      <c r="AUW29" s="154"/>
      <c r="AUX29" s="154"/>
      <c r="AUY29" s="154"/>
      <c r="AUZ29" s="154"/>
      <c r="AVA29" s="154"/>
      <c r="AVB29" s="154"/>
      <c r="AVC29" s="154"/>
      <c r="AVD29" s="154"/>
      <c r="AVE29" s="154"/>
      <c r="AVF29" s="154"/>
      <c r="AVG29" s="154"/>
      <c r="AVH29" s="154"/>
      <c r="AVI29" s="154"/>
      <c r="AVJ29" s="154"/>
      <c r="AVK29" s="154"/>
      <c r="AVL29" s="154"/>
      <c r="AVM29" s="154"/>
      <c r="AVN29" s="154"/>
      <c r="AVO29" s="154"/>
      <c r="AVP29" s="154"/>
      <c r="AVQ29" s="154"/>
      <c r="AVR29" s="154"/>
      <c r="AVS29" s="154"/>
      <c r="AVT29" s="154"/>
      <c r="AVU29" s="154"/>
      <c r="AVV29" s="154"/>
      <c r="AVW29" s="154"/>
      <c r="AVX29" s="154"/>
      <c r="AVY29" s="154"/>
      <c r="AVZ29" s="154"/>
      <c r="AWA29" s="154"/>
      <c r="AWB29" s="154"/>
      <c r="AWC29" s="154"/>
      <c r="AWD29" s="154"/>
      <c r="AWE29" s="154"/>
      <c r="AWF29" s="154"/>
      <c r="AWG29" s="154"/>
      <c r="AWH29" s="154"/>
      <c r="AWI29" s="154"/>
      <c r="AWJ29" s="154"/>
      <c r="AWK29" s="154"/>
      <c r="AWL29" s="154"/>
      <c r="AWM29" s="154"/>
      <c r="AWN29" s="154"/>
      <c r="AWO29" s="154"/>
      <c r="AWP29" s="154"/>
      <c r="AWQ29" s="154"/>
      <c r="AWR29" s="154"/>
      <c r="AWS29" s="154"/>
      <c r="AWT29" s="154"/>
      <c r="AWU29" s="154"/>
      <c r="AWV29" s="154"/>
      <c r="AWW29" s="154"/>
      <c r="AWX29" s="154"/>
      <c r="AWY29" s="154"/>
      <c r="AWZ29" s="154"/>
      <c r="AXA29" s="154"/>
      <c r="AXB29" s="154"/>
      <c r="AXC29" s="154"/>
      <c r="AXD29" s="154"/>
      <c r="AXE29" s="154"/>
      <c r="AXF29" s="154"/>
      <c r="AXG29" s="154"/>
      <c r="AXH29" s="154"/>
      <c r="AXI29" s="154"/>
      <c r="AXJ29" s="154"/>
      <c r="AXK29" s="154"/>
      <c r="AXL29" s="154"/>
      <c r="AXM29" s="154"/>
      <c r="AXN29" s="154"/>
      <c r="AXO29" s="154"/>
      <c r="AXP29" s="154"/>
      <c r="AXQ29" s="154"/>
      <c r="AXR29" s="154"/>
      <c r="AXS29" s="154"/>
      <c r="AXT29" s="154"/>
      <c r="AXU29" s="154"/>
      <c r="AXV29" s="154"/>
      <c r="AXW29" s="154"/>
      <c r="AXX29" s="154"/>
      <c r="AXY29" s="154"/>
      <c r="AXZ29" s="154"/>
      <c r="AYA29" s="154"/>
      <c r="AYB29" s="154"/>
      <c r="AYC29" s="154"/>
      <c r="AYD29" s="154"/>
      <c r="AYE29" s="154"/>
      <c r="AYF29" s="154"/>
      <c r="AYG29" s="154"/>
      <c r="AYH29" s="154"/>
      <c r="AYI29" s="154"/>
      <c r="AYJ29" s="154"/>
      <c r="AYK29" s="154"/>
      <c r="AYL29" s="154"/>
      <c r="AYM29" s="154"/>
      <c r="AYN29" s="154"/>
      <c r="AYO29" s="154"/>
      <c r="AYP29" s="154"/>
      <c r="AYQ29" s="154"/>
      <c r="AYR29" s="154"/>
      <c r="AYS29" s="154"/>
      <c r="AYT29" s="154"/>
      <c r="AYU29" s="154"/>
      <c r="AYV29" s="154"/>
      <c r="AYW29" s="154"/>
      <c r="AYX29" s="154"/>
      <c r="AYY29" s="154"/>
      <c r="AYZ29" s="154"/>
      <c r="AZA29" s="154"/>
      <c r="AZB29" s="154"/>
      <c r="AZC29" s="154"/>
      <c r="AZD29" s="154"/>
      <c r="AZE29" s="154"/>
      <c r="AZF29" s="154"/>
      <c r="AZG29" s="154"/>
      <c r="AZH29" s="154"/>
      <c r="AZI29" s="154"/>
      <c r="AZJ29" s="154"/>
      <c r="AZK29" s="154"/>
      <c r="AZL29" s="154"/>
      <c r="AZM29" s="154"/>
      <c r="AZN29" s="154"/>
      <c r="AZO29" s="154"/>
      <c r="AZP29" s="154"/>
      <c r="AZQ29" s="154"/>
      <c r="AZR29" s="154"/>
      <c r="AZS29" s="154"/>
      <c r="AZT29" s="154"/>
      <c r="AZU29" s="154"/>
      <c r="AZV29" s="154"/>
      <c r="AZW29" s="154"/>
      <c r="AZX29" s="154"/>
      <c r="AZY29" s="154"/>
      <c r="AZZ29" s="154"/>
      <c r="BAA29" s="154"/>
      <c r="BAB29" s="154"/>
      <c r="BAC29" s="154"/>
      <c r="BAD29" s="154"/>
      <c r="BAE29" s="154"/>
      <c r="BAF29" s="154"/>
      <c r="BAG29" s="154"/>
      <c r="BAH29" s="154"/>
      <c r="BAI29" s="154"/>
      <c r="BAJ29" s="154"/>
      <c r="BAK29" s="154"/>
      <c r="BAL29" s="154"/>
      <c r="BAM29" s="154"/>
      <c r="BAN29" s="154"/>
      <c r="BAO29" s="154"/>
      <c r="BAP29" s="154"/>
      <c r="BAQ29" s="154"/>
      <c r="BAR29" s="154"/>
      <c r="BAS29" s="154"/>
      <c r="BAT29" s="154"/>
      <c r="BAU29" s="154"/>
      <c r="BAV29" s="154"/>
      <c r="BAW29" s="154"/>
      <c r="BAX29" s="154"/>
      <c r="BAY29" s="154"/>
      <c r="BAZ29" s="154"/>
      <c r="BBA29" s="154"/>
      <c r="BBB29" s="154"/>
      <c r="BBC29" s="154"/>
      <c r="BBD29" s="154"/>
      <c r="BBE29" s="154"/>
      <c r="BBF29" s="154"/>
      <c r="BBG29" s="154"/>
      <c r="BBH29" s="154"/>
      <c r="BBI29" s="154"/>
      <c r="BBJ29" s="154"/>
      <c r="BBK29" s="154"/>
      <c r="BBL29" s="154"/>
      <c r="BBM29" s="154"/>
      <c r="BBN29" s="154"/>
      <c r="BBO29" s="154"/>
      <c r="BBP29" s="154"/>
      <c r="BBQ29" s="154"/>
      <c r="BBR29" s="154"/>
      <c r="BBS29" s="154"/>
      <c r="BBT29" s="154"/>
      <c r="BBU29" s="154"/>
      <c r="BBV29" s="154"/>
      <c r="BBW29" s="154"/>
      <c r="BBX29" s="154"/>
      <c r="BBY29" s="154"/>
      <c r="BBZ29" s="154"/>
      <c r="BCA29" s="154"/>
      <c r="BCB29" s="154"/>
      <c r="BCC29" s="154"/>
      <c r="BCD29" s="154"/>
      <c r="BCE29" s="154"/>
      <c r="BCF29" s="154"/>
      <c r="BCG29" s="154"/>
      <c r="BCH29" s="154"/>
      <c r="BCI29" s="154"/>
      <c r="BCJ29" s="154"/>
      <c r="BCK29" s="154"/>
      <c r="BCL29" s="154"/>
      <c r="BCM29" s="154"/>
      <c r="BCN29" s="154"/>
      <c r="BCO29" s="154"/>
      <c r="BCP29" s="154"/>
      <c r="BCQ29" s="154"/>
      <c r="BCR29" s="154"/>
      <c r="BCS29" s="154"/>
      <c r="BCT29" s="154"/>
      <c r="BCU29" s="154"/>
      <c r="BCV29" s="154"/>
      <c r="BCW29" s="154"/>
      <c r="BCX29" s="154"/>
      <c r="BCY29" s="154"/>
      <c r="BCZ29" s="154"/>
      <c r="BDA29" s="154"/>
      <c r="BDB29" s="154"/>
      <c r="BDC29" s="154"/>
      <c r="BDD29" s="154"/>
      <c r="BDE29" s="154"/>
      <c r="BDF29" s="154"/>
      <c r="BDG29" s="154"/>
      <c r="BDH29" s="154"/>
      <c r="BDI29" s="154"/>
      <c r="BDJ29" s="154"/>
      <c r="BDK29" s="154"/>
      <c r="BDL29" s="154"/>
      <c r="BDM29" s="154"/>
      <c r="BDN29" s="154"/>
      <c r="BDO29" s="154"/>
      <c r="BDP29" s="154"/>
      <c r="BDQ29" s="154"/>
      <c r="BDR29" s="154"/>
      <c r="BDS29" s="154"/>
      <c r="BDT29" s="154"/>
      <c r="BDU29" s="154"/>
      <c r="BDV29" s="154"/>
      <c r="BDW29" s="154"/>
      <c r="BDX29" s="154"/>
      <c r="BDY29" s="154"/>
      <c r="BDZ29" s="154"/>
      <c r="BEA29" s="154"/>
      <c r="BEB29" s="154"/>
      <c r="BEC29" s="154"/>
      <c r="BED29" s="154"/>
      <c r="BEE29" s="154"/>
      <c r="BEF29" s="154"/>
      <c r="BEG29" s="154"/>
      <c r="BEH29" s="154"/>
      <c r="BEI29" s="154"/>
      <c r="BEJ29" s="154"/>
      <c r="BEK29" s="154"/>
      <c r="BEL29" s="154"/>
      <c r="BEM29" s="154"/>
      <c r="BEN29" s="154"/>
      <c r="BEO29" s="154"/>
      <c r="BEP29" s="154"/>
      <c r="BEQ29" s="154"/>
      <c r="BER29" s="154"/>
      <c r="BES29" s="154"/>
      <c r="BET29" s="154"/>
      <c r="BEU29" s="154"/>
      <c r="BEV29" s="154"/>
      <c r="BEW29" s="154"/>
      <c r="BEX29" s="154"/>
      <c r="BEY29" s="154"/>
      <c r="BEZ29" s="154"/>
      <c r="BFA29" s="154"/>
      <c r="BFB29" s="154"/>
      <c r="BFC29" s="154"/>
      <c r="BFD29" s="154"/>
      <c r="BFE29" s="154"/>
      <c r="BFF29" s="154"/>
      <c r="BFG29" s="154"/>
      <c r="BFH29" s="154"/>
      <c r="BFI29" s="154"/>
      <c r="BFJ29" s="154"/>
      <c r="BFK29" s="154"/>
      <c r="BFL29" s="154"/>
      <c r="BFM29" s="154"/>
      <c r="BFN29" s="154"/>
      <c r="BFO29" s="154"/>
      <c r="BFP29" s="154"/>
      <c r="BFQ29" s="154"/>
      <c r="BFR29" s="154"/>
      <c r="BFS29" s="154"/>
      <c r="BFT29" s="154"/>
      <c r="BFU29" s="154"/>
      <c r="BFV29" s="154"/>
      <c r="BFW29" s="154"/>
      <c r="BFX29" s="154"/>
      <c r="BFY29" s="154"/>
      <c r="BFZ29" s="154"/>
      <c r="BGA29" s="154"/>
      <c r="BGB29" s="154"/>
      <c r="BGC29" s="154"/>
      <c r="BGD29" s="154"/>
      <c r="BGE29" s="154"/>
      <c r="BGF29" s="154"/>
      <c r="BGG29" s="154"/>
      <c r="BGH29" s="154"/>
      <c r="BGI29" s="154"/>
      <c r="BGJ29" s="154"/>
      <c r="BGK29" s="154"/>
      <c r="BGL29" s="154"/>
      <c r="BGM29" s="154"/>
      <c r="BGN29" s="154"/>
      <c r="BGO29" s="154"/>
      <c r="BGP29" s="154"/>
      <c r="BGQ29" s="154"/>
      <c r="BGR29" s="154"/>
      <c r="BGS29" s="154"/>
      <c r="BGT29" s="154"/>
      <c r="BGU29" s="154"/>
      <c r="BGV29" s="154"/>
      <c r="BGW29" s="154"/>
      <c r="BGX29" s="154"/>
      <c r="BGY29" s="154"/>
      <c r="BGZ29" s="154"/>
      <c r="BHA29" s="154"/>
      <c r="BHB29" s="154"/>
      <c r="BHC29" s="154"/>
      <c r="BHD29" s="154"/>
      <c r="BHE29" s="154"/>
      <c r="BHF29" s="154"/>
      <c r="BHG29" s="154"/>
      <c r="BHH29" s="154"/>
      <c r="BHI29" s="154"/>
      <c r="BHJ29" s="154"/>
      <c r="BHK29" s="154"/>
      <c r="BHL29" s="154"/>
      <c r="BHM29" s="154"/>
      <c r="BHN29" s="154"/>
      <c r="BHO29" s="154"/>
      <c r="BHP29" s="154"/>
      <c r="BHQ29" s="154"/>
      <c r="BHR29" s="154"/>
      <c r="BHS29" s="154"/>
      <c r="BHT29" s="154"/>
      <c r="BHU29" s="154"/>
      <c r="BHV29" s="154"/>
      <c r="BHW29" s="154"/>
      <c r="BHX29" s="154"/>
      <c r="BHY29" s="154"/>
      <c r="BHZ29" s="154"/>
      <c r="BIA29" s="154"/>
      <c r="BIB29" s="154"/>
      <c r="BIC29" s="154"/>
      <c r="BID29" s="154"/>
      <c r="BIE29" s="154"/>
      <c r="BIF29" s="154"/>
      <c r="BIG29" s="154"/>
      <c r="BIH29" s="154"/>
      <c r="BII29" s="154"/>
      <c r="BIJ29" s="154"/>
      <c r="BIK29" s="154"/>
      <c r="BIL29" s="154"/>
      <c r="BIM29" s="154"/>
      <c r="BIN29" s="154"/>
      <c r="BIO29" s="154"/>
      <c r="BIP29" s="154"/>
      <c r="BIQ29" s="154"/>
      <c r="BIR29" s="154"/>
      <c r="BIS29" s="154"/>
      <c r="BIT29" s="154"/>
      <c r="BIU29" s="154"/>
      <c r="BIV29" s="154"/>
      <c r="BIW29" s="154"/>
      <c r="BIX29" s="154"/>
      <c r="BIY29" s="154"/>
      <c r="BIZ29" s="154"/>
      <c r="BJA29" s="154"/>
      <c r="BJB29" s="154"/>
      <c r="BJC29" s="154"/>
      <c r="BJD29" s="154"/>
      <c r="BJE29" s="154"/>
      <c r="BJF29" s="154"/>
      <c r="BJG29" s="154"/>
      <c r="BJH29" s="154"/>
      <c r="BJI29" s="154"/>
      <c r="BJJ29" s="154"/>
      <c r="BJK29" s="154"/>
      <c r="BJL29" s="154"/>
      <c r="BJM29" s="154"/>
      <c r="BJN29" s="154"/>
      <c r="BJO29" s="154"/>
      <c r="BJP29" s="154"/>
      <c r="BJQ29" s="154"/>
      <c r="BJR29" s="154"/>
      <c r="BJS29" s="154"/>
      <c r="BJT29" s="154"/>
      <c r="BJU29" s="154"/>
      <c r="BJV29" s="154"/>
      <c r="BJW29" s="154"/>
      <c r="BJX29" s="154"/>
      <c r="BJY29" s="154"/>
      <c r="BJZ29" s="154"/>
      <c r="BKA29" s="154"/>
      <c r="BKB29" s="154"/>
      <c r="BKC29" s="154"/>
      <c r="BKD29" s="154"/>
      <c r="BKE29" s="154"/>
      <c r="BKF29" s="154"/>
      <c r="BKG29" s="154"/>
      <c r="BKH29" s="154"/>
      <c r="BKI29" s="154"/>
      <c r="BKJ29" s="154"/>
      <c r="BKK29" s="154"/>
      <c r="BKL29" s="154"/>
      <c r="BKM29" s="154"/>
      <c r="BKN29" s="154"/>
      <c r="BKO29" s="154"/>
      <c r="BKP29" s="154"/>
      <c r="BKQ29" s="154"/>
      <c r="BKR29" s="154"/>
      <c r="BKS29" s="154"/>
      <c r="BKT29" s="154"/>
      <c r="BKU29" s="154"/>
      <c r="BKV29" s="154"/>
      <c r="BKW29" s="154"/>
      <c r="BKX29" s="154"/>
      <c r="BKY29" s="154"/>
      <c r="BKZ29" s="154"/>
      <c r="BLA29" s="154"/>
      <c r="BLB29" s="154"/>
      <c r="BLC29" s="154"/>
      <c r="BLD29" s="154"/>
      <c r="BLE29" s="154"/>
      <c r="BLF29" s="154"/>
      <c r="BLG29" s="154"/>
      <c r="BLH29" s="154"/>
      <c r="BLI29" s="154"/>
      <c r="BLJ29" s="154"/>
      <c r="BLK29" s="154"/>
      <c r="BLL29" s="154"/>
      <c r="BLM29" s="154"/>
      <c r="BLN29" s="154"/>
      <c r="BLO29" s="154"/>
      <c r="BLP29" s="154"/>
      <c r="BLQ29" s="154"/>
      <c r="BLR29" s="154"/>
      <c r="BLS29" s="154"/>
      <c r="BLT29" s="154"/>
      <c r="BLU29" s="154"/>
      <c r="BLV29" s="154"/>
      <c r="BLW29" s="154"/>
      <c r="BLX29" s="154"/>
      <c r="BLY29" s="154"/>
      <c r="BLZ29" s="154"/>
      <c r="BMA29" s="154"/>
      <c r="BMB29" s="154"/>
      <c r="BMC29" s="154"/>
      <c r="BMD29" s="154"/>
      <c r="BME29" s="154"/>
      <c r="BMF29" s="154"/>
      <c r="BMG29" s="154"/>
      <c r="BMH29" s="154"/>
      <c r="BMI29" s="154"/>
      <c r="BMJ29" s="154"/>
      <c r="BMK29" s="154"/>
      <c r="BML29" s="154"/>
      <c r="BMM29" s="154"/>
      <c r="BMN29" s="154"/>
      <c r="BMO29" s="154"/>
      <c r="BMP29" s="154"/>
      <c r="BMQ29" s="154"/>
      <c r="BMR29" s="154"/>
      <c r="BMS29" s="154"/>
      <c r="BMT29" s="154"/>
      <c r="BMU29" s="154"/>
      <c r="BMV29" s="154"/>
      <c r="BMW29" s="154"/>
      <c r="BMX29" s="154"/>
      <c r="BMY29" s="154"/>
      <c r="BMZ29" s="154"/>
      <c r="BNA29" s="154"/>
      <c r="BNB29" s="154"/>
      <c r="BNC29" s="154"/>
      <c r="BND29" s="154"/>
      <c r="BNE29" s="154"/>
      <c r="BNF29" s="154"/>
      <c r="BNG29" s="154"/>
      <c r="BNH29" s="154"/>
      <c r="BNI29" s="154"/>
      <c r="BNJ29" s="154"/>
      <c r="BNK29" s="154"/>
      <c r="BNL29" s="154"/>
      <c r="BNM29" s="154"/>
      <c r="BNN29" s="154"/>
      <c r="BNO29" s="154"/>
      <c r="BNP29" s="154"/>
      <c r="BNQ29" s="154"/>
      <c r="BNR29" s="154"/>
      <c r="BNS29" s="154"/>
      <c r="BNT29" s="154"/>
      <c r="BNU29" s="154"/>
      <c r="BNV29" s="154"/>
      <c r="BNW29" s="154"/>
      <c r="BNX29" s="154"/>
      <c r="BNY29" s="154"/>
      <c r="BNZ29" s="154"/>
      <c r="BOA29" s="154"/>
      <c r="BOB29" s="154"/>
      <c r="BOC29" s="154"/>
      <c r="BOD29" s="154"/>
      <c r="BOE29" s="154"/>
      <c r="BOF29" s="154"/>
      <c r="BOG29" s="154"/>
      <c r="BOH29" s="154"/>
      <c r="BOI29" s="154"/>
      <c r="BOJ29" s="154"/>
      <c r="BOK29" s="154"/>
      <c r="BOL29" s="154"/>
      <c r="BOM29" s="154"/>
      <c r="BON29" s="154"/>
      <c r="BOO29" s="154"/>
      <c r="BOP29" s="154"/>
      <c r="BOQ29" s="154"/>
      <c r="BOR29" s="154"/>
      <c r="BOS29" s="154"/>
      <c r="BOT29" s="154"/>
      <c r="BOU29" s="154"/>
      <c r="BOV29" s="154"/>
      <c r="BOW29" s="154"/>
      <c r="BOX29" s="154"/>
      <c r="BOY29" s="154"/>
      <c r="BOZ29" s="154"/>
      <c r="BPA29" s="154"/>
      <c r="BPB29" s="154"/>
      <c r="BPC29" s="154"/>
      <c r="BPD29" s="154"/>
      <c r="BPE29" s="154"/>
      <c r="BPF29" s="154"/>
      <c r="BPG29" s="154"/>
      <c r="BPH29" s="154"/>
      <c r="BPI29" s="154"/>
      <c r="BPJ29" s="154"/>
      <c r="BPK29" s="154"/>
      <c r="BPL29" s="154"/>
      <c r="BPM29" s="154"/>
      <c r="BPN29" s="154"/>
      <c r="BPO29" s="154"/>
      <c r="BPP29" s="154"/>
      <c r="BPQ29" s="154"/>
      <c r="BPR29" s="154"/>
      <c r="BPS29" s="154"/>
      <c r="BPT29" s="154"/>
      <c r="BPU29" s="154"/>
      <c r="BPV29" s="154"/>
      <c r="BPW29" s="154"/>
      <c r="BPX29" s="154"/>
      <c r="BPY29" s="154"/>
      <c r="BPZ29" s="154"/>
      <c r="BQA29" s="154"/>
      <c r="BQB29" s="154"/>
      <c r="BQC29" s="154"/>
      <c r="BQD29" s="154"/>
      <c r="BQE29" s="154"/>
      <c r="BQF29" s="154"/>
      <c r="BQG29" s="154"/>
      <c r="BQH29" s="154"/>
      <c r="BQI29" s="154"/>
      <c r="BQJ29" s="154"/>
      <c r="BQK29" s="154"/>
      <c r="BQL29" s="154"/>
      <c r="BQM29" s="154"/>
      <c r="BQN29" s="154"/>
      <c r="BQO29" s="154"/>
      <c r="BQP29" s="154"/>
      <c r="BQQ29" s="154"/>
      <c r="BQR29" s="154"/>
      <c r="BQS29" s="154"/>
      <c r="BQT29" s="154"/>
      <c r="BQU29" s="154"/>
      <c r="BQV29" s="154"/>
      <c r="BQW29" s="154"/>
      <c r="BQX29" s="154"/>
      <c r="BQY29" s="154"/>
      <c r="BQZ29" s="154"/>
      <c r="BRA29" s="154"/>
      <c r="BRB29" s="154"/>
      <c r="BRC29" s="154"/>
      <c r="BRD29" s="154"/>
      <c r="BRE29" s="154"/>
      <c r="BRF29" s="154"/>
      <c r="BRG29" s="154"/>
      <c r="BRH29" s="154"/>
      <c r="BRI29" s="154"/>
      <c r="BRJ29" s="154"/>
      <c r="BRK29" s="154"/>
      <c r="BRL29" s="154"/>
      <c r="BRM29" s="154"/>
      <c r="BRN29" s="154"/>
      <c r="BRO29" s="154"/>
      <c r="BRP29" s="154"/>
      <c r="BRQ29" s="154"/>
      <c r="BRR29" s="154"/>
      <c r="BRS29" s="154"/>
      <c r="BRT29" s="154"/>
      <c r="BRU29" s="154"/>
      <c r="BRV29" s="154"/>
      <c r="BRW29" s="154"/>
      <c r="BRX29" s="154"/>
      <c r="BRY29" s="154"/>
      <c r="BRZ29" s="154"/>
      <c r="BSA29" s="154"/>
      <c r="BSB29" s="154"/>
      <c r="BSC29" s="154"/>
      <c r="BSD29" s="154"/>
      <c r="BSE29" s="154"/>
      <c r="BSF29" s="154"/>
      <c r="BSG29" s="154"/>
      <c r="BSH29" s="154"/>
      <c r="BSI29" s="154"/>
      <c r="BSJ29" s="154"/>
      <c r="BSK29" s="154"/>
      <c r="BSL29" s="154"/>
      <c r="BSM29" s="154"/>
      <c r="BSN29" s="154"/>
      <c r="BSO29" s="154"/>
      <c r="BSP29" s="154"/>
      <c r="BSQ29" s="154"/>
      <c r="BSR29" s="154"/>
      <c r="BSS29" s="154"/>
      <c r="BST29" s="154"/>
      <c r="BSU29" s="154"/>
      <c r="BSV29" s="154"/>
      <c r="BSW29" s="154"/>
      <c r="BSX29" s="154"/>
      <c r="BSY29" s="154"/>
      <c r="BSZ29" s="154"/>
      <c r="BTA29" s="154"/>
      <c r="BTB29" s="154"/>
      <c r="BTC29" s="154"/>
      <c r="BTD29" s="154"/>
      <c r="BTE29" s="154"/>
      <c r="BTF29" s="154"/>
      <c r="BTG29" s="154"/>
      <c r="BTH29" s="154"/>
      <c r="BTI29" s="154"/>
      <c r="BTJ29" s="154"/>
      <c r="BTK29" s="154"/>
      <c r="BTL29" s="154"/>
      <c r="BTM29" s="154"/>
      <c r="BTN29" s="154"/>
      <c r="BTO29" s="154"/>
      <c r="BTP29" s="154"/>
      <c r="BTQ29" s="154"/>
      <c r="BTR29" s="154"/>
      <c r="BTS29" s="154"/>
      <c r="BTT29" s="154"/>
      <c r="BTU29" s="154"/>
      <c r="BTV29" s="154"/>
      <c r="BTW29" s="154"/>
      <c r="BTX29" s="154"/>
      <c r="BTY29" s="154"/>
      <c r="BTZ29" s="154"/>
      <c r="BUA29" s="154"/>
      <c r="BUB29" s="154"/>
      <c r="BUC29" s="154"/>
      <c r="BUD29" s="154"/>
      <c r="BUE29" s="154"/>
      <c r="BUF29" s="154"/>
      <c r="BUG29" s="154"/>
      <c r="BUH29" s="154"/>
      <c r="BUI29" s="154"/>
      <c r="BUJ29" s="154"/>
      <c r="BUK29" s="154"/>
      <c r="BUL29" s="154"/>
      <c r="BUM29" s="154"/>
      <c r="BUN29" s="154"/>
      <c r="BUO29" s="154"/>
      <c r="BUP29" s="154"/>
      <c r="BUQ29" s="154"/>
      <c r="BUR29" s="154"/>
      <c r="BUS29" s="154"/>
      <c r="BUT29" s="154"/>
      <c r="BUU29" s="154"/>
      <c r="BUV29" s="154"/>
      <c r="BUW29" s="154"/>
      <c r="BUX29" s="154"/>
      <c r="BUY29" s="154"/>
      <c r="BUZ29" s="154"/>
      <c r="BVA29" s="154"/>
      <c r="BVB29" s="154"/>
      <c r="BVC29" s="154"/>
      <c r="BVD29" s="154"/>
      <c r="BVE29" s="154"/>
      <c r="BVF29" s="154"/>
      <c r="BVG29" s="154"/>
      <c r="BVH29" s="154"/>
      <c r="BVI29" s="154"/>
      <c r="BVJ29" s="154"/>
      <c r="BVK29" s="154"/>
      <c r="BVL29" s="154"/>
      <c r="BVM29" s="154"/>
      <c r="BVN29" s="154"/>
      <c r="BVO29" s="154"/>
      <c r="BVP29" s="154"/>
      <c r="BVQ29" s="154"/>
      <c r="BVR29" s="154"/>
      <c r="BVS29" s="154"/>
      <c r="BVT29" s="154"/>
      <c r="BVU29" s="154"/>
      <c r="BVV29" s="154"/>
      <c r="BVW29" s="154"/>
      <c r="BVX29" s="154"/>
      <c r="BVY29" s="154"/>
      <c r="BVZ29" s="154"/>
      <c r="BWA29" s="154"/>
      <c r="BWB29" s="154"/>
      <c r="BWC29" s="154"/>
      <c r="BWD29" s="154"/>
      <c r="BWE29" s="154"/>
      <c r="BWF29" s="154"/>
      <c r="BWG29" s="154"/>
      <c r="BWH29" s="154"/>
      <c r="BWI29" s="154"/>
      <c r="BWJ29" s="154"/>
      <c r="BWK29" s="154"/>
      <c r="BWL29" s="154"/>
      <c r="BWM29" s="154"/>
      <c r="BWN29" s="154"/>
      <c r="BWO29" s="154"/>
      <c r="BWP29" s="154"/>
      <c r="BWQ29" s="154"/>
      <c r="BWR29" s="154"/>
      <c r="BWS29" s="154"/>
      <c r="BWT29" s="154"/>
      <c r="BWU29" s="154"/>
      <c r="BWV29" s="154"/>
      <c r="BWW29" s="154"/>
      <c r="BWX29" s="154"/>
      <c r="BWY29" s="154"/>
      <c r="BWZ29" s="154"/>
      <c r="BXA29" s="154"/>
      <c r="BXB29" s="154"/>
      <c r="BXC29" s="154"/>
      <c r="BXD29" s="154"/>
      <c r="BXE29" s="154"/>
      <c r="BXF29" s="154"/>
      <c r="BXG29" s="154"/>
      <c r="BXH29" s="154"/>
      <c r="BXI29" s="154"/>
      <c r="BXJ29" s="154"/>
      <c r="BXK29" s="154"/>
      <c r="BXL29" s="154"/>
      <c r="BXM29" s="154"/>
      <c r="BXN29" s="154"/>
      <c r="BXO29" s="154"/>
      <c r="BXP29" s="154"/>
      <c r="BXQ29" s="154"/>
      <c r="BXR29" s="154"/>
      <c r="BXS29" s="154"/>
      <c r="BXT29" s="154"/>
      <c r="BXU29" s="154"/>
      <c r="BXV29" s="154"/>
      <c r="BXW29" s="154"/>
      <c r="BXX29" s="154"/>
      <c r="BXY29" s="154"/>
      <c r="BXZ29" s="154"/>
      <c r="BYA29" s="154"/>
      <c r="BYB29" s="154"/>
      <c r="BYC29" s="154"/>
      <c r="BYD29" s="154"/>
      <c r="BYE29" s="154"/>
      <c r="BYF29" s="154"/>
      <c r="BYG29" s="154"/>
      <c r="BYH29" s="154"/>
      <c r="BYI29" s="154"/>
      <c r="BYJ29" s="154"/>
      <c r="BYK29" s="154"/>
      <c r="BYL29" s="154"/>
      <c r="BYM29" s="154"/>
      <c r="BYN29" s="154"/>
      <c r="BYO29" s="154"/>
      <c r="BYP29" s="154"/>
      <c r="BYQ29" s="154"/>
      <c r="BYR29" s="154"/>
      <c r="BYS29" s="154"/>
      <c r="BYT29" s="154"/>
      <c r="BYU29" s="154"/>
      <c r="BYV29" s="154"/>
      <c r="BYW29" s="154"/>
      <c r="BYX29" s="154"/>
      <c r="BYY29" s="154"/>
      <c r="BYZ29" s="154"/>
      <c r="BZA29" s="154"/>
      <c r="BZB29" s="154"/>
      <c r="BZC29" s="154"/>
      <c r="BZD29" s="154"/>
      <c r="BZE29" s="154"/>
      <c r="BZF29" s="154"/>
      <c r="BZG29" s="154"/>
      <c r="BZH29" s="154"/>
      <c r="BZI29" s="154"/>
      <c r="BZJ29" s="154"/>
      <c r="BZK29" s="154"/>
      <c r="BZL29" s="154"/>
      <c r="BZM29" s="154"/>
      <c r="BZN29" s="154"/>
      <c r="BZO29" s="154"/>
      <c r="BZP29" s="154"/>
      <c r="BZQ29" s="154"/>
      <c r="BZR29" s="154"/>
      <c r="BZS29" s="154"/>
      <c r="BZT29" s="154"/>
      <c r="BZU29" s="154"/>
      <c r="BZV29" s="154"/>
      <c r="BZW29" s="154"/>
      <c r="BZX29" s="154"/>
      <c r="BZY29" s="154"/>
      <c r="BZZ29" s="154"/>
      <c r="CAA29" s="154"/>
      <c r="CAB29" s="154"/>
      <c r="CAC29" s="154"/>
      <c r="CAD29" s="154"/>
      <c r="CAE29" s="154"/>
      <c r="CAF29" s="154"/>
      <c r="CAG29" s="154"/>
      <c r="CAH29" s="154"/>
      <c r="CAI29" s="154"/>
      <c r="CAJ29" s="154"/>
      <c r="CAK29" s="154"/>
      <c r="CAL29" s="154"/>
      <c r="CAM29" s="154"/>
      <c r="CAN29" s="154"/>
      <c r="CAO29" s="154"/>
      <c r="CAP29" s="154"/>
      <c r="CAQ29" s="154"/>
      <c r="CAR29" s="154"/>
      <c r="CAS29" s="154"/>
      <c r="CAT29" s="154"/>
      <c r="CAU29" s="154"/>
      <c r="CAV29" s="154"/>
      <c r="CAW29" s="154"/>
      <c r="CAX29" s="154"/>
      <c r="CAY29" s="154"/>
      <c r="CAZ29" s="154"/>
      <c r="CBA29" s="154"/>
      <c r="CBB29" s="154"/>
      <c r="CBC29" s="154"/>
      <c r="CBD29" s="154"/>
      <c r="CBE29" s="154"/>
      <c r="CBF29" s="154"/>
      <c r="CBG29" s="154"/>
      <c r="CBH29" s="154"/>
      <c r="CBI29" s="154"/>
      <c r="CBJ29" s="154"/>
      <c r="CBK29" s="154"/>
      <c r="CBL29" s="154"/>
      <c r="CBM29" s="154"/>
      <c r="CBN29" s="154"/>
      <c r="CBO29" s="154"/>
      <c r="CBP29" s="154"/>
      <c r="CBQ29" s="154"/>
      <c r="CBR29" s="154"/>
      <c r="CBS29" s="154"/>
      <c r="CBT29" s="154"/>
      <c r="CBU29" s="154"/>
      <c r="CBV29" s="154"/>
      <c r="CBW29" s="154"/>
      <c r="CBX29" s="154"/>
      <c r="CBY29" s="154"/>
      <c r="CBZ29" s="154"/>
      <c r="CCA29" s="154"/>
      <c r="CCB29" s="154"/>
      <c r="CCC29" s="154"/>
      <c r="CCD29" s="154"/>
      <c r="CCE29" s="154"/>
      <c r="CCF29" s="154"/>
      <c r="CCG29" s="154"/>
      <c r="CCH29" s="154"/>
      <c r="CCI29" s="154"/>
      <c r="CCJ29" s="154"/>
      <c r="CCK29" s="154"/>
      <c r="CCL29" s="154"/>
      <c r="CCM29" s="154"/>
      <c r="CCN29" s="154"/>
      <c r="CCO29" s="154"/>
      <c r="CCP29" s="154"/>
      <c r="CCQ29" s="154"/>
      <c r="CCR29" s="154"/>
      <c r="CCS29" s="154"/>
      <c r="CCT29" s="154"/>
      <c r="CCU29" s="154"/>
      <c r="CCV29" s="154"/>
      <c r="CCW29" s="154"/>
      <c r="CCX29" s="154"/>
      <c r="CCY29" s="154"/>
      <c r="CCZ29" s="154"/>
      <c r="CDA29" s="154"/>
      <c r="CDB29" s="154"/>
      <c r="CDC29" s="154"/>
      <c r="CDD29" s="154"/>
      <c r="CDE29" s="154"/>
      <c r="CDF29" s="154"/>
      <c r="CDG29" s="154"/>
      <c r="CDH29" s="154"/>
      <c r="CDI29" s="154"/>
      <c r="CDJ29" s="154"/>
      <c r="CDK29" s="154"/>
      <c r="CDL29" s="154"/>
      <c r="CDM29" s="154"/>
      <c r="CDN29" s="154"/>
      <c r="CDO29" s="154"/>
      <c r="CDP29" s="154"/>
      <c r="CDQ29" s="154"/>
      <c r="CDR29" s="154"/>
      <c r="CDS29" s="154"/>
      <c r="CDT29" s="154"/>
      <c r="CDU29" s="154"/>
      <c r="CDV29" s="154"/>
      <c r="CDW29" s="154"/>
      <c r="CDX29" s="154"/>
      <c r="CDY29" s="154"/>
      <c r="CDZ29" s="154"/>
      <c r="CEA29" s="154"/>
      <c r="CEB29" s="154"/>
      <c r="CEC29" s="154"/>
      <c r="CED29" s="154"/>
      <c r="CEE29" s="154"/>
      <c r="CEF29" s="154"/>
      <c r="CEG29" s="154"/>
      <c r="CEH29" s="154"/>
      <c r="CEI29" s="154"/>
      <c r="CEJ29" s="154"/>
      <c r="CEK29" s="154"/>
      <c r="CEL29" s="154"/>
      <c r="CEM29" s="154"/>
      <c r="CEN29" s="154"/>
      <c r="CEO29" s="154"/>
      <c r="CEP29" s="154"/>
      <c r="CEQ29" s="154"/>
      <c r="CER29" s="154"/>
      <c r="CES29" s="154"/>
      <c r="CET29" s="154"/>
      <c r="CEU29" s="154"/>
      <c r="CEV29" s="154"/>
      <c r="CEW29" s="154"/>
      <c r="CEX29" s="154"/>
      <c r="CEY29" s="154"/>
      <c r="CEZ29" s="154"/>
      <c r="CFA29" s="154"/>
      <c r="CFB29" s="154"/>
      <c r="CFC29" s="154"/>
      <c r="CFD29" s="154"/>
      <c r="CFE29" s="154"/>
      <c r="CFF29" s="154"/>
      <c r="CFG29" s="154"/>
      <c r="CFH29" s="154"/>
      <c r="CFI29" s="154"/>
      <c r="CFJ29" s="154"/>
      <c r="CFK29" s="154"/>
      <c r="CFL29" s="154"/>
      <c r="CFM29" s="154"/>
      <c r="CFN29" s="154"/>
      <c r="CFO29" s="154"/>
      <c r="CFP29" s="154"/>
      <c r="CFQ29" s="154"/>
      <c r="CFR29" s="154"/>
      <c r="CFS29" s="154"/>
      <c r="CFT29" s="154"/>
      <c r="CFU29" s="154"/>
      <c r="CFV29" s="154"/>
      <c r="CFW29" s="154"/>
      <c r="CFX29" s="154"/>
      <c r="CFY29" s="154"/>
      <c r="CFZ29" s="154"/>
      <c r="CGA29" s="154"/>
      <c r="CGB29" s="154"/>
      <c r="CGC29" s="154"/>
      <c r="CGD29" s="154"/>
      <c r="CGE29" s="154"/>
      <c r="CGF29" s="154"/>
      <c r="CGG29" s="154"/>
      <c r="CGH29" s="154"/>
      <c r="CGI29" s="154"/>
      <c r="CGJ29" s="154"/>
      <c r="CGK29" s="154"/>
      <c r="CGL29" s="154"/>
      <c r="CGM29" s="154"/>
      <c r="CGN29" s="154"/>
      <c r="CGO29" s="154"/>
      <c r="CGP29" s="154"/>
      <c r="CGQ29" s="154"/>
      <c r="CGR29" s="154"/>
      <c r="CGS29" s="154"/>
      <c r="CGT29" s="154"/>
      <c r="CGU29" s="154"/>
      <c r="CGV29" s="154"/>
      <c r="CGW29" s="154"/>
      <c r="CGX29" s="154"/>
      <c r="CGY29" s="154"/>
      <c r="CGZ29" s="154"/>
      <c r="CHA29" s="154"/>
      <c r="CHB29" s="154"/>
      <c r="CHC29" s="154"/>
      <c r="CHD29" s="154"/>
      <c r="CHE29" s="154"/>
      <c r="CHF29" s="154"/>
      <c r="CHG29" s="154"/>
      <c r="CHH29" s="154"/>
      <c r="CHI29" s="154"/>
      <c r="CHJ29" s="154"/>
      <c r="CHK29" s="154"/>
      <c r="CHL29" s="154"/>
      <c r="CHM29" s="154"/>
      <c r="CHN29" s="154"/>
      <c r="CHO29" s="154"/>
      <c r="CHP29" s="154"/>
      <c r="CHQ29" s="154"/>
      <c r="CHR29" s="154"/>
      <c r="CHS29" s="154"/>
      <c r="CHT29" s="154"/>
      <c r="CHU29" s="154"/>
      <c r="CHV29" s="154"/>
      <c r="CHW29" s="154"/>
      <c r="CHX29" s="154"/>
      <c r="CHY29" s="154"/>
      <c r="CHZ29" s="154"/>
      <c r="CIA29" s="154"/>
      <c r="CIB29" s="154"/>
      <c r="CIC29" s="154"/>
      <c r="CID29" s="154"/>
      <c r="CIE29" s="154"/>
      <c r="CIF29" s="154"/>
      <c r="CIG29" s="154"/>
      <c r="CIH29" s="154"/>
      <c r="CII29" s="154"/>
      <c r="CIJ29" s="154"/>
      <c r="CIK29" s="154"/>
      <c r="CIL29" s="154"/>
      <c r="CIM29" s="154"/>
      <c r="CIN29" s="154"/>
      <c r="CIO29" s="154"/>
      <c r="CIP29" s="154"/>
      <c r="CIQ29" s="154"/>
      <c r="CIR29" s="154"/>
      <c r="CIS29" s="154"/>
      <c r="CIT29" s="154"/>
      <c r="CIU29" s="154"/>
      <c r="CIV29" s="154"/>
      <c r="CIW29" s="154"/>
      <c r="CIX29" s="154"/>
      <c r="CIY29" s="154"/>
      <c r="CIZ29" s="154"/>
      <c r="CJA29" s="154"/>
      <c r="CJB29" s="154"/>
      <c r="CJC29" s="154"/>
      <c r="CJD29" s="154"/>
      <c r="CJE29" s="154"/>
      <c r="CJF29" s="154"/>
      <c r="CJG29" s="154"/>
      <c r="CJH29" s="154"/>
      <c r="CJI29" s="154"/>
      <c r="CJJ29" s="154"/>
      <c r="CJK29" s="154"/>
      <c r="CJL29" s="154"/>
      <c r="CJM29" s="154"/>
      <c r="CJN29" s="154"/>
      <c r="CJO29" s="154"/>
      <c r="CJP29" s="154"/>
      <c r="CJQ29" s="154"/>
      <c r="CJR29" s="154"/>
      <c r="CJS29" s="154"/>
      <c r="CJT29" s="154"/>
      <c r="CJU29" s="154"/>
      <c r="CJV29" s="154"/>
      <c r="CJW29" s="154"/>
      <c r="CJX29" s="154"/>
      <c r="CJY29" s="154"/>
      <c r="CJZ29" s="154"/>
      <c r="CKA29" s="154"/>
      <c r="CKB29" s="154"/>
      <c r="CKC29" s="154"/>
      <c r="CKD29" s="154"/>
      <c r="CKE29" s="154"/>
      <c r="CKF29" s="154"/>
      <c r="CKG29" s="154"/>
      <c r="CKH29" s="154"/>
      <c r="CKI29" s="154"/>
      <c r="CKJ29" s="154"/>
      <c r="CKK29" s="154"/>
      <c r="CKL29" s="154"/>
      <c r="CKM29" s="154"/>
      <c r="CKN29" s="154"/>
      <c r="CKO29" s="154"/>
      <c r="CKP29" s="154"/>
      <c r="CKQ29" s="154"/>
      <c r="CKR29" s="154"/>
      <c r="CKS29" s="154"/>
      <c r="CKT29" s="154"/>
      <c r="CKU29" s="154"/>
      <c r="CKV29" s="154"/>
      <c r="CKW29" s="154"/>
      <c r="CKX29" s="154"/>
      <c r="CKY29" s="154"/>
      <c r="CKZ29" s="154"/>
      <c r="CLA29" s="154"/>
      <c r="CLB29" s="154"/>
      <c r="CLC29" s="154"/>
      <c r="CLD29" s="154"/>
      <c r="CLE29" s="154"/>
      <c r="CLF29" s="154"/>
      <c r="CLG29" s="154"/>
      <c r="CLH29" s="154"/>
      <c r="CLI29" s="154"/>
      <c r="CLJ29" s="154"/>
      <c r="CLK29" s="154"/>
      <c r="CLL29" s="154"/>
      <c r="CLM29" s="154"/>
      <c r="CLN29" s="154"/>
      <c r="CLO29" s="154"/>
      <c r="CLP29" s="154"/>
      <c r="CLQ29" s="154"/>
      <c r="CLR29" s="154"/>
      <c r="CLS29" s="154"/>
      <c r="CLT29" s="154"/>
      <c r="CLU29" s="154"/>
      <c r="CLV29" s="154"/>
      <c r="CLW29" s="154"/>
      <c r="CLX29" s="154"/>
      <c r="CLY29" s="154"/>
      <c r="CLZ29" s="154"/>
      <c r="CMA29" s="154"/>
      <c r="CMB29" s="154"/>
      <c r="CMC29" s="154"/>
      <c r="CMD29" s="154"/>
      <c r="CME29" s="154"/>
      <c r="CMF29" s="154"/>
      <c r="CMG29" s="154"/>
      <c r="CMH29" s="154"/>
      <c r="CMI29" s="154"/>
      <c r="CMJ29" s="154"/>
      <c r="CMK29" s="154"/>
      <c r="CML29" s="154"/>
      <c r="CMM29" s="154"/>
      <c r="CMN29" s="154"/>
      <c r="CMO29" s="154"/>
      <c r="CMP29" s="154"/>
      <c r="CMQ29" s="154"/>
      <c r="CMR29" s="154"/>
      <c r="CMS29" s="154"/>
      <c r="CMT29" s="154"/>
      <c r="CMU29" s="154"/>
      <c r="CMV29" s="154"/>
      <c r="CMW29" s="154"/>
      <c r="CMX29" s="154"/>
      <c r="CMY29" s="154"/>
      <c r="CMZ29" s="154"/>
      <c r="CNA29" s="154"/>
      <c r="CNB29" s="154"/>
      <c r="CNC29" s="154"/>
      <c r="CND29" s="154"/>
      <c r="CNE29" s="154"/>
      <c r="CNF29" s="154"/>
      <c r="CNG29" s="154"/>
      <c r="CNH29" s="154"/>
      <c r="CNI29" s="154"/>
      <c r="CNJ29" s="154"/>
      <c r="CNK29" s="154"/>
      <c r="CNL29" s="154"/>
      <c r="CNM29" s="154"/>
      <c r="CNN29" s="154"/>
      <c r="CNO29" s="154"/>
      <c r="CNP29" s="154"/>
      <c r="CNQ29" s="154"/>
      <c r="CNR29" s="154"/>
      <c r="CNS29" s="154"/>
      <c r="CNT29" s="154"/>
      <c r="CNU29" s="154"/>
      <c r="CNV29" s="154"/>
      <c r="CNW29" s="154"/>
      <c r="CNX29" s="154"/>
      <c r="CNY29" s="154"/>
      <c r="CNZ29" s="154"/>
      <c r="COA29" s="154"/>
      <c r="COB29" s="154"/>
      <c r="COC29" s="154"/>
      <c r="COD29" s="154"/>
      <c r="COE29" s="154"/>
      <c r="COF29" s="154"/>
      <c r="COG29" s="154"/>
      <c r="COH29" s="154"/>
      <c r="COI29" s="154"/>
      <c r="COJ29" s="154"/>
      <c r="COK29" s="154"/>
      <c r="COL29" s="154"/>
      <c r="COM29" s="154"/>
      <c r="CON29" s="154"/>
      <c r="COO29" s="154"/>
      <c r="COP29" s="154"/>
      <c r="COQ29" s="154"/>
      <c r="COR29" s="154"/>
      <c r="COS29" s="154"/>
      <c r="COT29" s="154"/>
      <c r="COU29" s="154"/>
      <c r="COV29" s="154"/>
      <c r="COW29" s="154"/>
      <c r="COX29" s="154"/>
      <c r="COY29" s="154"/>
      <c r="COZ29" s="154"/>
      <c r="CPA29" s="154"/>
      <c r="CPB29" s="154"/>
      <c r="CPC29" s="154"/>
      <c r="CPD29" s="154"/>
      <c r="CPE29" s="154"/>
      <c r="CPF29" s="154"/>
      <c r="CPG29" s="154"/>
      <c r="CPH29" s="154"/>
      <c r="CPI29" s="154"/>
      <c r="CPJ29" s="154"/>
      <c r="CPK29" s="154"/>
      <c r="CPL29" s="154"/>
      <c r="CPM29" s="154"/>
      <c r="CPN29" s="154"/>
      <c r="CPO29" s="154"/>
      <c r="CPP29" s="154"/>
      <c r="CPQ29" s="154"/>
      <c r="CPR29" s="154"/>
      <c r="CPS29" s="154"/>
      <c r="CPT29" s="154"/>
      <c r="CPU29" s="154"/>
      <c r="CPV29" s="154"/>
      <c r="CPW29" s="154"/>
      <c r="CPX29" s="154"/>
      <c r="CPY29" s="154"/>
      <c r="CPZ29" s="154"/>
      <c r="CQA29" s="154"/>
      <c r="CQB29" s="154"/>
      <c r="CQC29" s="154"/>
      <c r="CQD29" s="154"/>
      <c r="CQE29" s="154"/>
      <c r="CQF29" s="154"/>
      <c r="CQG29" s="154"/>
      <c r="CQH29" s="154"/>
      <c r="CQI29" s="154"/>
      <c r="CQJ29" s="154"/>
      <c r="CQK29" s="154"/>
      <c r="CQL29" s="154"/>
      <c r="CQM29" s="154"/>
      <c r="CQN29" s="154"/>
      <c r="CQO29" s="154"/>
      <c r="CQP29" s="154"/>
      <c r="CQQ29" s="154"/>
      <c r="CQR29" s="154"/>
      <c r="CQS29" s="154"/>
      <c r="CQT29" s="154"/>
      <c r="CQU29" s="154"/>
      <c r="CQV29" s="154"/>
      <c r="CQW29" s="154"/>
      <c r="CQX29" s="154"/>
      <c r="CQY29" s="154"/>
      <c r="CQZ29" s="154"/>
      <c r="CRA29" s="154"/>
      <c r="CRB29" s="154"/>
      <c r="CRC29" s="154"/>
      <c r="CRD29" s="154"/>
      <c r="CRE29" s="154"/>
      <c r="CRF29" s="154"/>
      <c r="CRG29" s="154"/>
      <c r="CRH29" s="154"/>
      <c r="CRI29" s="154"/>
      <c r="CRJ29" s="154"/>
      <c r="CRK29" s="154"/>
      <c r="CRL29" s="154"/>
      <c r="CRM29" s="154"/>
      <c r="CRN29" s="154"/>
      <c r="CRO29" s="154"/>
      <c r="CRP29" s="154"/>
      <c r="CRQ29" s="154"/>
      <c r="CRR29" s="154"/>
      <c r="CRS29" s="154"/>
      <c r="CRT29" s="154"/>
      <c r="CRU29" s="154"/>
      <c r="CRV29" s="154"/>
      <c r="CRW29" s="154"/>
      <c r="CRX29" s="154"/>
      <c r="CRY29" s="154"/>
      <c r="CRZ29" s="154"/>
      <c r="CSA29" s="154"/>
      <c r="CSB29" s="154"/>
      <c r="CSC29" s="154"/>
      <c r="CSD29" s="154"/>
      <c r="CSE29" s="154"/>
      <c r="CSF29" s="154"/>
      <c r="CSG29" s="154"/>
      <c r="CSH29" s="154"/>
      <c r="CSI29" s="154"/>
      <c r="CSJ29" s="154"/>
      <c r="CSK29" s="154"/>
      <c r="CSL29" s="154"/>
      <c r="CSM29" s="154"/>
      <c r="CSN29" s="154"/>
      <c r="CSO29" s="154"/>
      <c r="CSP29" s="154"/>
      <c r="CSQ29" s="154"/>
      <c r="CSR29" s="154"/>
      <c r="CSS29" s="154"/>
      <c r="CST29" s="154"/>
      <c r="CSU29" s="154"/>
      <c r="CSV29" s="154"/>
      <c r="CSW29" s="154"/>
      <c r="CSX29" s="154"/>
      <c r="CSY29" s="154"/>
      <c r="CSZ29" s="154"/>
      <c r="CTA29" s="154"/>
      <c r="CTB29" s="154"/>
      <c r="CTC29" s="154"/>
      <c r="CTD29" s="154"/>
      <c r="CTE29" s="154"/>
      <c r="CTF29" s="154"/>
      <c r="CTG29" s="154"/>
      <c r="CTH29" s="154"/>
      <c r="CTI29" s="154"/>
      <c r="CTJ29" s="154"/>
      <c r="CTK29" s="154"/>
      <c r="CTL29" s="154"/>
      <c r="CTM29" s="154"/>
      <c r="CTN29" s="154"/>
      <c r="CTO29" s="154"/>
      <c r="CTP29" s="154"/>
      <c r="CTQ29" s="154"/>
      <c r="CTR29" s="154"/>
      <c r="CTS29" s="154"/>
      <c r="CTT29" s="154"/>
      <c r="CTU29" s="154"/>
      <c r="CTV29" s="154"/>
      <c r="CTW29" s="154"/>
      <c r="CTX29" s="154"/>
      <c r="CTY29" s="154"/>
      <c r="CTZ29" s="154"/>
      <c r="CUA29" s="154"/>
      <c r="CUB29" s="154"/>
      <c r="CUC29" s="154"/>
      <c r="CUD29" s="154"/>
      <c r="CUE29" s="154"/>
      <c r="CUF29" s="154"/>
      <c r="CUG29" s="154"/>
      <c r="CUH29" s="154"/>
      <c r="CUI29" s="154"/>
      <c r="CUJ29" s="154"/>
      <c r="CUK29" s="154"/>
      <c r="CUL29" s="154"/>
      <c r="CUM29" s="154"/>
      <c r="CUN29" s="154"/>
      <c r="CUO29" s="154"/>
      <c r="CUP29" s="154"/>
      <c r="CUQ29" s="154"/>
      <c r="CUR29" s="154"/>
      <c r="CUS29" s="154"/>
      <c r="CUT29" s="154"/>
      <c r="CUU29" s="154"/>
      <c r="CUV29" s="154"/>
      <c r="CUW29" s="154"/>
      <c r="CUX29" s="154"/>
      <c r="CUY29" s="154"/>
      <c r="CUZ29" s="154"/>
      <c r="CVA29" s="154"/>
      <c r="CVB29" s="154"/>
      <c r="CVC29" s="154"/>
      <c r="CVD29" s="154"/>
      <c r="CVE29" s="154"/>
      <c r="CVF29" s="154"/>
      <c r="CVG29" s="154"/>
      <c r="CVH29" s="154"/>
      <c r="CVI29" s="154"/>
      <c r="CVJ29" s="154"/>
      <c r="CVK29" s="154"/>
      <c r="CVL29" s="154"/>
      <c r="CVM29" s="154"/>
      <c r="CVN29" s="154"/>
      <c r="CVO29" s="154"/>
      <c r="CVP29" s="154"/>
      <c r="CVQ29" s="154"/>
      <c r="CVR29" s="154"/>
      <c r="CVS29" s="154"/>
      <c r="CVT29" s="154"/>
      <c r="CVU29" s="154"/>
      <c r="CVV29" s="154"/>
      <c r="CVW29" s="154"/>
      <c r="CVX29" s="154"/>
      <c r="CVY29" s="154"/>
      <c r="CVZ29" s="154"/>
      <c r="CWA29" s="154"/>
      <c r="CWB29" s="154"/>
      <c r="CWC29" s="154"/>
      <c r="CWD29" s="154"/>
      <c r="CWE29" s="154"/>
      <c r="CWF29" s="154"/>
      <c r="CWG29" s="154"/>
      <c r="CWH29" s="154"/>
      <c r="CWI29" s="154"/>
      <c r="CWJ29" s="154"/>
      <c r="CWK29" s="154"/>
      <c r="CWL29" s="154"/>
      <c r="CWM29" s="154"/>
      <c r="CWN29" s="154"/>
      <c r="CWO29" s="154"/>
      <c r="CWP29" s="154"/>
      <c r="CWQ29" s="154"/>
      <c r="CWR29" s="154"/>
      <c r="CWS29" s="154"/>
      <c r="CWT29" s="154"/>
      <c r="CWU29" s="154"/>
      <c r="CWV29" s="154"/>
      <c r="CWW29" s="154"/>
      <c r="CWX29" s="154"/>
      <c r="CWY29" s="154"/>
      <c r="CWZ29" s="154"/>
      <c r="CXA29" s="154"/>
      <c r="CXB29" s="154"/>
      <c r="CXC29" s="154"/>
      <c r="CXD29" s="154"/>
      <c r="CXE29" s="154"/>
      <c r="CXF29" s="154"/>
      <c r="CXG29" s="154"/>
      <c r="CXH29" s="154"/>
      <c r="CXI29" s="154"/>
      <c r="CXJ29" s="154"/>
      <c r="CXK29" s="154"/>
      <c r="CXL29" s="154"/>
      <c r="CXM29" s="154"/>
      <c r="CXN29" s="154"/>
      <c r="CXO29" s="154"/>
      <c r="CXP29" s="154"/>
      <c r="CXQ29" s="154"/>
      <c r="CXR29" s="154"/>
      <c r="CXS29" s="154"/>
      <c r="CXT29" s="154"/>
      <c r="CXU29" s="154"/>
      <c r="CXV29" s="154"/>
      <c r="CXW29" s="154"/>
      <c r="CXX29" s="154"/>
      <c r="CXY29" s="154"/>
      <c r="CXZ29" s="154"/>
      <c r="CYA29" s="154"/>
      <c r="CYB29" s="154"/>
      <c r="CYC29" s="154"/>
      <c r="CYD29" s="154"/>
      <c r="CYE29" s="154"/>
      <c r="CYF29" s="154"/>
      <c r="CYG29" s="154"/>
      <c r="CYH29" s="154"/>
      <c r="CYI29" s="154"/>
      <c r="CYJ29" s="154"/>
      <c r="CYK29" s="154"/>
      <c r="CYL29" s="154"/>
      <c r="CYM29" s="154"/>
      <c r="CYN29" s="154"/>
      <c r="CYO29" s="154"/>
      <c r="CYP29" s="154"/>
      <c r="CYQ29" s="154"/>
      <c r="CYR29" s="154"/>
      <c r="CYS29" s="154"/>
      <c r="CYT29" s="154"/>
      <c r="CYU29" s="154"/>
      <c r="CYV29" s="154"/>
      <c r="CYW29" s="154"/>
      <c r="CYX29" s="154"/>
      <c r="CYY29" s="154"/>
      <c r="CYZ29" s="154"/>
      <c r="CZA29" s="154"/>
      <c r="CZB29" s="154"/>
      <c r="CZC29" s="154"/>
      <c r="CZD29" s="154"/>
      <c r="CZE29" s="154"/>
      <c r="CZF29" s="154"/>
      <c r="CZG29" s="154"/>
      <c r="CZH29" s="154"/>
      <c r="CZI29" s="154"/>
      <c r="CZJ29" s="154"/>
      <c r="CZK29" s="154"/>
      <c r="CZL29" s="154"/>
      <c r="CZM29" s="154"/>
      <c r="CZN29" s="154"/>
      <c r="CZO29" s="154"/>
      <c r="CZP29" s="154"/>
      <c r="CZQ29" s="154"/>
      <c r="CZR29" s="154"/>
      <c r="CZS29" s="154"/>
      <c r="CZT29" s="154"/>
      <c r="CZU29" s="154"/>
      <c r="CZV29" s="154"/>
      <c r="CZW29" s="154"/>
      <c r="CZX29" s="154"/>
      <c r="CZY29" s="154"/>
      <c r="CZZ29" s="154"/>
      <c r="DAA29" s="154"/>
      <c r="DAB29" s="154"/>
      <c r="DAC29" s="154"/>
      <c r="DAD29" s="154"/>
      <c r="DAE29" s="154"/>
      <c r="DAF29" s="154"/>
      <c r="DAG29" s="154"/>
      <c r="DAH29" s="154"/>
      <c r="DAI29" s="154"/>
      <c r="DAJ29" s="154"/>
      <c r="DAK29" s="154"/>
      <c r="DAL29" s="154"/>
      <c r="DAM29" s="154"/>
      <c r="DAN29" s="154"/>
      <c r="DAO29" s="154"/>
      <c r="DAP29" s="154"/>
      <c r="DAQ29" s="154"/>
      <c r="DAR29" s="154"/>
      <c r="DAS29" s="154"/>
      <c r="DAT29" s="154"/>
      <c r="DAU29" s="154"/>
      <c r="DAV29" s="154"/>
      <c r="DAW29" s="154"/>
      <c r="DAX29" s="154"/>
      <c r="DAY29" s="154"/>
      <c r="DAZ29" s="154"/>
      <c r="DBA29" s="154"/>
      <c r="DBB29" s="154"/>
      <c r="DBC29" s="154"/>
      <c r="DBD29" s="154"/>
      <c r="DBE29" s="154"/>
      <c r="DBF29" s="154"/>
      <c r="DBG29" s="154"/>
      <c r="DBH29" s="154"/>
      <c r="DBI29" s="154"/>
      <c r="DBJ29" s="154"/>
      <c r="DBK29" s="154"/>
      <c r="DBL29" s="154"/>
      <c r="DBM29" s="154"/>
      <c r="DBN29" s="154"/>
      <c r="DBO29" s="154"/>
      <c r="DBP29" s="154"/>
      <c r="DBQ29" s="154"/>
      <c r="DBR29" s="154"/>
      <c r="DBS29" s="154"/>
      <c r="DBT29" s="154"/>
      <c r="DBU29" s="154"/>
      <c r="DBV29" s="154"/>
      <c r="DBW29" s="154"/>
      <c r="DBX29" s="154"/>
      <c r="DBY29" s="154"/>
      <c r="DBZ29" s="154"/>
      <c r="DCA29" s="154"/>
      <c r="DCB29" s="154"/>
      <c r="DCC29" s="154"/>
      <c r="DCD29" s="154"/>
      <c r="DCE29" s="154"/>
      <c r="DCF29" s="154"/>
      <c r="DCG29" s="154"/>
      <c r="DCH29" s="154"/>
      <c r="DCI29" s="154"/>
      <c r="DCJ29" s="154"/>
      <c r="DCK29" s="154"/>
      <c r="DCL29" s="154"/>
      <c r="DCM29" s="154"/>
      <c r="DCN29" s="154"/>
      <c r="DCO29" s="154"/>
      <c r="DCP29" s="154"/>
      <c r="DCQ29" s="154"/>
      <c r="DCR29" s="154"/>
      <c r="DCS29" s="154"/>
      <c r="DCT29" s="154"/>
      <c r="DCU29" s="154"/>
      <c r="DCV29" s="154"/>
      <c r="DCW29" s="154"/>
      <c r="DCX29" s="154"/>
      <c r="DCY29" s="154"/>
      <c r="DCZ29" s="154"/>
      <c r="DDA29" s="154"/>
      <c r="DDB29" s="154"/>
      <c r="DDC29" s="154"/>
      <c r="DDD29" s="154"/>
      <c r="DDE29" s="154"/>
      <c r="DDF29" s="154"/>
      <c r="DDG29" s="154"/>
      <c r="DDH29" s="154"/>
      <c r="DDI29" s="154"/>
      <c r="DDJ29" s="154"/>
      <c r="DDK29" s="154"/>
      <c r="DDL29" s="154"/>
      <c r="DDM29" s="154"/>
      <c r="DDN29" s="154"/>
      <c r="DDO29" s="154"/>
      <c r="DDP29" s="154"/>
      <c r="DDQ29" s="154"/>
      <c r="DDR29" s="154"/>
      <c r="DDS29" s="154"/>
      <c r="DDT29" s="154"/>
      <c r="DDU29" s="154"/>
      <c r="DDV29" s="154"/>
      <c r="DDW29" s="154"/>
      <c r="DDX29" s="154"/>
      <c r="DDY29" s="154"/>
      <c r="DDZ29" s="154"/>
      <c r="DEA29" s="154"/>
      <c r="DEB29" s="154"/>
      <c r="DEC29" s="154"/>
      <c r="DED29" s="154"/>
      <c r="DEE29" s="154"/>
      <c r="DEF29" s="154"/>
      <c r="DEG29" s="154"/>
      <c r="DEH29" s="154"/>
      <c r="DEI29" s="154"/>
      <c r="DEJ29" s="154"/>
      <c r="DEK29" s="154"/>
      <c r="DEL29" s="154"/>
      <c r="DEM29" s="154"/>
      <c r="DEN29" s="154"/>
      <c r="DEO29" s="154"/>
      <c r="DEP29" s="154"/>
      <c r="DEQ29" s="154"/>
      <c r="DER29" s="154"/>
      <c r="DES29" s="154"/>
      <c r="DET29" s="154"/>
      <c r="DEU29" s="154"/>
      <c r="DEV29" s="154"/>
      <c r="DEW29" s="154"/>
      <c r="DEX29" s="154"/>
      <c r="DEY29" s="154"/>
      <c r="DEZ29" s="154"/>
      <c r="DFA29" s="154"/>
      <c r="DFB29" s="154"/>
      <c r="DFC29" s="154"/>
      <c r="DFD29" s="154"/>
      <c r="DFE29" s="154"/>
      <c r="DFF29" s="154"/>
      <c r="DFG29" s="154"/>
      <c r="DFH29" s="154"/>
      <c r="DFI29" s="154"/>
      <c r="DFJ29" s="154"/>
      <c r="DFK29" s="154"/>
      <c r="DFL29" s="154"/>
      <c r="DFM29" s="154"/>
      <c r="DFN29" s="154"/>
      <c r="DFO29" s="154"/>
      <c r="DFP29" s="154"/>
      <c r="DFQ29" s="154"/>
      <c r="DFR29" s="154"/>
      <c r="DFS29" s="154"/>
      <c r="DFT29" s="154"/>
      <c r="DFU29" s="154"/>
      <c r="DFV29" s="154"/>
      <c r="DFW29" s="154"/>
      <c r="DFX29" s="154"/>
      <c r="DFY29" s="154"/>
      <c r="DFZ29" s="154"/>
      <c r="DGA29" s="154"/>
      <c r="DGB29" s="154"/>
      <c r="DGC29" s="154"/>
      <c r="DGD29" s="154"/>
      <c r="DGE29" s="154"/>
      <c r="DGF29" s="154"/>
      <c r="DGG29" s="154"/>
      <c r="DGH29" s="154"/>
      <c r="DGI29" s="154"/>
      <c r="DGJ29" s="154"/>
      <c r="DGK29" s="154"/>
      <c r="DGL29" s="154"/>
      <c r="DGM29" s="154"/>
      <c r="DGN29" s="154"/>
      <c r="DGO29" s="154"/>
      <c r="DGP29" s="154"/>
      <c r="DGQ29" s="154"/>
      <c r="DGR29" s="154"/>
      <c r="DGS29" s="154"/>
      <c r="DGT29" s="154"/>
      <c r="DGU29" s="154"/>
      <c r="DGV29" s="154"/>
      <c r="DGW29" s="154"/>
      <c r="DGX29" s="154"/>
      <c r="DGY29" s="154"/>
      <c r="DGZ29" s="154"/>
      <c r="DHA29" s="154"/>
      <c r="DHB29" s="154"/>
      <c r="DHC29" s="154"/>
      <c r="DHD29" s="154"/>
      <c r="DHE29" s="154"/>
      <c r="DHF29" s="154"/>
      <c r="DHG29" s="154"/>
      <c r="DHH29" s="154"/>
      <c r="DHI29" s="154"/>
      <c r="DHJ29" s="154"/>
      <c r="DHK29" s="154"/>
      <c r="DHL29" s="154"/>
      <c r="DHM29" s="154"/>
      <c r="DHN29" s="154"/>
      <c r="DHO29" s="154"/>
      <c r="DHP29" s="154"/>
      <c r="DHQ29" s="154"/>
      <c r="DHR29" s="154"/>
      <c r="DHS29" s="154"/>
      <c r="DHT29" s="154"/>
      <c r="DHU29" s="154"/>
      <c r="DHV29" s="154"/>
      <c r="DHW29" s="154"/>
      <c r="DHX29" s="154"/>
      <c r="DHY29" s="154"/>
      <c r="DHZ29" s="154"/>
      <c r="DIA29" s="154"/>
      <c r="DIB29" s="154"/>
      <c r="DIC29" s="154"/>
      <c r="DID29" s="154"/>
      <c r="DIE29" s="154"/>
      <c r="DIF29" s="154"/>
      <c r="DIG29" s="154"/>
      <c r="DIH29" s="154"/>
      <c r="DII29" s="154"/>
      <c r="DIJ29" s="154"/>
      <c r="DIK29" s="154"/>
      <c r="DIL29" s="154"/>
      <c r="DIM29" s="154"/>
      <c r="DIN29" s="154"/>
      <c r="DIO29" s="154"/>
      <c r="DIP29" s="154"/>
      <c r="DIQ29" s="154"/>
      <c r="DIR29" s="154"/>
      <c r="DIS29" s="154"/>
      <c r="DIT29" s="154"/>
      <c r="DIU29" s="154"/>
      <c r="DIV29" s="154"/>
      <c r="DIW29" s="154"/>
      <c r="DIX29" s="154"/>
      <c r="DIY29" s="154"/>
      <c r="DIZ29" s="154"/>
      <c r="DJA29" s="154"/>
      <c r="DJB29" s="154"/>
      <c r="DJC29" s="154"/>
      <c r="DJD29" s="154"/>
      <c r="DJE29" s="154"/>
      <c r="DJF29" s="154"/>
      <c r="DJG29" s="154"/>
      <c r="DJH29" s="154"/>
      <c r="DJI29" s="154"/>
      <c r="DJJ29" s="154"/>
      <c r="DJK29" s="154"/>
      <c r="DJL29" s="154"/>
      <c r="DJM29" s="154"/>
      <c r="DJN29" s="154"/>
      <c r="DJO29" s="154"/>
      <c r="DJP29" s="154"/>
      <c r="DJQ29" s="154"/>
      <c r="DJR29" s="154"/>
      <c r="DJS29" s="154"/>
      <c r="DJT29" s="154"/>
      <c r="DJU29" s="154"/>
      <c r="DJV29" s="154"/>
      <c r="DJW29" s="154"/>
      <c r="DJX29" s="154"/>
      <c r="DJY29" s="154"/>
      <c r="DJZ29" s="154"/>
      <c r="DKA29" s="154"/>
      <c r="DKB29" s="154"/>
      <c r="DKC29" s="154"/>
      <c r="DKD29" s="154"/>
      <c r="DKE29" s="154"/>
      <c r="DKF29" s="154"/>
      <c r="DKG29" s="154"/>
      <c r="DKH29" s="154"/>
      <c r="DKI29" s="154"/>
      <c r="DKJ29" s="154"/>
      <c r="DKK29" s="154"/>
      <c r="DKL29" s="154"/>
      <c r="DKM29" s="154"/>
      <c r="DKN29" s="154"/>
      <c r="DKO29" s="154"/>
      <c r="DKP29" s="154"/>
      <c r="DKQ29" s="154"/>
      <c r="DKR29" s="154"/>
      <c r="DKS29" s="154"/>
      <c r="DKT29" s="154"/>
      <c r="DKU29" s="154"/>
      <c r="DKV29" s="154"/>
      <c r="DKW29" s="154"/>
      <c r="DKX29" s="154"/>
      <c r="DKY29" s="154"/>
      <c r="DKZ29" s="154"/>
      <c r="DLA29" s="154"/>
      <c r="DLB29" s="154"/>
      <c r="DLC29" s="154"/>
      <c r="DLD29" s="154"/>
      <c r="DLE29" s="154"/>
      <c r="DLF29" s="154"/>
      <c r="DLG29" s="154"/>
      <c r="DLH29" s="154"/>
      <c r="DLI29" s="154"/>
      <c r="DLJ29" s="154"/>
      <c r="DLK29" s="154"/>
      <c r="DLL29" s="154"/>
      <c r="DLM29" s="154"/>
      <c r="DLN29" s="154"/>
      <c r="DLO29" s="154"/>
      <c r="DLP29" s="154"/>
      <c r="DLQ29" s="154"/>
      <c r="DLR29" s="154"/>
      <c r="DLS29" s="154"/>
      <c r="DLT29" s="154"/>
      <c r="DLU29" s="154"/>
      <c r="DLV29" s="154"/>
      <c r="DLW29" s="154"/>
      <c r="DLX29" s="154"/>
      <c r="DLY29" s="154"/>
      <c r="DLZ29" s="154"/>
      <c r="DMA29" s="154"/>
      <c r="DMB29" s="154"/>
      <c r="DMC29" s="154"/>
      <c r="DMD29" s="154"/>
      <c r="DME29" s="154"/>
      <c r="DMF29" s="154"/>
      <c r="DMG29" s="154"/>
      <c r="DMH29" s="154"/>
      <c r="DMI29" s="154"/>
      <c r="DMJ29" s="154"/>
      <c r="DMK29" s="154"/>
      <c r="DML29" s="154"/>
      <c r="DMM29" s="154"/>
      <c r="DMN29" s="154"/>
      <c r="DMO29" s="154"/>
      <c r="DMP29" s="154"/>
      <c r="DMQ29" s="154"/>
      <c r="DMR29" s="154"/>
      <c r="DMS29" s="154"/>
      <c r="DMT29" s="154"/>
      <c r="DMU29" s="154"/>
      <c r="DMV29" s="154"/>
      <c r="DMW29" s="154"/>
      <c r="DMX29" s="154"/>
      <c r="DMY29" s="154"/>
      <c r="DMZ29" s="154"/>
      <c r="DNA29" s="154"/>
      <c r="DNB29" s="154"/>
      <c r="DNC29" s="154"/>
      <c r="DND29" s="154"/>
      <c r="DNE29" s="154"/>
      <c r="DNF29" s="154"/>
      <c r="DNG29" s="154"/>
      <c r="DNH29" s="154"/>
      <c r="DNI29" s="154"/>
      <c r="DNJ29" s="154"/>
      <c r="DNK29" s="154"/>
      <c r="DNL29" s="154"/>
      <c r="DNM29" s="154"/>
      <c r="DNN29" s="154"/>
      <c r="DNO29" s="154"/>
      <c r="DNP29" s="154"/>
      <c r="DNQ29" s="154"/>
      <c r="DNR29" s="154"/>
      <c r="DNS29" s="154"/>
      <c r="DNT29" s="154"/>
      <c r="DNU29" s="154"/>
      <c r="DNV29" s="154"/>
      <c r="DNW29" s="154"/>
      <c r="DNX29" s="154"/>
      <c r="DNY29" s="154"/>
      <c r="DNZ29" s="154"/>
      <c r="DOA29" s="154"/>
      <c r="DOB29" s="154"/>
      <c r="DOC29" s="154"/>
      <c r="DOD29" s="154"/>
      <c r="DOE29" s="154"/>
      <c r="DOF29" s="154"/>
      <c r="DOG29" s="154"/>
      <c r="DOH29" s="154"/>
      <c r="DOI29" s="154"/>
      <c r="DOJ29" s="154"/>
      <c r="DOK29" s="154"/>
      <c r="DOL29" s="154"/>
      <c r="DOM29" s="154"/>
      <c r="DON29" s="154"/>
      <c r="DOO29" s="154"/>
      <c r="DOP29" s="154"/>
      <c r="DOQ29" s="154"/>
      <c r="DOR29" s="154"/>
      <c r="DOS29" s="154"/>
      <c r="DOT29" s="154"/>
      <c r="DOU29" s="154"/>
      <c r="DOV29" s="154"/>
      <c r="DOW29" s="154"/>
      <c r="DOX29" s="154"/>
      <c r="DOY29" s="154"/>
      <c r="DOZ29" s="154"/>
      <c r="DPA29" s="154"/>
      <c r="DPB29" s="154"/>
      <c r="DPC29" s="154"/>
      <c r="DPD29" s="154"/>
      <c r="DPE29" s="154"/>
      <c r="DPF29" s="154"/>
      <c r="DPG29" s="154"/>
      <c r="DPH29" s="154"/>
      <c r="DPI29" s="154"/>
      <c r="DPJ29" s="154"/>
      <c r="DPK29" s="154"/>
      <c r="DPL29" s="154"/>
      <c r="DPM29" s="154"/>
      <c r="DPN29" s="154"/>
      <c r="DPO29" s="154"/>
      <c r="DPP29" s="154"/>
      <c r="DPQ29" s="154"/>
      <c r="DPR29" s="154"/>
      <c r="DPS29" s="154"/>
      <c r="DPT29" s="154"/>
      <c r="DPU29" s="154"/>
      <c r="DPV29" s="154"/>
      <c r="DPW29" s="154"/>
      <c r="DPX29" s="154"/>
      <c r="DPY29" s="154"/>
      <c r="DPZ29" s="154"/>
      <c r="DQA29" s="154"/>
      <c r="DQB29" s="154"/>
      <c r="DQC29" s="154"/>
      <c r="DQD29" s="154"/>
      <c r="DQE29" s="154"/>
      <c r="DQF29" s="154"/>
      <c r="DQG29" s="154"/>
      <c r="DQH29" s="154"/>
      <c r="DQI29" s="154"/>
      <c r="DQJ29" s="154"/>
      <c r="DQK29" s="154"/>
      <c r="DQL29" s="154"/>
      <c r="DQM29" s="154"/>
      <c r="DQN29" s="154"/>
      <c r="DQO29" s="154"/>
      <c r="DQP29" s="154"/>
      <c r="DQQ29" s="154"/>
      <c r="DQR29" s="154"/>
      <c r="DQS29" s="154"/>
      <c r="DQT29" s="154"/>
      <c r="DQU29" s="154"/>
      <c r="DQV29" s="154"/>
      <c r="DQW29" s="154"/>
      <c r="DQX29" s="154"/>
      <c r="DQY29" s="154"/>
      <c r="DQZ29" s="154"/>
      <c r="DRA29" s="154"/>
      <c r="DRB29" s="154"/>
      <c r="DRC29" s="154"/>
      <c r="DRD29" s="154"/>
      <c r="DRE29" s="154"/>
      <c r="DRF29" s="154"/>
      <c r="DRG29" s="154"/>
      <c r="DRH29" s="154"/>
      <c r="DRI29" s="154"/>
      <c r="DRJ29" s="154"/>
      <c r="DRK29" s="154"/>
      <c r="DRL29" s="154"/>
      <c r="DRM29" s="154"/>
      <c r="DRN29" s="154"/>
      <c r="DRO29" s="154"/>
      <c r="DRP29" s="154"/>
      <c r="DRQ29" s="154"/>
      <c r="DRR29" s="154"/>
      <c r="DRS29" s="154"/>
      <c r="DRT29" s="154"/>
      <c r="DRU29" s="154"/>
      <c r="DRV29" s="154"/>
      <c r="DRW29" s="154"/>
      <c r="DRX29" s="154"/>
      <c r="DRY29" s="154"/>
      <c r="DRZ29" s="154"/>
      <c r="DSA29" s="154"/>
      <c r="DSB29" s="154"/>
      <c r="DSC29" s="154"/>
      <c r="DSD29" s="154"/>
      <c r="DSE29" s="154"/>
      <c r="DSF29" s="154"/>
      <c r="DSG29" s="154"/>
      <c r="DSH29" s="154"/>
      <c r="DSI29" s="154"/>
      <c r="DSJ29" s="154"/>
      <c r="DSK29" s="154"/>
      <c r="DSL29" s="154"/>
      <c r="DSM29" s="154"/>
      <c r="DSN29" s="154"/>
      <c r="DSO29" s="154"/>
      <c r="DSP29" s="154"/>
      <c r="DSQ29" s="154"/>
      <c r="DSR29" s="154"/>
      <c r="DSS29" s="154"/>
      <c r="DST29" s="154"/>
      <c r="DSU29" s="154"/>
      <c r="DSV29" s="154"/>
      <c r="DSW29" s="154"/>
      <c r="DSX29" s="154"/>
      <c r="DSY29" s="154"/>
      <c r="DSZ29" s="154"/>
      <c r="DTA29" s="154"/>
      <c r="DTB29" s="154"/>
      <c r="DTC29" s="154"/>
      <c r="DTD29" s="154"/>
      <c r="DTE29" s="154"/>
      <c r="DTF29" s="154"/>
      <c r="DTG29" s="154"/>
      <c r="DTH29" s="154"/>
      <c r="DTI29" s="154"/>
      <c r="DTJ29" s="154"/>
      <c r="DTK29" s="154"/>
      <c r="DTL29" s="154"/>
      <c r="DTM29" s="154"/>
      <c r="DTN29" s="154"/>
      <c r="DTO29" s="154"/>
      <c r="DTP29" s="154"/>
      <c r="DTQ29" s="154"/>
      <c r="DTR29" s="154"/>
      <c r="DTS29" s="154"/>
      <c r="DTT29" s="154"/>
      <c r="DTU29" s="154"/>
      <c r="DTV29" s="154"/>
      <c r="DTW29" s="154"/>
      <c r="DTX29" s="154"/>
      <c r="DTY29" s="154"/>
      <c r="DTZ29" s="154"/>
      <c r="DUA29" s="154"/>
      <c r="DUB29" s="154"/>
      <c r="DUC29" s="154"/>
      <c r="DUD29" s="154"/>
      <c r="DUE29" s="154"/>
      <c r="DUF29" s="154"/>
      <c r="DUG29" s="154"/>
      <c r="DUH29" s="154"/>
      <c r="DUI29" s="154"/>
      <c r="DUJ29" s="154"/>
      <c r="DUK29" s="154"/>
      <c r="DUL29" s="154"/>
      <c r="DUM29" s="154"/>
      <c r="DUN29" s="154"/>
      <c r="DUO29" s="154"/>
      <c r="DUP29" s="154"/>
      <c r="DUQ29" s="154"/>
      <c r="DUR29" s="154"/>
      <c r="DUS29" s="154"/>
      <c r="DUT29" s="154"/>
      <c r="DUU29" s="154"/>
      <c r="DUV29" s="154"/>
      <c r="DUW29" s="154"/>
      <c r="DUX29" s="154"/>
      <c r="DUY29" s="154"/>
      <c r="DUZ29" s="154"/>
      <c r="DVA29" s="154"/>
      <c r="DVB29" s="154"/>
      <c r="DVC29" s="154"/>
      <c r="DVD29" s="154"/>
      <c r="DVE29" s="154"/>
      <c r="DVF29" s="154"/>
      <c r="DVG29" s="154"/>
      <c r="DVH29" s="154"/>
      <c r="DVI29" s="154"/>
      <c r="DVJ29" s="154"/>
      <c r="DVK29" s="154"/>
      <c r="DVL29" s="154"/>
      <c r="DVM29" s="154"/>
      <c r="DVN29" s="154"/>
      <c r="DVO29" s="154"/>
      <c r="DVP29" s="154"/>
      <c r="DVQ29" s="154"/>
      <c r="DVR29" s="154"/>
      <c r="DVS29" s="154"/>
      <c r="DVT29" s="154"/>
      <c r="DVU29" s="154"/>
      <c r="DVV29" s="154"/>
      <c r="DVW29" s="154"/>
      <c r="DVX29" s="154"/>
      <c r="DVY29" s="154"/>
      <c r="DVZ29" s="154"/>
      <c r="DWA29" s="154"/>
      <c r="DWB29" s="154"/>
      <c r="DWC29" s="154"/>
      <c r="DWD29" s="154"/>
      <c r="DWE29" s="154"/>
      <c r="DWF29" s="154"/>
      <c r="DWG29" s="154"/>
      <c r="DWH29" s="154"/>
      <c r="DWI29" s="154"/>
      <c r="DWJ29" s="154"/>
      <c r="DWK29" s="154"/>
      <c r="DWL29" s="154"/>
      <c r="DWM29" s="154"/>
      <c r="DWN29" s="154"/>
      <c r="DWO29" s="154"/>
      <c r="DWP29" s="154"/>
      <c r="DWQ29" s="154"/>
      <c r="DWR29" s="154"/>
      <c r="DWS29" s="154"/>
      <c r="DWT29" s="154"/>
      <c r="DWU29" s="154"/>
      <c r="DWV29" s="154"/>
      <c r="DWW29" s="154"/>
      <c r="DWX29" s="154"/>
      <c r="DWY29" s="154"/>
      <c r="DWZ29" s="154"/>
      <c r="DXA29" s="154"/>
      <c r="DXB29" s="154"/>
      <c r="DXC29" s="154"/>
      <c r="DXD29" s="154"/>
      <c r="DXE29" s="154"/>
      <c r="DXF29" s="154"/>
      <c r="DXG29" s="154"/>
      <c r="DXH29" s="154"/>
      <c r="DXI29" s="154"/>
      <c r="DXJ29" s="154"/>
      <c r="DXK29" s="154"/>
      <c r="DXL29" s="154"/>
      <c r="DXM29" s="154"/>
      <c r="DXN29" s="154"/>
      <c r="DXO29" s="154"/>
      <c r="DXP29" s="154"/>
      <c r="DXQ29" s="154"/>
      <c r="DXR29" s="154"/>
      <c r="DXS29" s="154"/>
      <c r="DXT29" s="154"/>
      <c r="DXU29" s="154"/>
      <c r="DXV29" s="154"/>
      <c r="DXW29" s="154"/>
      <c r="DXX29" s="154"/>
      <c r="DXY29" s="154"/>
      <c r="DXZ29" s="154"/>
      <c r="DYA29" s="154"/>
      <c r="DYB29" s="154"/>
      <c r="DYC29" s="154"/>
      <c r="DYD29" s="154"/>
      <c r="DYE29" s="154"/>
      <c r="DYF29" s="154"/>
      <c r="DYG29" s="154"/>
      <c r="DYH29" s="154"/>
      <c r="DYI29" s="154"/>
      <c r="DYJ29" s="154"/>
      <c r="DYK29" s="154"/>
      <c r="DYL29" s="154"/>
      <c r="DYM29" s="154"/>
      <c r="DYN29" s="154"/>
      <c r="DYO29" s="154"/>
      <c r="DYP29" s="154"/>
      <c r="DYQ29" s="154"/>
      <c r="DYR29" s="154"/>
      <c r="DYS29" s="154"/>
      <c r="DYT29" s="154"/>
      <c r="DYU29" s="154"/>
      <c r="DYV29" s="154"/>
      <c r="DYW29" s="154"/>
      <c r="DYX29" s="154"/>
      <c r="DYY29" s="154"/>
      <c r="DYZ29" s="154"/>
      <c r="DZA29" s="154"/>
      <c r="DZB29" s="154"/>
      <c r="DZC29" s="154"/>
      <c r="DZD29" s="154"/>
      <c r="DZE29" s="154"/>
      <c r="DZF29" s="154"/>
      <c r="DZG29" s="154"/>
      <c r="DZH29" s="154"/>
      <c r="DZI29" s="154"/>
      <c r="DZJ29" s="154"/>
      <c r="DZK29" s="154"/>
      <c r="DZL29" s="154"/>
      <c r="DZM29" s="154"/>
      <c r="DZN29" s="154"/>
      <c r="DZO29" s="154"/>
      <c r="DZP29" s="154"/>
      <c r="DZQ29" s="154"/>
      <c r="DZR29" s="154"/>
      <c r="DZS29" s="154"/>
      <c r="DZT29" s="154"/>
      <c r="DZU29" s="154"/>
      <c r="DZV29" s="154"/>
      <c r="DZW29" s="154"/>
      <c r="DZX29" s="154"/>
      <c r="DZY29" s="154"/>
      <c r="DZZ29" s="154"/>
      <c r="EAA29" s="154"/>
      <c r="EAB29" s="154"/>
      <c r="EAC29" s="154"/>
      <c r="EAD29" s="154"/>
      <c r="EAE29" s="154"/>
      <c r="EAF29" s="154"/>
      <c r="EAG29" s="154"/>
      <c r="EAH29" s="154"/>
      <c r="EAI29" s="154"/>
      <c r="EAJ29" s="154"/>
      <c r="EAK29" s="154"/>
      <c r="EAL29" s="154"/>
      <c r="EAM29" s="154"/>
      <c r="EAN29" s="154"/>
      <c r="EAO29" s="154"/>
      <c r="EAP29" s="154"/>
      <c r="EAQ29" s="154"/>
      <c r="EAR29" s="154"/>
      <c r="EAS29" s="154"/>
      <c r="EAT29" s="154"/>
      <c r="EAU29" s="154"/>
      <c r="EAV29" s="154"/>
      <c r="EAW29" s="154"/>
      <c r="EAX29" s="154"/>
      <c r="EAY29" s="154"/>
      <c r="EAZ29" s="154"/>
      <c r="EBA29" s="154"/>
      <c r="EBB29" s="154"/>
      <c r="EBC29" s="154"/>
      <c r="EBD29" s="154"/>
      <c r="EBE29" s="154"/>
      <c r="EBF29" s="154"/>
      <c r="EBG29" s="154"/>
      <c r="EBH29" s="154"/>
      <c r="EBI29" s="154"/>
      <c r="EBJ29" s="154"/>
      <c r="EBK29" s="154"/>
      <c r="EBL29" s="154"/>
      <c r="EBM29" s="154"/>
      <c r="EBN29" s="154"/>
      <c r="EBO29" s="154"/>
      <c r="EBP29" s="154"/>
      <c r="EBQ29" s="154"/>
      <c r="EBR29" s="154"/>
      <c r="EBS29" s="154"/>
      <c r="EBT29" s="154"/>
      <c r="EBU29" s="154"/>
      <c r="EBV29" s="154"/>
      <c r="EBW29" s="154"/>
      <c r="EBX29" s="154"/>
      <c r="EBY29" s="154"/>
      <c r="EBZ29" s="154"/>
      <c r="ECA29" s="154"/>
      <c r="ECB29" s="154"/>
      <c r="ECC29" s="154"/>
      <c r="ECD29" s="154"/>
      <c r="ECE29" s="154"/>
      <c r="ECF29" s="154"/>
      <c r="ECG29" s="154"/>
      <c r="ECH29" s="154"/>
      <c r="ECI29" s="154"/>
      <c r="ECJ29" s="154"/>
      <c r="ECK29" s="154"/>
      <c r="ECL29" s="154"/>
      <c r="ECM29" s="154"/>
      <c r="ECN29" s="154"/>
      <c r="ECO29" s="154"/>
      <c r="ECP29" s="154"/>
      <c r="ECQ29" s="154"/>
      <c r="ECR29" s="154"/>
      <c r="ECS29" s="154"/>
      <c r="ECT29" s="154"/>
      <c r="ECU29" s="154"/>
      <c r="ECV29" s="154"/>
      <c r="ECW29" s="154"/>
      <c r="ECX29" s="154"/>
      <c r="ECY29" s="154"/>
      <c r="ECZ29" s="154"/>
      <c r="EDA29" s="154"/>
      <c r="EDB29" s="154"/>
      <c r="EDC29" s="154"/>
      <c r="EDD29" s="154"/>
      <c r="EDE29" s="154"/>
      <c r="EDF29" s="154"/>
      <c r="EDG29" s="154"/>
      <c r="EDH29" s="154"/>
      <c r="EDI29" s="154"/>
      <c r="EDJ29" s="154"/>
      <c r="EDK29" s="154"/>
      <c r="EDL29" s="154"/>
      <c r="EDM29" s="154"/>
      <c r="EDN29" s="154"/>
      <c r="EDO29" s="154"/>
      <c r="EDP29" s="154"/>
      <c r="EDQ29" s="154"/>
      <c r="EDR29" s="154"/>
      <c r="EDS29" s="154"/>
      <c r="EDT29" s="154"/>
      <c r="EDU29" s="154"/>
      <c r="EDV29" s="154"/>
      <c r="EDW29" s="154"/>
      <c r="EDX29" s="154"/>
      <c r="EDY29" s="154"/>
      <c r="EDZ29" s="154"/>
      <c r="EEA29" s="154"/>
      <c r="EEB29" s="154"/>
      <c r="EEC29" s="154"/>
      <c r="EED29" s="154"/>
      <c r="EEE29" s="154"/>
      <c r="EEF29" s="154"/>
      <c r="EEG29" s="154"/>
      <c r="EEH29" s="154"/>
      <c r="EEI29" s="154"/>
      <c r="EEJ29" s="154"/>
      <c r="EEK29" s="154"/>
      <c r="EEL29" s="154"/>
      <c r="EEM29" s="154"/>
      <c r="EEN29" s="154"/>
      <c r="EEO29" s="154"/>
      <c r="EEP29" s="154"/>
      <c r="EEQ29" s="154"/>
      <c r="EER29" s="154"/>
      <c r="EES29" s="154"/>
      <c r="EET29" s="154"/>
      <c r="EEU29" s="154"/>
      <c r="EEV29" s="154"/>
      <c r="EEW29" s="154"/>
      <c r="EEX29" s="154"/>
      <c r="EEY29" s="154"/>
      <c r="EEZ29" s="154"/>
      <c r="EFA29" s="154"/>
      <c r="EFB29" s="154"/>
      <c r="EFC29" s="154"/>
      <c r="EFD29" s="154"/>
      <c r="EFE29" s="154"/>
      <c r="EFF29" s="154"/>
      <c r="EFG29" s="154"/>
      <c r="EFH29" s="154"/>
      <c r="EFI29" s="154"/>
      <c r="EFJ29" s="154"/>
      <c r="EFK29" s="154"/>
      <c r="EFL29" s="154"/>
      <c r="EFM29" s="154"/>
      <c r="EFN29" s="154"/>
      <c r="EFO29" s="154"/>
      <c r="EFP29" s="154"/>
      <c r="EFQ29" s="154"/>
      <c r="EFR29" s="154"/>
      <c r="EFS29" s="154"/>
      <c r="EFT29" s="154"/>
      <c r="EFU29" s="154"/>
      <c r="EFV29" s="154"/>
      <c r="EFW29" s="154"/>
      <c r="EFX29" s="154"/>
      <c r="EFY29" s="154"/>
      <c r="EFZ29" s="154"/>
      <c r="EGA29" s="154"/>
      <c r="EGB29" s="154"/>
      <c r="EGC29" s="154"/>
      <c r="EGD29" s="154"/>
      <c r="EGE29" s="154"/>
      <c r="EGF29" s="154"/>
      <c r="EGG29" s="154"/>
      <c r="EGH29" s="154"/>
      <c r="EGI29" s="154"/>
      <c r="EGJ29" s="154"/>
      <c r="EGK29" s="154"/>
      <c r="EGL29" s="154"/>
      <c r="EGM29" s="154"/>
      <c r="EGN29" s="154"/>
      <c r="EGO29" s="154"/>
      <c r="EGP29" s="154"/>
      <c r="EGQ29" s="154"/>
      <c r="EGR29" s="154"/>
      <c r="EGS29" s="154"/>
      <c r="EGT29" s="154"/>
      <c r="EGU29" s="154"/>
      <c r="EGV29" s="154"/>
      <c r="EGW29" s="154"/>
      <c r="EGX29" s="154"/>
      <c r="EGY29" s="154"/>
      <c r="EGZ29" s="154"/>
      <c r="EHA29" s="154"/>
      <c r="EHB29" s="154"/>
      <c r="EHC29" s="154"/>
      <c r="EHD29" s="154"/>
      <c r="EHE29" s="154"/>
      <c r="EHF29" s="154"/>
      <c r="EHG29" s="154"/>
      <c r="EHH29" s="154"/>
      <c r="EHI29" s="154"/>
      <c r="EHJ29" s="154"/>
      <c r="EHK29" s="154"/>
      <c r="EHL29" s="154"/>
      <c r="EHM29" s="154"/>
      <c r="EHN29" s="154"/>
      <c r="EHO29" s="154"/>
      <c r="EHP29" s="154"/>
      <c r="EHQ29" s="154"/>
      <c r="EHR29" s="154"/>
      <c r="EHS29" s="154"/>
      <c r="EHT29" s="154"/>
      <c r="EHU29" s="154"/>
      <c r="EHV29" s="154"/>
      <c r="EHW29" s="154"/>
      <c r="EHX29" s="154"/>
      <c r="EHY29" s="154"/>
      <c r="EHZ29" s="154"/>
      <c r="EIA29" s="154"/>
      <c r="EIB29" s="154"/>
      <c r="EIC29" s="154"/>
      <c r="EID29" s="154"/>
      <c r="EIE29" s="154"/>
      <c r="EIF29" s="154"/>
      <c r="EIG29" s="154"/>
      <c r="EIH29" s="154"/>
      <c r="EII29" s="154"/>
      <c r="EIJ29" s="154"/>
      <c r="EIK29" s="154"/>
      <c r="EIL29" s="154"/>
      <c r="EIM29" s="154"/>
      <c r="EIN29" s="154"/>
      <c r="EIO29" s="154"/>
      <c r="EIP29" s="154"/>
      <c r="EIQ29" s="154"/>
      <c r="EIR29" s="154"/>
      <c r="EIS29" s="154"/>
      <c r="EIT29" s="154"/>
      <c r="EIU29" s="154"/>
      <c r="EIV29" s="154"/>
      <c r="EIW29" s="154"/>
      <c r="EIX29" s="154"/>
      <c r="EIY29" s="154"/>
      <c r="EIZ29" s="154"/>
      <c r="EJA29" s="154"/>
      <c r="EJB29" s="154"/>
      <c r="EJC29" s="154"/>
      <c r="EJD29" s="154"/>
      <c r="EJE29" s="154"/>
      <c r="EJF29" s="154"/>
      <c r="EJG29" s="154"/>
      <c r="EJH29" s="154"/>
      <c r="EJI29" s="154"/>
      <c r="EJJ29" s="154"/>
      <c r="EJK29" s="154"/>
      <c r="EJL29" s="154"/>
      <c r="EJM29" s="154"/>
      <c r="EJN29" s="154"/>
      <c r="EJO29" s="154"/>
      <c r="EJP29" s="154"/>
      <c r="EJQ29" s="154"/>
      <c r="EJR29" s="154"/>
      <c r="EJS29" s="154"/>
      <c r="EJT29" s="154"/>
      <c r="EJU29" s="154"/>
      <c r="EJV29" s="154"/>
      <c r="EJW29" s="154"/>
      <c r="EJX29" s="154"/>
      <c r="EJY29" s="154"/>
      <c r="EJZ29" s="154"/>
      <c r="EKA29" s="154"/>
      <c r="EKB29" s="154"/>
      <c r="EKC29" s="154"/>
      <c r="EKD29" s="154"/>
      <c r="EKE29" s="154"/>
      <c r="EKF29" s="154"/>
      <c r="EKG29" s="154"/>
      <c r="EKH29" s="154"/>
      <c r="EKI29" s="154"/>
      <c r="EKJ29" s="154"/>
      <c r="EKK29" s="154"/>
      <c r="EKL29" s="154"/>
      <c r="EKM29" s="154"/>
      <c r="EKN29" s="154"/>
      <c r="EKO29" s="154"/>
      <c r="EKP29" s="154"/>
      <c r="EKQ29" s="154"/>
      <c r="EKR29" s="154"/>
      <c r="EKS29" s="154"/>
      <c r="EKT29" s="154"/>
      <c r="EKU29" s="154"/>
      <c r="EKV29" s="154"/>
      <c r="EKW29" s="154"/>
      <c r="EKX29" s="154"/>
      <c r="EKY29" s="154"/>
      <c r="EKZ29" s="154"/>
      <c r="ELA29" s="154"/>
      <c r="ELB29" s="154"/>
      <c r="ELC29" s="154"/>
      <c r="ELD29" s="154"/>
      <c r="ELE29" s="154"/>
      <c r="ELF29" s="154"/>
      <c r="ELG29" s="154"/>
      <c r="ELH29" s="154"/>
      <c r="ELI29" s="154"/>
      <c r="ELJ29" s="154"/>
      <c r="ELK29" s="154"/>
      <c r="ELL29" s="154"/>
      <c r="ELM29" s="154"/>
      <c r="ELN29" s="154"/>
      <c r="ELO29" s="154"/>
      <c r="ELP29" s="154"/>
      <c r="ELQ29" s="154"/>
      <c r="ELR29" s="154"/>
      <c r="ELS29" s="154"/>
      <c r="ELT29" s="154"/>
      <c r="ELU29" s="154"/>
      <c r="ELV29" s="154"/>
      <c r="ELW29" s="154"/>
      <c r="ELX29" s="154"/>
      <c r="ELY29" s="154"/>
      <c r="ELZ29" s="154"/>
      <c r="EMA29" s="154"/>
      <c r="EMB29" s="154"/>
      <c r="EMC29" s="154"/>
      <c r="EMD29" s="154"/>
      <c r="EME29" s="154"/>
      <c r="EMF29" s="154"/>
      <c r="EMG29" s="154"/>
      <c r="EMH29" s="154"/>
      <c r="EMI29" s="154"/>
      <c r="EMJ29" s="154"/>
      <c r="EMK29" s="154"/>
      <c r="EML29" s="154"/>
      <c r="EMM29" s="154"/>
      <c r="EMN29" s="154"/>
      <c r="EMO29" s="154"/>
      <c r="EMP29" s="154"/>
      <c r="EMQ29" s="154"/>
      <c r="EMR29" s="154"/>
      <c r="EMS29" s="154"/>
      <c r="EMT29" s="154"/>
      <c r="EMU29" s="154"/>
      <c r="EMV29" s="154"/>
      <c r="EMW29" s="154"/>
      <c r="EMX29" s="154"/>
      <c r="EMY29" s="154"/>
      <c r="EMZ29" s="154"/>
      <c r="ENA29" s="154"/>
      <c r="ENB29" s="154"/>
      <c r="ENC29" s="154"/>
      <c r="END29" s="154"/>
      <c r="ENE29" s="154"/>
      <c r="ENF29" s="154"/>
      <c r="ENG29" s="154"/>
      <c r="ENH29" s="154"/>
      <c r="ENI29" s="154"/>
      <c r="ENJ29" s="154"/>
      <c r="ENK29" s="154"/>
      <c r="ENL29" s="154"/>
      <c r="ENM29" s="154"/>
      <c r="ENN29" s="154"/>
      <c r="ENO29" s="154"/>
      <c r="ENP29" s="154"/>
      <c r="ENQ29" s="154"/>
      <c r="ENR29" s="154"/>
      <c r="ENS29" s="154"/>
      <c r="ENT29" s="154"/>
      <c r="ENU29" s="154"/>
      <c r="ENV29" s="154"/>
      <c r="ENW29" s="154"/>
      <c r="ENX29" s="154"/>
      <c r="ENY29" s="154"/>
      <c r="ENZ29" s="154"/>
      <c r="EOA29" s="154"/>
      <c r="EOB29" s="154"/>
      <c r="EOC29" s="154"/>
      <c r="EOD29" s="154"/>
      <c r="EOE29" s="154"/>
      <c r="EOF29" s="154"/>
      <c r="EOG29" s="154"/>
      <c r="EOH29" s="154"/>
      <c r="EOI29" s="154"/>
      <c r="EOJ29" s="154"/>
      <c r="EOK29" s="154"/>
      <c r="EOL29" s="154"/>
      <c r="EOM29" s="154"/>
      <c r="EON29" s="154"/>
      <c r="EOO29" s="154"/>
      <c r="EOP29" s="154"/>
      <c r="EOQ29" s="154"/>
      <c r="EOR29" s="154"/>
      <c r="EOS29" s="154"/>
      <c r="EOT29" s="154"/>
      <c r="EOU29" s="154"/>
      <c r="EOV29" s="154"/>
      <c r="EOW29" s="154"/>
      <c r="EOX29" s="154"/>
      <c r="EOY29" s="154"/>
      <c r="EOZ29" s="154"/>
      <c r="EPA29" s="154"/>
      <c r="EPB29" s="154"/>
      <c r="EPC29" s="154"/>
      <c r="EPD29" s="154"/>
      <c r="EPE29" s="154"/>
      <c r="EPF29" s="154"/>
      <c r="EPG29" s="154"/>
      <c r="EPH29" s="154"/>
      <c r="EPI29" s="154"/>
      <c r="EPJ29" s="154"/>
      <c r="EPK29" s="154"/>
      <c r="EPL29" s="154"/>
      <c r="EPM29" s="154"/>
      <c r="EPN29" s="154"/>
      <c r="EPO29" s="154"/>
      <c r="EPP29" s="154"/>
      <c r="EPQ29" s="154"/>
      <c r="EPR29" s="154"/>
      <c r="EPS29" s="154"/>
      <c r="EPT29" s="154"/>
      <c r="EPU29" s="154"/>
      <c r="EPV29" s="154"/>
      <c r="EPW29" s="154"/>
      <c r="EPX29" s="154"/>
      <c r="EPY29" s="154"/>
      <c r="EPZ29" s="154"/>
      <c r="EQA29" s="154"/>
      <c r="EQB29" s="154"/>
      <c r="EQC29" s="154"/>
      <c r="EQD29" s="154"/>
      <c r="EQE29" s="154"/>
      <c r="EQF29" s="154"/>
      <c r="EQG29" s="154"/>
      <c r="EQH29" s="154"/>
      <c r="EQI29" s="154"/>
      <c r="EQJ29" s="154"/>
      <c r="EQK29" s="154"/>
      <c r="EQL29" s="154"/>
      <c r="EQM29" s="154"/>
      <c r="EQN29" s="154"/>
      <c r="EQO29" s="154"/>
      <c r="EQP29" s="154"/>
      <c r="EQQ29" s="154"/>
      <c r="EQR29" s="154"/>
      <c r="EQS29" s="154"/>
      <c r="EQT29" s="154"/>
      <c r="EQU29" s="154"/>
      <c r="EQV29" s="154"/>
      <c r="EQW29" s="154"/>
      <c r="EQX29" s="154"/>
      <c r="EQY29" s="154"/>
      <c r="EQZ29" s="154"/>
      <c r="ERA29" s="154"/>
      <c r="ERB29" s="154"/>
      <c r="ERC29" s="154"/>
      <c r="ERD29" s="154"/>
      <c r="ERE29" s="154"/>
      <c r="ERF29" s="154"/>
      <c r="ERG29" s="154"/>
      <c r="ERH29" s="154"/>
      <c r="ERI29" s="154"/>
      <c r="ERJ29" s="154"/>
      <c r="ERK29" s="154"/>
      <c r="ERL29" s="154"/>
      <c r="ERM29" s="154"/>
      <c r="ERN29" s="154"/>
      <c r="ERO29" s="154"/>
      <c r="ERP29" s="154"/>
      <c r="ERQ29" s="154"/>
      <c r="ERR29" s="154"/>
      <c r="ERS29" s="154"/>
      <c r="ERT29" s="154"/>
      <c r="ERU29" s="154"/>
      <c r="ERV29" s="154"/>
      <c r="ERW29" s="154"/>
      <c r="ERX29" s="154"/>
      <c r="ERY29" s="154"/>
      <c r="ERZ29" s="154"/>
      <c r="ESA29" s="154"/>
      <c r="ESB29" s="154"/>
      <c r="ESC29" s="154"/>
      <c r="ESD29" s="154"/>
      <c r="ESE29" s="154"/>
      <c r="ESF29" s="154"/>
      <c r="ESG29" s="154"/>
      <c r="ESH29" s="154"/>
      <c r="ESI29" s="154"/>
      <c r="ESJ29" s="154"/>
      <c r="ESK29" s="154"/>
      <c r="ESL29" s="154"/>
      <c r="ESM29" s="154"/>
      <c r="ESN29" s="154"/>
      <c r="ESO29" s="154"/>
      <c r="ESP29" s="154"/>
      <c r="ESQ29" s="154"/>
      <c r="ESR29" s="154"/>
      <c r="ESS29" s="154"/>
      <c r="EST29" s="154"/>
      <c r="ESU29" s="154"/>
      <c r="ESV29" s="154"/>
      <c r="ESW29" s="154"/>
      <c r="ESX29" s="154"/>
      <c r="ESY29" s="154"/>
      <c r="ESZ29" s="154"/>
      <c r="ETA29" s="154"/>
      <c r="ETB29" s="154"/>
      <c r="ETC29" s="154"/>
      <c r="ETD29" s="154"/>
      <c r="ETE29" s="154"/>
      <c r="ETF29" s="154"/>
      <c r="ETG29" s="154"/>
      <c r="ETH29" s="154"/>
      <c r="ETI29" s="154"/>
      <c r="ETJ29" s="154"/>
      <c r="ETK29" s="154"/>
      <c r="ETL29" s="154"/>
      <c r="ETM29" s="154"/>
      <c r="ETN29" s="154"/>
      <c r="ETO29" s="154"/>
      <c r="ETP29" s="154"/>
      <c r="ETQ29" s="154"/>
      <c r="ETR29" s="154"/>
      <c r="ETS29" s="154"/>
      <c r="ETT29" s="154"/>
      <c r="ETU29" s="154"/>
      <c r="ETV29" s="154"/>
      <c r="ETW29" s="154"/>
      <c r="ETX29" s="154"/>
      <c r="ETY29" s="154"/>
      <c r="ETZ29" s="154"/>
      <c r="EUA29" s="154"/>
      <c r="EUB29" s="154"/>
      <c r="EUC29" s="154"/>
      <c r="EUD29" s="154"/>
      <c r="EUE29" s="154"/>
      <c r="EUF29" s="154"/>
      <c r="EUG29" s="154"/>
      <c r="EUH29" s="154"/>
      <c r="EUI29" s="154"/>
      <c r="EUJ29" s="154"/>
      <c r="EUK29" s="154"/>
      <c r="EUL29" s="154"/>
      <c r="EUM29" s="154"/>
      <c r="EUN29" s="154"/>
      <c r="EUO29" s="154"/>
      <c r="EUP29" s="154"/>
      <c r="EUQ29" s="154"/>
      <c r="EUR29" s="154"/>
      <c r="EUS29" s="154"/>
      <c r="EUT29" s="154"/>
      <c r="EUU29" s="154"/>
      <c r="EUV29" s="154"/>
      <c r="EUW29" s="154"/>
      <c r="EUX29" s="154"/>
      <c r="EUY29" s="154"/>
      <c r="EUZ29" s="154"/>
      <c r="EVA29" s="154"/>
      <c r="EVB29" s="154"/>
      <c r="EVC29" s="154"/>
      <c r="EVD29" s="154"/>
      <c r="EVE29" s="154"/>
      <c r="EVF29" s="154"/>
      <c r="EVG29" s="154"/>
      <c r="EVH29" s="154"/>
      <c r="EVI29" s="154"/>
      <c r="EVJ29" s="154"/>
      <c r="EVK29" s="154"/>
      <c r="EVL29" s="154"/>
      <c r="EVM29" s="154"/>
      <c r="EVN29" s="154"/>
      <c r="EVO29" s="154"/>
      <c r="EVP29" s="154"/>
      <c r="EVQ29" s="154"/>
      <c r="EVR29" s="154"/>
      <c r="EVS29" s="154"/>
      <c r="EVT29" s="154"/>
      <c r="EVU29" s="154"/>
      <c r="EVV29" s="154"/>
      <c r="EVW29" s="154"/>
      <c r="EVX29" s="154"/>
      <c r="EVY29" s="154"/>
      <c r="EVZ29" s="154"/>
      <c r="EWA29" s="154"/>
      <c r="EWB29" s="154"/>
      <c r="EWC29" s="154"/>
      <c r="EWD29" s="154"/>
      <c r="EWE29" s="154"/>
      <c r="EWF29" s="154"/>
      <c r="EWG29" s="154"/>
      <c r="EWH29" s="154"/>
      <c r="EWI29" s="154"/>
      <c r="EWJ29" s="154"/>
      <c r="EWK29" s="154"/>
      <c r="EWL29" s="154"/>
      <c r="EWM29" s="154"/>
      <c r="EWN29" s="154"/>
      <c r="EWO29" s="154"/>
      <c r="EWP29" s="154"/>
      <c r="EWQ29" s="154"/>
      <c r="EWR29" s="154"/>
      <c r="EWS29" s="154"/>
      <c r="EWT29" s="154"/>
      <c r="EWU29" s="154"/>
      <c r="EWV29" s="154"/>
      <c r="EWW29" s="154"/>
      <c r="EWX29" s="154"/>
      <c r="EWY29" s="154"/>
      <c r="EWZ29" s="154"/>
      <c r="EXA29" s="154"/>
      <c r="EXB29" s="154"/>
      <c r="EXC29" s="154"/>
      <c r="EXD29" s="154"/>
      <c r="EXE29" s="154"/>
      <c r="EXF29" s="154"/>
      <c r="EXG29" s="154"/>
      <c r="EXH29" s="154"/>
      <c r="EXI29" s="154"/>
      <c r="EXJ29" s="154"/>
      <c r="EXK29" s="154"/>
      <c r="EXL29" s="154"/>
      <c r="EXM29" s="154"/>
      <c r="EXN29" s="154"/>
      <c r="EXO29" s="154"/>
      <c r="EXP29" s="154"/>
      <c r="EXQ29" s="154"/>
      <c r="EXR29" s="154"/>
      <c r="EXS29" s="154"/>
      <c r="EXT29" s="154"/>
      <c r="EXU29" s="154"/>
      <c r="EXV29" s="154"/>
      <c r="EXW29" s="154"/>
      <c r="EXX29" s="154"/>
      <c r="EXY29" s="154"/>
      <c r="EXZ29" s="154"/>
      <c r="EYA29" s="154"/>
      <c r="EYB29" s="154"/>
      <c r="EYC29" s="154"/>
      <c r="EYD29" s="154"/>
      <c r="EYE29" s="154"/>
      <c r="EYF29" s="154"/>
      <c r="EYG29" s="154"/>
      <c r="EYH29" s="154"/>
      <c r="EYI29" s="154"/>
      <c r="EYJ29" s="154"/>
      <c r="EYK29" s="154"/>
      <c r="EYL29" s="154"/>
      <c r="EYM29" s="154"/>
      <c r="EYN29" s="154"/>
      <c r="EYO29" s="154"/>
      <c r="EYP29" s="154"/>
      <c r="EYQ29" s="154"/>
      <c r="EYR29" s="154"/>
      <c r="EYS29" s="154"/>
      <c r="EYT29" s="154"/>
      <c r="EYU29" s="154"/>
      <c r="EYV29" s="154"/>
      <c r="EYW29" s="154"/>
      <c r="EYX29" s="154"/>
      <c r="EYY29" s="154"/>
      <c r="EYZ29" s="154"/>
      <c r="EZA29" s="154"/>
      <c r="EZB29" s="154"/>
      <c r="EZC29" s="154"/>
      <c r="EZD29" s="154"/>
      <c r="EZE29" s="154"/>
      <c r="EZF29" s="154"/>
      <c r="EZG29" s="154"/>
      <c r="EZH29" s="154"/>
      <c r="EZI29" s="154"/>
      <c r="EZJ29" s="154"/>
      <c r="EZK29" s="154"/>
      <c r="EZL29" s="154"/>
      <c r="EZM29" s="154"/>
      <c r="EZN29" s="154"/>
      <c r="EZO29" s="154"/>
      <c r="EZP29" s="154"/>
      <c r="EZQ29" s="154"/>
      <c r="EZR29" s="154"/>
      <c r="EZS29" s="154"/>
      <c r="EZT29" s="154"/>
      <c r="EZU29" s="154"/>
      <c r="EZV29" s="154"/>
      <c r="EZW29" s="154"/>
      <c r="EZX29" s="154"/>
      <c r="EZY29" s="154"/>
      <c r="EZZ29" s="154"/>
      <c r="FAA29" s="154"/>
      <c r="FAB29" s="154"/>
      <c r="FAC29" s="154"/>
      <c r="FAD29" s="154"/>
      <c r="FAE29" s="154"/>
      <c r="FAF29" s="154"/>
      <c r="FAG29" s="154"/>
      <c r="FAH29" s="154"/>
      <c r="FAI29" s="154"/>
      <c r="FAJ29" s="154"/>
      <c r="FAK29" s="154"/>
      <c r="FAL29" s="154"/>
      <c r="FAM29" s="154"/>
      <c r="FAN29" s="154"/>
      <c r="FAO29" s="154"/>
      <c r="FAP29" s="154"/>
      <c r="FAQ29" s="154"/>
      <c r="FAR29" s="154"/>
      <c r="FAS29" s="154"/>
      <c r="FAT29" s="154"/>
      <c r="FAU29" s="154"/>
      <c r="FAV29" s="154"/>
      <c r="FAW29" s="154"/>
      <c r="FAX29" s="154"/>
      <c r="FAY29" s="154"/>
      <c r="FAZ29" s="154"/>
      <c r="FBA29" s="154"/>
      <c r="FBB29" s="154"/>
      <c r="FBC29" s="154"/>
      <c r="FBD29" s="154"/>
      <c r="FBE29" s="154"/>
      <c r="FBF29" s="154"/>
      <c r="FBG29" s="154"/>
      <c r="FBH29" s="154"/>
      <c r="FBI29" s="154"/>
      <c r="FBJ29" s="154"/>
      <c r="FBK29" s="154"/>
      <c r="FBL29" s="154"/>
      <c r="FBM29" s="154"/>
      <c r="FBN29" s="154"/>
      <c r="FBO29" s="154"/>
      <c r="FBP29" s="154"/>
      <c r="FBQ29" s="154"/>
      <c r="FBR29" s="154"/>
      <c r="FBS29" s="154"/>
      <c r="FBT29" s="154"/>
      <c r="FBU29" s="154"/>
      <c r="FBV29" s="154"/>
      <c r="FBW29" s="154"/>
      <c r="FBX29" s="154"/>
      <c r="FBY29" s="154"/>
      <c r="FBZ29" s="154"/>
      <c r="FCA29" s="154"/>
      <c r="FCB29" s="154"/>
      <c r="FCC29" s="154"/>
      <c r="FCD29" s="154"/>
      <c r="FCE29" s="154"/>
      <c r="FCF29" s="154"/>
      <c r="FCG29" s="154"/>
      <c r="FCH29" s="154"/>
      <c r="FCI29" s="154"/>
      <c r="FCJ29" s="154"/>
      <c r="FCK29" s="154"/>
      <c r="FCL29" s="154"/>
      <c r="FCM29" s="154"/>
      <c r="FCN29" s="154"/>
      <c r="FCO29" s="154"/>
      <c r="FCP29" s="154"/>
      <c r="FCQ29" s="154"/>
      <c r="FCR29" s="154"/>
      <c r="FCS29" s="154"/>
      <c r="FCT29" s="154"/>
      <c r="FCU29" s="154"/>
      <c r="FCV29" s="154"/>
      <c r="FCW29" s="154"/>
      <c r="FCX29" s="154"/>
      <c r="FCY29" s="154"/>
      <c r="FCZ29" s="154"/>
      <c r="FDA29" s="154"/>
      <c r="FDB29" s="154"/>
      <c r="FDC29" s="154"/>
      <c r="FDD29" s="154"/>
      <c r="FDE29" s="154"/>
      <c r="FDF29" s="154"/>
      <c r="FDG29" s="154"/>
      <c r="FDH29" s="154"/>
      <c r="FDI29" s="154"/>
      <c r="FDJ29" s="154"/>
      <c r="FDK29" s="154"/>
      <c r="FDL29" s="154"/>
      <c r="FDM29" s="154"/>
      <c r="FDN29" s="154"/>
      <c r="FDO29" s="154"/>
      <c r="FDP29" s="154"/>
      <c r="FDQ29" s="154"/>
      <c r="FDR29" s="154"/>
      <c r="FDS29" s="154"/>
      <c r="FDT29" s="154"/>
      <c r="FDU29" s="154"/>
      <c r="FDV29" s="154"/>
      <c r="FDW29" s="154"/>
      <c r="FDX29" s="154"/>
      <c r="FDY29" s="154"/>
      <c r="FDZ29" s="154"/>
      <c r="FEA29" s="154"/>
      <c r="FEB29" s="154"/>
      <c r="FEC29" s="154"/>
      <c r="FED29" s="154"/>
      <c r="FEE29" s="154"/>
      <c r="FEF29" s="154"/>
      <c r="FEG29" s="154"/>
      <c r="FEH29" s="154"/>
      <c r="FEI29" s="154"/>
      <c r="FEJ29" s="154"/>
      <c r="FEK29" s="154"/>
      <c r="FEL29" s="154"/>
      <c r="FEM29" s="154"/>
      <c r="FEN29" s="154"/>
      <c r="FEO29" s="154"/>
      <c r="FEP29" s="154"/>
      <c r="FEQ29" s="154"/>
      <c r="FER29" s="154"/>
      <c r="FES29" s="154"/>
      <c r="FET29" s="154"/>
      <c r="FEU29" s="154"/>
      <c r="FEV29" s="154"/>
      <c r="FEW29" s="154"/>
      <c r="FEX29" s="154"/>
      <c r="FEY29" s="154"/>
      <c r="FEZ29" s="154"/>
      <c r="FFA29" s="154"/>
      <c r="FFB29" s="154"/>
      <c r="FFC29" s="154"/>
      <c r="FFD29" s="154"/>
      <c r="FFE29" s="154"/>
      <c r="FFF29" s="154"/>
      <c r="FFG29" s="154"/>
      <c r="FFH29" s="154"/>
      <c r="FFI29" s="154"/>
      <c r="FFJ29" s="154"/>
      <c r="FFK29" s="154"/>
      <c r="FFL29" s="154"/>
      <c r="FFM29" s="154"/>
      <c r="FFN29" s="154"/>
      <c r="FFO29" s="154"/>
      <c r="FFP29" s="154"/>
      <c r="FFQ29" s="154"/>
      <c r="FFR29" s="154"/>
      <c r="FFS29" s="154"/>
      <c r="FFT29" s="154"/>
      <c r="FFU29" s="154"/>
      <c r="FFV29" s="154"/>
      <c r="FFW29" s="154"/>
      <c r="FFX29" s="154"/>
      <c r="FFY29" s="154"/>
      <c r="FFZ29" s="154"/>
      <c r="FGA29" s="154"/>
      <c r="FGB29" s="154"/>
      <c r="FGC29" s="154"/>
      <c r="FGD29" s="154"/>
      <c r="FGE29" s="154"/>
      <c r="FGF29" s="154"/>
      <c r="FGG29" s="154"/>
      <c r="FGH29" s="154"/>
      <c r="FGI29" s="154"/>
      <c r="FGJ29" s="154"/>
      <c r="FGK29" s="154"/>
      <c r="FGL29" s="154"/>
      <c r="FGM29" s="154"/>
      <c r="FGN29" s="154"/>
      <c r="FGO29" s="154"/>
      <c r="FGP29" s="154"/>
      <c r="FGQ29" s="154"/>
      <c r="FGR29" s="154"/>
      <c r="FGS29" s="154"/>
      <c r="FGT29" s="154"/>
      <c r="FGU29" s="154"/>
      <c r="FGV29" s="154"/>
      <c r="FGW29" s="154"/>
      <c r="FGX29" s="154"/>
      <c r="FGY29" s="154"/>
      <c r="FGZ29" s="154"/>
      <c r="FHA29" s="154"/>
      <c r="FHB29" s="154"/>
      <c r="FHC29" s="154"/>
      <c r="FHD29" s="154"/>
      <c r="FHE29" s="154"/>
      <c r="FHF29" s="154"/>
      <c r="FHG29" s="154"/>
      <c r="FHH29" s="154"/>
      <c r="FHI29" s="154"/>
      <c r="FHJ29" s="154"/>
      <c r="FHK29" s="154"/>
      <c r="FHL29" s="154"/>
      <c r="FHM29" s="154"/>
      <c r="FHN29" s="154"/>
      <c r="FHO29" s="154"/>
      <c r="FHP29" s="154"/>
      <c r="FHQ29" s="154"/>
      <c r="FHR29" s="154"/>
      <c r="FHS29" s="154"/>
      <c r="FHT29" s="154"/>
      <c r="FHU29" s="154"/>
      <c r="FHV29" s="154"/>
      <c r="FHW29" s="154"/>
      <c r="FHX29" s="154"/>
      <c r="FHY29" s="154"/>
      <c r="FHZ29" s="154"/>
      <c r="FIA29" s="154"/>
      <c r="FIB29" s="154"/>
      <c r="FIC29" s="154"/>
      <c r="FID29" s="154"/>
      <c r="FIE29" s="154"/>
      <c r="FIF29" s="154"/>
      <c r="FIG29" s="154"/>
      <c r="FIH29" s="154"/>
      <c r="FII29" s="154"/>
      <c r="FIJ29" s="154"/>
      <c r="FIK29" s="154"/>
      <c r="FIL29" s="154"/>
      <c r="FIM29" s="154"/>
      <c r="FIN29" s="154"/>
      <c r="FIO29" s="154"/>
      <c r="FIP29" s="154"/>
      <c r="FIQ29" s="154"/>
      <c r="FIR29" s="154"/>
      <c r="FIS29" s="154"/>
      <c r="FIT29" s="154"/>
      <c r="FIU29" s="154"/>
      <c r="FIV29" s="154"/>
      <c r="FIW29" s="154"/>
      <c r="FIX29" s="154"/>
      <c r="FIY29" s="154"/>
      <c r="FIZ29" s="154"/>
      <c r="FJA29" s="154"/>
      <c r="FJB29" s="154"/>
      <c r="FJC29" s="154"/>
      <c r="FJD29" s="154"/>
      <c r="FJE29" s="154"/>
      <c r="FJF29" s="154"/>
      <c r="FJG29" s="154"/>
      <c r="FJH29" s="154"/>
      <c r="FJI29" s="154"/>
      <c r="FJJ29" s="154"/>
      <c r="FJK29" s="154"/>
      <c r="FJL29" s="154"/>
      <c r="FJM29" s="154"/>
      <c r="FJN29" s="154"/>
      <c r="FJO29" s="154"/>
      <c r="FJP29" s="154"/>
      <c r="FJQ29" s="154"/>
      <c r="FJR29" s="154"/>
      <c r="FJS29" s="154"/>
      <c r="FJT29" s="154"/>
      <c r="FJU29" s="154"/>
      <c r="FJV29" s="154"/>
      <c r="FJW29" s="154"/>
      <c r="FJX29" s="154"/>
      <c r="FJY29" s="154"/>
      <c r="FJZ29" s="154"/>
      <c r="FKA29" s="154"/>
      <c r="FKB29" s="154"/>
      <c r="FKC29" s="154"/>
      <c r="FKD29" s="154"/>
      <c r="FKE29" s="154"/>
      <c r="FKF29" s="154"/>
      <c r="FKG29" s="154"/>
      <c r="FKH29" s="154"/>
      <c r="FKI29" s="154"/>
      <c r="FKJ29" s="154"/>
      <c r="FKK29" s="154"/>
      <c r="FKL29" s="154"/>
      <c r="FKM29" s="154"/>
      <c r="FKN29" s="154"/>
      <c r="FKO29" s="154"/>
      <c r="FKP29" s="154"/>
      <c r="FKQ29" s="154"/>
      <c r="FKR29" s="154"/>
      <c r="FKS29" s="154"/>
      <c r="FKT29" s="154"/>
      <c r="FKU29" s="154"/>
      <c r="FKV29" s="154"/>
      <c r="FKW29" s="154"/>
      <c r="FKX29" s="154"/>
      <c r="FKY29" s="154"/>
      <c r="FKZ29" s="154"/>
      <c r="FLA29" s="154"/>
      <c r="FLB29" s="154"/>
      <c r="FLC29" s="154"/>
      <c r="FLD29" s="154"/>
      <c r="FLE29" s="154"/>
      <c r="FLF29" s="154"/>
      <c r="FLG29" s="154"/>
      <c r="FLH29" s="154"/>
      <c r="FLI29" s="154"/>
      <c r="FLJ29" s="154"/>
      <c r="FLK29" s="154"/>
      <c r="FLL29" s="154"/>
      <c r="FLM29" s="154"/>
      <c r="FLN29" s="154"/>
      <c r="FLO29" s="154"/>
      <c r="FLP29" s="154"/>
      <c r="FLQ29" s="154"/>
      <c r="FLR29" s="154"/>
      <c r="FLS29" s="154"/>
      <c r="FLT29" s="154"/>
      <c r="FLU29" s="154"/>
      <c r="FLV29" s="154"/>
      <c r="FLW29" s="154"/>
      <c r="FLX29" s="154"/>
      <c r="FLY29" s="154"/>
      <c r="FLZ29" s="154"/>
      <c r="FMA29" s="154"/>
      <c r="FMB29" s="154"/>
      <c r="FMC29" s="154"/>
      <c r="FMD29" s="154"/>
      <c r="FME29" s="154"/>
      <c r="FMF29" s="154"/>
      <c r="FMG29" s="154"/>
      <c r="FMH29" s="154"/>
      <c r="FMI29" s="154"/>
      <c r="FMJ29" s="154"/>
      <c r="FMK29" s="154"/>
      <c r="FML29" s="154"/>
      <c r="FMM29" s="154"/>
      <c r="FMN29" s="154"/>
      <c r="FMO29" s="154"/>
      <c r="FMP29" s="154"/>
      <c r="FMQ29" s="154"/>
      <c r="FMR29" s="154"/>
      <c r="FMS29" s="154"/>
      <c r="FMT29" s="154"/>
      <c r="FMU29" s="154"/>
      <c r="FMV29" s="154"/>
      <c r="FMW29" s="154"/>
      <c r="FMX29" s="154"/>
      <c r="FMY29" s="154"/>
      <c r="FMZ29" s="154"/>
      <c r="FNA29" s="154"/>
      <c r="FNB29" s="154"/>
      <c r="FNC29" s="154"/>
      <c r="FND29" s="154"/>
      <c r="FNE29" s="154"/>
      <c r="FNF29" s="154"/>
      <c r="FNG29" s="154"/>
      <c r="FNH29" s="154"/>
      <c r="FNI29" s="154"/>
      <c r="FNJ29" s="154"/>
      <c r="FNK29" s="154"/>
      <c r="FNL29" s="154"/>
      <c r="FNM29" s="154"/>
      <c r="FNN29" s="154"/>
      <c r="FNO29" s="154"/>
      <c r="FNP29" s="154"/>
      <c r="FNQ29" s="154"/>
      <c r="FNR29" s="154"/>
      <c r="FNS29" s="154"/>
      <c r="FNT29" s="154"/>
      <c r="FNU29" s="154"/>
      <c r="FNV29" s="154"/>
      <c r="FNW29" s="154"/>
      <c r="FNX29" s="154"/>
      <c r="FNY29" s="154"/>
      <c r="FNZ29" s="154"/>
      <c r="FOA29" s="154"/>
      <c r="FOB29" s="154"/>
      <c r="FOC29" s="154"/>
      <c r="FOD29" s="154"/>
      <c r="FOE29" s="154"/>
      <c r="FOF29" s="154"/>
      <c r="FOG29" s="154"/>
      <c r="FOH29" s="154"/>
      <c r="FOI29" s="154"/>
      <c r="FOJ29" s="154"/>
      <c r="FOK29" s="154"/>
      <c r="FOL29" s="154"/>
      <c r="FOM29" s="154"/>
      <c r="FON29" s="154"/>
      <c r="FOO29" s="154"/>
      <c r="FOP29" s="154"/>
      <c r="FOQ29" s="154"/>
      <c r="FOR29" s="154"/>
      <c r="FOS29" s="154"/>
      <c r="FOT29" s="154"/>
      <c r="FOU29" s="154"/>
      <c r="FOV29" s="154"/>
      <c r="FOW29" s="154"/>
      <c r="FOX29" s="154"/>
      <c r="FOY29" s="154"/>
      <c r="FOZ29" s="154"/>
      <c r="FPA29" s="154"/>
      <c r="FPB29" s="154"/>
      <c r="FPC29" s="154"/>
      <c r="FPD29" s="154"/>
      <c r="FPE29" s="154"/>
      <c r="FPF29" s="154"/>
      <c r="FPG29" s="154"/>
      <c r="FPH29" s="154"/>
      <c r="FPI29" s="154"/>
      <c r="FPJ29" s="154"/>
      <c r="FPK29" s="154"/>
      <c r="FPL29" s="154"/>
      <c r="FPM29" s="154"/>
      <c r="FPN29" s="154"/>
      <c r="FPO29" s="154"/>
      <c r="FPP29" s="154"/>
      <c r="FPQ29" s="154"/>
      <c r="FPR29" s="154"/>
      <c r="FPS29" s="154"/>
      <c r="FPT29" s="154"/>
      <c r="FPU29" s="154"/>
      <c r="FPV29" s="154"/>
      <c r="FPW29" s="154"/>
      <c r="FPX29" s="154"/>
      <c r="FPY29" s="154"/>
      <c r="FPZ29" s="154"/>
      <c r="FQA29" s="154"/>
      <c r="FQB29" s="154"/>
      <c r="FQC29" s="154"/>
      <c r="FQD29" s="154"/>
      <c r="FQE29" s="154"/>
      <c r="FQF29" s="154"/>
      <c r="FQG29" s="154"/>
      <c r="FQH29" s="154"/>
      <c r="FQI29" s="154"/>
      <c r="FQJ29" s="154"/>
      <c r="FQK29" s="154"/>
      <c r="FQL29" s="154"/>
      <c r="FQM29" s="154"/>
      <c r="FQN29" s="154"/>
      <c r="FQO29" s="154"/>
      <c r="FQP29" s="154"/>
      <c r="FQQ29" s="154"/>
      <c r="FQR29" s="154"/>
      <c r="FQS29" s="154"/>
      <c r="FQT29" s="154"/>
      <c r="FQU29" s="154"/>
      <c r="FQV29" s="154"/>
      <c r="FQW29" s="154"/>
      <c r="FQX29" s="154"/>
      <c r="FQY29" s="154"/>
      <c r="FQZ29" s="154"/>
      <c r="FRA29" s="154"/>
      <c r="FRB29" s="154"/>
      <c r="FRC29" s="154"/>
      <c r="FRD29" s="154"/>
      <c r="FRE29" s="154"/>
      <c r="FRF29" s="154"/>
      <c r="FRG29" s="154"/>
      <c r="FRH29" s="154"/>
      <c r="FRI29" s="154"/>
      <c r="FRJ29" s="154"/>
      <c r="FRK29" s="154"/>
      <c r="FRL29" s="154"/>
      <c r="FRM29" s="154"/>
      <c r="FRN29" s="154"/>
      <c r="FRO29" s="154"/>
      <c r="FRP29" s="154"/>
      <c r="FRQ29" s="154"/>
      <c r="FRR29" s="154"/>
      <c r="FRS29" s="154"/>
      <c r="FRT29" s="154"/>
      <c r="FRU29" s="154"/>
      <c r="FRV29" s="154"/>
      <c r="FRW29" s="154"/>
      <c r="FRX29" s="154"/>
      <c r="FRY29" s="154"/>
      <c r="FRZ29" s="154"/>
      <c r="FSA29" s="154"/>
      <c r="FSB29" s="154"/>
      <c r="FSC29" s="154"/>
      <c r="FSD29" s="154"/>
      <c r="FSE29" s="154"/>
      <c r="FSF29" s="154"/>
      <c r="FSG29" s="154"/>
      <c r="FSH29" s="154"/>
      <c r="FSI29" s="154"/>
      <c r="FSJ29" s="154"/>
      <c r="FSK29" s="154"/>
      <c r="FSL29" s="154"/>
      <c r="FSM29" s="154"/>
      <c r="FSN29" s="154"/>
      <c r="FSO29" s="154"/>
      <c r="FSP29" s="154"/>
      <c r="FSQ29" s="154"/>
      <c r="FSR29" s="154"/>
      <c r="FSS29" s="154"/>
      <c r="FST29" s="154"/>
      <c r="FSU29" s="154"/>
      <c r="FSV29" s="154"/>
      <c r="FSW29" s="154"/>
      <c r="FSX29" s="154"/>
      <c r="FSY29" s="154"/>
      <c r="FSZ29" s="154"/>
      <c r="FTA29" s="154"/>
      <c r="FTB29" s="154"/>
      <c r="FTC29" s="154"/>
      <c r="FTD29" s="154"/>
      <c r="FTE29" s="154"/>
      <c r="FTF29" s="154"/>
      <c r="FTG29" s="154"/>
      <c r="FTH29" s="154"/>
      <c r="FTI29" s="154"/>
      <c r="FTJ29" s="154"/>
      <c r="FTK29" s="154"/>
      <c r="FTL29" s="154"/>
      <c r="FTM29" s="154"/>
      <c r="FTN29" s="154"/>
      <c r="FTO29" s="154"/>
      <c r="FTP29" s="154"/>
      <c r="FTQ29" s="154"/>
      <c r="FTR29" s="154"/>
      <c r="FTS29" s="154"/>
      <c r="FTT29" s="154"/>
      <c r="FTU29" s="154"/>
      <c r="FTV29" s="154"/>
      <c r="FTW29" s="154"/>
      <c r="FTX29" s="154"/>
      <c r="FTY29" s="154"/>
      <c r="FTZ29" s="154"/>
      <c r="FUA29" s="154"/>
      <c r="FUB29" s="154"/>
      <c r="FUC29" s="154"/>
      <c r="FUD29" s="154"/>
      <c r="FUE29" s="154"/>
      <c r="FUF29" s="154"/>
      <c r="FUG29" s="154"/>
      <c r="FUH29" s="154"/>
      <c r="FUI29" s="154"/>
      <c r="FUJ29" s="154"/>
      <c r="FUK29" s="154"/>
      <c r="FUL29" s="154"/>
      <c r="FUM29" s="154"/>
      <c r="FUN29" s="154"/>
      <c r="FUO29" s="154"/>
      <c r="FUP29" s="154"/>
      <c r="FUQ29" s="154"/>
      <c r="FUR29" s="154"/>
      <c r="FUS29" s="154"/>
      <c r="FUT29" s="154"/>
      <c r="FUU29" s="154"/>
      <c r="FUV29" s="154"/>
      <c r="FUW29" s="154"/>
      <c r="FUX29" s="154"/>
      <c r="FUY29" s="154"/>
      <c r="FUZ29" s="154"/>
      <c r="FVA29" s="154"/>
      <c r="FVB29" s="154"/>
      <c r="FVC29" s="154"/>
      <c r="FVD29" s="154"/>
      <c r="FVE29" s="154"/>
      <c r="FVF29" s="154"/>
      <c r="FVG29" s="154"/>
      <c r="FVH29" s="154"/>
      <c r="FVI29" s="154"/>
      <c r="FVJ29" s="154"/>
      <c r="FVK29" s="154"/>
      <c r="FVL29" s="154"/>
      <c r="FVM29" s="154"/>
      <c r="FVN29" s="154"/>
      <c r="FVO29" s="154"/>
      <c r="FVP29" s="154"/>
      <c r="FVQ29" s="154"/>
      <c r="FVR29" s="154"/>
      <c r="FVS29" s="154"/>
      <c r="FVT29" s="154"/>
      <c r="FVU29" s="154"/>
      <c r="FVV29" s="154"/>
      <c r="FVW29" s="154"/>
      <c r="FVX29" s="154"/>
      <c r="FVY29" s="154"/>
      <c r="FVZ29" s="154"/>
      <c r="FWA29" s="154"/>
      <c r="FWB29" s="154"/>
      <c r="FWC29" s="154"/>
      <c r="FWD29" s="154"/>
      <c r="FWE29" s="154"/>
      <c r="FWF29" s="154"/>
      <c r="FWG29" s="154"/>
      <c r="FWH29" s="154"/>
      <c r="FWI29" s="154"/>
      <c r="FWJ29" s="154"/>
      <c r="FWK29" s="154"/>
      <c r="FWL29" s="154"/>
      <c r="FWM29" s="154"/>
      <c r="FWN29" s="154"/>
      <c r="FWO29" s="154"/>
      <c r="FWP29" s="154"/>
      <c r="FWQ29" s="154"/>
      <c r="FWR29" s="154"/>
      <c r="FWS29" s="154"/>
      <c r="FWT29" s="154"/>
      <c r="FWU29" s="154"/>
      <c r="FWV29" s="154"/>
      <c r="FWW29" s="154"/>
      <c r="FWX29" s="154"/>
      <c r="FWY29" s="154"/>
      <c r="FWZ29" s="154"/>
      <c r="FXA29" s="154"/>
      <c r="FXB29" s="154"/>
      <c r="FXC29" s="154"/>
      <c r="FXD29" s="154"/>
      <c r="FXE29" s="154"/>
      <c r="FXF29" s="154"/>
      <c r="FXG29" s="154"/>
      <c r="FXH29" s="154"/>
      <c r="FXI29" s="154"/>
      <c r="FXJ29" s="154"/>
      <c r="FXK29" s="154"/>
      <c r="FXL29" s="154"/>
      <c r="FXM29" s="154"/>
      <c r="FXN29" s="154"/>
      <c r="FXO29" s="154"/>
      <c r="FXP29" s="154"/>
      <c r="FXQ29" s="154"/>
      <c r="FXR29" s="154"/>
      <c r="FXS29" s="154"/>
      <c r="FXT29" s="154"/>
      <c r="FXU29" s="154"/>
      <c r="FXV29" s="154"/>
      <c r="FXW29" s="154"/>
      <c r="FXX29" s="154"/>
      <c r="FXY29" s="154"/>
      <c r="FXZ29" s="154"/>
      <c r="FYA29" s="154"/>
      <c r="FYB29" s="154"/>
      <c r="FYC29" s="154"/>
      <c r="FYD29" s="154"/>
      <c r="FYE29" s="154"/>
      <c r="FYF29" s="154"/>
      <c r="FYG29" s="154"/>
      <c r="FYH29" s="154"/>
      <c r="FYI29" s="154"/>
      <c r="FYJ29" s="154"/>
      <c r="FYK29" s="154"/>
      <c r="FYL29" s="154"/>
      <c r="FYM29" s="154"/>
      <c r="FYN29" s="154"/>
      <c r="FYO29" s="154"/>
      <c r="FYP29" s="154"/>
      <c r="FYQ29" s="154"/>
      <c r="FYR29" s="154"/>
      <c r="FYS29" s="154"/>
      <c r="FYT29" s="154"/>
      <c r="FYU29" s="154"/>
      <c r="FYV29" s="154"/>
      <c r="FYW29" s="154"/>
      <c r="FYX29" s="154"/>
      <c r="FYY29" s="154"/>
      <c r="FYZ29" s="154"/>
      <c r="FZA29" s="154"/>
      <c r="FZB29" s="154"/>
      <c r="FZC29" s="154"/>
      <c r="FZD29" s="154"/>
      <c r="FZE29" s="154"/>
      <c r="FZF29" s="154"/>
      <c r="FZG29" s="154"/>
      <c r="FZH29" s="154"/>
      <c r="FZI29" s="154"/>
      <c r="FZJ29" s="154"/>
      <c r="FZK29" s="154"/>
      <c r="FZL29" s="154"/>
      <c r="FZM29" s="154"/>
      <c r="FZN29" s="154"/>
      <c r="FZO29" s="154"/>
      <c r="FZP29" s="154"/>
      <c r="FZQ29" s="154"/>
      <c r="FZR29" s="154"/>
      <c r="FZS29" s="154"/>
      <c r="FZT29" s="154"/>
      <c r="FZU29" s="154"/>
      <c r="FZV29" s="154"/>
      <c r="FZW29" s="154"/>
      <c r="FZX29" s="154"/>
      <c r="FZY29" s="154"/>
      <c r="FZZ29" s="154"/>
      <c r="GAA29" s="154"/>
      <c r="GAB29" s="154"/>
      <c r="GAC29" s="154"/>
      <c r="GAD29" s="154"/>
      <c r="GAE29" s="154"/>
      <c r="GAF29" s="154"/>
      <c r="GAG29" s="154"/>
      <c r="GAH29" s="154"/>
      <c r="GAI29" s="154"/>
      <c r="GAJ29" s="154"/>
      <c r="GAK29" s="154"/>
      <c r="GAL29" s="154"/>
      <c r="GAM29" s="154"/>
      <c r="GAN29" s="154"/>
      <c r="GAO29" s="154"/>
      <c r="GAP29" s="154"/>
      <c r="GAQ29" s="154"/>
      <c r="GAR29" s="154"/>
      <c r="GAS29" s="154"/>
      <c r="GAT29" s="154"/>
      <c r="GAU29" s="154"/>
      <c r="GAV29" s="154"/>
      <c r="GAW29" s="154"/>
      <c r="GAX29" s="154"/>
      <c r="GAY29" s="154"/>
      <c r="GAZ29" s="154"/>
      <c r="GBA29" s="154"/>
      <c r="GBB29" s="154"/>
      <c r="GBC29" s="154"/>
      <c r="GBD29" s="154"/>
      <c r="GBE29" s="154"/>
      <c r="GBF29" s="154"/>
      <c r="GBG29" s="154"/>
      <c r="GBH29" s="154"/>
      <c r="GBI29" s="154"/>
      <c r="GBJ29" s="154"/>
      <c r="GBK29" s="154"/>
      <c r="GBL29" s="154"/>
      <c r="GBM29" s="154"/>
      <c r="GBN29" s="154"/>
      <c r="GBO29" s="154"/>
      <c r="GBP29" s="154"/>
      <c r="GBQ29" s="154"/>
      <c r="GBR29" s="154"/>
      <c r="GBS29" s="154"/>
      <c r="GBT29" s="154"/>
      <c r="GBU29" s="154"/>
      <c r="GBV29" s="154"/>
      <c r="GBW29" s="154"/>
      <c r="GBX29" s="154"/>
      <c r="GBY29" s="154"/>
      <c r="GBZ29" s="154"/>
      <c r="GCA29" s="154"/>
      <c r="GCB29" s="154"/>
      <c r="GCC29" s="154"/>
      <c r="GCD29" s="154"/>
      <c r="GCE29" s="154"/>
      <c r="GCF29" s="154"/>
      <c r="GCG29" s="154"/>
      <c r="GCH29" s="154"/>
      <c r="GCI29" s="154"/>
      <c r="GCJ29" s="154"/>
      <c r="GCK29" s="154"/>
      <c r="GCL29" s="154"/>
      <c r="GCM29" s="154"/>
      <c r="GCN29" s="154"/>
      <c r="GCO29" s="154"/>
      <c r="GCP29" s="154"/>
      <c r="GCQ29" s="154"/>
      <c r="GCR29" s="154"/>
      <c r="GCS29" s="154"/>
      <c r="GCT29" s="154"/>
      <c r="GCU29" s="154"/>
      <c r="GCV29" s="154"/>
      <c r="GCW29" s="154"/>
      <c r="GCX29" s="154"/>
      <c r="GCY29" s="154"/>
      <c r="GCZ29" s="154"/>
      <c r="GDA29" s="154"/>
      <c r="GDB29" s="154"/>
      <c r="GDC29" s="154"/>
      <c r="GDD29" s="154"/>
      <c r="GDE29" s="154"/>
      <c r="GDF29" s="154"/>
      <c r="GDG29" s="154"/>
      <c r="GDH29" s="154"/>
      <c r="GDI29" s="154"/>
      <c r="GDJ29" s="154"/>
      <c r="GDK29" s="154"/>
      <c r="GDL29" s="154"/>
      <c r="GDM29" s="154"/>
      <c r="GDN29" s="154"/>
      <c r="GDO29" s="154"/>
      <c r="GDP29" s="154"/>
      <c r="GDQ29" s="154"/>
      <c r="GDR29" s="154"/>
      <c r="GDS29" s="154"/>
      <c r="GDT29" s="154"/>
      <c r="GDU29" s="154"/>
      <c r="GDV29" s="154"/>
      <c r="GDW29" s="154"/>
      <c r="GDX29" s="154"/>
      <c r="GDY29" s="154"/>
      <c r="GDZ29" s="154"/>
      <c r="GEA29" s="154"/>
      <c r="GEB29" s="154"/>
      <c r="GEC29" s="154"/>
      <c r="GED29" s="154"/>
      <c r="GEE29" s="154"/>
      <c r="GEF29" s="154"/>
      <c r="GEG29" s="154"/>
      <c r="GEH29" s="154"/>
      <c r="GEI29" s="154"/>
      <c r="GEJ29" s="154"/>
      <c r="GEK29" s="154"/>
      <c r="GEL29" s="154"/>
      <c r="GEM29" s="154"/>
      <c r="GEN29" s="154"/>
      <c r="GEO29" s="154"/>
      <c r="GEP29" s="154"/>
      <c r="GEQ29" s="154"/>
      <c r="GER29" s="154"/>
      <c r="GES29" s="154"/>
      <c r="GET29" s="154"/>
      <c r="GEU29" s="154"/>
      <c r="GEV29" s="154"/>
      <c r="GEW29" s="154"/>
      <c r="GEX29" s="154"/>
      <c r="GEY29" s="154"/>
      <c r="GEZ29" s="154"/>
      <c r="GFA29" s="154"/>
      <c r="GFB29" s="154"/>
      <c r="GFC29" s="154"/>
      <c r="GFD29" s="154"/>
      <c r="GFE29" s="154"/>
      <c r="GFF29" s="154"/>
      <c r="GFG29" s="154"/>
      <c r="GFH29" s="154"/>
      <c r="GFI29" s="154"/>
      <c r="GFJ29" s="154"/>
      <c r="GFK29" s="154"/>
      <c r="GFL29" s="154"/>
      <c r="GFM29" s="154"/>
      <c r="GFN29" s="154"/>
      <c r="GFO29" s="154"/>
      <c r="GFP29" s="154"/>
      <c r="GFQ29" s="154"/>
      <c r="GFR29" s="154"/>
      <c r="GFS29" s="154"/>
      <c r="GFT29" s="154"/>
      <c r="GFU29" s="154"/>
      <c r="GFV29" s="154"/>
      <c r="GFW29" s="154"/>
      <c r="GFX29" s="154"/>
      <c r="GFY29" s="154"/>
      <c r="GFZ29" s="154"/>
      <c r="GGA29" s="154"/>
      <c r="GGB29" s="154"/>
      <c r="GGC29" s="154"/>
      <c r="GGD29" s="154"/>
      <c r="GGE29" s="154"/>
      <c r="GGF29" s="154"/>
      <c r="GGG29" s="154"/>
      <c r="GGH29" s="154"/>
      <c r="GGI29" s="154"/>
      <c r="GGJ29" s="154"/>
      <c r="GGK29" s="154"/>
      <c r="GGL29" s="154"/>
      <c r="GGM29" s="154"/>
      <c r="GGN29" s="154"/>
      <c r="GGO29" s="154"/>
      <c r="GGP29" s="154"/>
      <c r="GGQ29" s="154"/>
      <c r="GGR29" s="154"/>
      <c r="GGS29" s="154"/>
      <c r="GGT29" s="154"/>
      <c r="GGU29" s="154"/>
      <c r="GGV29" s="154"/>
      <c r="GGW29" s="154"/>
      <c r="GGX29" s="154"/>
      <c r="GGY29" s="154"/>
      <c r="GGZ29" s="154"/>
      <c r="GHA29" s="154"/>
      <c r="GHB29" s="154"/>
      <c r="GHC29" s="154"/>
      <c r="GHD29" s="154"/>
      <c r="GHE29" s="154"/>
      <c r="GHF29" s="154"/>
      <c r="GHG29" s="154"/>
      <c r="GHH29" s="154"/>
      <c r="GHI29" s="154"/>
      <c r="GHJ29" s="154"/>
      <c r="GHK29" s="154"/>
      <c r="GHL29" s="154"/>
      <c r="GHM29" s="154"/>
      <c r="GHN29" s="154"/>
      <c r="GHO29" s="154"/>
      <c r="GHP29" s="154"/>
      <c r="GHQ29" s="154"/>
      <c r="GHR29" s="154"/>
      <c r="GHS29" s="154"/>
      <c r="GHT29" s="154"/>
      <c r="GHU29" s="154"/>
      <c r="GHV29" s="154"/>
      <c r="GHW29" s="154"/>
      <c r="GHX29" s="154"/>
      <c r="GHY29" s="154"/>
      <c r="GHZ29" s="154"/>
      <c r="GIA29" s="154"/>
      <c r="GIB29" s="154"/>
      <c r="GIC29" s="154"/>
      <c r="GID29" s="154"/>
      <c r="GIE29" s="154"/>
      <c r="GIF29" s="154"/>
      <c r="GIG29" s="154"/>
      <c r="GIH29" s="154"/>
      <c r="GII29" s="154"/>
      <c r="GIJ29" s="154"/>
      <c r="GIK29" s="154"/>
      <c r="GIL29" s="154"/>
      <c r="GIM29" s="154"/>
      <c r="GIN29" s="154"/>
      <c r="GIO29" s="154"/>
      <c r="GIP29" s="154"/>
      <c r="GIQ29" s="154"/>
      <c r="GIR29" s="154"/>
      <c r="GIS29" s="154"/>
      <c r="GIT29" s="154"/>
      <c r="GIU29" s="154"/>
      <c r="GIV29" s="154"/>
      <c r="GIW29" s="154"/>
      <c r="GIX29" s="154"/>
      <c r="GIY29" s="154"/>
      <c r="GIZ29" s="154"/>
      <c r="GJA29" s="154"/>
      <c r="GJB29" s="154"/>
      <c r="GJC29" s="154"/>
      <c r="GJD29" s="154"/>
      <c r="GJE29" s="154"/>
      <c r="GJF29" s="154"/>
      <c r="GJG29" s="154"/>
      <c r="GJH29" s="154"/>
      <c r="GJI29" s="154"/>
      <c r="GJJ29" s="154"/>
      <c r="GJK29" s="154"/>
      <c r="GJL29" s="154"/>
      <c r="GJM29" s="154"/>
      <c r="GJN29" s="154"/>
      <c r="GJO29" s="154"/>
      <c r="GJP29" s="154"/>
      <c r="GJQ29" s="154"/>
      <c r="GJR29" s="154"/>
      <c r="GJS29" s="154"/>
      <c r="GJT29" s="154"/>
      <c r="GJU29" s="154"/>
      <c r="GJV29" s="154"/>
      <c r="GJW29" s="154"/>
      <c r="GJX29" s="154"/>
      <c r="GJY29" s="154"/>
      <c r="GJZ29" s="154"/>
      <c r="GKA29" s="154"/>
      <c r="GKB29" s="154"/>
      <c r="GKC29" s="154"/>
      <c r="GKD29" s="154"/>
      <c r="GKE29" s="154"/>
      <c r="GKF29" s="154"/>
      <c r="GKG29" s="154"/>
      <c r="GKH29" s="154"/>
      <c r="GKI29" s="154"/>
      <c r="GKJ29" s="154"/>
      <c r="GKK29" s="154"/>
      <c r="GKL29" s="154"/>
      <c r="GKM29" s="154"/>
      <c r="GKN29" s="154"/>
      <c r="GKO29" s="154"/>
      <c r="GKP29" s="154"/>
      <c r="GKQ29" s="154"/>
      <c r="GKR29" s="154"/>
      <c r="GKS29" s="154"/>
      <c r="GKT29" s="154"/>
      <c r="GKU29" s="154"/>
      <c r="GKV29" s="154"/>
      <c r="GKW29" s="154"/>
      <c r="GKX29" s="154"/>
      <c r="GKY29" s="154"/>
      <c r="GKZ29" s="154"/>
      <c r="GLA29" s="154"/>
      <c r="GLB29" s="154"/>
      <c r="GLC29" s="154"/>
      <c r="GLD29" s="154"/>
      <c r="GLE29" s="154"/>
      <c r="GLF29" s="154"/>
      <c r="GLG29" s="154"/>
      <c r="GLH29" s="154"/>
      <c r="GLI29" s="154"/>
      <c r="GLJ29" s="154"/>
      <c r="GLK29" s="154"/>
      <c r="GLL29" s="154"/>
      <c r="GLM29" s="154"/>
      <c r="GLN29" s="154"/>
      <c r="GLO29" s="154"/>
      <c r="GLP29" s="154"/>
      <c r="GLQ29" s="154"/>
      <c r="GLR29" s="154"/>
      <c r="GLS29" s="154"/>
      <c r="GLT29" s="154"/>
      <c r="GLU29" s="154"/>
      <c r="GLV29" s="154"/>
      <c r="GLW29" s="154"/>
      <c r="GLX29" s="154"/>
      <c r="GLY29" s="154"/>
      <c r="GLZ29" s="154"/>
      <c r="GMA29" s="154"/>
      <c r="GMB29" s="154"/>
      <c r="GMC29" s="154"/>
      <c r="GMD29" s="154"/>
      <c r="GME29" s="154"/>
      <c r="GMF29" s="154"/>
      <c r="GMG29" s="154"/>
      <c r="GMH29" s="154"/>
      <c r="GMI29" s="154"/>
      <c r="GMJ29" s="154"/>
      <c r="GMK29" s="154"/>
      <c r="GML29" s="154"/>
      <c r="GMM29" s="154"/>
      <c r="GMN29" s="154"/>
      <c r="GMO29" s="154"/>
      <c r="GMP29" s="154"/>
      <c r="GMQ29" s="154"/>
      <c r="GMR29" s="154"/>
      <c r="GMS29" s="154"/>
      <c r="GMT29" s="154"/>
      <c r="GMU29" s="154"/>
      <c r="GMV29" s="154"/>
      <c r="GMW29" s="154"/>
      <c r="GMX29" s="154"/>
      <c r="GMY29" s="154"/>
      <c r="GMZ29" s="154"/>
      <c r="GNA29" s="154"/>
      <c r="GNB29" s="154"/>
      <c r="GNC29" s="154"/>
      <c r="GND29" s="154"/>
      <c r="GNE29" s="154"/>
      <c r="GNF29" s="154"/>
      <c r="GNG29" s="154"/>
      <c r="GNH29" s="154"/>
      <c r="GNI29" s="154"/>
      <c r="GNJ29" s="154"/>
      <c r="GNK29" s="154"/>
      <c r="GNL29" s="154"/>
      <c r="GNM29" s="154"/>
      <c r="GNN29" s="154"/>
      <c r="GNO29" s="154"/>
      <c r="GNP29" s="154"/>
      <c r="GNQ29" s="154"/>
      <c r="GNR29" s="154"/>
      <c r="GNS29" s="154"/>
      <c r="GNT29" s="154"/>
      <c r="GNU29" s="154"/>
      <c r="GNV29" s="154"/>
      <c r="GNW29" s="154"/>
      <c r="GNX29" s="154"/>
      <c r="GNY29" s="154"/>
      <c r="GNZ29" s="154"/>
      <c r="GOA29" s="154"/>
      <c r="GOB29" s="154"/>
      <c r="GOC29" s="154"/>
      <c r="GOD29" s="154"/>
      <c r="GOE29" s="154"/>
      <c r="GOF29" s="154"/>
      <c r="GOG29" s="154"/>
      <c r="GOH29" s="154"/>
      <c r="GOI29" s="154"/>
      <c r="GOJ29" s="154"/>
      <c r="GOK29" s="154"/>
      <c r="GOL29" s="154"/>
      <c r="GOM29" s="154"/>
      <c r="GON29" s="154"/>
      <c r="GOO29" s="154"/>
      <c r="GOP29" s="154"/>
      <c r="GOQ29" s="154"/>
      <c r="GOR29" s="154"/>
      <c r="GOS29" s="154"/>
      <c r="GOT29" s="154"/>
      <c r="GOU29" s="154"/>
      <c r="GOV29" s="154"/>
      <c r="GOW29" s="154"/>
      <c r="GOX29" s="154"/>
      <c r="GOY29" s="154"/>
      <c r="GOZ29" s="154"/>
      <c r="GPA29" s="154"/>
      <c r="GPB29" s="154"/>
      <c r="GPC29" s="154"/>
      <c r="GPD29" s="154"/>
      <c r="GPE29" s="154"/>
      <c r="GPF29" s="154"/>
      <c r="GPG29" s="154"/>
      <c r="GPH29" s="154"/>
      <c r="GPI29" s="154"/>
      <c r="GPJ29" s="154"/>
      <c r="GPK29" s="154"/>
      <c r="GPL29" s="154"/>
      <c r="GPM29" s="154"/>
      <c r="GPN29" s="154"/>
      <c r="GPO29" s="154"/>
      <c r="GPP29" s="154"/>
      <c r="GPQ29" s="154"/>
      <c r="GPR29" s="154"/>
      <c r="GPS29" s="154"/>
      <c r="GPT29" s="154"/>
      <c r="GPU29" s="154"/>
      <c r="GPV29" s="154"/>
      <c r="GPW29" s="154"/>
      <c r="GPX29" s="154"/>
      <c r="GPY29" s="154"/>
      <c r="GPZ29" s="154"/>
      <c r="GQA29" s="154"/>
      <c r="GQB29" s="154"/>
      <c r="GQC29" s="154"/>
      <c r="GQD29" s="154"/>
      <c r="GQE29" s="154"/>
      <c r="GQF29" s="154"/>
      <c r="GQG29" s="154"/>
      <c r="GQH29" s="154"/>
      <c r="GQI29" s="154"/>
      <c r="GQJ29" s="154"/>
      <c r="GQK29" s="154"/>
      <c r="GQL29" s="154"/>
      <c r="GQM29" s="154"/>
      <c r="GQN29" s="154"/>
      <c r="GQO29" s="154"/>
      <c r="GQP29" s="154"/>
      <c r="GQQ29" s="154"/>
      <c r="GQR29" s="154"/>
      <c r="GQS29" s="154"/>
      <c r="GQT29" s="154"/>
      <c r="GQU29" s="154"/>
      <c r="GQV29" s="154"/>
      <c r="GQW29" s="154"/>
      <c r="GQX29" s="154"/>
      <c r="GQY29" s="154"/>
      <c r="GQZ29" s="154"/>
      <c r="GRA29" s="154"/>
      <c r="GRB29" s="154"/>
      <c r="GRC29" s="154"/>
      <c r="GRD29" s="154"/>
      <c r="GRE29" s="154"/>
      <c r="GRF29" s="154"/>
      <c r="GRG29" s="154"/>
      <c r="GRH29" s="154"/>
      <c r="GRI29" s="154"/>
      <c r="GRJ29" s="154"/>
      <c r="GRK29" s="154"/>
      <c r="GRL29" s="154"/>
      <c r="GRM29" s="154"/>
      <c r="GRN29" s="154"/>
      <c r="GRO29" s="154"/>
      <c r="GRP29" s="154"/>
      <c r="GRQ29" s="154"/>
      <c r="GRR29" s="154"/>
      <c r="GRS29" s="154"/>
      <c r="GRT29" s="154"/>
      <c r="GRU29" s="154"/>
      <c r="GRV29" s="154"/>
      <c r="GRW29" s="154"/>
      <c r="GRX29" s="154"/>
      <c r="GRY29" s="154"/>
      <c r="GRZ29" s="154"/>
      <c r="GSA29" s="154"/>
      <c r="GSB29" s="154"/>
      <c r="GSC29" s="154"/>
      <c r="GSD29" s="154"/>
      <c r="GSE29" s="154"/>
      <c r="GSF29" s="154"/>
      <c r="GSG29" s="154"/>
      <c r="GSH29" s="154"/>
      <c r="GSI29" s="154"/>
      <c r="GSJ29" s="154"/>
      <c r="GSK29" s="154"/>
      <c r="GSL29" s="154"/>
      <c r="GSM29" s="154"/>
      <c r="GSN29" s="154"/>
      <c r="GSO29" s="154"/>
      <c r="GSP29" s="154"/>
      <c r="GSQ29" s="154"/>
      <c r="GSR29" s="154"/>
      <c r="GSS29" s="154"/>
      <c r="GST29" s="154"/>
      <c r="GSU29" s="154"/>
      <c r="GSV29" s="154"/>
      <c r="GSW29" s="154"/>
      <c r="GSX29" s="154"/>
      <c r="GSY29" s="154"/>
      <c r="GSZ29" s="154"/>
      <c r="GTA29" s="154"/>
      <c r="GTB29" s="154"/>
      <c r="GTC29" s="154"/>
      <c r="GTD29" s="154"/>
      <c r="GTE29" s="154"/>
      <c r="GTF29" s="154"/>
      <c r="GTG29" s="154"/>
      <c r="GTH29" s="154"/>
      <c r="GTI29" s="154"/>
      <c r="GTJ29" s="154"/>
      <c r="GTK29" s="154"/>
      <c r="GTL29" s="154"/>
      <c r="GTM29" s="154"/>
      <c r="GTN29" s="154"/>
      <c r="GTO29" s="154"/>
      <c r="GTP29" s="154"/>
      <c r="GTQ29" s="154"/>
      <c r="GTR29" s="154"/>
      <c r="GTS29" s="154"/>
      <c r="GTT29" s="154"/>
      <c r="GTU29" s="154"/>
      <c r="GTV29" s="154"/>
      <c r="GTW29" s="154"/>
      <c r="GTX29" s="154"/>
      <c r="GTY29" s="154"/>
      <c r="GTZ29" s="154"/>
      <c r="GUA29" s="154"/>
      <c r="GUB29" s="154"/>
      <c r="GUC29" s="154"/>
      <c r="GUD29" s="154"/>
      <c r="GUE29" s="154"/>
      <c r="GUF29" s="154"/>
      <c r="GUG29" s="154"/>
      <c r="GUH29" s="154"/>
      <c r="GUI29" s="154"/>
      <c r="GUJ29" s="154"/>
      <c r="GUK29" s="154"/>
      <c r="GUL29" s="154"/>
      <c r="GUM29" s="154"/>
      <c r="GUN29" s="154"/>
      <c r="GUO29" s="154"/>
      <c r="GUP29" s="154"/>
      <c r="GUQ29" s="154"/>
      <c r="GUR29" s="154"/>
      <c r="GUS29" s="154"/>
      <c r="GUT29" s="154"/>
      <c r="GUU29" s="154"/>
      <c r="GUV29" s="154"/>
      <c r="GUW29" s="154"/>
      <c r="GUX29" s="154"/>
      <c r="GUY29" s="154"/>
      <c r="GUZ29" s="154"/>
      <c r="GVA29" s="154"/>
      <c r="GVB29" s="154"/>
      <c r="GVC29" s="154"/>
      <c r="GVD29" s="154"/>
      <c r="GVE29" s="154"/>
      <c r="GVF29" s="154"/>
      <c r="GVG29" s="154"/>
      <c r="GVH29" s="154"/>
      <c r="GVI29" s="154"/>
      <c r="GVJ29" s="154"/>
      <c r="GVK29" s="154"/>
      <c r="GVL29" s="154"/>
      <c r="GVM29" s="154"/>
      <c r="GVN29" s="154"/>
      <c r="GVO29" s="154"/>
      <c r="GVP29" s="154"/>
      <c r="GVQ29" s="154"/>
      <c r="GVR29" s="154"/>
      <c r="GVS29" s="154"/>
      <c r="GVT29" s="154"/>
      <c r="GVU29" s="154"/>
      <c r="GVV29" s="154"/>
      <c r="GVW29" s="154"/>
      <c r="GVX29" s="154"/>
      <c r="GVY29" s="154"/>
      <c r="GVZ29" s="154"/>
      <c r="GWA29" s="154"/>
      <c r="GWB29" s="154"/>
      <c r="GWC29" s="154"/>
      <c r="GWD29" s="154"/>
      <c r="GWE29" s="154"/>
      <c r="GWF29" s="154"/>
      <c r="GWG29" s="154"/>
      <c r="GWH29" s="154"/>
      <c r="GWI29" s="154"/>
      <c r="GWJ29" s="154"/>
      <c r="GWK29" s="154"/>
      <c r="GWL29" s="154"/>
      <c r="GWM29" s="154"/>
      <c r="GWN29" s="154"/>
      <c r="GWO29" s="154"/>
      <c r="GWP29" s="154"/>
      <c r="GWQ29" s="154"/>
      <c r="GWR29" s="154"/>
      <c r="GWS29" s="154"/>
      <c r="GWT29" s="154"/>
      <c r="GWU29" s="154"/>
      <c r="GWV29" s="154"/>
      <c r="GWW29" s="154"/>
      <c r="GWX29" s="154"/>
      <c r="GWY29" s="154"/>
      <c r="GWZ29" s="154"/>
      <c r="GXA29" s="154"/>
      <c r="GXB29" s="154"/>
      <c r="GXC29" s="154"/>
      <c r="GXD29" s="154"/>
      <c r="GXE29" s="154"/>
      <c r="GXF29" s="154"/>
      <c r="GXG29" s="154"/>
      <c r="GXH29" s="154"/>
      <c r="GXI29" s="154"/>
      <c r="GXJ29" s="154"/>
      <c r="GXK29" s="154"/>
      <c r="GXL29" s="154"/>
      <c r="GXM29" s="154"/>
      <c r="GXN29" s="154"/>
      <c r="GXO29" s="154"/>
      <c r="GXP29" s="154"/>
      <c r="GXQ29" s="154"/>
      <c r="GXR29" s="154"/>
      <c r="GXS29" s="154"/>
      <c r="GXT29" s="154"/>
      <c r="GXU29" s="154"/>
      <c r="GXV29" s="154"/>
      <c r="GXW29" s="154"/>
      <c r="GXX29" s="154"/>
      <c r="GXY29" s="154"/>
      <c r="GXZ29" s="154"/>
      <c r="GYA29" s="154"/>
      <c r="GYB29" s="154"/>
      <c r="GYC29" s="154"/>
      <c r="GYD29" s="154"/>
      <c r="GYE29" s="154"/>
      <c r="GYF29" s="154"/>
      <c r="GYG29" s="154"/>
      <c r="GYH29" s="154"/>
      <c r="GYI29" s="154"/>
      <c r="GYJ29" s="154"/>
      <c r="GYK29" s="154"/>
      <c r="GYL29" s="154"/>
      <c r="GYM29" s="154"/>
      <c r="GYN29" s="154"/>
      <c r="GYO29" s="154"/>
      <c r="GYP29" s="154"/>
      <c r="GYQ29" s="154"/>
      <c r="GYR29" s="154"/>
      <c r="GYS29" s="154"/>
      <c r="GYT29" s="154"/>
      <c r="GYU29" s="154"/>
      <c r="GYV29" s="154"/>
      <c r="GYW29" s="154"/>
      <c r="GYX29" s="154"/>
      <c r="GYY29" s="154"/>
      <c r="GYZ29" s="154"/>
      <c r="GZA29" s="154"/>
      <c r="GZB29" s="154"/>
      <c r="GZC29" s="154"/>
      <c r="GZD29" s="154"/>
      <c r="GZE29" s="154"/>
      <c r="GZF29" s="154"/>
      <c r="GZG29" s="154"/>
      <c r="GZH29" s="154"/>
      <c r="GZI29" s="154"/>
      <c r="GZJ29" s="154"/>
      <c r="GZK29" s="154"/>
      <c r="GZL29" s="154"/>
      <c r="GZM29" s="154"/>
      <c r="GZN29" s="154"/>
      <c r="GZO29" s="154"/>
      <c r="GZP29" s="154"/>
      <c r="GZQ29" s="154"/>
      <c r="GZR29" s="154"/>
      <c r="GZS29" s="154"/>
      <c r="GZT29" s="154"/>
      <c r="GZU29" s="154"/>
      <c r="GZV29" s="154"/>
      <c r="GZW29" s="154"/>
      <c r="GZX29" s="154"/>
      <c r="GZY29" s="154"/>
      <c r="GZZ29" s="154"/>
      <c r="HAA29" s="154"/>
      <c r="HAB29" s="154"/>
      <c r="HAC29" s="154"/>
      <c r="HAD29" s="154"/>
      <c r="HAE29" s="154"/>
      <c r="HAF29" s="154"/>
      <c r="HAG29" s="154"/>
      <c r="HAH29" s="154"/>
      <c r="HAI29" s="154"/>
      <c r="HAJ29" s="154"/>
      <c r="HAK29" s="154"/>
      <c r="HAL29" s="154"/>
      <c r="HAM29" s="154"/>
      <c r="HAN29" s="154"/>
      <c r="HAO29" s="154"/>
      <c r="HAP29" s="154"/>
      <c r="HAQ29" s="154"/>
      <c r="HAR29" s="154"/>
      <c r="HAS29" s="154"/>
      <c r="HAT29" s="154"/>
      <c r="HAU29" s="154"/>
      <c r="HAV29" s="154"/>
      <c r="HAW29" s="154"/>
      <c r="HAX29" s="154"/>
      <c r="HAY29" s="154"/>
      <c r="HAZ29" s="154"/>
      <c r="HBA29" s="154"/>
      <c r="HBB29" s="154"/>
      <c r="HBC29" s="154"/>
      <c r="HBD29" s="154"/>
      <c r="HBE29" s="154"/>
      <c r="HBF29" s="154"/>
      <c r="HBG29" s="154"/>
      <c r="HBH29" s="154"/>
      <c r="HBI29" s="154"/>
      <c r="HBJ29" s="154"/>
      <c r="HBK29" s="154"/>
      <c r="HBL29" s="154"/>
      <c r="HBM29" s="154"/>
      <c r="HBN29" s="154"/>
      <c r="HBO29" s="154"/>
      <c r="HBP29" s="154"/>
      <c r="HBQ29" s="154"/>
      <c r="HBR29" s="154"/>
      <c r="HBS29" s="154"/>
      <c r="HBT29" s="154"/>
      <c r="HBU29" s="154"/>
      <c r="HBV29" s="154"/>
      <c r="HBW29" s="154"/>
      <c r="HBX29" s="154"/>
      <c r="HBY29" s="154"/>
      <c r="HBZ29" s="154"/>
      <c r="HCA29" s="154"/>
      <c r="HCB29" s="154"/>
      <c r="HCC29" s="154"/>
      <c r="HCD29" s="154"/>
      <c r="HCE29" s="154"/>
      <c r="HCF29" s="154"/>
      <c r="HCG29" s="154"/>
      <c r="HCH29" s="154"/>
      <c r="HCI29" s="154"/>
      <c r="HCJ29" s="154"/>
      <c r="HCK29" s="154"/>
      <c r="HCL29" s="154"/>
      <c r="HCM29" s="154"/>
      <c r="HCN29" s="154"/>
      <c r="HCO29" s="154"/>
      <c r="HCP29" s="154"/>
      <c r="HCQ29" s="154"/>
      <c r="HCR29" s="154"/>
      <c r="HCS29" s="154"/>
      <c r="HCT29" s="154"/>
      <c r="HCU29" s="154"/>
      <c r="HCV29" s="154"/>
      <c r="HCW29" s="154"/>
      <c r="HCX29" s="154"/>
      <c r="HCY29" s="154"/>
      <c r="HCZ29" s="154"/>
      <c r="HDA29" s="154"/>
      <c r="HDB29" s="154"/>
      <c r="HDC29" s="154"/>
      <c r="HDD29" s="154"/>
      <c r="HDE29" s="154"/>
      <c r="HDF29" s="154"/>
      <c r="HDG29" s="154"/>
      <c r="HDH29" s="154"/>
      <c r="HDI29" s="154"/>
      <c r="HDJ29" s="154"/>
      <c r="HDK29" s="154"/>
      <c r="HDL29" s="154"/>
      <c r="HDM29" s="154"/>
      <c r="HDN29" s="154"/>
      <c r="HDO29" s="154"/>
      <c r="HDP29" s="154"/>
      <c r="HDQ29" s="154"/>
      <c r="HDR29" s="154"/>
      <c r="HDS29" s="154"/>
      <c r="HDT29" s="154"/>
      <c r="HDU29" s="154"/>
      <c r="HDV29" s="154"/>
      <c r="HDW29" s="154"/>
      <c r="HDX29" s="154"/>
      <c r="HDY29" s="154"/>
      <c r="HDZ29" s="154"/>
      <c r="HEA29" s="154"/>
      <c r="HEB29" s="154"/>
      <c r="HEC29" s="154"/>
      <c r="HED29" s="154"/>
      <c r="HEE29" s="154"/>
      <c r="HEF29" s="154"/>
      <c r="HEG29" s="154"/>
      <c r="HEH29" s="154"/>
      <c r="HEI29" s="154"/>
      <c r="HEJ29" s="154"/>
      <c r="HEK29" s="154"/>
      <c r="HEL29" s="154"/>
      <c r="HEM29" s="154"/>
      <c r="HEN29" s="154"/>
      <c r="HEO29" s="154"/>
      <c r="HEP29" s="154"/>
      <c r="HEQ29" s="154"/>
      <c r="HER29" s="154"/>
      <c r="HES29" s="154"/>
      <c r="HET29" s="154"/>
      <c r="HEU29" s="154"/>
      <c r="HEV29" s="154"/>
      <c r="HEW29" s="154"/>
      <c r="HEX29" s="154"/>
      <c r="HEY29" s="154"/>
      <c r="HEZ29" s="154"/>
      <c r="HFA29" s="154"/>
      <c r="HFB29" s="154"/>
      <c r="HFC29" s="154"/>
      <c r="HFD29" s="154"/>
      <c r="HFE29" s="154"/>
      <c r="HFF29" s="154"/>
      <c r="HFG29" s="154"/>
      <c r="HFH29" s="154"/>
      <c r="HFI29" s="154"/>
      <c r="HFJ29" s="154"/>
      <c r="HFK29" s="154"/>
      <c r="HFL29" s="154"/>
      <c r="HFM29" s="154"/>
      <c r="HFN29" s="154"/>
      <c r="HFO29" s="154"/>
      <c r="HFP29" s="154"/>
      <c r="HFQ29" s="154"/>
      <c r="HFR29" s="154"/>
      <c r="HFS29" s="154"/>
      <c r="HFT29" s="154"/>
      <c r="HFU29" s="154"/>
      <c r="HFV29" s="154"/>
      <c r="HFW29" s="154"/>
      <c r="HFX29" s="154"/>
      <c r="HFY29" s="154"/>
      <c r="HFZ29" s="154"/>
      <c r="HGA29" s="154"/>
      <c r="HGB29" s="154"/>
      <c r="HGC29" s="154"/>
      <c r="HGD29" s="154"/>
      <c r="HGE29" s="154"/>
      <c r="HGF29" s="154"/>
      <c r="HGG29" s="154"/>
      <c r="HGH29" s="154"/>
      <c r="HGI29" s="154"/>
      <c r="HGJ29" s="154"/>
      <c r="HGK29" s="154"/>
      <c r="HGL29" s="154"/>
      <c r="HGM29" s="154"/>
      <c r="HGN29" s="154"/>
      <c r="HGO29" s="154"/>
      <c r="HGP29" s="154"/>
      <c r="HGQ29" s="154"/>
      <c r="HGR29" s="154"/>
      <c r="HGS29" s="154"/>
      <c r="HGT29" s="154"/>
      <c r="HGU29" s="154"/>
      <c r="HGV29" s="154"/>
      <c r="HGW29" s="154"/>
      <c r="HGX29" s="154"/>
      <c r="HGY29" s="154"/>
      <c r="HGZ29" s="154"/>
      <c r="HHA29" s="154"/>
      <c r="HHB29" s="154"/>
      <c r="HHC29" s="154"/>
      <c r="HHD29" s="154"/>
      <c r="HHE29" s="154"/>
      <c r="HHF29" s="154"/>
      <c r="HHG29" s="154"/>
      <c r="HHH29" s="154"/>
      <c r="HHI29" s="154"/>
      <c r="HHJ29" s="154"/>
      <c r="HHK29" s="154"/>
      <c r="HHL29" s="154"/>
      <c r="HHM29" s="154"/>
      <c r="HHN29" s="154"/>
      <c r="HHO29" s="154"/>
      <c r="HHP29" s="154"/>
      <c r="HHQ29" s="154"/>
      <c r="HHR29" s="154"/>
      <c r="HHS29" s="154"/>
      <c r="HHT29" s="154"/>
      <c r="HHU29" s="154"/>
      <c r="HHV29" s="154"/>
      <c r="HHW29" s="154"/>
      <c r="HHX29" s="154"/>
      <c r="HHY29" s="154"/>
      <c r="HHZ29" s="154"/>
      <c r="HIA29" s="154"/>
      <c r="HIB29" s="154"/>
      <c r="HIC29" s="154"/>
      <c r="HID29" s="154"/>
      <c r="HIE29" s="154"/>
      <c r="HIF29" s="154"/>
      <c r="HIG29" s="154"/>
      <c r="HIH29" s="154"/>
      <c r="HII29" s="154"/>
      <c r="HIJ29" s="154"/>
      <c r="HIK29" s="154"/>
      <c r="HIL29" s="154"/>
      <c r="HIM29" s="154"/>
      <c r="HIN29" s="154"/>
      <c r="HIO29" s="154"/>
      <c r="HIP29" s="154"/>
      <c r="HIQ29" s="154"/>
      <c r="HIR29" s="154"/>
      <c r="HIS29" s="154"/>
      <c r="HIT29" s="154"/>
      <c r="HIU29" s="154"/>
      <c r="HIV29" s="154"/>
      <c r="HIW29" s="154"/>
      <c r="HIX29" s="154"/>
      <c r="HIY29" s="154"/>
      <c r="HIZ29" s="154"/>
      <c r="HJA29" s="154"/>
      <c r="HJB29" s="154"/>
      <c r="HJC29" s="154"/>
      <c r="HJD29" s="154"/>
      <c r="HJE29" s="154"/>
      <c r="HJF29" s="154"/>
      <c r="HJG29" s="154"/>
      <c r="HJH29" s="154"/>
      <c r="HJI29" s="154"/>
      <c r="HJJ29" s="154"/>
      <c r="HJK29" s="154"/>
      <c r="HJL29" s="154"/>
      <c r="HJM29" s="154"/>
      <c r="HJN29" s="154"/>
      <c r="HJO29" s="154"/>
      <c r="HJP29" s="154"/>
      <c r="HJQ29" s="154"/>
      <c r="HJR29" s="154"/>
      <c r="HJS29" s="154"/>
      <c r="HJT29" s="154"/>
      <c r="HJU29" s="154"/>
      <c r="HJV29" s="154"/>
      <c r="HJW29" s="154"/>
      <c r="HJX29" s="154"/>
      <c r="HJY29" s="154"/>
      <c r="HJZ29" s="154"/>
      <c r="HKA29" s="154"/>
      <c r="HKB29" s="154"/>
      <c r="HKC29" s="154"/>
      <c r="HKD29" s="154"/>
      <c r="HKE29" s="154"/>
      <c r="HKF29" s="154"/>
      <c r="HKG29" s="154"/>
      <c r="HKH29" s="154"/>
      <c r="HKI29" s="154"/>
      <c r="HKJ29" s="154"/>
      <c r="HKK29" s="154"/>
      <c r="HKL29" s="154"/>
      <c r="HKM29" s="154"/>
      <c r="HKN29" s="154"/>
      <c r="HKO29" s="154"/>
      <c r="HKP29" s="154"/>
      <c r="HKQ29" s="154"/>
      <c r="HKR29" s="154"/>
      <c r="HKS29" s="154"/>
      <c r="HKT29" s="154"/>
      <c r="HKU29" s="154"/>
      <c r="HKV29" s="154"/>
      <c r="HKW29" s="154"/>
      <c r="HKX29" s="154"/>
      <c r="HKY29" s="154"/>
      <c r="HKZ29" s="154"/>
      <c r="HLA29" s="154"/>
      <c r="HLB29" s="154"/>
      <c r="HLC29" s="154"/>
      <c r="HLD29" s="154"/>
      <c r="HLE29" s="154"/>
      <c r="HLF29" s="154"/>
      <c r="HLG29" s="154"/>
      <c r="HLH29" s="154"/>
      <c r="HLI29" s="154"/>
      <c r="HLJ29" s="154"/>
      <c r="HLK29" s="154"/>
      <c r="HLL29" s="154"/>
      <c r="HLM29" s="154"/>
      <c r="HLN29" s="154"/>
      <c r="HLO29" s="154"/>
      <c r="HLP29" s="154"/>
      <c r="HLQ29" s="154"/>
      <c r="HLR29" s="154"/>
      <c r="HLS29" s="154"/>
      <c r="HLT29" s="154"/>
      <c r="HLU29" s="154"/>
      <c r="HLV29" s="154"/>
      <c r="HLW29" s="154"/>
      <c r="HLX29" s="154"/>
      <c r="HLY29" s="154"/>
      <c r="HLZ29" s="154"/>
      <c r="HMA29" s="154"/>
      <c r="HMB29" s="154"/>
      <c r="HMC29" s="154"/>
      <c r="HMD29" s="154"/>
      <c r="HME29" s="154"/>
      <c r="HMF29" s="154"/>
      <c r="HMG29" s="154"/>
      <c r="HMH29" s="154"/>
      <c r="HMI29" s="154"/>
      <c r="HMJ29" s="154"/>
      <c r="HMK29" s="154"/>
      <c r="HML29" s="154"/>
      <c r="HMM29" s="154"/>
      <c r="HMN29" s="154"/>
      <c r="HMO29" s="154"/>
      <c r="HMP29" s="154"/>
      <c r="HMQ29" s="154"/>
      <c r="HMR29" s="154"/>
      <c r="HMS29" s="154"/>
      <c r="HMT29" s="154"/>
      <c r="HMU29" s="154"/>
      <c r="HMV29" s="154"/>
      <c r="HMW29" s="154"/>
      <c r="HMX29" s="154"/>
      <c r="HMY29" s="154"/>
      <c r="HMZ29" s="154"/>
      <c r="HNA29" s="154"/>
      <c r="HNB29" s="154"/>
      <c r="HNC29" s="154"/>
      <c r="HND29" s="154"/>
      <c r="HNE29" s="154"/>
      <c r="HNF29" s="154"/>
      <c r="HNG29" s="154"/>
      <c r="HNH29" s="154"/>
      <c r="HNI29" s="154"/>
      <c r="HNJ29" s="154"/>
      <c r="HNK29" s="154"/>
      <c r="HNL29" s="154"/>
      <c r="HNM29" s="154"/>
      <c r="HNN29" s="154"/>
      <c r="HNO29" s="154"/>
      <c r="HNP29" s="154"/>
      <c r="HNQ29" s="154"/>
      <c r="HNR29" s="154"/>
      <c r="HNS29" s="154"/>
      <c r="HNT29" s="154"/>
      <c r="HNU29" s="154"/>
      <c r="HNV29" s="154"/>
      <c r="HNW29" s="154"/>
      <c r="HNX29" s="154"/>
      <c r="HNY29" s="154"/>
      <c r="HNZ29" s="154"/>
      <c r="HOA29" s="154"/>
      <c r="HOB29" s="154"/>
      <c r="HOC29" s="154"/>
      <c r="HOD29" s="154"/>
      <c r="HOE29" s="154"/>
      <c r="HOF29" s="154"/>
      <c r="HOG29" s="154"/>
      <c r="HOH29" s="154"/>
      <c r="HOI29" s="154"/>
      <c r="HOJ29" s="154"/>
      <c r="HOK29" s="154"/>
      <c r="HOL29" s="154"/>
      <c r="HOM29" s="154"/>
      <c r="HON29" s="154"/>
      <c r="HOO29" s="154"/>
      <c r="HOP29" s="154"/>
      <c r="HOQ29" s="154"/>
      <c r="HOR29" s="154"/>
      <c r="HOS29" s="154"/>
      <c r="HOT29" s="154"/>
      <c r="HOU29" s="154"/>
      <c r="HOV29" s="154"/>
      <c r="HOW29" s="154"/>
      <c r="HOX29" s="154"/>
      <c r="HOY29" s="154"/>
      <c r="HOZ29" s="154"/>
      <c r="HPA29" s="154"/>
      <c r="HPB29" s="154"/>
      <c r="HPC29" s="154"/>
      <c r="HPD29" s="154"/>
      <c r="HPE29" s="154"/>
      <c r="HPF29" s="154"/>
      <c r="HPG29" s="154"/>
      <c r="HPH29" s="154"/>
      <c r="HPI29" s="154"/>
      <c r="HPJ29" s="154"/>
      <c r="HPK29" s="154"/>
      <c r="HPL29" s="154"/>
      <c r="HPM29" s="154"/>
      <c r="HPN29" s="154"/>
      <c r="HPO29" s="154"/>
      <c r="HPP29" s="154"/>
      <c r="HPQ29" s="154"/>
      <c r="HPR29" s="154"/>
      <c r="HPS29" s="154"/>
      <c r="HPT29" s="154"/>
      <c r="HPU29" s="154"/>
      <c r="HPV29" s="154"/>
      <c r="HPW29" s="154"/>
      <c r="HPX29" s="154"/>
      <c r="HPY29" s="154"/>
      <c r="HPZ29" s="154"/>
      <c r="HQA29" s="154"/>
      <c r="HQB29" s="154"/>
      <c r="HQC29" s="154"/>
      <c r="HQD29" s="154"/>
      <c r="HQE29" s="154"/>
      <c r="HQF29" s="154"/>
      <c r="HQG29" s="154"/>
      <c r="HQH29" s="154"/>
      <c r="HQI29" s="154"/>
      <c r="HQJ29" s="154"/>
      <c r="HQK29" s="154"/>
      <c r="HQL29" s="154"/>
      <c r="HQM29" s="154"/>
      <c r="HQN29" s="154"/>
      <c r="HQO29" s="154"/>
      <c r="HQP29" s="154"/>
      <c r="HQQ29" s="154"/>
      <c r="HQR29" s="154"/>
      <c r="HQS29" s="154"/>
      <c r="HQT29" s="154"/>
      <c r="HQU29" s="154"/>
      <c r="HQV29" s="154"/>
      <c r="HQW29" s="154"/>
      <c r="HQX29" s="154"/>
      <c r="HQY29" s="154"/>
      <c r="HQZ29" s="154"/>
      <c r="HRA29" s="154"/>
      <c r="HRB29" s="154"/>
      <c r="HRC29" s="154"/>
      <c r="HRD29" s="154"/>
      <c r="HRE29" s="154"/>
      <c r="HRF29" s="154"/>
      <c r="HRG29" s="154"/>
      <c r="HRH29" s="154"/>
      <c r="HRI29" s="154"/>
      <c r="HRJ29" s="154"/>
      <c r="HRK29" s="154"/>
      <c r="HRL29" s="154"/>
      <c r="HRM29" s="154"/>
      <c r="HRN29" s="154"/>
      <c r="HRO29" s="154"/>
      <c r="HRP29" s="154"/>
      <c r="HRQ29" s="154"/>
      <c r="HRR29" s="154"/>
      <c r="HRS29" s="154"/>
      <c r="HRT29" s="154"/>
      <c r="HRU29" s="154"/>
      <c r="HRV29" s="154"/>
      <c r="HRW29" s="154"/>
      <c r="HRX29" s="154"/>
      <c r="HRY29" s="154"/>
      <c r="HRZ29" s="154"/>
      <c r="HSA29" s="154"/>
      <c r="HSB29" s="154"/>
      <c r="HSC29" s="154"/>
      <c r="HSD29" s="154"/>
      <c r="HSE29" s="154"/>
      <c r="HSF29" s="154"/>
      <c r="HSG29" s="154"/>
      <c r="HSH29" s="154"/>
      <c r="HSI29" s="154"/>
      <c r="HSJ29" s="154"/>
      <c r="HSK29" s="154"/>
      <c r="HSL29" s="154"/>
      <c r="HSM29" s="154"/>
      <c r="HSN29" s="154"/>
      <c r="HSO29" s="154"/>
      <c r="HSP29" s="154"/>
      <c r="HSQ29" s="154"/>
      <c r="HSR29" s="154"/>
      <c r="HSS29" s="154"/>
      <c r="HST29" s="154"/>
      <c r="HSU29" s="154"/>
      <c r="HSV29" s="154"/>
      <c r="HSW29" s="154"/>
      <c r="HSX29" s="154"/>
      <c r="HSY29" s="154"/>
      <c r="HSZ29" s="154"/>
      <c r="HTA29" s="154"/>
      <c r="HTB29" s="154"/>
      <c r="HTC29" s="154"/>
      <c r="HTD29" s="154"/>
      <c r="HTE29" s="154"/>
      <c r="HTF29" s="154"/>
      <c r="HTG29" s="154"/>
      <c r="HTH29" s="154"/>
      <c r="HTI29" s="154"/>
      <c r="HTJ29" s="154"/>
      <c r="HTK29" s="154"/>
      <c r="HTL29" s="154"/>
      <c r="HTM29" s="154"/>
      <c r="HTN29" s="154"/>
      <c r="HTO29" s="154"/>
      <c r="HTP29" s="154"/>
      <c r="HTQ29" s="154"/>
      <c r="HTR29" s="154"/>
      <c r="HTS29" s="154"/>
      <c r="HTT29" s="154"/>
      <c r="HTU29" s="154"/>
      <c r="HTV29" s="154"/>
      <c r="HTW29" s="154"/>
      <c r="HTX29" s="154"/>
      <c r="HTY29" s="154"/>
      <c r="HTZ29" s="154"/>
      <c r="HUA29" s="154"/>
      <c r="HUB29" s="154"/>
      <c r="HUC29" s="154"/>
      <c r="HUD29" s="154"/>
      <c r="HUE29" s="154"/>
      <c r="HUF29" s="154"/>
      <c r="HUG29" s="154"/>
      <c r="HUH29" s="154"/>
      <c r="HUI29" s="154"/>
      <c r="HUJ29" s="154"/>
      <c r="HUK29" s="154"/>
      <c r="HUL29" s="154"/>
      <c r="HUM29" s="154"/>
      <c r="HUN29" s="154"/>
      <c r="HUO29" s="154"/>
      <c r="HUP29" s="154"/>
      <c r="HUQ29" s="154"/>
      <c r="HUR29" s="154"/>
      <c r="HUS29" s="154"/>
      <c r="HUT29" s="154"/>
      <c r="HUU29" s="154"/>
      <c r="HUV29" s="154"/>
      <c r="HUW29" s="154"/>
      <c r="HUX29" s="154"/>
      <c r="HUY29" s="154"/>
      <c r="HUZ29" s="154"/>
      <c r="HVA29" s="154"/>
      <c r="HVB29" s="154"/>
      <c r="HVC29" s="154"/>
      <c r="HVD29" s="154"/>
      <c r="HVE29" s="154"/>
      <c r="HVF29" s="154"/>
      <c r="HVG29" s="154"/>
      <c r="HVH29" s="154"/>
      <c r="HVI29" s="154"/>
      <c r="HVJ29" s="154"/>
      <c r="HVK29" s="154"/>
      <c r="HVL29" s="154"/>
      <c r="HVM29" s="154"/>
      <c r="HVN29" s="154"/>
      <c r="HVO29" s="154"/>
      <c r="HVP29" s="154"/>
      <c r="HVQ29" s="154"/>
      <c r="HVR29" s="154"/>
      <c r="HVS29" s="154"/>
      <c r="HVT29" s="154"/>
      <c r="HVU29" s="154"/>
      <c r="HVV29" s="154"/>
      <c r="HVW29" s="154"/>
      <c r="HVX29" s="154"/>
      <c r="HVY29" s="154"/>
      <c r="HVZ29" s="154"/>
      <c r="HWA29" s="154"/>
      <c r="HWB29" s="154"/>
      <c r="HWC29" s="154"/>
      <c r="HWD29" s="154"/>
      <c r="HWE29" s="154"/>
      <c r="HWF29" s="154"/>
      <c r="HWG29" s="154"/>
      <c r="HWH29" s="154"/>
      <c r="HWI29" s="154"/>
      <c r="HWJ29" s="154"/>
      <c r="HWK29" s="154"/>
      <c r="HWL29" s="154"/>
      <c r="HWM29" s="154"/>
      <c r="HWN29" s="154"/>
      <c r="HWO29" s="154"/>
      <c r="HWP29" s="154"/>
      <c r="HWQ29" s="154"/>
      <c r="HWR29" s="154"/>
      <c r="HWS29" s="154"/>
      <c r="HWT29" s="154"/>
      <c r="HWU29" s="154"/>
      <c r="HWV29" s="154"/>
      <c r="HWW29" s="154"/>
      <c r="HWX29" s="154"/>
      <c r="HWY29" s="154"/>
      <c r="HWZ29" s="154"/>
      <c r="HXA29" s="154"/>
      <c r="HXB29" s="154"/>
      <c r="HXC29" s="154"/>
      <c r="HXD29" s="154"/>
      <c r="HXE29" s="154"/>
      <c r="HXF29" s="154"/>
      <c r="HXG29" s="154"/>
      <c r="HXH29" s="154"/>
      <c r="HXI29" s="154"/>
      <c r="HXJ29" s="154"/>
      <c r="HXK29" s="154"/>
      <c r="HXL29" s="154"/>
      <c r="HXM29" s="154"/>
      <c r="HXN29" s="154"/>
      <c r="HXO29" s="154"/>
      <c r="HXP29" s="154"/>
      <c r="HXQ29" s="154"/>
      <c r="HXR29" s="154"/>
      <c r="HXS29" s="154"/>
      <c r="HXT29" s="154"/>
      <c r="HXU29" s="154"/>
      <c r="HXV29" s="154"/>
      <c r="HXW29" s="154"/>
      <c r="HXX29" s="154"/>
      <c r="HXY29" s="154"/>
      <c r="HXZ29" s="154"/>
      <c r="HYA29" s="154"/>
      <c r="HYB29" s="154"/>
      <c r="HYC29" s="154"/>
      <c r="HYD29" s="154"/>
      <c r="HYE29" s="154"/>
      <c r="HYF29" s="154"/>
      <c r="HYG29" s="154"/>
      <c r="HYH29" s="154"/>
      <c r="HYI29" s="154"/>
      <c r="HYJ29" s="154"/>
      <c r="HYK29" s="154"/>
      <c r="HYL29" s="154"/>
      <c r="HYM29" s="154"/>
      <c r="HYN29" s="154"/>
      <c r="HYO29" s="154"/>
      <c r="HYP29" s="154"/>
      <c r="HYQ29" s="154"/>
      <c r="HYR29" s="154"/>
      <c r="HYS29" s="154"/>
      <c r="HYT29" s="154"/>
      <c r="HYU29" s="154"/>
      <c r="HYV29" s="154"/>
      <c r="HYW29" s="154"/>
      <c r="HYX29" s="154"/>
      <c r="HYY29" s="154"/>
      <c r="HYZ29" s="154"/>
      <c r="HZA29" s="154"/>
      <c r="HZB29" s="154"/>
      <c r="HZC29" s="154"/>
      <c r="HZD29" s="154"/>
      <c r="HZE29" s="154"/>
      <c r="HZF29" s="154"/>
      <c r="HZG29" s="154"/>
      <c r="HZH29" s="154"/>
      <c r="HZI29" s="154"/>
      <c r="HZJ29" s="154"/>
      <c r="HZK29" s="154"/>
      <c r="HZL29" s="154"/>
      <c r="HZM29" s="154"/>
      <c r="HZN29" s="154"/>
      <c r="HZO29" s="154"/>
      <c r="HZP29" s="154"/>
      <c r="HZQ29" s="154"/>
      <c r="HZR29" s="154"/>
      <c r="HZS29" s="154"/>
      <c r="HZT29" s="154"/>
      <c r="HZU29" s="154"/>
      <c r="HZV29" s="154"/>
      <c r="HZW29" s="154"/>
      <c r="HZX29" s="154"/>
      <c r="HZY29" s="154"/>
      <c r="HZZ29" s="154"/>
      <c r="IAA29" s="154"/>
      <c r="IAB29" s="154"/>
      <c r="IAC29" s="154"/>
      <c r="IAD29" s="154"/>
      <c r="IAE29" s="154"/>
      <c r="IAF29" s="154"/>
      <c r="IAG29" s="154"/>
      <c r="IAH29" s="154"/>
      <c r="IAI29" s="154"/>
      <c r="IAJ29" s="154"/>
      <c r="IAK29" s="154"/>
      <c r="IAL29" s="154"/>
      <c r="IAM29" s="154"/>
      <c r="IAN29" s="154"/>
      <c r="IAO29" s="154"/>
      <c r="IAP29" s="154"/>
      <c r="IAQ29" s="154"/>
      <c r="IAR29" s="154"/>
      <c r="IAS29" s="154"/>
      <c r="IAT29" s="154"/>
      <c r="IAU29" s="154"/>
      <c r="IAV29" s="154"/>
      <c r="IAW29" s="154"/>
      <c r="IAX29" s="154"/>
      <c r="IAY29" s="154"/>
      <c r="IAZ29" s="154"/>
      <c r="IBA29" s="154"/>
      <c r="IBB29" s="154"/>
      <c r="IBC29" s="154"/>
      <c r="IBD29" s="154"/>
      <c r="IBE29" s="154"/>
      <c r="IBF29" s="154"/>
      <c r="IBG29" s="154"/>
      <c r="IBH29" s="154"/>
      <c r="IBI29" s="154"/>
      <c r="IBJ29" s="154"/>
      <c r="IBK29" s="154"/>
      <c r="IBL29" s="154"/>
      <c r="IBM29" s="154"/>
      <c r="IBN29" s="154"/>
      <c r="IBO29" s="154"/>
      <c r="IBP29" s="154"/>
      <c r="IBQ29" s="154"/>
      <c r="IBR29" s="154"/>
      <c r="IBS29" s="154"/>
      <c r="IBT29" s="154"/>
      <c r="IBU29" s="154"/>
      <c r="IBV29" s="154"/>
      <c r="IBW29" s="154"/>
      <c r="IBX29" s="154"/>
      <c r="IBY29" s="154"/>
      <c r="IBZ29" s="154"/>
      <c r="ICA29" s="154"/>
      <c r="ICB29" s="154"/>
      <c r="ICC29" s="154"/>
      <c r="ICD29" s="154"/>
      <c r="ICE29" s="154"/>
      <c r="ICF29" s="154"/>
      <c r="ICG29" s="154"/>
      <c r="ICH29" s="154"/>
      <c r="ICI29" s="154"/>
      <c r="ICJ29" s="154"/>
      <c r="ICK29" s="154"/>
      <c r="ICL29" s="154"/>
      <c r="ICM29" s="154"/>
      <c r="ICN29" s="154"/>
      <c r="ICO29" s="154"/>
      <c r="ICP29" s="154"/>
      <c r="ICQ29" s="154"/>
      <c r="ICR29" s="154"/>
      <c r="ICS29" s="154"/>
      <c r="ICT29" s="154"/>
      <c r="ICU29" s="154"/>
      <c r="ICV29" s="154"/>
      <c r="ICW29" s="154"/>
      <c r="ICX29" s="154"/>
      <c r="ICY29" s="154"/>
      <c r="ICZ29" s="154"/>
      <c r="IDA29" s="154"/>
      <c r="IDB29" s="154"/>
      <c r="IDC29" s="154"/>
      <c r="IDD29" s="154"/>
      <c r="IDE29" s="154"/>
      <c r="IDF29" s="154"/>
      <c r="IDG29" s="154"/>
      <c r="IDH29" s="154"/>
      <c r="IDI29" s="154"/>
      <c r="IDJ29" s="154"/>
      <c r="IDK29" s="154"/>
      <c r="IDL29" s="154"/>
      <c r="IDM29" s="154"/>
      <c r="IDN29" s="154"/>
      <c r="IDO29" s="154"/>
      <c r="IDP29" s="154"/>
      <c r="IDQ29" s="154"/>
      <c r="IDR29" s="154"/>
      <c r="IDS29" s="154"/>
      <c r="IDT29" s="154"/>
      <c r="IDU29" s="154"/>
      <c r="IDV29" s="154"/>
      <c r="IDW29" s="154"/>
      <c r="IDX29" s="154"/>
      <c r="IDY29" s="154"/>
      <c r="IDZ29" s="154"/>
      <c r="IEA29" s="154"/>
      <c r="IEB29" s="154"/>
      <c r="IEC29" s="154"/>
      <c r="IED29" s="154"/>
      <c r="IEE29" s="154"/>
      <c r="IEF29" s="154"/>
      <c r="IEG29" s="154"/>
      <c r="IEH29" s="154"/>
      <c r="IEI29" s="154"/>
      <c r="IEJ29" s="154"/>
      <c r="IEK29" s="154"/>
      <c r="IEL29" s="154"/>
      <c r="IEM29" s="154"/>
      <c r="IEN29" s="154"/>
      <c r="IEO29" s="154"/>
      <c r="IEP29" s="154"/>
      <c r="IEQ29" s="154"/>
      <c r="IER29" s="154"/>
      <c r="IES29" s="154"/>
      <c r="IET29" s="154"/>
      <c r="IEU29" s="154"/>
      <c r="IEV29" s="154"/>
      <c r="IEW29" s="154"/>
      <c r="IEX29" s="154"/>
      <c r="IEY29" s="154"/>
      <c r="IEZ29" s="154"/>
      <c r="IFA29" s="154"/>
      <c r="IFB29" s="154"/>
      <c r="IFC29" s="154"/>
      <c r="IFD29" s="154"/>
      <c r="IFE29" s="154"/>
      <c r="IFF29" s="154"/>
      <c r="IFG29" s="154"/>
      <c r="IFH29" s="154"/>
      <c r="IFI29" s="154"/>
      <c r="IFJ29" s="154"/>
      <c r="IFK29" s="154"/>
      <c r="IFL29" s="154"/>
      <c r="IFM29" s="154"/>
      <c r="IFN29" s="154"/>
      <c r="IFO29" s="154"/>
      <c r="IFP29" s="154"/>
      <c r="IFQ29" s="154"/>
      <c r="IFR29" s="154"/>
      <c r="IFS29" s="154"/>
      <c r="IFT29" s="154"/>
      <c r="IFU29" s="154"/>
      <c r="IFV29" s="154"/>
      <c r="IFW29" s="154"/>
      <c r="IFX29" s="154"/>
      <c r="IFY29" s="154"/>
      <c r="IFZ29" s="154"/>
      <c r="IGA29" s="154"/>
      <c r="IGB29" s="154"/>
      <c r="IGC29" s="154"/>
      <c r="IGD29" s="154"/>
      <c r="IGE29" s="154"/>
      <c r="IGF29" s="154"/>
      <c r="IGG29" s="154"/>
      <c r="IGH29" s="154"/>
      <c r="IGI29" s="154"/>
      <c r="IGJ29" s="154"/>
      <c r="IGK29" s="154"/>
      <c r="IGL29" s="154"/>
      <c r="IGM29" s="154"/>
      <c r="IGN29" s="154"/>
      <c r="IGO29" s="154"/>
      <c r="IGP29" s="154"/>
      <c r="IGQ29" s="154"/>
      <c r="IGR29" s="154"/>
      <c r="IGS29" s="154"/>
      <c r="IGT29" s="154"/>
      <c r="IGU29" s="154"/>
      <c r="IGV29" s="154"/>
      <c r="IGW29" s="154"/>
      <c r="IGX29" s="154"/>
      <c r="IGY29" s="154"/>
      <c r="IGZ29" s="154"/>
      <c r="IHA29" s="154"/>
      <c r="IHB29" s="154"/>
      <c r="IHC29" s="154"/>
      <c r="IHD29" s="154"/>
      <c r="IHE29" s="154"/>
      <c r="IHF29" s="154"/>
      <c r="IHG29" s="154"/>
      <c r="IHH29" s="154"/>
      <c r="IHI29" s="154"/>
      <c r="IHJ29" s="154"/>
      <c r="IHK29" s="154"/>
      <c r="IHL29" s="154"/>
      <c r="IHM29" s="154"/>
      <c r="IHN29" s="154"/>
      <c r="IHO29" s="154"/>
      <c r="IHP29" s="154"/>
      <c r="IHQ29" s="154"/>
      <c r="IHR29" s="154"/>
      <c r="IHS29" s="154"/>
      <c r="IHT29" s="154"/>
      <c r="IHU29" s="154"/>
      <c r="IHV29" s="154"/>
      <c r="IHW29" s="154"/>
      <c r="IHX29" s="154"/>
      <c r="IHY29" s="154"/>
      <c r="IHZ29" s="154"/>
      <c r="IIA29" s="154"/>
      <c r="IIB29" s="154"/>
      <c r="IIC29" s="154"/>
      <c r="IID29" s="154"/>
      <c r="IIE29" s="154"/>
      <c r="IIF29" s="154"/>
      <c r="IIG29" s="154"/>
      <c r="IIH29" s="154"/>
      <c r="III29" s="154"/>
      <c r="IIJ29" s="154"/>
      <c r="IIK29" s="154"/>
      <c r="IIL29" s="154"/>
      <c r="IIM29" s="154"/>
      <c r="IIN29" s="154"/>
      <c r="IIO29" s="154"/>
      <c r="IIP29" s="154"/>
      <c r="IIQ29" s="154"/>
      <c r="IIR29" s="154"/>
      <c r="IIS29" s="154"/>
      <c r="IIT29" s="154"/>
      <c r="IIU29" s="154"/>
      <c r="IIV29" s="154"/>
      <c r="IIW29" s="154"/>
      <c r="IIX29" s="154"/>
      <c r="IIY29" s="154"/>
      <c r="IIZ29" s="154"/>
      <c r="IJA29" s="154"/>
      <c r="IJB29" s="154"/>
      <c r="IJC29" s="154"/>
      <c r="IJD29" s="154"/>
      <c r="IJE29" s="154"/>
      <c r="IJF29" s="154"/>
      <c r="IJG29" s="154"/>
      <c r="IJH29" s="154"/>
      <c r="IJI29" s="154"/>
      <c r="IJJ29" s="154"/>
      <c r="IJK29" s="154"/>
      <c r="IJL29" s="154"/>
      <c r="IJM29" s="154"/>
      <c r="IJN29" s="154"/>
      <c r="IJO29" s="154"/>
      <c r="IJP29" s="154"/>
      <c r="IJQ29" s="154"/>
      <c r="IJR29" s="154"/>
      <c r="IJS29" s="154"/>
      <c r="IJT29" s="154"/>
      <c r="IJU29" s="154"/>
      <c r="IJV29" s="154"/>
      <c r="IJW29" s="154"/>
      <c r="IJX29" s="154"/>
      <c r="IJY29" s="154"/>
      <c r="IJZ29" s="154"/>
      <c r="IKA29" s="154"/>
      <c r="IKB29" s="154"/>
      <c r="IKC29" s="154"/>
      <c r="IKD29" s="154"/>
      <c r="IKE29" s="154"/>
      <c r="IKF29" s="154"/>
      <c r="IKG29" s="154"/>
      <c r="IKH29" s="154"/>
      <c r="IKI29" s="154"/>
      <c r="IKJ29" s="154"/>
      <c r="IKK29" s="154"/>
      <c r="IKL29" s="154"/>
      <c r="IKM29" s="154"/>
      <c r="IKN29" s="154"/>
      <c r="IKO29" s="154"/>
      <c r="IKP29" s="154"/>
      <c r="IKQ29" s="154"/>
      <c r="IKR29" s="154"/>
      <c r="IKS29" s="154"/>
      <c r="IKT29" s="154"/>
      <c r="IKU29" s="154"/>
      <c r="IKV29" s="154"/>
      <c r="IKW29" s="154"/>
      <c r="IKX29" s="154"/>
      <c r="IKY29" s="154"/>
      <c r="IKZ29" s="154"/>
      <c r="ILA29" s="154"/>
      <c r="ILB29" s="154"/>
      <c r="ILC29" s="154"/>
      <c r="ILD29" s="154"/>
      <c r="ILE29" s="154"/>
      <c r="ILF29" s="154"/>
      <c r="ILG29" s="154"/>
      <c r="ILH29" s="154"/>
      <c r="ILI29" s="154"/>
      <c r="ILJ29" s="154"/>
      <c r="ILK29" s="154"/>
      <c r="ILL29" s="154"/>
      <c r="ILM29" s="154"/>
      <c r="ILN29" s="154"/>
      <c r="ILO29" s="154"/>
      <c r="ILP29" s="154"/>
      <c r="ILQ29" s="154"/>
      <c r="ILR29" s="154"/>
      <c r="ILS29" s="154"/>
      <c r="ILT29" s="154"/>
      <c r="ILU29" s="154"/>
      <c r="ILV29" s="154"/>
      <c r="ILW29" s="154"/>
      <c r="ILX29" s="154"/>
      <c r="ILY29" s="154"/>
      <c r="ILZ29" s="154"/>
      <c r="IMA29" s="154"/>
      <c r="IMB29" s="154"/>
      <c r="IMC29" s="154"/>
      <c r="IMD29" s="154"/>
      <c r="IME29" s="154"/>
      <c r="IMF29" s="154"/>
      <c r="IMG29" s="154"/>
      <c r="IMH29" s="154"/>
      <c r="IMI29" s="154"/>
      <c r="IMJ29" s="154"/>
      <c r="IMK29" s="154"/>
      <c r="IML29" s="154"/>
      <c r="IMM29" s="154"/>
      <c r="IMN29" s="154"/>
      <c r="IMO29" s="154"/>
      <c r="IMP29" s="154"/>
      <c r="IMQ29" s="154"/>
      <c r="IMR29" s="154"/>
      <c r="IMS29" s="154"/>
      <c r="IMT29" s="154"/>
      <c r="IMU29" s="154"/>
      <c r="IMV29" s="154"/>
      <c r="IMW29" s="154"/>
      <c r="IMX29" s="154"/>
      <c r="IMY29" s="154"/>
      <c r="IMZ29" s="154"/>
      <c r="INA29" s="154"/>
      <c r="INB29" s="154"/>
      <c r="INC29" s="154"/>
      <c r="IND29" s="154"/>
      <c r="INE29" s="154"/>
      <c r="INF29" s="154"/>
      <c r="ING29" s="154"/>
      <c r="INH29" s="154"/>
      <c r="INI29" s="154"/>
      <c r="INJ29" s="154"/>
      <c r="INK29" s="154"/>
      <c r="INL29" s="154"/>
      <c r="INM29" s="154"/>
      <c r="INN29" s="154"/>
      <c r="INO29" s="154"/>
      <c r="INP29" s="154"/>
      <c r="INQ29" s="154"/>
      <c r="INR29" s="154"/>
      <c r="INS29" s="154"/>
      <c r="INT29" s="154"/>
      <c r="INU29" s="154"/>
      <c r="INV29" s="154"/>
      <c r="INW29" s="154"/>
      <c r="INX29" s="154"/>
      <c r="INY29" s="154"/>
      <c r="INZ29" s="154"/>
      <c r="IOA29" s="154"/>
      <c r="IOB29" s="154"/>
      <c r="IOC29" s="154"/>
      <c r="IOD29" s="154"/>
      <c r="IOE29" s="154"/>
      <c r="IOF29" s="154"/>
      <c r="IOG29" s="154"/>
      <c r="IOH29" s="154"/>
      <c r="IOI29" s="154"/>
      <c r="IOJ29" s="154"/>
      <c r="IOK29" s="154"/>
      <c r="IOL29" s="154"/>
      <c r="IOM29" s="154"/>
      <c r="ION29" s="154"/>
      <c r="IOO29" s="154"/>
      <c r="IOP29" s="154"/>
      <c r="IOQ29" s="154"/>
      <c r="IOR29" s="154"/>
      <c r="IOS29" s="154"/>
      <c r="IOT29" s="154"/>
      <c r="IOU29" s="154"/>
      <c r="IOV29" s="154"/>
      <c r="IOW29" s="154"/>
      <c r="IOX29" s="154"/>
      <c r="IOY29" s="154"/>
      <c r="IOZ29" s="154"/>
      <c r="IPA29" s="154"/>
      <c r="IPB29" s="154"/>
      <c r="IPC29" s="154"/>
      <c r="IPD29" s="154"/>
      <c r="IPE29" s="154"/>
      <c r="IPF29" s="154"/>
      <c r="IPG29" s="154"/>
      <c r="IPH29" s="154"/>
      <c r="IPI29" s="154"/>
      <c r="IPJ29" s="154"/>
      <c r="IPK29" s="154"/>
      <c r="IPL29" s="154"/>
      <c r="IPM29" s="154"/>
      <c r="IPN29" s="154"/>
      <c r="IPO29" s="154"/>
      <c r="IPP29" s="154"/>
      <c r="IPQ29" s="154"/>
      <c r="IPR29" s="154"/>
      <c r="IPS29" s="154"/>
      <c r="IPT29" s="154"/>
      <c r="IPU29" s="154"/>
      <c r="IPV29" s="154"/>
      <c r="IPW29" s="154"/>
      <c r="IPX29" s="154"/>
      <c r="IPY29" s="154"/>
      <c r="IPZ29" s="154"/>
      <c r="IQA29" s="154"/>
      <c r="IQB29" s="154"/>
      <c r="IQC29" s="154"/>
      <c r="IQD29" s="154"/>
      <c r="IQE29" s="154"/>
      <c r="IQF29" s="154"/>
      <c r="IQG29" s="154"/>
      <c r="IQH29" s="154"/>
      <c r="IQI29" s="154"/>
      <c r="IQJ29" s="154"/>
      <c r="IQK29" s="154"/>
      <c r="IQL29" s="154"/>
      <c r="IQM29" s="154"/>
      <c r="IQN29" s="154"/>
      <c r="IQO29" s="154"/>
      <c r="IQP29" s="154"/>
      <c r="IQQ29" s="154"/>
      <c r="IQR29" s="154"/>
      <c r="IQS29" s="154"/>
      <c r="IQT29" s="154"/>
      <c r="IQU29" s="154"/>
      <c r="IQV29" s="154"/>
      <c r="IQW29" s="154"/>
      <c r="IQX29" s="154"/>
      <c r="IQY29" s="154"/>
      <c r="IQZ29" s="154"/>
      <c r="IRA29" s="154"/>
      <c r="IRB29" s="154"/>
      <c r="IRC29" s="154"/>
      <c r="IRD29" s="154"/>
      <c r="IRE29" s="154"/>
      <c r="IRF29" s="154"/>
      <c r="IRG29" s="154"/>
      <c r="IRH29" s="154"/>
      <c r="IRI29" s="154"/>
      <c r="IRJ29" s="154"/>
      <c r="IRK29" s="154"/>
      <c r="IRL29" s="154"/>
      <c r="IRM29" s="154"/>
      <c r="IRN29" s="154"/>
      <c r="IRO29" s="154"/>
      <c r="IRP29" s="154"/>
      <c r="IRQ29" s="154"/>
      <c r="IRR29" s="154"/>
      <c r="IRS29" s="154"/>
      <c r="IRT29" s="154"/>
      <c r="IRU29" s="154"/>
      <c r="IRV29" s="154"/>
      <c r="IRW29" s="154"/>
      <c r="IRX29" s="154"/>
      <c r="IRY29" s="154"/>
      <c r="IRZ29" s="154"/>
      <c r="ISA29" s="154"/>
      <c r="ISB29" s="154"/>
      <c r="ISC29" s="154"/>
      <c r="ISD29" s="154"/>
      <c r="ISE29" s="154"/>
      <c r="ISF29" s="154"/>
      <c r="ISG29" s="154"/>
      <c r="ISH29" s="154"/>
      <c r="ISI29" s="154"/>
      <c r="ISJ29" s="154"/>
      <c r="ISK29" s="154"/>
      <c r="ISL29" s="154"/>
      <c r="ISM29" s="154"/>
      <c r="ISN29" s="154"/>
      <c r="ISO29" s="154"/>
      <c r="ISP29" s="154"/>
      <c r="ISQ29" s="154"/>
      <c r="ISR29" s="154"/>
      <c r="ISS29" s="154"/>
      <c r="IST29" s="154"/>
      <c r="ISU29" s="154"/>
      <c r="ISV29" s="154"/>
      <c r="ISW29" s="154"/>
      <c r="ISX29" s="154"/>
      <c r="ISY29" s="154"/>
      <c r="ISZ29" s="154"/>
      <c r="ITA29" s="154"/>
      <c r="ITB29" s="154"/>
      <c r="ITC29" s="154"/>
      <c r="ITD29" s="154"/>
      <c r="ITE29" s="154"/>
      <c r="ITF29" s="154"/>
      <c r="ITG29" s="154"/>
      <c r="ITH29" s="154"/>
      <c r="ITI29" s="154"/>
      <c r="ITJ29" s="154"/>
      <c r="ITK29" s="154"/>
      <c r="ITL29" s="154"/>
      <c r="ITM29" s="154"/>
      <c r="ITN29" s="154"/>
      <c r="ITO29" s="154"/>
      <c r="ITP29" s="154"/>
      <c r="ITQ29" s="154"/>
      <c r="ITR29" s="154"/>
      <c r="ITS29" s="154"/>
      <c r="ITT29" s="154"/>
      <c r="ITU29" s="154"/>
      <c r="ITV29" s="154"/>
      <c r="ITW29" s="154"/>
      <c r="ITX29" s="154"/>
      <c r="ITY29" s="154"/>
      <c r="ITZ29" s="154"/>
      <c r="IUA29" s="154"/>
      <c r="IUB29" s="154"/>
      <c r="IUC29" s="154"/>
      <c r="IUD29" s="154"/>
      <c r="IUE29" s="154"/>
      <c r="IUF29" s="154"/>
      <c r="IUG29" s="154"/>
      <c r="IUH29" s="154"/>
      <c r="IUI29" s="154"/>
      <c r="IUJ29" s="154"/>
      <c r="IUK29" s="154"/>
      <c r="IUL29" s="154"/>
      <c r="IUM29" s="154"/>
      <c r="IUN29" s="154"/>
      <c r="IUO29" s="154"/>
      <c r="IUP29" s="154"/>
      <c r="IUQ29" s="154"/>
      <c r="IUR29" s="154"/>
      <c r="IUS29" s="154"/>
      <c r="IUT29" s="154"/>
      <c r="IUU29" s="154"/>
      <c r="IUV29" s="154"/>
      <c r="IUW29" s="154"/>
      <c r="IUX29" s="154"/>
      <c r="IUY29" s="154"/>
      <c r="IUZ29" s="154"/>
      <c r="IVA29" s="154"/>
      <c r="IVB29" s="154"/>
      <c r="IVC29" s="154"/>
      <c r="IVD29" s="154"/>
      <c r="IVE29" s="154"/>
      <c r="IVF29" s="154"/>
      <c r="IVG29" s="154"/>
      <c r="IVH29" s="154"/>
      <c r="IVI29" s="154"/>
      <c r="IVJ29" s="154"/>
      <c r="IVK29" s="154"/>
      <c r="IVL29" s="154"/>
      <c r="IVM29" s="154"/>
      <c r="IVN29" s="154"/>
      <c r="IVO29" s="154"/>
      <c r="IVP29" s="154"/>
      <c r="IVQ29" s="154"/>
      <c r="IVR29" s="154"/>
      <c r="IVS29" s="154"/>
      <c r="IVT29" s="154"/>
      <c r="IVU29" s="154"/>
      <c r="IVV29" s="154"/>
      <c r="IVW29" s="154"/>
      <c r="IVX29" s="154"/>
      <c r="IVY29" s="154"/>
      <c r="IVZ29" s="154"/>
      <c r="IWA29" s="154"/>
      <c r="IWB29" s="154"/>
      <c r="IWC29" s="154"/>
      <c r="IWD29" s="154"/>
      <c r="IWE29" s="154"/>
      <c r="IWF29" s="154"/>
      <c r="IWG29" s="154"/>
      <c r="IWH29" s="154"/>
      <c r="IWI29" s="154"/>
      <c r="IWJ29" s="154"/>
      <c r="IWK29" s="154"/>
      <c r="IWL29" s="154"/>
      <c r="IWM29" s="154"/>
      <c r="IWN29" s="154"/>
      <c r="IWO29" s="154"/>
      <c r="IWP29" s="154"/>
      <c r="IWQ29" s="154"/>
      <c r="IWR29" s="154"/>
      <c r="IWS29" s="154"/>
      <c r="IWT29" s="154"/>
      <c r="IWU29" s="154"/>
      <c r="IWV29" s="154"/>
      <c r="IWW29" s="154"/>
      <c r="IWX29" s="154"/>
      <c r="IWY29" s="154"/>
      <c r="IWZ29" s="154"/>
      <c r="IXA29" s="154"/>
      <c r="IXB29" s="154"/>
      <c r="IXC29" s="154"/>
      <c r="IXD29" s="154"/>
      <c r="IXE29" s="154"/>
      <c r="IXF29" s="154"/>
      <c r="IXG29" s="154"/>
      <c r="IXH29" s="154"/>
      <c r="IXI29" s="154"/>
      <c r="IXJ29" s="154"/>
      <c r="IXK29" s="154"/>
      <c r="IXL29" s="154"/>
      <c r="IXM29" s="154"/>
      <c r="IXN29" s="154"/>
      <c r="IXO29" s="154"/>
      <c r="IXP29" s="154"/>
      <c r="IXQ29" s="154"/>
      <c r="IXR29" s="154"/>
      <c r="IXS29" s="154"/>
      <c r="IXT29" s="154"/>
      <c r="IXU29" s="154"/>
      <c r="IXV29" s="154"/>
      <c r="IXW29" s="154"/>
      <c r="IXX29" s="154"/>
      <c r="IXY29" s="154"/>
      <c r="IXZ29" s="154"/>
      <c r="IYA29" s="154"/>
      <c r="IYB29" s="154"/>
      <c r="IYC29" s="154"/>
      <c r="IYD29" s="154"/>
      <c r="IYE29" s="154"/>
      <c r="IYF29" s="154"/>
      <c r="IYG29" s="154"/>
      <c r="IYH29" s="154"/>
      <c r="IYI29" s="154"/>
      <c r="IYJ29" s="154"/>
      <c r="IYK29" s="154"/>
      <c r="IYL29" s="154"/>
      <c r="IYM29" s="154"/>
      <c r="IYN29" s="154"/>
      <c r="IYO29" s="154"/>
      <c r="IYP29" s="154"/>
      <c r="IYQ29" s="154"/>
      <c r="IYR29" s="154"/>
      <c r="IYS29" s="154"/>
      <c r="IYT29" s="154"/>
      <c r="IYU29" s="154"/>
      <c r="IYV29" s="154"/>
      <c r="IYW29" s="154"/>
      <c r="IYX29" s="154"/>
      <c r="IYY29" s="154"/>
      <c r="IYZ29" s="154"/>
      <c r="IZA29" s="154"/>
      <c r="IZB29" s="154"/>
      <c r="IZC29" s="154"/>
      <c r="IZD29" s="154"/>
      <c r="IZE29" s="154"/>
      <c r="IZF29" s="154"/>
      <c r="IZG29" s="154"/>
      <c r="IZH29" s="154"/>
      <c r="IZI29" s="154"/>
      <c r="IZJ29" s="154"/>
      <c r="IZK29" s="154"/>
      <c r="IZL29" s="154"/>
      <c r="IZM29" s="154"/>
      <c r="IZN29" s="154"/>
      <c r="IZO29" s="154"/>
      <c r="IZP29" s="154"/>
      <c r="IZQ29" s="154"/>
      <c r="IZR29" s="154"/>
      <c r="IZS29" s="154"/>
      <c r="IZT29" s="154"/>
      <c r="IZU29" s="154"/>
      <c r="IZV29" s="154"/>
      <c r="IZW29" s="154"/>
      <c r="IZX29" s="154"/>
      <c r="IZY29" s="154"/>
      <c r="IZZ29" s="154"/>
      <c r="JAA29" s="154"/>
      <c r="JAB29" s="154"/>
      <c r="JAC29" s="154"/>
      <c r="JAD29" s="154"/>
      <c r="JAE29" s="154"/>
      <c r="JAF29" s="154"/>
      <c r="JAG29" s="154"/>
      <c r="JAH29" s="154"/>
      <c r="JAI29" s="154"/>
      <c r="JAJ29" s="154"/>
      <c r="JAK29" s="154"/>
      <c r="JAL29" s="154"/>
      <c r="JAM29" s="154"/>
      <c r="JAN29" s="154"/>
      <c r="JAO29" s="154"/>
      <c r="JAP29" s="154"/>
      <c r="JAQ29" s="154"/>
      <c r="JAR29" s="154"/>
      <c r="JAS29" s="154"/>
      <c r="JAT29" s="154"/>
      <c r="JAU29" s="154"/>
      <c r="JAV29" s="154"/>
      <c r="JAW29" s="154"/>
      <c r="JAX29" s="154"/>
      <c r="JAY29" s="154"/>
      <c r="JAZ29" s="154"/>
      <c r="JBA29" s="154"/>
      <c r="JBB29" s="154"/>
      <c r="JBC29" s="154"/>
      <c r="JBD29" s="154"/>
      <c r="JBE29" s="154"/>
      <c r="JBF29" s="154"/>
      <c r="JBG29" s="154"/>
      <c r="JBH29" s="154"/>
      <c r="JBI29" s="154"/>
      <c r="JBJ29" s="154"/>
      <c r="JBK29" s="154"/>
      <c r="JBL29" s="154"/>
      <c r="JBM29" s="154"/>
      <c r="JBN29" s="154"/>
      <c r="JBO29" s="154"/>
      <c r="JBP29" s="154"/>
      <c r="JBQ29" s="154"/>
      <c r="JBR29" s="154"/>
      <c r="JBS29" s="154"/>
      <c r="JBT29" s="154"/>
      <c r="JBU29" s="154"/>
      <c r="JBV29" s="154"/>
      <c r="JBW29" s="154"/>
      <c r="JBX29" s="154"/>
      <c r="JBY29" s="154"/>
      <c r="JBZ29" s="154"/>
      <c r="JCA29" s="154"/>
      <c r="JCB29" s="154"/>
      <c r="JCC29" s="154"/>
      <c r="JCD29" s="154"/>
      <c r="JCE29" s="154"/>
      <c r="JCF29" s="154"/>
      <c r="JCG29" s="154"/>
      <c r="JCH29" s="154"/>
      <c r="JCI29" s="154"/>
      <c r="JCJ29" s="154"/>
      <c r="JCK29" s="154"/>
      <c r="JCL29" s="154"/>
      <c r="JCM29" s="154"/>
      <c r="JCN29" s="154"/>
      <c r="JCO29" s="154"/>
      <c r="JCP29" s="154"/>
      <c r="JCQ29" s="154"/>
      <c r="JCR29" s="154"/>
      <c r="JCS29" s="154"/>
      <c r="JCT29" s="154"/>
      <c r="JCU29" s="154"/>
      <c r="JCV29" s="154"/>
      <c r="JCW29" s="154"/>
      <c r="JCX29" s="154"/>
      <c r="JCY29" s="154"/>
      <c r="JCZ29" s="154"/>
      <c r="JDA29" s="154"/>
      <c r="JDB29" s="154"/>
      <c r="JDC29" s="154"/>
      <c r="JDD29" s="154"/>
      <c r="JDE29" s="154"/>
      <c r="JDF29" s="154"/>
      <c r="JDG29" s="154"/>
      <c r="JDH29" s="154"/>
      <c r="JDI29" s="154"/>
      <c r="JDJ29" s="154"/>
      <c r="JDK29" s="154"/>
      <c r="JDL29" s="154"/>
      <c r="JDM29" s="154"/>
      <c r="JDN29" s="154"/>
      <c r="JDO29" s="154"/>
      <c r="JDP29" s="154"/>
      <c r="JDQ29" s="154"/>
      <c r="JDR29" s="154"/>
      <c r="JDS29" s="154"/>
      <c r="JDT29" s="154"/>
      <c r="JDU29" s="154"/>
      <c r="JDV29" s="154"/>
      <c r="JDW29" s="154"/>
      <c r="JDX29" s="154"/>
      <c r="JDY29" s="154"/>
      <c r="JDZ29" s="154"/>
      <c r="JEA29" s="154"/>
      <c r="JEB29" s="154"/>
      <c r="JEC29" s="154"/>
      <c r="JED29" s="154"/>
      <c r="JEE29" s="154"/>
      <c r="JEF29" s="154"/>
      <c r="JEG29" s="154"/>
      <c r="JEH29" s="154"/>
      <c r="JEI29" s="154"/>
      <c r="JEJ29" s="154"/>
      <c r="JEK29" s="154"/>
      <c r="JEL29" s="154"/>
      <c r="JEM29" s="154"/>
      <c r="JEN29" s="154"/>
      <c r="JEO29" s="154"/>
      <c r="JEP29" s="154"/>
      <c r="JEQ29" s="154"/>
      <c r="JER29" s="154"/>
      <c r="JES29" s="154"/>
      <c r="JET29" s="154"/>
      <c r="JEU29" s="154"/>
      <c r="JEV29" s="154"/>
      <c r="JEW29" s="154"/>
      <c r="JEX29" s="154"/>
      <c r="JEY29" s="154"/>
      <c r="JEZ29" s="154"/>
      <c r="JFA29" s="154"/>
      <c r="JFB29" s="154"/>
      <c r="JFC29" s="154"/>
      <c r="JFD29" s="154"/>
      <c r="JFE29" s="154"/>
      <c r="JFF29" s="154"/>
      <c r="JFG29" s="154"/>
      <c r="JFH29" s="154"/>
      <c r="JFI29" s="154"/>
      <c r="JFJ29" s="154"/>
      <c r="JFK29" s="154"/>
      <c r="JFL29" s="154"/>
      <c r="JFM29" s="154"/>
      <c r="JFN29" s="154"/>
      <c r="JFO29" s="154"/>
      <c r="JFP29" s="154"/>
      <c r="JFQ29" s="154"/>
      <c r="JFR29" s="154"/>
      <c r="JFS29" s="154"/>
      <c r="JFT29" s="154"/>
      <c r="JFU29" s="154"/>
      <c r="JFV29" s="154"/>
      <c r="JFW29" s="154"/>
      <c r="JFX29" s="154"/>
      <c r="JFY29" s="154"/>
      <c r="JFZ29" s="154"/>
      <c r="JGA29" s="154"/>
      <c r="JGB29" s="154"/>
      <c r="JGC29" s="154"/>
      <c r="JGD29" s="154"/>
      <c r="JGE29" s="154"/>
      <c r="JGF29" s="154"/>
      <c r="JGG29" s="154"/>
      <c r="JGH29" s="154"/>
      <c r="JGI29" s="154"/>
      <c r="JGJ29" s="154"/>
      <c r="JGK29" s="154"/>
      <c r="JGL29" s="154"/>
      <c r="JGM29" s="154"/>
      <c r="JGN29" s="154"/>
      <c r="JGO29" s="154"/>
      <c r="JGP29" s="154"/>
      <c r="JGQ29" s="154"/>
      <c r="JGR29" s="154"/>
      <c r="JGS29" s="154"/>
      <c r="JGT29" s="154"/>
      <c r="JGU29" s="154"/>
      <c r="JGV29" s="154"/>
      <c r="JGW29" s="154"/>
      <c r="JGX29" s="154"/>
      <c r="JGY29" s="154"/>
      <c r="JGZ29" s="154"/>
      <c r="JHA29" s="154"/>
      <c r="JHB29" s="154"/>
      <c r="JHC29" s="154"/>
      <c r="JHD29" s="154"/>
      <c r="JHE29" s="154"/>
      <c r="JHF29" s="154"/>
      <c r="JHG29" s="154"/>
      <c r="JHH29" s="154"/>
      <c r="JHI29" s="154"/>
      <c r="JHJ29" s="154"/>
      <c r="JHK29" s="154"/>
      <c r="JHL29" s="154"/>
      <c r="JHM29" s="154"/>
      <c r="JHN29" s="154"/>
      <c r="JHO29" s="154"/>
      <c r="JHP29" s="154"/>
      <c r="JHQ29" s="154"/>
      <c r="JHR29" s="154"/>
      <c r="JHS29" s="154"/>
      <c r="JHT29" s="154"/>
      <c r="JHU29" s="154"/>
      <c r="JHV29" s="154"/>
      <c r="JHW29" s="154"/>
      <c r="JHX29" s="154"/>
      <c r="JHY29" s="154"/>
      <c r="JHZ29" s="154"/>
      <c r="JIA29" s="154"/>
      <c r="JIB29" s="154"/>
      <c r="JIC29" s="154"/>
      <c r="JID29" s="154"/>
      <c r="JIE29" s="154"/>
      <c r="JIF29" s="154"/>
      <c r="JIG29" s="154"/>
      <c r="JIH29" s="154"/>
      <c r="JII29" s="154"/>
      <c r="JIJ29" s="154"/>
      <c r="JIK29" s="154"/>
      <c r="JIL29" s="154"/>
      <c r="JIM29" s="154"/>
      <c r="JIN29" s="154"/>
      <c r="JIO29" s="154"/>
      <c r="JIP29" s="154"/>
      <c r="JIQ29" s="154"/>
      <c r="JIR29" s="154"/>
      <c r="JIS29" s="154"/>
      <c r="JIT29" s="154"/>
      <c r="JIU29" s="154"/>
      <c r="JIV29" s="154"/>
      <c r="JIW29" s="154"/>
      <c r="JIX29" s="154"/>
      <c r="JIY29" s="154"/>
      <c r="JIZ29" s="154"/>
      <c r="JJA29" s="154"/>
      <c r="JJB29" s="154"/>
      <c r="JJC29" s="154"/>
      <c r="JJD29" s="154"/>
      <c r="JJE29" s="154"/>
      <c r="JJF29" s="154"/>
      <c r="JJG29" s="154"/>
      <c r="JJH29" s="154"/>
      <c r="JJI29" s="154"/>
      <c r="JJJ29" s="154"/>
      <c r="JJK29" s="154"/>
      <c r="JJL29" s="154"/>
      <c r="JJM29" s="154"/>
      <c r="JJN29" s="154"/>
      <c r="JJO29" s="154"/>
      <c r="JJP29" s="154"/>
      <c r="JJQ29" s="154"/>
      <c r="JJR29" s="154"/>
      <c r="JJS29" s="154"/>
      <c r="JJT29" s="154"/>
      <c r="JJU29" s="154"/>
      <c r="JJV29" s="154"/>
      <c r="JJW29" s="154"/>
      <c r="JJX29" s="154"/>
      <c r="JJY29" s="154"/>
      <c r="JJZ29" s="154"/>
      <c r="JKA29" s="154"/>
      <c r="JKB29" s="154"/>
      <c r="JKC29" s="154"/>
      <c r="JKD29" s="154"/>
      <c r="JKE29" s="154"/>
      <c r="JKF29" s="154"/>
      <c r="JKG29" s="154"/>
      <c r="JKH29" s="154"/>
      <c r="JKI29" s="154"/>
      <c r="JKJ29" s="154"/>
      <c r="JKK29" s="154"/>
      <c r="JKL29" s="154"/>
      <c r="JKM29" s="154"/>
      <c r="JKN29" s="154"/>
      <c r="JKO29" s="154"/>
      <c r="JKP29" s="154"/>
      <c r="JKQ29" s="154"/>
      <c r="JKR29" s="154"/>
      <c r="JKS29" s="154"/>
      <c r="JKT29" s="154"/>
      <c r="JKU29" s="154"/>
      <c r="JKV29" s="154"/>
      <c r="JKW29" s="154"/>
      <c r="JKX29" s="154"/>
      <c r="JKY29" s="154"/>
      <c r="JKZ29" s="154"/>
      <c r="JLA29" s="154"/>
      <c r="JLB29" s="154"/>
      <c r="JLC29" s="154"/>
      <c r="JLD29" s="154"/>
      <c r="JLE29" s="154"/>
      <c r="JLF29" s="154"/>
      <c r="JLG29" s="154"/>
      <c r="JLH29" s="154"/>
      <c r="JLI29" s="154"/>
      <c r="JLJ29" s="154"/>
      <c r="JLK29" s="154"/>
      <c r="JLL29" s="154"/>
      <c r="JLM29" s="154"/>
      <c r="JLN29" s="154"/>
      <c r="JLO29" s="154"/>
      <c r="JLP29" s="154"/>
      <c r="JLQ29" s="154"/>
      <c r="JLR29" s="154"/>
      <c r="JLS29" s="154"/>
      <c r="JLT29" s="154"/>
      <c r="JLU29" s="154"/>
      <c r="JLV29" s="154"/>
      <c r="JLW29" s="154"/>
      <c r="JLX29" s="154"/>
      <c r="JLY29" s="154"/>
      <c r="JLZ29" s="154"/>
      <c r="JMA29" s="154"/>
      <c r="JMB29" s="154"/>
      <c r="JMC29" s="154"/>
      <c r="JMD29" s="154"/>
      <c r="JME29" s="154"/>
      <c r="JMF29" s="154"/>
      <c r="JMG29" s="154"/>
      <c r="JMH29" s="154"/>
      <c r="JMI29" s="154"/>
      <c r="JMJ29" s="154"/>
      <c r="JMK29" s="154"/>
      <c r="JML29" s="154"/>
      <c r="JMM29" s="154"/>
      <c r="JMN29" s="154"/>
      <c r="JMO29" s="154"/>
      <c r="JMP29" s="154"/>
      <c r="JMQ29" s="154"/>
      <c r="JMR29" s="154"/>
      <c r="JMS29" s="154"/>
      <c r="JMT29" s="154"/>
      <c r="JMU29" s="154"/>
      <c r="JMV29" s="154"/>
      <c r="JMW29" s="154"/>
      <c r="JMX29" s="154"/>
      <c r="JMY29" s="154"/>
      <c r="JMZ29" s="154"/>
      <c r="JNA29" s="154"/>
      <c r="JNB29" s="154"/>
      <c r="JNC29" s="154"/>
      <c r="JND29" s="154"/>
      <c r="JNE29" s="154"/>
      <c r="JNF29" s="154"/>
      <c r="JNG29" s="154"/>
      <c r="JNH29" s="154"/>
      <c r="JNI29" s="154"/>
      <c r="JNJ29" s="154"/>
      <c r="JNK29" s="154"/>
      <c r="JNL29" s="154"/>
      <c r="JNM29" s="154"/>
      <c r="JNN29" s="154"/>
      <c r="JNO29" s="154"/>
      <c r="JNP29" s="154"/>
      <c r="JNQ29" s="154"/>
      <c r="JNR29" s="154"/>
      <c r="JNS29" s="154"/>
      <c r="JNT29" s="154"/>
      <c r="JNU29" s="154"/>
      <c r="JNV29" s="154"/>
      <c r="JNW29" s="154"/>
      <c r="JNX29" s="154"/>
      <c r="JNY29" s="154"/>
      <c r="JNZ29" s="154"/>
      <c r="JOA29" s="154"/>
      <c r="JOB29" s="154"/>
      <c r="JOC29" s="154"/>
      <c r="JOD29" s="154"/>
      <c r="JOE29" s="154"/>
      <c r="JOF29" s="154"/>
      <c r="JOG29" s="154"/>
      <c r="JOH29" s="154"/>
      <c r="JOI29" s="154"/>
      <c r="JOJ29" s="154"/>
      <c r="JOK29" s="154"/>
      <c r="JOL29" s="154"/>
      <c r="JOM29" s="154"/>
      <c r="JON29" s="154"/>
      <c r="JOO29" s="154"/>
      <c r="JOP29" s="154"/>
      <c r="JOQ29" s="154"/>
      <c r="JOR29" s="154"/>
      <c r="JOS29" s="154"/>
      <c r="JOT29" s="154"/>
      <c r="JOU29" s="154"/>
      <c r="JOV29" s="154"/>
      <c r="JOW29" s="154"/>
      <c r="JOX29" s="154"/>
      <c r="JOY29" s="154"/>
      <c r="JOZ29" s="154"/>
      <c r="JPA29" s="154"/>
      <c r="JPB29" s="154"/>
      <c r="JPC29" s="154"/>
      <c r="JPD29" s="154"/>
      <c r="JPE29" s="154"/>
      <c r="JPF29" s="154"/>
      <c r="JPG29" s="154"/>
      <c r="JPH29" s="154"/>
      <c r="JPI29" s="154"/>
      <c r="JPJ29" s="154"/>
      <c r="JPK29" s="154"/>
      <c r="JPL29" s="154"/>
      <c r="JPM29" s="154"/>
      <c r="JPN29" s="154"/>
      <c r="JPO29" s="154"/>
      <c r="JPP29" s="154"/>
      <c r="JPQ29" s="154"/>
      <c r="JPR29" s="154"/>
      <c r="JPS29" s="154"/>
      <c r="JPT29" s="154"/>
      <c r="JPU29" s="154"/>
      <c r="JPV29" s="154"/>
      <c r="JPW29" s="154"/>
      <c r="JPX29" s="154"/>
      <c r="JPY29" s="154"/>
      <c r="JPZ29" s="154"/>
      <c r="JQA29" s="154"/>
      <c r="JQB29" s="154"/>
      <c r="JQC29" s="154"/>
      <c r="JQD29" s="154"/>
      <c r="JQE29" s="154"/>
      <c r="JQF29" s="154"/>
      <c r="JQG29" s="154"/>
      <c r="JQH29" s="154"/>
      <c r="JQI29" s="154"/>
      <c r="JQJ29" s="154"/>
      <c r="JQK29" s="154"/>
      <c r="JQL29" s="154"/>
      <c r="JQM29" s="154"/>
      <c r="JQN29" s="154"/>
      <c r="JQO29" s="154"/>
      <c r="JQP29" s="154"/>
      <c r="JQQ29" s="154"/>
      <c r="JQR29" s="154"/>
      <c r="JQS29" s="154"/>
      <c r="JQT29" s="154"/>
      <c r="JQU29" s="154"/>
      <c r="JQV29" s="154"/>
      <c r="JQW29" s="154"/>
      <c r="JQX29" s="154"/>
      <c r="JQY29" s="154"/>
      <c r="JQZ29" s="154"/>
      <c r="JRA29" s="154"/>
      <c r="JRB29" s="154"/>
      <c r="JRC29" s="154"/>
      <c r="JRD29" s="154"/>
      <c r="JRE29" s="154"/>
      <c r="JRF29" s="154"/>
      <c r="JRG29" s="154"/>
      <c r="JRH29" s="154"/>
      <c r="JRI29" s="154"/>
      <c r="JRJ29" s="154"/>
      <c r="JRK29" s="154"/>
      <c r="JRL29" s="154"/>
      <c r="JRM29" s="154"/>
      <c r="JRN29" s="154"/>
      <c r="JRO29" s="154"/>
      <c r="JRP29" s="154"/>
      <c r="JRQ29" s="154"/>
      <c r="JRR29" s="154"/>
      <c r="JRS29" s="154"/>
      <c r="JRT29" s="154"/>
      <c r="JRU29" s="154"/>
      <c r="JRV29" s="154"/>
      <c r="JRW29" s="154"/>
      <c r="JRX29" s="154"/>
      <c r="JRY29" s="154"/>
      <c r="JRZ29" s="154"/>
      <c r="JSA29" s="154"/>
      <c r="JSB29" s="154"/>
      <c r="JSC29" s="154"/>
      <c r="JSD29" s="154"/>
      <c r="JSE29" s="154"/>
      <c r="JSF29" s="154"/>
      <c r="JSG29" s="154"/>
      <c r="JSH29" s="154"/>
      <c r="JSI29" s="154"/>
      <c r="JSJ29" s="154"/>
      <c r="JSK29" s="154"/>
      <c r="JSL29" s="154"/>
      <c r="JSM29" s="154"/>
      <c r="JSN29" s="154"/>
      <c r="JSO29" s="154"/>
      <c r="JSP29" s="154"/>
      <c r="JSQ29" s="154"/>
      <c r="JSR29" s="154"/>
      <c r="JSS29" s="154"/>
      <c r="JST29" s="154"/>
      <c r="JSU29" s="154"/>
      <c r="JSV29" s="154"/>
      <c r="JSW29" s="154"/>
      <c r="JSX29" s="154"/>
      <c r="JSY29" s="154"/>
      <c r="JSZ29" s="154"/>
      <c r="JTA29" s="154"/>
      <c r="JTB29" s="154"/>
      <c r="JTC29" s="154"/>
      <c r="JTD29" s="154"/>
      <c r="JTE29" s="154"/>
      <c r="JTF29" s="154"/>
      <c r="JTG29" s="154"/>
      <c r="JTH29" s="154"/>
      <c r="JTI29" s="154"/>
      <c r="JTJ29" s="154"/>
      <c r="JTK29" s="154"/>
      <c r="JTL29" s="154"/>
      <c r="JTM29" s="154"/>
      <c r="JTN29" s="154"/>
      <c r="JTO29" s="154"/>
      <c r="JTP29" s="154"/>
      <c r="JTQ29" s="154"/>
      <c r="JTR29" s="154"/>
      <c r="JTS29" s="154"/>
      <c r="JTT29" s="154"/>
      <c r="JTU29" s="154"/>
      <c r="JTV29" s="154"/>
      <c r="JTW29" s="154"/>
      <c r="JTX29" s="154"/>
      <c r="JTY29" s="154"/>
      <c r="JTZ29" s="154"/>
      <c r="JUA29" s="154"/>
      <c r="JUB29" s="154"/>
      <c r="JUC29" s="154"/>
      <c r="JUD29" s="154"/>
      <c r="JUE29" s="154"/>
      <c r="JUF29" s="154"/>
      <c r="JUG29" s="154"/>
      <c r="JUH29" s="154"/>
      <c r="JUI29" s="154"/>
      <c r="JUJ29" s="154"/>
      <c r="JUK29" s="154"/>
      <c r="JUL29" s="154"/>
      <c r="JUM29" s="154"/>
      <c r="JUN29" s="154"/>
      <c r="JUO29" s="154"/>
      <c r="JUP29" s="154"/>
      <c r="JUQ29" s="154"/>
      <c r="JUR29" s="154"/>
      <c r="JUS29" s="154"/>
      <c r="JUT29" s="154"/>
      <c r="JUU29" s="154"/>
      <c r="JUV29" s="154"/>
      <c r="JUW29" s="154"/>
      <c r="JUX29" s="154"/>
      <c r="JUY29" s="154"/>
      <c r="JUZ29" s="154"/>
      <c r="JVA29" s="154"/>
      <c r="JVB29" s="154"/>
      <c r="JVC29" s="154"/>
      <c r="JVD29" s="154"/>
      <c r="JVE29" s="154"/>
      <c r="JVF29" s="154"/>
      <c r="JVG29" s="154"/>
      <c r="JVH29" s="154"/>
      <c r="JVI29" s="154"/>
      <c r="JVJ29" s="154"/>
      <c r="JVK29" s="154"/>
      <c r="JVL29" s="154"/>
      <c r="JVM29" s="154"/>
      <c r="JVN29" s="154"/>
      <c r="JVO29" s="154"/>
      <c r="JVP29" s="154"/>
      <c r="JVQ29" s="154"/>
      <c r="JVR29" s="154"/>
      <c r="JVS29" s="154"/>
      <c r="JVT29" s="154"/>
      <c r="JVU29" s="154"/>
      <c r="JVV29" s="154"/>
      <c r="JVW29" s="154"/>
      <c r="JVX29" s="154"/>
      <c r="JVY29" s="154"/>
      <c r="JVZ29" s="154"/>
      <c r="JWA29" s="154"/>
      <c r="JWB29" s="154"/>
      <c r="JWC29" s="154"/>
      <c r="JWD29" s="154"/>
      <c r="JWE29" s="154"/>
      <c r="JWF29" s="154"/>
      <c r="JWG29" s="154"/>
      <c r="JWH29" s="154"/>
      <c r="JWI29" s="154"/>
      <c r="JWJ29" s="154"/>
      <c r="JWK29" s="154"/>
      <c r="JWL29" s="154"/>
      <c r="JWM29" s="154"/>
      <c r="JWN29" s="154"/>
      <c r="JWO29" s="154"/>
      <c r="JWP29" s="154"/>
      <c r="JWQ29" s="154"/>
      <c r="JWR29" s="154"/>
      <c r="JWS29" s="154"/>
      <c r="JWT29" s="154"/>
      <c r="JWU29" s="154"/>
      <c r="JWV29" s="154"/>
      <c r="JWW29" s="154"/>
      <c r="JWX29" s="154"/>
      <c r="JWY29" s="154"/>
      <c r="JWZ29" s="154"/>
      <c r="JXA29" s="154"/>
      <c r="JXB29" s="154"/>
      <c r="JXC29" s="154"/>
      <c r="JXD29" s="154"/>
      <c r="JXE29" s="154"/>
      <c r="JXF29" s="154"/>
      <c r="JXG29" s="154"/>
      <c r="JXH29" s="154"/>
      <c r="JXI29" s="154"/>
      <c r="JXJ29" s="154"/>
      <c r="JXK29" s="154"/>
      <c r="JXL29" s="154"/>
      <c r="JXM29" s="154"/>
      <c r="JXN29" s="154"/>
      <c r="JXO29" s="154"/>
      <c r="JXP29" s="154"/>
      <c r="JXQ29" s="154"/>
      <c r="JXR29" s="154"/>
      <c r="JXS29" s="154"/>
      <c r="JXT29" s="154"/>
      <c r="JXU29" s="154"/>
      <c r="JXV29" s="154"/>
      <c r="JXW29" s="154"/>
      <c r="JXX29" s="154"/>
      <c r="JXY29" s="154"/>
      <c r="JXZ29" s="154"/>
      <c r="JYA29" s="154"/>
      <c r="JYB29" s="154"/>
      <c r="JYC29" s="154"/>
      <c r="JYD29" s="154"/>
      <c r="JYE29" s="154"/>
      <c r="JYF29" s="154"/>
      <c r="JYG29" s="154"/>
      <c r="JYH29" s="154"/>
      <c r="JYI29" s="154"/>
      <c r="JYJ29" s="154"/>
      <c r="JYK29" s="154"/>
      <c r="JYL29" s="154"/>
      <c r="JYM29" s="154"/>
      <c r="JYN29" s="154"/>
      <c r="JYO29" s="154"/>
      <c r="JYP29" s="154"/>
      <c r="JYQ29" s="154"/>
      <c r="JYR29" s="154"/>
      <c r="JYS29" s="154"/>
      <c r="JYT29" s="154"/>
      <c r="JYU29" s="154"/>
      <c r="JYV29" s="154"/>
      <c r="JYW29" s="154"/>
      <c r="JYX29" s="154"/>
      <c r="JYY29" s="154"/>
      <c r="JYZ29" s="154"/>
      <c r="JZA29" s="154"/>
      <c r="JZB29" s="154"/>
      <c r="JZC29" s="154"/>
      <c r="JZD29" s="154"/>
      <c r="JZE29" s="154"/>
      <c r="JZF29" s="154"/>
      <c r="JZG29" s="154"/>
      <c r="JZH29" s="154"/>
      <c r="JZI29" s="154"/>
      <c r="JZJ29" s="154"/>
      <c r="JZK29" s="154"/>
      <c r="JZL29" s="154"/>
      <c r="JZM29" s="154"/>
      <c r="JZN29" s="154"/>
      <c r="JZO29" s="154"/>
      <c r="JZP29" s="154"/>
      <c r="JZQ29" s="154"/>
      <c r="JZR29" s="154"/>
      <c r="JZS29" s="154"/>
      <c r="JZT29" s="154"/>
      <c r="JZU29" s="154"/>
      <c r="JZV29" s="154"/>
      <c r="JZW29" s="154"/>
      <c r="JZX29" s="154"/>
      <c r="JZY29" s="154"/>
      <c r="JZZ29" s="154"/>
      <c r="KAA29" s="154"/>
      <c r="KAB29" s="154"/>
      <c r="KAC29" s="154"/>
      <c r="KAD29" s="154"/>
      <c r="KAE29" s="154"/>
      <c r="KAF29" s="154"/>
      <c r="KAG29" s="154"/>
      <c r="KAH29" s="154"/>
      <c r="KAI29" s="154"/>
      <c r="KAJ29" s="154"/>
      <c r="KAK29" s="154"/>
      <c r="KAL29" s="154"/>
      <c r="KAM29" s="154"/>
      <c r="KAN29" s="154"/>
      <c r="KAO29" s="154"/>
      <c r="KAP29" s="154"/>
      <c r="KAQ29" s="154"/>
      <c r="KAR29" s="154"/>
      <c r="KAS29" s="154"/>
      <c r="KAT29" s="154"/>
      <c r="KAU29" s="154"/>
      <c r="KAV29" s="154"/>
      <c r="KAW29" s="154"/>
      <c r="KAX29" s="154"/>
      <c r="KAY29" s="154"/>
      <c r="KAZ29" s="154"/>
      <c r="KBA29" s="154"/>
      <c r="KBB29" s="154"/>
      <c r="KBC29" s="154"/>
      <c r="KBD29" s="154"/>
      <c r="KBE29" s="154"/>
      <c r="KBF29" s="154"/>
      <c r="KBG29" s="154"/>
      <c r="KBH29" s="154"/>
      <c r="KBI29" s="154"/>
      <c r="KBJ29" s="154"/>
      <c r="KBK29" s="154"/>
      <c r="KBL29" s="154"/>
      <c r="KBM29" s="154"/>
      <c r="KBN29" s="154"/>
      <c r="KBO29" s="154"/>
      <c r="KBP29" s="154"/>
      <c r="KBQ29" s="154"/>
      <c r="KBR29" s="154"/>
      <c r="KBS29" s="154"/>
      <c r="KBT29" s="154"/>
      <c r="KBU29" s="154"/>
      <c r="KBV29" s="154"/>
      <c r="KBW29" s="154"/>
      <c r="KBX29" s="154"/>
      <c r="KBY29" s="154"/>
      <c r="KBZ29" s="154"/>
      <c r="KCA29" s="154"/>
      <c r="KCB29" s="154"/>
      <c r="KCC29" s="154"/>
      <c r="KCD29" s="154"/>
      <c r="KCE29" s="154"/>
      <c r="KCF29" s="154"/>
      <c r="KCG29" s="154"/>
      <c r="KCH29" s="154"/>
      <c r="KCI29" s="154"/>
      <c r="KCJ29" s="154"/>
      <c r="KCK29" s="154"/>
      <c r="KCL29" s="154"/>
      <c r="KCM29" s="154"/>
      <c r="KCN29" s="154"/>
      <c r="KCO29" s="154"/>
      <c r="KCP29" s="154"/>
      <c r="KCQ29" s="154"/>
      <c r="KCR29" s="154"/>
      <c r="KCS29" s="154"/>
      <c r="KCT29" s="154"/>
      <c r="KCU29" s="154"/>
      <c r="KCV29" s="154"/>
      <c r="KCW29" s="154"/>
      <c r="KCX29" s="154"/>
      <c r="KCY29" s="154"/>
      <c r="KCZ29" s="154"/>
      <c r="KDA29" s="154"/>
      <c r="KDB29" s="154"/>
      <c r="KDC29" s="154"/>
      <c r="KDD29" s="154"/>
      <c r="KDE29" s="154"/>
      <c r="KDF29" s="154"/>
      <c r="KDG29" s="154"/>
      <c r="KDH29" s="154"/>
      <c r="KDI29" s="154"/>
      <c r="KDJ29" s="154"/>
      <c r="KDK29" s="154"/>
      <c r="KDL29" s="154"/>
      <c r="KDM29" s="154"/>
      <c r="KDN29" s="154"/>
      <c r="KDO29" s="154"/>
      <c r="KDP29" s="154"/>
      <c r="KDQ29" s="154"/>
      <c r="KDR29" s="154"/>
      <c r="KDS29" s="154"/>
      <c r="KDT29" s="154"/>
      <c r="KDU29" s="154"/>
      <c r="KDV29" s="154"/>
      <c r="KDW29" s="154"/>
      <c r="KDX29" s="154"/>
      <c r="KDY29" s="154"/>
      <c r="KDZ29" s="154"/>
      <c r="KEA29" s="154"/>
      <c r="KEB29" s="154"/>
      <c r="KEC29" s="154"/>
      <c r="KED29" s="154"/>
      <c r="KEE29" s="154"/>
      <c r="KEF29" s="154"/>
      <c r="KEG29" s="154"/>
      <c r="KEH29" s="154"/>
      <c r="KEI29" s="154"/>
      <c r="KEJ29" s="154"/>
      <c r="KEK29" s="154"/>
      <c r="KEL29" s="154"/>
      <c r="KEM29" s="154"/>
      <c r="KEN29" s="154"/>
      <c r="KEO29" s="154"/>
      <c r="KEP29" s="154"/>
      <c r="KEQ29" s="154"/>
      <c r="KER29" s="154"/>
      <c r="KES29" s="154"/>
      <c r="KET29" s="154"/>
      <c r="KEU29" s="154"/>
      <c r="KEV29" s="154"/>
      <c r="KEW29" s="154"/>
      <c r="KEX29" s="154"/>
      <c r="KEY29" s="154"/>
      <c r="KEZ29" s="154"/>
      <c r="KFA29" s="154"/>
      <c r="KFB29" s="154"/>
      <c r="KFC29" s="154"/>
      <c r="KFD29" s="154"/>
      <c r="KFE29" s="154"/>
      <c r="KFF29" s="154"/>
      <c r="KFG29" s="154"/>
      <c r="KFH29" s="154"/>
      <c r="KFI29" s="154"/>
      <c r="KFJ29" s="154"/>
      <c r="KFK29" s="154"/>
      <c r="KFL29" s="154"/>
      <c r="KFM29" s="154"/>
      <c r="KFN29" s="154"/>
      <c r="KFO29" s="154"/>
      <c r="KFP29" s="154"/>
      <c r="KFQ29" s="154"/>
      <c r="KFR29" s="154"/>
      <c r="KFS29" s="154"/>
      <c r="KFT29" s="154"/>
      <c r="KFU29" s="154"/>
      <c r="KFV29" s="154"/>
      <c r="KFW29" s="154"/>
      <c r="KFX29" s="154"/>
      <c r="KFY29" s="154"/>
      <c r="KFZ29" s="154"/>
      <c r="KGA29" s="154"/>
      <c r="KGB29" s="154"/>
      <c r="KGC29" s="154"/>
      <c r="KGD29" s="154"/>
      <c r="KGE29" s="154"/>
      <c r="KGF29" s="154"/>
      <c r="KGG29" s="154"/>
      <c r="KGH29" s="154"/>
      <c r="KGI29" s="154"/>
      <c r="KGJ29" s="154"/>
      <c r="KGK29" s="154"/>
      <c r="KGL29" s="154"/>
      <c r="KGM29" s="154"/>
      <c r="KGN29" s="154"/>
      <c r="KGO29" s="154"/>
      <c r="KGP29" s="154"/>
      <c r="KGQ29" s="154"/>
      <c r="KGR29" s="154"/>
      <c r="KGS29" s="154"/>
      <c r="KGT29" s="154"/>
      <c r="KGU29" s="154"/>
      <c r="KGV29" s="154"/>
      <c r="KGW29" s="154"/>
      <c r="KGX29" s="154"/>
      <c r="KGY29" s="154"/>
      <c r="KGZ29" s="154"/>
      <c r="KHA29" s="154"/>
      <c r="KHB29" s="154"/>
      <c r="KHC29" s="154"/>
      <c r="KHD29" s="154"/>
      <c r="KHE29" s="154"/>
      <c r="KHF29" s="154"/>
      <c r="KHG29" s="154"/>
      <c r="KHH29" s="154"/>
      <c r="KHI29" s="154"/>
      <c r="KHJ29" s="154"/>
      <c r="KHK29" s="154"/>
      <c r="KHL29" s="154"/>
      <c r="KHM29" s="154"/>
      <c r="KHN29" s="154"/>
      <c r="KHO29" s="154"/>
      <c r="KHP29" s="154"/>
      <c r="KHQ29" s="154"/>
      <c r="KHR29" s="154"/>
      <c r="KHS29" s="154"/>
      <c r="KHT29" s="154"/>
      <c r="KHU29" s="154"/>
      <c r="KHV29" s="154"/>
      <c r="KHW29" s="154"/>
      <c r="KHX29" s="154"/>
      <c r="KHY29" s="154"/>
      <c r="KHZ29" s="154"/>
      <c r="KIA29" s="154"/>
      <c r="KIB29" s="154"/>
      <c r="KIC29" s="154"/>
      <c r="KID29" s="154"/>
      <c r="KIE29" s="154"/>
      <c r="KIF29" s="154"/>
      <c r="KIG29" s="154"/>
      <c r="KIH29" s="154"/>
      <c r="KII29" s="154"/>
      <c r="KIJ29" s="154"/>
      <c r="KIK29" s="154"/>
      <c r="KIL29" s="154"/>
      <c r="KIM29" s="154"/>
      <c r="KIN29" s="154"/>
      <c r="KIO29" s="154"/>
      <c r="KIP29" s="154"/>
      <c r="KIQ29" s="154"/>
      <c r="KIR29" s="154"/>
      <c r="KIS29" s="154"/>
      <c r="KIT29" s="154"/>
      <c r="KIU29" s="154"/>
      <c r="KIV29" s="154"/>
      <c r="KIW29" s="154"/>
      <c r="KIX29" s="154"/>
      <c r="KIY29" s="154"/>
      <c r="KIZ29" s="154"/>
      <c r="KJA29" s="154"/>
      <c r="KJB29" s="154"/>
      <c r="KJC29" s="154"/>
      <c r="KJD29" s="154"/>
      <c r="KJE29" s="154"/>
      <c r="KJF29" s="154"/>
      <c r="KJG29" s="154"/>
      <c r="KJH29" s="154"/>
      <c r="KJI29" s="154"/>
      <c r="KJJ29" s="154"/>
      <c r="KJK29" s="154"/>
      <c r="KJL29" s="154"/>
      <c r="KJM29" s="154"/>
      <c r="KJN29" s="154"/>
      <c r="KJO29" s="154"/>
      <c r="KJP29" s="154"/>
      <c r="KJQ29" s="154"/>
      <c r="KJR29" s="154"/>
      <c r="KJS29" s="154"/>
      <c r="KJT29" s="154"/>
      <c r="KJU29" s="154"/>
      <c r="KJV29" s="154"/>
      <c r="KJW29" s="154"/>
      <c r="KJX29" s="154"/>
      <c r="KJY29" s="154"/>
      <c r="KJZ29" s="154"/>
      <c r="KKA29" s="154"/>
      <c r="KKB29" s="154"/>
      <c r="KKC29" s="154"/>
      <c r="KKD29" s="154"/>
      <c r="KKE29" s="154"/>
      <c r="KKF29" s="154"/>
      <c r="KKG29" s="154"/>
      <c r="KKH29" s="154"/>
      <c r="KKI29" s="154"/>
      <c r="KKJ29" s="154"/>
      <c r="KKK29" s="154"/>
      <c r="KKL29" s="154"/>
      <c r="KKM29" s="154"/>
      <c r="KKN29" s="154"/>
      <c r="KKO29" s="154"/>
      <c r="KKP29" s="154"/>
      <c r="KKQ29" s="154"/>
      <c r="KKR29" s="154"/>
      <c r="KKS29" s="154"/>
      <c r="KKT29" s="154"/>
      <c r="KKU29" s="154"/>
      <c r="KKV29" s="154"/>
      <c r="KKW29" s="154"/>
      <c r="KKX29" s="154"/>
      <c r="KKY29" s="154"/>
      <c r="KKZ29" s="154"/>
      <c r="KLA29" s="154"/>
      <c r="KLB29" s="154"/>
      <c r="KLC29" s="154"/>
      <c r="KLD29" s="154"/>
      <c r="KLE29" s="154"/>
      <c r="KLF29" s="154"/>
      <c r="KLG29" s="154"/>
      <c r="KLH29" s="154"/>
      <c r="KLI29" s="154"/>
      <c r="KLJ29" s="154"/>
      <c r="KLK29" s="154"/>
      <c r="KLL29" s="154"/>
      <c r="KLM29" s="154"/>
      <c r="KLN29" s="154"/>
      <c r="KLO29" s="154"/>
      <c r="KLP29" s="154"/>
      <c r="KLQ29" s="154"/>
      <c r="KLR29" s="154"/>
      <c r="KLS29" s="154"/>
      <c r="KLT29" s="154"/>
      <c r="KLU29" s="154"/>
      <c r="KLV29" s="154"/>
      <c r="KLW29" s="154"/>
      <c r="KLX29" s="154"/>
      <c r="KLY29" s="154"/>
      <c r="KLZ29" s="154"/>
      <c r="KMA29" s="154"/>
      <c r="KMB29" s="154"/>
      <c r="KMC29" s="154"/>
      <c r="KMD29" s="154"/>
      <c r="KME29" s="154"/>
      <c r="KMF29" s="154"/>
      <c r="KMG29" s="154"/>
      <c r="KMH29" s="154"/>
      <c r="KMI29" s="154"/>
      <c r="KMJ29" s="154"/>
      <c r="KMK29" s="154"/>
      <c r="KML29" s="154"/>
      <c r="KMM29" s="154"/>
      <c r="KMN29" s="154"/>
      <c r="KMO29" s="154"/>
      <c r="KMP29" s="154"/>
      <c r="KMQ29" s="154"/>
      <c r="KMR29" s="154"/>
      <c r="KMS29" s="154"/>
      <c r="KMT29" s="154"/>
      <c r="KMU29" s="154"/>
      <c r="KMV29" s="154"/>
      <c r="KMW29" s="154"/>
      <c r="KMX29" s="154"/>
      <c r="KMY29" s="154"/>
      <c r="KMZ29" s="154"/>
      <c r="KNA29" s="154"/>
      <c r="KNB29" s="154"/>
      <c r="KNC29" s="154"/>
      <c r="KND29" s="154"/>
      <c r="KNE29" s="154"/>
      <c r="KNF29" s="154"/>
      <c r="KNG29" s="154"/>
      <c r="KNH29" s="154"/>
      <c r="KNI29" s="154"/>
      <c r="KNJ29" s="154"/>
      <c r="KNK29" s="154"/>
      <c r="KNL29" s="154"/>
      <c r="KNM29" s="154"/>
      <c r="KNN29" s="154"/>
      <c r="KNO29" s="154"/>
      <c r="KNP29" s="154"/>
      <c r="KNQ29" s="154"/>
      <c r="KNR29" s="154"/>
      <c r="KNS29" s="154"/>
      <c r="KNT29" s="154"/>
      <c r="KNU29" s="154"/>
      <c r="KNV29" s="154"/>
      <c r="KNW29" s="154"/>
      <c r="KNX29" s="154"/>
      <c r="KNY29" s="154"/>
      <c r="KNZ29" s="154"/>
      <c r="KOA29" s="154"/>
      <c r="KOB29" s="154"/>
      <c r="KOC29" s="154"/>
      <c r="KOD29" s="154"/>
      <c r="KOE29" s="154"/>
      <c r="KOF29" s="154"/>
      <c r="KOG29" s="154"/>
      <c r="KOH29" s="154"/>
      <c r="KOI29" s="154"/>
      <c r="KOJ29" s="154"/>
      <c r="KOK29" s="154"/>
      <c r="KOL29" s="154"/>
      <c r="KOM29" s="154"/>
      <c r="KON29" s="154"/>
      <c r="KOO29" s="154"/>
      <c r="KOP29" s="154"/>
      <c r="KOQ29" s="154"/>
      <c r="KOR29" s="154"/>
      <c r="KOS29" s="154"/>
      <c r="KOT29" s="154"/>
      <c r="KOU29" s="154"/>
      <c r="KOV29" s="154"/>
      <c r="KOW29" s="154"/>
      <c r="KOX29" s="154"/>
      <c r="KOY29" s="154"/>
      <c r="KOZ29" s="154"/>
      <c r="KPA29" s="154"/>
      <c r="KPB29" s="154"/>
      <c r="KPC29" s="154"/>
      <c r="KPD29" s="154"/>
      <c r="KPE29" s="154"/>
      <c r="KPF29" s="154"/>
      <c r="KPG29" s="154"/>
      <c r="KPH29" s="154"/>
      <c r="KPI29" s="154"/>
      <c r="KPJ29" s="154"/>
      <c r="KPK29" s="154"/>
      <c r="KPL29" s="154"/>
      <c r="KPM29" s="154"/>
      <c r="KPN29" s="154"/>
      <c r="KPO29" s="154"/>
      <c r="KPP29" s="154"/>
      <c r="KPQ29" s="154"/>
      <c r="KPR29" s="154"/>
      <c r="KPS29" s="154"/>
      <c r="KPT29" s="154"/>
      <c r="KPU29" s="154"/>
      <c r="KPV29" s="154"/>
      <c r="KPW29" s="154"/>
      <c r="KPX29" s="154"/>
      <c r="KPY29" s="154"/>
      <c r="KPZ29" s="154"/>
      <c r="KQA29" s="154"/>
      <c r="KQB29" s="154"/>
      <c r="KQC29" s="154"/>
      <c r="KQD29" s="154"/>
      <c r="KQE29" s="154"/>
      <c r="KQF29" s="154"/>
      <c r="KQG29" s="154"/>
      <c r="KQH29" s="154"/>
      <c r="KQI29" s="154"/>
      <c r="KQJ29" s="154"/>
      <c r="KQK29" s="154"/>
      <c r="KQL29" s="154"/>
      <c r="KQM29" s="154"/>
      <c r="KQN29" s="154"/>
      <c r="KQO29" s="154"/>
      <c r="KQP29" s="154"/>
      <c r="KQQ29" s="154"/>
      <c r="KQR29" s="154"/>
      <c r="KQS29" s="154"/>
      <c r="KQT29" s="154"/>
      <c r="KQU29" s="154"/>
      <c r="KQV29" s="154"/>
      <c r="KQW29" s="154"/>
      <c r="KQX29" s="154"/>
      <c r="KQY29" s="154"/>
      <c r="KQZ29" s="154"/>
      <c r="KRA29" s="154"/>
      <c r="KRB29" s="154"/>
      <c r="KRC29" s="154"/>
      <c r="KRD29" s="154"/>
      <c r="KRE29" s="154"/>
      <c r="KRF29" s="154"/>
      <c r="KRG29" s="154"/>
      <c r="KRH29" s="154"/>
      <c r="KRI29" s="154"/>
      <c r="KRJ29" s="154"/>
      <c r="KRK29" s="154"/>
      <c r="KRL29" s="154"/>
      <c r="KRM29" s="154"/>
      <c r="KRN29" s="154"/>
      <c r="KRO29" s="154"/>
      <c r="KRP29" s="154"/>
      <c r="KRQ29" s="154"/>
      <c r="KRR29" s="154"/>
      <c r="KRS29" s="154"/>
      <c r="KRT29" s="154"/>
      <c r="KRU29" s="154"/>
      <c r="KRV29" s="154"/>
      <c r="KRW29" s="154"/>
      <c r="KRX29" s="154"/>
      <c r="KRY29" s="154"/>
      <c r="KRZ29" s="154"/>
      <c r="KSA29" s="154"/>
      <c r="KSB29" s="154"/>
      <c r="KSC29" s="154"/>
      <c r="KSD29" s="154"/>
      <c r="KSE29" s="154"/>
      <c r="KSF29" s="154"/>
      <c r="KSG29" s="154"/>
      <c r="KSH29" s="154"/>
      <c r="KSI29" s="154"/>
      <c r="KSJ29" s="154"/>
      <c r="KSK29" s="154"/>
      <c r="KSL29" s="154"/>
      <c r="KSM29" s="154"/>
      <c r="KSN29" s="154"/>
      <c r="KSO29" s="154"/>
      <c r="KSP29" s="154"/>
      <c r="KSQ29" s="154"/>
      <c r="KSR29" s="154"/>
      <c r="KSS29" s="154"/>
      <c r="KST29" s="154"/>
      <c r="KSU29" s="154"/>
      <c r="KSV29" s="154"/>
      <c r="KSW29" s="154"/>
      <c r="KSX29" s="154"/>
      <c r="KSY29" s="154"/>
      <c r="KSZ29" s="154"/>
      <c r="KTA29" s="154"/>
      <c r="KTB29" s="154"/>
      <c r="KTC29" s="154"/>
      <c r="KTD29" s="154"/>
      <c r="KTE29" s="154"/>
      <c r="KTF29" s="154"/>
      <c r="KTG29" s="154"/>
      <c r="KTH29" s="154"/>
      <c r="KTI29" s="154"/>
      <c r="KTJ29" s="154"/>
      <c r="KTK29" s="154"/>
      <c r="KTL29" s="154"/>
      <c r="KTM29" s="154"/>
      <c r="KTN29" s="154"/>
      <c r="KTO29" s="154"/>
      <c r="KTP29" s="154"/>
      <c r="KTQ29" s="154"/>
      <c r="KTR29" s="154"/>
      <c r="KTS29" s="154"/>
      <c r="KTT29" s="154"/>
      <c r="KTU29" s="154"/>
      <c r="KTV29" s="154"/>
      <c r="KTW29" s="154"/>
      <c r="KTX29" s="154"/>
      <c r="KTY29" s="154"/>
      <c r="KTZ29" s="154"/>
      <c r="KUA29" s="154"/>
      <c r="KUB29" s="154"/>
      <c r="KUC29" s="154"/>
      <c r="KUD29" s="154"/>
      <c r="KUE29" s="154"/>
      <c r="KUF29" s="154"/>
      <c r="KUG29" s="154"/>
      <c r="KUH29" s="154"/>
      <c r="KUI29" s="154"/>
      <c r="KUJ29" s="154"/>
      <c r="KUK29" s="154"/>
      <c r="KUL29" s="154"/>
      <c r="KUM29" s="154"/>
      <c r="KUN29" s="154"/>
      <c r="KUO29" s="154"/>
      <c r="KUP29" s="154"/>
      <c r="KUQ29" s="154"/>
      <c r="KUR29" s="154"/>
      <c r="KUS29" s="154"/>
      <c r="KUT29" s="154"/>
      <c r="KUU29" s="154"/>
      <c r="KUV29" s="154"/>
      <c r="KUW29" s="154"/>
      <c r="KUX29" s="154"/>
      <c r="KUY29" s="154"/>
      <c r="KUZ29" s="154"/>
      <c r="KVA29" s="154"/>
      <c r="KVB29" s="154"/>
      <c r="KVC29" s="154"/>
      <c r="KVD29" s="154"/>
      <c r="KVE29" s="154"/>
      <c r="KVF29" s="154"/>
      <c r="KVG29" s="154"/>
      <c r="KVH29" s="154"/>
      <c r="KVI29" s="154"/>
      <c r="KVJ29" s="154"/>
      <c r="KVK29" s="154"/>
      <c r="KVL29" s="154"/>
      <c r="KVM29" s="154"/>
      <c r="KVN29" s="154"/>
      <c r="KVO29" s="154"/>
      <c r="KVP29" s="154"/>
      <c r="KVQ29" s="154"/>
      <c r="KVR29" s="154"/>
      <c r="KVS29" s="154"/>
      <c r="KVT29" s="154"/>
      <c r="KVU29" s="154"/>
      <c r="KVV29" s="154"/>
      <c r="KVW29" s="154"/>
      <c r="KVX29" s="154"/>
      <c r="KVY29" s="154"/>
      <c r="KVZ29" s="154"/>
      <c r="KWA29" s="154"/>
      <c r="KWB29" s="154"/>
      <c r="KWC29" s="154"/>
      <c r="KWD29" s="154"/>
      <c r="KWE29" s="154"/>
      <c r="KWF29" s="154"/>
      <c r="KWG29" s="154"/>
      <c r="KWH29" s="154"/>
      <c r="KWI29" s="154"/>
      <c r="KWJ29" s="154"/>
      <c r="KWK29" s="154"/>
      <c r="KWL29" s="154"/>
      <c r="KWM29" s="154"/>
      <c r="KWN29" s="154"/>
      <c r="KWO29" s="154"/>
      <c r="KWP29" s="154"/>
      <c r="KWQ29" s="154"/>
      <c r="KWR29" s="154"/>
      <c r="KWS29" s="154"/>
      <c r="KWT29" s="154"/>
      <c r="KWU29" s="154"/>
      <c r="KWV29" s="154"/>
      <c r="KWW29" s="154"/>
      <c r="KWX29" s="154"/>
      <c r="KWY29" s="154"/>
      <c r="KWZ29" s="154"/>
      <c r="KXA29" s="154"/>
      <c r="KXB29" s="154"/>
      <c r="KXC29" s="154"/>
      <c r="KXD29" s="154"/>
      <c r="KXE29" s="154"/>
      <c r="KXF29" s="154"/>
      <c r="KXG29" s="154"/>
      <c r="KXH29" s="154"/>
      <c r="KXI29" s="154"/>
      <c r="KXJ29" s="154"/>
      <c r="KXK29" s="154"/>
      <c r="KXL29" s="154"/>
      <c r="KXM29" s="154"/>
      <c r="KXN29" s="154"/>
      <c r="KXO29" s="154"/>
      <c r="KXP29" s="154"/>
      <c r="KXQ29" s="154"/>
      <c r="KXR29" s="154"/>
      <c r="KXS29" s="154"/>
      <c r="KXT29" s="154"/>
      <c r="KXU29" s="154"/>
      <c r="KXV29" s="154"/>
      <c r="KXW29" s="154"/>
      <c r="KXX29" s="154"/>
      <c r="KXY29" s="154"/>
      <c r="KXZ29" s="154"/>
      <c r="KYA29" s="154"/>
      <c r="KYB29" s="154"/>
      <c r="KYC29" s="154"/>
      <c r="KYD29" s="154"/>
      <c r="KYE29" s="154"/>
      <c r="KYF29" s="154"/>
      <c r="KYG29" s="154"/>
      <c r="KYH29" s="154"/>
      <c r="KYI29" s="154"/>
      <c r="KYJ29" s="154"/>
      <c r="KYK29" s="154"/>
      <c r="KYL29" s="154"/>
      <c r="KYM29" s="154"/>
      <c r="KYN29" s="154"/>
      <c r="KYO29" s="154"/>
      <c r="KYP29" s="154"/>
      <c r="KYQ29" s="154"/>
      <c r="KYR29" s="154"/>
      <c r="KYS29" s="154"/>
      <c r="KYT29" s="154"/>
      <c r="KYU29" s="154"/>
      <c r="KYV29" s="154"/>
      <c r="KYW29" s="154"/>
      <c r="KYX29" s="154"/>
      <c r="KYY29" s="154"/>
      <c r="KYZ29" s="154"/>
      <c r="KZA29" s="154"/>
      <c r="KZB29" s="154"/>
      <c r="KZC29" s="154"/>
      <c r="KZD29" s="154"/>
      <c r="KZE29" s="154"/>
      <c r="KZF29" s="154"/>
      <c r="KZG29" s="154"/>
      <c r="KZH29" s="154"/>
      <c r="KZI29" s="154"/>
      <c r="KZJ29" s="154"/>
      <c r="KZK29" s="154"/>
      <c r="KZL29" s="154"/>
      <c r="KZM29" s="154"/>
      <c r="KZN29" s="154"/>
      <c r="KZO29" s="154"/>
      <c r="KZP29" s="154"/>
      <c r="KZQ29" s="154"/>
      <c r="KZR29" s="154"/>
      <c r="KZS29" s="154"/>
      <c r="KZT29" s="154"/>
      <c r="KZU29" s="154"/>
      <c r="KZV29" s="154"/>
      <c r="KZW29" s="154"/>
      <c r="KZX29" s="154"/>
      <c r="KZY29" s="154"/>
      <c r="KZZ29" s="154"/>
      <c r="LAA29" s="154"/>
      <c r="LAB29" s="154"/>
      <c r="LAC29" s="154"/>
      <c r="LAD29" s="154"/>
      <c r="LAE29" s="154"/>
      <c r="LAF29" s="154"/>
      <c r="LAG29" s="154"/>
      <c r="LAH29" s="154"/>
      <c r="LAI29" s="154"/>
      <c r="LAJ29" s="154"/>
      <c r="LAK29" s="154"/>
      <c r="LAL29" s="154"/>
      <c r="LAM29" s="154"/>
      <c r="LAN29" s="154"/>
      <c r="LAO29" s="154"/>
      <c r="LAP29" s="154"/>
      <c r="LAQ29" s="154"/>
      <c r="LAR29" s="154"/>
      <c r="LAS29" s="154"/>
      <c r="LAT29" s="154"/>
      <c r="LAU29" s="154"/>
      <c r="LAV29" s="154"/>
      <c r="LAW29" s="154"/>
      <c r="LAX29" s="154"/>
      <c r="LAY29" s="154"/>
      <c r="LAZ29" s="154"/>
      <c r="LBA29" s="154"/>
      <c r="LBB29" s="154"/>
      <c r="LBC29" s="154"/>
      <c r="LBD29" s="154"/>
      <c r="LBE29" s="154"/>
      <c r="LBF29" s="154"/>
      <c r="LBG29" s="154"/>
      <c r="LBH29" s="154"/>
      <c r="LBI29" s="154"/>
      <c r="LBJ29" s="154"/>
      <c r="LBK29" s="154"/>
      <c r="LBL29" s="154"/>
      <c r="LBM29" s="154"/>
      <c r="LBN29" s="154"/>
      <c r="LBO29" s="154"/>
      <c r="LBP29" s="154"/>
      <c r="LBQ29" s="154"/>
      <c r="LBR29" s="154"/>
      <c r="LBS29" s="154"/>
      <c r="LBT29" s="154"/>
      <c r="LBU29" s="154"/>
      <c r="LBV29" s="154"/>
      <c r="LBW29" s="154"/>
      <c r="LBX29" s="154"/>
      <c r="LBY29" s="154"/>
      <c r="LBZ29" s="154"/>
      <c r="LCA29" s="154"/>
      <c r="LCB29" s="154"/>
      <c r="LCC29" s="154"/>
      <c r="LCD29" s="154"/>
      <c r="LCE29" s="154"/>
      <c r="LCF29" s="154"/>
      <c r="LCG29" s="154"/>
      <c r="LCH29" s="154"/>
      <c r="LCI29" s="154"/>
      <c r="LCJ29" s="154"/>
      <c r="LCK29" s="154"/>
      <c r="LCL29" s="154"/>
      <c r="LCM29" s="154"/>
      <c r="LCN29" s="154"/>
      <c r="LCO29" s="154"/>
      <c r="LCP29" s="154"/>
      <c r="LCQ29" s="154"/>
      <c r="LCR29" s="154"/>
      <c r="LCS29" s="154"/>
      <c r="LCT29" s="154"/>
      <c r="LCU29" s="154"/>
      <c r="LCV29" s="154"/>
      <c r="LCW29" s="154"/>
      <c r="LCX29" s="154"/>
      <c r="LCY29" s="154"/>
      <c r="LCZ29" s="154"/>
      <c r="LDA29" s="154"/>
      <c r="LDB29" s="154"/>
      <c r="LDC29" s="154"/>
      <c r="LDD29" s="154"/>
      <c r="LDE29" s="154"/>
      <c r="LDF29" s="154"/>
      <c r="LDG29" s="154"/>
      <c r="LDH29" s="154"/>
      <c r="LDI29" s="154"/>
      <c r="LDJ29" s="154"/>
      <c r="LDK29" s="154"/>
      <c r="LDL29" s="154"/>
      <c r="LDM29" s="154"/>
      <c r="LDN29" s="154"/>
      <c r="LDO29" s="154"/>
      <c r="LDP29" s="154"/>
      <c r="LDQ29" s="154"/>
      <c r="LDR29" s="154"/>
      <c r="LDS29" s="154"/>
      <c r="LDT29" s="154"/>
      <c r="LDU29" s="154"/>
      <c r="LDV29" s="154"/>
      <c r="LDW29" s="154"/>
      <c r="LDX29" s="154"/>
      <c r="LDY29" s="154"/>
      <c r="LDZ29" s="154"/>
      <c r="LEA29" s="154"/>
      <c r="LEB29" s="154"/>
      <c r="LEC29" s="154"/>
      <c r="LED29" s="154"/>
      <c r="LEE29" s="154"/>
      <c r="LEF29" s="154"/>
      <c r="LEG29" s="154"/>
      <c r="LEH29" s="154"/>
      <c r="LEI29" s="154"/>
      <c r="LEJ29" s="154"/>
      <c r="LEK29" s="154"/>
      <c r="LEL29" s="154"/>
      <c r="LEM29" s="154"/>
      <c r="LEN29" s="154"/>
      <c r="LEO29" s="154"/>
      <c r="LEP29" s="154"/>
      <c r="LEQ29" s="154"/>
      <c r="LER29" s="154"/>
      <c r="LES29" s="154"/>
      <c r="LET29" s="154"/>
      <c r="LEU29" s="154"/>
      <c r="LEV29" s="154"/>
      <c r="LEW29" s="154"/>
      <c r="LEX29" s="154"/>
      <c r="LEY29" s="154"/>
      <c r="LEZ29" s="154"/>
      <c r="LFA29" s="154"/>
      <c r="LFB29" s="154"/>
      <c r="LFC29" s="154"/>
      <c r="LFD29" s="154"/>
      <c r="LFE29" s="154"/>
      <c r="LFF29" s="154"/>
      <c r="LFG29" s="154"/>
      <c r="LFH29" s="154"/>
      <c r="LFI29" s="154"/>
      <c r="LFJ29" s="154"/>
      <c r="LFK29" s="154"/>
      <c r="LFL29" s="154"/>
      <c r="LFM29" s="154"/>
      <c r="LFN29" s="154"/>
      <c r="LFO29" s="154"/>
      <c r="LFP29" s="154"/>
      <c r="LFQ29" s="154"/>
      <c r="LFR29" s="154"/>
      <c r="LFS29" s="154"/>
      <c r="LFT29" s="154"/>
      <c r="LFU29" s="154"/>
      <c r="LFV29" s="154"/>
      <c r="LFW29" s="154"/>
      <c r="LFX29" s="154"/>
      <c r="LFY29" s="154"/>
      <c r="LFZ29" s="154"/>
      <c r="LGA29" s="154"/>
      <c r="LGB29" s="154"/>
      <c r="LGC29" s="154"/>
      <c r="LGD29" s="154"/>
      <c r="LGE29" s="154"/>
      <c r="LGF29" s="154"/>
      <c r="LGG29" s="154"/>
      <c r="LGH29" s="154"/>
      <c r="LGI29" s="154"/>
      <c r="LGJ29" s="154"/>
      <c r="LGK29" s="154"/>
      <c r="LGL29" s="154"/>
      <c r="LGM29" s="154"/>
      <c r="LGN29" s="154"/>
      <c r="LGO29" s="154"/>
      <c r="LGP29" s="154"/>
      <c r="LGQ29" s="154"/>
      <c r="LGR29" s="154"/>
      <c r="LGS29" s="154"/>
      <c r="LGT29" s="154"/>
      <c r="LGU29" s="154"/>
      <c r="LGV29" s="154"/>
      <c r="LGW29" s="154"/>
      <c r="LGX29" s="154"/>
      <c r="LGY29" s="154"/>
      <c r="LGZ29" s="154"/>
      <c r="LHA29" s="154"/>
      <c r="LHB29" s="154"/>
      <c r="LHC29" s="154"/>
      <c r="LHD29" s="154"/>
      <c r="LHE29" s="154"/>
      <c r="LHF29" s="154"/>
      <c r="LHG29" s="154"/>
      <c r="LHH29" s="154"/>
      <c r="LHI29" s="154"/>
      <c r="LHJ29" s="154"/>
      <c r="LHK29" s="154"/>
      <c r="LHL29" s="154"/>
      <c r="LHM29" s="154"/>
      <c r="LHN29" s="154"/>
      <c r="LHO29" s="154"/>
      <c r="LHP29" s="154"/>
      <c r="LHQ29" s="154"/>
      <c r="LHR29" s="154"/>
      <c r="LHS29" s="154"/>
      <c r="LHT29" s="154"/>
      <c r="LHU29" s="154"/>
      <c r="LHV29" s="154"/>
      <c r="LHW29" s="154"/>
      <c r="LHX29" s="154"/>
      <c r="LHY29" s="154"/>
      <c r="LHZ29" s="154"/>
      <c r="LIA29" s="154"/>
      <c r="LIB29" s="154"/>
      <c r="LIC29" s="154"/>
      <c r="LID29" s="154"/>
      <c r="LIE29" s="154"/>
      <c r="LIF29" s="154"/>
      <c r="LIG29" s="154"/>
      <c r="LIH29" s="154"/>
      <c r="LII29" s="154"/>
      <c r="LIJ29" s="154"/>
      <c r="LIK29" s="154"/>
      <c r="LIL29" s="154"/>
      <c r="LIM29" s="154"/>
      <c r="LIN29" s="154"/>
      <c r="LIO29" s="154"/>
      <c r="LIP29" s="154"/>
      <c r="LIQ29" s="154"/>
      <c r="LIR29" s="154"/>
      <c r="LIS29" s="154"/>
      <c r="LIT29" s="154"/>
      <c r="LIU29" s="154"/>
      <c r="LIV29" s="154"/>
      <c r="LIW29" s="154"/>
      <c r="LIX29" s="154"/>
      <c r="LIY29" s="154"/>
      <c r="LIZ29" s="154"/>
      <c r="LJA29" s="154"/>
      <c r="LJB29" s="154"/>
      <c r="LJC29" s="154"/>
      <c r="LJD29" s="154"/>
      <c r="LJE29" s="154"/>
      <c r="LJF29" s="154"/>
      <c r="LJG29" s="154"/>
      <c r="LJH29" s="154"/>
      <c r="LJI29" s="154"/>
      <c r="LJJ29" s="154"/>
      <c r="LJK29" s="154"/>
      <c r="LJL29" s="154"/>
      <c r="LJM29" s="154"/>
      <c r="LJN29" s="154"/>
      <c r="LJO29" s="154"/>
      <c r="LJP29" s="154"/>
      <c r="LJQ29" s="154"/>
      <c r="LJR29" s="154"/>
      <c r="LJS29" s="154"/>
      <c r="LJT29" s="154"/>
      <c r="LJU29" s="154"/>
      <c r="LJV29" s="154"/>
      <c r="LJW29" s="154"/>
      <c r="LJX29" s="154"/>
      <c r="LJY29" s="154"/>
      <c r="LJZ29" s="154"/>
      <c r="LKA29" s="154"/>
      <c r="LKB29" s="154"/>
      <c r="LKC29" s="154"/>
      <c r="LKD29" s="154"/>
      <c r="LKE29" s="154"/>
      <c r="LKF29" s="154"/>
      <c r="LKG29" s="154"/>
      <c r="LKH29" s="154"/>
      <c r="LKI29" s="154"/>
      <c r="LKJ29" s="154"/>
      <c r="LKK29" s="154"/>
      <c r="LKL29" s="154"/>
      <c r="LKM29" s="154"/>
      <c r="LKN29" s="154"/>
      <c r="LKO29" s="154"/>
      <c r="LKP29" s="154"/>
      <c r="LKQ29" s="154"/>
      <c r="LKR29" s="154"/>
      <c r="LKS29" s="154"/>
      <c r="LKT29" s="154"/>
      <c r="LKU29" s="154"/>
      <c r="LKV29" s="154"/>
      <c r="LKW29" s="154"/>
      <c r="LKX29" s="154"/>
      <c r="LKY29" s="154"/>
      <c r="LKZ29" s="154"/>
      <c r="LLA29" s="154"/>
      <c r="LLB29" s="154"/>
      <c r="LLC29" s="154"/>
      <c r="LLD29" s="154"/>
      <c r="LLE29" s="154"/>
      <c r="LLF29" s="154"/>
      <c r="LLG29" s="154"/>
      <c r="LLH29" s="154"/>
      <c r="LLI29" s="154"/>
      <c r="LLJ29" s="154"/>
      <c r="LLK29" s="154"/>
      <c r="LLL29" s="154"/>
      <c r="LLM29" s="154"/>
      <c r="LLN29" s="154"/>
      <c r="LLO29" s="154"/>
      <c r="LLP29" s="154"/>
      <c r="LLQ29" s="154"/>
      <c r="LLR29" s="154"/>
      <c r="LLS29" s="154"/>
      <c r="LLT29" s="154"/>
      <c r="LLU29" s="154"/>
      <c r="LLV29" s="154"/>
      <c r="LLW29" s="154"/>
      <c r="LLX29" s="154"/>
      <c r="LLY29" s="154"/>
      <c r="LLZ29" s="154"/>
      <c r="LMA29" s="154"/>
      <c r="LMB29" s="154"/>
      <c r="LMC29" s="154"/>
      <c r="LMD29" s="154"/>
      <c r="LME29" s="154"/>
      <c r="LMF29" s="154"/>
      <c r="LMG29" s="154"/>
      <c r="LMH29" s="154"/>
      <c r="LMI29" s="154"/>
      <c r="LMJ29" s="154"/>
      <c r="LMK29" s="154"/>
      <c r="LML29" s="154"/>
      <c r="LMM29" s="154"/>
      <c r="LMN29" s="154"/>
      <c r="LMO29" s="154"/>
      <c r="LMP29" s="154"/>
      <c r="LMQ29" s="154"/>
      <c r="LMR29" s="154"/>
      <c r="LMS29" s="154"/>
      <c r="LMT29" s="154"/>
      <c r="LMU29" s="154"/>
      <c r="LMV29" s="154"/>
      <c r="LMW29" s="154"/>
      <c r="LMX29" s="154"/>
      <c r="LMY29" s="154"/>
      <c r="LMZ29" s="154"/>
      <c r="LNA29" s="154"/>
      <c r="LNB29" s="154"/>
      <c r="LNC29" s="154"/>
      <c r="LND29" s="154"/>
      <c r="LNE29" s="154"/>
      <c r="LNF29" s="154"/>
      <c r="LNG29" s="154"/>
      <c r="LNH29" s="154"/>
      <c r="LNI29" s="154"/>
      <c r="LNJ29" s="154"/>
      <c r="LNK29" s="154"/>
      <c r="LNL29" s="154"/>
      <c r="LNM29" s="154"/>
      <c r="LNN29" s="154"/>
      <c r="LNO29" s="154"/>
      <c r="LNP29" s="154"/>
      <c r="LNQ29" s="154"/>
      <c r="LNR29" s="154"/>
      <c r="LNS29" s="154"/>
      <c r="LNT29" s="154"/>
      <c r="LNU29" s="154"/>
      <c r="LNV29" s="154"/>
      <c r="LNW29" s="154"/>
      <c r="LNX29" s="154"/>
      <c r="LNY29" s="154"/>
      <c r="LNZ29" s="154"/>
      <c r="LOA29" s="154"/>
      <c r="LOB29" s="154"/>
      <c r="LOC29" s="154"/>
      <c r="LOD29" s="154"/>
      <c r="LOE29" s="154"/>
      <c r="LOF29" s="154"/>
      <c r="LOG29" s="154"/>
      <c r="LOH29" s="154"/>
      <c r="LOI29" s="154"/>
      <c r="LOJ29" s="154"/>
      <c r="LOK29" s="154"/>
      <c r="LOL29" s="154"/>
      <c r="LOM29" s="154"/>
      <c r="LON29" s="154"/>
      <c r="LOO29" s="154"/>
      <c r="LOP29" s="154"/>
      <c r="LOQ29" s="154"/>
      <c r="LOR29" s="154"/>
      <c r="LOS29" s="154"/>
      <c r="LOT29" s="154"/>
      <c r="LOU29" s="154"/>
      <c r="LOV29" s="154"/>
      <c r="LOW29" s="154"/>
      <c r="LOX29" s="154"/>
      <c r="LOY29" s="154"/>
      <c r="LOZ29" s="154"/>
      <c r="LPA29" s="154"/>
      <c r="LPB29" s="154"/>
      <c r="LPC29" s="154"/>
      <c r="LPD29" s="154"/>
      <c r="LPE29" s="154"/>
      <c r="LPF29" s="154"/>
      <c r="LPG29" s="154"/>
      <c r="LPH29" s="154"/>
      <c r="LPI29" s="154"/>
      <c r="LPJ29" s="154"/>
      <c r="LPK29" s="154"/>
      <c r="LPL29" s="154"/>
      <c r="LPM29" s="154"/>
      <c r="LPN29" s="154"/>
      <c r="LPO29" s="154"/>
      <c r="LPP29" s="154"/>
      <c r="LPQ29" s="154"/>
      <c r="LPR29" s="154"/>
      <c r="LPS29" s="154"/>
      <c r="LPT29" s="154"/>
      <c r="LPU29" s="154"/>
      <c r="LPV29" s="154"/>
      <c r="LPW29" s="154"/>
      <c r="LPX29" s="154"/>
      <c r="LPY29" s="154"/>
      <c r="LPZ29" s="154"/>
      <c r="LQA29" s="154"/>
      <c r="LQB29" s="154"/>
      <c r="LQC29" s="154"/>
      <c r="LQD29" s="154"/>
      <c r="LQE29" s="154"/>
      <c r="LQF29" s="154"/>
      <c r="LQG29" s="154"/>
      <c r="LQH29" s="154"/>
      <c r="LQI29" s="154"/>
      <c r="LQJ29" s="154"/>
      <c r="LQK29" s="154"/>
      <c r="LQL29" s="154"/>
      <c r="LQM29" s="154"/>
      <c r="LQN29" s="154"/>
      <c r="LQO29" s="154"/>
      <c r="LQP29" s="154"/>
      <c r="LQQ29" s="154"/>
      <c r="LQR29" s="154"/>
      <c r="LQS29" s="154"/>
      <c r="LQT29" s="154"/>
      <c r="LQU29" s="154"/>
      <c r="LQV29" s="154"/>
      <c r="LQW29" s="154"/>
      <c r="LQX29" s="154"/>
      <c r="LQY29" s="154"/>
      <c r="LQZ29" s="154"/>
      <c r="LRA29" s="154"/>
      <c r="LRB29" s="154"/>
      <c r="LRC29" s="154"/>
      <c r="LRD29" s="154"/>
      <c r="LRE29" s="154"/>
      <c r="LRF29" s="154"/>
      <c r="LRG29" s="154"/>
      <c r="LRH29" s="154"/>
      <c r="LRI29" s="154"/>
      <c r="LRJ29" s="154"/>
      <c r="LRK29" s="154"/>
      <c r="LRL29" s="154"/>
      <c r="LRM29" s="154"/>
      <c r="LRN29" s="154"/>
      <c r="LRO29" s="154"/>
      <c r="LRP29" s="154"/>
      <c r="LRQ29" s="154"/>
      <c r="LRR29" s="154"/>
      <c r="LRS29" s="154"/>
      <c r="LRT29" s="154"/>
      <c r="LRU29" s="154"/>
      <c r="LRV29" s="154"/>
      <c r="LRW29" s="154"/>
      <c r="LRX29" s="154"/>
      <c r="LRY29" s="154"/>
      <c r="LRZ29" s="154"/>
      <c r="LSA29" s="154"/>
      <c r="LSB29" s="154"/>
      <c r="LSC29" s="154"/>
      <c r="LSD29" s="154"/>
      <c r="LSE29" s="154"/>
      <c r="LSF29" s="154"/>
      <c r="LSG29" s="154"/>
      <c r="LSH29" s="154"/>
      <c r="LSI29" s="154"/>
      <c r="LSJ29" s="154"/>
      <c r="LSK29" s="154"/>
      <c r="LSL29" s="154"/>
      <c r="LSM29" s="154"/>
      <c r="LSN29" s="154"/>
      <c r="LSO29" s="154"/>
      <c r="LSP29" s="154"/>
      <c r="LSQ29" s="154"/>
      <c r="LSR29" s="154"/>
      <c r="LSS29" s="154"/>
      <c r="LST29" s="154"/>
      <c r="LSU29" s="154"/>
      <c r="LSV29" s="154"/>
      <c r="LSW29" s="154"/>
      <c r="LSX29" s="154"/>
      <c r="LSY29" s="154"/>
      <c r="LSZ29" s="154"/>
      <c r="LTA29" s="154"/>
      <c r="LTB29" s="154"/>
      <c r="LTC29" s="154"/>
      <c r="LTD29" s="154"/>
      <c r="LTE29" s="154"/>
      <c r="LTF29" s="154"/>
      <c r="LTG29" s="154"/>
      <c r="LTH29" s="154"/>
      <c r="LTI29" s="154"/>
      <c r="LTJ29" s="154"/>
      <c r="LTK29" s="154"/>
      <c r="LTL29" s="154"/>
      <c r="LTM29" s="154"/>
      <c r="LTN29" s="154"/>
      <c r="LTO29" s="154"/>
      <c r="LTP29" s="154"/>
      <c r="LTQ29" s="154"/>
      <c r="LTR29" s="154"/>
      <c r="LTS29" s="154"/>
      <c r="LTT29" s="154"/>
      <c r="LTU29" s="154"/>
      <c r="LTV29" s="154"/>
      <c r="LTW29" s="154"/>
      <c r="LTX29" s="154"/>
      <c r="LTY29" s="154"/>
      <c r="LTZ29" s="154"/>
      <c r="LUA29" s="154"/>
      <c r="LUB29" s="154"/>
      <c r="LUC29" s="154"/>
      <c r="LUD29" s="154"/>
      <c r="LUE29" s="154"/>
      <c r="LUF29" s="154"/>
      <c r="LUG29" s="154"/>
      <c r="LUH29" s="154"/>
      <c r="LUI29" s="154"/>
      <c r="LUJ29" s="154"/>
      <c r="LUK29" s="154"/>
      <c r="LUL29" s="154"/>
      <c r="LUM29" s="154"/>
      <c r="LUN29" s="154"/>
      <c r="LUO29" s="154"/>
      <c r="LUP29" s="154"/>
      <c r="LUQ29" s="154"/>
      <c r="LUR29" s="154"/>
      <c r="LUS29" s="154"/>
      <c r="LUT29" s="154"/>
      <c r="LUU29" s="154"/>
      <c r="LUV29" s="154"/>
      <c r="LUW29" s="154"/>
      <c r="LUX29" s="154"/>
      <c r="LUY29" s="154"/>
      <c r="LUZ29" s="154"/>
      <c r="LVA29" s="154"/>
      <c r="LVB29" s="154"/>
      <c r="LVC29" s="154"/>
      <c r="LVD29" s="154"/>
      <c r="LVE29" s="154"/>
      <c r="LVF29" s="154"/>
      <c r="LVG29" s="154"/>
      <c r="LVH29" s="154"/>
      <c r="LVI29" s="154"/>
      <c r="LVJ29" s="154"/>
      <c r="LVK29" s="154"/>
      <c r="LVL29" s="154"/>
      <c r="LVM29" s="154"/>
      <c r="LVN29" s="154"/>
      <c r="LVO29" s="154"/>
      <c r="LVP29" s="154"/>
      <c r="LVQ29" s="154"/>
      <c r="LVR29" s="154"/>
      <c r="LVS29" s="154"/>
      <c r="LVT29" s="154"/>
      <c r="LVU29" s="154"/>
      <c r="LVV29" s="154"/>
      <c r="LVW29" s="154"/>
      <c r="LVX29" s="154"/>
      <c r="LVY29" s="154"/>
      <c r="LVZ29" s="154"/>
      <c r="LWA29" s="154"/>
      <c r="LWB29" s="154"/>
      <c r="LWC29" s="154"/>
      <c r="LWD29" s="154"/>
      <c r="LWE29" s="154"/>
      <c r="LWF29" s="154"/>
      <c r="LWG29" s="154"/>
      <c r="LWH29" s="154"/>
      <c r="LWI29" s="154"/>
      <c r="LWJ29" s="154"/>
      <c r="LWK29" s="154"/>
      <c r="LWL29" s="154"/>
      <c r="LWM29" s="154"/>
      <c r="LWN29" s="154"/>
      <c r="LWO29" s="154"/>
      <c r="LWP29" s="154"/>
      <c r="LWQ29" s="154"/>
      <c r="LWR29" s="154"/>
      <c r="LWS29" s="154"/>
      <c r="LWT29" s="154"/>
      <c r="LWU29" s="154"/>
      <c r="LWV29" s="154"/>
      <c r="LWW29" s="154"/>
      <c r="LWX29" s="154"/>
      <c r="LWY29" s="154"/>
      <c r="LWZ29" s="154"/>
      <c r="LXA29" s="154"/>
      <c r="LXB29" s="154"/>
      <c r="LXC29" s="154"/>
      <c r="LXD29" s="154"/>
      <c r="LXE29" s="154"/>
      <c r="LXF29" s="154"/>
      <c r="LXG29" s="154"/>
      <c r="LXH29" s="154"/>
      <c r="LXI29" s="154"/>
      <c r="LXJ29" s="154"/>
      <c r="LXK29" s="154"/>
      <c r="LXL29" s="154"/>
      <c r="LXM29" s="154"/>
      <c r="LXN29" s="154"/>
      <c r="LXO29" s="154"/>
      <c r="LXP29" s="154"/>
      <c r="LXQ29" s="154"/>
      <c r="LXR29" s="154"/>
      <c r="LXS29" s="154"/>
      <c r="LXT29" s="154"/>
      <c r="LXU29" s="154"/>
      <c r="LXV29" s="154"/>
      <c r="LXW29" s="154"/>
      <c r="LXX29" s="154"/>
      <c r="LXY29" s="154"/>
      <c r="LXZ29" s="154"/>
      <c r="LYA29" s="154"/>
      <c r="LYB29" s="154"/>
      <c r="LYC29" s="154"/>
      <c r="LYD29" s="154"/>
      <c r="LYE29" s="154"/>
      <c r="LYF29" s="154"/>
      <c r="LYG29" s="154"/>
      <c r="LYH29" s="154"/>
      <c r="LYI29" s="154"/>
      <c r="LYJ29" s="154"/>
      <c r="LYK29" s="154"/>
      <c r="LYL29" s="154"/>
      <c r="LYM29" s="154"/>
      <c r="LYN29" s="154"/>
      <c r="LYO29" s="154"/>
      <c r="LYP29" s="154"/>
      <c r="LYQ29" s="154"/>
      <c r="LYR29" s="154"/>
      <c r="LYS29" s="154"/>
      <c r="LYT29" s="154"/>
      <c r="LYU29" s="154"/>
      <c r="LYV29" s="154"/>
      <c r="LYW29" s="154"/>
      <c r="LYX29" s="154"/>
      <c r="LYY29" s="154"/>
      <c r="LYZ29" s="154"/>
      <c r="LZA29" s="154"/>
      <c r="LZB29" s="154"/>
      <c r="LZC29" s="154"/>
      <c r="LZD29" s="154"/>
      <c r="LZE29" s="154"/>
      <c r="LZF29" s="154"/>
      <c r="LZG29" s="154"/>
      <c r="LZH29" s="154"/>
      <c r="LZI29" s="154"/>
      <c r="LZJ29" s="154"/>
      <c r="LZK29" s="154"/>
      <c r="LZL29" s="154"/>
      <c r="LZM29" s="154"/>
      <c r="LZN29" s="154"/>
      <c r="LZO29" s="154"/>
      <c r="LZP29" s="154"/>
      <c r="LZQ29" s="154"/>
      <c r="LZR29" s="154"/>
      <c r="LZS29" s="154"/>
      <c r="LZT29" s="154"/>
      <c r="LZU29" s="154"/>
      <c r="LZV29" s="154"/>
      <c r="LZW29" s="154"/>
      <c r="LZX29" s="154"/>
      <c r="LZY29" s="154"/>
      <c r="LZZ29" s="154"/>
      <c r="MAA29" s="154"/>
      <c r="MAB29" s="154"/>
      <c r="MAC29" s="154"/>
      <c r="MAD29" s="154"/>
      <c r="MAE29" s="154"/>
      <c r="MAF29" s="154"/>
      <c r="MAG29" s="154"/>
      <c r="MAH29" s="154"/>
      <c r="MAI29" s="154"/>
      <c r="MAJ29" s="154"/>
      <c r="MAK29" s="154"/>
      <c r="MAL29" s="154"/>
      <c r="MAM29" s="154"/>
      <c r="MAN29" s="154"/>
      <c r="MAO29" s="154"/>
      <c r="MAP29" s="154"/>
      <c r="MAQ29" s="154"/>
      <c r="MAR29" s="154"/>
      <c r="MAS29" s="154"/>
      <c r="MAT29" s="154"/>
      <c r="MAU29" s="154"/>
      <c r="MAV29" s="154"/>
      <c r="MAW29" s="154"/>
      <c r="MAX29" s="154"/>
      <c r="MAY29" s="154"/>
      <c r="MAZ29" s="154"/>
      <c r="MBA29" s="154"/>
      <c r="MBB29" s="154"/>
      <c r="MBC29" s="154"/>
      <c r="MBD29" s="154"/>
      <c r="MBE29" s="154"/>
      <c r="MBF29" s="154"/>
      <c r="MBG29" s="154"/>
      <c r="MBH29" s="154"/>
      <c r="MBI29" s="154"/>
      <c r="MBJ29" s="154"/>
      <c r="MBK29" s="154"/>
      <c r="MBL29" s="154"/>
      <c r="MBM29" s="154"/>
      <c r="MBN29" s="154"/>
      <c r="MBO29" s="154"/>
      <c r="MBP29" s="154"/>
      <c r="MBQ29" s="154"/>
      <c r="MBR29" s="154"/>
      <c r="MBS29" s="154"/>
      <c r="MBT29" s="154"/>
      <c r="MBU29" s="154"/>
      <c r="MBV29" s="154"/>
      <c r="MBW29" s="154"/>
      <c r="MBX29" s="154"/>
      <c r="MBY29" s="154"/>
      <c r="MBZ29" s="154"/>
      <c r="MCA29" s="154"/>
      <c r="MCB29" s="154"/>
      <c r="MCC29" s="154"/>
      <c r="MCD29" s="154"/>
      <c r="MCE29" s="154"/>
      <c r="MCF29" s="154"/>
      <c r="MCG29" s="154"/>
      <c r="MCH29" s="154"/>
      <c r="MCI29" s="154"/>
      <c r="MCJ29" s="154"/>
      <c r="MCK29" s="154"/>
      <c r="MCL29" s="154"/>
      <c r="MCM29" s="154"/>
      <c r="MCN29" s="154"/>
      <c r="MCO29" s="154"/>
      <c r="MCP29" s="154"/>
      <c r="MCQ29" s="154"/>
      <c r="MCR29" s="154"/>
      <c r="MCS29" s="154"/>
      <c r="MCT29" s="154"/>
      <c r="MCU29" s="154"/>
      <c r="MCV29" s="154"/>
      <c r="MCW29" s="154"/>
      <c r="MCX29" s="154"/>
      <c r="MCY29" s="154"/>
      <c r="MCZ29" s="154"/>
      <c r="MDA29" s="154"/>
      <c r="MDB29" s="154"/>
      <c r="MDC29" s="154"/>
      <c r="MDD29" s="154"/>
      <c r="MDE29" s="154"/>
      <c r="MDF29" s="154"/>
      <c r="MDG29" s="154"/>
      <c r="MDH29" s="154"/>
      <c r="MDI29" s="154"/>
      <c r="MDJ29" s="154"/>
      <c r="MDK29" s="154"/>
      <c r="MDL29" s="154"/>
      <c r="MDM29" s="154"/>
      <c r="MDN29" s="154"/>
      <c r="MDO29" s="154"/>
      <c r="MDP29" s="154"/>
      <c r="MDQ29" s="154"/>
      <c r="MDR29" s="154"/>
      <c r="MDS29" s="154"/>
      <c r="MDT29" s="154"/>
      <c r="MDU29" s="154"/>
      <c r="MDV29" s="154"/>
      <c r="MDW29" s="154"/>
      <c r="MDX29" s="154"/>
      <c r="MDY29" s="154"/>
      <c r="MDZ29" s="154"/>
      <c r="MEA29" s="154"/>
      <c r="MEB29" s="154"/>
      <c r="MEC29" s="154"/>
      <c r="MED29" s="154"/>
      <c r="MEE29" s="154"/>
      <c r="MEF29" s="154"/>
      <c r="MEG29" s="154"/>
      <c r="MEH29" s="154"/>
      <c r="MEI29" s="154"/>
      <c r="MEJ29" s="154"/>
      <c r="MEK29" s="154"/>
      <c r="MEL29" s="154"/>
      <c r="MEM29" s="154"/>
      <c r="MEN29" s="154"/>
      <c r="MEO29" s="154"/>
      <c r="MEP29" s="154"/>
      <c r="MEQ29" s="154"/>
      <c r="MER29" s="154"/>
      <c r="MES29" s="154"/>
      <c r="MET29" s="154"/>
      <c r="MEU29" s="154"/>
      <c r="MEV29" s="154"/>
      <c r="MEW29" s="154"/>
      <c r="MEX29" s="154"/>
      <c r="MEY29" s="154"/>
      <c r="MEZ29" s="154"/>
      <c r="MFA29" s="154"/>
      <c r="MFB29" s="154"/>
      <c r="MFC29" s="154"/>
      <c r="MFD29" s="154"/>
      <c r="MFE29" s="154"/>
      <c r="MFF29" s="154"/>
      <c r="MFG29" s="154"/>
      <c r="MFH29" s="154"/>
      <c r="MFI29" s="154"/>
      <c r="MFJ29" s="154"/>
      <c r="MFK29" s="154"/>
      <c r="MFL29" s="154"/>
      <c r="MFM29" s="154"/>
      <c r="MFN29" s="154"/>
      <c r="MFO29" s="154"/>
      <c r="MFP29" s="154"/>
      <c r="MFQ29" s="154"/>
      <c r="MFR29" s="154"/>
      <c r="MFS29" s="154"/>
      <c r="MFT29" s="154"/>
      <c r="MFU29" s="154"/>
      <c r="MFV29" s="154"/>
      <c r="MFW29" s="154"/>
      <c r="MFX29" s="154"/>
      <c r="MFY29" s="154"/>
      <c r="MFZ29" s="154"/>
      <c r="MGA29" s="154"/>
      <c r="MGB29" s="154"/>
      <c r="MGC29" s="154"/>
      <c r="MGD29" s="154"/>
      <c r="MGE29" s="154"/>
      <c r="MGF29" s="154"/>
      <c r="MGG29" s="154"/>
      <c r="MGH29" s="154"/>
      <c r="MGI29" s="154"/>
      <c r="MGJ29" s="154"/>
      <c r="MGK29" s="154"/>
      <c r="MGL29" s="154"/>
      <c r="MGM29" s="154"/>
      <c r="MGN29" s="154"/>
      <c r="MGO29" s="154"/>
      <c r="MGP29" s="154"/>
      <c r="MGQ29" s="154"/>
      <c r="MGR29" s="154"/>
      <c r="MGS29" s="154"/>
      <c r="MGT29" s="154"/>
      <c r="MGU29" s="154"/>
      <c r="MGV29" s="154"/>
      <c r="MGW29" s="154"/>
      <c r="MGX29" s="154"/>
      <c r="MGY29" s="154"/>
      <c r="MGZ29" s="154"/>
      <c r="MHA29" s="154"/>
      <c r="MHB29" s="154"/>
      <c r="MHC29" s="154"/>
      <c r="MHD29" s="154"/>
      <c r="MHE29" s="154"/>
      <c r="MHF29" s="154"/>
      <c r="MHG29" s="154"/>
      <c r="MHH29" s="154"/>
      <c r="MHI29" s="154"/>
      <c r="MHJ29" s="154"/>
      <c r="MHK29" s="154"/>
      <c r="MHL29" s="154"/>
      <c r="MHM29" s="154"/>
      <c r="MHN29" s="154"/>
      <c r="MHO29" s="154"/>
      <c r="MHP29" s="154"/>
      <c r="MHQ29" s="154"/>
      <c r="MHR29" s="154"/>
      <c r="MHS29" s="154"/>
      <c r="MHT29" s="154"/>
      <c r="MHU29" s="154"/>
      <c r="MHV29" s="154"/>
      <c r="MHW29" s="154"/>
      <c r="MHX29" s="154"/>
      <c r="MHY29" s="154"/>
      <c r="MHZ29" s="154"/>
      <c r="MIA29" s="154"/>
      <c r="MIB29" s="154"/>
      <c r="MIC29" s="154"/>
      <c r="MID29" s="154"/>
      <c r="MIE29" s="154"/>
      <c r="MIF29" s="154"/>
      <c r="MIG29" s="154"/>
      <c r="MIH29" s="154"/>
      <c r="MII29" s="154"/>
      <c r="MIJ29" s="154"/>
      <c r="MIK29" s="154"/>
      <c r="MIL29" s="154"/>
      <c r="MIM29" s="154"/>
      <c r="MIN29" s="154"/>
      <c r="MIO29" s="154"/>
      <c r="MIP29" s="154"/>
      <c r="MIQ29" s="154"/>
      <c r="MIR29" s="154"/>
      <c r="MIS29" s="154"/>
      <c r="MIT29" s="154"/>
      <c r="MIU29" s="154"/>
      <c r="MIV29" s="154"/>
      <c r="MIW29" s="154"/>
      <c r="MIX29" s="154"/>
      <c r="MIY29" s="154"/>
      <c r="MIZ29" s="154"/>
      <c r="MJA29" s="154"/>
      <c r="MJB29" s="154"/>
      <c r="MJC29" s="154"/>
      <c r="MJD29" s="154"/>
      <c r="MJE29" s="154"/>
      <c r="MJF29" s="154"/>
      <c r="MJG29" s="154"/>
      <c r="MJH29" s="154"/>
      <c r="MJI29" s="154"/>
      <c r="MJJ29" s="154"/>
      <c r="MJK29" s="154"/>
      <c r="MJL29" s="154"/>
      <c r="MJM29" s="154"/>
      <c r="MJN29" s="154"/>
      <c r="MJO29" s="154"/>
      <c r="MJP29" s="154"/>
      <c r="MJQ29" s="154"/>
      <c r="MJR29" s="154"/>
      <c r="MJS29" s="154"/>
      <c r="MJT29" s="154"/>
      <c r="MJU29" s="154"/>
      <c r="MJV29" s="154"/>
      <c r="MJW29" s="154"/>
      <c r="MJX29" s="154"/>
      <c r="MJY29" s="154"/>
      <c r="MJZ29" s="154"/>
      <c r="MKA29" s="154"/>
      <c r="MKB29" s="154"/>
      <c r="MKC29" s="154"/>
      <c r="MKD29" s="154"/>
      <c r="MKE29" s="154"/>
      <c r="MKF29" s="154"/>
      <c r="MKG29" s="154"/>
      <c r="MKH29" s="154"/>
      <c r="MKI29" s="154"/>
      <c r="MKJ29" s="154"/>
      <c r="MKK29" s="154"/>
      <c r="MKL29" s="154"/>
      <c r="MKM29" s="154"/>
      <c r="MKN29" s="154"/>
      <c r="MKO29" s="154"/>
      <c r="MKP29" s="154"/>
      <c r="MKQ29" s="154"/>
      <c r="MKR29" s="154"/>
      <c r="MKS29" s="154"/>
      <c r="MKT29" s="154"/>
      <c r="MKU29" s="154"/>
      <c r="MKV29" s="154"/>
      <c r="MKW29" s="154"/>
      <c r="MKX29" s="154"/>
      <c r="MKY29" s="154"/>
      <c r="MKZ29" s="154"/>
      <c r="MLA29" s="154"/>
      <c r="MLB29" s="154"/>
      <c r="MLC29" s="154"/>
      <c r="MLD29" s="154"/>
      <c r="MLE29" s="154"/>
      <c r="MLF29" s="154"/>
      <c r="MLG29" s="154"/>
      <c r="MLH29" s="154"/>
      <c r="MLI29" s="154"/>
      <c r="MLJ29" s="154"/>
      <c r="MLK29" s="154"/>
      <c r="MLL29" s="154"/>
      <c r="MLM29" s="154"/>
      <c r="MLN29" s="154"/>
      <c r="MLO29" s="154"/>
      <c r="MLP29" s="154"/>
      <c r="MLQ29" s="154"/>
      <c r="MLR29" s="154"/>
      <c r="MLS29" s="154"/>
      <c r="MLT29" s="154"/>
      <c r="MLU29" s="154"/>
      <c r="MLV29" s="154"/>
      <c r="MLW29" s="154"/>
      <c r="MLX29" s="154"/>
      <c r="MLY29" s="154"/>
      <c r="MLZ29" s="154"/>
      <c r="MMA29" s="154"/>
      <c r="MMB29" s="154"/>
      <c r="MMC29" s="154"/>
      <c r="MMD29" s="154"/>
      <c r="MME29" s="154"/>
      <c r="MMF29" s="154"/>
      <c r="MMG29" s="154"/>
      <c r="MMH29" s="154"/>
      <c r="MMI29" s="154"/>
      <c r="MMJ29" s="154"/>
      <c r="MMK29" s="154"/>
      <c r="MML29" s="154"/>
      <c r="MMM29" s="154"/>
      <c r="MMN29" s="154"/>
      <c r="MMO29" s="154"/>
      <c r="MMP29" s="154"/>
      <c r="MMQ29" s="154"/>
      <c r="MMR29" s="154"/>
      <c r="MMS29" s="154"/>
      <c r="MMT29" s="154"/>
      <c r="MMU29" s="154"/>
      <c r="MMV29" s="154"/>
      <c r="MMW29" s="154"/>
      <c r="MMX29" s="154"/>
      <c r="MMY29" s="154"/>
      <c r="MMZ29" s="154"/>
      <c r="MNA29" s="154"/>
      <c r="MNB29" s="154"/>
      <c r="MNC29" s="154"/>
      <c r="MND29" s="154"/>
      <c r="MNE29" s="154"/>
      <c r="MNF29" s="154"/>
      <c r="MNG29" s="154"/>
      <c r="MNH29" s="154"/>
      <c r="MNI29" s="154"/>
      <c r="MNJ29" s="154"/>
      <c r="MNK29" s="154"/>
      <c r="MNL29" s="154"/>
      <c r="MNM29" s="154"/>
      <c r="MNN29" s="154"/>
      <c r="MNO29" s="154"/>
      <c r="MNP29" s="154"/>
      <c r="MNQ29" s="154"/>
      <c r="MNR29" s="154"/>
      <c r="MNS29" s="154"/>
      <c r="MNT29" s="154"/>
      <c r="MNU29" s="154"/>
      <c r="MNV29" s="154"/>
      <c r="MNW29" s="154"/>
      <c r="MNX29" s="154"/>
      <c r="MNY29" s="154"/>
      <c r="MNZ29" s="154"/>
      <c r="MOA29" s="154"/>
      <c r="MOB29" s="154"/>
      <c r="MOC29" s="154"/>
      <c r="MOD29" s="154"/>
      <c r="MOE29" s="154"/>
      <c r="MOF29" s="154"/>
      <c r="MOG29" s="154"/>
      <c r="MOH29" s="154"/>
      <c r="MOI29" s="154"/>
      <c r="MOJ29" s="154"/>
      <c r="MOK29" s="154"/>
      <c r="MOL29" s="154"/>
      <c r="MOM29" s="154"/>
      <c r="MON29" s="154"/>
      <c r="MOO29" s="154"/>
      <c r="MOP29" s="154"/>
      <c r="MOQ29" s="154"/>
      <c r="MOR29" s="154"/>
      <c r="MOS29" s="154"/>
      <c r="MOT29" s="154"/>
      <c r="MOU29" s="154"/>
      <c r="MOV29" s="154"/>
      <c r="MOW29" s="154"/>
      <c r="MOX29" s="154"/>
      <c r="MOY29" s="154"/>
      <c r="MOZ29" s="154"/>
      <c r="MPA29" s="154"/>
      <c r="MPB29" s="154"/>
      <c r="MPC29" s="154"/>
      <c r="MPD29" s="154"/>
      <c r="MPE29" s="154"/>
      <c r="MPF29" s="154"/>
      <c r="MPG29" s="154"/>
      <c r="MPH29" s="154"/>
      <c r="MPI29" s="154"/>
      <c r="MPJ29" s="154"/>
      <c r="MPK29" s="154"/>
      <c r="MPL29" s="154"/>
      <c r="MPM29" s="154"/>
      <c r="MPN29" s="154"/>
      <c r="MPO29" s="154"/>
      <c r="MPP29" s="154"/>
      <c r="MPQ29" s="154"/>
      <c r="MPR29" s="154"/>
      <c r="MPS29" s="154"/>
      <c r="MPT29" s="154"/>
      <c r="MPU29" s="154"/>
      <c r="MPV29" s="154"/>
      <c r="MPW29" s="154"/>
      <c r="MPX29" s="154"/>
      <c r="MPY29" s="154"/>
      <c r="MPZ29" s="154"/>
      <c r="MQA29" s="154"/>
      <c r="MQB29" s="154"/>
      <c r="MQC29" s="154"/>
      <c r="MQD29" s="154"/>
      <c r="MQE29" s="154"/>
      <c r="MQF29" s="154"/>
      <c r="MQG29" s="154"/>
      <c r="MQH29" s="154"/>
      <c r="MQI29" s="154"/>
      <c r="MQJ29" s="154"/>
      <c r="MQK29" s="154"/>
      <c r="MQL29" s="154"/>
      <c r="MQM29" s="154"/>
      <c r="MQN29" s="154"/>
      <c r="MQO29" s="154"/>
      <c r="MQP29" s="154"/>
      <c r="MQQ29" s="154"/>
      <c r="MQR29" s="154"/>
      <c r="MQS29" s="154"/>
      <c r="MQT29" s="154"/>
      <c r="MQU29" s="154"/>
      <c r="MQV29" s="154"/>
      <c r="MQW29" s="154"/>
      <c r="MQX29" s="154"/>
      <c r="MQY29" s="154"/>
      <c r="MQZ29" s="154"/>
      <c r="MRA29" s="154"/>
      <c r="MRB29" s="154"/>
      <c r="MRC29" s="154"/>
      <c r="MRD29" s="154"/>
      <c r="MRE29" s="154"/>
      <c r="MRF29" s="154"/>
      <c r="MRG29" s="154"/>
      <c r="MRH29" s="154"/>
      <c r="MRI29" s="154"/>
      <c r="MRJ29" s="154"/>
      <c r="MRK29" s="154"/>
      <c r="MRL29" s="154"/>
      <c r="MRM29" s="154"/>
      <c r="MRN29" s="154"/>
      <c r="MRO29" s="154"/>
      <c r="MRP29" s="154"/>
      <c r="MRQ29" s="154"/>
      <c r="MRR29" s="154"/>
      <c r="MRS29" s="154"/>
      <c r="MRT29" s="154"/>
      <c r="MRU29" s="154"/>
      <c r="MRV29" s="154"/>
      <c r="MRW29" s="154"/>
      <c r="MRX29" s="154"/>
      <c r="MRY29" s="154"/>
      <c r="MRZ29" s="154"/>
      <c r="MSA29" s="154"/>
      <c r="MSB29" s="154"/>
      <c r="MSC29" s="154"/>
      <c r="MSD29" s="154"/>
      <c r="MSE29" s="154"/>
      <c r="MSF29" s="154"/>
      <c r="MSG29" s="154"/>
      <c r="MSH29" s="154"/>
      <c r="MSI29" s="154"/>
      <c r="MSJ29" s="154"/>
      <c r="MSK29" s="154"/>
      <c r="MSL29" s="154"/>
      <c r="MSM29" s="154"/>
      <c r="MSN29" s="154"/>
      <c r="MSO29" s="154"/>
      <c r="MSP29" s="154"/>
      <c r="MSQ29" s="154"/>
      <c r="MSR29" s="154"/>
      <c r="MSS29" s="154"/>
      <c r="MST29" s="154"/>
      <c r="MSU29" s="154"/>
      <c r="MSV29" s="154"/>
      <c r="MSW29" s="154"/>
      <c r="MSX29" s="154"/>
      <c r="MSY29" s="154"/>
      <c r="MSZ29" s="154"/>
      <c r="MTA29" s="154"/>
      <c r="MTB29" s="154"/>
      <c r="MTC29" s="154"/>
      <c r="MTD29" s="154"/>
      <c r="MTE29" s="154"/>
      <c r="MTF29" s="154"/>
      <c r="MTG29" s="154"/>
      <c r="MTH29" s="154"/>
      <c r="MTI29" s="154"/>
      <c r="MTJ29" s="154"/>
      <c r="MTK29" s="154"/>
      <c r="MTL29" s="154"/>
      <c r="MTM29" s="154"/>
      <c r="MTN29" s="154"/>
      <c r="MTO29" s="154"/>
      <c r="MTP29" s="154"/>
      <c r="MTQ29" s="154"/>
      <c r="MTR29" s="154"/>
      <c r="MTS29" s="154"/>
      <c r="MTT29" s="154"/>
      <c r="MTU29" s="154"/>
      <c r="MTV29" s="154"/>
      <c r="MTW29" s="154"/>
      <c r="MTX29" s="154"/>
      <c r="MTY29" s="154"/>
      <c r="MTZ29" s="154"/>
      <c r="MUA29" s="154"/>
      <c r="MUB29" s="154"/>
      <c r="MUC29" s="154"/>
      <c r="MUD29" s="154"/>
      <c r="MUE29" s="154"/>
      <c r="MUF29" s="154"/>
      <c r="MUG29" s="154"/>
      <c r="MUH29" s="154"/>
      <c r="MUI29" s="154"/>
      <c r="MUJ29" s="154"/>
      <c r="MUK29" s="154"/>
      <c r="MUL29" s="154"/>
      <c r="MUM29" s="154"/>
      <c r="MUN29" s="154"/>
      <c r="MUO29" s="154"/>
      <c r="MUP29" s="154"/>
      <c r="MUQ29" s="154"/>
      <c r="MUR29" s="154"/>
      <c r="MUS29" s="154"/>
      <c r="MUT29" s="154"/>
      <c r="MUU29" s="154"/>
      <c r="MUV29" s="154"/>
      <c r="MUW29" s="154"/>
      <c r="MUX29" s="154"/>
      <c r="MUY29" s="154"/>
      <c r="MUZ29" s="154"/>
      <c r="MVA29" s="154"/>
      <c r="MVB29" s="154"/>
      <c r="MVC29" s="154"/>
      <c r="MVD29" s="154"/>
      <c r="MVE29" s="154"/>
      <c r="MVF29" s="154"/>
      <c r="MVG29" s="154"/>
      <c r="MVH29" s="154"/>
      <c r="MVI29" s="154"/>
      <c r="MVJ29" s="154"/>
      <c r="MVK29" s="154"/>
      <c r="MVL29" s="154"/>
      <c r="MVM29" s="154"/>
      <c r="MVN29" s="154"/>
      <c r="MVO29" s="154"/>
      <c r="MVP29" s="154"/>
      <c r="MVQ29" s="154"/>
      <c r="MVR29" s="154"/>
      <c r="MVS29" s="154"/>
      <c r="MVT29" s="154"/>
      <c r="MVU29" s="154"/>
      <c r="MVV29" s="154"/>
      <c r="MVW29" s="154"/>
      <c r="MVX29" s="154"/>
      <c r="MVY29" s="154"/>
      <c r="MVZ29" s="154"/>
      <c r="MWA29" s="154"/>
      <c r="MWB29" s="154"/>
      <c r="MWC29" s="154"/>
      <c r="MWD29" s="154"/>
      <c r="MWE29" s="154"/>
      <c r="MWF29" s="154"/>
      <c r="MWG29" s="154"/>
      <c r="MWH29" s="154"/>
      <c r="MWI29" s="154"/>
      <c r="MWJ29" s="154"/>
      <c r="MWK29" s="154"/>
      <c r="MWL29" s="154"/>
      <c r="MWM29" s="154"/>
      <c r="MWN29" s="154"/>
      <c r="MWO29" s="154"/>
      <c r="MWP29" s="154"/>
      <c r="MWQ29" s="154"/>
      <c r="MWR29" s="154"/>
      <c r="MWS29" s="154"/>
      <c r="MWT29" s="154"/>
      <c r="MWU29" s="154"/>
      <c r="MWV29" s="154"/>
      <c r="MWW29" s="154"/>
      <c r="MWX29" s="154"/>
      <c r="MWY29" s="154"/>
      <c r="MWZ29" s="154"/>
      <c r="MXA29" s="154"/>
      <c r="MXB29" s="154"/>
      <c r="MXC29" s="154"/>
      <c r="MXD29" s="154"/>
      <c r="MXE29" s="154"/>
      <c r="MXF29" s="154"/>
      <c r="MXG29" s="154"/>
      <c r="MXH29" s="154"/>
      <c r="MXI29" s="154"/>
      <c r="MXJ29" s="154"/>
      <c r="MXK29" s="154"/>
      <c r="MXL29" s="154"/>
      <c r="MXM29" s="154"/>
      <c r="MXN29" s="154"/>
      <c r="MXO29" s="154"/>
      <c r="MXP29" s="154"/>
      <c r="MXQ29" s="154"/>
      <c r="MXR29" s="154"/>
      <c r="MXS29" s="154"/>
      <c r="MXT29" s="154"/>
      <c r="MXU29" s="154"/>
      <c r="MXV29" s="154"/>
      <c r="MXW29" s="154"/>
      <c r="MXX29" s="154"/>
      <c r="MXY29" s="154"/>
      <c r="MXZ29" s="154"/>
      <c r="MYA29" s="154"/>
      <c r="MYB29" s="154"/>
      <c r="MYC29" s="154"/>
      <c r="MYD29" s="154"/>
      <c r="MYE29" s="154"/>
      <c r="MYF29" s="154"/>
      <c r="MYG29" s="154"/>
      <c r="MYH29" s="154"/>
      <c r="MYI29" s="154"/>
      <c r="MYJ29" s="154"/>
      <c r="MYK29" s="154"/>
      <c r="MYL29" s="154"/>
      <c r="MYM29" s="154"/>
      <c r="MYN29" s="154"/>
      <c r="MYO29" s="154"/>
      <c r="MYP29" s="154"/>
      <c r="MYQ29" s="154"/>
      <c r="MYR29" s="154"/>
      <c r="MYS29" s="154"/>
      <c r="MYT29" s="154"/>
      <c r="MYU29" s="154"/>
      <c r="MYV29" s="154"/>
      <c r="MYW29" s="154"/>
      <c r="MYX29" s="154"/>
      <c r="MYY29" s="154"/>
      <c r="MYZ29" s="154"/>
      <c r="MZA29" s="154"/>
      <c r="MZB29" s="154"/>
      <c r="MZC29" s="154"/>
      <c r="MZD29" s="154"/>
      <c r="MZE29" s="154"/>
      <c r="MZF29" s="154"/>
      <c r="MZG29" s="154"/>
      <c r="MZH29" s="154"/>
      <c r="MZI29" s="154"/>
      <c r="MZJ29" s="154"/>
      <c r="MZK29" s="154"/>
      <c r="MZL29" s="154"/>
      <c r="MZM29" s="154"/>
      <c r="MZN29" s="154"/>
      <c r="MZO29" s="154"/>
      <c r="MZP29" s="154"/>
      <c r="MZQ29" s="154"/>
      <c r="MZR29" s="154"/>
      <c r="MZS29" s="154"/>
      <c r="MZT29" s="154"/>
      <c r="MZU29" s="154"/>
      <c r="MZV29" s="154"/>
      <c r="MZW29" s="154"/>
      <c r="MZX29" s="154"/>
      <c r="MZY29" s="154"/>
      <c r="MZZ29" s="154"/>
      <c r="NAA29" s="154"/>
      <c r="NAB29" s="154"/>
      <c r="NAC29" s="154"/>
      <c r="NAD29" s="154"/>
      <c r="NAE29" s="154"/>
      <c r="NAF29" s="154"/>
      <c r="NAG29" s="154"/>
      <c r="NAH29" s="154"/>
      <c r="NAI29" s="154"/>
      <c r="NAJ29" s="154"/>
      <c r="NAK29" s="154"/>
      <c r="NAL29" s="154"/>
      <c r="NAM29" s="154"/>
      <c r="NAN29" s="154"/>
      <c r="NAO29" s="154"/>
      <c r="NAP29" s="154"/>
      <c r="NAQ29" s="154"/>
      <c r="NAR29" s="154"/>
      <c r="NAS29" s="154"/>
      <c r="NAT29" s="154"/>
      <c r="NAU29" s="154"/>
      <c r="NAV29" s="154"/>
      <c r="NAW29" s="154"/>
      <c r="NAX29" s="154"/>
      <c r="NAY29" s="154"/>
      <c r="NAZ29" s="154"/>
      <c r="NBA29" s="154"/>
      <c r="NBB29" s="154"/>
      <c r="NBC29" s="154"/>
      <c r="NBD29" s="154"/>
      <c r="NBE29" s="154"/>
      <c r="NBF29" s="154"/>
      <c r="NBG29" s="154"/>
      <c r="NBH29" s="154"/>
      <c r="NBI29" s="154"/>
      <c r="NBJ29" s="154"/>
      <c r="NBK29" s="154"/>
      <c r="NBL29" s="154"/>
      <c r="NBM29" s="154"/>
      <c r="NBN29" s="154"/>
      <c r="NBO29" s="154"/>
      <c r="NBP29" s="154"/>
      <c r="NBQ29" s="154"/>
      <c r="NBR29" s="154"/>
      <c r="NBS29" s="154"/>
      <c r="NBT29" s="154"/>
      <c r="NBU29" s="154"/>
      <c r="NBV29" s="154"/>
      <c r="NBW29" s="154"/>
      <c r="NBX29" s="154"/>
      <c r="NBY29" s="154"/>
      <c r="NBZ29" s="154"/>
      <c r="NCA29" s="154"/>
      <c r="NCB29" s="154"/>
      <c r="NCC29" s="154"/>
      <c r="NCD29" s="154"/>
      <c r="NCE29" s="154"/>
      <c r="NCF29" s="154"/>
      <c r="NCG29" s="154"/>
      <c r="NCH29" s="154"/>
      <c r="NCI29" s="154"/>
      <c r="NCJ29" s="154"/>
      <c r="NCK29" s="154"/>
      <c r="NCL29" s="154"/>
      <c r="NCM29" s="154"/>
      <c r="NCN29" s="154"/>
      <c r="NCO29" s="154"/>
      <c r="NCP29" s="154"/>
      <c r="NCQ29" s="154"/>
      <c r="NCR29" s="154"/>
      <c r="NCS29" s="154"/>
      <c r="NCT29" s="154"/>
      <c r="NCU29" s="154"/>
      <c r="NCV29" s="154"/>
      <c r="NCW29" s="154"/>
      <c r="NCX29" s="154"/>
      <c r="NCY29" s="154"/>
      <c r="NCZ29" s="154"/>
      <c r="NDA29" s="154"/>
      <c r="NDB29" s="154"/>
      <c r="NDC29" s="154"/>
      <c r="NDD29" s="154"/>
      <c r="NDE29" s="154"/>
      <c r="NDF29" s="154"/>
      <c r="NDG29" s="154"/>
      <c r="NDH29" s="154"/>
      <c r="NDI29" s="154"/>
      <c r="NDJ29" s="154"/>
      <c r="NDK29" s="154"/>
      <c r="NDL29" s="154"/>
      <c r="NDM29" s="154"/>
      <c r="NDN29" s="154"/>
      <c r="NDO29" s="154"/>
      <c r="NDP29" s="154"/>
      <c r="NDQ29" s="154"/>
      <c r="NDR29" s="154"/>
      <c r="NDS29" s="154"/>
      <c r="NDT29" s="154"/>
      <c r="NDU29" s="154"/>
      <c r="NDV29" s="154"/>
      <c r="NDW29" s="154"/>
      <c r="NDX29" s="154"/>
      <c r="NDY29" s="154"/>
      <c r="NDZ29" s="154"/>
      <c r="NEA29" s="154"/>
      <c r="NEB29" s="154"/>
      <c r="NEC29" s="154"/>
      <c r="NED29" s="154"/>
      <c r="NEE29" s="154"/>
      <c r="NEF29" s="154"/>
      <c r="NEG29" s="154"/>
      <c r="NEH29" s="154"/>
      <c r="NEI29" s="154"/>
      <c r="NEJ29" s="154"/>
      <c r="NEK29" s="154"/>
      <c r="NEL29" s="154"/>
      <c r="NEM29" s="154"/>
      <c r="NEN29" s="154"/>
      <c r="NEO29" s="154"/>
      <c r="NEP29" s="154"/>
      <c r="NEQ29" s="154"/>
      <c r="NER29" s="154"/>
      <c r="NES29" s="154"/>
      <c r="NET29" s="154"/>
      <c r="NEU29" s="154"/>
      <c r="NEV29" s="154"/>
      <c r="NEW29" s="154"/>
      <c r="NEX29" s="154"/>
      <c r="NEY29" s="154"/>
      <c r="NEZ29" s="154"/>
      <c r="NFA29" s="154"/>
      <c r="NFB29" s="154"/>
      <c r="NFC29" s="154"/>
      <c r="NFD29" s="154"/>
      <c r="NFE29" s="154"/>
      <c r="NFF29" s="154"/>
      <c r="NFG29" s="154"/>
      <c r="NFH29" s="154"/>
      <c r="NFI29" s="154"/>
      <c r="NFJ29" s="154"/>
      <c r="NFK29" s="154"/>
      <c r="NFL29" s="154"/>
      <c r="NFM29" s="154"/>
      <c r="NFN29" s="154"/>
      <c r="NFO29" s="154"/>
      <c r="NFP29" s="154"/>
      <c r="NFQ29" s="154"/>
      <c r="NFR29" s="154"/>
      <c r="NFS29" s="154"/>
      <c r="NFT29" s="154"/>
      <c r="NFU29" s="154"/>
      <c r="NFV29" s="154"/>
      <c r="NFW29" s="154"/>
      <c r="NFX29" s="154"/>
      <c r="NFY29" s="154"/>
      <c r="NFZ29" s="154"/>
      <c r="NGA29" s="154"/>
      <c r="NGB29" s="154"/>
      <c r="NGC29" s="154"/>
      <c r="NGD29" s="154"/>
      <c r="NGE29" s="154"/>
      <c r="NGF29" s="154"/>
      <c r="NGG29" s="154"/>
      <c r="NGH29" s="154"/>
      <c r="NGI29" s="154"/>
      <c r="NGJ29" s="154"/>
      <c r="NGK29" s="154"/>
      <c r="NGL29" s="154"/>
      <c r="NGM29" s="154"/>
      <c r="NGN29" s="154"/>
      <c r="NGO29" s="154"/>
      <c r="NGP29" s="154"/>
      <c r="NGQ29" s="154"/>
      <c r="NGR29" s="154"/>
      <c r="NGS29" s="154"/>
      <c r="NGT29" s="154"/>
      <c r="NGU29" s="154"/>
      <c r="NGV29" s="154"/>
      <c r="NGW29" s="154"/>
      <c r="NGX29" s="154"/>
      <c r="NGY29" s="154"/>
      <c r="NGZ29" s="154"/>
      <c r="NHA29" s="154"/>
      <c r="NHB29" s="154"/>
      <c r="NHC29" s="154"/>
      <c r="NHD29" s="154"/>
      <c r="NHE29" s="154"/>
      <c r="NHF29" s="154"/>
      <c r="NHG29" s="154"/>
      <c r="NHH29" s="154"/>
      <c r="NHI29" s="154"/>
      <c r="NHJ29" s="154"/>
      <c r="NHK29" s="154"/>
      <c r="NHL29" s="154"/>
      <c r="NHM29" s="154"/>
      <c r="NHN29" s="154"/>
      <c r="NHO29" s="154"/>
      <c r="NHP29" s="154"/>
      <c r="NHQ29" s="154"/>
      <c r="NHR29" s="154"/>
      <c r="NHS29" s="154"/>
      <c r="NHT29" s="154"/>
      <c r="NHU29" s="154"/>
      <c r="NHV29" s="154"/>
      <c r="NHW29" s="154"/>
      <c r="NHX29" s="154"/>
      <c r="NHY29" s="154"/>
      <c r="NHZ29" s="154"/>
      <c r="NIA29" s="154"/>
      <c r="NIB29" s="154"/>
      <c r="NIC29" s="154"/>
      <c r="NID29" s="154"/>
      <c r="NIE29" s="154"/>
      <c r="NIF29" s="154"/>
      <c r="NIG29" s="154"/>
      <c r="NIH29" s="154"/>
      <c r="NII29" s="154"/>
      <c r="NIJ29" s="154"/>
      <c r="NIK29" s="154"/>
      <c r="NIL29" s="154"/>
      <c r="NIM29" s="154"/>
      <c r="NIN29" s="154"/>
      <c r="NIO29" s="154"/>
      <c r="NIP29" s="154"/>
      <c r="NIQ29" s="154"/>
      <c r="NIR29" s="154"/>
      <c r="NIS29" s="154"/>
      <c r="NIT29" s="154"/>
      <c r="NIU29" s="154"/>
      <c r="NIV29" s="154"/>
      <c r="NIW29" s="154"/>
      <c r="NIX29" s="154"/>
      <c r="NIY29" s="154"/>
      <c r="NIZ29" s="154"/>
      <c r="NJA29" s="154"/>
      <c r="NJB29" s="154"/>
      <c r="NJC29" s="154"/>
      <c r="NJD29" s="154"/>
      <c r="NJE29" s="154"/>
      <c r="NJF29" s="154"/>
      <c r="NJG29" s="154"/>
      <c r="NJH29" s="154"/>
      <c r="NJI29" s="154"/>
      <c r="NJJ29" s="154"/>
      <c r="NJK29" s="154"/>
      <c r="NJL29" s="154"/>
      <c r="NJM29" s="154"/>
      <c r="NJN29" s="154"/>
      <c r="NJO29" s="154"/>
      <c r="NJP29" s="154"/>
      <c r="NJQ29" s="154"/>
      <c r="NJR29" s="154"/>
      <c r="NJS29" s="154"/>
      <c r="NJT29" s="154"/>
      <c r="NJU29" s="154"/>
      <c r="NJV29" s="154"/>
      <c r="NJW29" s="154"/>
      <c r="NJX29" s="154"/>
      <c r="NJY29" s="154"/>
      <c r="NJZ29" s="154"/>
      <c r="NKA29" s="154"/>
      <c r="NKB29" s="154"/>
      <c r="NKC29" s="154"/>
      <c r="NKD29" s="154"/>
      <c r="NKE29" s="154"/>
      <c r="NKF29" s="154"/>
      <c r="NKG29" s="154"/>
      <c r="NKH29" s="154"/>
      <c r="NKI29" s="154"/>
      <c r="NKJ29" s="154"/>
      <c r="NKK29" s="154"/>
      <c r="NKL29" s="154"/>
      <c r="NKM29" s="154"/>
      <c r="NKN29" s="154"/>
      <c r="NKO29" s="154"/>
      <c r="NKP29" s="154"/>
      <c r="NKQ29" s="154"/>
      <c r="NKR29" s="154"/>
      <c r="NKS29" s="154"/>
      <c r="NKT29" s="154"/>
      <c r="NKU29" s="154"/>
      <c r="NKV29" s="154"/>
      <c r="NKW29" s="154"/>
      <c r="NKX29" s="154"/>
      <c r="NKY29" s="154"/>
      <c r="NKZ29" s="154"/>
      <c r="NLA29" s="154"/>
      <c r="NLB29" s="154"/>
      <c r="NLC29" s="154"/>
      <c r="NLD29" s="154"/>
      <c r="NLE29" s="154"/>
      <c r="NLF29" s="154"/>
      <c r="NLG29" s="154"/>
      <c r="NLH29" s="154"/>
      <c r="NLI29" s="154"/>
      <c r="NLJ29" s="154"/>
      <c r="NLK29" s="154"/>
      <c r="NLL29" s="154"/>
      <c r="NLM29" s="154"/>
      <c r="NLN29" s="154"/>
      <c r="NLO29" s="154"/>
      <c r="NLP29" s="154"/>
      <c r="NLQ29" s="154"/>
      <c r="NLR29" s="154"/>
      <c r="NLS29" s="154"/>
      <c r="NLT29" s="154"/>
      <c r="NLU29" s="154"/>
      <c r="NLV29" s="154"/>
      <c r="NLW29" s="154"/>
      <c r="NLX29" s="154"/>
      <c r="NLY29" s="154"/>
      <c r="NLZ29" s="154"/>
      <c r="NMA29" s="154"/>
      <c r="NMB29" s="154"/>
      <c r="NMC29" s="154"/>
      <c r="NMD29" s="154"/>
      <c r="NME29" s="154"/>
      <c r="NMF29" s="154"/>
      <c r="NMG29" s="154"/>
      <c r="NMH29" s="154"/>
      <c r="NMI29" s="154"/>
      <c r="NMJ29" s="154"/>
      <c r="NMK29" s="154"/>
      <c r="NML29" s="154"/>
      <c r="NMM29" s="154"/>
      <c r="NMN29" s="154"/>
      <c r="NMO29" s="154"/>
      <c r="NMP29" s="154"/>
      <c r="NMQ29" s="154"/>
      <c r="NMR29" s="154"/>
      <c r="NMS29" s="154"/>
      <c r="NMT29" s="154"/>
      <c r="NMU29" s="154"/>
      <c r="NMV29" s="154"/>
      <c r="NMW29" s="154"/>
      <c r="NMX29" s="154"/>
      <c r="NMY29" s="154"/>
      <c r="NMZ29" s="154"/>
      <c r="NNA29" s="154"/>
      <c r="NNB29" s="154"/>
      <c r="NNC29" s="154"/>
      <c r="NND29" s="154"/>
      <c r="NNE29" s="154"/>
      <c r="NNF29" s="154"/>
      <c r="NNG29" s="154"/>
      <c r="NNH29" s="154"/>
      <c r="NNI29" s="154"/>
      <c r="NNJ29" s="154"/>
      <c r="NNK29" s="154"/>
      <c r="NNL29" s="154"/>
      <c r="NNM29" s="154"/>
      <c r="NNN29" s="154"/>
      <c r="NNO29" s="154"/>
      <c r="NNP29" s="154"/>
      <c r="NNQ29" s="154"/>
      <c r="NNR29" s="154"/>
      <c r="NNS29" s="154"/>
      <c r="NNT29" s="154"/>
      <c r="NNU29" s="154"/>
      <c r="NNV29" s="154"/>
      <c r="NNW29" s="154"/>
      <c r="NNX29" s="154"/>
      <c r="NNY29" s="154"/>
      <c r="NNZ29" s="154"/>
      <c r="NOA29" s="154"/>
      <c r="NOB29" s="154"/>
      <c r="NOC29" s="154"/>
      <c r="NOD29" s="154"/>
      <c r="NOE29" s="154"/>
      <c r="NOF29" s="154"/>
      <c r="NOG29" s="154"/>
      <c r="NOH29" s="154"/>
      <c r="NOI29" s="154"/>
      <c r="NOJ29" s="154"/>
      <c r="NOK29" s="154"/>
      <c r="NOL29" s="154"/>
      <c r="NOM29" s="154"/>
      <c r="NON29" s="154"/>
      <c r="NOO29" s="154"/>
      <c r="NOP29" s="154"/>
      <c r="NOQ29" s="154"/>
      <c r="NOR29" s="154"/>
      <c r="NOS29" s="154"/>
      <c r="NOT29" s="154"/>
      <c r="NOU29" s="154"/>
      <c r="NOV29" s="154"/>
      <c r="NOW29" s="154"/>
      <c r="NOX29" s="154"/>
      <c r="NOY29" s="154"/>
      <c r="NOZ29" s="154"/>
      <c r="NPA29" s="154"/>
      <c r="NPB29" s="154"/>
      <c r="NPC29" s="154"/>
      <c r="NPD29" s="154"/>
      <c r="NPE29" s="154"/>
      <c r="NPF29" s="154"/>
      <c r="NPG29" s="154"/>
      <c r="NPH29" s="154"/>
      <c r="NPI29" s="154"/>
      <c r="NPJ29" s="154"/>
      <c r="NPK29" s="154"/>
      <c r="NPL29" s="154"/>
      <c r="NPM29" s="154"/>
      <c r="NPN29" s="154"/>
      <c r="NPO29" s="154"/>
      <c r="NPP29" s="154"/>
      <c r="NPQ29" s="154"/>
      <c r="NPR29" s="154"/>
      <c r="NPS29" s="154"/>
      <c r="NPT29" s="154"/>
      <c r="NPU29" s="154"/>
      <c r="NPV29" s="154"/>
      <c r="NPW29" s="154"/>
      <c r="NPX29" s="154"/>
      <c r="NPY29" s="154"/>
      <c r="NPZ29" s="154"/>
      <c r="NQA29" s="154"/>
      <c r="NQB29" s="154"/>
      <c r="NQC29" s="154"/>
      <c r="NQD29" s="154"/>
      <c r="NQE29" s="154"/>
      <c r="NQF29" s="154"/>
      <c r="NQG29" s="154"/>
      <c r="NQH29" s="154"/>
      <c r="NQI29" s="154"/>
      <c r="NQJ29" s="154"/>
      <c r="NQK29" s="154"/>
      <c r="NQL29" s="154"/>
      <c r="NQM29" s="154"/>
      <c r="NQN29" s="154"/>
      <c r="NQO29" s="154"/>
      <c r="NQP29" s="154"/>
      <c r="NQQ29" s="154"/>
      <c r="NQR29" s="154"/>
      <c r="NQS29" s="154"/>
      <c r="NQT29" s="154"/>
      <c r="NQU29" s="154"/>
      <c r="NQV29" s="154"/>
      <c r="NQW29" s="154"/>
      <c r="NQX29" s="154"/>
      <c r="NQY29" s="154"/>
      <c r="NQZ29" s="154"/>
      <c r="NRA29" s="154"/>
      <c r="NRB29" s="154"/>
      <c r="NRC29" s="154"/>
      <c r="NRD29" s="154"/>
      <c r="NRE29" s="154"/>
      <c r="NRF29" s="154"/>
      <c r="NRG29" s="154"/>
      <c r="NRH29" s="154"/>
      <c r="NRI29" s="154"/>
      <c r="NRJ29" s="154"/>
      <c r="NRK29" s="154"/>
      <c r="NRL29" s="154"/>
      <c r="NRM29" s="154"/>
      <c r="NRN29" s="154"/>
      <c r="NRO29" s="154"/>
      <c r="NRP29" s="154"/>
      <c r="NRQ29" s="154"/>
      <c r="NRR29" s="154"/>
      <c r="NRS29" s="154"/>
      <c r="NRT29" s="154"/>
      <c r="NRU29" s="154"/>
      <c r="NRV29" s="154"/>
      <c r="NRW29" s="154"/>
      <c r="NRX29" s="154"/>
      <c r="NRY29" s="154"/>
      <c r="NRZ29" s="154"/>
      <c r="NSA29" s="154"/>
      <c r="NSB29" s="154"/>
      <c r="NSC29" s="154"/>
      <c r="NSD29" s="154"/>
      <c r="NSE29" s="154"/>
      <c r="NSF29" s="154"/>
      <c r="NSG29" s="154"/>
      <c r="NSH29" s="154"/>
      <c r="NSI29" s="154"/>
      <c r="NSJ29" s="154"/>
      <c r="NSK29" s="154"/>
      <c r="NSL29" s="154"/>
      <c r="NSM29" s="154"/>
      <c r="NSN29" s="154"/>
      <c r="NSO29" s="154"/>
      <c r="NSP29" s="154"/>
      <c r="NSQ29" s="154"/>
      <c r="NSR29" s="154"/>
      <c r="NSS29" s="154"/>
      <c r="NST29" s="154"/>
      <c r="NSU29" s="154"/>
      <c r="NSV29" s="154"/>
      <c r="NSW29" s="154"/>
      <c r="NSX29" s="154"/>
      <c r="NSY29" s="154"/>
      <c r="NSZ29" s="154"/>
      <c r="NTA29" s="154"/>
      <c r="NTB29" s="154"/>
      <c r="NTC29" s="154"/>
      <c r="NTD29" s="154"/>
      <c r="NTE29" s="154"/>
      <c r="NTF29" s="154"/>
      <c r="NTG29" s="154"/>
      <c r="NTH29" s="154"/>
      <c r="NTI29" s="154"/>
      <c r="NTJ29" s="154"/>
      <c r="NTK29" s="154"/>
      <c r="NTL29" s="154"/>
      <c r="NTM29" s="154"/>
      <c r="NTN29" s="154"/>
      <c r="NTO29" s="154"/>
      <c r="NTP29" s="154"/>
      <c r="NTQ29" s="154"/>
      <c r="NTR29" s="154"/>
      <c r="NTS29" s="154"/>
      <c r="NTT29" s="154"/>
      <c r="NTU29" s="154"/>
      <c r="NTV29" s="154"/>
      <c r="NTW29" s="154"/>
      <c r="NTX29" s="154"/>
      <c r="NTY29" s="154"/>
      <c r="NTZ29" s="154"/>
      <c r="NUA29" s="154"/>
      <c r="NUB29" s="154"/>
      <c r="NUC29" s="154"/>
      <c r="NUD29" s="154"/>
      <c r="NUE29" s="154"/>
      <c r="NUF29" s="154"/>
      <c r="NUG29" s="154"/>
      <c r="NUH29" s="154"/>
      <c r="NUI29" s="154"/>
      <c r="NUJ29" s="154"/>
      <c r="NUK29" s="154"/>
      <c r="NUL29" s="154"/>
      <c r="NUM29" s="154"/>
      <c r="NUN29" s="154"/>
      <c r="NUO29" s="154"/>
      <c r="NUP29" s="154"/>
      <c r="NUQ29" s="154"/>
      <c r="NUR29" s="154"/>
      <c r="NUS29" s="154"/>
      <c r="NUT29" s="154"/>
      <c r="NUU29" s="154"/>
      <c r="NUV29" s="154"/>
      <c r="NUW29" s="154"/>
      <c r="NUX29" s="154"/>
      <c r="NUY29" s="154"/>
      <c r="NUZ29" s="154"/>
      <c r="NVA29" s="154"/>
      <c r="NVB29" s="154"/>
      <c r="NVC29" s="154"/>
      <c r="NVD29" s="154"/>
      <c r="NVE29" s="154"/>
      <c r="NVF29" s="154"/>
      <c r="NVG29" s="154"/>
      <c r="NVH29" s="154"/>
      <c r="NVI29" s="154"/>
      <c r="NVJ29" s="154"/>
      <c r="NVK29" s="154"/>
      <c r="NVL29" s="154"/>
      <c r="NVM29" s="154"/>
      <c r="NVN29" s="154"/>
      <c r="NVO29" s="154"/>
      <c r="NVP29" s="154"/>
      <c r="NVQ29" s="154"/>
      <c r="NVR29" s="154"/>
      <c r="NVS29" s="154"/>
      <c r="NVT29" s="154"/>
      <c r="NVU29" s="154"/>
      <c r="NVV29" s="154"/>
      <c r="NVW29" s="154"/>
      <c r="NVX29" s="154"/>
      <c r="NVY29" s="154"/>
      <c r="NVZ29" s="154"/>
      <c r="NWA29" s="154"/>
      <c r="NWB29" s="154"/>
      <c r="NWC29" s="154"/>
      <c r="NWD29" s="154"/>
      <c r="NWE29" s="154"/>
      <c r="NWF29" s="154"/>
      <c r="NWG29" s="154"/>
      <c r="NWH29" s="154"/>
      <c r="NWI29" s="154"/>
      <c r="NWJ29" s="154"/>
      <c r="NWK29" s="154"/>
      <c r="NWL29" s="154"/>
      <c r="NWM29" s="154"/>
      <c r="NWN29" s="154"/>
      <c r="NWO29" s="154"/>
      <c r="NWP29" s="154"/>
      <c r="NWQ29" s="154"/>
      <c r="NWR29" s="154"/>
      <c r="NWS29" s="154"/>
      <c r="NWT29" s="154"/>
      <c r="NWU29" s="154"/>
      <c r="NWV29" s="154"/>
      <c r="NWW29" s="154"/>
      <c r="NWX29" s="154"/>
      <c r="NWY29" s="154"/>
      <c r="NWZ29" s="154"/>
      <c r="NXA29" s="154"/>
      <c r="NXB29" s="154"/>
      <c r="NXC29" s="154"/>
      <c r="NXD29" s="154"/>
      <c r="NXE29" s="154"/>
      <c r="NXF29" s="154"/>
      <c r="NXG29" s="154"/>
      <c r="NXH29" s="154"/>
      <c r="NXI29" s="154"/>
      <c r="NXJ29" s="154"/>
      <c r="NXK29" s="154"/>
      <c r="NXL29" s="154"/>
      <c r="NXM29" s="154"/>
      <c r="NXN29" s="154"/>
      <c r="NXO29" s="154"/>
      <c r="NXP29" s="154"/>
      <c r="NXQ29" s="154"/>
      <c r="NXR29" s="154"/>
      <c r="NXS29" s="154"/>
      <c r="NXT29" s="154"/>
      <c r="NXU29" s="154"/>
      <c r="NXV29" s="154"/>
      <c r="NXW29" s="154"/>
      <c r="NXX29" s="154"/>
      <c r="NXY29" s="154"/>
      <c r="NXZ29" s="154"/>
      <c r="NYA29" s="154"/>
      <c r="NYB29" s="154"/>
      <c r="NYC29" s="154"/>
      <c r="NYD29" s="154"/>
      <c r="NYE29" s="154"/>
      <c r="NYF29" s="154"/>
      <c r="NYG29" s="154"/>
      <c r="NYH29" s="154"/>
      <c r="NYI29" s="154"/>
      <c r="NYJ29" s="154"/>
      <c r="NYK29" s="154"/>
      <c r="NYL29" s="154"/>
      <c r="NYM29" s="154"/>
      <c r="NYN29" s="154"/>
      <c r="NYO29" s="154"/>
      <c r="NYP29" s="154"/>
      <c r="NYQ29" s="154"/>
      <c r="NYR29" s="154"/>
      <c r="NYS29" s="154"/>
      <c r="NYT29" s="154"/>
      <c r="NYU29" s="154"/>
      <c r="NYV29" s="154"/>
      <c r="NYW29" s="154"/>
      <c r="NYX29" s="154"/>
      <c r="NYY29" s="154"/>
      <c r="NYZ29" s="154"/>
      <c r="NZA29" s="154"/>
      <c r="NZB29" s="154"/>
      <c r="NZC29" s="154"/>
      <c r="NZD29" s="154"/>
      <c r="NZE29" s="154"/>
      <c r="NZF29" s="154"/>
      <c r="NZG29" s="154"/>
      <c r="NZH29" s="154"/>
      <c r="NZI29" s="154"/>
      <c r="NZJ29" s="154"/>
      <c r="NZK29" s="154"/>
      <c r="NZL29" s="154"/>
      <c r="NZM29" s="154"/>
      <c r="NZN29" s="154"/>
      <c r="NZO29" s="154"/>
      <c r="NZP29" s="154"/>
      <c r="NZQ29" s="154"/>
      <c r="NZR29" s="154"/>
      <c r="NZS29" s="154"/>
      <c r="NZT29" s="154"/>
      <c r="NZU29" s="154"/>
      <c r="NZV29" s="154"/>
      <c r="NZW29" s="154"/>
      <c r="NZX29" s="154"/>
      <c r="NZY29" s="154"/>
      <c r="NZZ29" s="154"/>
      <c r="OAA29" s="154"/>
      <c r="OAB29" s="154"/>
      <c r="OAC29" s="154"/>
      <c r="OAD29" s="154"/>
      <c r="OAE29" s="154"/>
      <c r="OAF29" s="154"/>
      <c r="OAG29" s="154"/>
      <c r="OAH29" s="154"/>
      <c r="OAI29" s="154"/>
      <c r="OAJ29" s="154"/>
      <c r="OAK29" s="154"/>
      <c r="OAL29" s="154"/>
      <c r="OAM29" s="154"/>
      <c r="OAN29" s="154"/>
      <c r="OAO29" s="154"/>
      <c r="OAP29" s="154"/>
      <c r="OAQ29" s="154"/>
      <c r="OAR29" s="154"/>
      <c r="OAS29" s="154"/>
      <c r="OAT29" s="154"/>
      <c r="OAU29" s="154"/>
      <c r="OAV29" s="154"/>
      <c r="OAW29" s="154"/>
      <c r="OAX29" s="154"/>
      <c r="OAY29" s="154"/>
      <c r="OAZ29" s="154"/>
      <c r="OBA29" s="154"/>
      <c r="OBB29" s="154"/>
      <c r="OBC29" s="154"/>
      <c r="OBD29" s="154"/>
      <c r="OBE29" s="154"/>
      <c r="OBF29" s="154"/>
      <c r="OBG29" s="154"/>
      <c r="OBH29" s="154"/>
      <c r="OBI29" s="154"/>
      <c r="OBJ29" s="154"/>
      <c r="OBK29" s="154"/>
      <c r="OBL29" s="154"/>
      <c r="OBM29" s="154"/>
      <c r="OBN29" s="154"/>
      <c r="OBO29" s="154"/>
      <c r="OBP29" s="154"/>
      <c r="OBQ29" s="154"/>
      <c r="OBR29" s="154"/>
      <c r="OBS29" s="154"/>
      <c r="OBT29" s="154"/>
      <c r="OBU29" s="154"/>
      <c r="OBV29" s="154"/>
      <c r="OBW29" s="154"/>
      <c r="OBX29" s="154"/>
      <c r="OBY29" s="154"/>
      <c r="OBZ29" s="154"/>
      <c r="OCA29" s="154"/>
      <c r="OCB29" s="154"/>
      <c r="OCC29" s="154"/>
      <c r="OCD29" s="154"/>
      <c r="OCE29" s="154"/>
      <c r="OCF29" s="154"/>
      <c r="OCG29" s="154"/>
      <c r="OCH29" s="154"/>
      <c r="OCI29" s="154"/>
      <c r="OCJ29" s="154"/>
      <c r="OCK29" s="154"/>
      <c r="OCL29" s="154"/>
      <c r="OCM29" s="154"/>
      <c r="OCN29" s="154"/>
      <c r="OCO29" s="154"/>
      <c r="OCP29" s="154"/>
      <c r="OCQ29" s="154"/>
      <c r="OCR29" s="154"/>
      <c r="OCS29" s="154"/>
      <c r="OCT29" s="154"/>
      <c r="OCU29" s="154"/>
      <c r="OCV29" s="154"/>
      <c r="OCW29" s="154"/>
      <c r="OCX29" s="154"/>
      <c r="OCY29" s="154"/>
      <c r="OCZ29" s="154"/>
      <c r="ODA29" s="154"/>
      <c r="ODB29" s="154"/>
      <c r="ODC29" s="154"/>
      <c r="ODD29" s="154"/>
      <c r="ODE29" s="154"/>
      <c r="ODF29" s="154"/>
      <c r="ODG29" s="154"/>
      <c r="ODH29" s="154"/>
      <c r="ODI29" s="154"/>
      <c r="ODJ29" s="154"/>
      <c r="ODK29" s="154"/>
      <c r="ODL29" s="154"/>
      <c r="ODM29" s="154"/>
      <c r="ODN29" s="154"/>
      <c r="ODO29" s="154"/>
      <c r="ODP29" s="154"/>
      <c r="ODQ29" s="154"/>
      <c r="ODR29" s="154"/>
      <c r="ODS29" s="154"/>
      <c r="ODT29" s="154"/>
      <c r="ODU29" s="154"/>
      <c r="ODV29" s="154"/>
      <c r="ODW29" s="154"/>
      <c r="ODX29" s="154"/>
      <c r="ODY29" s="154"/>
      <c r="ODZ29" s="154"/>
      <c r="OEA29" s="154"/>
      <c r="OEB29" s="154"/>
      <c r="OEC29" s="154"/>
      <c r="OED29" s="154"/>
      <c r="OEE29" s="154"/>
      <c r="OEF29" s="154"/>
      <c r="OEG29" s="154"/>
      <c r="OEH29" s="154"/>
      <c r="OEI29" s="154"/>
      <c r="OEJ29" s="154"/>
      <c r="OEK29" s="154"/>
      <c r="OEL29" s="154"/>
      <c r="OEM29" s="154"/>
      <c r="OEN29" s="154"/>
      <c r="OEO29" s="154"/>
      <c r="OEP29" s="154"/>
      <c r="OEQ29" s="154"/>
      <c r="OER29" s="154"/>
      <c r="OES29" s="154"/>
      <c r="OET29" s="154"/>
      <c r="OEU29" s="154"/>
      <c r="OEV29" s="154"/>
      <c r="OEW29" s="154"/>
      <c r="OEX29" s="154"/>
      <c r="OEY29" s="154"/>
      <c r="OEZ29" s="154"/>
      <c r="OFA29" s="154"/>
      <c r="OFB29" s="154"/>
      <c r="OFC29" s="154"/>
      <c r="OFD29" s="154"/>
      <c r="OFE29" s="154"/>
      <c r="OFF29" s="154"/>
      <c r="OFG29" s="154"/>
      <c r="OFH29" s="154"/>
      <c r="OFI29" s="154"/>
      <c r="OFJ29" s="154"/>
      <c r="OFK29" s="154"/>
      <c r="OFL29" s="154"/>
      <c r="OFM29" s="154"/>
      <c r="OFN29" s="154"/>
      <c r="OFO29" s="154"/>
      <c r="OFP29" s="154"/>
      <c r="OFQ29" s="154"/>
      <c r="OFR29" s="154"/>
      <c r="OFS29" s="154"/>
      <c r="OFT29" s="154"/>
      <c r="OFU29" s="154"/>
      <c r="OFV29" s="154"/>
      <c r="OFW29" s="154"/>
      <c r="OFX29" s="154"/>
      <c r="OFY29" s="154"/>
      <c r="OFZ29" s="154"/>
      <c r="OGA29" s="154"/>
      <c r="OGB29" s="154"/>
      <c r="OGC29" s="154"/>
      <c r="OGD29" s="154"/>
      <c r="OGE29" s="154"/>
      <c r="OGF29" s="154"/>
      <c r="OGG29" s="154"/>
      <c r="OGH29" s="154"/>
      <c r="OGI29" s="154"/>
      <c r="OGJ29" s="154"/>
      <c r="OGK29" s="154"/>
      <c r="OGL29" s="154"/>
      <c r="OGM29" s="154"/>
      <c r="OGN29" s="154"/>
      <c r="OGO29" s="154"/>
      <c r="OGP29" s="154"/>
      <c r="OGQ29" s="154"/>
      <c r="OGR29" s="154"/>
      <c r="OGS29" s="154"/>
      <c r="OGT29" s="154"/>
      <c r="OGU29" s="154"/>
      <c r="OGV29" s="154"/>
      <c r="OGW29" s="154"/>
      <c r="OGX29" s="154"/>
      <c r="OGY29" s="154"/>
      <c r="OGZ29" s="154"/>
      <c r="OHA29" s="154"/>
      <c r="OHB29" s="154"/>
      <c r="OHC29" s="154"/>
      <c r="OHD29" s="154"/>
      <c r="OHE29" s="154"/>
      <c r="OHF29" s="154"/>
      <c r="OHG29" s="154"/>
      <c r="OHH29" s="154"/>
      <c r="OHI29" s="154"/>
      <c r="OHJ29" s="154"/>
      <c r="OHK29" s="154"/>
      <c r="OHL29" s="154"/>
      <c r="OHM29" s="154"/>
      <c r="OHN29" s="154"/>
      <c r="OHO29" s="154"/>
      <c r="OHP29" s="154"/>
      <c r="OHQ29" s="154"/>
      <c r="OHR29" s="154"/>
      <c r="OHS29" s="154"/>
      <c r="OHT29" s="154"/>
      <c r="OHU29" s="154"/>
      <c r="OHV29" s="154"/>
      <c r="OHW29" s="154"/>
      <c r="OHX29" s="154"/>
      <c r="OHY29" s="154"/>
      <c r="OHZ29" s="154"/>
      <c r="OIA29" s="154"/>
      <c r="OIB29" s="154"/>
      <c r="OIC29" s="154"/>
      <c r="OID29" s="154"/>
      <c r="OIE29" s="154"/>
      <c r="OIF29" s="154"/>
      <c r="OIG29" s="154"/>
      <c r="OIH29" s="154"/>
      <c r="OII29" s="154"/>
      <c r="OIJ29" s="154"/>
      <c r="OIK29" s="154"/>
      <c r="OIL29" s="154"/>
      <c r="OIM29" s="154"/>
      <c r="OIN29" s="154"/>
      <c r="OIO29" s="154"/>
      <c r="OIP29" s="154"/>
      <c r="OIQ29" s="154"/>
      <c r="OIR29" s="154"/>
      <c r="OIS29" s="154"/>
      <c r="OIT29" s="154"/>
      <c r="OIU29" s="154"/>
      <c r="OIV29" s="154"/>
      <c r="OIW29" s="154"/>
      <c r="OIX29" s="154"/>
      <c r="OIY29" s="154"/>
      <c r="OIZ29" s="154"/>
      <c r="OJA29" s="154"/>
      <c r="OJB29" s="154"/>
      <c r="OJC29" s="154"/>
      <c r="OJD29" s="154"/>
      <c r="OJE29" s="154"/>
      <c r="OJF29" s="154"/>
      <c r="OJG29" s="154"/>
      <c r="OJH29" s="154"/>
      <c r="OJI29" s="154"/>
      <c r="OJJ29" s="154"/>
      <c r="OJK29" s="154"/>
      <c r="OJL29" s="154"/>
      <c r="OJM29" s="154"/>
      <c r="OJN29" s="154"/>
      <c r="OJO29" s="154"/>
      <c r="OJP29" s="154"/>
      <c r="OJQ29" s="154"/>
      <c r="OJR29" s="154"/>
      <c r="OJS29" s="154"/>
      <c r="OJT29" s="154"/>
      <c r="OJU29" s="154"/>
      <c r="OJV29" s="154"/>
      <c r="OJW29" s="154"/>
      <c r="OJX29" s="154"/>
      <c r="OJY29" s="154"/>
      <c r="OJZ29" s="154"/>
      <c r="OKA29" s="154"/>
      <c r="OKB29" s="154"/>
      <c r="OKC29" s="154"/>
      <c r="OKD29" s="154"/>
      <c r="OKE29" s="154"/>
      <c r="OKF29" s="154"/>
      <c r="OKG29" s="154"/>
      <c r="OKH29" s="154"/>
      <c r="OKI29" s="154"/>
      <c r="OKJ29" s="154"/>
      <c r="OKK29" s="154"/>
      <c r="OKL29" s="154"/>
      <c r="OKM29" s="154"/>
      <c r="OKN29" s="154"/>
      <c r="OKO29" s="154"/>
      <c r="OKP29" s="154"/>
      <c r="OKQ29" s="154"/>
      <c r="OKR29" s="154"/>
      <c r="OKS29" s="154"/>
      <c r="OKT29" s="154"/>
      <c r="OKU29" s="154"/>
      <c r="OKV29" s="154"/>
      <c r="OKW29" s="154"/>
      <c r="OKX29" s="154"/>
      <c r="OKY29" s="154"/>
      <c r="OKZ29" s="154"/>
      <c r="OLA29" s="154"/>
      <c r="OLB29" s="154"/>
      <c r="OLC29" s="154"/>
      <c r="OLD29" s="154"/>
      <c r="OLE29" s="154"/>
      <c r="OLF29" s="154"/>
      <c r="OLG29" s="154"/>
      <c r="OLH29" s="154"/>
      <c r="OLI29" s="154"/>
      <c r="OLJ29" s="154"/>
      <c r="OLK29" s="154"/>
      <c r="OLL29" s="154"/>
      <c r="OLM29" s="154"/>
      <c r="OLN29" s="154"/>
      <c r="OLO29" s="154"/>
      <c r="OLP29" s="154"/>
      <c r="OLQ29" s="154"/>
      <c r="OLR29" s="154"/>
      <c r="OLS29" s="154"/>
      <c r="OLT29" s="154"/>
      <c r="OLU29" s="154"/>
      <c r="OLV29" s="154"/>
      <c r="OLW29" s="154"/>
      <c r="OLX29" s="154"/>
      <c r="OLY29" s="154"/>
      <c r="OLZ29" s="154"/>
      <c r="OMA29" s="154"/>
      <c r="OMB29" s="154"/>
      <c r="OMC29" s="154"/>
      <c r="OMD29" s="154"/>
      <c r="OME29" s="154"/>
      <c r="OMF29" s="154"/>
      <c r="OMG29" s="154"/>
      <c r="OMH29" s="154"/>
      <c r="OMI29" s="154"/>
      <c r="OMJ29" s="154"/>
      <c r="OMK29" s="154"/>
      <c r="OML29" s="154"/>
      <c r="OMM29" s="154"/>
      <c r="OMN29" s="154"/>
      <c r="OMO29" s="154"/>
      <c r="OMP29" s="154"/>
      <c r="OMQ29" s="154"/>
      <c r="OMR29" s="154"/>
      <c r="OMS29" s="154"/>
      <c r="OMT29" s="154"/>
      <c r="OMU29" s="154"/>
      <c r="OMV29" s="154"/>
      <c r="OMW29" s="154"/>
      <c r="OMX29" s="154"/>
      <c r="OMY29" s="154"/>
      <c r="OMZ29" s="154"/>
      <c r="ONA29" s="154"/>
      <c r="ONB29" s="154"/>
      <c r="ONC29" s="154"/>
      <c r="OND29" s="154"/>
      <c r="ONE29" s="154"/>
      <c r="ONF29" s="154"/>
      <c r="ONG29" s="154"/>
      <c r="ONH29" s="154"/>
      <c r="ONI29" s="154"/>
      <c r="ONJ29" s="154"/>
      <c r="ONK29" s="154"/>
      <c r="ONL29" s="154"/>
      <c r="ONM29" s="154"/>
      <c r="ONN29" s="154"/>
      <c r="ONO29" s="154"/>
      <c r="ONP29" s="154"/>
      <c r="ONQ29" s="154"/>
      <c r="ONR29" s="154"/>
      <c r="ONS29" s="154"/>
      <c r="ONT29" s="154"/>
      <c r="ONU29" s="154"/>
      <c r="ONV29" s="154"/>
      <c r="ONW29" s="154"/>
      <c r="ONX29" s="154"/>
      <c r="ONY29" s="154"/>
      <c r="ONZ29" s="154"/>
      <c r="OOA29" s="154"/>
      <c r="OOB29" s="154"/>
      <c r="OOC29" s="154"/>
      <c r="OOD29" s="154"/>
      <c r="OOE29" s="154"/>
      <c r="OOF29" s="154"/>
      <c r="OOG29" s="154"/>
      <c r="OOH29" s="154"/>
      <c r="OOI29" s="154"/>
      <c r="OOJ29" s="154"/>
      <c r="OOK29" s="154"/>
      <c r="OOL29" s="154"/>
      <c r="OOM29" s="154"/>
      <c r="OON29" s="154"/>
      <c r="OOO29" s="154"/>
      <c r="OOP29" s="154"/>
      <c r="OOQ29" s="154"/>
      <c r="OOR29" s="154"/>
      <c r="OOS29" s="154"/>
      <c r="OOT29" s="154"/>
      <c r="OOU29" s="154"/>
      <c r="OOV29" s="154"/>
      <c r="OOW29" s="154"/>
      <c r="OOX29" s="154"/>
      <c r="OOY29" s="154"/>
      <c r="OOZ29" s="154"/>
      <c r="OPA29" s="154"/>
      <c r="OPB29" s="154"/>
      <c r="OPC29" s="154"/>
      <c r="OPD29" s="154"/>
      <c r="OPE29" s="154"/>
      <c r="OPF29" s="154"/>
      <c r="OPG29" s="154"/>
      <c r="OPH29" s="154"/>
      <c r="OPI29" s="154"/>
      <c r="OPJ29" s="154"/>
      <c r="OPK29" s="154"/>
      <c r="OPL29" s="154"/>
      <c r="OPM29" s="154"/>
      <c r="OPN29" s="154"/>
      <c r="OPO29" s="154"/>
      <c r="OPP29" s="154"/>
      <c r="OPQ29" s="154"/>
      <c r="OPR29" s="154"/>
      <c r="OPS29" s="154"/>
      <c r="OPT29" s="154"/>
      <c r="OPU29" s="154"/>
      <c r="OPV29" s="154"/>
      <c r="OPW29" s="154"/>
      <c r="OPX29" s="154"/>
      <c r="OPY29" s="154"/>
      <c r="OPZ29" s="154"/>
      <c r="OQA29" s="154"/>
      <c r="OQB29" s="154"/>
      <c r="OQC29" s="154"/>
      <c r="OQD29" s="154"/>
      <c r="OQE29" s="154"/>
      <c r="OQF29" s="154"/>
      <c r="OQG29" s="154"/>
      <c r="OQH29" s="154"/>
      <c r="OQI29" s="154"/>
      <c r="OQJ29" s="154"/>
      <c r="OQK29" s="154"/>
      <c r="OQL29" s="154"/>
      <c r="OQM29" s="154"/>
      <c r="OQN29" s="154"/>
      <c r="OQO29" s="154"/>
      <c r="OQP29" s="154"/>
      <c r="OQQ29" s="154"/>
      <c r="OQR29" s="154"/>
      <c r="OQS29" s="154"/>
      <c r="OQT29" s="154"/>
      <c r="OQU29" s="154"/>
      <c r="OQV29" s="154"/>
      <c r="OQW29" s="154"/>
      <c r="OQX29" s="154"/>
      <c r="OQY29" s="154"/>
      <c r="OQZ29" s="154"/>
      <c r="ORA29" s="154"/>
      <c r="ORB29" s="154"/>
      <c r="ORC29" s="154"/>
      <c r="ORD29" s="154"/>
      <c r="ORE29" s="154"/>
      <c r="ORF29" s="154"/>
      <c r="ORG29" s="154"/>
      <c r="ORH29" s="154"/>
      <c r="ORI29" s="154"/>
      <c r="ORJ29" s="154"/>
      <c r="ORK29" s="154"/>
      <c r="ORL29" s="154"/>
      <c r="ORM29" s="154"/>
      <c r="ORN29" s="154"/>
      <c r="ORO29" s="154"/>
      <c r="ORP29" s="154"/>
      <c r="ORQ29" s="154"/>
      <c r="ORR29" s="154"/>
      <c r="ORS29" s="154"/>
      <c r="ORT29" s="154"/>
      <c r="ORU29" s="154"/>
      <c r="ORV29" s="154"/>
      <c r="ORW29" s="154"/>
      <c r="ORX29" s="154"/>
      <c r="ORY29" s="154"/>
      <c r="ORZ29" s="154"/>
      <c r="OSA29" s="154"/>
      <c r="OSB29" s="154"/>
      <c r="OSC29" s="154"/>
      <c r="OSD29" s="154"/>
      <c r="OSE29" s="154"/>
      <c r="OSF29" s="154"/>
      <c r="OSG29" s="154"/>
      <c r="OSH29" s="154"/>
      <c r="OSI29" s="154"/>
      <c r="OSJ29" s="154"/>
      <c r="OSK29" s="154"/>
      <c r="OSL29" s="154"/>
      <c r="OSM29" s="154"/>
      <c r="OSN29" s="154"/>
      <c r="OSO29" s="154"/>
      <c r="OSP29" s="154"/>
      <c r="OSQ29" s="154"/>
      <c r="OSR29" s="154"/>
      <c r="OSS29" s="154"/>
      <c r="OST29" s="154"/>
      <c r="OSU29" s="154"/>
      <c r="OSV29" s="154"/>
      <c r="OSW29" s="154"/>
      <c r="OSX29" s="154"/>
      <c r="OSY29" s="154"/>
      <c r="OSZ29" s="154"/>
      <c r="OTA29" s="154"/>
      <c r="OTB29" s="154"/>
      <c r="OTC29" s="154"/>
      <c r="OTD29" s="154"/>
      <c r="OTE29" s="154"/>
      <c r="OTF29" s="154"/>
      <c r="OTG29" s="154"/>
      <c r="OTH29" s="154"/>
      <c r="OTI29" s="154"/>
      <c r="OTJ29" s="154"/>
      <c r="OTK29" s="154"/>
      <c r="OTL29" s="154"/>
      <c r="OTM29" s="154"/>
      <c r="OTN29" s="154"/>
      <c r="OTO29" s="154"/>
      <c r="OTP29" s="154"/>
      <c r="OTQ29" s="154"/>
      <c r="OTR29" s="154"/>
      <c r="OTS29" s="154"/>
      <c r="OTT29" s="154"/>
      <c r="OTU29" s="154"/>
      <c r="OTV29" s="154"/>
      <c r="OTW29" s="154"/>
      <c r="OTX29" s="154"/>
      <c r="OTY29" s="154"/>
      <c r="OTZ29" s="154"/>
      <c r="OUA29" s="154"/>
      <c r="OUB29" s="154"/>
      <c r="OUC29" s="154"/>
      <c r="OUD29" s="154"/>
      <c r="OUE29" s="154"/>
      <c r="OUF29" s="154"/>
      <c r="OUG29" s="154"/>
      <c r="OUH29" s="154"/>
      <c r="OUI29" s="154"/>
      <c r="OUJ29" s="154"/>
      <c r="OUK29" s="154"/>
      <c r="OUL29" s="154"/>
      <c r="OUM29" s="154"/>
      <c r="OUN29" s="154"/>
      <c r="OUO29" s="154"/>
      <c r="OUP29" s="154"/>
      <c r="OUQ29" s="154"/>
      <c r="OUR29" s="154"/>
      <c r="OUS29" s="154"/>
      <c r="OUT29" s="154"/>
      <c r="OUU29" s="154"/>
      <c r="OUV29" s="154"/>
      <c r="OUW29" s="154"/>
      <c r="OUX29" s="154"/>
      <c r="OUY29" s="154"/>
      <c r="OUZ29" s="154"/>
      <c r="OVA29" s="154"/>
      <c r="OVB29" s="154"/>
      <c r="OVC29" s="154"/>
      <c r="OVD29" s="154"/>
      <c r="OVE29" s="154"/>
      <c r="OVF29" s="154"/>
      <c r="OVG29" s="154"/>
      <c r="OVH29" s="154"/>
      <c r="OVI29" s="154"/>
      <c r="OVJ29" s="154"/>
      <c r="OVK29" s="154"/>
      <c r="OVL29" s="154"/>
      <c r="OVM29" s="154"/>
      <c r="OVN29" s="154"/>
      <c r="OVO29" s="154"/>
      <c r="OVP29" s="154"/>
      <c r="OVQ29" s="154"/>
      <c r="OVR29" s="154"/>
      <c r="OVS29" s="154"/>
      <c r="OVT29" s="154"/>
      <c r="OVU29" s="154"/>
      <c r="OVV29" s="154"/>
      <c r="OVW29" s="154"/>
      <c r="OVX29" s="154"/>
      <c r="OVY29" s="154"/>
      <c r="OVZ29" s="154"/>
      <c r="OWA29" s="154"/>
      <c r="OWB29" s="154"/>
      <c r="OWC29" s="154"/>
      <c r="OWD29" s="154"/>
      <c r="OWE29" s="154"/>
      <c r="OWF29" s="154"/>
      <c r="OWG29" s="154"/>
      <c r="OWH29" s="154"/>
      <c r="OWI29" s="154"/>
      <c r="OWJ29" s="154"/>
      <c r="OWK29" s="154"/>
      <c r="OWL29" s="154"/>
      <c r="OWM29" s="154"/>
      <c r="OWN29" s="154"/>
      <c r="OWO29" s="154"/>
      <c r="OWP29" s="154"/>
      <c r="OWQ29" s="154"/>
      <c r="OWR29" s="154"/>
      <c r="OWS29" s="154"/>
      <c r="OWT29" s="154"/>
      <c r="OWU29" s="154"/>
      <c r="OWV29" s="154"/>
      <c r="OWW29" s="154"/>
      <c r="OWX29" s="154"/>
      <c r="OWY29" s="154"/>
      <c r="OWZ29" s="154"/>
      <c r="OXA29" s="154"/>
      <c r="OXB29" s="154"/>
      <c r="OXC29" s="154"/>
      <c r="OXD29" s="154"/>
      <c r="OXE29" s="154"/>
      <c r="OXF29" s="154"/>
      <c r="OXG29" s="154"/>
      <c r="OXH29" s="154"/>
      <c r="OXI29" s="154"/>
      <c r="OXJ29" s="154"/>
      <c r="OXK29" s="154"/>
      <c r="OXL29" s="154"/>
      <c r="OXM29" s="154"/>
      <c r="OXN29" s="154"/>
      <c r="OXO29" s="154"/>
      <c r="OXP29" s="154"/>
      <c r="OXQ29" s="154"/>
      <c r="OXR29" s="154"/>
      <c r="OXS29" s="154"/>
      <c r="OXT29" s="154"/>
      <c r="OXU29" s="154"/>
      <c r="OXV29" s="154"/>
      <c r="OXW29" s="154"/>
      <c r="OXX29" s="154"/>
      <c r="OXY29" s="154"/>
      <c r="OXZ29" s="154"/>
      <c r="OYA29" s="154"/>
      <c r="OYB29" s="154"/>
      <c r="OYC29" s="154"/>
      <c r="OYD29" s="154"/>
      <c r="OYE29" s="154"/>
      <c r="OYF29" s="154"/>
      <c r="OYG29" s="154"/>
      <c r="OYH29" s="154"/>
      <c r="OYI29" s="154"/>
      <c r="OYJ29" s="154"/>
      <c r="OYK29" s="154"/>
      <c r="OYL29" s="154"/>
      <c r="OYM29" s="154"/>
      <c r="OYN29" s="154"/>
      <c r="OYO29" s="154"/>
      <c r="OYP29" s="154"/>
      <c r="OYQ29" s="154"/>
      <c r="OYR29" s="154"/>
      <c r="OYS29" s="154"/>
      <c r="OYT29" s="154"/>
      <c r="OYU29" s="154"/>
      <c r="OYV29" s="154"/>
      <c r="OYW29" s="154"/>
      <c r="OYX29" s="154"/>
      <c r="OYY29" s="154"/>
      <c r="OYZ29" s="154"/>
      <c r="OZA29" s="154"/>
      <c r="OZB29" s="154"/>
      <c r="OZC29" s="154"/>
      <c r="OZD29" s="154"/>
      <c r="OZE29" s="154"/>
      <c r="OZF29" s="154"/>
      <c r="OZG29" s="154"/>
      <c r="OZH29" s="154"/>
      <c r="OZI29" s="154"/>
      <c r="OZJ29" s="154"/>
      <c r="OZK29" s="154"/>
      <c r="OZL29" s="154"/>
      <c r="OZM29" s="154"/>
      <c r="OZN29" s="154"/>
      <c r="OZO29" s="154"/>
      <c r="OZP29" s="154"/>
      <c r="OZQ29" s="154"/>
      <c r="OZR29" s="154"/>
      <c r="OZS29" s="154"/>
      <c r="OZT29" s="154"/>
      <c r="OZU29" s="154"/>
      <c r="OZV29" s="154"/>
      <c r="OZW29" s="154"/>
      <c r="OZX29" s="154"/>
      <c r="OZY29" s="154"/>
      <c r="OZZ29" s="154"/>
      <c r="PAA29" s="154"/>
      <c r="PAB29" s="154"/>
      <c r="PAC29" s="154"/>
      <c r="PAD29" s="154"/>
      <c r="PAE29" s="154"/>
      <c r="PAF29" s="154"/>
      <c r="PAG29" s="154"/>
      <c r="PAH29" s="154"/>
      <c r="PAI29" s="154"/>
      <c r="PAJ29" s="154"/>
      <c r="PAK29" s="154"/>
      <c r="PAL29" s="154"/>
      <c r="PAM29" s="154"/>
      <c r="PAN29" s="154"/>
      <c r="PAO29" s="154"/>
      <c r="PAP29" s="154"/>
      <c r="PAQ29" s="154"/>
      <c r="PAR29" s="154"/>
      <c r="PAS29" s="154"/>
      <c r="PAT29" s="154"/>
      <c r="PAU29" s="154"/>
      <c r="PAV29" s="154"/>
      <c r="PAW29" s="154"/>
      <c r="PAX29" s="154"/>
      <c r="PAY29" s="154"/>
      <c r="PAZ29" s="154"/>
      <c r="PBA29" s="154"/>
      <c r="PBB29" s="154"/>
      <c r="PBC29" s="154"/>
      <c r="PBD29" s="154"/>
      <c r="PBE29" s="154"/>
      <c r="PBF29" s="154"/>
      <c r="PBG29" s="154"/>
      <c r="PBH29" s="154"/>
      <c r="PBI29" s="154"/>
      <c r="PBJ29" s="154"/>
      <c r="PBK29" s="154"/>
      <c r="PBL29" s="154"/>
      <c r="PBM29" s="154"/>
      <c r="PBN29" s="154"/>
      <c r="PBO29" s="154"/>
      <c r="PBP29" s="154"/>
      <c r="PBQ29" s="154"/>
      <c r="PBR29" s="154"/>
      <c r="PBS29" s="154"/>
      <c r="PBT29" s="154"/>
      <c r="PBU29" s="154"/>
      <c r="PBV29" s="154"/>
      <c r="PBW29" s="154"/>
      <c r="PBX29" s="154"/>
      <c r="PBY29" s="154"/>
      <c r="PBZ29" s="154"/>
      <c r="PCA29" s="154"/>
      <c r="PCB29" s="154"/>
      <c r="PCC29" s="154"/>
      <c r="PCD29" s="154"/>
      <c r="PCE29" s="154"/>
      <c r="PCF29" s="154"/>
      <c r="PCG29" s="154"/>
      <c r="PCH29" s="154"/>
      <c r="PCI29" s="154"/>
      <c r="PCJ29" s="154"/>
      <c r="PCK29" s="154"/>
      <c r="PCL29" s="154"/>
      <c r="PCM29" s="154"/>
      <c r="PCN29" s="154"/>
      <c r="PCO29" s="154"/>
      <c r="PCP29" s="154"/>
      <c r="PCQ29" s="154"/>
      <c r="PCR29" s="154"/>
      <c r="PCS29" s="154"/>
      <c r="PCT29" s="154"/>
      <c r="PCU29" s="154"/>
      <c r="PCV29" s="154"/>
      <c r="PCW29" s="154"/>
      <c r="PCX29" s="154"/>
      <c r="PCY29" s="154"/>
      <c r="PCZ29" s="154"/>
      <c r="PDA29" s="154"/>
      <c r="PDB29" s="154"/>
      <c r="PDC29" s="154"/>
      <c r="PDD29" s="154"/>
      <c r="PDE29" s="154"/>
      <c r="PDF29" s="154"/>
      <c r="PDG29" s="154"/>
      <c r="PDH29" s="154"/>
      <c r="PDI29" s="154"/>
      <c r="PDJ29" s="154"/>
      <c r="PDK29" s="154"/>
      <c r="PDL29" s="154"/>
      <c r="PDM29" s="154"/>
      <c r="PDN29" s="154"/>
      <c r="PDO29" s="154"/>
      <c r="PDP29" s="154"/>
      <c r="PDQ29" s="154"/>
      <c r="PDR29" s="154"/>
      <c r="PDS29" s="154"/>
      <c r="PDT29" s="154"/>
      <c r="PDU29" s="154"/>
      <c r="PDV29" s="154"/>
      <c r="PDW29" s="154"/>
      <c r="PDX29" s="154"/>
      <c r="PDY29" s="154"/>
      <c r="PDZ29" s="154"/>
      <c r="PEA29" s="154"/>
      <c r="PEB29" s="154"/>
      <c r="PEC29" s="154"/>
      <c r="PED29" s="154"/>
      <c r="PEE29" s="154"/>
      <c r="PEF29" s="154"/>
      <c r="PEG29" s="154"/>
      <c r="PEH29" s="154"/>
      <c r="PEI29" s="154"/>
      <c r="PEJ29" s="154"/>
      <c r="PEK29" s="154"/>
      <c r="PEL29" s="154"/>
      <c r="PEM29" s="154"/>
      <c r="PEN29" s="154"/>
      <c r="PEO29" s="154"/>
      <c r="PEP29" s="154"/>
      <c r="PEQ29" s="154"/>
      <c r="PER29" s="154"/>
      <c r="PES29" s="154"/>
      <c r="PET29" s="154"/>
      <c r="PEU29" s="154"/>
      <c r="PEV29" s="154"/>
      <c r="PEW29" s="154"/>
      <c r="PEX29" s="154"/>
      <c r="PEY29" s="154"/>
      <c r="PEZ29" s="154"/>
      <c r="PFA29" s="154"/>
      <c r="PFB29" s="154"/>
      <c r="PFC29" s="154"/>
      <c r="PFD29" s="154"/>
      <c r="PFE29" s="154"/>
      <c r="PFF29" s="154"/>
      <c r="PFG29" s="154"/>
      <c r="PFH29" s="154"/>
      <c r="PFI29" s="154"/>
      <c r="PFJ29" s="154"/>
      <c r="PFK29" s="154"/>
      <c r="PFL29" s="154"/>
      <c r="PFM29" s="154"/>
      <c r="PFN29" s="154"/>
      <c r="PFO29" s="154"/>
      <c r="PFP29" s="154"/>
      <c r="PFQ29" s="154"/>
      <c r="PFR29" s="154"/>
      <c r="PFS29" s="154"/>
      <c r="PFT29" s="154"/>
      <c r="PFU29" s="154"/>
      <c r="PFV29" s="154"/>
      <c r="PFW29" s="154"/>
      <c r="PFX29" s="154"/>
      <c r="PFY29" s="154"/>
      <c r="PFZ29" s="154"/>
      <c r="PGA29" s="154"/>
      <c r="PGB29" s="154"/>
      <c r="PGC29" s="154"/>
      <c r="PGD29" s="154"/>
      <c r="PGE29" s="154"/>
      <c r="PGF29" s="154"/>
      <c r="PGG29" s="154"/>
      <c r="PGH29" s="154"/>
      <c r="PGI29" s="154"/>
      <c r="PGJ29" s="154"/>
      <c r="PGK29" s="154"/>
      <c r="PGL29" s="154"/>
      <c r="PGM29" s="154"/>
      <c r="PGN29" s="154"/>
      <c r="PGO29" s="154"/>
      <c r="PGP29" s="154"/>
      <c r="PGQ29" s="154"/>
      <c r="PGR29" s="154"/>
      <c r="PGS29" s="154"/>
      <c r="PGT29" s="154"/>
      <c r="PGU29" s="154"/>
      <c r="PGV29" s="154"/>
      <c r="PGW29" s="154"/>
      <c r="PGX29" s="154"/>
      <c r="PGY29" s="154"/>
      <c r="PGZ29" s="154"/>
      <c r="PHA29" s="154"/>
      <c r="PHB29" s="154"/>
      <c r="PHC29" s="154"/>
      <c r="PHD29" s="154"/>
      <c r="PHE29" s="154"/>
      <c r="PHF29" s="154"/>
      <c r="PHG29" s="154"/>
      <c r="PHH29" s="154"/>
      <c r="PHI29" s="154"/>
      <c r="PHJ29" s="154"/>
      <c r="PHK29" s="154"/>
      <c r="PHL29" s="154"/>
      <c r="PHM29" s="154"/>
      <c r="PHN29" s="154"/>
      <c r="PHO29" s="154"/>
      <c r="PHP29" s="154"/>
      <c r="PHQ29" s="154"/>
      <c r="PHR29" s="154"/>
      <c r="PHS29" s="154"/>
      <c r="PHT29" s="154"/>
      <c r="PHU29" s="154"/>
      <c r="PHV29" s="154"/>
      <c r="PHW29" s="154"/>
      <c r="PHX29" s="154"/>
      <c r="PHY29" s="154"/>
      <c r="PHZ29" s="154"/>
      <c r="PIA29" s="154"/>
      <c r="PIB29" s="154"/>
      <c r="PIC29" s="154"/>
      <c r="PID29" s="154"/>
      <c r="PIE29" s="154"/>
      <c r="PIF29" s="154"/>
      <c r="PIG29" s="154"/>
      <c r="PIH29" s="154"/>
      <c r="PII29" s="154"/>
      <c r="PIJ29" s="154"/>
      <c r="PIK29" s="154"/>
      <c r="PIL29" s="154"/>
      <c r="PIM29" s="154"/>
      <c r="PIN29" s="154"/>
      <c r="PIO29" s="154"/>
      <c r="PIP29" s="154"/>
      <c r="PIQ29" s="154"/>
      <c r="PIR29" s="154"/>
      <c r="PIS29" s="154"/>
      <c r="PIT29" s="154"/>
      <c r="PIU29" s="154"/>
      <c r="PIV29" s="154"/>
      <c r="PIW29" s="154"/>
      <c r="PIX29" s="154"/>
      <c r="PIY29" s="154"/>
      <c r="PIZ29" s="154"/>
      <c r="PJA29" s="154"/>
      <c r="PJB29" s="154"/>
      <c r="PJC29" s="154"/>
      <c r="PJD29" s="154"/>
      <c r="PJE29" s="154"/>
      <c r="PJF29" s="154"/>
      <c r="PJG29" s="154"/>
      <c r="PJH29" s="154"/>
      <c r="PJI29" s="154"/>
      <c r="PJJ29" s="154"/>
      <c r="PJK29" s="154"/>
      <c r="PJL29" s="154"/>
      <c r="PJM29" s="154"/>
      <c r="PJN29" s="154"/>
      <c r="PJO29" s="154"/>
      <c r="PJP29" s="154"/>
      <c r="PJQ29" s="154"/>
      <c r="PJR29" s="154"/>
      <c r="PJS29" s="154"/>
      <c r="PJT29" s="154"/>
      <c r="PJU29" s="154"/>
      <c r="PJV29" s="154"/>
      <c r="PJW29" s="154"/>
      <c r="PJX29" s="154"/>
      <c r="PJY29" s="154"/>
      <c r="PJZ29" s="154"/>
      <c r="PKA29" s="154"/>
      <c r="PKB29" s="154"/>
      <c r="PKC29" s="154"/>
      <c r="PKD29" s="154"/>
      <c r="PKE29" s="154"/>
      <c r="PKF29" s="154"/>
      <c r="PKG29" s="154"/>
      <c r="PKH29" s="154"/>
      <c r="PKI29" s="154"/>
      <c r="PKJ29" s="154"/>
      <c r="PKK29" s="154"/>
      <c r="PKL29" s="154"/>
      <c r="PKM29" s="154"/>
      <c r="PKN29" s="154"/>
      <c r="PKO29" s="154"/>
      <c r="PKP29" s="154"/>
      <c r="PKQ29" s="154"/>
      <c r="PKR29" s="154"/>
      <c r="PKS29" s="154"/>
      <c r="PKT29" s="154"/>
      <c r="PKU29" s="154"/>
      <c r="PKV29" s="154"/>
      <c r="PKW29" s="154"/>
      <c r="PKX29" s="154"/>
      <c r="PKY29" s="154"/>
      <c r="PKZ29" s="154"/>
      <c r="PLA29" s="154"/>
      <c r="PLB29" s="154"/>
      <c r="PLC29" s="154"/>
      <c r="PLD29" s="154"/>
      <c r="PLE29" s="154"/>
      <c r="PLF29" s="154"/>
      <c r="PLG29" s="154"/>
      <c r="PLH29" s="154"/>
      <c r="PLI29" s="154"/>
      <c r="PLJ29" s="154"/>
      <c r="PLK29" s="154"/>
      <c r="PLL29" s="154"/>
      <c r="PLM29" s="154"/>
      <c r="PLN29" s="154"/>
      <c r="PLO29" s="154"/>
      <c r="PLP29" s="154"/>
      <c r="PLQ29" s="154"/>
      <c r="PLR29" s="154"/>
      <c r="PLS29" s="154"/>
      <c r="PLT29" s="154"/>
      <c r="PLU29" s="154"/>
      <c r="PLV29" s="154"/>
      <c r="PLW29" s="154"/>
      <c r="PLX29" s="154"/>
      <c r="PLY29" s="154"/>
      <c r="PLZ29" s="154"/>
      <c r="PMA29" s="154"/>
      <c r="PMB29" s="154"/>
      <c r="PMC29" s="154"/>
      <c r="PMD29" s="154"/>
      <c r="PME29" s="154"/>
      <c r="PMF29" s="154"/>
      <c r="PMG29" s="154"/>
      <c r="PMH29" s="154"/>
      <c r="PMI29" s="154"/>
      <c r="PMJ29" s="154"/>
      <c r="PMK29" s="154"/>
      <c r="PML29" s="154"/>
      <c r="PMM29" s="154"/>
      <c r="PMN29" s="154"/>
      <c r="PMO29" s="154"/>
      <c r="PMP29" s="154"/>
      <c r="PMQ29" s="154"/>
      <c r="PMR29" s="154"/>
      <c r="PMS29" s="154"/>
      <c r="PMT29" s="154"/>
      <c r="PMU29" s="154"/>
      <c r="PMV29" s="154"/>
      <c r="PMW29" s="154"/>
      <c r="PMX29" s="154"/>
      <c r="PMY29" s="154"/>
      <c r="PMZ29" s="154"/>
      <c r="PNA29" s="154"/>
      <c r="PNB29" s="154"/>
      <c r="PNC29" s="154"/>
      <c r="PND29" s="154"/>
      <c r="PNE29" s="154"/>
      <c r="PNF29" s="154"/>
      <c r="PNG29" s="154"/>
      <c r="PNH29" s="154"/>
      <c r="PNI29" s="154"/>
      <c r="PNJ29" s="154"/>
      <c r="PNK29" s="154"/>
      <c r="PNL29" s="154"/>
      <c r="PNM29" s="154"/>
      <c r="PNN29" s="154"/>
      <c r="PNO29" s="154"/>
      <c r="PNP29" s="154"/>
      <c r="PNQ29" s="154"/>
      <c r="PNR29" s="154"/>
      <c r="PNS29" s="154"/>
      <c r="PNT29" s="154"/>
      <c r="PNU29" s="154"/>
      <c r="PNV29" s="154"/>
      <c r="PNW29" s="154"/>
      <c r="PNX29" s="154"/>
      <c r="PNY29" s="154"/>
      <c r="PNZ29" s="154"/>
      <c r="POA29" s="154"/>
      <c r="POB29" s="154"/>
      <c r="POC29" s="154"/>
      <c r="POD29" s="154"/>
      <c r="POE29" s="154"/>
      <c r="POF29" s="154"/>
      <c r="POG29" s="154"/>
      <c r="POH29" s="154"/>
      <c r="POI29" s="154"/>
      <c r="POJ29" s="154"/>
      <c r="POK29" s="154"/>
      <c r="POL29" s="154"/>
      <c r="POM29" s="154"/>
      <c r="PON29" s="154"/>
      <c r="POO29" s="154"/>
      <c r="POP29" s="154"/>
      <c r="POQ29" s="154"/>
      <c r="POR29" s="154"/>
      <c r="POS29" s="154"/>
      <c r="POT29" s="154"/>
      <c r="POU29" s="154"/>
      <c r="POV29" s="154"/>
      <c r="POW29" s="154"/>
      <c r="POX29" s="154"/>
      <c r="POY29" s="154"/>
      <c r="POZ29" s="154"/>
      <c r="PPA29" s="154"/>
      <c r="PPB29" s="154"/>
      <c r="PPC29" s="154"/>
      <c r="PPD29" s="154"/>
      <c r="PPE29" s="154"/>
      <c r="PPF29" s="154"/>
      <c r="PPG29" s="154"/>
      <c r="PPH29" s="154"/>
      <c r="PPI29" s="154"/>
      <c r="PPJ29" s="154"/>
      <c r="PPK29" s="154"/>
      <c r="PPL29" s="154"/>
      <c r="PPM29" s="154"/>
      <c r="PPN29" s="154"/>
      <c r="PPO29" s="154"/>
      <c r="PPP29" s="154"/>
      <c r="PPQ29" s="154"/>
      <c r="PPR29" s="154"/>
      <c r="PPS29" s="154"/>
      <c r="PPT29" s="154"/>
      <c r="PPU29" s="154"/>
      <c r="PPV29" s="154"/>
      <c r="PPW29" s="154"/>
      <c r="PPX29" s="154"/>
      <c r="PPY29" s="154"/>
      <c r="PPZ29" s="154"/>
      <c r="PQA29" s="154"/>
      <c r="PQB29" s="154"/>
      <c r="PQC29" s="154"/>
      <c r="PQD29" s="154"/>
      <c r="PQE29" s="154"/>
      <c r="PQF29" s="154"/>
      <c r="PQG29" s="154"/>
      <c r="PQH29" s="154"/>
      <c r="PQI29" s="154"/>
      <c r="PQJ29" s="154"/>
      <c r="PQK29" s="154"/>
      <c r="PQL29" s="154"/>
      <c r="PQM29" s="154"/>
      <c r="PQN29" s="154"/>
      <c r="PQO29" s="154"/>
      <c r="PQP29" s="154"/>
      <c r="PQQ29" s="154"/>
      <c r="PQR29" s="154"/>
      <c r="PQS29" s="154"/>
      <c r="PQT29" s="154"/>
      <c r="PQU29" s="154"/>
      <c r="PQV29" s="154"/>
      <c r="PQW29" s="154"/>
      <c r="PQX29" s="154"/>
      <c r="PQY29" s="154"/>
      <c r="PQZ29" s="154"/>
      <c r="PRA29" s="154"/>
      <c r="PRB29" s="154"/>
      <c r="PRC29" s="154"/>
      <c r="PRD29" s="154"/>
      <c r="PRE29" s="154"/>
      <c r="PRF29" s="154"/>
      <c r="PRG29" s="154"/>
      <c r="PRH29" s="154"/>
      <c r="PRI29" s="154"/>
      <c r="PRJ29" s="154"/>
      <c r="PRK29" s="154"/>
      <c r="PRL29" s="154"/>
      <c r="PRM29" s="154"/>
      <c r="PRN29" s="154"/>
      <c r="PRO29" s="154"/>
      <c r="PRP29" s="154"/>
      <c r="PRQ29" s="154"/>
      <c r="PRR29" s="154"/>
      <c r="PRS29" s="154"/>
      <c r="PRT29" s="154"/>
      <c r="PRU29" s="154"/>
      <c r="PRV29" s="154"/>
      <c r="PRW29" s="154"/>
      <c r="PRX29" s="154"/>
      <c r="PRY29" s="154"/>
      <c r="PRZ29" s="154"/>
      <c r="PSA29" s="154"/>
      <c r="PSB29" s="154"/>
      <c r="PSC29" s="154"/>
      <c r="PSD29" s="154"/>
      <c r="PSE29" s="154"/>
      <c r="PSF29" s="154"/>
      <c r="PSG29" s="154"/>
      <c r="PSH29" s="154"/>
      <c r="PSI29" s="154"/>
      <c r="PSJ29" s="154"/>
      <c r="PSK29" s="154"/>
      <c r="PSL29" s="154"/>
      <c r="PSM29" s="154"/>
      <c r="PSN29" s="154"/>
      <c r="PSO29" s="154"/>
      <c r="PSP29" s="154"/>
      <c r="PSQ29" s="154"/>
      <c r="PSR29" s="154"/>
      <c r="PSS29" s="154"/>
      <c r="PST29" s="154"/>
      <c r="PSU29" s="154"/>
      <c r="PSV29" s="154"/>
      <c r="PSW29" s="154"/>
      <c r="PSX29" s="154"/>
      <c r="PSY29" s="154"/>
      <c r="PSZ29" s="154"/>
      <c r="PTA29" s="154"/>
      <c r="PTB29" s="154"/>
      <c r="PTC29" s="154"/>
      <c r="PTD29" s="154"/>
      <c r="PTE29" s="154"/>
      <c r="PTF29" s="154"/>
      <c r="PTG29" s="154"/>
      <c r="PTH29" s="154"/>
      <c r="PTI29" s="154"/>
      <c r="PTJ29" s="154"/>
      <c r="PTK29" s="154"/>
      <c r="PTL29" s="154"/>
      <c r="PTM29" s="154"/>
      <c r="PTN29" s="154"/>
      <c r="PTO29" s="154"/>
      <c r="PTP29" s="154"/>
      <c r="PTQ29" s="154"/>
      <c r="PTR29" s="154"/>
      <c r="PTS29" s="154"/>
      <c r="PTT29" s="154"/>
      <c r="PTU29" s="154"/>
      <c r="PTV29" s="154"/>
      <c r="PTW29" s="154"/>
      <c r="PTX29" s="154"/>
      <c r="PTY29" s="154"/>
      <c r="PTZ29" s="154"/>
      <c r="PUA29" s="154"/>
      <c r="PUB29" s="154"/>
      <c r="PUC29" s="154"/>
      <c r="PUD29" s="154"/>
      <c r="PUE29" s="154"/>
      <c r="PUF29" s="154"/>
      <c r="PUG29" s="154"/>
      <c r="PUH29" s="154"/>
      <c r="PUI29" s="154"/>
      <c r="PUJ29" s="154"/>
      <c r="PUK29" s="154"/>
      <c r="PUL29" s="154"/>
      <c r="PUM29" s="154"/>
      <c r="PUN29" s="154"/>
      <c r="PUO29" s="154"/>
      <c r="PUP29" s="154"/>
      <c r="PUQ29" s="154"/>
      <c r="PUR29" s="154"/>
      <c r="PUS29" s="154"/>
      <c r="PUT29" s="154"/>
      <c r="PUU29" s="154"/>
      <c r="PUV29" s="154"/>
      <c r="PUW29" s="154"/>
      <c r="PUX29" s="154"/>
      <c r="PUY29" s="154"/>
      <c r="PUZ29" s="154"/>
      <c r="PVA29" s="154"/>
      <c r="PVB29" s="154"/>
      <c r="PVC29" s="154"/>
      <c r="PVD29" s="154"/>
      <c r="PVE29" s="154"/>
      <c r="PVF29" s="154"/>
      <c r="PVG29" s="154"/>
      <c r="PVH29" s="154"/>
      <c r="PVI29" s="154"/>
      <c r="PVJ29" s="154"/>
      <c r="PVK29" s="154"/>
      <c r="PVL29" s="154"/>
      <c r="PVM29" s="154"/>
      <c r="PVN29" s="154"/>
      <c r="PVO29" s="154"/>
      <c r="PVP29" s="154"/>
      <c r="PVQ29" s="154"/>
      <c r="PVR29" s="154"/>
      <c r="PVS29" s="154"/>
      <c r="PVT29" s="154"/>
      <c r="PVU29" s="154"/>
      <c r="PVV29" s="154"/>
      <c r="PVW29" s="154"/>
      <c r="PVX29" s="154"/>
      <c r="PVY29" s="154"/>
      <c r="PVZ29" s="154"/>
      <c r="PWA29" s="154"/>
      <c r="PWB29" s="154"/>
      <c r="PWC29" s="154"/>
      <c r="PWD29" s="154"/>
      <c r="PWE29" s="154"/>
      <c r="PWF29" s="154"/>
      <c r="PWG29" s="154"/>
      <c r="PWH29" s="154"/>
      <c r="PWI29" s="154"/>
      <c r="PWJ29" s="154"/>
      <c r="PWK29" s="154"/>
      <c r="PWL29" s="154"/>
      <c r="PWM29" s="154"/>
      <c r="PWN29" s="154"/>
      <c r="PWO29" s="154"/>
      <c r="PWP29" s="154"/>
      <c r="PWQ29" s="154"/>
      <c r="PWR29" s="154"/>
      <c r="PWS29" s="154"/>
      <c r="PWT29" s="154"/>
      <c r="PWU29" s="154"/>
      <c r="PWV29" s="154"/>
      <c r="PWW29" s="154"/>
      <c r="PWX29" s="154"/>
      <c r="PWY29" s="154"/>
      <c r="PWZ29" s="154"/>
      <c r="PXA29" s="154"/>
      <c r="PXB29" s="154"/>
      <c r="PXC29" s="154"/>
      <c r="PXD29" s="154"/>
      <c r="PXE29" s="154"/>
      <c r="PXF29" s="154"/>
      <c r="PXG29" s="154"/>
      <c r="PXH29" s="154"/>
      <c r="PXI29" s="154"/>
      <c r="PXJ29" s="154"/>
      <c r="PXK29" s="154"/>
      <c r="PXL29" s="154"/>
      <c r="PXM29" s="154"/>
      <c r="PXN29" s="154"/>
      <c r="PXO29" s="154"/>
      <c r="PXP29" s="154"/>
      <c r="PXQ29" s="154"/>
      <c r="PXR29" s="154"/>
      <c r="PXS29" s="154"/>
      <c r="PXT29" s="154"/>
      <c r="PXU29" s="154"/>
      <c r="PXV29" s="154"/>
      <c r="PXW29" s="154"/>
      <c r="PXX29" s="154"/>
      <c r="PXY29" s="154"/>
      <c r="PXZ29" s="154"/>
      <c r="PYA29" s="154"/>
      <c r="PYB29" s="154"/>
      <c r="PYC29" s="154"/>
      <c r="PYD29" s="154"/>
      <c r="PYE29" s="154"/>
      <c r="PYF29" s="154"/>
      <c r="PYG29" s="154"/>
      <c r="PYH29" s="154"/>
      <c r="PYI29" s="154"/>
      <c r="PYJ29" s="154"/>
      <c r="PYK29" s="154"/>
      <c r="PYL29" s="154"/>
      <c r="PYM29" s="154"/>
      <c r="PYN29" s="154"/>
      <c r="PYO29" s="154"/>
      <c r="PYP29" s="154"/>
      <c r="PYQ29" s="154"/>
      <c r="PYR29" s="154"/>
      <c r="PYS29" s="154"/>
      <c r="PYT29" s="154"/>
      <c r="PYU29" s="154"/>
      <c r="PYV29" s="154"/>
      <c r="PYW29" s="154"/>
      <c r="PYX29" s="154"/>
      <c r="PYY29" s="154"/>
      <c r="PYZ29" s="154"/>
      <c r="PZA29" s="154"/>
      <c r="PZB29" s="154"/>
      <c r="PZC29" s="154"/>
      <c r="PZD29" s="154"/>
      <c r="PZE29" s="154"/>
      <c r="PZF29" s="154"/>
      <c r="PZG29" s="154"/>
      <c r="PZH29" s="154"/>
      <c r="PZI29" s="154"/>
      <c r="PZJ29" s="154"/>
      <c r="PZK29" s="154"/>
      <c r="PZL29" s="154"/>
      <c r="PZM29" s="154"/>
      <c r="PZN29" s="154"/>
      <c r="PZO29" s="154"/>
      <c r="PZP29" s="154"/>
      <c r="PZQ29" s="154"/>
      <c r="PZR29" s="154"/>
      <c r="PZS29" s="154"/>
      <c r="PZT29" s="154"/>
      <c r="PZU29" s="154"/>
      <c r="PZV29" s="154"/>
      <c r="PZW29" s="154"/>
      <c r="PZX29" s="154"/>
      <c r="PZY29" s="154"/>
      <c r="PZZ29" s="154"/>
      <c r="QAA29" s="154"/>
      <c r="QAB29" s="154"/>
      <c r="QAC29" s="154"/>
      <c r="QAD29" s="154"/>
      <c r="QAE29" s="154"/>
      <c r="QAF29" s="154"/>
      <c r="QAG29" s="154"/>
      <c r="QAH29" s="154"/>
      <c r="QAI29" s="154"/>
      <c r="QAJ29" s="154"/>
      <c r="QAK29" s="154"/>
      <c r="QAL29" s="154"/>
      <c r="QAM29" s="154"/>
      <c r="QAN29" s="154"/>
      <c r="QAO29" s="154"/>
      <c r="QAP29" s="154"/>
      <c r="QAQ29" s="154"/>
      <c r="QAR29" s="154"/>
      <c r="QAS29" s="154"/>
      <c r="QAT29" s="154"/>
      <c r="QAU29" s="154"/>
      <c r="QAV29" s="154"/>
      <c r="QAW29" s="154"/>
      <c r="QAX29" s="154"/>
      <c r="QAY29" s="154"/>
      <c r="QAZ29" s="154"/>
      <c r="QBA29" s="154"/>
      <c r="QBB29" s="154"/>
      <c r="QBC29" s="154"/>
      <c r="QBD29" s="154"/>
      <c r="QBE29" s="154"/>
      <c r="QBF29" s="154"/>
      <c r="QBG29" s="154"/>
      <c r="QBH29" s="154"/>
      <c r="QBI29" s="154"/>
      <c r="QBJ29" s="154"/>
      <c r="QBK29" s="154"/>
      <c r="QBL29" s="154"/>
      <c r="QBM29" s="154"/>
      <c r="QBN29" s="154"/>
      <c r="QBO29" s="154"/>
      <c r="QBP29" s="154"/>
      <c r="QBQ29" s="154"/>
      <c r="QBR29" s="154"/>
      <c r="QBS29" s="154"/>
      <c r="QBT29" s="154"/>
      <c r="QBU29" s="154"/>
      <c r="QBV29" s="154"/>
      <c r="QBW29" s="154"/>
      <c r="QBX29" s="154"/>
      <c r="QBY29" s="154"/>
      <c r="QBZ29" s="154"/>
      <c r="QCA29" s="154"/>
      <c r="QCB29" s="154"/>
      <c r="QCC29" s="154"/>
      <c r="QCD29" s="154"/>
      <c r="QCE29" s="154"/>
      <c r="QCF29" s="154"/>
      <c r="QCG29" s="154"/>
      <c r="QCH29" s="154"/>
      <c r="QCI29" s="154"/>
      <c r="QCJ29" s="154"/>
      <c r="QCK29" s="154"/>
      <c r="QCL29" s="154"/>
      <c r="QCM29" s="154"/>
      <c r="QCN29" s="154"/>
      <c r="QCO29" s="154"/>
      <c r="QCP29" s="154"/>
      <c r="QCQ29" s="154"/>
      <c r="QCR29" s="154"/>
      <c r="QCS29" s="154"/>
      <c r="QCT29" s="154"/>
      <c r="QCU29" s="154"/>
      <c r="QCV29" s="154"/>
      <c r="QCW29" s="154"/>
      <c r="QCX29" s="154"/>
      <c r="QCY29" s="154"/>
      <c r="QCZ29" s="154"/>
      <c r="QDA29" s="154"/>
      <c r="QDB29" s="154"/>
      <c r="QDC29" s="154"/>
      <c r="QDD29" s="154"/>
      <c r="QDE29" s="154"/>
      <c r="QDF29" s="154"/>
      <c r="QDG29" s="154"/>
      <c r="QDH29" s="154"/>
      <c r="QDI29" s="154"/>
      <c r="QDJ29" s="154"/>
      <c r="QDK29" s="154"/>
      <c r="QDL29" s="154"/>
      <c r="QDM29" s="154"/>
      <c r="QDN29" s="154"/>
      <c r="QDO29" s="154"/>
      <c r="QDP29" s="154"/>
      <c r="QDQ29" s="154"/>
      <c r="QDR29" s="154"/>
      <c r="QDS29" s="154"/>
      <c r="QDT29" s="154"/>
      <c r="QDU29" s="154"/>
      <c r="QDV29" s="154"/>
      <c r="QDW29" s="154"/>
      <c r="QDX29" s="154"/>
      <c r="QDY29" s="154"/>
      <c r="QDZ29" s="154"/>
      <c r="QEA29" s="154"/>
      <c r="QEB29" s="154"/>
      <c r="QEC29" s="154"/>
      <c r="QED29" s="154"/>
      <c r="QEE29" s="154"/>
      <c r="QEF29" s="154"/>
      <c r="QEG29" s="154"/>
      <c r="QEH29" s="154"/>
      <c r="QEI29" s="154"/>
      <c r="QEJ29" s="154"/>
      <c r="QEK29" s="154"/>
      <c r="QEL29" s="154"/>
      <c r="QEM29" s="154"/>
      <c r="QEN29" s="154"/>
      <c r="QEO29" s="154"/>
      <c r="QEP29" s="154"/>
      <c r="QEQ29" s="154"/>
      <c r="QER29" s="154"/>
      <c r="QES29" s="154"/>
      <c r="QET29" s="154"/>
      <c r="QEU29" s="154"/>
      <c r="QEV29" s="154"/>
      <c r="QEW29" s="154"/>
      <c r="QEX29" s="154"/>
      <c r="QEY29" s="154"/>
      <c r="QEZ29" s="154"/>
      <c r="QFA29" s="154"/>
      <c r="QFB29" s="154"/>
      <c r="QFC29" s="154"/>
      <c r="QFD29" s="154"/>
      <c r="QFE29" s="154"/>
      <c r="QFF29" s="154"/>
      <c r="QFG29" s="154"/>
      <c r="QFH29" s="154"/>
      <c r="QFI29" s="154"/>
      <c r="QFJ29" s="154"/>
      <c r="QFK29" s="154"/>
      <c r="QFL29" s="154"/>
      <c r="QFM29" s="154"/>
      <c r="QFN29" s="154"/>
      <c r="QFO29" s="154"/>
      <c r="QFP29" s="154"/>
      <c r="QFQ29" s="154"/>
      <c r="QFR29" s="154"/>
      <c r="QFS29" s="154"/>
      <c r="QFT29" s="154"/>
      <c r="QFU29" s="154"/>
      <c r="QFV29" s="154"/>
      <c r="QFW29" s="154"/>
      <c r="QFX29" s="154"/>
      <c r="QFY29" s="154"/>
      <c r="QFZ29" s="154"/>
      <c r="QGA29" s="154"/>
      <c r="QGB29" s="154"/>
      <c r="QGC29" s="154"/>
      <c r="QGD29" s="154"/>
      <c r="QGE29" s="154"/>
      <c r="QGF29" s="154"/>
      <c r="QGG29" s="154"/>
      <c r="QGH29" s="154"/>
      <c r="QGI29" s="154"/>
      <c r="QGJ29" s="154"/>
      <c r="QGK29" s="154"/>
      <c r="QGL29" s="154"/>
      <c r="QGM29" s="154"/>
      <c r="QGN29" s="154"/>
      <c r="QGO29" s="154"/>
      <c r="QGP29" s="154"/>
      <c r="QGQ29" s="154"/>
      <c r="QGR29" s="154"/>
      <c r="QGS29" s="154"/>
      <c r="QGT29" s="154"/>
      <c r="QGU29" s="154"/>
      <c r="QGV29" s="154"/>
      <c r="QGW29" s="154"/>
      <c r="QGX29" s="154"/>
      <c r="QGY29" s="154"/>
      <c r="QGZ29" s="154"/>
      <c r="QHA29" s="154"/>
      <c r="QHB29" s="154"/>
      <c r="QHC29" s="154"/>
      <c r="QHD29" s="154"/>
      <c r="QHE29" s="154"/>
      <c r="QHF29" s="154"/>
      <c r="QHG29" s="154"/>
      <c r="QHH29" s="154"/>
      <c r="QHI29" s="154"/>
      <c r="QHJ29" s="154"/>
      <c r="QHK29" s="154"/>
      <c r="QHL29" s="154"/>
      <c r="QHM29" s="154"/>
      <c r="QHN29" s="154"/>
      <c r="QHO29" s="154"/>
      <c r="QHP29" s="154"/>
      <c r="QHQ29" s="154"/>
      <c r="QHR29" s="154"/>
      <c r="QHS29" s="154"/>
      <c r="QHT29" s="154"/>
      <c r="QHU29" s="154"/>
      <c r="QHV29" s="154"/>
      <c r="QHW29" s="154"/>
      <c r="QHX29" s="154"/>
      <c r="QHY29" s="154"/>
      <c r="QHZ29" s="154"/>
      <c r="QIA29" s="154"/>
      <c r="QIB29" s="154"/>
      <c r="QIC29" s="154"/>
      <c r="QID29" s="154"/>
      <c r="QIE29" s="154"/>
      <c r="QIF29" s="154"/>
      <c r="QIG29" s="154"/>
      <c r="QIH29" s="154"/>
      <c r="QII29" s="154"/>
      <c r="QIJ29" s="154"/>
      <c r="QIK29" s="154"/>
      <c r="QIL29" s="154"/>
      <c r="QIM29" s="154"/>
      <c r="QIN29" s="154"/>
      <c r="QIO29" s="154"/>
      <c r="QIP29" s="154"/>
      <c r="QIQ29" s="154"/>
      <c r="QIR29" s="154"/>
      <c r="QIS29" s="154"/>
      <c r="QIT29" s="154"/>
      <c r="QIU29" s="154"/>
      <c r="QIV29" s="154"/>
      <c r="QIW29" s="154"/>
      <c r="QIX29" s="154"/>
      <c r="QIY29" s="154"/>
      <c r="QIZ29" s="154"/>
      <c r="QJA29" s="154"/>
      <c r="QJB29" s="154"/>
      <c r="QJC29" s="154"/>
      <c r="QJD29" s="154"/>
      <c r="QJE29" s="154"/>
      <c r="QJF29" s="154"/>
      <c r="QJG29" s="154"/>
      <c r="QJH29" s="154"/>
      <c r="QJI29" s="154"/>
      <c r="QJJ29" s="154"/>
      <c r="QJK29" s="154"/>
      <c r="QJL29" s="154"/>
      <c r="QJM29" s="154"/>
      <c r="QJN29" s="154"/>
      <c r="QJO29" s="154"/>
      <c r="QJP29" s="154"/>
      <c r="QJQ29" s="154"/>
      <c r="QJR29" s="154"/>
      <c r="QJS29" s="154"/>
      <c r="QJT29" s="154"/>
      <c r="QJU29" s="154"/>
      <c r="QJV29" s="154"/>
      <c r="QJW29" s="154"/>
      <c r="QJX29" s="154"/>
      <c r="QJY29" s="154"/>
      <c r="QJZ29" s="154"/>
      <c r="QKA29" s="154"/>
      <c r="QKB29" s="154"/>
      <c r="QKC29" s="154"/>
      <c r="QKD29" s="154"/>
      <c r="QKE29" s="154"/>
      <c r="QKF29" s="154"/>
      <c r="QKG29" s="154"/>
      <c r="QKH29" s="154"/>
      <c r="QKI29" s="154"/>
      <c r="QKJ29" s="154"/>
      <c r="QKK29" s="154"/>
      <c r="QKL29" s="154"/>
      <c r="QKM29" s="154"/>
      <c r="QKN29" s="154"/>
      <c r="QKO29" s="154"/>
      <c r="QKP29" s="154"/>
      <c r="QKQ29" s="154"/>
      <c r="QKR29" s="154"/>
      <c r="QKS29" s="154"/>
      <c r="QKT29" s="154"/>
      <c r="QKU29" s="154"/>
      <c r="QKV29" s="154"/>
      <c r="QKW29" s="154"/>
      <c r="QKX29" s="154"/>
      <c r="QKY29" s="154"/>
      <c r="QKZ29" s="154"/>
      <c r="QLA29" s="154"/>
      <c r="QLB29" s="154"/>
      <c r="QLC29" s="154"/>
      <c r="QLD29" s="154"/>
      <c r="QLE29" s="154"/>
      <c r="QLF29" s="154"/>
      <c r="QLG29" s="154"/>
      <c r="QLH29" s="154"/>
      <c r="QLI29" s="154"/>
      <c r="QLJ29" s="154"/>
      <c r="QLK29" s="154"/>
      <c r="QLL29" s="154"/>
      <c r="QLM29" s="154"/>
      <c r="QLN29" s="154"/>
      <c r="QLO29" s="154"/>
      <c r="QLP29" s="154"/>
      <c r="QLQ29" s="154"/>
      <c r="QLR29" s="154"/>
      <c r="QLS29" s="154"/>
      <c r="QLT29" s="154"/>
      <c r="QLU29" s="154"/>
      <c r="QLV29" s="154"/>
      <c r="QLW29" s="154"/>
      <c r="QLX29" s="154"/>
      <c r="QLY29" s="154"/>
      <c r="QLZ29" s="154"/>
      <c r="QMA29" s="154"/>
      <c r="QMB29" s="154"/>
      <c r="QMC29" s="154"/>
      <c r="QMD29" s="154"/>
      <c r="QME29" s="154"/>
      <c r="QMF29" s="154"/>
      <c r="QMG29" s="154"/>
      <c r="QMH29" s="154"/>
      <c r="QMI29" s="154"/>
      <c r="QMJ29" s="154"/>
      <c r="QMK29" s="154"/>
      <c r="QML29" s="154"/>
      <c r="QMM29" s="154"/>
      <c r="QMN29" s="154"/>
      <c r="QMO29" s="154"/>
      <c r="QMP29" s="154"/>
      <c r="QMQ29" s="154"/>
      <c r="QMR29" s="154"/>
      <c r="QMS29" s="154"/>
      <c r="QMT29" s="154"/>
      <c r="QMU29" s="154"/>
      <c r="QMV29" s="154"/>
      <c r="QMW29" s="154"/>
      <c r="QMX29" s="154"/>
      <c r="QMY29" s="154"/>
      <c r="QMZ29" s="154"/>
      <c r="QNA29" s="154"/>
      <c r="QNB29" s="154"/>
      <c r="QNC29" s="154"/>
      <c r="QND29" s="154"/>
      <c r="QNE29" s="154"/>
      <c r="QNF29" s="154"/>
      <c r="QNG29" s="154"/>
      <c r="QNH29" s="154"/>
      <c r="QNI29" s="154"/>
      <c r="QNJ29" s="154"/>
      <c r="QNK29" s="154"/>
      <c r="QNL29" s="154"/>
      <c r="QNM29" s="154"/>
      <c r="QNN29" s="154"/>
      <c r="QNO29" s="154"/>
      <c r="QNP29" s="154"/>
      <c r="QNQ29" s="154"/>
      <c r="QNR29" s="154"/>
      <c r="QNS29" s="154"/>
      <c r="QNT29" s="154"/>
      <c r="QNU29" s="154"/>
      <c r="QNV29" s="154"/>
      <c r="QNW29" s="154"/>
      <c r="QNX29" s="154"/>
      <c r="QNY29" s="154"/>
      <c r="QNZ29" s="154"/>
      <c r="QOA29" s="154"/>
      <c r="QOB29" s="154"/>
      <c r="QOC29" s="154"/>
      <c r="QOD29" s="154"/>
      <c r="QOE29" s="154"/>
      <c r="QOF29" s="154"/>
      <c r="QOG29" s="154"/>
      <c r="QOH29" s="154"/>
      <c r="QOI29" s="154"/>
      <c r="QOJ29" s="154"/>
      <c r="QOK29" s="154"/>
      <c r="QOL29" s="154"/>
      <c r="QOM29" s="154"/>
      <c r="QON29" s="154"/>
      <c r="QOO29" s="154"/>
      <c r="QOP29" s="154"/>
      <c r="QOQ29" s="154"/>
      <c r="QOR29" s="154"/>
      <c r="QOS29" s="154"/>
      <c r="QOT29" s="154"/>
      <c r="QOU29" s="154"/>
      <c r="QOV29" s="154"/>
      <c r="QOW29" s="154"/>
      <c r="QOX29" s="154"/>
      <c r="QOY29" s="154"/>
      <c r="QOZ29" s="154"/>
      <c r="QPA29" s="154"/>
      <c r="QPB29" s="154"/>
      <c r="QPC29" s="154"/>
      <c r="QPD29" s="154"/>
      <c r="QPE29" s="154"/>
      <c r="QPF29" s="154"/>
      <c r="QPG29" s="154"/>
      <c r="QPH29" s="154"/>
      <c r="QPI29" s="154"/>
      <c r="QPJ29" s="154"/>
      <c r="QPK29" s="154"/>
      <c r="QPL29" s="154"/>
      <c r="QPM29" s="154"/>
      <c r="QPN29" s="154"/>
      <c r="QPO29" s="154"/>
      <c r="QPP29" s="154"/>
      <c r="QPQ29" s="154"/>
      <c r="QPR29" s="154"/>
      <c r="QPS29" s="154"/>
      <c r="QPT29" s="154"/>
      <c r="QPU29" s="154"/>
      <c r="QPV29" s="154"/>
      <c r="QPW29" s="154"/>
      <c r="QPX29" s="154"/>
      <c r="QPY29" s="154"/>
      <c r="QPZ29" s="154"/>
      <c r="QQA29" s="154"/>
      <c r="QQB29" s="154"/>
      <c r="QQC29" s="154"/>
      <c r="QQD29" s="154"/>
      <c r="QQE29" s="154"/>
      <c r="QQF29" s="154"/>
      <c r="QQG29" s="154"/>
      <c r="QQH29" s="154"/>
      <c r="QQI29" s="154"/>
      <c r="QQJ29" s="154"/>
      <c r="QQK29" s="154"/>
      <c r="QQL29" s="154"/>
      <c r="QQM29" s="154"/>
      <c r="QQN29" s="154"/>
      <c r="QQO29" s="154"/>
      <c r="QQP29" s="154"/>
      <c r="QQQ29" s="154"/>
      <c r="QQR29" s="154"/>
      <c r="QQS29" s="154"/>
      <c r="QQT29" s="154"/>
      <c r="QQU29" s="154"/>
      <c r="QQV29" s="154"/>
      <c r="QQW29" s="154"/>
      <c r="QQX29" s="154"/>
      <c r="QQY29" s="154"/>
      <c r="QQZ29" s="154"/>
      <c r="QRA29" s="154"/>
      <c r="QRB29" s="154"/>
      <c r="QRC29" s="154"/>
      <c r="QRD29" s="154"/>
      <c r="QRE29" s="154"/>
      <c r="QRF29" s="154"/>
      <c r="QRG29" s="154"/>
      <c r="QRH29" s="154"/>
      <c r="QRI29" s="154"/>
      <c r="QRJ29" s="154"/>
      <c r="QRK29" s="154"/>
      <c r="QRL29" s="154"/>
      <c r="QRM29" s="154"/>
      <c r="QRN29" s="154"/>
      <c r="QRO29" s="154"/>
      <c r="QRP29" s="154"/>
      <c r="QRQ29" s="154"/>
      <c r="QRR29" s="154"/>
      <c r="QRS29" s="154"/>
      <c r="QRT29" s="154"/>
      <c r="QRU29" s="154"/>
      <c r="QRV29" s="154"/>
      <c r="QRW29" s="154"/>
      <c r="QRX29" s="154"/>
      <c r="QRY29" s="154"/>
      <c r="QRZ29" s="154"/>
      <c r="QSA29" s="154"/>
      <c r="QSB29" s="154"/>
      <c r="QSC29" s="154"/>
      <c r="QSD29" s="154"/>
      <c r="QSE29" s="154"/>
      <c r="QSF29" s="154"/>
      <c r="QSG29" s="154"/>
      <c r="QSH29" s="154"/>
      <c r="QSI29" s="154"/>
      <c r="QSJ29" s="154"/>
      <c r="QSK29" s="154"/>
      <c r="QSL29" s="154"/>
      <c r="QSM29" s="154"/>
      <c r="QSN29" s="154"/>
      <c r="QSO29" s="154"/>
      <c r="QSP29" s="154"/>
      <c r="QSQ29" s="154"/>
      <c r="QSR29" s="154"/>
      <c r="QSS29" s="154"/>
      <c r="QST29" s="154"/>
      <c r="QSU29" s="154"/>
      <c r="QSV29" s="154"/>
      <c r="QSW29" s="154"/>
      <c r="QSX29" s="154"/>
      <c r="QSY29" s="154"/>
      <c r="QSZ29" s="154"/>
      <c r="QTA29" s="154"/>
      <c r="QTB29" s="154"/>
      <c r="QTC29" s="154"/>
      <c r="QTD29" s="154"/>
      <c r="QTE29" s="154"/>
      <c r="QTF29" s="154"/>
      <c r="QTG29" s="154"/>
      <c r="QTH29" s="154"/>
      <c r="QTI29" s="154"/>
      <c r="QTJ29" s="154"/>
      <c r="QTK29" s="154"/>
      <c r="QTL29" s="154"/>
      <c r="QTM29" s="154"/>
      <c r="QTN29" s="154"/>
      <c r="QTO29" s="154"/>
      <c r="QTP29" s="154"/>
      <c r="QTQ29" s="154"/>
      <c r="QTR29" s="154"/>
      <c r="QTS29" s="154"/>
      <c r="QTT29" s="154"/>
      <c r="QTU29" s="154"/>
      <c r="QTV29" s="154"/>
      <c r="QTW29" s="154"/>
      <c r="QTX29" s="154"/>
      <c r="QTY29" s="154"/>
      <c r="QTZ29" s="154"/>
      <c r="QUA29" s="154"/>
      <c r="QUB29" s="154"/>
      <c r="QUC29" s="154"/>
      <c r="QUD29" s="154"/>
      <c r="QUE29" s="154"/>
      <c r="QUF29" s="154"/>
      <c r="QUG29" s="154"/>
      <c r="QUH29" s="154"/>
      <c r="QUI29" s="154"/>
      <c r="QUJ29" s="154"/>
      <c r="QUK29" s="154"/>
      <c r="QUL29" s="154"/>
      <c r="QUM29" s="154"/>
      <c r="QUN29" s="154"/>
      <c r="QUO29" s="154"/>
      <c r="QUP29" s="154"/>
      <c r="QUQ29" s="154"/>
      <c r="QUR29" s="154"/>
      <c r="QUS29" s="154"/>
      <c r="QUT29" s="154"/>
      <c r="QUU29" s="154"/>
      <c r="QUV29" s="154"/>
      <c r="QUW29" s="154"/>
      <c r="QUX29" s="154"/>
      <c r="QUY29" s="154"/>
      <c r="QUZ29" s="154"/>
      <c r="QVA29" s="154"/>
      <c r="QVB29" s="154"/>
      <c r="QVC29" s="154"/>
      <c r="QVD29" s="154"/>
      <c r="QVE29" s="154"/>
      <c r="QVF29" s="154"/>
      <c r="QVG29" s="154"/>
      <c r="QVH29" s="154"/>
      <c r="QVI29" s="154"/>
      <c r="QVJ29" s="154"/>
      <c r="QVK29" s="154"/>
      <c r="QVL29" s="154"/>
      <c r="QVM29" s="154"/>
      <c r="QVN29" s="154"/>
      <c r="QVO29" s="154"/>
      <c r="QVP29" s="154"/>
      <c r="QVQ29" s="154"/>
      <c r="QVR29" s="154"/>
      <c r="QVS29" s="154"/>
      <c r="QVT29" s="154"/>
      <c r="QVU29" s="154"/>
      <c r="QVV29" s="154"/>
      <c r="QVW29" s="154"/>
      <c r="QVX29" s="154"/>
      <c r="QVY29" s="154"/>
      <c r="QVZ29" s="154"/>
      <c r="QWA29" s="154"/>
      <c r="QWB29" s="154"/>
      <c r="QWC29" s="154"/>
      <c r="QWD29" s="154"/>
      <c r="QWE29" s="154"/>
      <c r="QWF29" s="154"/>
      <c r="QWG29" s="154"/>
      <c r="QWH29" s="154"/>
      <c r="QWI29" s="154"/>
      <c r="QWJ29" s="154"/>
      <c r="QWK29" s="154"/>
      <c r="QWL29" s="154"/>
      <c r="QWM29" s="154"/>
      <c r="QWN29" s="154"/>
      <c r="QWO29" s="154"/>
      <c r="QWP29" s="154"/>
      <c r="QWQ29" s="154"/>
      <c r="QWR29" s="154"/>
      <c r="QWS29" s="154"/>
      <c r="QWT29" s="154"/>
      <c r="QWU29" s="154"/>
      <c r="QWV29" s="154"/>
      <c r="QWW29" s="154"/>
      <c r="QWX29" s="154"/>
      <c r="QWY29" s="154"/>
      <c r="QWZ29" s="154"/>
      <c r="QXA29" s="154"/>
      <c r="QXB29" s="154"/>
      <c r="QXC29" s="154"/>
      <c r="QXD29" s="154"/>
      <c r="QXE29" s="154"/>
      <c r="QXF29" s="154"/>
      <c r="QXG29" s="154"/>
      <c r="QXH29" s="154"/>
      <c r="QXI29" s="154"/>
      <c r="QXJ29" s="154"/>
      <c r="QXK29" s="154"/>
      <c r="QXL29" s="154"/>
      <c r="QXM29" s="154"/>
      <c r="QXN29" s="154"/>
      <c r="QXO29" s="154"/>
      <c r="QXP29" s="154"/>
      <c r="QXQ29" s="154"/>
      <c r="QXR29" s="154"/>
      <c r="QXS29" s="154"/>
      <c r="QXT29" s="154"/>
      <c r="QXU29" s="154"/>
      <c r="QXV29" s="154"/>
      <c r="QXW29" s="154"/>
      <c r="QXX29" s="154"/>
      <c r="QXY29" s="154"/>
      <c r="QXZ29" s="154"/>
      <c r="QYA29" s="154"/>
      <c r="QYB29" s="154"/>
      <c r="QYC29" s="154"/>
      <c r="QYD29" s="154"/>
      <c r="QYE29" s="154"/>
      <c r="QYF29" s="154"/>
      <c r="QYG29" s="154"/>
      <c r="QYH29" s="154"/>
      <c r="QYI29" s="154"/>
      <c r="QYJ29" s="154"/>
      <c r="QYK29" s="154"/>
      <c r="QYL29" s="154"/>
      <c r="QYM29" s="154"/>
      <c r="QYN29" s="154"/>
      <c r="QYO29" s="154"/>
      <c r="QYP29" s="154"/>
      <c r="QYQ29" s="154"/>
      <c r="QYR29" s="154"/>
      <c r="QYS29" s="154"/>
      <c r="QYT29" s="154"/>
      <c r="QYU29" s="154"/>
      <c r="QYV29" s="154"/>
      <c r="QYW29" s="154"/>
      <c r="QYX29" s="154"/>
      <c r="QYY29" s="154"/>
      <c r="QYZ29" s="154"/>
      <c r="QZA29" s="154"/>
      <c r="QZB29" s="154"/>
      <c r="QZC29" s="154"/>
      <c r="QZD29" s="154"/>
      <c r="QZE29" s="154"/>
      <c r="QZF29" s="154"/>
      <c r="QZG29" s="154"/>
      <c r="QZH29" s="154"/>
      <c r="QZI29" s="154"/>
      <c r="QZJ29" s="154"/>
      <c r="QZK29" s="154"/>
      <c r="QZL29" s="154"/>
      <c r="QZM29" s="154"/>
      <c r="QZN29" s="154"/>
      <c r="QZO29" s="154"/>
      <c r="QZP29" s="154"/>
      <c r="QZQ29" s="154"/>
      <c r="QZR29" s="154"/>
      <c r="QZS29" s="154"/>
      <c r="QZT29" s="154"/>
      <c r="QZU29" s="154"/>
      <c r="QZV29" s="154"/>
      <c r="QZW29" s="154"/>
      <c r="QZX29" s="154"/>
      <c r="QZY29" s="154"/>
      <c r="QZZ29" s="154"/>
      <c r="RAA29" s="154"/>
      <c r="RAB29" s="154"/>
      <c r="RAC29" s="154"/>
      <c r="RAD29" s="154"/>
      <c r="RAE29" s="154"/>
      <c r="RAF29" s="154"/>
      <c r="RAG29" s="154"/>
      <c r="RAH29" s="154"/>
      <c r="RAI29" s="154"/>
      <c r="RAJ29" s="154"/>
      <c r="RAK29" s="154"/>
      <c r="RAL29" s="154"/>
      <c r="RAM29" s="154"/>
      <c r="RAN29" s="154"/>
      <c r="RAO29" s="154"/>
      <c r="RAP29" s="154"/>
      <c r="RAQ29" s="154"/>
      <c r="RAR29" s="154"/>
      <c r="RAS29" s="154"/>
      <c r="RAT29" s="154"/>
      <c r="RAU29" s="154"/>
      <c r="RAV29" s="154"/>
      <c r="RAW29" s="154"/>
      <c r="RAX29" s="154"/>
      <c r="RAY29" s="154"/>
      <c r="RAZ29" s="154"/>
      <c r="RBA29" s="154"/>
      <c r="RBB29" s="154"/>
      <c r="RBC29" s="154"/>
      <c r="RBD29" s="154"/>
      <c r="RBE29" s="154"/>
      <c r="RBF29" s="154"/>
      <c r="RBG29" s="154"/>
      <c r="RBH29" s="154"/>
      <c r="RBI29" s="154"/>
      <c r="RBJ29" s="154"/>
      <c r="RBK29" s="154"/>
      <c r="RBL29" s="154"/>
      <c r="RBM29" s="154"/>
      <c r="RBN29" s="154"/>
      <c r="RBO29" s="154"/>
      <c r="RBP29" s="154"/>
      <c r="RBQ29" s="154"/>
      <c r="RBR29" s="154"/>
      <c r="RBS29" s="154"/>
      <c r="RBT29" s="154"/>
      <c r="RBU29" s="154"/>
      <c r="RBV29" s="154"/>
      <c r="RBW29" s="154"/>
      <c r="RBX29" s="154"/>
      <c r="RBY29" s="154"/>
      <c r="RBZ29" s="154"/>
      <c r="RCA29" s="154"/>
      <c r="RCB29" s="154"/>
      <c r="RCC29" s="154"/>
      <c r="RCD29" s="154"/>
      <c r="RCE29" s="154"/>
      <c r="RCF29" s="154"/>
      <c r="RCG29" s="154"/>
      <c r="RCH29" s="154"/>
      <c r="RCI29" s="154"/>
      <c r="RCJ29" s="154"/>
      <c r="RCK29" s="154"/>
      <c r="RCL29" s="154"/>
      <c r="RCM29" s="154"/>
      <c r="RCN29" s="154"/>
      <c r="RCO29" s="154"/>
      <c r="RCP29" s="154"/>
      <c r="RCQ29" s="154"/>
      <c r="RCR29" s="154"/>
      <c r="RCS29" s="154"/>
      <c r="RCT29" s="154"/>
      <c r="RCU29" s="154"/>
      <c r="RCV29" s="154"/>
      <c r="RCW29" s="154"/>
      <c r="RCX29" s="154"/>
      <c r="RCY29" s="154"/>
      <c r="RCZ29" s="154"/>
      <c r="RDA29" s="154"/>
      <c r="RDB29" s="154"/>
      <c r="RDC29" s="154"/>
      <c r="RDD29" s="154"/>
      <c r="RDE29" s="154"/>
      <c r="RDF29" s="154"/>
      <c r="RDG29" s="154"/>
      <c r="RDH29" s="154"/>
      <c r="RDI29" s="154"/>
      <c r="RDJ29" s="154"/>
      <c r="RDK29" s="154"/>
      <c r="RDL29" s="154"/>
      <c r="RDM29" s="154"/>
      <c r="RDN29" s="154"/>
      <c r="RDO29" s="154"/>
      <c r="RDP29" s="154"/>
      <c r="RDQ29" s="154"/>
      <c r="RDR29" s="154"/>
      <c r="RDS29" s="154"/>
      <c r="RDT29" s="154"/>
      <c r="RDU29" s="154"/>
      <c r="RDV29" s="154"/>
      <c r="RDW29" s="154"/>
      <c r="RDX29" s="154"/>
      <c r="RDY29" s="154"/>
      <c r="RDZ29" s="154"/>
      <c r="REA29" s="154"/>
      <c r="REB29" s="154"/>
      <c r="REC29" s="154"/>
      <c r="RED29" s="154"/>
      <c r="REE29" s="154"/>
      <c r="REF29" s="154"/>
      <c r="REG29" s="154"/>
      <c r="REH29" s="154"/>
      <c r="REI29" s="154"/>
      <c r="REJ29" s="154"/>
      <c r="REK29" s="154"/>
      <c r="REL29" s="154"/>
      <c r="REM29" s="154"/>
      <c r="REN29" s="154"/>
      <c r="REO29" s="154"/>
      <c r="REP29" s="154"/>
      <c r="REQ29" s="154"/>
      <c r="RER29" s="154"/>
      <c r="RES29" s="154"/>
      <c r="RET29" s="154"/>
      <c r="REU29" s="154"/>
      <c r="REV29" s="154"/>
      <c r="REW29" s="154"/>
      <c r="REX29" s="154"/>
      <c r="REY29" s="154"/>
      <c r="REZ29" s="154"/>
      <c r="RFA29" s="154"/>
      <c r="RFB29" s="154"/>
      <c r="RFC29" s="154"/>
      <c r="RFD29" s="154"/>
      <c r="RFE29" s="154"/>
      <c r="RFF29" s="154"/>
      <c r="RFG29" s="154"/>
      <c r="RFH29" s="154"/>
      <c r="RFI29" s="154"/>
      <c r="RFJ29" s="154"/>
      <c r="RFK29" s="154"/>
      <c r="RFL29" s="154"/>
      <c r="RFM29" s="154"/>
      <c r="RFN29" s="154"/>
      <c r="RFO29" s="154"/>
      <c r="RFP29" s="154"/>
      <c r="RFQ29" s="154"/>
      <c r="RFR29" s="154"/>
      <c r="RFS29" s="154"/>
      <c r="RFT29" s="154"/>
      <c r="RFU29" s="154"/>
      <c r="RFV29" s="154"/>
      <c r="RFW29" s="154"/>
      <c r="RFX29" s="154"/>
      <c r="RFY29" s="154"/>
      <c r="RFZ29" s="154"/>
      <c r="RGA29" s="154"/>
      <c r="RGB29" s="154"/>
      <c r="RGC29" s="154"/>
      <c r="RGD29" s="154"/>
      <c r="RGE29" s="154"/>
      <c r="RGF29" s="154"/>
      <c r="RGG29" s="154"/>
      <c r="RGH29" s="154"/>
      <c r="RGI29" s="154"/>
      <c r="RGJ29" s="154"/>
      <c r="RGK29" s="154"/>
      <c r="RGL29" s="154"/>
      <c r="RGM29" s="154"/>
      <c r="RGN29" s="154"/>
      <c r="RGO29" s="154"/>
      <c r="RGP29" s="154"/>
      <c r="RGQ29" s="154"/>
      <c r="RGR29" s="154"/>
      <c r="RGS29" s="154"/>
      <c r="RGT29" s="154"/>
      <c r="RGU29" s="154"/>
      <c r="RGV29" s="154"/>
      <c r="RGW29" s="154"/>
      <c r="RGX29" s="154"/>
      <c r="RGY29" s="154"/>
      <c r="RGZ29" s="154"/>
      <c r="RHA29" s="154"/>
      <c r="RHB29" s="154"/>
      <c r="RHC29" s="154"/>
      <c r="RHD29" s="154"/>
      <c r="RHE29" s="154"/>
      <c r="RHF29" s="154"/>
      <c r="RHG29" s="154"/>
      <c r="RHH29" s="154"/>
      <c r="RHI29" s="154"/>
      <c r="RHJ29" s="154"/>
      <c r="RHK29" s="154"/>
      <c r="RHL29" s="154"/>
      <c r="RHM29" s="154"/>
      <c r="RHN29" s="154"/>
      <c r="RHO29" s="154"/>
      <c r="RHP29" s="154"/>
      <c r="RHQ29" s="154"/>
      <c r="RHR29" s="154"/>
      <c r="RHS29" s="154"/>
      <c r="RHT29" s="154"/>
      <c r="RHU29" s="154"/>
      <c r="RHV29" s="154"/>
      <c r="RHW29" s="154"/>
      <c r="RHX29" s="154"/>
      <c r="RHY29" s="154"/>
      <c r="RHZ29" s="154"/>
      <c r="RIA29" s="154"/>
      <c r="RIB29" s="154"/>
      <c r="RIC29" s="154"/>
      <c r="RID29" s="154"/>
      <c r="RIE29" s="154"/>
      <c r="RIF29" s="154"/>
      <c r="RIG29" s="154"/>
      <c r="RIH29" s="154"/>
      <c r="RII29" s="154"/>
      <c r="RIJ29" s="154"/>
      <c r="RIK29" s="154"/>
      <c r="RIL29" s="154"/>
      <c r="RIM29" s="154"/>
      <c r="RIN29" s="154"/>
      <c r="RIO29" s="154"/>
      <c r="RIP29" s="154"/>
      <c r="RIQ29" s="154"/>
      <c r="RIR29" s="154"/>
      <c r="RIS29" s="154"/>
      <c r="RIT29" s="154"/>
      <c r="RIU29" s="154"/>
      <c r="RIV29" s="154"/>
      <c r="RIW29" s="154"/>
      <c r="RIX29" s="154"/>
      <c r="RIY29" s="154"/>
      <c r="RIZ29" s="154"/>
      <c r="RJA29" s="154"/>
      <c r="RJB29" s="154"/>
      <c r="RJC29" s="154"/>
      <c r="RJD29" s="154"/>
      <c r="RJE29" s="154"/>
      <c r="RJF29" s="154"/>
      <c r="RJG29" s="154"/>
      <c r="RJH29" s="154"/>
      <c r="RJI29" s="154"/>
      <c r="RJJ29" s="154"/>
      <c r="RJK29" s="154"/>
      <c r="RJL29" s="154"/>
      <c r="RJM29" s="154"/>
      <c r="RJN29" s="154"/>
      <c r="RJO29" s="154"/>
      <c r="RJP29" s="154"/>
      <c r="RJQ29" s="154"/>
      <c r="RJR29" s="154"/>
      <c r="RJS29" s="154"/>
      <c r="RJT29" s="154"/>
      <c r="RJU29" s="154"/>
      <c r="RJV29" s="154"/>
      <c r="RJW29" s="154"/>
      <c r="RJX29" s="154"/>
      <c r="RJY29" s="154"/>
      <c r="RJZ29" s="154"/>
      <c r="RKA29" s="154"/>
      <c r="RKB29" s="154"/>
      <c r="RKC29" s="154"/>
      <c r="RKD29" s="154"/>
      <c r="RKE29" s="154"/>
      <c r="RKF29" s="154"/>
      <c r="RKG29" s="154"/>
      <c r="RKH29" s="154"/>
      <c r="RKI29" s="154"/>
      <c r="RKJ29" s="154"/>
      <c r="RKK29" s="154"/>
      <c r="RKL29" s="154"/>
      <c r="RKM29" s="154"/>
      <c r="RKN29" s="154"/>
      <c r="RKO29" s="154"/>
      <c r="RKP29" s="154"/>
      <c r="RKQ29" s="154"/>
      <c r="RKR29" s="154"/>
      <c r="RKS29" s="154"/>
      <c r="RKT29" s="154"/>
      <c r="RKU29" s="154"/>
      <c r="RKV29" s="154"/>
      <c r="RKW29" s="154"/>
      <c r="RKX29" s="154"/>
      <c r="RKY29" s="154"/>
      <c r="RKZ29" s="154"/>
      <c r="RLA29" s="154"/>
      <c r="RLB29" s="154"/>
      <c r="RLC29" s="154"/>
      <c r="RLD29" s="154"/>
      <c r="RLE29" s="154"/>
      <c r="RLF29" s="154"/>
      <c r="RLG29" s="154"/>
      <c r="RLH29" s="154"/>
      <c r="RLI29" s="154"/>
      <c r="RLJ29" s="154"/>
      <c r="RLK29" s="154"/>
      <c r="RLL29" s="154"/>
      <c r="RLM29" s="154"/>
      <c r="RLN29" s="154"/>
      <c r="RLO29" s="154"/>
      <c r="RLP29" s="154"/>
      <c r="RLQ29" s="154"/>
      <c r="RLR29" s="154"/>
      <c r="RLS29" s="154"/>
      <c r="RLT29" s="154"/>
      <c r="RLU29" s="154"/>
      <c r="RLV29" s="154"/>
      <c r="RLW29" s="154"/>
      <c r="RLX29" s="154"/>
      <c r="RLY29" s="154"/>
      <c r="RLZ29" s="154"/>
      <c r="RMA29" s="154"/>
      <c r="RMB29" s="154"/>
      <c r="RMC29" s="154"/>
      <c r="RMD29" s="154"/>
      <c r="RME29" s="154"/>
      <c r="RMF29" s="154"/>
      <c r="RMG29" s="154"/>
      <c r="RMH29" s="154"/>
      <c r="RMI29" s="154"/>
      <c r="RMJ29" s="154"/>
      <c r="RMK29" s="154"/>
      <c r="RML29" s="154"/>
      <c r="RMM29" s="154"/>
      <c r="RMN29" s="154"/>
      <c r="RMO29" s="154"/>
      <c r="RMP29" s="154"/>
      <c r="RMQ29" s="154"/>
      <c r="RMR29" s="154"/>
      <c r="RMS29" s="154"/>
      <c r="RMT29" s="154"/>
      <c r="RMU29" s="154"/>
      <c r="RMV29" s="154"/>
      <c r="RMW29" s="154"/>
      <c r="RMX29" s="154"/>
      <c r="RMY29" s="154"/>
      <c r="RMZ29" s="154"/>
      <c r="RNA29" s="154"/>
      <c r="RNB29" s="154"/>
      <c r="RNC29" s="154"/>
      <c r="RND29" s="154"/>
      <c r="RNE29" s="154"/>
      <c r="RNF29" s="154"/>
      <c r="RNG29" s="154"/>
      <c r="RNH29" s="154"/>
      <c r="RNI29" s="154"/>
      <c r="RNJ29" s="154"/>
      <c r="RNK29" s="154"/>
      <c r="RNL29" s="154"/>
      <c r="RNM29" s="154"/>
      <c r="RNN29" s="154"/>
      <c r="RNO29" s="154"/>
      <c r="RNP29" s="154"/>
      <c r="RNQ29" s="154"/>
      <c r="RNR29" s="154"/>
      <c r="RNS29" s="154"/>
      <c r="RNT29" s="154"/>
      <c r="RNU29" s="154"/>
      <c r="RNV29" s="154"/>
      <c r="RNW29" s="154"/>
      <c r="RNX29" s="154"/>
      <c r="RNY29" s="154"/>
      <c r="RNZ29" s="154"/>
      <c r="ROA29" s="154"/>
      <c r="ROB29" s="154"/>
      <c r="ROC29" s="154"/>
      <c r="ROD29" s="154"/>
      <c r="ROE29" s="154"/>
      <c r="ROF29" s="154"/>
      <c r="ROG29" s="154"/>
      <c r="ROH29" s="154"/>
      <c r="ROI29" s="154"/>
      <c r="ROJ29" s="154"/>
      <c r="ROK29" s="154"/>
      <c r="ROL29" s="154"/>
      <c r="ROM29" s="154"/>
      <c r="RON29" s="154"/>
      <c r="ROO29" s="154"/>
      <c r="ROP29" s="154"/>
      <c r="ROQ29" s="154"/>
      <c r="ROR29" s="154"/>
      <c r="ROS29" s="154"/>
      <c r="ROT29" s="154"/>
      <c r="ROU29" s="154"/>
      <c r="ROV29" s="154"/>
      <c r="ROW29" s="154"/>
      <c r="ROX29" s="154"/>
      <c r="ROY29" s="154"/>
      <c r="ROZ29" s="154"/>
      <c r="RPA29" s="154"/>
      <c r="RPB29" s="154"/>
      <c r="RPC29" s="154"/>
      <c r="RPD29" s="154"/>
      <c r="RPE29" s="154"/>
      <c r="RPF29" s="154"/>
      <c r="RPG29" s="154"/>
      <c r="RPH29" s="154"/>
      <c r="RPI29" s="154"/>
      <c r="RPJ29" s="154"/>
      <c r="RPK29" s="154"/>
      <c r="RPL29" s="154"/>
      <c r="RPM29" s="154"/>
      <c r="RPN29" s="154"/>
      <c r="RPO29" s="154"/>
      <c r="RPP29" s="154"/>
      <c r="RPQ29" s="154"/>
      <c r="RPR29" s="154"/>
      <c r="RPS29" s="154"/>
      <c r="RPT29" s="154"/>
      <c r="RPU29" s="154"/>
      <c r="RPV29" s="154"/>
      <c r="RPW29" s="154"/>
      <c r="RPX29" s="154"/>
      <c r="RPY29" s="154"/>
      <c r="RPZ29" s="154"/>
      <c r="RQA29" s="154"/>
      <c r="RQB29" s="154"/>
      <c r="RQC29" s="154"/>
      <c r="RQD29" s="154"/>
      <c r="RQE29" s="154"/>
      <c r="RQF29" s="154"/>
      <c r="RQG29" s="154"/>
      <c r="RQH29" s="154"/>
      <c r="RQI29" s="154"/>
      <c r="RQJ29" s="154"/>
      <c r="RQK29" s="154"/>
      <c r="RQL29" s="154"/>
      <c r="RQM29" s="154"/>
      <c r="RQN29" s="154"/>
      <c r="RQO29" s="154"/>
      <c r="RQP29" s="154"/>
      <c r="RQQ29" s="154"/>
      <c r="RQR29" s="154"/>
      <c r="RQS29" s="154"/>
      <c r="RQT29" s="154"/>
      <c r="RQU29" s="154"/>
      <c r="RQV29" s="154"/>
      <c r="RQW29" s="154"/>
      <c r="RQX29" s="154"/>
      <c r="RQY29" s="154"/>
      <c r="RQZ29" s="154"/>
      <c r="RRA29" s="154"/>
      <c r="RRB29" s="154"/>
      <c r="RRC29" s="154"/>
      <c r="RRD29" s="154"/>
      <c r="RRE29" s="154"/>
      <c r="RRF29" s="154"/>
      <c r="RRG29" s="154"/>
      <c r="RRH29" s="154"/>
      <c r="RRI29" s="154"/>
      <c r="RRJ29" s="154"/>
      <c r="RRK29" s="154"/>
      <c r="RRL29" s="154"/>
      <c r="RRM29" s="154"/>
      <c r="RRN29" s="154"/>
      <c r="RRO29" s="154"/>
      <c r="RRP29" s="154"/>
      <c r="RRQ29" s="154"/>
      <c r="RRR29" s="154"/>
      <c r="RRS29" s="154"/>
      <c r="RRT29" s="154"/>
      <c r="RRU29" s="154"/>
      <c r="RRV29" s="154"/>
      <c r="RRW29" s="154"/>
      <c r="RRX29" s="154"/>
      <c r="RRY29" s="154"/>
      <c r="RRZ29" s="154"/>
      <c r="RSA29" s="154"/>
      <c r="RSB29" s="154"/>
      <c r="RSC29" s="154"/>
      <c r="RSD29" s="154"/>
      <c r="RSE29" s="154"/>
      <c r="RSF29" s="154"/>
      <c r="RSG29" s="154"/>
      <c r="RSH29" s="154"/>
      <c r="RSI29" s="154"/>
      <c r="RSJ29" s="154"/>
      <c r="RSK29" s="154"/>
      <c r="RSL29" s="154"/>
      <c r="RSM29" s="154"/>
      <c r="RSN29" s="154"/>
      <c r="RSO29" s="154"/>
      <c r="RSP29" s="154"/>
      <c r="RSQ29" s="154"/>
      <c r="RSR29" s="154"/>
      <c r="RSS29" s="154"/>
      <c r="RST29" s="154"/>
      <c r="RSU29" s="154"/>
      <c r="RSV29" s="154"/>
      <c r="RSW29" s="154"/>
      <c r="RSX29" s="154"/>
      <c r="RSY29" s="154"/>
      <c r="RSZ29" s="154"/>
      <c r="RTA29" s="154"/>
      <c r="RTB29" s="154"/>
      <c r="RTC29" s="154"/>
      <c r="RTD29" s="154"/>
      <c r="RTE29" s="154"/>
      <c r="RTF29" s="154"/>
      <c r="RTG29" s="154"/>
      <c r="RTH29" s="154"/>
      <c r="RTI29" s="154"/>
      <c r="RTJ29" s="154"/>
      <c r="RTK29" s="154"/>
      <c r="RTL29" s="154"/>
      <c r="RTM29" s="154"/>
      <c r="RTN29" s="154"/>
      <c r="RTO29" s="154"/>
      <c r="RTP29" s="154"/>
      <c r="RTQ29" s="154"/>
      <c r="RTR29" s="154"/>
      <c r="RTS29" s="154"/>
      <c r="RTT29" s="154"/>
      <c r="RTU29" s="154"/>
      <c r="RTV29" s="154"/>
      <c r="RTW29" s="154"/>
      <c r="RTX29" s="154"/>
      <c r="RTY29" s="154"/>
      <c r="RTZ29" s="154"/>
      <c r="RUA29" s="154"/>
      <c r="RUB29" s="154"/>
      <c r="RUC29" s="154"/>
      <c r="RUD29" s="154"/>
      <c r="RUE29" s="154"/>
      <c r="RUF29" s="154"/>
      <c r="RUG29" s="154"/>
      <c r="RUH29" s="154"/>
      <c r="RUI29" s="154"/>
      <c r="RUJ29" s="154"/>
      <c r="RUK29" s="154"/>
      <c r="RUL29" s="154"/>
      <c r="RUM29" s="154"/>
      <c r="RUN29" s="154"/>
      <c r="RUO29" s="154"/>
      <c r="RUP29" s="154"/>
      <c r="RUQ29" s="154"/>
      <c r="RUR29" s="154"/>
      <c r="RUS29" s="154"/>
      <c r="RUT29" s="154"/>
      <c r="RUU29" s="154"/>
      <c r="RUV29" s="154"/>
      <c r="RUW29" s="154"/>
      <c r="RUX29" s="154"/>
      <c r="RUY29" s="154"/>
      <c r="RUZ29" s="154"/>
      <c r="RVA29" s="154"/>
      <c r="RVB29" s="154"/>
      <c r="RVC29" s="154"/>
      <c r="RVD29" s="154"/>
      <c r="RVE29" s="154"/>
      <c r="RVF29" s="154"/>
      <c r="RVG29" s="154"/>
      <c r="RVH29" s="154"/>
      <c r="RVI29" s="154"/>
      <c r="RVJ29" s="154"/>
      <c r="RVK29" s="154"/>
      <c r="RVL29" s="154"/>
      <c r="RVM29" s="154"/>
      <c r="RVN29" s="154"/>
      <c r="RVO29" s="154"/>
      <c r="RVP29" s="154"/>
      <c r="RVQ29" s="154"/>
      <c r="RVR29" s="154"/>
      <c r="RVS29" s="154"/>
      <c r="RVT29" s="154"/>
      <c r="RVU29" s="154"/>
      <c r="RVV29" s="154"/>
      <c r="RVW29" s="154"/>
      <c r="RVX29" s="154"/>
      <c r="RVY29" s="154"/>
      <c r="RVZ29" s="154"/>
      <c r="RWA29" s="154"/>
      <c r="RWB29" s="154"/>
      <c r="RWC29" s="154"/>
      <c r="RWD29" s="154"/>
      <c r="RWE29" s="154"/>
      <c r="RWF29" s="154"/>
      <c r="RWG29" s="154"/>
      <c r="RWH29" s="154"/>
      <c r="RWI29" s="154"/>
      <c r="RWJ29" s="154"/>
      <c r="RWK29" s="154"/>
      <c r="RWL29" s="154"/>
      <c r="RWM29" s="154"/>
      <c r="RWN29" s="154"/>
      <c r="RWO29" s="154"/>
      <c r="RWP29" s="154"/>
      <c r="RWQ29" s="154"/>
      <c r="RWR29" s="154"/>
      <c r="RWS29" s="154"/>
      <c r="RWT29" s="154"/>
      <c r="RWU29" s="154"/>
      <c r="RWV29" s="154"/>
      <c r="RWW29" s="154"/>
      <c r="RWX29" s="154"/>
      <c r="RWY29" s="154"/>
      <c r="RWZ29" s="154"/>
      <c r="RXA29" s="154"/>
      <c r="RXB29" s="154"/>
      <c r="RXC29" s="154"/>
      <c r="RXD29" s="154"/>
      <c r="RXE29" s="154"/>
      <c r="RXF29" s="154"/>
      <c r="RXG29" s="154"/>
      <c r="RXH29" s="154"/>
      <c r="RXI29" s="154"/>
      <c r="RXJ29" s="154"/>
      <c r="RXK29" s="154"/>
      <c r="RXL29" s="154"/>
      <c r="RXM29" s="154"/>
      <c r="RXN29" s="154"/>
      <c r="RXO29" s="154"/>
      <c r="RXP29" s="154"/>
      <c r="RXQ29" s="154"/>
      <c r="RXR29" s="154"/>
      <c r="RXS29" s="154"/>
      <c r="RXT29" s="154"/>
      <c r="RXU29" s="154"/>
      <c r="RXV29" s="154"/>
      <c r="RXW29" s="154"/>
      <c r="RXX29" s="154"/>
      <c r="RXY29" s="154"/>
      <c r="RXZ29" s="154"/>
      <c r="RYA29" s="154"/>
      <c r="RYB29" s="154"/>
      <c r="RYC29" s="154"/>
      <c r="RYD29" s="154"/>
      <c r="RYE29" s="154"/>
      <c r="RYF29" s="154"/>
      <c r="RYG29" s="154"/>
      <c r="RYH29" s="154"/>
      <c r="RYI29" s="154"/>
      <c r="RYJ29" s="154"/>
      <c r="RYK29" s="154"/>
      <c r="RYL29" s="154"/>
      <c r="RYM29" s="154"/>
      <c r="RYN29" s="154"/>
      <c r="RYO29" s="154"/>
      <c r="RYP29" s="154"/>
      <c r="RYQ29" s="154"/>
      <c r="RYR29" s="154"/>
      <c r="RYS29" s="154"/>
      <c r="RYT29" s="154"/>
      <c r="RYU29" s="154"/>
      <c r="RYV29" s="154"/>
      <c r="RYW29" s="154"/>
      <c r="RYX29" s="154"/>
      <c r="RYY29" s="154"/>
      <c r="RYZ29" s="154"/>
      <c r="RZA29" s="154"/>
      <c r="RZB29" s="154"/>
      <c r="RZC29" s="154"/>
      <c r="RZD29" s="154"/>
      <c r="RZE29" s="154"/>
      <c r="RZF29" s="154"/>
      <c r="RZG29" s="154"/>
      <c r="RZH29" s="154"/>
      <c r="RZI29" s="154"/>
      <c r="RZJ29" s="154"/>
      <c r="RZK29" s="154"/>
      <c r="RZL29" s="154"/>
      <c r="RZM29" s="154"/>
      <c r="RZN29" s="154"/>
      <c r="RZO29" s="154"/>
      <c r="RZP29" s="154"/>
      <c r="RZQ29" s="154"/>
      <c r="RZR29" s="154"/>
      <c r="RZS29" s="154"/>
      <c r="RZT29" s="154"/>
      <c r="RZU29" s="154"/>
      <c r="RZV29" s="154"/>
      <c r="RZW29" s="154"/>
      <c r="RZX29" s="154"/>
      <c r="RZY29" s="154"/>
      <c r="RZZ29" s="154"/>
      <c r="SAA29" s="154"/>
      <c r="SAB29" s="154"/>
      <c r="SAC29" s="154"/>
      <c r="SAD29" s="154"/>
      <c r="SAE29" s="154"/>
      <c r="SAF29" s="154"/>
      <c r="SAG29" s="154"/>
      <c r="SAH29" s="154"/>
      <c r="SAI29" s="154"/>
      <c r="SAJ29" s="154"/>
      <c r="SAK29" s="154"/>
      <c r="SAL29" s="154"/>
      <c r="SAM29" s="154"/>
      <c r="SAN29" s="154"/>
      <c r="SAO29" s="154"/>
      <c r="SAP29" s="154"/>
      <c r="SAQ29" s="154"/>
      <c r="SAR29" s="154"/>
      <c r="SAS29" s="154"/>
      <c r="SAT29" s="154"/>
      <c r="SAU29" s="154"/>
      <c r="SAV29" s="154"/>
      <c r="SAW29" s="154"/>
      <c r="SAX29" s="154"/>
      <c r="SAY29" s="154"/>
      <c r="SAZ29" s="154"/>
      <c r="SBA29" s="154"/>
      <c r="SBB29" s="154"/>
      <c r="SBC29" s="154"/>
      <c r="SBD29" s="154"/>
      <c r="SBE29" s="154"/>
      <c r="SBF29" s="154"/>
      <c r="SBG29" s="154"/>
      <c r="SBH29" s="154"/>
      <c r="SBI29" s="154"/>
      <c r="SBJ29" s="154"/>
      <c r="SBK29" s="154"/>
      <c r="SBL29" s="154"/>
      <c r="SBM29" s="154"/>
      <c r="SBN29" s="154"/>
      <c r="SBO29" s="154"/>
      <c r="SBP29" s="154"/>
      <c r="SBQ29" s="154"/>
      <c r="SBR29" s="154"/>
      <c r="SBS29" s="154"/>
      <c r="SBT29" s="154"/>
      <c r="SBU29" s="154"/>
      <c r="SBV29" s="154"/>
      <c r="SBW29" s="154"/>
      <c r="SBX29" s="154"/>
      <c r="SBY29" s="154"/>
      <c r="SBZ29" s="154"/>
      <c r="SCA29" s="154"/>
      <c r="SCB29" s="154"/>
      <c r="SCC29" s="154"/>
      <c r="SCD29" s="154"/>
      <c r="SCE29" s="154"/>
      <c r="SCF29" s="154"/>
      <c r="SCG29" s="154"/>
      <c r="SCH29" s="154"/>
      <c r="SCI29" s="154"/>
      <c r="SCJ29" s="154"/>
      <c r="SCK29" s="154"/>
      <c r="SCL29" s="154"/>
      <c r="SCM29" s="154"/>
      <c r="SCN29" s="154"/>
      <c r="SCO29" s="154"/>
      <c r="SCP29" s="154"/>
      <c r="SCQ29" s="154"/>
      <c r="SCR29" s="154"/>
      <c r="SCS29" s="154"/>
      <c r="SCT29" s="154"/>
      <c r="SCU29" s="154"/>
      <c r="SCV29" s="154"/>
      <c r="SCW29" s="154"/>
      <c r="SCX29" s="154"/>
      <c r="SCY29" s="154"/>
      <c r="SCZ29" s="154"/>
      <c r="SDA29" s="154"/>
      <c r="SDB29" s="154"/>
      <c r="SDC29" s="154"/>
      <c r="SDD29" s="154"/>
      <c r="SDE29" s="154"/>
      <c r="SDF29" s="154"/>
      <c r="SDG29" s="154"/>
      <c r="SDH29" s="154"/>
      <c r="SDI29" s="154"/>
      <c r="SDJ29" s="154"/>
      <c r="SDK29" s="154"/>
      <c r="SDL29" s="154"/>
      <c r="SDM29" s="154"/>
      <c r="SDN29" s="154"/>
      <c r="SDO29" s="154"/>
      <c r="SDP29" s="154"/>
      <c r="SDQ29" s="154"/>
      <c r="SDR29" s="154"/>
      <c r="SDS29" s="154"/>
      <c r="SDT29" s="154"/>
      <c r="SDU29" s="154"/>
      <c r="SDV29" s="154"/>
      <c r="SDW29" s="154"/>
      <c r="SDX29" s="154"/>
      <c r="SDY29" s="154"/>
      <c r="SDZ29" s="154"/>
      <c r="SEA29" s="154"/>
      <c r="SEB29" s="154"/>
      <c r="SEC29" s="154"/>
      <c r="SED29" s="154"/>
      <c r="SEE29" s="154"/>
      <c r="SEF29" s="154"/>
      <c r="SEG29" s="154"/>
      <c r="SEH29" s="154"/>
      <c r="SEI29" s="154"/>
      <c r="SEJ29" s="154"/>
      <c r="SEK29" s="154"/>
      <c r="SEL29" s="154"/>
      <c r="SEM29" s="154"/>
      <c r="SEN29" s="154"/>
      <c r="SEO29" s="154"/>
      <c r="SEP29" s="154"/>
      <c r="SEQ29" s="154"/>
      <c r="SER29" s="154"/>
      <c r="SES29" s="154"/>
      <c r="SET29" s="154"/>
      <c r="SEU29" s="154"/>
      <c r="SEV29" s="154"/>
      <c r="SEW29" s="154"/>
      <c r="SEX29" s="154"/>
      <c r="SEY29" s="154"/>
      <c r="SEZ29" s="154"/>
      <c r="SFA29" s="154"/>
      <c r="SFB29" s="154"/>
      <c r="SFC29" s="154"/>
      <c r="SFD29" s="154"/>
      <c r="SFE29" s="154"/>
      <c r="SFF29" s="154"/>
      <c r="SFG29" s="154"/>
      <c r="SFH29" s="154"/>
      <c r="SFI29" s="154"/>
      <c r="SFJ29" s="154"/>
      <c r="SFK29" s="154"/>
      <c r="SFL29" s="154"/>
      <c r="SFM29" s="154"/>
      <c r="SFN29" s="154"/>
      <c r="SFO29" s="154"/>
      <c r="SFP29" s="154"/>
      <c r="SFQ29" s="154"/>
      <c r="SFR29" s="154"/>
      <c r="SFS29" s="154"/>
      <c r="SFT29" s="154"/>
      <c r="SFU29" s="154"/>
      <c r="SFV29" s="154"/>
      <c r="SFW29" s="154"/>
      <c r="SFX29" s="154"/>
      <c r="SFY29" s="154"/>
      <c r="SFZ29" s="154"/>
      <c r="SGA29" s="154"/>
      <c r="SGB29" s="154"/>
      <c r="SGC29" s="154"/>
      <c r="SGD29" s="154"/>
      <c r="SGE29" s="154"/>
      <c r="SGF29" s="154"/>
      <c r="SGG29" s="154"/>
      <c r="SGH29" s="154"/>
      <c r="SGI29" s="154"/>
      <c r="SGJ29" s="154"/>
      <c r="SGK29" s="154"/>
      <c r="SGL29" s="154"/>
      <c r="SGM29" s="154"/>
      <c r="SGN29" s="154"/>
      <c r="SGO29" s="154"/>
      <c r="SGP29" s="154"/>
      <c r="SGQ29" s="154"/>
      <c r="SGR29" s="154"/>
      <c r="SGS29" s="154"/>
      <c r="SGT29" s="154"/>
      <c r="SGU29" s="154"/>
      <c r="SGV29" s="154"/>
      <c r="SGW29" s="154"/>
      <c r="SGX29" s="154"/>
      <c r="SGY29" s="154"/>
      <c r="SGZ29" s="154"/>
      <c r="SHA29" s="154"/>
      <c r="SHB29" s="154"/>
      <c r="SHC29" s="154"/>
      <c r="SHD29" s="154"/>
      <c r="SHE29" s="154"/>
      <c r="SHF29" s="154"/>
      <c r="SHG29" s="154"/>
      <c r="SHH29" s="154"/>
      <c r="SHI29" s="154"/>
      <c r="SHJ29" s="154"/>
      <c r="SHK29" s="154"/>
      <c r="SHL29" s="154"/>
      <c r="SHM29" s="154"/>
      <c r="SHN29" s="154"/>
      <c r="SHO29" s="154"/>
      <c r="SHP29" s="154"/>
      <c r="SHQ29" s="154"/>
      <c r="SHR29" s="154"/>
      <c r="SHS29" s="154"/>
      <c r="SHT29" s="154"/>
      <c r="SHU29" s="154"/>
      <c r="SHV29" s="154"/>
      <c r="SHW29" s="154"/>
      <c r="SHX29" s="154"/>
      <c r="SHY29" s="154"/>
      <c r="SHZ29" s="154"/>
      <c r="SIA29" s="154"/>
      <c r="SIB29" s="154"/>
      <c r="SIC29" s="154"/>
      <c r="SID29" s="154"/>
      <c r="SIE29" s="154"/>
      <c r="SIF29" s="154"/>
      <c r="SIG29" s="154"/>
      <c r="SIH29" s="154"/>
      <c r="SII29" s="154"/>
      <c r="SIJ29" s="154"/>
      <c r="SIK29" s="154"/>
      <c r="SIL29" s="154"/>
      <c r="SIM29" s="154"/>
      <c r="SIN29" s="154"/>
      <c r="SIO29" s="154"/>
      <c r="SIP29" s="154"/>
      <c r="SIQ29" s="154"/>
      <c r="SIR29" s="154"/>
      <c r="SIS29" s="154"/>
      <c r="SIT29" s="154"/>
      <c r="SIU29" s="154"/>
      <c r="SIV29" s="154"/>
      <c r="SIW29" s="154"/>
      <c r="SIX29" s="154"/>
      <c r="SIY29" s="154"/>
      <c r="SIZ29" s="154"/>
      <c r="SJA29" s="154"/>
      <c r="SJB29" s="154"/>
      <c r="SJC29" s="154"/>
      <c r="SJD29" s="154"/>
      <c r="SJE29" s="154"/>
      <c r="SJF29" s="154"/>
      <c r="SJG29" s="154"/>
      <c r="SJH29" s="154"/>
      <c r="SJI29" s="154"/>
      <c r="SJJ29" s="154"/>
      <c r="SJK29" s="154"/>
      <c r="SJL29" s="154"/>
      <c r="SJM29" s="154"/>
      <c r="SJN29" s="154"/>
      <c r="SJO29" s="154"/>
      <c r="SJP29" s="154"/>
      <c r="SJQ29" s="154"/>
      <c r="SJR29" s="154"/>
      <c r="SJS29" s="154"/>
      <c r="SJT29" s="154"/>
      <c r="SJU29" s="154"/>
      <c r="SJV29" s="154"/>
      <c r="SJW29" s="154"/>
      <c r="SJX29" s="154"/>
      <c r="SJY29" s="154"/>
      <c r="SJZ29" s="154"/>
      <c r="SKA29" s="154"/>
      <c r="SKB29" s="154"/>
      <c r="SKC29" s="154"/>
      <c r="SKD29" s="154"/>
      <c r="SKE29" s="154"/>
      <c r="SKF29" s="154"/>
      <c r="SKG29" s="154"/>
      <c r="SKH29" s="154"/>
      <c r="SKI29" s="154"/>
      <c r="SKJ29" s="154"/>
      <c r="SKK29" s="154"/>
      <c r="SKL29" s="154"/>
      <c r="SKM29" s="154"/>
      <c r="SKN29" s="154"/>
      <c r="SKO29" s="154"/>
      <c r="SKP29" s="154"/>
      <c r="SKQ29" s="154"/>
      <c r="SKR29" s="154"/>
      <c r="SKS29" s="154"/>
      <c r="SKT29" s="154"/>
      <c r="SKU29" s="154"/>
      <c r="SKV29" s="154"/>
      <c r="SKW29" s="154"/>
      <c r="SKX29" s="154"/>
      <c r="SKY29" s="154"/>
      <c r="SKZ29" s="154"/>
      <c r="SLA29" s="154"/>
      <c r="SLB29" s="154"/>
      <c r="SLC29" s="154"/>
      <c r="SLD29" s="154"/>
      <c r="SLE29" s="154"/>
      <c r="SLF29" s="154"/>
      <c r="SLG29" s="154"/>
      <c r="SLH29" s="154"/>
      <c r="SLI29" s="154"/>
      <c r="SLJ29" s="154"/>
      <c r="SLK29" s="154"/>
      <c r="SLL29" s="154"/>
      <c r="SLM29" s="154"/>
      <c r="SLN29" s="154"/>
      <c r="SLO29" s="154"/>
      <c r="SLP29" s="154"/>
      <c r="SLQ29" s="154"/>
      <c r="SLR29" s="154"/>
      <c r="SLS29" s="154"/>
      <c r="SLT29" s="154"/>
      <c r="SLU29" s="154"/>
      <c r="SLV29" s="154"/>
      <c r="SLW29" s="154"/>
      <c r="SLX29" s="154"/>
      <c r="SLY29" s="154"/>
      <c r="SLZ29" s="154"/>
      <c r="SMA29" s="154"/>
      <c r="SMB29" s="154"/>
      <c r="SMC29" s="154"/>
      <c r="SMD29" s="154"/>
      <c r="SME29" s="154"/>
      <c r="SMF29" s="154"/>
      <c r="SMG29" s="154"/>
      <c r="SMH29" s="154"/>
      <c r="SMI29" s="154"/>
      <c r="SMJ29" s="154"/>
      <c r="SMK29" s="154"/>
      <c r="SML29" s="154"/>
      <c r="SMM29" s="154"/>
      <c r="SMN29" s="154"/>
      <c r="SMO29" s="154"/>
      <c r="SMP29" s="154"/>
      <c r="SMQ29" s="154"/>
      <c r="SMR29" s="154"/>
      <c r="SMS29" s="154"/>
      <c r="SMT29" s="154"/>
      <c r="SMU29" s="154"/>
      <c r="SMV29" s="154"/>
      <c r="SMW29" s="154"/>
      <c r="SMX29" s="154"/>
      <c r="SMY29" s="154"/>
      <c r="SMZ29" s="154"/>
      <c r="SNA29" s="154"/>
      <c r="SNB29" s="154"/>
      <c r="SNC29" s="154"/>
      <c r="SND29" s="154"/>
      <c r="SNE29" s="154"/>
      <c r="SNF29" s="154"/>
      <c r="SNG29" s="154"/>
      <c r="SNH29" s="154"/>
      <c r="SNI29" s="154"/>
      <c r="SNJ29" s="154"/>
      <c r="SNK29" s="154"/>
      <c r="SNL29" s="154"/>
      <c r="SNM29" s="154"/>
      <c r="SNN29" s="154"/>
      <c r="SNO29" s="154"/>
      <c r="SNP29" s="154"/>
      <c r="SNQ29" s="154"/>
      <c r="SNR29" s="154"/>
      <c r="SNS29" s="154"/>
      <c r="SNT29" s="154"/>
      <c r="SNU29" s="154"/>
      <c r="SNV29" s="154"/>
      <c r="SNW29" s="154"/>
      <c r="SNX29" s="154"/>
      <c r="SNY29" s="154"/>
      <c r="SNZ29" s="154"/>
      <c r="SOA29" s="154"/>
      <c r="SOB29" s="154"/>
      <c r="SOC29" s="154"/>
      <c r="SOD29" s="154"/>
      <c r="SOE29" s="154"/>
      <c r="SOF29" s="154"/>
      <c r="SOG29" s="154"/>
      <c r="SOH29" s="154"/>
      <c r="SOI29" s="154"/>
      <c r="SOJ29" s="154"/>
      <c r="SOK29" s="154"/>
      <c r="SOL29" s="154"/>
      <c r="SOM29" s="154"/>
      <c r="SON29" s="154"/>
      <c r="SOO29" s="154"/>
      <c r="SOP29" s="154"/>
      <c r="SOQ29" s="154"/>
      <c r="SOR29" s="154"/>
      <c r="SOS29" s="154"/>
      <c r="SOT29" s="154"/>
      <c r="SOU29" s="154"/>
      <c r="SOV29" s="154"/>
      <c r="SOW29" s="154"/>
      <c r="SOX29" s="154"/>
      <c r="SOY29" s="154"/>
      <c r="SOZ29" s="154"/>
      <c r="SPA29" s="154"/>
      <c r="SPB29" s="154"/>
      <c r="SPC29" s="154"/>
      <c r="SPD29" s="154"/>
      <c r="SPE29" s="154"/>
      <c r="SPF29" s="154"/>
      <c r="SPG29" s="154"/>
      <c r="SPH29" s="154"/>
      <c r="SPI29" s="154"/>
      <c r="SPJ29" s="154"/>
      <c r="SPK29" s="154"/>
      <c r="SPL29" s="154"/>
      <c r="SPM29" s="154"/>
      <c r="SPN29" s="154"/>
      <c r="SPO29" s="154"/>
      <c r="SPP29" s="154"/>
      <c r="SPQ29" s="154"/>
      <c r="SPR29" s="154"/>
      <c r="SPS29" s="154"/>
      <c r="SPT29" s="154"/>
      <c r="SPU29" s="154"/>
      <c r="SPV29" s="154"/>
      <c r="SPW29" s="154"/>
      <c r="SPX29" s="154"/>
      <c r="SPY29" s="154"/>
      <c r="SPZ29" s="154"/>
      <c r="SQA29" s="154"/>
      <c r="SQB29" s="154"/>
      <c r="SQC29" s="154"/>
      <c r="SQD29" s="154"/>
      <c r="SQE29" s="154"/>
      <c r="SQF29" s="154"/>
      <c r="SQG29" s="154"/>
      <c r="SQH29" s="154"/>
      <c r="SQI29" s="154"/>
      <c r="SQJ29" s="154"/>
      <c r="SQK29" s="154"/>
      <c r="SQL29" s="154"/>
      <c r="SQM29" s="154"/>
      <c r="SQN29" s="154"/>
      <c r="SQO29" s="154"/>
      <c r="SQP29" s="154"/>
      <c r="SQQ29" s="154"/>
      <c r="SQR29" s="154"/>
      <c r="SQS29" s="154"/>
      <c r="SQT29" s="154"/>
      <c r="SQU29" s="154"/>
      <c r="SQV29" s="154"/>
      <c r="SQW29" s="154"/>
      <c r="SQX29" s="154"/>
      <c r="SQY29" s="154"/>
      <c r="SQZ29" s="154"/>
      <c r="SRA29" s="154"/>
      <c r="SRB29" s="154"/>
      <c r="SRC29" s="154"/>
      <c r="SRD29" s="154"/>
      <c r="SRE29" s="154"/>
      <c r="SRF29" s="154"/>
      <c r="SRG29" s="154"/>
      <c r="SRH29" s="154"/>
      <c r="SRI29" s="154"/>
      <c r="SRJ29" s="154"/>
      <c r="SRK29" s="154"/>
      <c r="SRL29" s="154"/>
      <c r="SRM29" s="154"/>
      <c r="SRN29" s="154"/>
      <c r="SRO29" s="154"/>
      <c r="SRP29" s="154"/>
      <c r="SRQ29" s="154"/>
      <c r="SRR29" s="154"/>
      <c r="SRS29" s="154"/>
      <c r="SRT29" s="154"/>
      <c r="SRU29" s="154"/>
      <c r="SRV29" s="154"/>
      <c r="SRW29" s="154"/>
      <c r="SRX29" s="154"/>
      <c r="SRY29" s="154"/>
      <c r="SRZ29" s="154"/>
      <c r="SSA29" s="154"/>
      <c r="SSB29" s="154"/>
      <c r="SSC29" s="154"/>
      <c r="SSD29" s="154"/>
      <c r="SSE29" s="154"/>
      <c r="SSF29" s="154"/>
      <c r="SSG29" s="154"/>
      <c r="SSH29" s="154"/>
      <c r="SSI29" s="154"/>
      <c r="SSJ29" s="154"/>
      <c r="SSK29" s="154"/>
      <c r="SSL29" s="154"/>
      <c r="SSM29" s="154"/>
      <c r="SSN29" s="154"/>
      <c r="SSO29" s="154"/>
      <c r="SSP29" s="154"/>
      <c r="SSQ29" s="154"/>
      <c r="SSR29" s="154"/>
      <c r="SSS29" s="154"/>
      <c r="SST29" s="154"/>
      <c r="SSU29" s="154"/>
      <c r="SSV29" s="154"/>
      <c r="SSW29" s="154"/>
      <c r="SSX29" s="154"/>
      <c r="SSY29" s="154"/>
      <c r="SSZ29" s="154"/>
      <c r="STA29" s="154"/>
      <c r="STB29" s="154"/>
      <c r="STC29" s="154"/>
      <c r="STD29" s="154"/>
      <c r="STE29" s="154"/>
      <c r="STF29" s="154"/>
      <c r="STG29" s="154"/>
      <c r="STH29" s="154"/>
      <c r="STI29" s="154"/>
      <c r="STJ29" s="154"/>
      <c r="STK29" s="154"/>
      <c r="STL29" s="154"/>
      <c r="STM29" s="154"/>
      <c r="STN29" s="154"/>
      <c r="STO29" s="154"/>
      <c r="STP29" s="154"/>
      <c r="STQ29" s="154"/>
      <c r="STR29" s="154"/>
      <c r="STS29" s="154"/>
      <c r="STT29" s="154"/>
      <c r="STU29" s="154"/>
      <c r="STV29" s="154"/>
      <c r="STW29" s="154"/>
      <c r="STX29" s="154"/>
      <c r="STY29" s="154"/>
      <c r="STZ29" s="154"/>
      <c r="SUA29" s="154"/>
      <c r="SUB29" s="154"/>
      <c r="SUC29" s="154"/>
      <c r="SUD29" s="154"/>
      <c r="SUE29" s="154"/>
      <c r="SUF29" s="154"/>
      <c r="SUG29" s="154"/>
      <c r="SUH29" s="154"/>
      <c r="SUI29" s="154"/>
      <c r="SUJ29" s="154"/>
      <c r="SUK29" s="154"/>
      <c r="SUL29" s="154"/>
      <c r="SUM29" s="154"/>
      <c r="SUN29" s="154"/>
      <c r="SUO29" s="154"/>
      <c r="SUP29" s="154"/>
      <c r="SUQ29" s="154"/>
      <c r="SUR29" s="154"/>
      <c r="SUS29" s="154"/>
      <c r="SUT29" s="154"/>
      <c r="SUU29" s="154"/>
      <c r="SUV29" s="154"/>
      <c r="SUW29" s="154"/>
      <c r="SUX29" s="154"/>
      <c r="SUY29" s="154"/>
      <c r="SUZ29" s="154"/>
      <c r="SVA29" s="154"/>
      <c r="SVB29" s="154"/>
      <c r="SVC29" s="154"/>
      <c r="SVD29" s="154"/>
      <c r="SVE29" s="154"/>
      <c r="SVF29" s="154"/>
      <c r="SVG29" s="154"/>
      <c r="SVH29" s="154"/>
      <c r="SVI29" s="154"/>
      <c r="SVJ29" s="154"/>
      <c r="SVK29" s="154"/>
      <c r="SVL29" s="154"/>
      <c r="SVM29" s="154"/>
      <c r="SVN29" s="154"/>
      <c r="SVO29" s="154"/>
      <c r="SVP29" s="154"/>
      <c r="SVQ29" s="154"/>
      <c r="SVR29" s="154"/>
      <c r="SVS29" s="154"/>
      <c r="SVT29" s="154"/>
      <c r="SVU29" s="154"/>
      <c r="SVV29" s="154"/>
      <c r="SVW29" s="154"/>
      <c r="SVX29" s="154"/>
      <c r="SVY29" s="154"/>
      <c r="SVZ29" s="154"/>
      <c r="SWA29" s="154"/>
      <c r="SWB29" s="154"/>
      <c r="SWC29" s="154"/>
      <c r="SWD29" s="154"/>
      <c r="SWE29" s="154"/>
      <c r="SWF29" s="154"/>
      <c r="SWG29" s="154"/>
      <c r="SWH29" s="154"/>
      <c r="SWI29" s="154"/>
      <c r="SWJ29" s="154"/>
      <c r="SWK29" s="154"/>
      <c r="SWL29" s="154"/>
      <c r="SWM29" s="154"/>
      <c r="SWN29" s="154"/>
      <c r="SWO29" s="154"/>
      <c r="SWP29" s="154"/>
      <c r="SWQ29" s="154"/>
      <c r="SWR29" s="154"/>
      <c r="SWS29" s="154"/>
      <c r="SWT29" s="154"/>
      <c r="SWU29" s="154"/>
      <c r="SWV29" s="154"/>
      <c r="SWW29" s="154"/>
      <c r="SWX29" s="154"/>
      <c r="SWY29" s="154"/>
      <c r="SWZ29" s="154"/>
      <c r="SXA29" s="154"/>
      <c r="SXB29" s="154"/>
      <c r="SXC29" s="154"/>
      <c r="SXD29" s="154"/>
      <c r="SXE29" s="154"/>
      <c r="SXF29" s="154"/>
      <c r="SXG29" s="154"/>
      <c r="SXH29" s="154"/>
      <c r="SXI29" s="154"/>
      <c r="SXJ29" s="154"/>
      <c r="SXK29" s="154"/>
      <c r="SXL29" s="154"/>
      <c r="SXM29" s="154"/>
      <c r="SXN29" s="154"/>
      <c r="SXO29" s="154"/>
      <c r="SXP29" s="154"/>
      <c r="SXQ29" s="154"/>
      <c r="SXR29" s="154"/>
      <c r="SXS29" s="154"/>
      <c r="SXT29" s="154"/>
      <c r="SXU29" s="154"/>
      <c r="SXV29" s="154"/>
      <c r="SXW29" s="154"/>
      <c r="SXX29" s="154"/>
      <c r="SXY29" s="154"/>
      <c r="SXZ29" s="154"/>
      <c r="SYA29" s="154"/>
      <c r="SYB29" s="154"/>
      <c r="SYC29" s="154"/>
      <c r="SYD29" s="154"/>
      <c r="SYE29" s="154"/>
      <c r="SYF29" s="154"/>
      <c r="SYG29" s="154"/>
      <c r="SYH29" s="154"/>
      <c r="SYI29" s="154"/>
      <c r="SYJ29" s="154"/>
      <c r="SYK29" s="154"/>
      <c r="SYL29" s="154"/>
      <c r="SYM29" s="154"/>
      <c r="SYN29" s="154"/>
      <c r="SYO29" s="154"/>
      <c r="SYP29" s="154"/>
      <c r="SYQ29" s="154"/>
      <c r="SYR29" s="154"/>
      <c r="SYS29" s="154"/>
      <c r="SYT29" s="154"/>
      <c r="SYU29" s="154"/>
      <c r="SYV29" s="154"/>
      <c r="SYW29" s="154"/>
      <c r="SYX29" s="154"/>
      <c r="SYY29" s="154"/>
      <c r="SYZ29" s="154"/>
      <c r="SZA29" s="154"/>
      <c r="SZB29" s="154"/>
      <c r="SZC29" s="154"/>
      <c r="SZD29" s="154"/>
      <c r="SZE29" s="154"/>
      <c r="SZF29" s="154"/>
      <c r="SZG29" s="154"/>
      <c r="SZH29" s="154"/>
      <c r="SZI29" s="154"/>
      <c r="SZJ29" s="154"/>
      <c r="SZK29" s="154"/>
      <c r="SZL29" s="154"/>
      <c r="SZM29" s="154"/>
      <c r="SZN29" s="154"/>
      <c r="SZO29" s="154"/>
      <c r="SZP29" s="154"/>
      <c r="SZQ29" s="154"/>
      <c r="SZR29" s="154"/>
      <c r="SZS29" s="154"/>
      <c r="SZT29" s="154"/>
      <c r="SZU29" s="154"/>
      <c r="SZV29" s="154"/>
      <c r="SZW29" s="154"/>
      <c r="SZX29" s="154"/>
      <c r="SZY29" s="154"/>
      <c r="SZZ29" s="154"/>
      <c r="TAA29" s="154"/>
      <c r="TAB29" s="154"/>
      <c r="TAC29" s="154"/>
      <c r="TAD29" s="154"/>
      <c r="TAE29" s="154"/>
      <c r="TAF29" s="154"/>
      <c r="TAG29" s="154"/>
      <c r="TAH29" s="154"/>
      <c r="TAI29" s="154"/>
      <c r="TAJ29" s="154"/>
      <c r="TAK29" s="154"/>
      <c r="TAL29" s="154"/>
      <c r="TAM29" s="154"/>
      <c r="TAN29" s="154"/>
      <c r="TAO29" s="154"/>
      <c r="TAP29" s="154"/>
      <c r="TAQ29" s="154"/>
      <c r="TAR29" s="154"/>
      <c r="TAS29" s="154"/>
      <c r="TAT29" s="154"/>
      <c r="TAU29" s="154"/>
      <c r="TAV29" s="154"/>
      <c r="TAW29" s="154"/>
      <c r="TAX29" s="154"/>
      <c r="TAY29" s="154"/>
      <c r="TAZ29" s="154"/>
      <c r="TBA29" s="154"/>
      <c r="TBB29" s="154"/>
      <c r="TBC29" s="154"/>
      <c r="TBD29" s="154"/>
      <c r="TBE29" s="154"/>
      <c r="TBF29" s="154"/>
      <c r="TBG29" s="154"/>
      <c r="TBH29" s="154"/>
      <c r="TBI29" s="154"/>
      <c r="TBJ29" s="154"/>
      <c r="TBK29" s="154"/>
      <c r="TBL29" s="154"/>
      <c r="TBM29" s="154"/>
      <c r="TBN29" s="154"/>
      <c r="TBO29" s="154"/>
      <c r="TBP29" s="154"/>
      <c r="TBQ29" s="154"/>
      <c r="TBR29" s="154"/>
      <c r="TBS29" s="154"/>
      <c r="TBT29" s="154"/>
      <c r="TBU29" s="154"/>
      <c r="TBV29" s="154"/>
      <c r="TBW29" s="154"/>
      <c r="TBX29" s="154"/>
      <c r="TBY29" s="154"/>
      <c r="TBZ29" s="154"/>
      <c r="TCA29" s="154"/>
      <c r="TCB29" s="154"/>
      <c r="TCC29" s="154"/>
      <c r="TCD29" s="154"/>
      <c r="TCE29" s="154"/>
      <c r="TCF29" s="154"/>
      <c r="TCG29" s="154"/>
      <c r="TCH29" s="154"/>
      <c r="TCI29" s="154"/>
      <c r="TCJ29" s="154"/>
      <c r="TCK29" s="154"/>
      <c r="TCL29" s="154"/>
      <c r="TCM29" s="154"/>
      <c r="TCN29" s="154"/>
      <c r="TCO29" s="154"/>
      <c r="TCP29" s="154"/>
      <c r="TCQ29" s="154"/>
      <c r="TCR29" s="154"/>
      <c r="TCS29" s="154"/>
      <c r="TCT29" s="154"/>
      <c r="TCU29" s="154"/>
      <c r="TCV29" s="154"/>
      <c r="TCW29" s="154"/>
      <c r="TCX29" s="154"/>
      <c r="TCY29" s="154"/>
      <c r="TCZ29" s="154"/>
      <c r="TDA29" s="154"/>
      <c r="TDB29" s="154"/>
      <c r="TDC29" s="154"/>
      <c r="TDD29" s="154"/>
      <c r="TDE29" s="154"/>
      <c r="TDF29" s="154"/>
      <c r="TDG29" s="154"/>
      <c r="TDH29" s="154"/>
      <c r="TDI29" s="154"/>
      <c r="TDJ29" s="154"/>
      <c r="TDK29" s="154"/>
      <c r="TDL29" s="154"/>
      <c r="TDM29" s="154"/>
      <c r="TDN29" s="154"/>
      <c r="TDO29" s="154"/>
      <c r="TDP29" s="154"/>
      <c r="TDQ29" s="154"/>
      <c r="TDR29" s="154"/>
      <c r="TDS29" s="154"/>
      <c r="TDT29" s="154"/>
      <c r="TDU29" s="154"/>
      <c r="TDV29" s="154"/>
      <c r="TDW29" s="154"/>
      <c r="TDX29" s="154"/>
      <c r="TDY29" s="154"/>
      <c r="TDZ29" s="154"/>
      <c r="TEA29" s="154"/>
      <c r="TEB29" s="154"/>
      <c r="TEC29" s="154"/>
      <c r="TED29" s="154"/>
      <c r="TEE29" s="154"/>
      <c r="TEF29" s="154"/>
      <c r="TEG29" s="154"/>
      <c r="TEH29" s="154"/>
      <c r="TEI29" s="154"/>
      <c r="TEJ29" s="154"/>
      <c r="TEK29" s="154"/>
      <c r="TEL29" s="154"/>
      <c r="TEM29" s="154"/>
      <c r="TEN29" s="154"/>
      <c r="TEO29" s="154"/>
      <c r="TEP29" s="154"/>
      <c r="TEQ29" s="154"/>
      <c r="TER29" s="154"/>
      <c r="TES29" s="154"/>
      <c r="TET29" s="154"/>
      <c r="TEU29" s="154"/>
      <c r="TEV29" s="154"/>
      <c r="TEW29" s="154"/>
      <c r="TEX29" s="154"/>
      <c r="TEY29" s="154"/>
      <c r="TEZ29" s="154"/>
      <c r="TFA29" s="154"/>
      <c r="TFB29" s="154"/>
      <c r="TFC29" s="154"/>
      <c r="TFD29" s="154"/>
      <c r="TFE29" s="154"/>
      <c r="TFF29" s="154"/>
      <c r="TFG29" s="154"/>
      <c r="TFH29" s="154"/>
      <c r="TFI29" s="154"/>
      <c r="TFJ29" s="154"/>
      <c r="TFK29" s="154"/>
      <c r="TFL29" s="154"/>
      <c r="TFM29" s="154"/>
      <c r="TFN29" s="154"/>
      <c r="TFO29" s="154"/>
      <c r="TFP29" s="154"/>
      <c r="TFQ29" s="154"/>
      <c r="TFR29" s="154"/>
      <c r="TFS29" s="154"/>
      <c r="TFT29" s="154"/>
      <c r="TFU29" s="154"/>
      <c r="TFV29" s="154"/>
      <c r="TFW29" s="154"/>
      <c r="TFX29" s="154"/>
      <c r="TFY29" s="154"/>
      <c r="TFZ29" s="154"/>
      <c r="TGA29" s="154"/>
      <c r="TGB29" s="154"/>
      <c r="TGC29" s="154"/>
      <c r="TGD29" s="154"/>
      <c r="TGE29" s="154"/>
      <c r="TGF29" s="154"/>
      <c r="TGG29" s="154"/>
      <c r="TGH29" s="154"/>
      <c r="TGI29" s="154"/>
      <c r="TGJ29" s="154"/>
      <c r="TGK29" s="154"/>
      <c r="TGL29" s="154"/>
      <c r="TGM29" s="154"/>
      <c r="TGN29" s="154"/>
      <c r="TGO29" s="154"/>
      <c r="TGP29" s="154"/>
      <c r="TGQ29" s="154"/>
      <c r="TGR29" s="154"/>
      <c r="TGS29" s="154"/>
      <c r="TGT29" s="154"/>
      <c r="TGU29" s="154"/>
      <c r="TGV29" s="154"/>
      <c r="TGW29" s="154"/>
      <c r="TGX29" s="154"/>
      <c r="TGY29" s="154"/>
      <c r="TGZ29" s="154"/>
      <c r="THA29" s="154"/>
      <c r="THB29" s="154"/>
      <c r="THC29" s="154"/>
      <c r="THD29" s="154"/>
      <c r="THE29" s="154"/>
      <c r="THF29" s="154"/>
      <c r="THG29" s="154"/>
      <c r="THH29" s="154"/>
      <c r="THI29" s="154"/>
      <c r="THJ29" s="154"/>
      <c r="THK29" s="154"/>
      <c r="THL29" s="154"/>
      <c r="THM29" s="154"/>
      <c r="THN29" s="154"/>
      <c r="THO29" s="154"/>
      <c r="THP29" s="154"/>
      <c r="THQ29" s="154"/>
      <c r="THR29" s="154"/>
      <c r="THS29" s="154"/>
      <c r="THT29" s="154"/>
      <c r="THU29" s="154"/>
      <c r="THV29" s="154"/>
      <c r="THW29" s="154"/>
      <c r="THX29" s="154"/>
      <c r="THY29" s="154"/>
      <c r="THZ29" s="154"/>
      <c r="TIA29" s="154"/>
      <c r="TIB29" s="154"/>
      <c r="TIC29" s="154"/>
      <c r="TID29" s="154"/>
      <c r="TIE29" s="154"/>
      <c r="TIF29" s="154"/>
      <c r="TIG29" s="154"/>
      <c r="TIH29" s="154"/>
      <c r="TII29" s="154"/>
      <c r="TIJ29" s="154"/>
      <c r="TIK29" s="154"/>
      <c r="TIL29" s="154"/>
      <c r="TIM29" s="154"/>
      <c r="TIN29" s="154"/>
      <c r="TIO29" s="154"/>
      <c r="TIP29" s="154"/>
      <c r="TIQ29" s="154"/>
      <c r="TIR29" s="154"/>
      <c r="TIS29" s="154"/>
      <c r="TIT29" s="154"/>
      <c r="TIU29" s="154"/>
      <c r="TIV29" s="154"/>
      <c r="TIW29" s="154"/>
      <c r="TIX29" s="154"/>
      <c r="TIY29" s="154"/>
      <c r="TIZ29" s="154"/>
      <c r="TJA29" s="154"/>
      <c r="TJB29" s="154"/>
      <c r="TJC29" s="154"/>
      <c r="TJD29" s="154"/>
      <c r="TJE29" s="154"/>
      <c r="TJF29" s="154"/>
      <c r="TJG29" s="154"/>
      <c r="TJH29" s="154"/>
      <c r="TJI29" s="154"/>
      <c r="TJJ29" s="154"/>
      <c r="TJK29" s="154"/>
      <c r="TJL29" s="154"/>
      <c r="TJM29" s="154"/>
      <c r="TJN29" s="154"/>
      <c r="TJO29" s="154"/>
      <c r="TJP29" s="154"/>
      <c r="TJQ29" s="154"/>
      <c r="TJR29" s="154"/>
      <c r="TJS29" s="154"/>
      <c r="TJT29" s="154"/>
      <c r="TJU29" s="154"/>
      <c r="TJV29" s="154"/>
      <c r="TJW29" s="154"/>
      <c r="TJX29" s="154"/>
      <c r="TJY29" s="154"/>
      <c r="TJZ29" s="154"/>
      <c r="TKA29" s="154"/>
      <c r="TKB29" s="154"/>
      <c r="TKC29" s="154"/>
      <c r="TKD29" s="154"/>
      <c r="TKE29" s="154"/>
      <c r="TKF29" s="154"/>
      <c r="TKG29" s="154"/>
      <c r="TKH29" s="154"/>
      <c r="TKI29" s="154"/>
      <c r="TKJ29" s="154"/>
      <c r="TKK29" s="154"/>
      <c r="TKL29" s="154"/>
      <c r="TKM29" s="154"/>
      <c r="TKN29" s="154"/>
      <c r="TKO29" s="154"/>
      <c r="TKP29" s="154"/>
      <c r="TKQ29" s="154"/>
      <c r="TKR29" s="154"/>
      <c r="TKS29" s="154"/>
      <c r="TKT29" s="154"/>
      <c r="TKU29" s="154"/>
      <c r="TKV29" s="154"/>
      <c r="TKW29" s="154"/>
      <c r="TKX29" s="154"/>
      <c r="TKY29" s="154"/>
      <c r="TKZ29" s="154"/>
      <c r="TLA29" s="154"/>
      <c r="TLB29" s="154"/>
      <c r="TLC29" s="154"/>
      <c r="TLD29" s="154"/>
      <c r="TLE29" s="154"/>
      <c r="TLF29" s="154"/>
      <c r="TLG29" s="154"/>
      <c r="TLH29" s="154"/>
      <c r="TLI29" s="154"/>
      <c r="TLJ29" s="154"/>
      <c r="TLK29" s="154"/>
      <c r="TLL29" s="154"/>
      <c r="TLM29" s="154"/>
      <c r="TLN29" s="154"/>
      <c r="TLO29" s="154"/>
      <c r="TLP29" s="154"/>
      <c r="TLQ29" s="154"/>
      <c r="TLR29" s="154"/>
      <c r="TLS29" s="154"/>
      <c r="TLT29" s="154"/>
      <c r="TLU29" s="154"/>
      <c r="TLV29" s="154"/>
      <c r="TLW29" s="154"/>
      <c r="TLX29" s="154"/>
      <c r="TLY29" s="154"/>
      <c r="TLZ29" s="154"/>
      <c r="TMA29" s="154"/>
      <c r="TMB29" s="154"/>
      <c r="TMC29" s="154"/>
      <c r="TMD29" s="154"/>
      <c r="TME29" s="154"/>
      <c r="TMF29" s="154"/>
      <c r="TMG29" s="154"/>
      <c r="TMH29" s="154"/>
      <c r="TMI29" s="154"/>
      <c r="TMJ29" s="154"/>
      <c r="TMK29" s="154"/>
      <c r="TML29" s="154"/>
      <c r="TMM29" s="154"/>
      <c r="TMN29" s="154"/>
      <c r="TMO29" s="154"/>
      <c r="TMP29" s="154"/>
      <c r="TMQ29" s="154"/>
      <c r="TMR29" s="154"/>
      <c r="TMS29" s="154"/>
      <c r="TMT29" s="154"/>
      <c r="TMU29" s="154"/>
      <c r="TMV29" s="154"/>
      <c r="TMW29" s="154"/>
      <c r="TMX29" s="154"/>
      <c r="TMY29" s="154"/>
      <c r="TMZ29" s="154"/>
      <c r="TNA29" s="154"/>
      <c r="TNB29" s="154"/>
      <c r="TNC29" s="154"/>
      <c r="TND29" s="154"/>
      <c r="TNE29" s="154"/>
      <c r="TNF29" s="154"/>
      <c r="TNG29" s="154"/>
      <c r="TNH29" s="154"/>
      <c r="TNI29" s="154"/>
      <c r="TNJ29" s="154"/>
      <c r="TNK29" s="154"/>
      <c r="TNL29" s="154"/>
      <c r="TNM29" s="154"/>
      <c r="TNN29" s="154"/>
      <c r="TNO29" s="154"/>
      <c r="TNP29" s="154"/>
      <c r="TNQ29" s="154"/>
      <c r="TNR29" s="154"/>
      <c r="TNS29" s="154"/>
      <c r="TNT29" s="154"/>
      <c r="TNU29" s="154"/>
      <c r="TNV29" s="154"/>
      <c r="TNW29" s="154"/>
      <c r="TNX29" s="154"/>
      <c r="TNY29" s="154"/>
      <c r="TNZ29" s="154"/>
      <c r="TOA29" s="154"/>
      <c r="TOB29" s="154"/>
      <c r="TOC29" s="154"/>
      <c r="TOD29" s="154"/>
      <c r="TOE29" s="154"/>
      <c r="TOF29" s="154"/>
      <c r="TOG29" s="154"/>
      <c r="TOH29" s="154"/>
      <c r="TOI29" s="154"/>
      <c r="TOJ29" s="154"/>
      <c r="TOK29" s="154"/>
      <c r="TOL29" s="154"/>
      <c r="TOM29" s="154"/>
      <c r="TON29" s="154"/>
      <c r="TOO29" s="154"/>
      <c r="TOP29" s="154"/>
      <c r="TOQ29" s="154"/>
      <c r="TOR29" s="154"/>
      <c r="TOS29" s="154"/>
      <c r="TOT29" s="154"/>
      <c r="TOU29" s="154"/>
      <c r="TOV29" s="154"/>
      <c r="TOW29" s="154"/>
      <c r="TOX29" s="154"/>
      <c r="TOY29" s="154"/>
      <c r="TOZ29" s="154"/>
      <c r="TPA29" s="154"/>
      <c r="TPB29" s="154"/>
      <c r="TPC29" s="154"/>
      <c r="TPD29" s="154"/>
      <c r="TPE29" s="154"/>
      <c r="TPF29" s="154"/>
      <c r="TPG29" s="154"/>
      <c r="TPH29" s="154"/>
      <c r="TPI29" s="154"/>
      <c r="TPJ29" s="154"/>
      <c r="TPK29" s="154"/>
      <c r="TPL29" s="154"/>
      <c r="TPM29" s="154"/>
      <c r="TPN29" s="154"/>
      <c r="TPO29" s="154"/>
      <c r="TPP29" s="154"/>
      <c r="TPQ29" s="154"/>
      <c r="TPR29" s="154"/>
      <c r="TPS29" s="154"/>
      <c r="TPT29" s="154"/>
      <c r="TPU29" s="154"/>
      <c r="TPV29" s="154"/>
      <c r="TPW29" s="154"/>
      <c r="TPX29" s="154"/>
      <c r="TPY29" s="154"/>
      <c r="TPZ29" s="154"/>
      <c r="TQA29" s="154"/>
      <c r="TQB29" s="154"/>
      <c r="TQC29" s="154"/>
      <c r="TQD29" s="154"/>
      <c r="TQE29" s="154"/>
      <c r="TQF29" s="154"/>
      <c r="TQG29" s="154"/>
      <c r="TQH29" s="154"/>
      <c r="TQI29" s="154"/>
      <c r="TQJ29" s="154"/>
      <c r="TQK29" s="154"/>
      <c r="TQL29" s="154"/>
      <c r="TQM29" s="154"/>
      <c r="TQN29" s="154"/>
      <c r="TQO29" s="154"/>
      <c r="TQP29" s="154"/>
      <c r="TQQ29" s="154"/>
      <c r="TQR29" s="154"/>
      <c r="TQS29" s="154"/>
      <c r="TQT29" s="154"/>
      <c r="TQU29" s="154"/>
      <c r="TQV29" s="154"/>
      <c r="TQW29" s="154"/>
      <c r="TQX29" s="154"/>
      <c r="TQY29" s="154"/>
      <c r="TQZ29" s="154"/>
      <c r="TRA29" s="154"/>
      <c r="TRB29" s="154"/>
      <c r="TRC29" s="154"/>
      <c r="TRD29" s="154"/>
      <c r="TRE29" s="154"/>
      <c r="TRF29" s="154"/>
      <c r="TRG29" s="154"/>
      <c r="TRH29" s="154"/>
      <c r="TRI29" s="154"/>
      <c r="TRJ29" s="154"/>
      <c r="TRK29" s="154"/>
      <c r="TRL29" s="154"/>
      <c r="TRM29" s="154"/>
      <c r="TRN29" s="154"/>
      <c r="TRO29" s="154"/>
      <c r="TRP29" s="154"/>
      <c r="TRQ29" s="154"/>
      <c r="TRR29" s="154"/>
      <c r="TRS29" s="154"/>
      <c r="TRT29" s="154"/>
      <c r="TRU29" s="154"/>
      <c r="TRV29" s="154"/>
      <c r="TRW29" s="154"/>
      <c r="TRX29" s="154"/>
      <c r="TRY29" s="154"/>
      <c r="TRZ29" s="154"/>
      <c r="TSA29" s="154"/>
      <c r="TSB29" s="154"/>
      <c r="TSC29" s="154"/>
      <c r="TSD29" s="154"/>
      <c r="TSE29" s="154"/>
      <c r="TSF29" s="154"/>
      <c r="TSG29" s="154"/>
      <c r="TSH29" s="154"/>
      <c r="TSI29" s="154"/>
      <c r="TSJ29" s="154"/>
      <c r="TSK29" s="154"/>
      <c r="TSL29" s="154"/>
      <c r="TSM29" s="154"/>
      <c r="TSN29" s="154"/>
      <c r="TSO29" s="154"/>
      <c r="TSP29" s="154"/>
      <c r="TSQ29" s="154"/>
      <c r="TSR29" s="154"/>
      <c r="TSS29" s="154"/>
      <c r="TST29" s="154"/>
      <c r="TSU29" s="154"/>
      <c r="TSV29" s="154"/>
      <c r="TSW29" s="154"/>
      <c r="TSX29" s="154"/>
      <c r="TSY29" s="154"/>
      <c r="TSZ29" s="154"/>
      <c r="TTA29" s="154"/>
      <c r="TTB29" s="154"/>
      <c r="TTC29" s="154"/>
      <c r="TTD29" s="154"/>
      <c r="TTE29" s="154"/>
      <c r="TTF29" s="154"/>
      <c r="TTG29" s="154"/>
      <c r="TTH29" s="154"/>
      <c r="TTI29" s="154"/>
      <c r="TTJ29" s="154"/>
      <c r="TTK29" s="154"/>
      <c r="TTL29" s="154"/>
      <c r="TTM29" s="154"/>
      <c r="TTN29" s="154"/>
      <c r="TTO29" s="154"/>
      <c r="TTP29" s="154"/>
      <c r="TTQ29" s="154"/>
      <c r="TTR29" s="154"/>
      <c r="TTS29" s="154"/>
      <c r="TTT29" s="154"/>
      <c r="TTU29" s="154"/>
      <c r="TTV29" s="154"/>
      <c r="TTW29" s="154"/>
      <c r="TTX29" s="154"/>
      <c r="TTY29" s="154"/>
      <c r="TTZ29" s="154"/>
      <c r="TUA29" s="154"/>
      <c r="TUB29" s="154"/>
      <c r="TUC29" s="154"/>
      <c r="TUD29" s="154"/>
      <c r="TUE29" s="154"/>
      <c r="TUF29" s="154"/>
      <c r="TUG29" s="154"/>
      <c r="TUH29" s="154"/>
      <c r="TUI29" s="154"/>
      <c r="TUJ29" s="154"/>
      <c r="TUK29" s="154"/>
      <c r="TUL29" s="154"/>
      <c r="TUM29" s="154"/>
      <c r="TUN29" s="154"/>
      <c r="TUO29" s="154"/>
      <c r="TUP29" s="154"/>
      <c r="TUQ29" s="154"/>
      <c r="TUR29" s="154"/>
      <c r="TUS29" s="154"/>
      <c r="TUT29" s="154"/>
      <c r="TUU29" s="154"/>
      <c r="TUV29" s="154"/>
      <c r="TUW29" s="154"/>
      <c r="TUX29" s="154"/>
      <c r="TUY29" s="154"/>
      <c r="TUZ29" s="154"/>
      <c r="TVA29" s="154"/>
      <c r="TVB29" s="154"/>
      <c r="TVC29" s="154"/>
      <c r="TVD29" s="154"/>
      <c r="TVE29" s="154"/>
      <c r="TVF29" s="154"/>
      <c r="TVG29" s="154"/>
      <c r="TVH29" s="154"/>
      <c r="TVI29" s="154"/>
      <c r="TVJ29" s="154"/>
      <c r="TVK29" s="154"/>
      <c r="TVL29" s="154"/>
      <c r="TVM29" s="154"/>
      <c r="TVN29" s="154"/>
      <c r="TVO29" s="154"/>
      <c r="TVP29" s="154"/>
      <c r="TVQ29" s="154"/>
      <c r="TVR29" s="154"/>
      <c r="TVS29" s="154"/>
      <c r="TVT29" s="154"/>
      <c r="TVU29" s="154"/>
      <c r="TVV29" s="154"/>
      <c r="TVW29" s="154"/>
      <c r="TVX29" s="154"/>
      <c r="TVY29" s="154"/>
      <c r="TVZ29" s="154"/>
      <c r="TWA29" s="154"/>
      <c r="TWB29" s="154"/>
      <c r="TWC29" s="154"/>
      <c r="TWD29" s="154"/>
      <c r="TWE29" s="154"/>
      <c r="TWF29" s="154"/>
      <c r="TWG29" s="154"/>
      <c r="TWH29" s="154"/>
      <c r="TWI29" s="154"/>
      <c r="TWJ29" s="154"/>
      <c r="TWK29" s="154"/>
      <c r="TWL29" s="154"/>
      <c r="TWM29" s="154"/>
      <c r="TWN29" s="154"/>
      <c r="TWO29" s="154"/>
      <c r="TWP29" s="154"/>
      <c r="TWQ29" s="154"/>
      <c r="TWR29" s="154"/>
      <c r="TWS29" s="154"/>
      <c r="TWT29" s="154"/>
      <c r="TWU29" s="154"/>
      <c r="TWV29" s="154"/>
      <c r="TWW29" s="154"/>
      <c r="TWX29" s="154"/>
      <c r="TWY29" s="154"/>
      <c r="TWZ29" s="154"/>
      <c r="TXA29" s="154"/>
      <c r="TXB29" s="154"/>
      <c r="TXC29" s="154"/>
      <c r="TXD29" s="154"/>
      <c r="TXE29" s="154"/>
      <c r="TXF29" s="154"/>
      <c r="TXG29" s="154"/>
      <c r="TXH29" s="154"/>
      <c r="TXI29" s="154"/>
      <c r="TXJ29" s="154"/>
      <c r="TXK29" s="154"/>
      <c r="TXL29" s="154"/>
      <c r="TXM29" s="154"/>
      <c r="TXN29" s="154"/>
      <c r="TXO29" s="154"/>
      <c r="TXP29" s="154"/>
      <c r="TXQ29" s="154"/>
      <c r="TXR29" s="154"/>
      <c r="TXS29" s="154"/>
      <c r="TXT29" s="154"/>
      <c r="TXU29" s="154"/>
      <c r="TXV29" s="154"/>
      <c r="TXW29" s="154"/>
      <c r="TXX29" s="154"/>
      <c r="TXY29" s="154"/>
      <c r="TXZ29" s="154"/>
      <c r="TYA29" s="154"/>
      <c r="TYB29" s="154"/>
      <c r="TYC29" s="154"/>
      <c r="TYD29" s="154"/>
      <c r="TYE29" s="154"/>
      <c r="TYF29" s="154"/>
      <c r="TYG29" s="154"/>
      <c r="TYH29" s="154"/>
      <c r="TYI29" s="154"/>
      <c r="TYJ29" s="154"/>
      <c r="TYK29" s="154"/>
      <c r="TYL29" s="154"/>
      <c r="TYM29" s="154"/>
      <c r="TYN29" s="154"/>
      <c r="TYO29" s="154"/>
      <c r="TYP29" s="154"/>
      <c r="TYQ29" s="154"/>
      <c r="TYR29" s="154"/>
      <c r="TYS29" s="154"/>
      <c r="TYT29" s="154"/>
      <c r="TYU29" s="154"/>
      <c r="TYV29" s="154"/>
      <c r="TYW29" s="154"/>
      <c r="TYX29" s="154"/>
      <c r="TYY29" s="154"/>
      <c r="TYZ29" s="154"/>
      <c r="TZA29" s="154"/>
      <c r="TZB29" s="154"/>
      <c r="TZC29" s="154"/>
      <c r="TZD29" s="154"/>
      <c r="TZE29" s="154"/>
      <c r="TZF29" s="154"/>
      <c r="TZG29" s="154"/>
      <c r="TZH29" s="154"/>
      <c r="TZI29" s="154"/>
      <c r="TZJ29" s="154"/>
      <c r="TZK29" s="154"/>
      <c r="TZL29" s="154"/>
      <c r="TZM29" s="154"/>
      <c r="TZN29" s="154"/>
      <c r="TZO29" s="154"/>
      <c r="TZP29" s="154"/>
      <c r="TZQ29" s="154"/>
      <c r="TZR29" s="154"/>
      <c r="TZS29" s="154"/>
      <c r="TZT29" s="154"/>
      <c r="TZU29" s="154"/>
      <c r="TZV29" s="154"/>
      <c r="TZW29" s="154"/>
      <c r="TZX29" s="154"/>
      <c r="TZY29" s="154"/>
      <c r="TZZ29" s="154"/>
      <c r="UAA29" s="154"/>
      <c r="UAB29" s="154"/>
      <c r="UAC29" s="154"/>
      <c r="UAD29" s="154"/>
      <c r="UAE29" s="154"/>
      <c r="UAF29" s="154"/>
      <c r="UAG29" s="154"/>
      <c r="UAH29" s="154"/>
      <c r="UAI29" s="154"/>
      <c r="UAJ29" s="154"/>
      <c r="UAK29" s="154"/>
      <c r="UAL29" s="154"/>
      <c r="UAM29" s="154"/>
      <c r="UAN29" s="154"/>
      <c r="UAO29" s="154"/>
      <c r="UAP29" s="154"/>
      <c r="UAQ29" s="154"/>
      <c r="UAR29" s="154"/>
      <c r="UAS29" s="154"/>
      <c r="UAT29" s="154"/>
      <c r="UAU29" s="154"/>
      <c r="UAV29" s="154"/>
      <c r="UAW29" s="154"/>
      <c r="UAX29" s="154"/>
      <c r="UAY29" s="154"/>
      <c r="UAZ29" s="154"/>
      <c r="UBA29" s="154"/>
      <c r="UBB29" s="154"/>
      <c r="UBC29" s="154"/>
      <c r="UBD29" s="154"/>
      <c r="UBE29" s="154"/>
      <c r="UBF29" s="154"/>
      <c r="UBG29" s="154"/>
      <c r="UBH29" s="154"/>
      <c r="UBI29" s="154"/>
      <c r="UBJ29" s="154"/>
      <c r="UBK29" s="154"/>
      <c r="UBL29" s="154"/>
      <c r="UBM29" s="154"/>
      <c r="UBN29" s="154"/>
      <c r="UBO29" s="154"/>
      <c r="UBP29" s="154"/>
      <c r="UBQ29" s="154"/>
      <c r="UBR29" s="154"/>
      <c r="UBS29" s="154"/>
      <c r="UBT29" s="154"/>
      <c r="UBU29" s="154"/>
      <c r="UBV29" s="154"/>
      <c r="UBW29" s="154"/>
      <c r="UBX29" s="154"/>
      <c r="UBY29" s="154"/>
      <c r="UBZ29" s="154"/>
      <c r="UCA29" s="154"/>
      <c r="UCB29" s="154"/>
      <c r="UCC29" s="154"/>
      <c r="UCD29" s="154"/>
      <c r="UCE29" s="154"/>
      <c r="UCF29" s="154"/>
      <c r="UCG29" s="154"/>
      <c r="UCH29" s="154"/>
      <c r="UCI29" s="154"/>
      <c r="UCJ29" s="154"/>
      <c r="UCK29" s="154"/>
      <c r="UCL29" s="154"/>
      <c r="UCM29" s="154"/>
      <c r="UCN29" s="154"/>
      <c r="UCO29" s="154"/>
      <c r="UCP29" s="154"/>
      <c r="UCQ29" s="154"/>
      <c r="UCR29" s="154"/>
      <c r="UCS29" s="154"/>
      <c r="UCT29" s="154"/>
      <c r="UCU29" s="154"/>
      <c r="UCV29" s="154"/>
      <c r="UCW29" s="154"/>
      <c r="UCX29" s="154"/>
      <c r="UCY29" s="154"/>
      <c r="UCZ29" s="154"/>
      <c r="UDA29" s="154"/>
      <c r="UDB29" s="154"/>
      <c r="UDC29" s="154"/>
      <c r="UDD29" s="154"/>
      <c r="UDE29" s="154"/>
      <c r="UDF29" s="154"/>
      <c r="UDG29" s="154"/>
      <c r="UDH29" s="154"/>
      <c r="UDI29" s="154"/>
      <c r="UDJ29" s="154"/>
      <c r="UDK29" s="154"/>
      <c r="UDL29" s="154"/>
      <c r="UDM29" s="154"/>
      <c r="UDN29" s="154"/>
      <c r="UDO29" s="154"/>
      <c r="UDP29" s="154"/>
      <c r="UDQ29" s="154"/>
      <c r="UDR29" s="154"/>
      <c r="UDS29" s="154"/>
      <c r="UDT29" s="154"/>
      <c r="UDU29" s="154"/>
      <c r="UDV29" s="154"/>
      <c r="UDW29" s="154"/>
      <c r="UDX29" s="154"/>
      <c r="UDY29" s="154"/>
      <c r="UDZ29" s="154"/>
      <c r="UEA29" s="154"/>
      <c r="UEB29" s="154"/>
      <c r="UEC29" s="154"/>
      <c r="UED29" s="154"/>
      <c r="UEE29" s="154"/>
      <c r="UEF29" s="154"/>
      <c r="UEG29" s="154"/>
      <c r="UEH29" s="154"/>
      <c r="UEI29" s="154"/>
      <c r="UEJ29" s="154"/>
      <c r="UEK29" s="154"/>
      <c r="UEL29" s="154"/>
      <c r="UEM29" s="154"/>
      <c r="UEN29" s="154"/>
      <c r="UEO29" s="154"/>
      <c r="UEP29" s="154"/>
      <c r="UEQ29" s="154"/>
      <c r="UER29" s="154"/>
      <c r="UES29" s="154"/>
      <c r="UET29" s="154"/>
      <c r="UEU29" s="154"/>
      <c r="UEV29" s="154"/>
      <c r="UEW29" s="154"/>
      <c r="UEX29" s="154"/>
      <c r="UEY29" s="154"/>
      <c r="UEZ29" s="154"/>
      <c r="UFA29" s="154"/>
      <c r="UFB29" s="154"/>
      <c r="UFC29" s="154"/>
      <c r="UFD29" s="154"/>
      <c r="UFE29" s="154"/>
      <c r="UFF29" s="154"/>
      <c r="UFG29" s="154"/>
      <c r="UFH29" s="154"/>
      <c r="UFI29" s="154"/>
      <c r="UFJ29" s="154"/>
      <c r="UFK29" s="154"/>
      <c r="UFL29" s="154"/>
      <c r="UFM29" s="154"/>
      <c r="UFN29" s="154"/>
      <c r="UFO29" s="154"/>
      <c r="UFP29" s="154"/>
      <c r="UFQ29" s="154"/>
      <c r="UFR29" s="154"/>
      <c r="UFS29" s="154"/>
      <c r="UFT29" s="154"/>
      <c r="UFU29" s="154"/>
      <c r="UFV29" s="154"/>
      <c r="UFW29" s="154"/>
      <c r="UFX29" s="154"/>
      <c r="UFY29" s="154"/>
      <c r="UFZ29" s="154"/>
      <c r="UGA29" s="154"/>
      <c r="UGB29" s="154"/>
      <c r="UGC29" s="154"/>
      <c r="UGD29" s="154"/>
      <c r="UGE29" s="154"/>
      <c r="UGF29" s="154"/>
      <c r="UGG29" s="154"/>
      <c r="UGH29" s="154"/>
      <c r="UGI29" s="154"/>
      <c r="UGJ29" s="154"/>
      <c r="UGK29" s="154"/>
      <c r="UGL29" s="154"/>
      <c r="UGM29" s="154"/>
      <c r="UGN29" s="154"/>
      <c r="UGO29" s="154"/>
      <c r="UGP29" s="154"/>
      <c r="UGQ29" s="154"/>
      <c r="UGR29" s="154"/>
      <c r="UGS29" s="154"/>
      <c r="UGT29" s="154"/>
      <c r="UGU29" s="154"/>
      <c r="UGV29" s="154"/>
      <c r="UGW29" s="154"/>
      <c r="UGX29" s="154"/>
      <c r="UGY29" s="154"/>
      <c r="UGZ29" s="154"/>
      <c r="UHA29" s="154"/>
      <c r="UHB29" s="154"/>
      <c r="UHC29" s="154"/>
      <c r="UHD29" s="154"/>
      <c r="UHE29" s="154"/>
      <c r="UHF29" s="154"/>
      <c r="UHG29" s="154"/>
      <c r="UHH29" s="154"/>
      <c r="UHI29" s="154"/>
      <c r="UHJ29" s="154"/>
      <c r="UHK29" s="154"/>
      <c r="UHL29" s="154"/>
      <c r="UHM29" s="154"/>
      <c r="UHN29" s="154"/>
      <c r="UHO29" s="154"/>
      <c r="UHP29" s="154"/>
      <c r="UHQ29" s="154"/>
      <c r="UHR29" s="154"/>
      <c r="UHS29" s="154"/>
      <c r="UHT29" s="154"/>
      <c r="UHU29" s="154"/>
      <c r="UHV29" s="154"/>
      <c r="UHW29" s="154"/>
      <c r="UHX29" s="154"/>
      <c r="UHY29" s="154"/>
      <c r="UHZ29" s="154"/>
      <c r="UIA29" s="154"/>
      <c r="UIB29" s="154"/>
      <c r="UIC29" s="154"/>
      <c r="UID29" s="154"/>
      <c r="UIE29" s="154"/>
      <c r="UIF29" s="154"/>
      <c r="UIG29" s="154"/>
      <c r="UIH29" s="154"/>
      <c r="UII29" s="154"/>
      <c r="UIJ29" s="154"/>
      <c r="UIK29" s="154"/>
      <c r="UIL29" s="154"/>
      <c r="UIM29" s="154"/>
      <c r="UIN29" s="154"/>
      <c r="UIO29" s="154"/>
      <c r="UIP29" s="154"/>
      <c r="UIQ29" s="154"/>
      <c r="UIR29" s="154"/>
      <c r="UIS29" s="154"/>
      <c r="UIT29" s="154"/>
      <c r="UIU29" s="154"/>
      <c r="UIV29" s="154"/>
      <c r="UIW29" s="154"/>
      <c r="UIX29" s="154"/>
      <c r="UIY29" s="154"/>
      <c r="UIZ29" s="154"/>
      <c r="UJA29" s="154"/>
      <c r="UJB29" s="154"/>
      <c r="UJC29" s="154"/>
      <c r="UJD29" s="154"/>
      <c r="UJE29" s="154"/>
      <c r="UJF29" s="154"/>
      <c r="UJG29" s="154"/>
      <c r="UJH29" s="154"/>
      <c r="UJI29" s="154"/>
      <c r="UJJ29" s="154"/>
      <c r="UJK29" s="154"/>
      <c r="UJL29" s="154"/>
      <c r="UJM29" s="154"/>
      <c r="UJN29" s="154"/>
      <c r="UJO29" s="154"/>
      <c r="UJP29" s="154"/>
      <c r="UJQ29" s="154"/>
      <c r="UJR29" s="154"/>
      <c r="UJS29" s="154"/>
      <c r="UJT29" s="154"/>
      <c r="UJU29" s="154"/>
      <c r="UJV29" s="154"/>
      <c r="UJW29" s="154"/>
      <c r="UJX29" s="154"/>
      <c r="UJY29" s="154"/>
      <c r="UJZ29" s="154"/>
      <c r="UKA29" s="154"/>
      <c r="UKB29" s="154"/>
      <c r="UKC29" s="154"/>
      <c r="UKD29" s="154"/>
      <c r="UKE29" s="154"/>
      <c r="UKF29" s="154"/>
      <c r="UKG29" s="154"/>
      <c r="UKH29" s="154"/>
      <c r="UKI29" s="154"/>
      <c r="UKJ29" s="154"/>
      <c r="UKK29" s="154"/>
      <c r="UKL29" s="154"/>
      <c r="UKM29" s="154"/>
      <c r="UKN29" s="154"/>
      <c r="UKO29" s="154"/>
      <c r="UKP29" s="154"/>
      <c r="UKQ29" s="154"/>
      <c r="UKR29" s="154"/>
      <c r="UKS29" s="154"/>
      <c r="UKT29" s="154"/>
      <c r="UKU29" s="154"/>
      <c r="UKV29" s="154"/>
      <c r="UKW29" s="154"/>
      <c r="UKX29" s="154"/>
      <c r="UKY29" s="154"/>
      <c r="UKZ29" s="154"/>
      <c r="ULA29" s="154"/>
      <c r="ULB29" s="154"/>
      <c r="ULC29" s="154"/>
      <c r="ULD29" s="154"/>
      <c r="ULE29" s="154"/>
      <c r="ULF29" s="154"/>
      <c r="ULG29" s="154"/>
      <c r="ULH29" s="154"/>
      <c r="ULI29" s="154"/>
      <c r="ULJ29" s="154"/>
      <c r="ULK29" s="154"/>
      <c r="ULL29" s="154"/>
      <c r="ULM29" s="154"/>
      <c r="ULN29" s="154"/>
      <c r="ULO29" s="154"/>
      <c r="ULP29" s="154"/>
      <c r="ULQ29" s="154"/>
      <c r="ULR29" s="154"/>
      <c r="ULS29" s="154"/>
      <c r="ULT29" s="154"/>
      <c r="ULU29" s="154"/>
      <c r="ULV29" s="154"/>
      <c r="ULW29" s="154"/>
      <c r="ULX29" s="154"/>
      <c r="ULY29" s="154"/>
      <c r="ULZ29" s="154"/>
      <c r="UMA29" s="154"/>
      <c r="UMB29" s="154"/>
      <c r="UMC29" s="154"/>
      <c r="UMD29" s="154"/>
      <c r="UME29" s="154"/>
      <c r="UMF29" s="154"/>
      <c r="UMG29" s="154"/>
      <c r="UMH29" s="154"/>
      <c r="UMI29" s="154"/>
      <c r="UMJ29" s="154"/>
      <c r="UMK29" s="154"/>
      <c r="UML29" s="154"/>
      <c r="UMM29" s="154"/>
      <c r="UMN29" s="154"/>
      <c r="UMO29" s="154"/>
      <c r="UMP29" s="154"/>
      <c r="UMQ29" s="154"/>
      <c r="UMR29" s="154"/>
      <c r="UMS29" s="154"/>
      <c r="UMT29" s="154"/>
      <c r="UMU29" s="154"/>
      <c r="UMV29" s="154"/>
      <c r="UMW29" s="154"/>
      <c r="UMX29" s="154"/>
      <c r="UMY29" s="154"/>
      <c r="UMZ29" s="154"/>
      <c r="UNA29" s="154"/>
      <c r="UNB29" s="154"/>
      <c r="UNC29" s="154"/>
      <c r="UND29" s="154"/>
      <c r="UNE29" s="154"/>
      <c r="UNF29" s="154"/>
      <c r="UNG29" s="154"/>
      <c r="UNH29" s="154"/>
      <c r="UNI29" s="154"/>
      <c r="UNJ29" s="154"/>
      <c r="UNK29" s="154"/>
      <c r="UNL29" s="154"/>
      <c r="UNM29" s="154"/>
      <c r="UNN29" s="154"/>
      <c r="UNO29" s="154"/>
      <c r="UNP29" s="154"/>
      <c r="UNQ29" s="154"/>
      <c r="UNR29" s="154"/>
      <c r="UNS29" s="154"/>
      <c r="UNT29" s="154"/>
      <c r="UNU29" s="154"/>
      <c r="UNV29" s="154"/>
      <c r="UNW29" s="154"/>
      <c r="UNX29" s="154"/>
      <c r="UNY29" s="154"/>
      <c r="UNZ29" s="154"/>
      <c r="UOA29" s="154"/>
      <c r="UOB29" s="154"/>
      <c r="UOC29" s="154"/>
      <c r="UOD29" s="154"/>
      <c r="UOE29" s="154"/>
      <c r="UOF29" s="154"/>
      <c r="UOG29" s="154"/>
      <c r="UOH29" s="154"/>
      <c r="UOI29" s="154"/>
      <c r="UOJ29" s="154"/>
      <c r="UOK29" s="154"/>
      <c r="UOL29" s="154"/>
      <c r="UOM29" s="154"/>
      <c r="UON29" s="154"/>
      <c r="UOO29" s="154"/>
      <c r="UOP29" s="154"/>
      <c r="UOQ29" s="154"/>
      <c r="UOR29" s="154"/>
      <c r="UOS29" s="154"/>
      <c r="UOT29" s="154"/>
      <c r="UOU29" s="154"/>
      <c r="UOV29" s="154"/>
      <c r="UOW29" s="154"/>
      <c r="UOX29" s="154"/>
      <c r="UOY29" s="154"/>
      <c r="UOZ29" s="154"/>
      <c r="UPA29" s="154"/>
      <c r="UPB29" s="154"/>
      <c r="UPC29" s="154"/>
      <c r="UPD29" s="154"/>
      <c r="UPE29" s="154"/>
      <c r="UPF29" s="154"/>
      <c r="UPG29" s="154"/>
      <c r="UPH29" s="154"/>
      <c r="UPI29" s="154"/>
      <c r="UPJ29" s="154"/>
      <c r="UPK29" s="154"/>
      <c r="UPL29" s="154"/>
      <c r="UPM29" s="154"/>
      <c r="UPN29" s="154"/>
      <c r="UPO29" s="154"/>
      <c r="UPP29" s="154"/>
      <c r="UPQ29" s="154"/>
      <c r="UPR29" s="154"/>
      <c r="UPS29" s="154"/>
      <c r="UPT29" s="154"/>
      <c r="UPU29" s="154"/>
      <c r="UPV29" s="154"/>
      <c r="UPW29" s="154"/>
      <c r="UPX29" s="154"/>
      <c r="UPY29" s="154"/>
      <c r="UPZ29" s="154"/>
      <c r="UQA29" s="154"/>
      <c r="UQB29" s="154"/>
      <c r="UQC29" s="154"/>
      <c r="UQD29" s="154"/>
      <c r="UQE29" s="154"/>
      <c r="UQF29" s="154"/>
      <c r="UQG29" s="154"/>
      <c r="UQH29" s="154"/>
      <c r="UQI29" s="154"/>
      <c r="UQJ29" s="154"/>
      <c r="UQK29" s="154"/>
      <c r="UQL29" s="154"/>
      <c r="UQM29" s="154"/>
      <c r="UQN29" s="154"/>
      <c r="UQO29" s="154"/>
      <c r="UQP29" s="154"/>
      <c r="UQQ29" s="154"/>
      <c r="UQR29" s="154"/>
      <c r="UQS29" s="154"/>
      <c r="UQT29" s="154"/>
      <c r="UQU29" s="154"/>
      <c r="UQV29" s="154"/>
      <c r="UQW29" s="154"/>
      <c r="UQX29" s="154"/>
      <c r="UQY29" s="154"/>
      <c r="UQZ29" s="154"/>
      <c r="URA29" s="154"/>
      <c r="URB29" s="154"/>
      <c r="URC29" s="154"/>
      <c r="URD29" s="154"/>
      <c r="URE29" s="154"/>
      <c r="URF29" s="154"/>
      <c r="URG29" s="154"/>
      <c r="URH29" s="154"/>
      <c r="URI29" s="154"/>
      <c r="URJ29" s="154"/>
      <c r="URK29" s="154"/>
      <c r="URL29" s="154"/>
      <c r="URM29" s="154"/>
      <c r="URN29" s="154"/>
      <c r="URO29" s="154"/>
      <c r="URP29" s="154"/>
      <c r="URQ29" s="154"/>
      <c r="URR29" s="154"/>
      <c r="URS29" s="154"/>
      <c r="URT29" s="154"/>
      <c r="URU29" s="154"/>
      <c r="URV29" s="154"/>
      <c r="URW29" s="154"/>
      <c r="URX29" s="154"/>
      <c r="URY29" s="154"/>
      <c r="URZ29" s="154"/>
      <c r="USA29" s="154"/>
      <c r="USB29" s="154"/>
      <c r="USC29" s="154"/>
      <c r="USD29" s="154"/>
      <c r="USE29" s="154"/>
      <c r="USF29" s="154"/>
      <c r="USG29" s="154"/>
      <c r="USH29" s="154"/>
      <c r="USI29" s="154"/>
      <c r="USJ29" s="154"/>
      <c r="USK29" s="154"/>
      <c r="USL29" s="154"/>
      <c r="USM29" s="154"/>
      <c r="USN29" s="154"/>
      <c r="USO29" s="154"/>
      <c r="USP29" s="154"/>
      <c r="USQ29" s="154"/>
      <c r="USR29" s="154"/>
      <c r="USS29" s="154"/>
      <c r="UST29" s="154"/>
      <c r="USU29" s="154"/>
      <c r="USV29" s="154"/>
      <c r="USW29" s="154"/>
      <c r="USX29" s="154"/>
      <c r="USY29" s="154"/>
      <c r="USZ29" s="154"/>
      <c r="UTA29" s="154"/>
      <c r="UTB29" s="154"/>
      <c r="UTC29" s="154"/>
      <c r="UTD29" s="154"/>
      <c r="UTE29" s="154"/>
      <c r="UTF29" s="154"/>
      <c r="UTG29" s="154"/>
      <c r="UTH29" s="154"/>
      <c r="UTI29" s="154"/>
      <c r="UTJ29" s="154"/>
      <c r="UTK29" s="154"/>
      <c r="UTL29" s="154"/>
      <c r="UTM29" s="154"/>
      <c r="UTN29" s="154"/>
      <c r="UTO29" s="154"/>
      <c r="UTP29" s="154"/>
      <c r="UTQ29" s="154"/>
      <c r="UTR29" s="154"/>
      <c r="UTS29" s="154"/>
      <c r="UTT29" s="154"/>
      <c r="UTU29" s="154"/>
      <c r="UTV29" s="154"/>
      <c r="UTW29" s="154"/>
      <c r="UTX29" s="154"/>
      <c r="UTY29" s="154"/>
      <c r="UTZ29" s="154"/>
      <c r="UUA29" s="154"/>
      <c r="UUB29" s="154"/>
      <c r="UUC29" s="154"/>
      <c r="UUD29" s="154"/>
      <c r="UUE29" s="154"/>
      <c r="UUF29" s="154"/>
      <c r="UUG29" s="154"/>
      <c r="UUH29" s="154"/>
      <c r="UUI29" s="154"/>
      <c r="UUJ29" s="154"/>
      <c r="UUK29" s="154"/>
      <c r="UUL29" s="154"/>
      <c r="UUM29" s="154"/>
      <c r="UUN29" s="154"/>
      <c r="UUO29" s="154"/>
      <c r="UUP29" s="154"/>
      <c r="UUQ29" s="154"/>
      <c r="UUR29" s="154"/>
      <c r="UUS29" s="154"/>
      <c r="UUT29" s="154"/>
      <c r="UUU29" s="154"/>
      <c r="UUV29" s="154"/>
      <c r="UUW29" s="154"/>
      <c r="UUX29" s="154"/>
      <c r="UUY29" s="154"/>
      <c r="UUZ29" s="154"/>
      <c r="UVA29" s="154"/>
      <c r="UVB29" s="154"/>
      <c r="UVC29" s="154"/>
      <c r="UVD29" s="154"/>
      <c r="UVE29" s="154"/>
      <c r="UVF29" s="154"/>
      <c r="UVG29" s="154"/>
      <c r="UVH29" s="154"/>
      <c r="UVI29" s="154"/>
      <c r="UVJ29" s="154"/>
      <c r="UVK29" s="154"/>
      <c r="UVL29" s="154"/>
      <c r="UVM29" s="154"/>
      <c r="UVN29" s="154"/>
      <c r="UVO29" s="154"/>
      <c r="UVP29" s="154"/>
      <c r="UVQ29" s="154"/>
      <c r="UVR29" s="154"/>
      <c r="UVS29" s="154"/>
      <c r="UVT29" s="154"/>
      <c r="UVU29" s="154"/>
      <c r="UVV29" s="154"/>
      <c r="UVW29" s="154"/>
      <c r="UVX29" s="154"/>
      <c r="UVY29" s="154"/>
      <c r="UVZ29" s="154"/>
      <c r="UWA29" s="154"/>
      <c r="UWB29" s="154"/>
      <c r="UWC29" s="154"/>
      <c r="UWD29" s="154"/>
      <c r="UWE29" s="154"/>
      <c r="UWF29" s="154"/>
      <c r="UWG29" s="154"/>
      <c r="UWH29" s="154"/>
      <c r="UWI29" s="154"/>
      <c r="UWJ29" s="154"/>
      <c r="UWK29" s="154"/>
      <c r="UWL29" s="154"/>
      <c r="UWM29" s="154"/>
      <c r="UWN29" s="154"/>
      <c r="UWO29" s="154"/>
      <c r="UWP29" s="154"/>
      <c r="UWQ29" s="154"/>
      <c r="UWR29" s="154"/>
      <c r="UWS29" s="154"/>
      <c r="UWT29" s="154"/>
      <c r="UWU29" s="154"/>
      <c r="UWV29" s="154"/>
      <c r="UWW29" s="154"/>
      <c r="UWX29" s="154"/>
      <c r="UWY29" s="154"/>
      <c r="UWZ29" s="154"/>
      <c r="UXA29" s="154"/>
      <c r="UXB29" s="154"/>
      <c r="UXC29" s="154"/>
      <c r="UXD29" s="154"/>
      <c r="UXE29" s="154"/>
      <c r="UXF29" s="154"/>
      <c r="UXG29" s="154"/>
      <c r="UXH29" s="154"/>
      <c r="UXI29" s="154"/>
      <c r="UXJ29" s="154"/>
      <c r="UXK29" s="154"/>
      <c r="UXL29" s="154"/>
      <c r="UXM29" s="154"/>
      <c r="UXN29" s="154"/>
      <c r="UXO29" s="154"/>
      <c r="UXP29" s="154"/>
      <c r="UXQ29" s="154"/>
      <c r="UXR29" s="154"/>
      <c r="UXS29" s="154"/>
      <c r="UXT29" s="154"/>
      <c r="UXU29" s="154"/>
      <c r="UXV29" s="154"/>
      <c r="UXW29" s="154"/>
      <c r="UXX29" s="154"/>
      <c r="UXY29" s="154"/>
      <c r="UXZ29" s="154"/>
      <c r="UYA29" s="154"/>
      <c r="UYB29" s="154"/>
      <c r="UYC29" s="154"/>
      <c r="UYD29" s="154"/>
      <c r="UYE29" s="154"/>
      <c r="UYF29" s="154"/>
      <c r="UYG29" s="154"/>
      <c r="UYH29" s="154"/>
      <c r="UYI29" s="154"/>
      <c r="UYJ29" s="154"/>
      <c r="UYK29" s="154"/>
      <c r="UYL29" s="154"/>
      <c r="UYM29" s="154"/>
      <c r="UYN29" s="154"/>
      <c r="UYO29" s="154"/>
      <c r="UYP29" s="154"/>
      <c r="UYQ29" s="154"/>
      <c r="UYR29" s="154"/>
      <c r="UYS29" s="154"/>
      <c r="UYT29" s="154"/>
      <c r="UYU29" s="154"/>
      <c r="UYV29" s="154"/>
      <c r="UYW29" s="154"/>
      <c r="UYX29" s="154"/>
      <c r="UYY29" s="154"/>
      <c r="UYZ29" s="154"/>
      <c r="UZA29" s="154"/>
      <c r="UZB29" s="154"/>
      <c r="UZC29" s="154"/>
      <c r="UZD29" s="154"/>
      <c r="UZE29" s="154"/>
      <c r="UZF29" s="154"/>
      <c r="UZG29" s="154"/>
      <c r="UZH29" s="154"/>
      <c r="UZI29" s="154"/>
      <c r="UZJ29" s="154"/>
      <c r="UZK29" s="154"/>
      <c r="UZL29" s="154"/>
      <c r="UZM29" s="154"/>
      <c r="UZN29" s="154"/>
      <c r="UZO29" s="154"/>
      <c r="UZP29" s="154"/>
      <c r="UZQ29" s="154"/>
      <c r="UZR29" s="154"/>
      <c r="UZS29" s="154"/>
      <c r="UZT29" s="154"/>
      <c r="UZU29" s="154"/>
      <c r="UZV29" s="154"/>
      <c r="UZW29" s="154"/>
      <c r="UZX29" s="154"/>
      <c r="UZY29" s="154"/>
      <c r="UZZ29" s="154"/>
      <c r="VAA29" s="154"/>
      <c r="VAB29" s="154"/>
      <c r="VAC29" s="154"/>
      <c r="VAD29" s="154"/>
      <c r="VAE29" s="154"/>
      <c r="VAF29" s="154"/>
      <c r="VAG29" s="154"/>
      <c r="VAH29" s="154"/>
      <c r="VAI29" s="154"/>
      <c r="VAJ29" s="154"/>
      <c r="VAK29" s="154"/>
      <c r="VAL29" s="154"/>
      <c r="VAM29" s="154"/>
      <c r="VAN29" s="154"/>
      <c r="VAO29" s="154"/>
      <c r="VAP29" s="154"/>
      <c r="VAQ29" s="154"/>
      <c r="VAR29" s="154"/>
      <c r="VAS29" s="154"/>
      <c r="VAT29" s="154"/>
      <c r="VAU29" s="154"/>
      <c r="VAV29" s="154"/>
      <c r="VAW29" s="154"/>
      <c r="VAX29" s="154"/>
      <c r="VAY29" s="154"/>
      <c r="VAZ29" s="154"/>
      <c r="VBA29" s="154"/>
      <c r="VBB29" s="154"/>
      <c r="VBC29" s="154"/>
      <c r="VBD29" s="154"/>
      <c r="VBE29" s="154"/>
      <c r="VBF29" s="154"/>
      <c r="VBG29" s="154"/>
      <c r="VBH29" s="154"/>
      <c r="VBI29" s="154"/>
      <c r="VBJ29" s="154"/>
      <c r="VBK29" s="154"/>
      <c r="VBL29" s="154"/>
      <c r="VBM29" s="154"/>
      <c r="VBN29" s="154"/>
      <c r="VBO29" s="154"/>
      <c r="VBP29" s="154"/>
      <c r="VBQ29" s="154"/>
      <c r="VBR29" s="154"/>
      <c r="VBS29" s="154"/>
      <c r="VBT29" s="154"/>
      <c r="VBU29" s="154"/>
      <c r="VBV29" s="154"/>
      <c r="VBW29" s="154"/>
      <c r="VBX29" s="154"/>
      <c r="VBY29" s="154"/>
      <c r="VBZ29" s="154"/>
      <c r="VCA29" s="154"/>
      <c r="VCB29" s="154"/>
      <c r="VCC29" s="154"/>
      <c r="VCD29" s="154"/>
      <c r="VCE29" s="154"/>
      <c r="VCF29" s="154"/>
      <c r="VCG29" s="154"/>
      <c r="VCH29" s="154"/>
      <c r="VCI29" s="154"/>
      <c r="VCJ29" s="154"/>
      <c r="VCK29" s="154"/>
      <c r="VCL29" s="154"/>
      <c r="VCM29" s="154"/>
      <c r="VCN29" s="154"/>
      <c r="VCO29" s="154"/>
      <c r="VCP29" s="154"/>
      <c r="VCQ29" s="154"/>
      <c r="VCR29" s="154"/>
      <c r="VCS29" s="154"/>
      <c r="VCT29" s="154"/>
      <c r="VCU29" s="154"/>
      <c r="VCV29" s="154"/>
      <c r="VCW29" s="154"/>
      <c r="VCX29" s="154"/>
      <c r="VCY29" s="154"/>
      <c r="VCZ29" s="154"/>
      <c r="VDA29" s="154"/>
      <c r="VDB29" s="154"/>
      <c r="VDC29" s="154"/>
      <c r="VDD29" s="154"/>
      <c r="VDE29" s="154"/>
      <c r="VDF29" s="154"/>
      <c r="VDG29" s="154"/>
      <c r="VDH29" s="154"/>
      <c r="VDI29" s="154"/>
      <c r="VDJ29" s="154"/>
      <c r="VDK29" s="154"/>
      <c r="VDL29" s="154"/>
      <c r="VDM29" s="154"/>
      <c r="VDN29" s="154"/>
      <c r="VDO29" s="154"/>
      <c r="VDP29" s="154"/>
      <c r="VDQ29" s="154"/>
      <c r="VDR29" s="154"/>
      <c r="VDS29" s="154"/>
      <c r="VDT29" s="154"/>
      <c r="VDU29" s="154"/>
      <c r="VDV29" s="154"/>
      <c r="VDW29" s="154"/>
      <c r="VDX29" s="154"/>
      <c r="VDY29" s="154"/>
      <c r="VDZ29" s="154"/>
      <c r="VEA29" s="154"/>
      <c r="VEB29" s="154"/>
      <c r="VEC29" s="154"/>
      <c r="VED29" s="154"/>
      <c r="VEE29" s="154"/>
      <c r="VEF29" s="154"/>
      <c r="VEG29" s="154"/>
      <c r="VEH29" s="154"/>
      <c r="VEI29" s="154"/>
      <c r="VEJ29" s="154"/>
      <c r="VEK29" s="154"/>
      <c r="VEL29" s="154"/>
      <c r="VEM29" s="154"/>
      <c r="VEN29" s="154"/>
      <c r="VEO29" s="154"/>
      <c r="VEP29" s="154"/>
      <c r="VEQ29" s="154"/>
      <c r="VER29" s="154"/>
      <c r="VES29" s="154"/>
      <c r="VET29" s="154"/>
      <c r="VEU29" s="154"/>
      <c r="VEV29" s="154"/>
      <c r="VEW29" s="154"/>
      <c r="VEX29" s="154"/>
      <c r="VEY29" s="154"/>
      <c r="VEZ29" s="154"/>
      <c r="VFA29" s="154"/>
      <c r="VFB29" s="154"/>
      <c r="VFC29" s="154"/>
      <c r="VFD29" s="154"/>
      <c r="VFE29" s="154"/>
      <c r="VFF29" s="154"/>
      <c r="VFG29" s="154"/>
      <c r="VFH29" s="154"/>
      <c r="VFI29" s="154"/>
      <c r="VFJ29" s="154"/>
      <c r="VFK29" s="154"/>
      <c r="VFL29" s="154"/>
      <c r="VFM29" s="154"/>
      <c r="VFN29" s="154"/>
      <c r="VFO29" s="154"/>
      <c r="VFP29" s="154"/>
      <c r="VFQ29" s="154"/>
      <c r="VFR29" s="154"/>
      <c r="VFS29" s="154"/>
      <c r="VFT29" s="154"/>
      <c r="VFU29" s="154"/>
      <c r="VFV29" s="154"/>
      <c r="VFW29" s="154"/>
      <c r="VFX29" s="154"/>
      <c r="VFY29" s="154"/>
      <c r="VFZ29" s="154"/>
      <c r="VGA29" s="154"/>
      <c r="VGB29" s="154"/>
      <c r="VGC29" s="154"/>
      <c r="VGD29" s="154"/>
      <c r="VGE29" s="154"/>
      <c r="VGF29" s="154"/>
      <c r="VGG29" s="154"/>
      <c r="VGH29" s="154"/>
      <c r="VGI29" s="154"/>
      <c r="VGJ29" s="154"/>
      <c r="VGK29" s="154"/>
      <c r="VGL29" s="154"/>
      <c r="VGM29" s="154"/>
      <c r="VGN29" s="154"/>
      <c r="VGO29" s="154"/>
      <c r="VGP29" s="154"/>
      <c r="VGQ29" s="154"/>
      <c r="VGR29" s="154"/>
      <c r="VGS29" s="154"/>
      <c r="VGT29" s="154"/>
      <c r="VGU29" s="154"/>
      <c r="VGV29" s="154"/>
      <c r="VGW29" s="154"/>
      <c r="VGX29" s="154"/>
      <c r="VGY29" s="154"/>
      <c r="VGZ29" s="154"/>
      <c r="VHA29" s="154"/>
      <c r="VHB29" s="154"/>
      <c r="VHC29" s="154"/>
      <c r="VHD29" s="154"/>
      <c r="VHE29" s="154"/>
      <c r="VHF29" s="154"/>
      <c r="VHG29" s="154"/>
      <c r="VHH29" s="154"/>
      <c r="VHI29" s="154"/>
      <c r="VHJ29" s="154"/>
      <c r="VHK29" s="154"/>
      <c r="VHL29" s="154"/>
      <c r="VHM29" s="154"/>
      <c r="VHN29" s="154"/>
      <c r="VHO29" s="154"/>
      <c r="VHP29" s="154"/>
      <c r="VHQ29" s="154"/>
      <c r="VHR29" s="154"/>
      <c r="VHS29" s="154"/>
      <c r="VHT29" s="154"/>
      <c r="VHU29" s="154"/>
      <c r="VHV29" s="154"/>
      <c r="VHW29" s="154"/>
      <c r="VHX29" s="154"/>
      <c r="VHY29" s="154"/>
      <c r="VHZ29" s="154"/>
      <c r="VIA29" s="154"/>
      <c r="VIB29" s="154"/>
      <c r="VIC29" s="154"/>
      <c r="VID29" s="154"/>
      <c r="VIE29" s="154"/>
      <c r="VIF29" s="154"/>
      <c r="VIG29" s="154"/>
      <c r="VIH29" s="154"/>
      <c r="VII29" s="154"/>
      <c r="VIJ29" s="154"/>
      <c r="VIK29" s="154"/>
      <c r="VIL29" s="154"/>
      <c r="VIM29" s="154"/>
      <c r="VIN29" s="154"/>
      <c r="VIO29" s="154"/>
      <c r="VIP29" s="154"/>
      <c r="VIQ29" s="154"/>
      <c r="VIR29" s="154"/>
      <c r="VIS29" s="154"/>
      <c r="VIT29" s="154"/>
      <c r="VIU29" s="154"/>
      <c r="VIV29" s="154"/>
      <c r="VIW29" s="154"/>
      <c r="VIX29" s="154"/>
      <c r="VIY29" s="154"/>
      <c r="VIZ29" s="154"/>
      <c r="VJA29" s="154"/>
      <c r="VJB29" s="154"/>
      <c r="VJC29" s="154"/>
      <c r="VJD29" s="154"/>
      <c r="VJE29" s="154"/>
      <c r="VJF29" s="154"/>
      <c r="VJG29" s="154"/>
      <c r="VJH29" s="154"/>
      <c r="VJI29" s="154"/>
      <c r="VJJ29" s="154"/>
      <c r="VJK29" s="154"/>
      <c r="VJL29" s="154"/>
      <c r="VJM29" s="154"/>
      <c r="VJN29" s="154"/>
      <c r="VJO29" s="154"/>
      <c r="VJP29" s="154"/>
      <c r="VJQ29" s="154"/>
      <c r="VJR29" s="154"/>
      <c r="VJS29" s="154"/>
      <c r="VJT29" s="154"/>
      <c r="VJU29" s="154"/>
      <c r="VJV29" s="154"/>
      <c r="VJW29" s="154"/>
      <c r="VJX29" s="154"/>
      <c r="VJY29" s="154"/>
      <c r="VJZ29" s="154"/>
      <c r="VKA29" s="154"/>
      <c r="VKB29" s="154"/>
      <c r="VKC29" s="154"/>
      <c r="VKD29" s="154"/>
      <c r="VKE29" s="154"/>
      <c r="VKF29" s="154"/>
      <c r="VKG29" s="154"/>
      <c r="VKH29" s="154"/>
      <c r="VKI29" s="154"/>
      <c r="VKJ29" s="154"/>
      <c r="VKK29" s="154"/>
      <c r="VKL29" s="154"/>
      <c r="VKM29" s="154"/>
      <c r="VKN29" s="154"/>
      <c r="VKO29" s="154"/>
      <c r="VKP29" s="154"/>
      <c r="VKQ29" s="154"/>
      <c r="VKR29" s="154"/>
      <c r="VKS29" s="154"/>
      <c r="VKT29" s="154"/>
      <c r="VKU29" s="154"/>
      <c r="VKV29" s="154"/>
      <c r="VKW29" s="154"/>
      <c r="VKX29" s="154"/>
      <c r="VKY29" s="154"/>
      <c r="VKZ29" s="154"/>
      <c r="VLA29" s="154"/>
      <c r="VLB29" s="154"/>
      <c r="VLC29" s="154"/>
      <c r="VLD29" s="154"/>
      <c r="VLE29" s="154"/>
      <c r="VLF29" s="154"/>
      <c r="VLG29" s="154"/>
      <c r="VLH29" s="154"/>
      <c r="VLI29" s="154"/>
      <c r="VLJ29" s="154"/>
      <c r="VLK29" s="154"/>
      <c r="VLL29" s="154"/>
      <c r="VLM29" s="154"/>
      <c r="VLN29" s="154"/>
      <c r="VLO29" s="154"/>
      <c r="VLP29" s="154"/>
      <c r="VLQ29" s="154"/>
      <c r="VLR29" s="154"/>
      <c r="VLS29" s="154"/>
      <c r="VLT29" s="154"/>
      <c r="VLU29" s="154"/>
      <c r="VLV29" s="154"/>
      <c r="VLW29" s="154"/>
      <c r="VLX29" s="154"/>
      <c r="VLY29" s="154"/>
      <c r="VLZ29" s="154"/>
      <c r="VMA29" s="154"/>
      <c r="VMB29" s="154"/>
      <c r="VMC29" s="154"/>
      <c r="VMD29" s="154"/>
      <c r="VME29" s="154"/>
      <c r="VMF29" s="154"/>
      <c r="VMG29" s="154"/>
      <c r="VMH29" s="154"/>
      <c r="VMI29" s="154"/>
      <c r="VMJ29" s="154"/>
      <c r="VMK29" s="154"/>
      <c r="VML29" s="154"/>
      <c r="VMM29" s="154"/>
      <c r="VMN29" s="154"/>
      <c r="VMO29" s="154"/>
      <c r="VMP29" s="154"/>
      <c r="VMQ29" s="154"/>
      <c r="VMR29" s="154"/>
      <c r="VMS29" s="154"/>
      <c r="VMT29" s="154"/>
      <c r="VMU29" s="154"/>
      <c r="VMV29" s="154"/>
      <c r="VMW29" s="154"/>
      <c r="VMX29" s="154"/>
      <c r="VMY29" s="154"/>
      <c r="VMZ29" s="154"/>
      <c r="VNA29" s="154"/>
      <c r="VNB29" s="154"/>
      <c r="VNC29" s="154"/>
      <c r="VND29" s="154"/>
      <c r="VNE29" s="154"/>
      <c r="VNF29" s="154"/>
      <c r="VNG29" s="154"/>
      <c r="VNH29" s="154"/>
      <c r="VNI29" s="154"/>
      <c r="VNJ29" s="154"/>
      <c r="VNK29" s="154"/>
      <c r="VNL29" s="154"/>
      <c r="VNM29" s="154"/>
      <c r="VNN29" s="154"/>
      <c r="VNO29" s="154"/>
      <c r="VNP29" s="154"/>
      <c r="VNQ29" s="154"/>
      <c r="VNR29" s="154"/>
      <c r="VNS29" s="154"/>
      <c r="VNT29" s="154"/>
      <c r="VNU29" s="154"/>
      <c r="VNV29" s="154"/>
      <c r="VNW29" s="154"/>
      <c r="VNX29" s="154"/>
      <c r="VNY29" s="154"/>
      <c r="VNZ29" s="154"/>
      <c r="VOA29" s="154"/>
      <c r="VOB29" s="154"/>
      <c r="VOC29" s="154"/>
      <c r="VOD29" s="154"/>
      <c r="VOE29" s="154"/>
      <c r="VOF29" s="154"/>
      <c r="VOG29" s="154"/>
      <c r="VOH29" s="154"/>
      <c r="VOI29" s="154"/>
      <c r="VOJ29" s="154"/>
      <c r="VOK29" s="154"/>
      <c r="VOL29" s="154"/>
      <c r="VOM29" s="154"/>
      <c r="VON29" s="154"/>
      <c r="VOO29" s="154"/>
      <c r="VOP29" s="154"/>
      <c r="VOQ29" s="154"/>
      <c r="VOR29" s="154"/>
      <c r="VOS29" s="154"/>
      <c r="VOT29" s="154"/>
      <c r="VOU29" s="154"/>
      <c r="VOV29" s="154"/>
      <c r="VOW29" s="154"/>
      <c r="VOX29" s="154"/>
      <c r="VOY29" s="154"/>
      <c r="VOZ29" s="154"/>
      <c r="VPA29" s="154"/>
      <c r="VPB29" s="154"/>
      <c r="VPC29" s="154"/>
      <c r="VPD29" s="154"/>
      <c r="VPE29" s="154"/>
      <c r="VPF29" s="154"/>
      <c r="VPG29" s="154"/>
      <c r="VPH29" s="154"/>
      <c r="VPI29" s="154"/>
      <c r="VPJ29" s="154"/>
      <c r="VPK29" s="154"/>
      <c r="VPL29" s="154"/>
      <c r="VPM29" s="154"/>
      <c r="VPN29" s="154"/>
      <c r="VPO29" s="154"/>
      <c r="VPP29" s="154"/>
      <c r="VPQ29" s="154"/>
      <c r="VPR29" s="154"/>
      <c r="VPS29" s="154"/>
      <c r="VPT29" s="154"/>
      <c r="VPU29" s="154"/>
      <c r="VPV29" s="154"/>
      <c r="VPW29" s="154"/>
      <c r="VPX29" s="154"/>
      <c r="VPY29" s="154"/>
      <c r="VPZ29" s="154"/>
      <c r="VQA29" s="154"/>
      <c r="VQB29" s="154"/>
      <c r="VQC29" s="154"/>
      <c r="VQD29" s="154"/>
      <c r="VQE29" s="154"/>
      <c r="VQF29" s="154"/>
      <c r="VQG29" s="154"/>
      <c r="VQH29" s="154"/>
      <c r="VQI29" s="154"/>
      <c r="VQJ29" s="154"/>
      <c r="VQK29" s="154"/>
      <c r="VQL29" s="154"/>
      <c r="VQM29" s="154"/>
      <c r="VQN29" s="154"/>
      <c r="VQO29" s="154"/>
      <c r="VQP29" s="154"/>
      <c r="VQQ29" s="154"/>
      <c r="VQR29" s="154"/>
      <c r="VQS29" s="154"/>
      <c r="VQT29" s="154"/>
      <c r="VQU29" s="154"/>
      <c r="VQV29" s="154"/>
      <c r="VQW29" s="154"/>
      <c r="VQX29" s="154"/>
      <c r="VQY29" s="154"/>
      <c r="VQZ29" s="154"/>
      <c r="VRA29" s="154"/>
      <c r="VRB29" s="154"/>
      <c r="VRC29" s="154"/>
      <c r="VRD29" s="154"/>
      <c r="VRE29" s="154"/>
      <c r="VRF29" s="154"/>
      <c r="VRG29" s="154"/>
      <c r="VRH29" s="154"/>
      <c r="VRI29" s="154"/>
      <c r="VRJ29" s="154"/>
      <c r="VRK29" s="154"/>
      <c r="VRL29" s="154"/>
      <c r="VRM29" s="154"/>
      <c r="VRN29" s="154"/>
      <c r="VRO29" s="154"/>
      <c r="VRP29" s="154"/>
      <c r="VRQ29" s="154"/>
      <c r="VRR29" s="154"/>
      <c r="VRS29" s="154"/>
      <c r="VRT29" s="154"/>
      <c r="VRU29" s="154"/>
      <c r="VRV29" s="154"/>
      <c r="VRW29" s="154"/>
      <c r="VRX29" s="154"/>
      <c r="VRY29" s="154"/>
      <c r="VRZ29" s="154"/>
      <c r="VSA29" s="154"/>
      <c r="VSB29" s="154"/>
      <c r="VSC29" s="154"/>
      <c r="VSD29" s="154"/>
      <c r="VSE29" s="154"/>
      <c r="VSF29" s="154"/>
      <c r="VSG29" s="154"/>
      <c r="VSH29" s="154"/>
      <c r="VSI29" s="154"/>
      <c r="VSJ29" s="154"/>
      <c r="VSK29" s="154"/>
      <c r="VSL29" s="154"/>
      <c r="VSM29" s="154"/>
      <c r="VSN29" s="154"/>
      <c r="VSO29" s="154"/>
      <c r="VSP29" s="154"/>
      <c r="VSQ29" s="154"/>
      <c r="VSR29" s="154"/>
      <c r="VSS29" s="154"/>
      <c r="VST29" s="154"/>
      <c r="VSU29" s="154"/>
      <c r="VSV29" s="154"/>
      <c r="VSW29" s="154"/>
      <c r="VSX29" s="154"/>
      <c r="VSY29" s="154"/>
      <c r="VSZ29" s="154"/>
      <c r="VTA29" s="154"/>
      <c r="VTB29" s="154"/>
      <c r="VTC29" s="154"/>
      <c r="VTD29" s="154"/>
      <c r="VTE29" s="154"/>
      <c r="VTF29" s="154"/>
      <c r="VTG29" s="154"/>
      <c r="VTH29" s="154"/>
      <c r="VTI29" s="154"/>
      <c r="VTJ29" s="154"/>
      <c r="VTK29" s="154"/>
      <c r="VTL29" s="154"/>
      <c r="VTM29" s="154"/>
      <c r="VTN29" s="154"/>
      <c r="VTO29" s="154"/>
      <c r="VTP29" s="154"/>
      <c r="VTQ29" s="154"/>
      <c r="VTR29" s="154"/>
      <c r="VTS29" s="154"/>
      <c r="VTT29" s="154"/>
      <c r="VTU29" s="154"/>
      <c r="VTV29" s="154"/>
      <c r="VTW29" s="154"/>
      <c r="VTX29" s="154"/>
      <c r="VTY29" s="154"/>
      <c r="VTZ29" s="154"/>
      <c r="VUA29" s="154"/>
      <c r="VUB29" s="154"/>
      <c r="VUC29" s="154"/>
      <c r="VUD29" s="154"/>
      <c r="VUE29" s="154"/>
      <c r="VUF29" s="154"/>
      <c r="VUG29" s="154"/>
      <c r="VUH29" s="154"/>
      <c r="VUI29" s="154"/>
      <c r="VUJ29" s="154"/>
      <c r="VUK29" s="154"/>
      <c r="VUL29" s="154"/>
      <c r="VUM29" s="154"/>
      <c r="VUN29" s="154"/>
      <c r="VUO29" s="154"/>
      <c r="VUP29" s="154"/>
      <c r="VUQ29" s="154"/>
      <c r="VUR29" s="154"/>
      <c r="VUS29" s="154"/>
      <c r="VUT29" s="154"/>
      <c r="VUU29" s="154"/>
      <c r="VUV29" s="154"/>
      <c r="VUW29" s="154"/>
      <c r="VUX29" s="154"/>
      <c r="VUY29" s="154"/>
      <c r="VUZ29" s="154"/>
      <c r="VVA29" s="154"/>
      <c r="VVB29" s="154"/>
      <c r="VVC29" s="154"/>
      <c r="VVD29" s="154"/>
      <c r="VVE29" s="154"/>
      <c r="VVF29" s="154"/>
      <c r="VVG29" s="154"/>
      <c r="VVH29" s="154"/>
      <c r="VVI29" s="154"/>
      <c r="VVJ29" s="154"/>
      <c r="VVK29" s="154"/>
      <c r="VVL29" s="154"/>
      <c r="VVM29" s="154"/>
      <c r="VVN29" s="154"/>
      <c r="VVO29" s="154"/>
      <c r="VVP29" s="154"/>
      <c r="VVQ29" s="154"/>
      <c r="VVR29" s="154"/>
      <c r="VVS29" s="154"/>
      <c r="VVT29" s="154"/>
      <c r="VVU29" s="154"/>
      <c r="VVV29" s="154"/>
      <c r="VVW29" s="154"/>
      <c r="VVX29" s="154"/>
      <c r="VVY29" s="154"/>
      <c r="VVZ29" s="154"/>
      <c r="VWA29" s="154"/>
      <c r="VWB29" s="154"/>
      <c r="VWC29" s="154"/>
      <c r="VWD29" s="154"/>
      <c r="VWE29" s="154"/>
      <c r="VWF29" s="154"/>
      <c r="VWG29" s="154"/>
      <c r="VWH29" s="154"/>
      <c r="VWI29" s="154"/>
      <c r="VWJ29" s="154"/>
      <c r="VWK29" s="154"/>
      <c r="VWL29" s="154"/>
      <c r="VWM29" s="154"/>
      <c r="VWN29" s="154"/>
      <c r="VWO29" s="154"/>
      <c r="VWP29" s="154"/>
      <c r="VWQ29" s="154"/>
      <c r="VWR29" s="154"/>
      <c r="VWS29" s="154"/>
      <c r="VWT29" s="154"/>
      <c r="VWU29" s="154"/>
      <c r="VWV29" s="154"/>
      <c r="VWW29" s="154"/>
      <c r="VWX29" s="154"/>
      <c r="VWY29" s="154"/>
      <c r="VWZ29" s="154"/>
      <c r="VXA29" s="154"/>
      <c r="VXB29" s="154"/>
      <c r="VXC29" s="154"/>
      <c r="VXD29" s="154"/>
      <c r="VXE29" s="154"/>
      <c r="VXF29" s="154"/>
      <c r="VXG29" s="154"/>
      <c r="VXH29" s="154"/>
      <c r="VXI29" s="154"/>
      <c r="VXJ29" s="154"/>
      <c r="VXK29" s="154"/>
      <c r="VXL29" s="154"/>
      <c r="VXM29" s="154"/>
      <c r="VXN29" s="154"/>
      <c r="VXO29" s="154"/>
      <c r="VXP29" s="154"/>
      <c r="VXQ29" s="154"/>
      <c r="VXR29" s="154"/>
      <c r="VXS29" s="154"/>
      <c r="VXT29" s="154"/>
      <c r="VXU29" s="154"/>
      <c r="VXV29" s="154"/>
      <c r="VXW29" s="154"/>
      <c r="VXX29" s="154"/>
      <c r="VXY29" s="154"/>
      <c r="VXZ29" s="154"/>
      <c r="VYA29" s="154"/>
      <c r="VYB29" s="154"/>
      <c r="VYC29" s="154"/>
      <c r="VYD29" s="154"/>
      <c r="VYE29" s="154"/>
      <c r="VYF29" s="154"/>
      <c r="VYG29" s="154"/>
      <c r="VYH29" s="154"/>
      <c r="VYI29" s="154"/>
      <c r="VYJ29" s="154"/>
      <c r="VYK29" s="154"/>
      <c r="VYL29" s="154"/>
      <c r="VYM29" s="154"/>
      <c r="VYN29" s="154"/>
      <c r="VYO29" s="154"/>
      <c r="VYP29" s="154"/>
      <c r="VYQ29" s="154"/>
      <c r="VYR29" s="154"/>
      <c r="VYS29" s="154"/>
      <c r="VYT29" s="154"/>
      <c r="VYU29" s="154"/>
      <c r="VYV29" s="154"/>
      <c r="VYW29" s="154"/>
      <c r="VYX29" s="154"/>
      <c r="VYY29" s="154"/>
      <c r="VYZ29" s="154"/>
      <c r="VZA29" s="154"/>
      <c r="VZB29" s="154"/>
      <c r="VZC29" s="154"/>
      <c r="VZD29" s="154"/>
      <c r="VZE29" s="154"/>
      <c r="VZF29" s="154"/>
      <c r="VZG29" s="154"/>
      <c r="VZH29" s="154"/>
      <c r="VZI29" s="154"/>
      <c r="VZJ29" s="154"/>
      <c r="VZK29" s="154"/>
      <c r="VZL29" s="154"/>
      <c r="VZM29" s="154"/>
      <c r="VZN29" s="154"/>
      <c r="VZO29" s="154"/>
      <c r="VZP29" s="154"/>
      <c r="VZQ29" s="154"/>
      <c r="VZR29" s="154"/>
      <c r="VZS29" s="154"/>
      <c r="VZT29" s="154"/>
      <c r="VZU29" s="154"/>
      <c r="VZV29" s="154"/>
      <c r="VZW29" s="154"/>
      <c r="VZX29" s="154"/>
      <c r="VZY29" s="154"/>
      <c r="VZZ29" s="154"/>
      <c r="WAA29" s="154"/>
      <c r="WAB29" s="154"/>
      <c r="WAC29" s="154"/>
      <c r="WAD29" s="154"/>
      <c r="WAE29" s="154"/>
      <c r="WAF29" s="154"/>
      <c r="WAG29" s="154"/>
      <c r="WAH29" s="154"/>
      <c r="WAI29" s="154"/>
      <c r="WAJ29" s="154"/>
      <c r="WAK29" s="154"/>
      <c r="WAL29" s="154"/>
      <c r="WAM29" s="154"/>
      <c r="WAN29" s="154"/>
      <c r="WAO29" s="154"/>
      <c r="WAP29" s="154"/>
      <c r="WAQ29" s="154"/>
      <c r="WAR29" s="154"/>
      <c r="WAS29" s="154"/>
      <c r="WAT29" s="154"/>
      <c r="WAU29" s="154"/>
      <c r="WAV29" s="154"/>
      <c r="WAW29" s="154"/>
      <c r="WAX29" s="154"/>
      <c r="WAY29" s="154"/>
      <c r="WAZ29" s="154"/>
      <c r="WBA29" s="154"/>
      <c r="WBB29" s="154"/>
      <c r="WBC29" s="154"/>
      <c r="WBD29" s="154"/>
      <c r="WBE29" s="154"/>
      <c r="WBF29" s="154"/>
      <c r="WBG29" s="154"/>
      <c r="WBH29" s="154"/>
      <c r="WBI29" s="154"/>
      <c r="WBJ29" s="154"/>
      <c r="WBK29" s="154"/>
      <c r="WBL29" s="154"/>
      <c r="WBM29" s="154"/>
      <c r="WBN29" s="154"/>
      <c r="WBO29" s="154"/>
      <c r="WBP29" s="154"/>
      <c r="WBQ29" s="154"/>
      <c r="WBR29" s="154"/>
      <c r="WBS29" s="154"/>
      <c r="WBT29" s="154"/>
      <c r="WBU29" s="154"/>
      <c r="WBV29" s="154"/>
      <c r="WBW29" s="154"/>
      <c r="WBX29" s="154"/>
      <c r="WBY29" s="154"/>
      <c r="WBZ29" s="154"/>
      <c r="WCA29" s="154"/>
      <c r="WCB29" s="154"/>
      <c r="WCC29" s="154"/>
      <c r="WCD29" s="154"/>
      <c r="WCE29" s="154"/>
      <c r="WCF29" s="154"/>
      <c r="WCG29" s="154"/>
      <c r="WCH29" s="154"/>
      <c r="WCI29" s="154"/>
      <c r="WCJ29" s="154"/>
      <c r="WCK29" s="154"/>
      <c r="WCL29" s="154"/>
      <c r="WCM29" s="154"/>
      <c r="WCN29" s="154"/>
      <c r="WCO29" s="154"/>
      <c r="WCP29" s="154"/>
      <c r="WCQ29" s="154"/>
      <c r="WCR29" s="154"/>
      <c r="WCS29" s="154"/>
      <c r="WCT29" s="154"/>
      <c r="WCU29" s="154"/>
      <c r="WCV29" s="154"/>
      <c r="WCW29" s="154"/>
      <c r="WCX29" s="154"/>
      <c r="WCY29" s="154"/>
      <c r="WCZ29" s="154"/>
      <c r="WDA29" s="154"/>
      <c r="WDB29" s="154"/>
      <c r="WDC29" s="154"/>
      <c r="WDD29" s="154"/>
      <c r="WDE29" s="154"/>
      <c r="WDF29" s="154"/>
      <c r="WDG29" s="154"/>
      <c r="WDH29" s="154"/>
      <c r="WDI29" s="154"/>
      <c r="WDJ29" s="154"/>
      <c r="WDK29" s="154"/>
      <c r="WDL29" s="154"/>
      <c r="WDM29" s="154"/>
      <c r="WDN29" s="154"/>
      <c r="WDO29" s="154"/>
      <c r="WDP29" s="154"/>
      <c r="WDQ29" s="154"/>
      <c r="WDR29" s="154"/>
      <c r="WDS29" s="154"/>
      <c r="WDT29" s="154"/>
      <c r="WDU29" s="154"/>
      <c r="WDV29" s="154"/>
      <c r="WDW29" s="154"/>
      <c r="WDX29" s="154"/>
      <c r="WDY29" s="154"/>
      <c r="WDZ29" s="154"/>
      <c r="WEA29" s="154"/>
      <c r="WEB29" s="154"/>
      <c r="WEC29" s="154"/>
      <c r="WED29" s="154"/>
      <c r="WEE29" s="154"/>
      <c r="WEF29" s="154"/>
      <c r="WEG29" s="154"/>
      <c r="WEH29" s="154"/>
      <c r="WEI29" s="154"/>
      <c r="WEJ29" s="154"/>
      <c r="WEK29" s="154"/>
      <c r="WEL29" s="154"/>
      <c r="WEM29" s="154"/>
      <c r="WEN29" s="154"/>
      <c r="WEO29" s="154"/>
      <c r="WEP29" s="154"/>
      <c r="WEQ29" s="154"/>
      <c r="WER29" s="154"/>
      <c r="WES29" s="154"/>
      <c r="WET29" s="154"/>
      <c r="WEU29" s="154"/>
      <c r="WEV29" s="154"/>
      <c r="WEW29" s="154"/>
      <c r="WEX29" s="154"/>
      <c r="WEY29" s="154"/>
      <c r="WEZ29" s="154"/>
      <c r="WFA29" s="154"/>
      <c r="WFB29" s="154"/>
      <c r="WFC29" s="154"/>
      <c r="WFD29" s="154"/>
      <c r="WFE29" s="154"/>
      <c r="WFF29" s="154"/>
      <c r="WFG29" s="154"/>
      <c r="WFH29" s="154"/>
      <c r="WFI29" s="154"/>
      <c r="WFJ29" s="154"/>
      <c r="WFK29" s="154"/>
      <c r="WFL29" s="154"/>
      <c r="WFM29" s="154"/>
      <c r="WFN29" s="154"/>
      <c r="WFO29" s="154"/>
      <c r="WFP29" s="154"/>
      <c r="WFQ29" s="154"/>
      <c r="WFR29" s="154"/>
      <c r="WFS29" s="154"/>
      <c r="WFT29" s="154"/>
      <c r="WFU29" s="154"/>
      <c r="WFV29" s="154"/>
      <c r="WFW29" s="154"/>
      <c r="WFX29" s="154"/>
      <c r="WFY29" s="154"/>
      <c r="WFZ29" s="154"/>
      <c r="WGA29" s="154"/>
      <c r="WGB29" s="154"/>
      <c r="WGC29" s="154"/>
      <c r="WGD29" s="154"/>
      <c r="WGE29" s="154"/>
      <c r="WGF29" s="154"/>
      <c r="WGG29" s="154"/>
      <c r="WGH29" s="154"/>
      <c r="WGI29" s="154"/>
      <c r="WGJ29" s="154"/>
      <c r="WGK29" s="154"/>
      <c r="WGL29" s="154"/>
      <c r="WGM29" s="154"/>
      <c r="WGN29" s="154"/>
      <c r="WGO29" s="154"/>
      <c r="WGP29" s="154"/>
      <c r="WGQ29" s="154"/>
      <c r="WGR29" s="154"/>
      <c r="WGS29" s="154"/>
      <c r="WGT29" s="154"/>
      <c r="WGU29" s="154"/>
      <c r="WGV29" s="154"/>
      <c r="WGW29" s="154"/>
      <c r="WGX29" s="154"/>
      <c r="WGY29" s="154"/>
      <c r="WGZ29" s="154"/>
      <c r="WHA29" s="154"/>
      <c r="WHB29" s="154"/>
      <c r="WHC29" s="154"/>
      <c r="WHD29" s="154"/>
      <c r="WHE29" s="154"/>
      <c r="WHF29" s="154"/>
      <c r="WHG29" s="154"/>
      <c r="WHH29" s="154"/>
      <c r="WHI29" s="154"/>
      <c r="WHJ29" s="154"/>
      <c r="WHK29" s="154"/>
      <c r="WHL29" s="154"/>
      <c r="WHM29" s="154"/>
      <c r="WHN29" s="154"/>
      <c r="WHO29" s="154"/>
      <c r="WHP29" s="154"/>
      <c r="WHQ29" s="154"/>
      <c r="WHR29" s="154"/>
      <c r="WHS29" s="154"/>
      <c r="WHT29" s="154"/>
      <c r="WHU29" s="154"/>
      <c r="WHV29" s="154"/>
      <c r="WHW29" s="154"/>
      <c r="WHX29" s="154"/>
      <c r="WHY29" s="154"/>
      <c r="WHZ29" s="154"/>
      <c r="WIA29" s="154"/>
      <c r="WIB29" s="154"/>
      <c r="WIC29" s="154"/>
      <c r="WID29" s="154"/>
      <c r="WIE29" s="154"/>
      <c r="WIF29" s="154"/>
      <c r="WIG29" s="154"/>
      <c r="WIH29" s="154"/>
      <c r="WII29" s="154"/>
      <c r="WIJ29" s="154"/>
      <c r="WIK29" s="154"/>
      <c r="WIL29" s="154"/>
      <c r="WIM29" s="154"/>
      <c r="WIN29" s="154"/>
      <c r="WIO29" s="154"/>
      <c r="WIP29" s="154"/>
      <c r="WIQ29" s="154"/>
      <c r="WIR29" s="154"/>
      <c r="WIS29" s="154"/>
      <c r="WIT29" s="154"/>
      <c r="WIU29" s="154"/>
      <c r="WIV29" s="154"/>
      <c r="WIW29" s="154"/>
      <c r="WIX29" s="154"/>
      <c r="WIY29" s="154"/>
      <c r="WIZ29" s="154"/>
      <c r="WJA29" s="154"/>
      <c r="WJB29" s="154"/>
      <c r="WJC29" s="154"/>
      <c r="WJD29" s="154"/>
      <c r="WJE29" s="154"/>
      <c r="WJF29" s="154"/>
      <c r="WJG29" s="154"/>
      <c r="WJH29" s="154"/>
      <c r="WJI29" s="154"/>
      <c r="WJJ29" s="154"/>
      <c r="WJK29" s="154"/>
      <c r="WJL29" s="154"/>
      <c r="WJM29" s="154"/>
      <c r="WJN29" s="154"/>
      <c r="WJO29" s="154"/>
      <c r="WJP29" s="154"/>
      <c r="WJQ29" s="154"/>
      <c r="WJR29" s="154"/>
      <c r="WJS29" s="154"/>
      <c r="WJT29" s="154"/>
      <c r="WJU29" s="154"/>
      <c r="WJV29" s="154"/>
      <c r="WJW29" s="154"/>
      <c r="WJX29" s="154"/>
      <c r="WJY29" s="154"/>
      <c r="WJZ29" s="154"/>
      <c r="WKA29" s="154"/>
      <c r="WKB29" s="154"/>
      <c r="WKC29" s="154"/>
      <c r="WKD29" s="154"/>
      <c r="WKE29" s="154"/>
      <c r="WKF29" s="154"/>
      <c r="WKG29" s="154"/>
      <c r="WKH29" s="154"/>
      <c r="WKI29" s="154"/>
      <c r="WKJ29" s="154"/>
      <c r="WKK29" s="154"/>
      <c r="WKL29" s="154"/>
      <c r="WKM29" s="154"/>
      <c r="WKN29" s="154"/>
      <c r="WKO29" s="154"/>
      <c r="WKP29" s="154"/>
      <c r="WKQ29" s="154"/>
      <c r="WKR29" s="154"/>
      <c r="WKS29" s="154"/>
      <c r="WKT29" s="154"/>
      <c r="WKU29" s="154"/>
      <c r="WKV29" s="154"/>
      <c r="WKW29" s="154"/>
      <c r="WKX29" s="154"/>
      <c r="WKY29" s="154"/>
      <c r="WKZ29" s="154"/>
      <c r="WLA29" s="154"/>
      <c r="WLB29" s="154"/>
      <c r="WLC29" s="154"/>
      <c r="WLD29" s="154"/>
      <c r="WLE29" s="154"/>
      <c r="WLF29" s="154"/>
      <c r="WLG29" s="154"/>
      <c r="WLH29" s="154"/>
      <c r="WLI29" s="154"/>
      <c r="WLJ29" s="154"/>
      <c r="WLK29" s="154"/>
      <c r="WLL29" s="154"/>
      <c r="WLM29" s="154"/>
      <c r="WLN29" s="154"/>
      <c r="WLO29" s="154"/>
      <c r="WLP29" s="154"/>
      <c r="WLQ29" s="154"/>
      <c r="WLR29" s="154"/>
      <c r="WLS29" s="154"/>
      <c r="WLT29" s="154"/>
      <c r="WLU29" s="154"/>
      <c r="WLV29" s="154"/>
      <c r="WLW29" s="154"/>
      <c r="WLX29" s="154"/>
      <c r="WLY29" s="154"/>
      <c r="WLZ29" s="154"/>
      <c r="WMA29" s="154"/>
      <c r="WMB29" s="154"/>
      <c r="WMC29" s="154"/>
      <c r="WMD29" s="154"/>
      <c r="WME29" s="154"/>
      <c r="WMF29" s="154"/>
      <c r="WMG29" s="154"/>
      <c r="WMH29" s="154"/>
      <c r="WMI29" s="154"/>
      <c r="WMJ29" s="154"/>
      <c r="WMK29" s="154"/>
      <c r="WML29" s="154"/>
      <c r="WMM29" s="154"/>
      <c r="WMN29" s="154"/>
      <c r="WMO29" s="154"/>
      <c r="WMP29" s="154"/>
      <c r="WMQ29" s="154"/>
      <c r="WMR29" s="154"/>
      <c r="WMS29" s="154"/>
      <c r="WMT29" s="154"/>
      <c r="WMU29" s="154"/>
      <c r="WMV29" s="154"/>
      <c r="WMW29" s="154"/>
      <c r="WMX29" s="154"/>
      <c r="WMY29" s="154"/>
      <c r="WMZ29" s="154"/>
      <c r="WNA29" s="154"/>
      <c r="WNB29" s="154"/>
      <c r="WNC29" s="154"/>
      <c r="WND29" s="154"/>
      <c r="WNE29" s="154"/>
      <c r="WNF29" s="154"/>
      <c r="WNG29" s="154"/>
      <c r="WNH29" s="154"/>
      <c r="WNI29" s="154"/>
      <c r="WNJ29" s="154"/>
      <c r="WNK29" s="154"/>
      <c r="WNL29" s="154"/>
      <c r="WNM29" s="154"/>
      <c r="WNN29" s="154"/>
      <c r="WNO29" s="154"/>
      <c r="WNP29" s="154"/>
      <c r="WNQ29" s="154"/>
      <c r="WNR29" s="154"/>
      <c r="WNS29" s="154"/>
      <c r="WNT29" s="154"/>
      <c r="WNU29" s="154"/>
      <c r="WNV29" s="154"/>
      <c r="WNW29" s="154"/>
      <c r="WNX29" s="154"/>
      <c r="WNY29" s="154"/>
      <c r="WNZ29" s="154"/>
      <c r="WOA29" s="154"/>
      <c r="WOB29" s="154"/>
      <c r="WOC29" s="154"/>
      <c r="WOD29" s="154"/>
      <c r="WOE29" s="154"/>
      <c r="WOF29" s="154"/>
      <c r="WOG29" s="154"/>
      <c r="WOH29" s="154"/>
      <c r="WOI29" s="154"/>
      <c r="WOJ29" s="154"/>
      <c r="WOK29" s="154"/>
      <c r="WOL29" s="154"/>
      <c r="WOM29" s="154"/>
      <c r="WON29" s="154"/>
      <c r="WOO29" s="154"/>
      <c r="WOP29" s="154"/>
      <c r="WOQ29" s="154"/>
      <c r="WOR29" s="154"/>
      <c r="WOS29" s="154"/>
      <c r="WOT29" s="154"/>
      <c r="WOU29" s="154"/>
      <c r="WOV29" s="154"/>
      <c r="WOW29" s="154"/>
      <c r="WOX29" s="154"/>
      <c r="WOY29" s="154"/>
      <c r="WOZ29" s="154"/>
      <c r="WPA29" s="154"/>
      <c r="WPB29" s="154"/>
      <c r="WPC29" s="154"/>
      <c r="WPD29" s="154"/>
      <c r="WPE29" s="154"/>
      <c r="WPF29" s="154"/>
      <c r="WPG29" s="154"/>
      <c r="WPH29" s="154"/>
      <c r="WPI29" s="154"/>
      <c r="WPJ29" s="154"/>
      <c r="WPK29" s="154"/>
      <c r="WPL29" s="154"/>
      <c r="WPM29" s="154"/>
      <c r="WPN29" s="154"/>
      <c r="WPO29" s="154"/>
      <c r="WPP29" s="154"/>
      <c r="WPQ29" s="154"/>
      <c r="WPR29" s="154"/>
      <c r="WPS29" s="154"/>
      <c r="WPT29" s="154"/>
      <c r="WPU29" s="154"/>
      <c r="WPV29" s="154"/>
      <c r="WPW29" s="154"/>
      <c r="WPX29" s="154"/>
      <c r="WPY29" s="154"/>
      <c r="WPZ29" s="154"/>
      <c r="WQA29" s="154"/>
      <c r="WQB29" s="154"/>
      <c r="WQC29" s="154"/>
      <c r="WQD29" s="154"/>
      <c r="WQE29" s="154"/>
      <c r="WQF29" s="154"/>
      <c r="WQG29" s="154"/>
      <c r="WQH29" s="154"/>
      <c r="WQI29" s="154"/>
      <c r="WQJ29" s="154"/>
      <c r="WQK29" s="154"/>
      <c r="WQL29" s="154"/>
      <c r="WQM29" s="154"/>
      <c r="WQN29" s="154"/>
      <c r="WQO29" s="154"/>
      <c r="WQP29" s="154"/>
      <c r="WQQ29" s="154"/>
      <c r="WQR29" s="154"/>
      <c r="WQS29" s="154"/>
      <c r="WQT29" s="154"/>
      <c r="WQU29" s="154"/>
      <c r="WQV29" s="154"/>
      <c r="WQW29" s="154"/>
      <c r="WQX29" s="154"/>
      <c r="WQY29" s="154"/>
      <c r="WQZ29" s="154"/>
      <c r="WRA29" s="154"/>
      <c r="WRB29" s="154"/>
      <c r="WRC29" s="154"/>
      <c r="WRD29" s="154"/>
      <c r="WRE29" s="154"/>
      <c r="WRF29" s="154"/>
      <c r="WRG29" s="154"/>
      <c r="WRH29" s="154"/>
      <c r="WRI29" s="154"/>
    </row>
    <row r="30" spans="1:16025" x14ac:dyDescent="0.2">
      <c r="A30" s="41"/>
    </row>
    <row r="31" spans="1:16025" x14ac:dyDescent="0.2">
      <c r="A31" s="171" t="s">
        <v>12</v>
      </c>
    </row>
    <row r="32" spans="1:16025" x14ac:dyDescent="0.2">
      <c r="A32" s="22" t="s">
        <v>13</v>
      </c>
    </row>
    <row r="33" spans="1:1" ht="11.45" customHeight="1" x14ac:dyDescent="0.2">
      <c r="A33" s="22" t="s">
        <v>14</v>
      </c>
    </row>
    <row r="34" spans="1:1" ht="24" x14ac:dyDescent="0.2">
      <c r="A34" s="23" t="s">
        <v>18</v>
      </c>
    </row>
    <row r="35" spans="1:1" x14ac:dyDescent="0.2">
      <c r="A35" s="156" t="s">
        <v>126</v>
      </c>
    </row>
    <row r="36" spans="1:1" x14ac:dyDescent="0.2">
      <c r="A36" s="22"/>
    </row>
    <row r="37" spans="1:1" x14ac:dyDescent="0.2">
      <c r="A37" s="172" t="s">
        <v>16</v>
      </c>
    </row>
    <row r="38" spans="1:1" ht="38.25" customHeight="1" x14ac:dyDescent="0.2">
      <c r="A38" s="157" t="s">
        <v>39</v>
      </c>
    </row>
  </sheetData>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RI24"/>
  <sheetViews>
    <sheetView zoomScaleNormal="100" workbookViewId="0">
      <pane xSplit="1" topLeftCell="B1" activePane="topRight" state="frozen"/>
      <selection pane="topRight" activeCell="B3" sqref="B3:BA14"/>
    </sheetView>
  </sheetViews>
  <sheetFormatPr defaultColWidth="9" defaultRowHeight="12" x14ac:dyDescent="0.2"/>
  <cols>
    <col min="1" max="1" width="84.140625" style="14" customWidth="1"/>
    <col min="2" max="16384" width="9" style="14"/>
  </cols>
  <sheetData>
    <row r="1" spans="1:16025" x14ac:dyDescent="0.2">
      <c r="A1" s="13" t="s">
        <v>199</v>
      </c>
    </row>
    <row r="2" spans="1:16025" x14ac:dyDescent="0.2">
      <c r="A2" s="15" t="s">
        <v>26</v>
      </c>
    </row>
    <row r="3" spans="1:16025" s="18" customFormat="1" ht="10.35" customHeight="1" x14ac:dyDescent="0.2">
      <c r="A3" s="100" t="s">
        <v>60</v>
      </c>
      <c r="B3" s="59">
        <f>'RO 2024 | FIT18'!B17</f>
        <v>45401</v>
      </c>
      <c r="C3" s="59">
        <f>'RO 2024 | FIT18'!C17</f>
        <v>45402</v>
      </c>
      <c r="D3" s="59">
        <f>'RO 2024 | FIT18'!D17</f>
        <v>45403</v>
      </c>
      <c r="E3" s="59">
        <f>'RO 2024 | FIT18'!E17</f>
        <v>45407</v>
      </c>
      <c r="F3" s="59">
        <f>'RO 2024 | FIT18'!F17</f>
        <v>45409</v>
      </c>
      <c r="G3" s="59">
        <f>'RO 2024 | FIT18'!G17</f>
        <v>45411</v>
      </c>
      <c r="H3" s="59">
        <f>'RO 2024 | FIT18'!H17</f>
        <v>45413</v>
      </c>
      <c r="I3" s="59">
        <f>'RO 2024 | FIT18'!I17</f>
        <v>45417</v>
      </c>
      <c r="J3" s="59">
        <f>'RO 2024 | FIT18'!J17</f>
        <v>45419</v>
      </c>
      <c r="K3" s="59">
        <f>'RO 2024 | FIT18'!K17</f>
        <v>45420</v>
      </c>
      <c r="L3" s="59">
        <f>'RO 2024 | FIT18'!L17</f>
        <v>45421</v>
      </c>
      <c r="M3" s="59">
        <f>'RO 2024 | FIT18'!M17</f>
        <v>45423</v>
      </c>
      <c r="N3" s="59">
        <f>'RO 2024 | FIT18'!N17</f>
        <v>45424</v>
      </c>
      <c r="O3" s="59">
        <f>'RO 2024 | FIT18'!O17</f>
        <v>45427</v>
      </c>
      <c r="P3" s="59">
        <f>'RO 2024 | FIT18'!P17</f>
        <v>45429</v>
      </c>
      <c r="Q3" s="59">
        <f>'RO 2024 | FIT18'!Q17</f>
        <v>45434</v>
      </c>
      <c r="R3" s="59">
        <f>'RO 2024 | FIT18'!R17</f>
        <v>45435</v>
      </c>
      <c r="S3" s="59">
        <f>'RO 2024 | FIT18'!S17</f>
        <v>45437</v>
      </c>
      <c r="T3" s="59">
        <f>'RO 2024 | FIT18'!T17</f>
        <v>45443</v>
      </c>
      <c r="U3" s="59">
        <f>'RO 2024 | FIT18'!U17</f>
        <v>45444</v>
      </c>
      <c r="V3" s="59">
        <f>'RO 2024 | FIT18'!V17</f>
        <v>45445</v>
      </c>
      <c r="W3" s="59">
        <f>'RO 2024 | FIT18'!W17</f>
        <v>45453</v>
      </c>
      <c r="X3" s="59">
        <f>'RO 2024 | FIT18'!X17</f>
        <v>45457</v>
      </c>
      <c r="Y3" s="59">
        <f>'RO 2024 | FIT18'!Y17</f>
        <v>45460</v>
      </c>
      <c r="Z3" s="59">
        <f>'RO 2024 | FIT18'!Z17</f>
        <v>45465</v>
      </c>
      <c r="AA3" s="59">
        <f>'RO 2024 | FIT18'!AA17</f>
        <v>45466</v>
      </c>
      <c r="AB3" s="59">
        <f>'RO 2024 | FIT18'!AB17</f>
        <v>45471</v>
      </c>
      <c r="AC3" s="59">
        <f>'RO 2024 | FIT18'!AC17</f>
        <v>45474</v>
      </c>
      <c r="AD3" s="59">
        <f>'RO 2024 | FIT18'!AD17</f>
        <v>45484</v>
      </c>
      <c r="AE3" s="59">
        <f>'RO 2024 | FIT18'!AE17</f>
        <v>45489</v>
      </c>
      <c r="AF3" s="59">
        <f>'RO 2024 | FIT18'!AF17</f>
        <v>45494</v>
      </c>
      <c r="AG3" s="59">
        <f>'RO 2024 | FIT18'!AG17</f>
        <v>45499</v>
      </c>
      <c r="AH3" s="59">
        <f>'RO 2024 | FIT18'!AH17</f>
        <v>45501</v>
      </c>
      <c r="AI3" s="59">
        <f>'RO 2024 | FIT18'!AI17</f>
        <v>45505</v>
      </c>
      <c r="AJ3" s="59">
        <f>'RO 2024 | FIT18'!AJ17</f>
        <v>45506</v>
      </c>
      <c r="AK3" s="59">
        <f>'RO 2024 | FIT18'!AK17</f>
        <v>45508</v>
      </c>
      <c r="AL3" s="59">
        <f>'RO 2024 | FIT18'!AL17</f>
        <v>45513</v>
      </c>
      <c r="AM3" s="59">
        <f>'RO 2024 | FIT18'!AM17</f>
        <v>45515</v>
      </c>
      <c r="AN3" s="59">
        <f>'RO 2024 | FIT18'!AN17</f>
        <v>45520</v>
      </c>
      <c r="AO3" s="59">
        <f>'RO 2024 | FIT18'!AO17</f>
        <v>45522</v>
      </c>
      <c r="AP3" s="59">
        <f>'RO 2024 | FIT18'!AP17</f>
        <v>45527</v>
      </c>
      <c r="AQ3" s="59">
        <f>'RO 2024 | FIT18'!AQ17</f>
        <v>45529</v>
      </c>
      <c r="AR3" s="59">
        <f>'RO 2024 | FIT18'!AR17</f>
        <v>45534</v>
      </c>
      <c r="AS3" s="59">
        <f>'RO 2024 | FIT18'!AS17</f>
        <v>45536</v>
      </c>
      <c r="AT3" s="59">
        <f>'RO 2024 | FIT18'!AT17</f>
        <v>45541</v>
      </c>
      <c r="AU3" s="59">
        <f>'RO 2024 | FIT18'!AU17</f>
        <v>45543</v>
      </c>
      <c r="AV3" s="59">
        <f>'RO 2024 | FIT18'!AV17</f>
        <v>45548</v>
      </c>
      <c r="AW3" s="59">
        <f>'RO 2024 | FIT18'!AW17</f>
        <v>45550</v>
      </c>
      <c r="AX3" s="59">
        <f>'RO 2024 | FIT18'!AX17</f>
        <v>45555</v>
      </c>
      <c r="AY3" s="59">
        <f>'RO 2024 | FIT18'!AY17</f>
        <v>45557</v>
      </c>
      <c r="AZ3" s="59">
        <f>'RO 2024 | FIT18'!AZ17</f>
        <v>45562</v>
      </c>
      <c r="BA3" s="59">
        <f>'RO 2024 | FIT18'!BA17</f>
        <v>45564</v>
      </c>
    </row>
    <row r="4" spans="1:16025" s="18" customFormat="1" ht="20.100000000000001" customHeight="1" x14ac:dyDescent="0.2">
      <c r="A4" s="20"/>
      <c r="B4" s="59">
        <f>'RO 2024 | FIT18'!B18</f>
        <v>45401</v>
      </c>
      <c r="C4" s="59">
        <f>'RO 2024 | FIT18'!C18</f>
        <v>45402</v>
      </c>
      <c r="D4" s="59">
        <f>'RO 2024 | FIT18'!D18</f>
        <v>45406</v>
      </c>
      <c r="E4" s="59">
        <f>'RO 2024 | FIT18'!E18</f>
        <v>45408</v>
      </c>
      <c r="F4" s="59">
        <f>'RO 2024 | FIT18'!F18</f>
        <v>45410</v>
      </c>
      <c r="G4" s="59">
        <f>'RO 2024 | FIT18'!G18</f>
        <v>45412</v>
      </c>
      <c r="H4" s="59">
        <f>'RO 2024 | FIT18'!H18</f>
        <v>45416</v>
      </c>
      <c r="I4" s="59">
        <f>'RO 2024 | FIT18'!I18</f>
        <v>45418</v>
      </c>
      <c r="J4" s="59">
        <f>'RO 2024 | FIT18'!J18</f>
        <v>45419</v>
      </c>
      <c r="K4" s="59">
        <f>'RO 2024 | FIT18'!K18</f>
        <v>45420</v>
      </c>
      <c r="L4" s="59">
        <f>'RO 2024 | FIT18'!L18</f>
        <v>45422</v>
      </c>
      <c r="M4" s="59">
        <f>'RO 2024 | FIT18'!M18</f>
        <v>45423</v>
      </c>
      <c r="N4" s="59">
        <f>'RO 2024 | FIT18'!N18</f>
        <v>45426</v>
      </c>
      <c r="O4" s="59">
        <f>'RO 2024 | FIT18'!O18</f>
        <v>45428</v>
      </c>
      <c r="P4" s="59">
        <f>'RO 2024 | FIT18'!P18</f>
        <v>45433</v>
      </c>
      <c r="Q4" s="59">
        <f>'RO 2024 | FIT18'!Q18</f>
        <v>45434</v>
      </c>
      <c r="R4" s="59">
        <f>'RO 2024 | FIT18'!R18</f>
        <v>45436</v>
      </c>
      <c r="S4" s="59">
        <f>'RO 2024 | FIT18'!S18</f>
        <v>45442</v>
      </c>
      <c r="T4" s="59">
        <f>'RO 2024 | FIT18'!T18</f>
        <v>45443</v>
      </c>
      <c r="U4" s="59">
        <f>'RO 2024 | FIT18'!U18</f>
        <v>45444</v>
      </c>
      <c r="V4" s="59">
        <f>'RO 2024 | FIT18'!V18</f>
        <v>45452</v>
      </c>
      <c r="W4" s="59">
        <f>'RO 2024 | FIT18'!W18</f>
        <v>45456</v>
      </c>
      <c r="X4" s="59">
        <f>'RO 2024 | FIT18'!X18</f>
        <v>45459</v>
      </c>
      <c r="Y4" s="59">
        <f>'RO 2024 | FIT18'!Y18</f>
        <v>45464</v>
      </c>
      <c r="Z4" s="59">
        <f>'RO 2024 | FIT18'!Z18</f>
        <v>45465</v>
      </c>
      <c r="AA4" s="59">
        <f>'RO 2024 | FIT18'!AA18</f>
        <v>45470</v>
      </c>
      <c r="AB4" s="59">
        <f>'RO 2024 | FIT18'!AB18</f>
        <v>45473</v>
      </c>
      <c r="AC4" s="59">
        <f>'RO 2024 | FIT18'!AC18</f>
        <v>45483</v>
      </c>
      <c r="AD4" s="59">
        <f>'RO 2024 | FIT18'!AD18</f>
        <v>45488</v>
      </c>
      <c r="AE4" s="59">
        <f>'RO 2024 | FIT18'!AE18</f>
        <v>45493</v>
      </c>
      <c r="AF4" s="59">
        <f>'RO 2024 | FIT18'!AF18</f>
        <v>45498</v>
      </c>
      <c r="AG4" s="59">
        <f>'RO 2024 | FIT18'!AG18</f>
        <v>45500</v>
      </c>
      <c r="AH4" s="59">
        <f>'RO 2024 | FIT18'!AH18</f>
        <v>45504</v>
      </c>
      <c r="AI4" s="59">
        <f>'RO 2024 | FIT18'!AI18</f>
        <v>45505</v>
      </c>
      <c r="AJ4" s="59">
        <f>'RO 2024 | FIT18'!AJ18</f>
        <v>45507</v>
      </c>
      <c r="AK4" s="59">
        <f>'RO 2024 | FIT18'!AK18</f>
        <v>45512</v>
      </c>
      <c r="AL4" s="59">
        <f>'RO 2024 | FIT18'!AL18</f>
        <v>45514</v>
      </c>
      <c r="AM4" s="59">
        <f>'RO 2024 | FIT18'!AM18</f>
        <v>45519</v>
      </c>
      <c r="AN4" s="59">
        <f>'RO 2024 | FIT18'!AN18</f>
        <v>45521</v>
      </c>
      <c r="AO4" s="59">
        <f>'RO 2024 | FIT18'!AO18</f>
        <v>45526</v>
      </c>
      <c r="AP4" s="59">
        <f>'RO 2024 | FIT18'!AP18</f>
        <v>45528</v>
      </c>
      <c r="AQ4" s="59">
        <f>'RO 2024 | FIT18'!AQ18</f>
        <v>45533</v>
      </c>
      <c r="AR4" s="59">
        <f>'RO 2024 | FIT18'!AR18</f>
        <v>45535</v>
      </c>
      <c r="AS4" s="59">
        <f>'RO 2024 | FIT18'!AS18</f>
        <v>45540</v>
      </c>
      <c r="AT4" s="59">
        <f>'RO 2024 | FIT18'!AT18</f>
        <v>45542</v>
      </c>
      <c r="AU4" s="59">
        <f>'RO 2024 | FIT18'!AU18</f>
        <v>45547</v>
      </c>
      <c r="AV4" s="59">
        <f>'RO 2024 | FIT18'!AV18</f>
        <v>45549</v>
      </c>
      <c r="AW4" s="59">
        <f>'RO 2024 | FIT18'!AW18</f>
        <v>45554</v>
      </c>
      <c r="AX4" s="59">
        <f>'RO 2024 | FIT18'!AX18</f>
        <v>45556</v>
      </c>
      <c r="AY4" s="59">
        <f>'RO 2024 | FIT18'!AY18</f>
        <v>45561</v>
      </c>
      <c r="AZ4" s="59">
        <f>'RO 2024 | FIT18'!AZ18</f>
        <v>45563</v>
      </c>
      <c r="BA4" s="59">
        <f>'RO 2024 | FIT18'!BA18</f>
        <v>45565</v>
      </c>
    </row>
    <row r="5" spans="1:16025" s="18" customFormat="1" ht="10.35" customHeight="1" x14ac:dyDescent="0.2">
      <c r="A5" s="17" t="s">
        <v>149</v>
      </c>
    </row>
    <row r="6" spans="1:16025" s="18" customFormat="1" ht="10.35" customHeight="1" x14ac:dyDescent="0.2">
      <c r="A6" s="19">
        <v>1</v>
      </c>
      <c r="B6" s="17">
        <f>'RO 2024 | FIT18'!B20+25</f>
        <v>9290</v>
      </c>
      <c r="C6" s="17">
        <f>'RO 2024 | FIT18'!C20+25</f>
        <v>13880</v>
      </c>
      <c r="D6" s="17">
        <f>'RO 2024 | FIT18'!D20+25</f>
        <v>9290</v>
      </c>
      <c r="E6" s="17">
        <f>'RO 2024 | FIT18'!E20+25</f>
        <v>13880</v>
      </c>
      <c r="F6" s="17">
        <f>'RO 2024 | FIT18'!F20+25</f>
        <v>13880</v>
      </c>
      <c r="G6" s="17">
        <f>'RO 2024 | FIT18'!G20+25</f>
        <v>10310</v>
      </c>
      <c r="H6" s="17">
        <f>'RO 2024 | FIT18'!H20+25</f>
        <v>10310</v>
      </c>
      <c r="I6" s="17">
        <f>'RO 2024 | FIT18'!I20+25</f>
        <v>8270</v>
      </c>
      <c r="J6" s="17">
        <f>'RO 2024 | FIT18'!J20+25</f>
        <v>8270</v>
      </c>
      <c r="K6" s="17">
        <f>'RO 2024 | FIT18'!K20+25</f>
        <v>9290</v>
      </c>
      <c r="L6" s="17">
        <f>'RO 2024 | FIT18'!L20+25</f>
        <v>11330</v>
      </c>
      <c r="M6" s="17">
        <f>'RO 2024 | FIT18'!M20+25</f>
        <v>10310</v>
      </c>
      <c r="N6" s="17">
        <f>'RO 2024 | FIT18'!N20+25</f>
        <v>6655</v>
      </c>
      <c r="O6" s="17">
        <f>'RO 2024 | FIT18'!O20+25</f>
        <v>8270</v>
      </c>
      <c r="P6" s="17">
        <f>'RO 2024 | FIT18'!P20+25</f>
        <v>8270</v>
      </c>
      <c r="Q6" s="17">
        <f>'RO 2024 | FIT18'!Q20+25</f>
        <v>9290</v>
      </c>
      <c r="R6" s="17">
        <f>'RO 2024 | FIT18'!R20+25</f>
        <v>10310</v>
      </c>
      <c r="S6" s="17">
        <f>'RO 2024 | FIT18'!S20+25</f>
        <v>6655</v>
      </c>
      <c r="T6" s="17">
        <f>'RO 2024 | FIT18'!T20+25</f>
        <v>6655</v>
      </c>
      <c r="U6" s="17">
        <f>'RO 2024 | FIT18'!U20+25</f>
        <v>7080</v>
      </c>
      <c r="V6" s="17">
        <f>'RO 2024 | FIT18'!V20+25</f>
        <v>10055</v>
      </c>
      <c r="W6" s="17">
        <f>'RO 2024 | FIT18'!W20+25</f>
        <v>8270</v>
      </c>
      <c r="X6" s="17">
        <f>'RO 2024 | FIT18'!X20+25</f>
        <v>8865</v>
      </c>
      <c r="Y6" s="17">
        <f>'RO 2024 | FIT18'!Y20+25</f>
        <v>12095</v>
      </c>
      <c r="Z6" s="17">
        <f>'RO 2024 | FIT18'!Z20+25</f>
        <v>8865</v>
      </c>
      <c r="AA6" s="17">
        <f>'RO 2024 | FIT18'!AA20+25</f>
        <v>8865</v>
      </c>
      <c r="AB6" s="17">
        <f>'RO 2024 | FIT18'!AB20+25</f>
        <v>8865</v>
      </c>
      <c r="AC6" s="17">
        <f>'RO 2024 | FIT18'!AC20+25</f>
        <v>11075</v>
      </c>
      <c r="AD6" s="17">
        <f>'RO 2024 | FIT18'!AD20+25</f>
        <v>10055</v>
      </c>
      <c r="AE6" s="17">
        <f>'RO 2024 | FIT18'!AE20+25</f>
        <v>11075</v>
      </c>
      <c r="AF6" s="17">
        <f>'RO 2024 | FIT18'!AF20+25</f>
        <v>10055</v>
      </c>
      <c r="AG6" s="17">
        <f>'RO 2024 | FIT18'!AG20+25</f>
        <v>10055</v>
      </c>
      <c r="AH6" s="17">
        <f>'RO 2024 | FIT18'!AH20+25</f>
        <v>8865</v>
      </c>
      <c r="AI6" s="17">
        <f>'RO 2024 | FIT18'!AI20+25</f>
        <v>10055</v>
      </c>
      <c r="AJ6" s="17">
        <f>'RO 2024 | FIT18'!AJ20+25</f>
        <v>11075</v>
      </c>
      <c r="AK6" s="17">
        <f>'RO 2024 | FIT18'!AK20+25</f>
        <v>10055</v>
      </c>
      <c r="AL6" s="17">
        <f>'RO 2024 | FIT18'!AL20+25</f>
        <v>11075</v>
      </c>
      <c r="AM6" s="17">
        <f>'RO 2024 | FIT18'!AM20+25</f>
        <v>10055</v>
      </c>
      <c r="AN6" s="17">
        <f>'RO 2024 | FIT18'!AN20+25</f>
        <v>11075</v>
      </c>
      <c r="AO6" s="17">
        <f>'RO 2024 | FIT18'!AO20+25</f>
        <v>11075</v>
      </c>
      <c r="AP6" s="17">
        <f>'RO 2024 | FIT18'!AP20+25</f>
        <v>11075</v>
      </c>
      <c r="AQ6" s="17">
        <f>'RO 2024 | FIT18'!AQ20+25</f>
        <v>10055</v>
      </c>
      <c r="AR6" s="17">
        <f>'RO 2024 | FIT18'!AR20+25</f>
        <v>11075</v>
      </c>
      <c r="AS6" s="17">
        <f>'RO 2024 | FIT18'!AS20+25</f>
        <v>10055</v>
      </c>
      <c r="AT6" s="17">
        <f>'RO 2024 | FIT18'!AT20+25</f>
        <v>11075</v>
      </c>
      <c r="AU6" s="17">
        <f>'RO 2024 | FIT18'!AU20+25</f>
        <v>10055</v>
      </c>
      <c r="AV6" s="17">
        <f>'RO 2024 | FIT18'!AV20+25</f>
        <v>11075</v>
      </c>
      <c r="AW6" s="17">
        <f>'RO 2024 | FIT18'!AW20+25</f>
        <v>10055</v>
      </c>
      <c r="AX6" s="17">
        <f>'RO 2024 | FIT18'!AX20+25</f>
        <v>11075</v>
      </c>
      <c r="AY6" s="17">
        <f>'RO 2024 | FIT18'!AY20+25</f>
        <v>10055</v>
      </c>
      <c r="AZ6" s="17">
        <f>'RO 2024 | FIT18'!AZ20+25</f>
        <v>11075</v>
      </c>
      <c r="BA6" s="17">
        <f>'RO 2024 | FIT18'!BA20+25</f>
        <v>10055</v>
      </c>
    </row>
    <row r="7" spans="1:16025" s="18" customFormat="1" ht="10.35" customHeight="1" x14ac:dyDescent="0.2">
      <c r="A7" s="17" t="s">
        <v>150</v>
      </c>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row>
    <row r="8" spans="1:16025" s="18" customFormat="1" ht="10.35" customHeight="1" x14ac:dyDescent="0.2">
      <c r="A8" s="19">
        <v>1</v>
      </c>
      <c r="B8" s="17">
        <f>'RO 2024 | FIT18'!B22+25</f>
        <v>10140</v>
      </c>
      <c r="C8" s="17">
        <f>'RO 2024 | FIT18'!C22+25</f>
        <v>14730</v>
      </c>
      <c r="D8" s="17">
        <f>'RO 2024 | FIT18'!D22+25</f>
        <v>10140</v>
      </c>
      <c r="E8" s="17">
        <f>'RO 2024 | FIT18'!E22+25</f>
        <v>14730</v>
      </c>
      <c r="F8" s="17">
        <f>'RO 2024 | FIT18'!F22+25</f>
        <v>14730</v>
      </c>
      <c r="G8" s="17">
        <f>'RO 2024 | FIT18'!G22+25</f>
        <v>11160</v>
      </c>
      <c r="H8" s="17">
        <f>'RO 2024 | FIT18'!H22+25</f>
        <v>11160</v>
      </c>
      <c r="I8" s="17">
        <f>'RO 2024 | FIT18'!I22+25</f>
        <v>9120</v>
      </c>
      <c r="J8" s="17">
        <f>'RO 2024 | FIT18'!J22+25</f>
        <v>9120</v>
      </c>
      <c r="K8" s="17">
        <f>'RO 2024 | FIT18'!K22+25</f>
        <v>10140</v>
      </c>
      <c r="L8" s="17">
        <f>'RO 2024 | FIT18'!L22+25</f>
        <v>12180</v>
      </c>
      <c r="M8" s="17">
        <f>'RO 2024 | FIT18'!M22+25</f>
        <v>11160</v>
      </c>
      <c r="N8" s="17">
        <f>'RO 2024 | FIT18'!N22+25</f>
        <v>7505</v>
      </c>
      <c r="O8" s="17">
        <f>'RO 2024 | FIT18'!O22+25</f>
        <v>9120</v>
      </c>
      <c r="P8" s="17">
        <f>'RO 2024 | FIT18'!P22+25</f>
        <v>9120</v>
      </c>
      <c r="Q8" s="17">
        <f>'RO 2024 | FIT18'!Q22+25</f>
        <v>10140</v>
      </c>
      <c r="R8" s="17">
        <f>'RO 2024 | FIT18'!R22+25</f>
        <v>11160</v>
      </c>
      <c r="S8" s="17">
        <f>'RO 2024 | FIT18'!S22+25</f>
        <v>7505</v>
      </c>
      <c r="T8" s="17">
        <f>'RO 2024 | FIT18'!T22+25</f>
        <v>7505</v>
      </c>
      <c r="U8" s="17">
        <f>'RO 2024 | FIT18'!U22+25</f>
        <v>7930</v>
      </c>
      <c r="V8" s="17">
        <f>'RO 2024 | FIT18'!V22+25</f>
        <v>10905</v>
      </c>
      <c r="W8" s="17">
        <f>'RO 2024 | FIT18'!W22+25</f>
        <v>9120</v>
      </c>
      <c r="X8" s="17">
        <f>'RO 2024 | FIT18'!X22+25</f>
        <v>9715</v>
      </c>
      <c r="Y8" s="17">
        <f>'RO 2024 | FIT18'!Y22+25</f>
        <v>12945</v>
      </c>
      <c r="Z8" s="17">
        <f>'RO 2024 | FIT18'!Z22+25</f>
        <v>9715</v>
      </c>
      <c r="AA8" s="17">
        <f>'RO 2024 | FIT18'!AA22+25</f>
        <v>9715</v>
      </c>
      <c r="AB8" s="17">
        <f>'RO 2024 | FIT18'!AB22+25</f>
        <v>9715</v>
      </c>
      <c r="AC8" s="17">
        <f>'RO 2024 | FIT18'!AC22+25</f>
        <v>11925</v>
      </c>
      <c r="AD8" s="17">
        <f>'RO 2024 | FIT18'!AD22+25</f>
        <v>10905</v>
      </c>
      <c r="AE8" s="17">
        <f>'RO 2024 | FIT18'!AE22+25</f>
        <v>11925</v>
      </c>
      <c r="AF8" s="17">
        <f>'RO 2024 | FIT18'!AF22+25</f>
        <v>10905</v>
      </c>
      <c r="AG8" s="17">
        <f>'RO 2024 | FIT18'!AG22+25</f>
        <v>10905</v>
      </c>
      <c r="AH8" s="17">
        <f>'RO 2024 | FIT18'!AH22+25</f>
        <v>9715</v>
      </c>
      <c r="AI8" s="17">
        <f>'RO 2024 | FIT18'!AI22+25</f>
        <v>10905</v>
      </c>
      <c r="AJ8" s="17">
        <f>'RO 2024 | FIT18'!AJ22+25</f>
        <v>11925</v>
      </c>
      <c r="AK8" s="17">
        <f>'RO 2024 | FIT18'!AK22+25</f>
        <v>10905</v>
      </c>
      <c r="AL8" s="17">
        <f>'RO 2024 | FIT18'!AL22+25</f>
        <v>11925</v>
      </c>
      <c r="AM8" s="17">
        <f>'RO 2024 | FIT18'!AM22+25</f>
        <v>10905</v>
      </c>
      <c r="AN8" s="17">
        <f>'RO 2024 | FIT18'!AN22+25</f>
        <v>11925</v>
      </c>
      <c r="AO8" s="17">
        <f>'RO 2024 | FIT18'!AO22+25</f>
        <v>11925</v>
      </c>
      <c r="AP8" s="17">
        <f>'RO 2024 | FIT18'!AP22+25</f>
        <v>11925</v>
      </c>
      <c r="AQ8" s="17">
        <f>'RO 2024 | FIT18'!AQ22+25</f>
        <v>10905</v>
      </c>
      <c r="AR8" s="17">
        <f>'RO 2024 | FIT18'!AR22+25</f>
        <v>11925</v>
      </c>
      <c r="AS8" s="17">
        <f>'RO 2024 | FIT18'!AS22+25</f>
        <v>10905</v>
      </c>
      <c r="AT8" s="17">
        <f>'RO 2024 | FIT18'!AT22+25</f>
        <v>11925</v>
      </c>
      <c r="AU8" s="17">
        <f>'RO 2024 | FIT18'!AU22+25</f>
        <v>10905</v>
      </c>
      <c r="AV8" s="17">
        <f>'RO 2024 | FIT18'!AV22+25</f>
        <v>11925</v>
      </c>
      <c r="AW8" s="17">
        <f>'RO 2024 | FIT18'!AW22+25</f>
        <v>10905</v>
      </c>
      <c r="AX8" s="17">
        <f>'RO 2024 | FIT18'!AX22+25</f>
        <v>11925</v>
      </c>
      <c r="AY8" s="17">
        <f>'RO 2024 | FIT18'!AY22+25</f>
        <v>10905</v>
      </c>
      <c r="AZ8" s="17">
        <f>'RO 2024 | FIT18'!AZ22+25</f>
        <v>11925</v>
      </c>
      <c r="BA8" s="17">
        <f>'RO 2024 | FIT18'!BA22+25</f>
        <v>10905</v>
      </c>
    </row>
    <row r="9" spans="1:16025" s="18" customFormat="1" ht="10.35" customHeight="1" x14ac:dyDescent="0.2">
      <c r="A9" s="17" t="s">
        <v>151</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row>
    <row r="10" spans="1:16025" s="18" customFormat="1" ht="10.35" customHeight="1" x14ac:dyDescent="0.2">
      <c r="A10" s="19">
        <v>1</v>
      </c>
      <c r="B10" s="17">
        <f>'RO 2024 | FIT18'!B24+25</f>
        <v>10990</v>
      </c>
      <c r="C10" s="17">
        <f>'RO 2024 | FIT18'!C24+25</f>
        <v>15580</v>
      </c>
      <c r="D10" s="17">
        <f>'RO 2024 | FIT18'!D24+25</f>
        <v>10990</v>
      </c>
      <c r="E10" s="17">
        <f>'RO 2024 | FIT18'!E24+25</f>
        <v>15580</v>
      </c>
      <c r="F10" s="17">
        <f>'RO 2024 | FIT18'!F24+25</f>
        <v>15580</v>
      </c>
      <c r="G10" s="17">
        <f>'RO 2024 | FIT18'!G24+25</f>
        <v>12010</v>
      </c>
      <c r="H10" s="17">
        <f>'RO 2024 | FIT18'!H24+25</f>
        <v>12010</v>
      </c>
      <c r="I10" s="17">
        <f>'RO 2024 | FIT18'!I24+25</f>
        <v>9970</v>
      </c>
      <c r="J10" s="17">
        <f>'RO 2024 | FIT18'!J24+25</f>
        <v>9970</v>
      </c>
      <c r="K10" s="17">
        <f>'RO 2024 | FIT18'!K24+25</f>
        <v>10990</v>
      </c>
      <c r="L10" s="17">
        <f>'RO 2024 | FIT18'!L24+25</f>
        <v>13030</v>
      </c>
      <c r="M10" s="17">
        <f>'RO 2024 | FIT18'!M24+25</f>
        <v>12010</v>
      </c>
      <c r="N10" s="17">
        <f>'RO 2024 | FIT18'!N24+25</f>
        <v>8355</v>
      </c>
      <c r="O10" s="17">
        <f>'RO 2024 | FIT18'!O24+25</f>
        <v>9970</v>
      </c>
      <c r="P10" s="17">
        <f>'RO 2024 | FIT18'!P24+25</f>
        <v>9970</v>
      </c>
      <c r="Q10" s="17">
        <f>'RO 2024 | FIT18'!Q24+25</f>
        <v>10990</v>
      </c>
      <c r="R10" s="17">
        <f>'RO 2024 | FIT18'!R24+25</f>
        <v>12010</v>
      </c>
      <c r="S10" s="17">
        <f>'RO 2024 | FIT18'!S24+25</f>
        <v>8355</v>
      </c>
      <c r="T10" s="17">
        <f>'RO 2024 | FIT18'!T24+25</f>
        <v>8355</v>
      </c>
      <c r="U10" s="17">
        <f>'RO 2024 | FIT18'!U24+25</f>
        <v>8780</v>
      </c>
      <c r="V10" s="17">
        <f>'RO 2024 | FIT18'!V24+25</f>
        <v>11755</v>
      </c>
      <c r="W10" s="17">
        <f>'RO 2024 | FIT18'!W24+25</f>
        <v>9970</v>
      </c>
      <c r="X10" s="17">
        <f>'RO 2024 | FIT18'!X24+25</f>
        <v>10565</v>
      </c>
      <c r="Y10" s="17">
        <f>'RO 2024 | FIT18'!Y24+25</f>
        <v>13795</v>
      </c>
      <c r="Z10" s="17">
        <f>'RO 2024 | FIT18'!Z24+25</f>
        <v>10565</v>
      </c>
      <c r="AA10" s="17">
        <f>'RO 2024 | FIT18'!AA24+25</f>
        <v>10565</v>
      </c>
      <c r="AB10" s="17">
        <f>'RO 2024 | FIT18'!AB24+25</f>
        <v>10565</v>
      </c>
      <c r="AC10" s="17">
        <f>'RO 2024 | FIT18'!AC24+25</f>
        <v>12775</v>
      </c>
      <c r="AD10" s="17">
        <f>'RO 2024 | FIT18'!AD24+25</f>
        <v>11755</v>
      </c>
      <c r="AE10" s="17">
        <f>'RO 2024 | FIT18'!AE24+25</f>
        <v>12775</v>
      </c>
      <c r="AF10" s="17">
        <f>'RO 2024 | FIT18'!AF24+25</f>
        <v>11755</v>
      </c>
      <c r="AG10" s="17">
        <f>'RO 2024 | FIT18'!AG24+25</f>
        <v>11755</v>
      </c>
      <c r="AH10" s="17">
        <f>'RO 2024 | FIT18'!AH24+25</f>
        <v>10565</v>
      </c>
      <c r="AI10" s="17">
        <f>'RO 2024 | FIT18'!AI24+25</f>
        <v>11755</v>
      </c>
      <c r="AJ10" s="17">
        <f>'RO 2024 | FIT18'!AJ24+25</f>
        <v>12775</v>
      </c>
      <c r="AK10" s="17">
        <f>'RO 2024 | FIT18'!AK24+25</f>
        <v>11755</v>
      </c>
      <c r="AL10" s="17">
        <f>'RO 2024 | FIT18'!AL24+25</f>
        <v>12775</v>
      </c>
      <c r="AM10" s="17">
        <f>'RO 2024 | FIT18'!AM24+25</f>
        <v>11755</v>
      </c>
      <c r="AN10" s="17">
        <f>'RO 2024 | FIT18'!AN24+25</f>
        <v>12775</v>
      </c>
      <c r="AO10" s="17">
        <f>'RO 2024 | FIT18'!AO24+25</f>
        <v>12775</v>
      </c>
      <c r="AP10" s="17">
        <f>'RO 2024 | FIT18'!AP24+25</f>
        <v>12775</v>
      </c>
      <c r="AQ10" s="17">
        <f>'RO 2024 | FIT18'!AQ24+25</f>
        <v>11755</v>
      </c>
      <c r="AR10" s="17">
        <f>'RO 2024 | FIT18'!AR24+25</f>
        <v>12775</v>
      </c>
      <c r="AS10" s="17">
        <f>'RO 2024 | FIT18'!AS24+25</f>
        <v>11755</v>
      </c>
      <c r="AT10" s="17">
        <f>'RO 2024 | FIT18'!AT24+25</f>
        <v>12775</v>
      </c>
      <c r="AU10" s="17">
        <f>'RO 2024 | FIT18'!AU24+25</f>
        <v>11755</v>
      </c>
      <c r="AV10" s="17">
        <f>'RO 2024 | FIT18'!AV24+25</f>
        <v>12775</v>
      </c>
      <c r="AW10" s="17">
        <f>'RO 2024 | FIT18'!AW24+25</f>
        <v>11755</v>
      </c>
      <c r="AX10" s="17">
        <f>'RO 2024 | FIT18'!AX24+25</f>
        <v>12775</v>
      </c>
      <c r="AY10" s="17">
        <f>'RO 2024 | FIT18'!AY24+25</f>
        <v>11755</v>
      </c>
      <c r="AZ10" s="17">
        <f>'RO 2024 | FIT18'!AZ24+25</f>
        <v>12775</v>
      </c>
      <c r="BA10" s="17">
        <f>'RO 2024 | FIT18'!BA24+25</f>
        <v>11755</v>
      </c>
    </row>
    <row r="11" spans="1:16025" s="18" customFormat="1" ht="10.35" customHeight="1" x14ac:dyDescent="0.2">
      <c r="A11" s="17" t="s">
        <v>4</v>
      </c>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row>
    <row r="12" spans="1:16025" s="18" customFormat="1" ht="10.9" customHeight="1" x14ac:dyDescent="0.2">
      <c r="A12" s="19">
        <v>1</v>
      </c>
      <c r="B12" s="17">
        <f>'RO 2024 | FIT18'!B26+25</f>
        <v>11840</v>
      </c>
      <c r="C12" s="17">
        <f>'RO 2024 | FIT18'!C26+25</f>
        <v>16430</v>
      </c>
      <c r="D12" s="17">
        <f>'RO 2024 | FIT18'!D26+25</f>
        <v>11840</v>
      </c>
      <c r="E12" s="17">
        <f>'RO 2024 | FIT18'!E26+25</f>
        <v>16430</v>
      </c>
      <c r="F12" s="17">
        <f>'RO 2024 | FIT18'!F26+25</f>
        <v>16430</v>
      </c>
      <c r="G12" s="17">
        <f>'RO 2024 | FIT18'!G26+25</f>
        <v>12860</v>
      </c>
      <c r="H12" s="17">
        <f>'RO 2024 | FIT18'!H26+25</f>
        <v>12860</v>
      </c>
      <c r="I12" s="17">
        <f>'RO 2024 | FIT18'!I26+25</f>
        <v>10820</v>
      </c>
      <c r="J12" s="17">
        <f>'RO 2024 | FIT18'!J26+25</f>
        <v>10820</v>
      </c>
      <c r="K12" s="17">
        <f>'RO 2024 | FIT18'!K26+25</f>
        <v>11840</v>
      </c>
      <c r="L12" s="17">
        <f>'RO 2024 | FIT18'!L26+25</f>
        <v>13880</v>
      </c>
      <c r="M12" s="17">
        <f>'RO 2024 | FIT18'!M26+25</f>
        <v>12860</v>
      </c>
      <c r="N12" s="17">
        <f>'RO 2024 | FIT18'!N26+25</f>
        <v>9205</v>
      </c>
      <c r="O12" s="17">
        <f>'RO 2024 | FIT18'!O26+25</f>
        <v>10820</v>
      </c>
      <c r="P12" s="17">
        <f>'RO 2024 | FIT18'!P26+25</f>
        <v>10820</v>
      </c>
      <c r="Q12" s="17">
        <f>'RO 2024 | FIT18'!Q26+25</f>
        <v>11840</v>
      </c>
      <c r="R12" s="17">
        <f>'RO 2024 | FIT18'!R26+25</f>
        <v>12860</v>
      </c>
      <c r="S12" s="17">
        <f>'RO 2024 | FIT18'!S26+25</f>
        <v>9205</v>
      </c>
      <c r="T12" s="17">
        <f>'RO 2024 | FIT18'!T26+25</f>
        <v>9205</v>
      </c>
      <c r="U12" s="17">
        <f>'RO 2024 | FIT18'!U26+25</f>
        <v>9630</v>
      </c>
      <c r="V12" s="17">
        <f>'RO 2024 | FIT18'!V26+25</f>
        <v>12605</v>
      </c>
      <c r="W12" s="17">
        <f>'RO 2024 | FIT18'!W26+25</f>
        <v>10820</v>
      </c>
      <c r="X12" s="17">
        <f>'RO 2024 | FIT18'!X26+25</f>
        <v>11415</v>
      </c>
      <c r="Y12" s="17">
        <f>'RO 2024 | FIT18'!Y26+25</f>
        <v>14645</v>
      </c>
      <c r="Z12" s="17">
        <f>'RO 2024 | FIT18'!Z26+25</f>
        <v>11415</v>
      </c>
      <c r="AA12" s="17">
        <f>'RO 2024 | FIT18'!AA26+25</f>
        <v>11415</v>
      </c>
      <c r="AB12" s="17">
        <f>'RO 2024 | FIT18'!AB26+25</f>
        <v>11415</v>
      </c>
      <c r="AC12" s="17">
        <f>'RO 2024 | FIT18'!AC26+25</f>
        <v>13625</v>
      </c>
      <c r="AD12" s="17">
        <f>'RO 2024 | FIT18'!AD26+25</f>
        <v>12605</v>
      </c>
      <c r="AE12" s="17">
        <f>'RO 2024 | FIT18'!AE26+25</f>
        <v>13625</v>
      </c>
      <c r="AF12" s="17">
        <f>'RO 2024 | FIT18'!AF26+25</f>
        <v>12605</v>
      </c>
      <c r="AG12" s="17">
        <f>'RO 2024 | FIT18'!AG26+25</f>
        <v>12605</v>
      </c>
      <c r="AH12" s="17">
        <f>'RO 2024 | FIT18'!AH26+25</f>
        <v>11415</v>
      </c>
      <c r="AI12" s="17">
        <f>'RO 2024 | FIT18'!AI26+25</f>
        <v>12605</v>
      </c>
      <c r="AJ12" s="17">
        <f>'RO 2024 | FIT18'!AJ26+25</f>
        <v>13625</v>
      </c>
      <c r="AK12" s="17">
        <f>'RO 2024 | FIT18'!AK26+25</f>
        <v>12605</v>
      </c>
      <c r="AL12" s="17">
        <f>'RO 2024 | FIT18'!AL26+25</f>
        <v>13625</v>
      </c>
      <c r="AM12" s="17">
        <f>'RO 2024 | FIT18'!AM26+25</f>
        <v>12605</v>
      </c>
      <c r="AN12" s="17">
        <f>'RO 2024 | FIT18'!AN26+25</f>
        <v>13625</v>
      </c>
      <c r="AO12" s="17">
        <f>'RO 2024 | FIT18'!AO26+25</f>
        <v>13625</v>
      </c>
      <c r="AP12" s="17">
        <f>'RO 2024 | FIT18'!AP26+25</f>
        <v>13625</v>
      </c>
      <c r="AQ12" s="17">
        <f>'RO 2024 | FIT18'!AQ26+25</f>
        <v>12605</v>
      </c>
      <c r="AR12" s="17">
        <f>'RO 2024 | FIT18'!AR26+25</f>
        <v>13625</v>
      </c>
      <c r="AS12" s="17">
        <f>'RO 2024 | FIT18'!AS26+25</f>
        <v>12605</v>
      </c>
      <c r="AT12" s="17">
        <f>'RO 2024 | FIT18'!AT26+25</f>
        <v>13625</v>
      </c>
      <c r="AU12" s="17">
        <f>'RO 2024 | FIT18'!AU26+25</f>
        <v>12605</v>
      </c>
      <c r="AV12" s="17">
        <f>'RO 2024 | FIT18'!AV26+25</f>
        <v>13625</v>
      </c>
      <c r="AW12" s="17">
        <f>'RO 2024 | FIT18'!AW26+25</f>
        <v>12605</v>
      </c>
      <c r="AX12" s="17">
        <f>'RO 2024 | FIT18'!AX26+25</f>
        <v>13625</v>
      </c>
      <c r="AY12" s="17">
        <f>'RO 2024 | FIT18'!AY26+25</f>
        <v>12605</v>
      </c>
      <c r="AZ12" s="17">
        <f>'RO 2024 | FIT18'!AZ26+25</f>
        <v>13625</v>
      </c>
      <c r="BA12" s="17">
        <f>'RO 2024 | FIT18'!BA26+25</f>
        <v>12605</v>
      </c>
    </row>
    <row r="13" spans="1:16025" s="18" customFormat="1" ht="10.9" customHeight="1" x14ac:dyDescent="0.2">
      <c r="A13" s="17" t="s">
        <v>152</v>
      </c>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row>
    <row r="14" spans="1:16025" s="18" customFormat="1" ht="10.9" customHeight="1" x14ac:dyDescent="0.2">
      <c r="A14" s="19">
        <v>1</v>
      </c>
      <c r="B14" s="17">
        <f>'RO 2024 | FIT18'!B28+25</f>
        <v>12690</v>
      </c>
      <c r="C14" s="17">
        <f>'RO 2024 | FIT18'!C28+25</f>
        <v>17280</v>
      </c>
      <c r="D14" s="17">
        <f>'RO 2024 | FIT18'!D28+25</f>
        <v>12690</v>
      </c>
      <c r="E14" s="17">
        <f>'RO 2024 | FIT18'!E28+25</f>
        <v>17280</v>
      </c>
      <c r="F14" s="17">
        <f>'RO 2024 | FIT18'!F28+25</f>
        <v>17280</v>
      </c>
      <c r="G14" s="17">
        <f>'RO 2024 | FIT18'!G28+25</f>
        <v>13710</v>
      </c>
      <c r="H14" s="17">
        <f>'RO 2024 | FIT18'!H28+25</f>
        <v>13710</v>
      </c>
      <c r="I14" s="17">
        <f>'RO 2024 | FIT18'!I28+25</f>
        <v>11670</v>
      </c>
      <c r="J14" s="17">
        <f>'RO 2024 | FIT18'!J28+25</f>
        <v>11670</v>
      </c>
      <c r="K14" s="17">
        <f>'RO 2024 | FIT18'!K28+25</f>
        <v>12690</v>
      </c>
      <c r="L14" s="17">
        <f>'RO 2024 | FIT18'!L28+25</f>
        <v>14730</v>
      </c>
      <c r="M14" s="17">
        <f>'RO 2024 | FIT18'!M28+25</f>
        <v>13710</v>
      </c>
      <c r="N14" s="17">
        <f>'RO 2024 | FIT18'!N28+25</f>
        <v>10055</v>
      </c>
      <c r="O14" s="17">
        <f>'RO 2024 | FIT18'!O28+25</f>
        <v>11670</v>
      </c>
      <c r="P14" s="17">
        <f>'RO 2024 | FIT18'!P28+25</f>
        <v>11670</v>
      </c>
      <c r="Q14" s="17">
        <f>'RO 2024 | FIT18'!Q28+25</f>
        <v>12690</v>
      </c>
      <c r="R14" s="17">
        <f>'RO 2024 | FIT18'!R28+25</f>
        <v>13710</v>
      </c>
      <c r="S14" s="17">
        <f>'RO 2024 | FIT18'!S28+25</f>
        <v>10055</v>
      </c>
      <c r="T14" s="17">
        <f>'RO 2024 | FIT18'!T28+25</f>
        <v>10055</v>
      </c>
      <c r="U14" s="17">
        <f>'RO 2024 | FIT18'!U28+25</f>
        <v>10480</v>
      </c>
      <c r="V14" s="17">
        <f>'RO 2024 | FIT18'!V28+25</f>
        <v>13455</v>
      </c>
      <c r="W14" s="17">
        <f>'RO 2024 | FIT18'!W28+25</f>
        <v>11670</v>
      </c>
      <c r="X14" s="17">
        <f>'RO 2024 | FIT18'!X28+25</f>
        <v>12265</v>
      </c>
      <c r="Y14" s="17">
        <f>'RO 2024 | FIT18'!Y28+25</f>
        <v>15495</v>
      </c>
      <c r="Z14" s="17">
        <f>'RO 2024 | FIT18'!Z28+25</f>
        <v>12265</v>
      </c>
      <c r="AA14" s="17">
        <f>'RO 2024 | FIT18'!AA28+25</f>
        <v>12265</v>
      </c>
      <c r="AB14" s="17">
        <f>'RO 2024 | FIT18'!AB28+25</f>
        <v>12265</v>
      </c>
      <c r="AC14" s="17">
        <f>'RO 2024 | FIT18'!AC28+25</f>
        <v>14475</v>
      </c>
      <c r="AD14" s="17">
        <f>'RO 2024 | FIT18'!AD28+25</f>
        <v>13455</v>
      </c>
      <c r="AE14" s="17">
        <f>'RO 2024 | FIT18'!AE28+25</f>
        <v>14475</v>
      </c>
      <c r="AF14" s="17">
        <f>'RO 2024 | FIT18'!AF28+25</f>
        <v>13455</v>
      </c>
      <c r="AG14" s="17">
        <f>'RO 2024 | FIT18'!AG28+25</f>
        <v>13455</v>
      </c>
      <c r="AH14" s="17">
        <f>'RO 2024 | FIT18'!AH28+25</f>
        <v>12265</v>
      </c>
      <c r="AI14" s="17">
        <f>'RO 2024 | FIT18'!AI28+25</f>
        <v>13455</v>
      </c>
      <c r="AJ14" s="17">
        <f>'RO 2024 | FIT18'!AJ28+25</f>
        <v>14475</v>
      </c>
      <c r="AK14" s="17">
        <f>'RO 2024 | FIT18'!AK28+25</f>
        <v>13455</v>
      </c>
      <c r="AL14" s="17">
        <f>'RO 2024 | FIT18'!AL28+25</f>
        <v>14475</v>
      </c>
      <c r="AM14" s="17">
        <f>'RO 2024 | FIT18'!AM28+25</f>
        <v>13455</v>
      </c>
      <c r="AN14" s="17">
        <f>'RO 2024 | FIT18'!AN28+25</f>
        <v>14475</v>
      </c>
      <c r="AO14" s="17">
        <f>'RO 2024 | FIT18'!AO28+25</f>
        <v>14475</v>
      </c>
      <c r="AP14" s="17">
        <f>'RO 2024 | FIT18'!AP28+25</f>
        <v>14475</v>
      </c>
      <c r="AQ14" s="17">
        <f>'RO 2024 | FIT18'!AQ28+25</f>
        <v>13455</v>
      </c>
      <c r="AR14" s="17">
        <f>'RO 2024 | FIT18'!AR28+25</f>
        <v>14475</v>
      </c>
      <c r="AS14" s="17">
        <f>'RO 2024 | FIT18'!AS28+25</f>
        <v>13455</v>
      </c>
      <c r="AT14" s="17">
        <f>'RO 2024 | FIT18'!AT28+25</f>
        <v>14475</v>
      </c>
      <c r="AU14" s="17">
        <f>'RO 2024 | FIT18'!AU28+25</f>
        <v>13455</v>
      </c>
      <c r="AV14" s="17">
        <f>'RO 2024 | FIT18'!AV28+25</f>
        <v>14475</v>
      </c>
      <c r="AW14" s="17">
        <f>'RO 2024 | FIT18'!AW28+25</f>
        <v>13455</v>
      </c>
      <c r="AX14" s="17">
        <f>'RO 2024 | FIT18'!AX28+25</f>
        <v>14475</v>
      </c>
      <c r="AY14" s="17">
        <f>'RO 2024 | FIT18'!AY28+25</f>
        <v>13455</v>
      </c>
      <c r="AZ14" s="17">
        <f>'RO 2024 | FIT18'!AZ28+25</f>
        <v>14475</v>
      </c>
      <c r="BA14" s="17">
        <f>'RO 2024 | FIT18'!BA28+25</f>
        <v>13455</v>
      </c>
    </row>
    <row r="15" spans="1:16025" s="18" customFormat="1" ht="10.35" customHeight="1" x14ac:dyDescent="0.2">
      <c r="A15" s="41"/>
      <c r="B15" s="15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c r="FY15" s="154"/>
      <c r="FZ15" s="154"/>
      <c r="GA15" s="154"/>
      <c r="GB15" s="154"/>
      <c r="GC15" s="154"/>
      <c r="GD15" s="154"/>
      <c r="GE15" s="154"/>
      <c r="GF15" s="154"/>
      <c r="GG15" s="154"/>
      <c r="GH15" s="154"/>
      <c r="GI15" s="154"/>
      <c r="GJ15" s="154"/>
      <c r="GK15" s="154"/>
      <c r="GL15" s="154"/>
      <c r="GM15" s="154"/>
      <c r="GN15" s="154"/>
      <c r="GO15" s="154"/>
      <c r="GP15" s="154"/>
      <c r="GQ15" s="154"/>
      <c r="GR15" s="154"/>
      <c r="GS15" s="154"/>
      <c r="GT15" s="154"/>
      <c r="GU15" s="154"/>
      <c r="GV15" s="154"/>
      <c r="GW15" s="154"/>
      <c r="GX15" s="154"/>
      <c r="GY15" s="154"/>
      <c r="GZ15" s="154"/>
      <c r="HA15" s="154"/>
      <c r="HB15" s="154"/>
      <c r="HC15" s="154"/>
      <c r="HD15" s="154"/>
      <c r="HE15" s="154"/>
      <c r="HF15" s="154"/>
      <c r="HG15" s="154"/>
      <c r="HH15" s="154"/>
      <c r="HI15" s="154"/>
      <c r="HJ15" s="154"/>
      <c r="HK15" s="154"/>
      <c r="HL15" s="154"/>
      <c r="HM15" s="154"/>
      <c r="HN15" s="154"/>
      <c r="HO15" s="154"/>
      <c r="HP15" s="154"/>
      <c r="HQ15" s="154"/>
      <c r="HR15" s="154"/>
      <c r="HS15" s="154"/>
      <c r="HT15" s="154"/>
      <c r="HU15" s="154"/>
      <c r="HV15" s="154"/>
      <c r="HW15" s="154"/>
      <c r="HX15" s="154"/>
      <c r="HY15" s="154"/>
      <c r="HZ15" s="154"/>
      <c r="IA15" s="154"/>
      <c r="IB15" s="154"/>
      <c r="IC15" s="154"/>
      <c r="ID15" s="154"/>
      <c r="IE15" s="154"/>
      <c r="IF15" s="154"/>
      <c r="IG15" s="154"/>
      <c r="IH15" s="154"/>
      <c r="II15" s="154"/>
      <c r="IJ15" s="154"/>
      <c r="IK15" s="154"/>
      <c r="IL15" s="154"/>
      <c r="IM15" s="154"/>
      <c r="IN15" s="154"/>
      <c r="IO15" s="154"/>
      <c r="IP15" s="154"/>
      <c r="IQ15" s="154"/>
      <c r="IR15" s="154"/>
      <c r="IS15" s="154"/>
      <c r="IT15" s="154"/>
      <c r="IU15" s="154"/>
      <c r="IV15" s="154"/>
      <c r="IW15" s="154"/>
      <c r="IX15" s="154"/>
      <c r="IY15" s="154"/>
      <c r="IZ15" s="154"/>
      <c r="JA15" s="154"/>
      <c r="JB15" s="154"/>
      <c r="JC15" s="154"/>
      <c r="JD15" s="154"/>
      <c r="JE15" s="154"/>
      <c r="JF15" s="154"/>
      <c r="JG15" s="154"/>
      <c r="JH15" s="154"/>
      <c r="JI15" s="154"/>
      <c r="JJ15" s="154"/>
      <c r="JK15" s="154"/>
      <c r="JL15" s="154"/>
      <c r="JM15" s="154"/>
      <c r="JN15" s="154"/>
      <c r="JO15" s="154"/>
      <c r="JP15" s="154"/>
      <c r="JQ15" s="154"/>
      <c r="JR15" s="154"/>
      <c r="JS15" s="154"/>
      <c r="JT15" s="154"/>
      <c r="JU15" s="154"/>
      <c r="JV15" s="154"/>
      <c r="JW15" s="154"/>
      <c r="JX15" s="154"/>
      <c r="JY15" s="154"/>
      <c r="JZ15" s="154"/>
      <c r="KA15" s="154"/>
      <c r="KB15" s="154"/>
      <c r="KC15" s="154"/>
      <c r="KD15" s="154"/>
      <c r="KE15" s="154"/>
      <c r="KF15" s="154"/>
      <c r="KG15" s="154"/>
      <c r="KH15" s="154"/>
      <c r="KI15" s="154"/>
      <c r="KJ15" s="154"/>
      <c r="KK15" s="154"/>
      <c r="KL15" s="154"/>
      <c r="KM15" s="154"/>
      <c r="KN15" s="154"/>
      <c r="KO15" s="154"/>
      <c r="KP15" s="154"/>
      <c r="KQ15" s="154"/>
      <c r="KR15" s="154"/>
      <c r="KS15" s="154"/>
      <c r="KT15" s="154"/>
      <c r="KU15" s="154"/>
      <c r="KV15" s="154"/>
      <c r="KW15" s="154"/>
      <c r="KX15" s="154"/>
      <c r="KY15" s="154"/>
      <c r="KZ15" s="154"/>
      <c r="LA15" s="154"/>
      <c r="LB15" s="154"/>
      <c r="LC15" s="154"/>
      <c r="LD15" s="154"/>
      <c r="LE15" s="154"/>
      <c r="LF15" s="154"/>
      <c r="LG15" s="154"/>
      <c r="LH15" s="154"/>
      <c r="LI15" s="154"/>
      <c r="LJ15" s="154"/>
      <c r="LK15" s="154"/>
      <c r="LL15" s="154"/>
      <c r="LM15" s="154"/>
      <c r="LN15" s="154"/>
      <c r="LO15" s="154"/>
      <c r="LP15" s="154"/>
      <c r="LQ15" s="154"/>
      <c r="LR15" s="154"/>
      <c r="LS15" s="154"/>
      <c r="LT15" s="154"/>
      <c r="LU15" s="154"/>
      <c r="LV15" s="154"/>
      <c r="LW15" s="154"/>
      <c r="LX15" s="154"/>
      <c r="LY15" s="154"/>
      <c r="LZ15" s="154"/>
      <c r="MA15" s="154"/>
      <c r="MB15" s="154"/>
      <c r="MC15" s="154"/>
      <c r="MD15" s="154"/>
      <c r="ME15" s="154"/>
      <c r="MF15" s="154"/>
      <c r="MG15" s="154"/>
      <c r="MH15" s="154"/>
      <c r="MI15" s="154"/>
      <c r="MJ15" s="154"/>
      <c r="MK15" s="154"/>
      <c r="ML15" s="154"/>
      <c r="MM15" s="154"/>
      <c r="MN15" s="154"/>
      <c r="MO15" s="154"/>
      <c r="MP15" s="154"/>
      <c r="MQ15" s="154"/>
      <c r="MR15" s="154"/>
      <c r="MS15" s="154"/>
      <c r="MT15" s="154"/>
      <c r="MU15" s="154"/>
      <c r="MV15" s="154"/>
      <c r="MW15" s="154"/>
      <c r="MX15" s="154"/>
      <c r="MY15" s="154"/>
      <c r="MZ15" s="154"/>
      <c r="NA15" s="154"/>
      <c r="NB15" s="154"/>
      <c r="NC15" s="154"/>
      <c r="ND15" s="154"/>
      <c r="NE15" s="154"/>
      <c r="NF15" s="154"/>
      <c r="NG15" s="154"/>
      <c r="NH15" s="154"/>
      <c r="NI15" s="154"/>
      <c r="NJ15" s="154"/>
      <c r="NK15" s="154"/>
      <c r="NL15" s="154"/>
      <c r="NM15" s="154"/>
      <c r="NN15" s="154"/>
      <c r="NO15" s="154"/>
      <c r="NP15" s="154"/>
      <c r="NQ15" s="154"/>
      <c r="NR15" s="154"/>
      <c r="NS15" s="154"/>
      <c r="NT15" s="154"/>
      <c r="NU15" s="154"/>
      <c r="NV15" s="154"/>
      <c r="NW15" s="154"/>
      <c r="NX15" s="154"/>
      <c r="NY15" s="154"/>
      <c r="NZ15" s="154"/>
      <c r="OA15" s="154"/>
      <c r="OB15" s="154"/>
      <c r="OC15" s="154"/>
      <c r="OD15" s="154"/>
      <c r="OE15" s="154"/>
      <c r="OF15" s="154"/>
      <c r="OG15" s="154"/>
      <c r="OH15" s="154"/>
      <c r="OI15" s="154"/>
      <c r="OJ15" s="154"/>
      <c r="OK15" s="154"/>
      <c r="OL15" s="154"/>
      <c r="OM15" s="154"/>
      <c r="ON15" s="154"/>
      <c r="OO15" s="154"/>
      <c r="OP15" s="154"/>
      <c r="OQ15" s="154"/>
      <c r="OR15" s="154"/>
      <c r="OS15" s="154"/>
      <c r="OT15" s="154"/>
      <c r="OU15" s="154"/>
      <c r="OV15" s="154"/>
      <c r="OW15" s="154"/>
      <c r="OX15" s="154"/>
      <c r="OY15" s="154"/>
      <c r="OZ15" s="154"/>
      <c r="PA15" s="154"/>
      <c r="PB15" s="154"/>
      <c r="PC15" s="154"/>
      <c r="PD15" s="154"/>
      <c r="PE15" s="154"/>
      <c r="PF15" s="154"/>
      <c r="PG15" s="154"/>
      <c r="PH15" s="154"/>
      <c r="PI15" s="154"/>
      <c r="PJ15" s="154"/>
      <c r="PK15" s="154"/>
      <c r="PL15" s="154"/>
      <c r="PM15" s="154"/>
      <c r="PN15" s="154"/>
      <c r="PO15" s="154"/>
      <c r="PP15" s="154"/>
      <c r="PQ15" s="154"/>
      <c r="PR15" s="154"/>
      <c r="PS15" s="154"/>
      <c r="PT15" s="154"/>
      <c r="PU15" s="154"/>
      <c r="PV15" s="154"/>
      <c r="PW15" s="154"/>
      <c r="PX15" s="154"/>
      <c r="PY15" s="154"/>
      <c r="PZ15" s="154"/>
      <c r="QA15" s="154"/>
      <c r="QB15" s="154"/>
      <c r="QC15" s="154"/>
      <c r="QD15" s="154"/>
      <c r="QE15" s="154"/>
      <c r="QF15" s="154"/>
      <c r="QG15" s="154"/>
      <c r="QH15" s="154"/>
      <c r="QI15" s="154"/>
      <c r="QJ15" s="154"/>
      <c r="QK15" s="154"/>
      <c r="QL15" s="154"/>
      <c r="QM15" s="154"/>
      <c r="QN15" s="154"/>
      <c r="QO15" s="154"/>
      <c r="QP15" s="154"/>
      <c r="QQ15" s="154"/>
      <c r="QR15" s="154"/>
      <c r="QS15" s="154"/>
      <c r="QT15" s="154"/>
      <c r="QU15" s="154"/>
      <c r="QV15" s="154"/>
      <c r="QW15" s="154"/>
      <c r="QX15" s="154"/>
      <c r="QY15" s="154"/>
      <c r="QZ15" s="154"/>
      <c r="RA15" s="154"/>
      <c r="RB15" s="154"/>
      <c r="RC15" s="154"/>
      <c r="RD15" s="154"/>
      <c r="RE15" s="154"/>
      <c r="RF15" s="154"/>
      <c r="RG15" s="154"/>
      <c r="RH15" s="154"/>
      <c r="RI15" s="154"/>
      <c r="RJ15" s="154"/>
      <c r="RK15" s="154"/>
      <c r="RL15" s="154"/>
      <c r="RM15" s="154"/>
      <c r="RN15" s="154"/>
      <c r="RO15" s="154"/>
      <c r="RP15" s="154"/>
      <c r="RQ15" s="154"/>
      <c r="RR15" s="154"/>
      <c r="RS15" s="154"/>
      <c r="RT15" s="154"/>
      <c r="RU15" s="154"/>
      <c r="RV15" s="154"/>
      <c r="RW15" s="154"/>
      <c r="RX15" s="154"/>
      <c r="RY15" s="154"/>
      <c r="RZ15" s="154"/>
      <c r="SA15" s="154"/>
      <c r="SB15" s="154"/>
      <c r="SC15" s="154"/>
      <c r="SD15" s="154"/>
      <c r="SE15" s="154"/>
      <c r="SF15" s="154"/>
      <c r="SG15" s="154"/>
      <c r="SH15" s="154"/>
      <c r="SI15" s="154"/>
      <c r="SJ15" s="154"/>
      <c r="SK15" s="154"/>
      <c r="SL15" s="154"/>
      <c r="SM15" s="154"/>
      <c r="SN15" s="154"/>
      <c r="SO15" s="154"/>
      <c r="SP15" s="154"/>
      <c r="SQ15" s="154"/>
      <c r="SR15" s="154"/>
      <c r="SS15" s="154"/>
      <c r="ST15" s="154"/>
      <c r="SU15" s="154"/>
      <c r="SV15" s="154"/>
      <c r="SW15" s="154"/>
      <c r="SX15" s="154"/>
      <c r="SY15" s="154"/>
      <c r="SZ15" s="154"/>
      <c r="TA15" s="154"/>
      <c r="TB15" s="154"/>
      <c r="TC15" s="154"/>
      <c r="TD15" s="154"/>
      <c r="TE15" s="154"/>
      <c r="TF15" s="154"/>
      <c r="TG15" s="154"/>
      <c r="TH15" s="154"/>
      <c r="TI15" s="154"/>
      <c r="TJ15" s="154"/>
      <c r="TK15" s="154"/>
      <c r="TL15" s="154"/>
      <c r="TM15" s="154"/>
      <c r="TN15" s="154"/>
      <c r="TO15" s="154"/>
      <c r="TP15" s="154"/>
      <c r="TQ15" s="154"/>
      <c r="TR15" s="154"/>
      <c r="TS15" s="154"/>
      <c r="TT15" s="154"/>
      <c r="TU15" s="154"/>
      <c r="TV15" s="154"/>
      <c r="TW15" s="154"/>
      <c r="TX15" s="154"/>
      <c r="TY15" s="154"/>
      <c r="TZ15" s="154"/>
      <c r="UA15" s="154"/>
      <c r="UB15" s="154"/>
      <c r="UC15" s="154"/>
      <c r="UD15" s="154"/>
      <c r="UE15" s="154"/>
      <c r="UF15" s="154"/>
      <c r="UG15" s="154"/>
      <c r="UH15" s="154"/>
      <c r="UI15" s="154"/>
      <c r="UJ15" s="154"/>
      <c r="UK15" s="154"/>
      <c r="UL15" s="154"/>
      <c r="UM15" s="154"/>
      <c r="UN15" s="154"/>
      <c r="UO15" s="154"/>
      <c r="UP15" s="154"/>
      <c r="UQ15" s="154"/>
      <c r="UR15" s="154"/>
      <c r="US15" s="154"/>
      <c r="UT15" s="154"/>
      <c r="UU15" s="154"/>
      <c r="UV15" s="154"/>
      <c r="UW15" s="154"/>
      <c r="UX15" s="154"/>
      <c r="UY15" s="154"/>
      <c r="UZ15" s="154"/>
      <c r="VA15" s="154"/>
      <c r="VB15" s="154"/>
      <c r="VC15" s="154"/>
      <c r="VD15" s="154"/>
      <c r="VE15" s="154"/>
      <c r="VF15" s="154"/>
      <c r="VG15" s="154"/>
      <c r="VH15" s="154"/>
      <c r="VI15" s="154"/>
      <c r="VJ15" s="154"/>
      <c r="VK15" s="154"/>
      <c r="VL15" s="154"/>
      <c r="VM15" s="154"/>
      <c r="VN15" s="154"/>
      <c r="VO15" s="154"/>
      <c r="VP15" s="154"/>
      <c r="VQ15" s="154"/>
      <c r="VR15" s="154"/>
      <c r="VS15" s="154"/>
      <c r="VT15" s="154"/>
      <c r="VU15" s="154"/>
      <c r="VV15" s="154"/>
      <c r="VW15" s="154"/>
      <c r="VX15" s="154"/>
      <c r="VY15" s="154"/>
      <c r="VZ15" s="154"/>
      <c r="WA15" s="154"/>
      <c r="WB15" s="154"/>
      <c r="WC15" s="154"/>
      <c r="WD15" s="154"/>
      <c r="WE15" s="154"/>
      <c r="WF15" s="154"/>
      <c r="WG15" s="154"/>
      <c r="WH15" s="154"/>
      <c r="WI15" s="154"/>
      <c r="WJ15" s="154"/>
      <c r="WK15" s="154"/>
      <c r="WL15" s="154"/>
      <c r="WM15" s="154"/>
      <c r="WN15" s="154"/>
      <c r="WO15" s="154"/>
      <c r="WP15" s="154"/>
      <c r="WQ15" s="154"/>
      <c r="WR15" s="154"/>
      <c r="WS15" s="154"/>
      <c r="WT15" s="154"/>
      <c r="WU15" s="154"/>
      <c r="WV15" s="154"/>
      <c r="WW15" s="154"/>
      <c r="WX15" s="154"/>
      <c r="WY15" s="154"/>
      <c r="WZ15" s="154"/>
      <c r="XA15" s="154"/>
      <c r="XB15" s="154"/>
      <c r="XC15" s="154"/>
      <c r="XD15" s="154"/>
      <c r="XE15" s="154"/>
      <c r="XF15" s="154"/>
      <c r="XG15" s="154"/>
      <c r="XH15" s="154"/>
      <c r="XI15" s="154"/>
      <c r="XJ15" s="154"/>
      <c r="XK15" s="154"/>
      <c r="XL15" s="154"/>
      <c r="XM15" s="154"/>
      <c r="XN15" s="154"/>
      <c r="XO15" s="154"/>
      <c r="XP15" s="154"/>
      <c r="XQ15" s="154"/>
      <c r="XR15" s="154"/>
      <c r="XS15" s="154"/>
      <c r="XT15" s="154"/>
      <c r="XU15" s="154"/>
      <c r="XV15" s="154"/>
      <c r="XW15" s="154"/>
      <c r="XX15" s="154"/>
      <c r="XY15" s="154"/>
      <c r="XZ15" s="154"/>
      <c r="YA15" s="154"/>
      <c r="YB15" s="154"/>
      <c r="YC15" s="154"/>
      <c r="YD15" s="154"/>
      <c r="YE15" s="154"/>
      <c r="YF15" s="154"/>
      <c r="YG15" s="154"/>
      <c r="YH15" s="154"/>
      <c r="YI15" s="154"/>
      <c r="YJ15" s="154"/>
      <c r="YK15" s="154"/>
      <c r="YL15" s="154"/>
      <c r="YM15" s="154"/>
      <c r="YN15" s="154"/>
      <c r="YO15" s="154"/>
      <c r="YP15" s="154"/>
      <c r="YQ15" s="154"/>
      <c r="YR15" s="154"/>
      <c r="YS15" s="154"/>
      <c r="YT15" s="154"/>
      <c r="YU15" s="154"/>
      <c r="YV15" s="154"/>
      <c r="YW15" s="154"/>
      <c r="YX15" s="154"/>
      <c r="YY15" s="154"/>
      <c r="YZ15" s="154"/>
      <c r="ZA15" s="154"/>
      <c r="ZB15" s="154"/>
      <c r="ZC15" s="154"/>
      <c r="ZD15" s="154"/>
      <c r="ZE15" s="154"/>
      <c r="ZF15" s="154"/>
      <c r="ZG15" s="154"/>
      <c r="ZH15" s="154"/>
      <c r="ZI15" s="154"/>
      <c r="ZJ15" s="154"/>
      <c r="ZK15" s="154"/>
      <c r="ZL15" s="154"/>
      <c r="ZM15" s="154"/>
      <c r="ZN15" s="154"/>
      <c r="ZO15" s="154"/>
      <c r="ZP15" s="154"/>
      <c r="ZQ15" s="154"/>
      <c r="ZR15" s="154"/>
      <c r="ZS15" s="154"/>
      <c r="ZT15" s="154"/>
      <c r="ZU15" s="154"/>
      <c r="ZV15" s="154"/>
      <c r="ZW15" s="154"/>
      <c r="ZX15" s="154"/>
      <c r="ZY15" s="154"/>
      <c r="ZZ15" s="154"/>
      <c r="AAA15" s="154"/>
      <c r="AAB15" s="154"/>
      <c r="AAC15" s="154"/>
      <c r="AAD15" s="154"/>
      <c r="AAE15" s="154"/>
      <c r="AAF15" s="154"/>
      <c r="AAG15" s="154"/>
      <c r="AAH15" s="154"/>
      <c r="AAI15" s="154"/>
      <c r="AAJ15" s="154"/>
      <c r="AAK15" s="154"/>
      <c r="AAL15" s="154"/>
      <c r="AAM15" s="154"/>
      <c r="AAN15" s="154"/>
      <c r="AAO15" s="154"/>
      <c r="AAP15" s="154"/>
      <c r="AAQ15" s="154"/>
      <c r="AAR15" s="154"/>
      <c r="AAS15" s="154"/>
      <c r="AAT15" s="154"/>
      <c r="AAU15" s="154"/>
      <c r="AAV15" s="154"/>
      <c r="AAW15" s="154"/>
      <c r="AAX15" s="154"/>
      <c r="AAY15" s="154"/>
      <c r="AAZ15" s="154"/>
      <c r="ABA15" s="154"/>
      <c r="ABB15" s="154"/>
      <c r="ABC15" s="154"/>
      <c r="ABD15" s="154"/>
      <c r="ABE15" s="154"/>
      <c r="ABF15" s="154"/>
      <c r="ABG15" s="154"/>
      <c r="ABH15" s="154"/>
      <c r="ABI15" s="154"/>
      <c r="ABJ15" s="154"/>
      <c r="ABK15" s="154"/>
      <c r="ABL15" s="154"/>
      <c r="ABM15" s="154"/>
      <c r="ABN15" s="154"/>
      <c r="ABO15" s="154"/>
      <c r="ABP15" s="154"/>
      <c r="ABQ15" s="154"/>
      <c r="ABR15" s="154"/>
      <c r="ABS15" s="154"/>
      <c r="ABT15" s="154"/>
      <c r="ABU15" s="154"/>
      <c r="ABV15" s="154"/>
      <c r="ABW15" s="154"/>
      <c r="ABX15" s="154"/>
      <c r="ABY15" s="154"/>
      <c r="ABZ15" s="154"/>
      <c r="ACA15" s="154"/>
      <c r="ACB15" s="154"/>
      <c r="ACC15" s="154"/>
      <c r="ACD15" s="154"/>
      <c r="ACE15" s="154"/>
      <c r="ACF15" s="154"/>
      <c r="ACG15" s="154"/>
      <c r="ACH15" s="154"/>
      <c r="ACI15" s="154"/>
      <c r="ACJ15" s="154"/>
      <c r="ACK15" s="154"/>
      <c r="ACL15" s="154"/>
      <c r="ACM15" s="154"/>
      <c r="ACN15" s="154"/>
      <c r="ACO15" s="154"/>
      <c r="ACP15" s="154"/>
      <c r="ACQ15" s="154"/>
      <c r="ACR15" s="154"/>
      <c r="ACS15" s="154"/>
      <c r="ACT15" s="154"/>
      <c r="ACU15" s="154"/>
      <c r="ACV15" s="154"/>
      <c r="ACW15" s="154"/>
      <c r="ACX15" s="154"/>
      <c r="ACY15" s="154"/>
      <c r="ACZ15" s="154"/>
      <c r="ADA15" s="154"/>
      <c r="ADB15" s="154"/>
      <c r="ADC15" s="154"/>
      <c r="ADD15" s="154"/>
      <c r="ADE15" s="154"/>
      <c r="ADF15" s="154"/>
      <c r="ADG15" s="154"/>
      <c r="ADH15" s="154"/>
      <c r="ADI15" s="154"/>
      <c r="ADJ15" s="154"/>
      <c r="ADK15" s="154"/>
      <c r="ADL15" s="154"/>
      <c r="ADM15" s="154"/>
      <c r="ADN15" s="154"/>
      <c r="ADO15" s="154"/>
      <c r="ADP15" s="154"/>
      <c r="ADQ15" s="154"/>
      <c r="ADR15" s="154"/>
      <c r="ADS15" s="154"/>
      <c r="ADT15" s="154"/>
      <c r="ADU15" s="154"/>
      <c r="ADV15" s="154"/>
      <c r="ADW15" s="154"/>
      <c r="ADX15" s="154"/>
      <c r="ADY15" s="154"/>
      <c r="ADZ15" s="154"/>
      <c r="AEA15" s="154"/>
      <c r="AEB15" s="154"/>
      <c r="AEC15" s="154"/>
      <c r="AED15" s="154"/>
      <c r="AEE15" s="154"/>
      <c r="AEF15" s="154"/>
      <c r="AEG15" s="154"/>
      <c r="AEH15" s="154"/>
      <c r="AEI15" s="154"/>
      <c r="AEJ15" s="154"/>
      <c r="AEK15" s="154"/>
      <c r="AEL15" s="154"/>
      <c r="AEM15" s="154"/>
      <c r="AEN15" s="154"/>
      <c r="AEO15" s="154"/>
      <c r="AEP15" s="154"/>
      <c r="AEQ15" s="154"/>
      <c r="AER15" s="154"/>
      <c r="AES15" s="154"/>
      <c r="AET15" s="154"/>
      <c r="AEU15" s="154"/>
      <c r="AEV15" s="154"/>
      <c r="AEW15" s="154"/>
      <c r="AEX15" s="154"/>
      <c r="AEY15" s="154"/>
      <c r="AEZ15" s="154"/>
      <c r="AFA15" s="154"/>
      <c r="AFB15" s="154"/>
      <c r="AFC15" s="154"/>
      <c r="AFD15" s="154"/>
      <c r="AFE15" s="154"/>
      <c r="AFF15" s="154"/>
      <c r="AFG15" s="154"/>
      <c r="AFH15" s="154"/>
      <c r="AFI15" s="154"/>
      <c r="AFJ15" s="154"/>
      <c r="AFK15" s="154"/>
      <c r="AFL15" s="154"/>
      <c r="AFM15" s="154"/>
      <c r="AFN15" s="154"/>
      <c r="AFO15" s="154"/>
      <c r="AFP15" s="154"/>
      <c r="AFQ15" s="154"/>
      <c r="AFR15" s="154"/>
      <c r="AFS15" s="154"/>
      <c r="AFT15" s="154"/>
      <c r="AFU15" s="154"/>
      <c r="AFV15" s="154"/>
      <c r="AFW15" s="154"/>
      <c r="AFX15" s="154"/>
      <c r="AFY15" s="154"/>
      <c r="AFZ15" s="154"/>
      <c r="AGA15" s="154"/>
      <c r="AGB15" s="154"/>
      <c r="AGC15" s="154"/>
      <c r="AGD15" s="154"/>
      <c r="AGE15" s="154"/>
      <c r="AGF15" s="154"/>
      <c r="AGG15" s="154"/>
      <c r="AGH15" s="154"/>
      <c r="AGI15" s="154"/>
      <c r="AGJ15" s="154"/>
      <c r="AGK15" s="154"/>
      <c r="AGL15" s="154"/>
      <c r="AGM15" s="154"/>
      <c r="AGN15" s="154"/>
      <c r="AGO15" s="154"/>
      <c r="AGP15" s="154"/>
      <c r="AGQ15" s="154"/>
      <c r="AGR15" s="154"/>
      <c r="AGS15" s="154"/>
      <c r="AGT15" s="154"/>
      <c r="AGU15" s="154"/>
      <c r="AGV15" s="154"/>
      <c r="AGW15" s="154"/>
      <c r="AGX15" s="154"/>
      <c r="AGY15" s="154"/>
      <c r="AGZ15" s="154"/>
      <c r="AHA15" s="154"/>
      <c r="AHB15" s="154"/>
      <c r="AHC15" s="154"/>
      <c r="AHD15" s="154"/>
      <c r="AHE15" s="154"/>
      <c r="AHF15" s="154"/>
      <c r="AHG15" s="154"/>
      <c r="AHH15" s="154"/>
      <c r="AHI15" s="154"/>
      <c r="AHJ15" s="154"/>
      <c r="AHK15" s="154"/>
      <c r="AHL15" s="154"/>
      <c r="AHM15" s="154"/>
      <c r="AHN15" s="154"/>
      <c r="AHO15" s="154"/>
      <c r="AHP15" s="154"/>
      <c r="AHQ15" s="154"/>
      <c r="AHR15" s="154"/>
      <c r="AHS15" s="154"/>
      <c r="AHT15" s="154"/>
      <c r="AHU15" s="154"/>
      <c r="AHV15" s="154"/>
      <c r="AHW15" s="154"/>
      <c r="AHX15" s="154"/>
      <c r="AHY15" s="154"/>
      <c r="AHZ15" s="154"/>
      <c r="AIA15" s="154"/>
      <c r="AIB15" s="154"/>
      <c r="AIC15" s="154"/>
      <c r="AID15" s="154"/>
      <c r="AIE15" s="154"/>
      <c r="AIF15" s="154"/>
      <c r="AIG15" s="154"/>
      <c r="AIH15" s="154"/>
      <c r="AII15" s="154"/>
      <c r="AIJ15" s="154"/>
      <c r="AIK15" s="154"/>
      <c r="AIL15" s="154"/>
      <c r="AIM15" s="154"/>
      <c r="AIN15" s="154"/>
      <c r="AIO15" s="154"/>
      <c r="AIP15" s="154"/>
      <c r="AIQ15" s="154"/>
      <c r="AIR15" s="154"/>
      <c r="AIS15" s="154"/>
      <c r="AIT15" s="154"/>
      <c r="AIU15" s="154"/>
      <c r="AIV15" s="154"/>
      <c r="AIW15" s="154"/>
      <c r="AIX15" s="154"/>
      <c r="AIY15" s="154"/>
      <c r="AIZ15" s="154"/>
      <c r="AJA15" s="154"/>
      <c r="AJB15" s="154"/>
      <c r="AJC15" s="154"/>
      <c r="AJD15" s="154"/>
      <c r="AJE15" s="154"/>
      <c r="AJF15" s="154"/>
      <c r="AJG15" s="154"/>
      <c r="AJH15" s="154"/>
      <c r="AJI15" s="154"/>
      <c r="AJJ15" s="154"/>
      <c r="AJK15" s="154"/>
      <c r="AJL15" s="154"/>
      <c r="AJM15" s="154"/>
      <c r="AJN15" s="154"/>
      <c r="AJO15" s="154"/>
      <c r="AJP15" s="154"/>
      <c r="AJQ15" s="154"/>
      <c r="AJR15" s="154"/>
      <c r="AJS15" s="154"/>
      <c r="AJT15" s="154"/>
      <c r="AJU15" s="154"/>
      <c r="AJV15" s="154"/>
      <c r="AJW15" s="154"/>
      <c r="AJX15" s="154"/>
      <c r="AJY15" s="154"/>
      <c r="AJZ15" s="154"/>
      <c r="AKA15" s="154"/>
      <c r="AKB15" s="154"/>
      <c r="AKC15" s="154"/>
      <c r="AKD15" s="154"/>
      <c r="AKE15" s="154"/>
      <c r="AKF15" s="154"/>
      <c r="AKG15" s="154"/>
      <c r="AKH15" s="154"/>
      <c r="AKI15" s="154"/>
      <c r="AKJ15" s="154"/>
      <c r="AKK15" s="154"/>
      <c r="AKL15" s="154"/>
      <c r="AKM15" s="154"/>
      <c r="AKN15" s="154"/>
      <c r="AKO15" s="154"/>
      <c r="AKP15" s="154"/>
      <c r="AKQ15" s="154"/>
      <c r="AKR15" s="154"/>
      <c r="AKS15" s="154"/>
      <c r="AKT15" s="154"/>
      <c r="AKU15" s="154"/>
      <c r="AKV15" s="154"/>
      <c r="AKW15" s="154"/>
      <c r="AKX15" s="154"/>
      <c r="AKY15" s="154"/>
      <c r="AKZ15" s="154"/>
      <c r="ALA15" s="154"/>
      <c r="ALB15" s="154"/>
      <c r="ALC15" s="154"/>
      <c r="ALD15" s="154"/>
      <c r="ALE15" s="154"/>
      <c r="ALF15" s="154"/>
      <c r="ALG15" s="154"/>
      <c r="ALH15" s="154"/>
      <c r="ALI15" s="154"/>
      <c r="ALJ15" s="154"/>
      <c r="ALK15" s="154"/>
      <c r="ALL15" s="154"/>
      <c r="ALM15" s="154"/>
      <c r="ALN15" s="154"/>
      <c r="ALO15" s="154"/>
      <c r="ALP15" s="154"/>
      <c r="ALQ15" s="154"/>
      <c r="ALR15" s="154"/>
      <c r="ALS15" s="154"/>
      <c r="ALT15" s="154"/>
      <c r="ALU15" s="154"/>
      <c r="ALV15" s="154"/>
      <c r="ALW15" s="154"/>
      <c r="ALX15" s="154"/>
      <c r="ALY15" s="154"/>
      <c r="ALZ15" s="154"/>
      <c r="AMA15" s="154"/>
      <c r="AMB15" s="154"/>
      <c r="AMC15" s="154"/>
      <c r="AMD15" s="154"/>
      <c r="AME15" s="154"/>
      <c r="AMF15" s="154"/>
      <c r="AMG15" s="154"/>
      <c r="AMH15" s="154"/>
      <c r="AMI15" s="154"/>
      <c r="AMJ15" s="154"/>
      <c r="AMK15" s="154"/>
      <c r="AML15" s="154"/>
      <c r="AMM15" s="154"/>
      <c r="AMN15" s="154"/>
      <c r="AMO15" s="154"/>
      <c r="AMP15" s="154"/>
      <c r="AMQ15" s="154"/>
      <c r="AMR15" s="154"/>
      <c r="AMS15" s="154"/>
      <c r="AMT15" s="154"/>
      <c r="AMU15" s="154"/>
      <c r="AMV15" s="154"/>
      <c r="AMW15" s="154"/>
      <c r="AMX15" s="154"/>
      <c r="AMY15" s="154"/>
      <c r="AMZ15" s="154"/>
      <c r="ANA15" s="154"/>
      <c r="ANB15" s="154"/>
      <c r="ANC15" s="154"/>
      <c r="AND15" s="154"/>
      <c r="ANE15" s="154"/>
      <c r="ANF15" s="154"/>
      <c r="ANG15" s="154"/>
      <c r="ANH15" s="154"/>
      <c r="ANI15" s="154"/>
      <c r="ANJ15" s="154"/>
      <c r="ANK15" s="154"/>
      <c r="ANL15" s="154"/>
      <c r="ANM15" s="154"/>
      <c r="ANN15" s="154"/>
      <c r="ANO15" s="154"/>
      <c r="ANP15" s="154"/>
      <c r="ANQ15" s="154"/>
      <c r="ANR15" s="154"/>
      <c r="ANS15" s="154"/>
      <c r="ANT15" s="154"/>
      <c r="ANU15" s="154"/>
      <c r="ANV15" s="154"/>
      <c r="ANW15" s="154"/>
      <c r="ANX15" s="154"/>
      <c r="ANY15" s="154"/>
      <c r="ANZ15" s="154"/>
      <c r="AOA15" s="154"/>
      <c r="AOB15" s="154"/>
      <c r="AOC15" s="154"/>
      <c r="AOD15" s="154"/>
      <c r="AOE15" s="154"/>
      <c r="AOF15" s="154"/>
      <c r="AOG15" s="154"/>
      <c r="AOH15" s="154"/>
      <c r="AOI15" s="154"/>
      <c r="AOJ15" s="154"/>
      <c r="AOK15" s="154"/>
      <c r="AOL15" s="154"/>
      <c r="AOM15" s="154"/>
      <c r="AON15" s="154"/>
      <c r="AOO15" s="154"/>
      <c r="AOP15" s="154"/>
      <c r="AOQ15" s="154"/>
      <c r="AOR15" s="154"/>
      <c r="AOS15" s="154"/>
      <c r="AOT15" s="154"/>
      <c r="AOU15" s="154"/>
      <c r="AOV15" s="154"/>
      <c r="AOW15" s="154"/>
      <c r="AOX15" s="154"/>
      <c r="AOY15" s="154"/>
      <c r="AOZ15" s="154"/>
      <c r="APA15" s="154"/>
      <c r="APB15" s="154"/>
      <c r="APC15" s="154"/>
      <c r="APD15" s="154"/>
      <c r="APE15" s="154"/>
      <c r="APF15" s="154"/>
      <c r="APG15" s="154"/>
      <c r="APH15" s="154"/>
      <c r="API15" s="154"/>
      <c r="APJ15" s="154"/>
      <c r="APK15" s="154"/>
      <c r="APL15" s="154"/>
      <c r="APM15" s="154"/>
      <c r="APN15" s="154"/>
      <c r="APO15" s="154"/>
      <c r="APP15" s="154"/>
      <c r="APQ15" s="154"/>
      <c r="APR15" s="154"/>
      <c r="APS15" s="154"/>
      <c r="APT15" s="154"/>
      <c r="APU15" s="154"/>
      <c r="APV15" s="154"/>
      <c r="APW15" s="154"/>
      <c r="APX15" s="154"/>
      <c r="APY15" s="154"/>
      <c r="APZ15" s="154"/>
      <c r="AQA15" s="154"/>
      <c r="AQB15" s="154"/>
      <c r="AQC15" s="154"/>
      <c r="AQD15" s="154"/>
      <c r="AQE15" s="154"/>
      <c r="AQF15" s="154"/>
      <c r="AQG15" s="154"/>
      <c r="AQH15" s="154"/>
      <c r="AQI15" s="154"/>
      <c r="AQJ15" s="154"/>
      <c r="AQK15" s="154"/>
      <c r="AQL15" s="154"/>
      <c r="AQM15" s="154"/>
      <c r="AQN15" s="154"/>
      <c r="AQO15" s="154"/>
      <c r="AQP15" s="154"/>
      <c r="AQQ15" s="154"/>
      <c r="AQR15" s="154"/>
      <c r="AQS15" s="154"/>
      <c r="AQT15" s="154"/>
      <c r="AQU15" s="154"/>
      <c r="AQV15" s="154"/>
      <c r="AQW15" s="154"/>
      <c r="AQX15" s="154"/>
      <c r="AQY15" s="154"/>
      <c r="AQZ15" s="154"/>
      <c r="ARA15" s="154"/>
      <c r="ARB15" s="154"/>
      <c r="ARC15" s="154"/>
      <c r="ARD15" s="154"/>
      <c r="ARE15" s="154"/>
      <c r="ARF15" s="154"/>
      <c r="ARG15" s="154"/>
      <c r="ARH15" s="154"/>
      <c r="ARI15" s="154"/>
      <c r="ARJ15" s="154"/>
      <c r="ARK15" s="154"/>
      <c r="ARL15" s="154"/>
      <c r="ARM15" s="154"/>
      <c r="ARN15" s="154"/>
      <c r="ARO15" s="154"/>
      <c r="ARP15" s="154"/>
      <c r="ARQ15" s="154"/>
      <c r="ARR15" s="154"/>
      <c r="ARS15" s="154"/>
      <c r="ART15" s="154"/>
      <c r="ARU15" s="154"/>
      <c r="ARV15" s="154"/>
      <c r="ARW15" s="154"/>
      <c r="ARX15" s="154"/>
      <c r="ARY15" s="154"/>
      <c r="ARZ15" s="154"/>
      <c r="ASA15" s="154"/>
      <c r="ASB15" s="154"/>
      <c r="ASC15" s="154"/>
      <c r="ASD15" s="154"/>
      <c r="ASE15" s="154"/>
      <c r="ASF15" s="154"/>
      <c r="ASG15" s="154"/>
      <c r="ASH15" s="154"/>
      <c r="ASI15" s="154"/>
      <c r="ASJ15" s="154"/>
      <c r="ASK15" s="154"/>
      <c r="ASL15" s="154"/>
      <c r="ASM15" s="154"/>
      <c r="ASN15" s="154"/>
      <c r="ASO15" s="154"/>
      <c r="ASP15" s="154"/>
      <c r="ASQ15" s="154"/>
      <c r="ASR15" s="154"/>
      <c r="ASS15" s="154"/>
      <c r="AST15" s="154"/>
      <c r="ASU15" s="154"/>
      <c r="ASV15" s="154"/>
      <c r="ASW15" s="154"/>
      <c r="ASX15" s="154"/>
      <c r="ASY15" s="154"/>
      <c r="ASZ15" s="154"/>
      <c r="ATA15" s="154"/>
      <c r="ATB15" s="154"/>
      <c r="ATC15" s="154"/>
      <c r="ATD15" s="154"/>
      <c r="ATE15" s="154"/>
      <c r="ATF15" s="154"/>
      <c r="ATG15" s="154"/>
      <c r="ATH15" s="154"/>
      <c r="ATI15" s="154"/>
      <c r="ATJ15" s="154"/>
      <c r="ATK15" s="154"/>
      <c r="ATL15" s="154"/>
      <c r="ATM15" s="154"/>
      <c r="ATN15" s="154"/>
      <c r="ATO15" s="154"/>
      <c r="ATP15" s="154"/>
      <c r="ATQ15" s="154"/>
      <c r="ATR15" s="154"/>
      <c r="ATS15" s="154"/>
      <c r="ATT15" s="154"/>
      <c r="ATU15" s="154"/>
      <c r="ATV15" s="154"/>
      <c r="ATW15" s="154"/>
      <c r="ATX15" s="154"/>
      <c r="ATY15" s="154"/>
      <c r="ATZ15" s="154"/>
      <c r="AUA15" s="154"/>
      <c r="AUB15" s="154"/>
      <c r="AUC15" s="154"/>
      <c r="AUD15" s="154"/>
      <c r="AUE15" s="154"/>
      <c r="AUF15" s="154"/>
      <c r="AUG15" s="154"/>
      <c r="AUH15" s="154"/>
      <c r="AUI15" s="154"/>
      <c r="AUJ15" s="154"/>
      <c r="AUK15" s="154"/>
      <c r="AUL15" s="154"/>
      <c r="AUM15" s="154"/>
      <c r="AUN15" s="154"/>
      <c r="AUO15" s="154"/>
      <c r="AUP15" s="154"/>
      <c r="AUQ15" s="154"/>
      <c r="AUR15" s="154"/>
      <c r="AUS15" s="154"/>
      <c r="AUT15" s="154"/>
      <c r="AUU15" s="154"/>
      <c r="AUV15" s="154"/>
      <c r="AUW15" s="154"/>
      <c r="AUX15" s="154"/>
      <c r="AUY15" s="154"/>
      <c r="AUZ15" s="154"/>
      <c r="AVA15" s="154"/>
      <c r="AVB15" s="154"/>
      <c r="AVC15" s="154"/>
      <c r="AVD15" s="154"/>
      <c r="AVE15" s="154"/>
      <c r="AVF15" s="154"/>
      <c r="AVG15" s="154"/>
      <c r="AVH15" s="154"/>
      <c r="AVI15" s="154"/>
      <c r="AVJ15" s="154"/>
      <c r="AVK15" s="154"/>
      <c r="AVL15" s="154"/>
      <c r="AVM15" s="154"/>
      <c r="AVN15" s="154"/>
      <c r="AVO15" s="154"/>
      <c r="AVP15" s="154"/>
      <c r="AVQ15" s="154"/>
      <c r="AVR15" s="154"/>
      <c r="AVS15" s="154"/>
      <c r="AVT15" s="154"/>
      <c r="AVU15" s="154"/>
      <c r="AVV15" s="154"/>
      <c r="AVW15" s="154"/>
      <c r="AVX15" s="154"/>
      <c r="AVY15" s="154"/>
      <c r="AVZ15" s="154"/>
      <c r="AWA15" s="154"/>
      <c r="AWB15" s="154"/>
      <c r="AWC15" s="154"/>
      <c r="AWD15" s="154"/>
      <c r="AWE15" s="154"/>
      <c r="AWF15" s="154"/>
      <c r="AWG15" s="154"/>
      <c r="AWH15" s="154"/>
      <c r="AWI15" s="154"/>
      <c r="AWJ15" s="154"/>
      <c r="AWK15" s="154"/>
      <c r="AWL15" s="154"/>
      <c r="AWM15" s="154"/>
      <c r="AWN15" s="154"/>
      <c r="AWO15" s="154"/>
      <c r="AWP15" s="154"/>
      <c r="AWQ15" s="154"/>
      <c r="AWR15" s="154"/>
      <c r="AWS15" s="154"/>
      <c r="AWT15" s="154"/>
      <c r="AWU15" s="154"/>
      <c r="AWV15" s="154"/>
      <c r="AWW15" s="154"/>
      <c r="AWX15" s="154"/>
      <c r="AWY15" s="154"/>
      <c r="AWZ15" s="154"/>
      <c r="AXA15" s="154"/>
      <c r="AXB15" s="154"/>
      <c r="AXC15" s="154"/>
      <c r="AXD15" s="154"/>
      <c r="AXE15" s="154"/>
      <c r="AXF15" s="154"/>
      <c r="AXG15" s="154"/>
      <c r="AXH15" s="154"/>
      <c r="AXI15" s="154"/>
      <c r="AXJ15" s="154"/>
      <c r="AXK15" s="154"/>
      <c r="AXL15" s="154"/>
      <c r="AXM15" s="154"/>
      <c r="AXN15" s="154"/>
      <c r="AXO15" s="154"/>
      <c r="AXP15" s="154"/>
      <c r="AXQ15" s="154"/>
      <c r="AXR15" s="154"/>
      <c r="AXS15" s="154"/>
      <c r="AXT15" s="154"/>
      <c r="AXU15" s="154"/>
      <c r="AXV15" s="154"/>
      <c r="AXW15" s="154"/>
      <c r="AXX15" s="154"/>
      <c r="AXY15" s="154"/>
      <c r="AXZ15" s="154"/>
      <c r="AYA15" s="154"/>
      <c r="AYB15" s="154"/>
      <c r="AYC15" s="154"/>
      <c r="AYD15" s="154"/>
      <c r="AYE15" s="154"/>
      <c r="AYF15" s="154"/>
      <c r="AYG15" s="154"/>
      <c r="AYH15" s="154"/>
      <c r="AYI15" s="154"/>
      <c r="AYJ15" s="154"/>
      <c r="AYK15" s="154"/>
      <c r="AYL15" s="154"/>
      <c r="AYM15" s="154"/>
      <c r="AYN15" s="154"/>
      <c r="AYO15" s="154"/>
      <c r="AYP15" s="154"/>
      <c r="AYQ15" s="154"/>
      <c r="AYR15" s="154"/>
      <c r="AYS15" s="154"/>
      <c r="AYT15" s="154"/>
      <c r="AYU15" s="154"/>
      <c r="AYV15" s="154"/>
      <c r="AYW15" s="154"/>
      <c r="AYX15" s="154"/>
      <c r="AYY15" s="154"/>
      <c r="AYZ15" s="154"/>
      <c r="AZA15" s="154"/>
      <c r="AZB15" s="154"/>
      <c r="AZC15" s="154"/>
      <c r="AZD15" s="154"/>
      <c r="AZE15" s="154"/>
      <c r="AZF15" s="154"/>
      <c r="AZG15" s="154"/>
      <c r="AZH15" s="154"/>
      <c r="AZI15" s="154"/>
      <c r="AZJ15" s="154"/>
      <c r="AZK15" s="154"/>
      <c r="AZL15" s="154"/>
      <c r="AZM15" s="154"/>
      <c r="AZN15" s="154"/>
      <c r="AZO15" s="154"/>
      <c r="AZP15" s="154"/>
      <c r="AZQ15" s="154"/>
      <c r="AZR15" s="154"/>
      <c r="AZS15" s="154"/>
      <c r="AZT15" s="154"/>
      <c r="AZU15" s="154"/>
      <c r="AZV15" s="154"/>
      <c r="AZW15" s="154"/>
      <c r="AZX15" s="154"/>
      <c r="AZY15" s="154"/>
      <c r="AZZ15" s="154"/>
      <c r="BAA15" s="154"/>
      <c r="BAB15" s="154"/>
      <c r="BAC15" s="154"/>
      <c r="BAD15" s="154"/>
      <c r="BAE15" s="154"/>
      <c r="BAF15" s="154"/>
      <c r="BAG15" s="154"/>
      <c r="BAH15" s="154"/>
      <c r="BAI15" s="154"/>
      <c r="BAJ15" s="154"/>
      <c r="BAK15" s="154"/>
      <c r="BAL15" s="154"/>
      <c r="BAM15" s="154"/>
      <c r="BAN15" s="154"/>
      <c r="BAO15" s="154"/>
      <c r="BAP15" s="154"/>
      <c r="BAQ15" s="154"/>
      <c r="BAR15" s="154"/>
      <c r="BAS15" s="154"/>
      <c r="BAT15" s="154"/>
      <c r="BAU15" s="154"/>
      <c r="BAV15" s="154"/>
      <c r="BAW15" s="154"/>
      <c r="BAX15" s="154"/>
      <c r="BAY15" s="154"/>
      <c r="BAZ15" s="154"/>
      <c r="BBA15" s="154"/>
      <c r="BBB15" s="154"/>
      <c r="BBC15" s="154"/>
      <c r="BBD15" s="154"/>
      <c r="BBE15" s="154"/>
      <c r="BBF15" s="154"/>
      <c r="BBG15" s="154"/>
      <c r="BBH15" s="154"/>
      <c r="BBI15" s="154"/>
      <c r="BBJ15" s="154"/>
      <c r="BBK15" s="154"/>
      <c r="BBL15" s="154"/>
      <c r="BBM15" s="154"/>
      <c r="BBN15" s="154"/>
      <c r="BBO15" s="154"/>
      <c r="BBP15" s="154"/>
      <c r="BBQ15" s="154"/>
      <c r="BBR15" s="154"/>
      <c r="BBS15" s="154"/>
      <c r="BBT15" s="154"/>
      <c r="BBU15" s="154"/>
      <c r="BBV15" s="154"/>
      <c r="BBW15" s="154"/>
      <c r="BBX15" s="154"/>
      <c r="BBY15" s="154"/>
      <c r="BBZ15" s="154"/>
      <c r="BCA15" s="154"/>
      <c r="BCB15" s="154"/>
      <c r="BCC15" s="154"/>
      <c r="BCD15" s="154"/>
      <c r="BCE15" s="154"/>
      <c r="BCF15" s="154"/>
      <c r="BCG15" s="154"/>
      <c r="BCH15" s="154"/>
      <c r="BCI15" s="154"/>
      <c r="BCJ15" s="154"/>
      <c r="BCK15" s="154"/>
      <c r="BCL15" s="154"/>
      <c r="BCM15" s="154"/>
      <c r="BCN15" s="154"/>
      <c r="BCO15" s="154"/>
      <c r="BCP15" s="154"/>
      <c r="BCQ15" s="154"/>
      <c r="BCR15" s="154"/>
      <c r="BCS15" s="154"/>
      <c r="BCT15" s="154"/>
      <c r="BCU15" s="154"/>
      <c r="BCV15" s="154"/>
      <c r="BCW15" s="154"/>
      <c r="BCX15" s="154"/>
      <c r="BCY15" s="154"/>
      <c r="BCZ15" s="154"/>
      <c r="BDA15" s="154"/>
      <c r="BDB15" s="154"/>
      <c r="BDC15" s="154"/>
      <c r="BDD15" s="154"/>
      <c r="BDE15" s="154"/>
      <c r="BDF15" s="154"/>
      <c r="BDG15" s="154"/>
      <c r="BDH15" s="154"/>
      <c r="BDI15" s="154"/>
      <c r="BDJ15" s="154"/>
      <c r="BDK15" s="154"/>
      <c r="BDL15" s="154"/>
      <c r="BDM15" s="154"/>
      <c r="BDN15" s="154"/>
      <c r="BDO15" s="154"/>
      <c r="BDP15" s="154"/>
      <c r="BDQ15" s="154"/>
      <c r="BDR15" s="154"/>
      <c r="BDS15" s="154"/>
      <c r="BDT15" s="154"/>
      <c r="BDU15" s="154"/>
      <c r="BDV15" s="154"/>
      <c r="BDW15" s="154"/>
      <c r="BDX15" s="154"/>
      <c r="BDY15" s="154"/>
      <c r="BDZ15" s="154"/>
      <c r="BEA15" s="154"/>
      <c r="BEB15" s="154"/>
      <c r="BEC15" s="154"/>
      <c r="BED15" s="154"/>
      <c r="BEE15" s="154"/>
      <c r="BEF15" s="154"/>
      <c r="BEG15" s="154"/>
      <c r="BEH15" s="154"/>
      <c r="BEI15" s="154"/>
      <c r="BEJ15" s="154"/>
      <c r="BEK15" s="154"/>
      <c r="BEL15" s="154"/>
      <c r="BEM15" s="154"/>
      <c r="BEN15" s="154"/>
      <c r="BEO15" s="154"/>
      <c r="BEP15" s="154"/>
      <c r="BEQ15" s="154"/>
      <c r="BER15" s="154"/>
      <c r="BES15" s="154"/>
      <c r="BET15" s="154"/>
      <c r="BEU15" s="154"/>
      <c r="BEV15" s="154"/>
      <c r="BEW15" s="154"/>
      <c r="BEX15" s="154"/>
      <c r="BEY15" s="154"/>
      <c r="BEZ15" s="154"/>
      <c r="BFA15" s="154"/>
      <c r="BFB15" s="154"/>
      <c r="BFC15" s="154"/>
      <c r="BFD15" s="154"/>
      <c r="BFE15" s="154"/>
      <c r="BFF15" s="154"/>
      <c r="BFG15" s="154"/>
      <c r="BFH15" s="154"/>
      <c r="BFI15" s="154"/>
      <c r="BFJ15" s="154"/>
      <c r="BFK15" s="154"/>
      <c r="BFL15" s="154"/>
      <c r="BFM15" s="154"/>
      <c r="BFN15" s="154"/>
      <c r="BFO15" s="154"/>
      <c r="BFP15" s="154"/>
      <c r="BFQ15" s="154"/>
      <c r="BFR15" s="154"/>
      <c r="BFS15" s="154"/>
      <c r="BFT15" s="154"/>
      <c r="BFU15" s="154"/>
      <c r="BFV15" s="154"/>
      <c r="BFW15" s="154"/>
      <c r="BFX15" s="154"/>
      <c r="BFY15" s="154"/>
      <c r="BFZ15" s="154"/>
      <c r="BGA15" s="154"/>
      <c r="BGB15" s="154"/>
      <c r="BGC15" s="154"/>
      <c r="BGD15" s="154"/>
      <c r="BGE15" s="154"/>
      <c r="BGF15" s="154"/>
      <c r="BGG15" s="154"/>
      <c r="BGH15" s="154"/>
      <c r="BGI15" s="154"/>
      <c r="BGJ15" s="154"/>
      <c r="BGK15" s="154"/>
      <c r="BGL15" s="154"/>
      <c r="BGM15" s="154"/>
      <c r="BGN15" s="154"/>
      <c r="BGO15" s="154"/>
      <c r="BGP15" s="154"/>
      <c r="BGQ15" s="154"/>
      <c r="BGR15" s="154"/>
      <c r="BGS15" s="154"/>
      <c r="BGT15" s="154"/>
      <c r="BGU15" s="154"/>
      <c r="BGV15" s="154"/>
      <c r="BGW15" s="154"/>
      <c r="BGX15" s="154"/>
      <c r="BGY15" s="154"/>
      <c r="BGZ15" s="154"/>
      <c r="BHA15" s="154"/>
      <c r="BHB15" s="154"/>
      <c r="BHC15" s="154"/>
      <c r="BHD15" s="154"/>
      <c r="BHE15" s="154"/>
      <c r="BHF15" s="154"/>
      <c r="BHG15" s="154"/>
      <c r="BHH15" s="154"/>
      <c r="BHI15" s="154"/>
      <c r="BHJ15" s="154"/>
      <c r="BHK15" s="154"/>
      <c r="BHL15" s="154"/>
      <c r="BHM15" s="154"/>
      <c r="BHN15" s="154"/>
      <c r="BHO15" s="154"/>
      <c r="BHP15" s="154"/>
      <c r="BHQ15" s="154"/>
      <c r="BHR15" s="154"/>
      <c r="BHS15" s="154"/>
      <c r="BHT15" s="154"/>
      <c r="BHU15" s="154"/>
      <c r="BHV15" s="154"/>
      <c r="BHW15" s="154"/>
      <c r="BHX15" s="154"/>
      <c r="BHY15" s="154"/>
      <c r="BHZ15" s="154"/>
      <c r="BIA15" s="154"/>
      <c r="BIB15" s="154"/>
      <c r="BIC15" s="154"/>
      <c r="BID15" s="154"/>
      <c r="BIE15" s="154"/>
      <c r="BIF15" s="154"/>
      <c r="BIG15" s="154"/>
      <c r="BIH15" s="154"/>
      <c r="BII15" s="154"/>
      <c r="BIJ15" s="154"/>
      <c r="BIK15" s="154"/>
      <c r="BIL15" s="154"/>
      <c r="BIM15" s="154"/>
      <c r="BIN15" s="154"/>
      <c r="BIO15" s="154"/>
      <c r="BIP15" s="154"/>
      <c r="BIQ15" s="154"/>
      <c r="BIR15" s="154"/>
      <c r="BIS15" s="154"/>
      <c r="BIT15" s="154"/>
      <c r="BIU15" s="154"/>
      <c r="BIV15" s="154"/>
      <c r="BIW15" s="154"/>
      <c r="BIX15" s="154"/>
      <c r="BIY15" s="154"/>
      <c r="BIZ15" s="154"/>
      <c r="BJA15" s="154"/>
      <c r="BJB15" s="154"/>
      <c r="BJC15" s="154"/>
      <c r="BJD15" s="154"/>
      <c r="BJE15" s="154"/>
      <c r="BJF15" s="154"/>
      <c r="BJG15" s="154"/>
      <c r="BJH15" s="154"/>
      <c r="BJI15" s="154"/>
      <c r="BJJ15" s="154"/>
      <c r="BJK15" s="154"/>
      <c r="BJL15" s="154"/>
      <c r="BJM15" s="154"/>
      <c r="BJN15" s="154"/>
      <c r="BJO15" s="154"/>
      <c r="BJP15" s="154"/>
      <c r="BJQ15" s="154"/>
      <c r="BJR15" s="154"/>
      <c r="BJS15" s="154"/>
      <c r="BJT15" s="154"/>
      <c r="BJU15" s="154"/>
      <c r="BJV15" s="154"/>
      <c r="BJW15" s="154"/>
      <c r="BJX15" s="154"/>
      <c r="BJY15" s="154"/>
      <c r="BJZ15" s="154"/>
      <c r="BKA15" s="154"/>
      <c r="BKB15" s="154"/>
      <c r="BKC15" s="154"/>
      <c r="BKD15" s="154"/>
      <c r="BKE15" s="154"/>
      <c r="BKF15" s="154"/>
      <c r="BKG15" s="154"/>
      <c r="BKH15" s="154"/>
      <c r="BKI15" s="154"/>
      <c r="BKJ15" s="154"/>
      <c r="BKK15" s="154"/>
      <c r="BKL15" s="154"/>
      <c r="BKM15" s="154"/>
      <c r="BKN15" s="154"/>
      <c r="BKO15" s="154"/>
      <c r="BKP15" s="154"/>
      <c r="BKQ15" s="154"/>
      <c r="BKR15" s="154"/>
      <c r="BKS15" s="154"/>
      <c r="BKT15" s="154"/>
      <c r="BKU15" s="154"/>
      <c r="BKV15" s="154"/>
      <c r="BKW15" s="154"/>
      <c r="BKX15" s="154"/>
      <c r="BKY15" s="154"/>
      <c r="BKZ15" s="154"/>
      <c r="BLA15" s="154"/>
      <c r="BLB15" s="154"/>
      <c r="BLC15" s="154"/>
      <c r="BLD15" s="154"/>
      <c r="BLE15" s="154"/>
      <c r="BLF15" s="154"/>
      <c r="BLG15" s="154"/>
      <c r="BLH15" s="154"/>
      <c r="BLI15" s="154"/>
      <c r="BLJ15" s="154"/>
      <c r="BLK15" s="154"/>
      <c r="BLL15" s="154"/>
      <c r="BLM15" s="154"/>
      <c r="BLN15" s="154"/>
      <c r="BLO15" s="154"/>
      <c r="BLP15" s="154"/>
      <c r="BLQ15" s="154"/>
      <c r="BLR15" s="154"/>
      <c r="BLS15" s="154"/>
      <c r="BLT15" s="154"/>
      <c r="BLU15" s="154"/>
      <c r="BLV15" s="154"/>
      <c r="BLW15" s="154"/>
      <c r="BLX15" s="154"/>
      <c r="BLY15" s="154"/>
      <c r="BLZ15" s="154"/>
      <c r="BMA15" s="154"/>
      <c r="BMB15" s="154"/>
      <c r="BMC15" s="154"/>
      <c r="BMD15" s="154"/>
      <c r="BME15" s="154"/>
      <c r="BMF15" s="154"/>
      <c r="BMG15" s="154"/>
      <c r="BMH15" s="154"/>
      <c r="BMI15" s="154"/>
      <c r="BMJ15" s="154"/>
      <c r="BMK15" s="154"/>
      <c r="BML15" s="154"/>
      <c r="BMM15" s="154"/>
      <c r="BMN15" s="154"/>
      <c r="BMO15" s="154"/>
      <c r="BMP15" s="154"/>
      <c r="BMQ15" s="154"/>
      <c r="BMR15" s="154"/>
      <c r="BMS15" s="154"/>
      <c r="BMT15" s="154"/>
      <c r="BMU15" s="154"/>
      <c r="BMV15" s="154"/>
      <c r="BMW15" s="154"/>
      <c r="BMX15" s="154"/>
      <c r="BMY15" s="154"/>
      <c r="BMZ15" s="154"/>
      <c r="BNA15" s="154"/>
      <c r="BNB15" s="154"/>
      <c r="BNC15" s="154"/>
      <c r="BND15" s="154"/>
      <c r="BNE15" s="154"/>
      <c r="BNF15" s="154"/>
      <c r="BNG15" s="154"/>
      <c r="BNH15" s="154"/>
      <c r="BNI15" s="154"/>
      <c r="BNJ15" s="154"/>
      <c r="BNK15" s="154"/>
      <c r="BNL15" s="154"/>
      <c r="BNM15" s="154"/>
      <c r="BNN15" s="154"/>
      <c r="BNO15" s="154"/>
      <c r="BNP15" s="154"/>
      <c r="BNQ15" s="154"/>
      <c r="BNR15" s="154"/>
      <c r="BNS15" s="154"/>
      <c r="BNT15" s="154"/>
      <c r="BNU15" s="154"/>
      <c r="BNV15" s="154"/>
      <c r="BNW15" s="154"/>
      <c r="BNX15" s="154"/>
      <c r="BNY15" s="154"/>
      <c r="BNZ15" s="154"/>
      <c r="BOA15" s="154"/>
      <c r="BOB15" s="154"/>
      <c r="BOC15" s="154"/>
      <c r="BOD15" s="154"/>
      <c r="BOE15" s="154"/>
      <c r="BOF15" s="154"/>
      <c r="BOG15" s="154"/>
      <c r="BOH15" s="154"/>
      <c r="BOI15" s="154"/>
      <c r="BOJ15" s="154"/>
      <c r="BOK15" s="154"/>
      <c r="BOL15" s="154"/>
      <c r="BOM15" s="154"/>
      <c r="BON15" s="154"/>
      <c r="BOO15" s="154"/>
      <c r="BOP15" s="154"/>
      <c r="BOQ15" s="154"/>
      <c r="BOR15" s="154"/>
      <c r="BOS15" s="154"/>
      <c r="BOT15" s="154"/>
      <c r="BOU15" s="154"/>
      <c r="BOV15" s="154"/>
      <c r="BOW15" s="154"/>
      <c r="BOX15" s="154"/>
      <c r="BOY15" s="154"/>
      <c r="BOZ15" s="154"/>
      <c r="BPA15" s="154"/>
      <c r="BPB15" s="154"/>
      <c r="BPC15" s="154"/>
      <c r="BPD15" s="154"/>
      <c r="BPE15" s="154"/>
      <c r="BPF15" s="154"/>
      <c r="BPG15" s="154"/>
      <c r="BPH15" s="154"/>
      <c r="BPI15" s="154"/>
      <c r="BPJ15" s="154"/>
      <c r="BPK15" s="154"/>
      <c r="BPL15" s="154"/>
      <c r="BPM15" s="154"/>
      <c r="BPN15" s="154"/>
      <c r="BPO15" s="154"/>
      <c r="BPP15" s="154"/>
      <c r="BPQ15" s="154"/>
      <c r="BPR15" s="154"/>
      <c r="BPS15" s="154"/>
      <c r="BPT15" s="154"/>
      <c r="BPU15" s="154"/>
      <c r="BPV15" s="154"/>
      <c r="BPW15" s="154"/>
      <c r="BPX15" s="154"/>
      <c r="BPY15" s="154"/>
      <c r="BPZ15" s="154"/>
      <c r="BQA15" s="154"/>
      <c r="BQB15" s="154"/>
      <c r="BQC15" s="154"/>
      <c r="BQD15" s="154"/>
      <c r="BQE15" s="154"/>
      <c r="BQF15" s="154"/>
      <c r="BQG15" s="154"/>
      <c r="BQH15" s="154"/>
      <c r="BQI15" s="154"/>
      <c r="BQJ15" s="154"/>
      <c r="BQK15" s="154"/>
      <c r="BQL15" s="154"/>
      <c r="BQM15" s="154"/>
      <c r="BQN15" s="154"/>
      <c r="BQO15" s="154"/>
      <c r="BQP15" s="154"/>
      <c r="BQQ15" s="154"/>
      <c r="BQR15" s="154"/>
      <c r="BQS15" s="154"/>
      <c r="BQT15" s="154"/>
      <c r="BQU15" s="154"/>
      <c r="BQV15" s="154"/>
      <c r="BQW15" s="154"/>
      <c r="BQX15" s="154"/>
      <c r="BQY15" s="154"/>
      <c r="BQZ15" s="154"/>
      <c r="BRA15" s="154"/>
      <c r="BRB15" s="154"/>
      <c r="BRC15" s="154"/>
      <c r="BRD15" s="154"/>
      <c r="BRE15" s="154"/>
      <c r="BRF15" s="154"/>
      <c r="BRG15" s="154"/>
      <c r="BRH15" s="154"/>
      <c r="BRI15" s="154"/>
      <c r="BRJ15" s="154"/>
      <c r="BRK15" s="154"/>
      <c r="BRL15" s="154"/>
      <c r="BRM15" s="154"/>
      <c r="BRN15" s="154"/>
      <c r="BRO15" s="154"/>
      <c r="BRP15" s="154"/>
      <c r="BRQ15" s="154"/>
      <c r="BRR15" s="154"/>
      <c r="BRS15" s="154"/>
      <c r="BRT15" s="154"/>
      <c r="BRU15" s="154"/>
      <c r="BRV15" s="154"/>
      <c r="BRW15" s="154"/>
      <c r="BRX15" s="154"/>
      <c r="BRY15" s="154"/>
      <c r="BRZ15" s="154"/>
      <c r="BSA15" s="154"/>
      <c r="BSB15" s="154"/>
      <c r="BSC15" s="154"/>
      <c r="BSD15" s="154"/>
      <c r="BSE15" s="154"/>
      <c r="BSF15" s="154"/>
      <c r="BSG15" s="154"/>
      <c r="BSH15" s="154"/>
      <c r="BSI15" s="154"/>
      <c r="BSJ15" s="154"/>
      <c r="BSK15" s="154"/>
      <c r="BSL15" s="154"/>
      <c r="BSM15" s="154"/>
      <c r="BSN15" s="154"/>
      <c r="BSO15" s="154"/>
      <c r="BSP15" s="154"/>
      <c r="BSQ15" s="154"/>
      <c r="BSR15" s="154"/>
      <c r="BSS15" s="154"/>
      <c r="BST15" s="154"/>
      <c r="BSU15" s="154"/>
      <c r="BSV15" s="154"/>
      <c r="BSW15" s="154"/>
      <c r="BSX15" s="154"/>
      <c r="BSY15" s="154"/>
      <c r="BSZ15" s="154"/>
      <c r="BTA15" s="154"/>
      <c r="BTB15" s="154"/>
      <c r="BTC15" s="154"/>
      <c r="BTD15" s="154"/>
      <c r="BTE15" s="154"/>
      <c r="BTF15" s="154"/>
      <c r="BTG15" s="154"/>
      <c r="BTH15" s="154"/>
      <c r="BTI15" s="154"/>
      <c r="BTJ15" s="154"/>
      <c r="BTK15" s="154"/>
      <c r="BTL15" s="154"/>
      <c r="BTM15" s="154"/>
      <c r="BTN15" s="154"/>
      <c r="BTO15" s="154"/>
      <c r="BTP15" s="154"/>
      <c r="BTQ15" s="154"/>
      <c r="BTR15" s="154"/>
      <c r="BTS15" s="154"/>
      <c r="BTT15" s="154"/>
      <c r="BTU15" s="154"/>
      <c r="BTV15" s="154"/>
      <c r="BTW15" s="154"/>
      <c r="BTX15" s="154"/>
      <c r="BTY15" s="154"/>
      <c r="BTZ15" s="154"/>
      <c r="BUA15" s="154"/>
      <c r="BUB15" s="154"/>
      <c r="BUC15" s="154"/>
      <c r="BUD15" s="154"/>
      <c r="BUE15" s="154"/>
      <c r="BUF15" s="154"/>
      <c r="BUG15" s="154"/>
      <c r="BUH15" s="154"/>
      <c r="BUI15" s="154"/>
      <c r="BUJ15" s="154"/>
      <c r="BUK15" s="154"/>
      <c r="BUL15" s="154"/>
      <c r="BUM15" s="154"/>
      <c r="BUN15" s="154"/>
      <c r="BUO15" s="154"/>
      <c r="BUP15" s="154"/>
      <c r="BUQ15" s="154"/>
      <c r="BUR15" s="154"/>
      <c r="BUS15" s="154"/>
      <c r="BUT15" s="154"/>
      <c r="BUU15" s="154"/>
      <c r="BUV15" s="154"/>
      <c r="BUW15" s="154"/>
      <c r="BUX15" s="154"/>
      <c r="BUY15" s="154"/>
      <c r="BUZ15" s="154"/>
      <c r="BVA15" s="154"/>
      <c r="BVB15" s="154"/>
      <c r="BVC15" s="154"/>
      <c r="BVD15" s="154"/>
      <c r="BVE15" s="154"/>
      <c r="BVF15" s="154"/>
      <c r="BVG15" s="154"/>
      <c r="BVH15" s="154"/>
      <c r="BVI15" s="154"/>
      <c r="BVJ15" s="154"/>
      <c r="BVK15" s="154"/>
      <c r="BVL15" s="154"/>
      <c r="BVM15" s="154"/>
      <c r="BVN15" s="154"/>
      <c r="BVO15" s="154"/>
      <c r="BVP15" s="154"/>
      <c r="BVQ15" s="154"/>
      <c r="BVR15" s="154"/>
      <c r="BVS15" s="154"/>
      <c r="BVT15" s="154"/>
      <c r="BVU15" s="154"/>
      <c r="BVV15" s="154"/>
      <c r="BVW15" s="154"/>
      <c r="BVX15" s="154"/>
      <c r="BVY15" s="154"/>
      <c r="BVZ15" s="154"/>
      <c r="BWA15" s="154"/>
      <c r="BWB15" s="154"/>
      <c r="BWC15" s="154"/>
      <c r="BWD15" s="154"/>
      <c r="BWE15" s="154"/>
      <c r="BWF15" s="154"/>
      <c r="BWG15" s="154"/>
      <c r="BWH15" s="154"/>
      <c r="BWI15" s="154"/>
      <c r="BWJ15" s="154"/>
      <c r="BWK15" s="154"/>
      <c r="BWL15" s="154"/>
      <c r="BWM15" s="154"/>
      <c r="BWN15" s="154"/>
      <c r="BWO15" s="154"/>
      <c r="BWP15" s="154"/>
      <c r="BWQ15" s="154"/>
      <c r="BWR15" s="154"/>
      <c r="BWS15" s="154"/>
      <c r="BWT15" s="154"/>
      <c r="BWU15" s="154"/>
      <c r="BWV15" s="154"/>
      <c r="BWW15" s="154"/>
      <c r="BWX15" s="154"/>
      <c r="BWY15" s="154"/>
      <c r="BWZ15" s="154"/>
      <c r="BXA15" s="154"/>
      <c r="BXB15" s="154"/>
      <c r="BXC15" s="154"/>
      <c r="BXD15" s="154"/>
      <c r="BXE15" s="154"/>
      <c r="BXF15" s="154"/>
      <c r="BXG15" s="154"/>
      <c r="BXH15" s="154"/>
      <c r="BXI15" s="154"/>
      <c r="BXJ15" s="154"/>
      <c r="BXK15" s="154"/>
      <c r="BXL15" s="154"/>
      <c r="BXM15" s="154"/>
      <c r="BXN15" s="154"/>
      <c r="BXO15" s="154"/>
      <c r="BXP15" s="154"/>
      <c r="BXQ15" s="154"/>
      <c r="BXR15" s="154"/>
      <c r="BXS15" s="154"/>
      <c r="BXT15" s="154"/>
      <c r="BXU15" s="154"/>
      <c r="BXV15" s="154"/>
      <c r="BXW15" s="154"/>
      <c r="BXX15" s="154"/>
      <c r="BXY15" s="154"/>
      <c r="BXZ15" s="154"/>
      <c r="BYA15" s="154"/>
      <c r="BYB15" s="154"/>
      <c r="BYC15" s="154"/>
      <c r="BYD15" s="154"/>
      <c r="BYE15" s="154"/>
      <c r="BYF15" s="154"/>
      <c r="BYG15" s="154"/>
      <c r="BYH15" s="154"/>
      <c r="BYI15" s="154"/>
      <c r="BYJ15" s="154"/>
      <c r="BYK15" s="154"/>
      <c r="BYL15" s="154"/>
      <c r="BYM15" s="154"/>
      <c r="BYN15" s="154"/>
      <c r="BYO15" s="154"/>
      <c r="BYP15" s="154"/>
      <c r="BYQ15" s="154"/>
      <c r="BYR15" s="154"/>
      <c r="BYS15" s="154"/>
      <c r="BYT15" s="154"/>
      <c r="BYU15" s="154"/>
      <c r="BYV15" s="154"/>
      <c r="BYW15" s="154"/>
      <c r="BYX15" s="154"/>
      <c r="BYY15" s="154"/>
      <c r="BYZ15" s="154"/>
      <c r="BZA15" s="154"/>
      <c r="BZB15" s="154"/>
      <c r="BZC15" s="154"/>
      <c r="BZD15" s="154"/>
      <c r="BZE15" s="154"/>
      <c r="BZF15" s="154"/>
      <c r="BZG15" s="154"/>
      <c r="BZH15" s="154"/>
      <c r="BZI15" s="154"/>
      <c r="BZJ15" s="154"/>
      <c r="BZK15" s="154"/>
      <c r="BZL15" s="154"/>
      <c r="BZM15" s="154"/>
      <c r="BZN15" s="154"/>
      <c r="BZO15" s="154"/>
      <c r="BZP15" s="154"/>
      <c r="BZQ15" s="154"/>
      <c r="BZR15" s="154"/>
      <c r="BZS15" s="154"/>
      <c r="BZT15" s="154"/>
      <c r="BZU15" s="154"/>
      <c r="BZV15" s="154"/>
      <c r="BZW15" s="154"/>
      <c r="BZX15" s="154"/>
      <c r="BZY15" s="154"/>
      <c r="BZZ15" s="154"/>
      <c r="CAA15" s="154"/>
      <c r="CAB15" s="154"/>
      <c r="CAC15" s="154"/>
      <c r="CAD15" s="154"/>
      <c r="CAE15" s="154"/>
      <c r="CAF15" s="154"/>
      <c r="CAG15" s="154"/>
      <c r="CAH15" s="154"/>
      <c r="CAI15" s="154"/>
      <c r="CAJ15" s="154"/>
      <c r="CAK15" s="154"/>
      <c r="CAL15" s="154"/>
      <c r="CAM15" s="154"/>
      <c r="CAN15" s="154"/>
      <c r="CAO15" s="154"/>
      <c r="CAP15" s="154"/>
      <c r="CAQ15" s="154"/>
      <c r="CAR15" s="154"/>
      <c r="CAS15" s="154"/>
      <c r="CAT15" s="154"/>
      <c r="CAU15" s="154"/>
      <c r="CAV15" s="154"/>
      <c r="CAW15" s="154"/>
      <c r="CAX15" s="154"/>
      <c r="CAY15" s="154"/>
      <c r="CAZ15" s="154"/>
      <c r="CBA15" s="154"/>
      <c r="CBB15" s="154"/>
      <c r="CBC15" s="154"/>
      <c r="CBD15" s="154"/>
      <c r="CBE15" s="154"/>
      <c r="CBF15" s="154"/>
      <c r="CBG15" s="154"/>
      <c r="CBH15" s="154"/>
      <c r="CBI15" s="154"/>
      <c r="CBJ15" s="154"/>
      <c r="CBK15" s="154"/>
      <c r="CBL15" s="154"/>
      <c r="CBM15" s="154"/>
      <c r="CBN15" s="154"/>
      <c r="CBO15" s="154"/>
      <c r="CBP15" s="154"/>
      <c r="CBQ15" s="154"/>
      <c r="CBR15" s="154"/>
      <c r="CBS15" s="154"/>
      <c r="CBT15" s="154"/>
      <c r="CBU15" s="154"/>
      <c r="CBV15" s="154"/>
      <c r="CBW15" s="154"/>
      <c r="CBX15" s="154"/>
      <c r="CBY15" s="154"/>
      <c r="CBZ15" s="154"/>
      <c r="CCA15" s="154"/>
      <c r="CCB15" s="154"/>
      <c r="CCC15" s="154"/>
      <c r="CCD15" s="154"/>
      <c r="CCE15" s="154"/>
      <c r="CCF15" s="154"/>
      <c r="CCG15" s="154"/>
      <c r="CCH15" s="154"/>
      <c r="CCI15" s="154"/>
      <c r="CCJ15" s="154"/>
      <c r="CCK15" s="154"/>
      <c r="CCL15" s="154"/>
      <c r="CCM15" s="154"/>
      <c r="CCN15" s="154"/>
      <c r="CCO15" s="154"/>
      <c r="CCP15" s="154"/>
      <c r="CCQ15" s="154"/>
      <c r="CCR15" s="154"/>
      <c r="CCS15" s="154"/>
      <c r="CCT15" s="154"/>
      <c r="CCU15" s="154"/>
      <c r="CCV15" s="154"/>
      <c r="CCW15" s="154"/>
      <c r="CCX15" s="154"/>
      <c r="CCY15" s="154"/>
      <c r="CCZ15" s="154"/>
      <c r="CDA15" s="154"/>
      <c r="CDB15" s="154"/>
      <c r="CDC15" s="154"/>
      <c r="CDD15" s="154"/>
      <c r="CDE15" s="154"/>
      <c r="CDF15" s="154"/>
      <c r="CDG15" s="154"/>
      <c r="CDH15" s="154"/>
      <c r="CDI15" s="154"/>
      <c r="CDJ15" s="154"/>
      <c r="CDK15" s="154"/>
      <c r="CDL15" s="154"/>
      <c r="CDM15" s="154"/>
      <c r="CDN15" s="154"/>
      <c r="CDO15" s="154"/>
      <c r="CDP15" s="154"/>
      <c r="CDQ15" s="154"/>
      <c r="CDR15" s="154"/>
      <c r="CDS15" s="154"/>
      <c r="CDT15" s="154"/>
      <c r="CDU15" s="154"/>
      <c r="CDV15" s="154"/>
      <c r="CDW15" s="154"/>
      <c r="CDX15" s="154"/>
      <c r="CDY15" s="154"/>
      <c r="CDZ15" s="154"/>
      <c r="CEA15" s="154"/>
      <c r="CEB15" s="154"/>
      <c r="CEC15" s="154"/>
      <c r="CED15" s="154"/>
      <c r="CEE15" s="154"/>
      <c r="CEF15" s="154"/>
      <c r="CEG15" s="154"/>
      <c r="CEH15" s="154"/>
      <c r="CEI15" s="154"/>
      <c r="CEJ15" s="154"/>
      <c r="CEK15" s="154"/>
      <c r="CEL15" s="154"/>
      <c r="CEM15" s="154"/>
      <c r="CEN15" s="154"/>
      <c r="CEO15" s="154"/>
      <c r="CEP15" s="154"/>
      <c r="CEQ15" s="154"/>
      <c r="CER15" s="154"/>
      <c r="CES15" s="154"/>
      <c r="CET15" s="154"/>
      <c r="CEU15" s="154"/>
      <c r="CEV15" s="154"/>
      <c r="CEW15" s="154"/>
      <c r="CEX15" s="154"/>
      <c r="CEY15" s="154"/>
      <c r="CEZ15" s="154"/>
      <c r="CFA15" s="154"/>
      <c r="CFB15" s="154"/>
      <c r="CFC15" s="154"/>
      <c r="CFD15" s="154"/>
      <c r="CFE15" s="154"/>
      <c r="CFF15" s="154"/>
      <c r="CFG15" s="154"/>
      <c r="CFH15" s="154"/>
      <c r="CFI15" s="154"/>
      <c r="CFJ15" s="154"/>
      <c r="CFK15" s="154"/>
      <c r="CFL15" s="154"/>
      <c r="CFM15" s="154"/>
      <c r="CFN15" s="154"/>
      <c r="CFO15" s="154"/>
      <c r="CFP15" s="154"/>
      <c r="CFQ15" s="154"/>
      <c r="CFR15" s="154"/>
      <c r="CFS15" s="154"/>
      <c r="CFT15" s="154"/>
      <c r="CFU15" s="154"/>
      <c r="CFV15" s="154"/>
      <c r="CFW15" s="154"/>
      <c r="CFX15" s="154"/>
      <c r="CFY15" s="154"/>
      <c r="CFZ15" s="154"/>
      <c r="CGA15" s="154"/>
      <c r="CGB15" s="154"/>
      <c r="CGC15" s="154"/>
      <c r="CGD15" s="154"/>
      <c r="CGE15" s="154"/>
      <c r="CGF15" s="154"/>
      <c r="CGG15" s="154"/>
      <c r="CGH15" s="154"/>
      <c r="CGI15" s="154"/>
      <c r="CGJ15" s="154"/>
      <c r="CGK15" s="154"/>
      <c r="CGL15" s="154"/>
      <c r="CGM15" s="154"/>
      <c r="CGN15" s="154"/>
      <c r="CGO15" s="154"/>
      <c r="CGP15" s="154"/>
      <c r="CGQ15" s="154"/>
      <c r="CGR15" s="154"/>
      <c r="CGS15" s="154"/>
      <c r="CGT15" s="154"/>
      <c r="CGU15" s="154"/>
      <c r="CGV15" s="154"/>
      <c r="CGW15" s="154"/>
      <c r="CGX15" s="154"/>
      <c r="CGY15" s="154"/>
      <c r="CGZ15" s="154"/>
      <c r="CHA15" s="154"/>
      <c r="CHB15" s="154"/>
      <c r="CHC15" s="154"/>
      <c r="CHD15" s="154"/>
      <c r="CHE15" s="154"/>
      <c r="CHF15" s="154"/>
      <c r="CHG15" s="154"/>
      <c r="CHH15" s="154"/>
      <c r="CHI15" s="154"/>
      <c r="CHJ15" s="154"/>
      <c r="CHK15" s="154"/>
      <c r="CHL15" s="154"/>
      <c r="CHM15" s="154"/>
      <c r="CHN15" s="154"/>
      <c r="CHO15" s="154"/>
      <c r="CHP15" s="154"/>
      <c r="CHQ15" s="154"/>
      <c r="CHR15" s="154"/>
      <c r="CHS15" s="154"/>
      <c r="CHT15" s="154"/>
      <c r="CHU15" s="154"/>
      <c r="CHV15" s="154"/>
      <c r="CHW15" s="154"/>
      <c r="CHX15" s="154"/>
      <c r="CHY15" s="154"/>
      <c r="CHZ15" s="154"/>
      <c r="CIA15" s="154"/>
      <c r="CIB15" s="154"/>
      <c r="CIC15" s="154"/>
      <c r="CID15" s="154"/>
      <c r="CIE15" s="154"/>
      <c r="CIF15" s="154"/>
      <c r="CIG15" s="154"/>
      <c r="CIH15" s="154"/>
      <c r="CII15" s="154"/>
      <c r="CIJ15" s="154"/>
      <c r="CIK15" s="154"/>
      <c r="CIL15" s="154"/>
      <c r="CIM15" s="154"/>
      <c r="CIN15" s="154"/>
      <c r="CIO15" s="154"/>
      <c r="CIP15" s="154"/>
      <c r="CIQ15" s="154"/>
      <c r="CIR15" s="154"/>
      <c r="CIS15" s="154"/>
      <c r="CIT15" s="154"/>
      <c r="CIU15" s="154"/>
      <c r="CIV15" s="154"/>
      <c r="CIW15" s="154"/>
      <c r="CIX15" s="154"/>
      <c r="CIY15" s="154"/>
      <c r="CIZ15" s="154"/>
      <c r="CJA15" s="154"/>
      <c r="CJB15" s="154"/>
      <c r="CJC15" s="154"/>
      <c r="CJD15" s="154"/>
      <c r="CJE15" s="154"/>
      <c r="CJF15" s="154"/>
      <c r="CJG15" s="154"/>
      <c r="CJH15" s="154"/>
      <c r="CJI15" s="154"/>
      <c r="CJJ15" s="154"/>
      <c r="CJK15" s="154"/>
      <c r="CJL15" s="154"/>
      <c r="CJM15" s="154"/>
      <c r="CJN15" s="154"/>
      <c r="CJO15" s="154"/>
      <c r="CJP15" s="154"/>
      <c r="CJQ15" s="154"/>
      <c r="CJR15" s="154"/>
      <c r="CJS15" s="154"/>
      <c r="CJT15" s="154"/>
      <c r="CJU15" s="154"/>
      <c r="CJV15" s="154"/>
      <c r="CJW15" s="154"/>
      <c r="CJX15" s="154"/>
      <c r="CJY15" s="154"/>
      <c r="CJZ15" s="154"/>
      <c r="CKA15" s="154"/>
      <c r="CKB15" s="154"/>
      <c r="CKC15" s="154"/>
      <c r="CKD15" s="154"/>
      <c r="CKE15" s="154"/>
      <c r="CKF15" s="154"/>
      <c r="CKG15" s="154"/>
      <c r="CKH15" s="154"/>
      <c r="CKI15" s="154"/>
      <c r="CKJ15" s="154"/>
      <c r="CKK15" s="154"/>
      <c r="CKL15" s="154"/>
      <c r="CKM15" s="154"/>
      <c r="CKN15" s="154"/>
      <c r="CKO15" s="154"/>
      <c r="CKP15" s="154"/>
      <c r="CKQ15" s="154"/>
      <c r="CKR15" s="154"/>
      <c r="CKS15" s="154"/>
      <c r="CKT15" s="154"/>
      <c r="CKU15" s="154"/>
      <c r="CKV15" s="154"/>
      <c r="CKW15" s="154"/>
      <c r="CKX15" s="154"/>
      <c r="CKY15" s="154"/>
      <c r="CKZ15" s="154"/>
      <c r="CLA15" s="154"/>
      <c r="CLB15" s="154"/>
      <c r="CLC15" s="154"/>
      <c r="CLD15" s="154"/>
      <c r="CLE15" s="154"/>
      <c r="CLF15" s="154"/>
      <c r="CLG15" s="154"/>
      <c r="CLH15" s="154"/>
      <c r="CLI15" s="154"/>
      <c r="CLJ15" s="154"/>
      <c r="CLK15" s="154"/>
      <c r="CLL15" s="154"/>
      <c r="CLM15" s="154"/>
      <c r="CLN15" s="154"/>
      <c r="CLO15" s="154"/>
      <c r="CLP15" s="154"/>
      <c r="CLQ15" s="154"/>
      <c r="CLR15" s="154"/>
      <c r="CLS15" s="154"/>
      <c r="CLT15" s="154"/>
      <c r="CLU15" s="154"/>
      <c r="CLV15" s="154"/>
      <c r="CLW15" s="154"/>
      <c r="CLX15" s="154"/>
      <c r="CLY15" s="154"/>
      <c r="CLZ15" s="154"/>
      <c r="CMA15" s="154"/>
      <c r="CMB15" s="154"/>
      <c r="CMC15" s="154"/>
      <c r="CMD15" s="154"/>
      <c r="CME15" s="154"/>
      <c r="CMF15" s="154"/>
      <c r="CMG15" s="154"/>
      <c r="CMH15" s="154"/>
      <c r="CMI15" s="154"/>
      <c r="CMJ15" s="154"/>
      <c r="CMK15" s="154"/>
      <c r="CML15" s="154"/>
      <c r="CMM15" s="154"/>
      <c r="CMN15" s="154"/>
      <c r="CMO15" s="154"/>
      <c r="CMP15" s="154"/>
      <c r="CMQ15" s="154"/>
      <c r="CMR15" s="154"/>
      <c r="CMS15" s="154"/>
      <c r="CMT15" s="154"/>
      <c r="CMU15" s="154"/>
      <c r="CMV15" s="154"/>
      <c r="CMW15" s="154"/>
      <c r="CMX15" s="154"/>
      <c r="CMY15" s="154"/>
      <c r="CMZ15" s="154"/>
      <c r="CNA15" s="154"/>
      <c r="CNB15" s="154"/>
      <c r="CNC15" s="154"/>
      <c r="CND15" s="154"/>
      <c r="CNE15" s="154"/>
      <c r="CNF15" s="154"/>
      <c r="CNG15" s="154"/>
      <c r="CNH15" s="154"/>
      <c r="CNI15" s="154"/>
      <c r="CNJ15" s="154"/>
      <c r="CNK15" s="154"/>
      <c r="CNL15" s="154"/>
      <c r="CNM15" s="154"/>
      <c r="CNN15" s="154"/>
      <c r="CNO15" s="154"/>
      <c r="CNP15" s="154"/>
      <c r="CNQ15" s="154"/>
      <c r="CNR15" s="154"/>
      <c r="CNS15" s="154"/>
      <c r="CNT15" s="154"/>
      <c r="CNU15" s="154"/>
      <c r="CNV15" s="154"/>
      <c r="CNW15" s="154"/>
      <c r="CNX15" s="154"/>
      <c r="CNY15" s="154"/>
      <c r="CNZ15" s="154"/>
      <c r="COA15" s="154"/>
      <c r="COB15" s="154"/>
      <c r="COC15" s="154"/>
      <c r="COD15" s="154"/>
      <c r="COE15" s="154"/>
      <c r="COF15" s="154"/>
      <c r="COG15" s="154"/>
      <c r="COH15" s="154"/>
      <c r="COI15" s="154"/>
      <c r="COJ15" s="154"/>
      <c r="COK15" s="154"/>
      <c r="COL15" s="154"/>
      <c r="COM15" s="154"/>
      <c r="CON15" s="154"/>
      <c r="COO15" s="154"/>
      <c r="COP15" s="154"/>
      <c r="COQ15" s="154"/>
      <c r="COR15" s="154"/>
      <c r="COS15" s="154"/>
      <c r="COT15" s="154"/>
      <c r="COU15" s="154"/>
      <c r="COV15" s="154"/>
      <c r="COW15" s="154"/>
      <c r="COX15" s="154"/>
      <c r="COY15" s="154"/>
      <c r="COZ15" s="154"/>
      <c r="CPA15" s="154"/>
      <c r="CPB15" s="154"/>
      <c r="CPC15" s="154"/>
      <c r="CPD15" s="154"/>
      <c r="CPE15" s="154"/>
      <c r="CPF15" s="154"/>
      <c r="CPG15" s="154"/>
      <c r="CPH15" s="154"/>
      <c r="CPI15" s="154"/>
      <c r="CPJ15" s="154"/>
      <c r="CPK15" s="154"/>
      <c r="CPL15" s="154"/>
      <c r="CPM15" s="154"/>
      <c r="CPN15" s="154"/>
      <c r="CPO15" s="154"/>
      <c r="CPP15" s="154"/>
      <c r="CPQ15" s="154"/>
      <c r="CPR15" s="154"/>
      <c r="CPS15" s="154"/>
      <c r="CPT15" s="154"/>
      <c r="CPU15" s="154"/>
      <c r="CPV15" s="154"/>
      <c r="CPW15" s="154"/>
      <c r="CPX15" s="154"/>
      <c r="CPY15" s="154"/>
      <c r="CPZ15" s="154"/>
      <c r="CQA15" s="154"/>
      <c r="CQB15" s="154"/>
      <c r="CQC15" s="154"/>
      <c r="CQD15" s="154"/>
      <c r="CQE15" s="154"/>
      <c r="CQF15" s="154"/>
      <c r="CQG15" s="154"/>
      <c r="CQH15" s="154"/>
      <c r="CQI15" s="154"/>
      <c r="CQJ15" s="154"/>
      <c r="CQK15" s="154"/>
      <c r="CQL15" s="154"/>
      <c r="CQM15" s="154"/>
      <c r="CQN15" s="154"/>
      <c r="CQO15" s="154"/>
      <c r="CQP15" s="154"/>
      <c r="CQQ15" s="154"/>
      <c r="CQR15" s="154"/>
      <c r="CQS15" s="154"/>
      <c r="CQT15" s="154"/>
      <c r="CQU15" s="154"/>
      <c r="CQV15" s="154"/>
      <c r="CQW15" s="154"/>
      <c r="CQX15" s="154"/>
      <c r="CQY15" s="154"/>
      <c r="CQZ15" s="154"/>
      <c r="CRA15" s="154"/>
      <c r="CRB15" s="154"/>
      <c r="CRC15" s="154"/>
      <c r="CRD15" s="154"/>
      <c r="CRE15" s="154"/>
      <c r="CRF15" s="154"/>
      <c r="CRG15" s="154"/>
      <c r="CRH15" s="154"/>
      <c r="CRI15" s="154"/>
      <c r="CRJ15" s="154"/>
      <c r="CRK15" s="154"/>
      <c r="CRL15" s="154"/>
      <c r="CRM15" s="154"/>
      <c r="CRN15" s="154"/>
      <c r="CRO15" s="154"/>
      <c r="CRP15" s="154"/>
      <c r="CRQ15" s="154"/>
      <c r="CRR15" s="154"/>
      <c r="CRS15" s="154"/>
      <c r="CRT15" s="154"/>
      <c r="CRU15" s="154"/>
      <c r="CRV15" s="154"/>
      <c r="CRW15" s="154"/>
      <c r="CRX15" s="154"/>
      <c r="CRY15" s="154"/>
      <c r="CRZ15" s="154"/>
      <c r="CSA15" s="154"/>
      <c r="CSB15" s="154"/>
      <c r="CSC15" s="154"/>
      <c r="CSD15" s="154"/>
      <c r="CSE15" s="154"/>
      <c r="CSF15" s="154"/>
      <c r="CSG15" s="154"/>
      <c r="CSH15" s="154"/>
      <c r="CSI15" s="154"/>
      <c r="CSJ15" s="154"/>
      <c r="CSK15" s="154"/>
      <c r="CSL15" s="154"/>
      <c r="CSM15" s="154"/>
      <c r="CSN15" s="154"/>
      <c r="CSO15" s="154"/>
      <c r="CSP15" s="154"/>
      <c r="CSQ15" s="154"/>
      <c r="CSR15" s="154"/>
      <c r="CSS15" s="154"/>
      <c r="CST15" s="154"/>
      <c r="CSU15" s="154"/>
      <c r="CSV15" s="154"/>
      <c r="CSW15" s="154"/>
      <c r="CSX15" s="154"/>
      <c r="CSY15" s="154"/>
      <c r="CSZ15" s="154"/>
      <c r="CTA15" s="154"/>
      <c r="CTB15" s="154"/>
      <c r="CTC15" s="154"/>
      <c r="CTD15" s="154"/>
      <c r="CTE15" s="154"/>
      <c r="CTF15" s="154"/>
      <c r="CTG15" s="154"/>
      <c r="CTH15" s="154"/>
      <c r="CTI15" s="154"/>
      <c r="CTJ15" s="154"/>
      <c r="CTK15" s="154"/>
      <c r="CTL15" s="154"/>
      <c r="CTM15" s="154"/>
      <c r="CTN15" s="154"/>
      <c r="CTO15" s="154"/>
      <c r="CTP15" s="154"/>
      <c r="CTQ15" s="154"/>
      <c r="CTR15" s="154"/>
      <c r="CTS15" s="154"/>
      <c r="CTT15" s="154"/>
      <c r="CTU15" s="154"/>
      <c r="CTV15" s="154"/>
      <c r="CTW15" s="154"/>
      <c r="CTX15" s="154"/>
      <c r="CTY15" s="154"/>
      <c r="CTZ15" s="154"/>
      <c r="CUA15" s="154"/>
      <c r="CUB15" s="154"/>
      <c r="CUC15" s="154"/>
      <c r="CUD15" s="154"/>
      <c r="CUE15" s="154"/>
      <c r="CUF15" s="154"/>
      <c r="CUG15" s="154"/>
      <c r="CUH15" s="154"/>
      <c r="CUI15" s="154"/>
      <c r="CUJ15" s="154"/>
      <c r="CUK15" s="154"/>
      <c r="CUL15" s="154"/>
      <c r="CUM15" s="154"/>
      <c r="CUN15" s="154"/>
      <c r="CUO15" s="154"/>
      <c r="CUP15" s="154"/>
      <c r="CUQ15" s="154"/>
      <c r="CUR15" s="154"/>
      <c r="CUS15" s="154"/>
      <c r="CUT15" s="154"/>
      <c r="CUU15" s="154"/>
      <c r="CUV15" s="154"/>
      <c r="CUW15" s="154"/>
      <c r="CUX15" s="154"/>
      <c r="CUY15" s="154"/>
      <c r="CUZ15" s="154"/>
      <c r="CVA15" s="154"/>
      <c r="CVB15" s="154"/>
      <c r="CVC15" s="154"/>
      <c r="CVD15" s="154"/>
      <c r="CVE15" s="154"/>
      <c r="CVF15" s="154"/>
      <c r="CVG15" s="154"/>
      <c r="CVH15" s="154"/>
      <c r="CVI15" s="154"/>
      <c r="CVJ15" s="154"/>
      <c r="CVK15" s="154"/>
      <c r="CVL15" s="154"/>
      <c r="CVM15" s="154"/>
      <c r="CVN15" s="154"/>
      <c r="CVO15" s="154"/>
      <c r="CVP15" s="154"/>
      <c r="CVQ15" s="154"/>
      <c r="CVR15" s="154"/>
      <c r="CVS15" s="154"/>
      <c r="CVT15" s="154"/>
      <c r="CVU15" s="154"/>
      <c r="CVV15" s="154"/>
      <c r="CVW15" s="154"/>
      <c r="CVX15" s="154"/>
      <c r="CVY15" s="154"/>
      <c r="CVZ15" s="154"/>
      <c r="CWA15" s="154"/>
      <c r="CWB15" s="154"/>
      <c r="CWC15" s="154"/>
      <c r="CWD15" s="154"/>
      <c r="CWE15" s="154"/>
      <c r="CWF15" s="154"/>
      <c r="CWG15" s="154"/>
      <c r="CWH15" s="154"/>
      <c r="CWI15" s="154"/>
      <c r="CWJ15" s="154"/>
      <c r="CWK15" s="154"/>
      <c r="CWL15" s="154"/>
      <c r="CWM15" s="154"/>
      <c r="CWN15" s="154"/>
      <c r="CWO15" s="154"/>
      <c r="CWP15" s="154"/>
      <c r="CWQ15" s="154"/>
      <c r="CWR15" s="154"/>
      <c r="CWS15" s="154"/>
      <c r="CWT15" s="154"/>
      <c r="CWU15" s="154"/>
      <c r="CWV15" s="154"/>
      <c r="CWW15" s="154"/>
      <c r="CWX15" s="154"/>
      <c r="CWY15" s="154"/>
      <c r="CWZ15" s="154"/>
      <c r="CXA15" s="154"/>
      <c r="CXB15" s="154"/>
      <c r="CXC15" s="154"/>
      <c r="CXD15" s="154"/>
      <c r="CXE15" s="154"/>
      <c r="CXF15" s="154"/>
      <c r="CXG15" s="154"/>
      <c r="CXH15" s="154"/>
      <c r="CXI15" s="154"/>
      <c r="CXJ15" s="154"/>
      <c r="CXK15" s="154"/>
      <c r="CXL15" s="154"/>
      <c r="CXM15" s="154"/>
      <c r="CXN15" s="154"/>
      <c r="CXO15" s="154"/>
      <c r="CXP15" s="154"/>
      <c r="CXQ15" s="154"/>
      <c r="CXR15" s="154"/>
      <c r="CXS15" s="154"/>
      <c r="CXT15" s="154"/>
      <c r="CXU15" s="154"/>
      <c r="CXV15" s="154"/>
      <c r="CXW15" s="154"/>
      <c r="CXX15" s="154"/>
      <c r="CXY15" s="154"/>
      <c r="CXZ15" s="154"/>
      <c r="CYA15" s="154"/>
      <c r="CYB15" s="154"/>
      <c r="CYC15" s="154"/>
      <c r="CYD15" s="154"/>
      <c r="CYE15" s="154"/>
      <c r="CYF15" s="154"/>
      <c r="CYG15" s="154"/>
      <c r="CYH15" s="154"/>
      <c r="CYI15" s="154"/>
      <c r="CYJ15" s="154"/>
      <c r="CYK15" s="154"/>
      <c r="CYL15" s="154"/>
      <c r="CYM15" s="154"/>
      <c r="CYN15" s="154"/>
      <c r="CYO15" s="154"/>
      <c r="CYP15" s="154"/>
      <c r="CYQ15" s="154"/>
      <c r="CYR15" s="154"/>
      <c r="CYS15" s="154"/>
      <c r="CYT15" s="154"/>
      <c r="CYU15" s="154"/>
      <c r="CYV15" s="154"/>
      <c r="CYW15" s="154"/>
      <c r="CYX15" s="154"/>
      <c r="CYY15" s="154"/>
      <c r="CYZ15" s="154"/>
      <c r="CZA15" s="154"/>
      <c r="CZB15" s="154"/>
      <c r="CZC15" s="154"/>
      <c r="CZD15" s="154"/>
      <c r="CZE15" s="154"/>
      <c r="CZF15" s="154"/>
      <c r="CZG15" s="154"/>
      <c r="CZH15" s="154"/>
      <c r="CZI15" s="154"/>
      <c r="CZJ15" s="154"/>
      <c r="CZK15" s="154"/>
      <c r="CZL15" s="154"/>
      <c r="CZM15" s="154"/>
      <c r="CZN15" s="154"/>
      <c r="CZO15" s="154"/>
      <c r="CZP15" s="154"/>
      <c r="CZQ15" s="154"/>
      <c r="CZR15" s="154"/>
      <c r="CZS15" s="154"/>
      <c r="CZT15" s="154"/>
      <c r="CZU15" s="154"/>
      <c r="CZV15" s="154"/>
      <c r="CZW15" s="154"/>
      <c r="CZX15" s="154"/>
      <c r="CZY15" s="154"/>
      <c r="CZZ15" s="154"/>
      <c r="DAA15" s="154"/>
      <c r="DAB15" s="154"/>
      <c r="DAC15" s="154"/>
      <c r="DAD15" s="154"/>
      <c r="DAE15" s="154"/>
      <c r="DAF15" s="154"/>
      <c r="DAG15" s="154"/>
      <c r="DAH15" s="154"/>
      <c r="DAI15" s="154"/>
      <c r="DAJ15" s="154"/>
      <c r="DAK15" s="154"/>
      <c r="DAL15" s="154"/>
      <c r="DAM15" s="154"/>
      <c r="DAN15" s="154"/>
      <c r="DAO15" s="154"/>
      <c r="DAP15" s="154"/>
      <c r="DAQ15" s="154"/>
      <c r="DAR15" s="154"/>
      <c r="DAS15" s="154"/>
      <c r="DAT15" s="154"/>
      <c r="DAU15" s="154"/>
      <c r="DAV15" s="154"/>
      <c r="DAW15" s="154"/>
      <c r="DAX15" s="154"/>
      <c r="DAY15" s="154"/>
      <c r="DAZ15" s="154"/>
      <c r="DBA15" s="154"/>
      <c r="DBB15" s="154"/>
      <c r="DBC15" s="154"/>
      <c r="DBD15" s="154"/>
      <c r="DBE15" s="154"/>
      <c r="DBF15" s="154"/>
      <c r="DBG15" s="154"/>
      <c r="DBH15" s="154"/>
      <c r="DBI15" s="154"/>
      <c r="DBJ15" s="154"/>
      <c r="DBK15" s="154"/>
      <c r="DBL15" s="154"/>
      <c r="DBM15" s="154"/>
      <c r="DBN15" s="154"/>
      <c r="DBO15" s="154"/>
      <c r="DBP15" s="154"/>
      <c r="DBQ15" s="154"/>
      <c r="DBR15" s="154"/>
      <c r="DBS15" s="154"/>
      <c r="DBT15" s="154"/>
      <c r="DBU15" s="154"/>
      <c r="DBV15" s="154"/>
      <c r="DBW15" s="154"/>
      <c r="DBX15" s="154"/>
      <c r="DBY15" s="154"/>
      <c r="DBZ15" s="154"/>
      <c r="DCA15" s="154"/>
      <c r="DCB15" s="154"/>
      <c r="DCC15" s="154"/>
      <c r="DCD15" s="154"/>
      <c r="DCE15" s="154"/>
      <c r="DCF15" s="154"/>
      <c r="DCG15" s="154"/>
      <c r="DCH15" s="154"/>
      <c r="DCI15" s="154"/>
      <c r="DCJ15" s="154"/>
      <c r="DCK15" s="154"/>
      <c r="DCL15" s="154"/>
      <c r="DCM15" s="154"/>
      <c r="DCN15" s="154"/>
      <c r="DCO15" s="154"/>
      <c r="DCP15" s="154"/>
      <c r="DCQ15" s="154"/>
      <c r="DCR15" s="154"/>
      <c r="DCS15" s="154"/>
      <c r="DCT15" s="154"/>
      <c r="DCU15" s="154"/>
      <c r="DCV15" s="154"/>
      <c r="DCW15" s="154"/>
      <c r="DCX15" s="154"/>
      <c r="DCY15" s="154"/>
      <c r="DCZ15" s="154"/>
      <c r="DDA15" s="154"/>
      <c r="DDB15" s="154"/>
      <c r="DDC15" s="154"/>
      <c r="DDD15" s="154"/>
      <c r="DDE15" s="154"/>
      <c r="DDF15" s="154"/>
      <c r="DDG15" s="154"/>
      <c r="DDH15" s="154"/>
      <c r="DDI15" s="154"/>
      <c r="DDJ15" s="154"/>
      <c r="DDK15" s="154"/>
      <c r="DDL15" s="154"/>
      <c r="DDM15" s="154"/>
      <c r="DDN15" s="154"/>
      <c r="DDO15" s="154"/>
      <c r="DDP15" s="154"/>
      <c r="DDQ15" s="154"/>
      <c r="DDR15" s="154"/>
      <c r="DDS15" s="154"/>
      <c r="DDT15" s="154"/>
      <c r="DDU15" s="154"/>
      <c r="DDV15" s="154"/>
      <c r="DDW15" s="154"/>
      <c r="DDX15" s="154"/>
      <c r="DDY15" s="154"/>
      <c r="DDZ15" s="154"/>
      <c r="DEA15" s="154"/>
      <c r="DEB15" s="154"/>
      <c r="DEC15" s="154"/>
      <c r="DED15" s="154"/>
      <c r="DEE15" s="154"/>
      <c r="DEF15" s="154"/>
      <c r="DEG15" s="154"/>
      <c r="DEH15" s="154"/>
      <c r="DEI15" s="154"/>
      <c r="DEJ15" s="154"/>
      <c r="DEK15" s="154"/>
      <c r="DEL15" s="154"/>
      <c r="DEM15" s="154"/>
      <c r="DEN15" s="154"/>
      <c r="DEO15" s="154"/>
      <c r="DEP15" s="154"/>
      <c r="DEQ15" s="154"/>
      <c r="DER15" s="154"/>
      <c r="DES15" s="154"/>
      <c r="DET15" s="154"/>
      <c r="DEU15" s="154"/>
      <c r="DEV15" s="154"/>
      <c r="DEW15" s="154"/>
      <c r="DEX15" s="154"/>
      <c r="DEY15" s="154"/>
      <c r="DEZ15" s="154"/>
      <c r="DFA15" s="154"/>
      <c r="DFB15" s="154"/>
      <c r="DFC15" s="154"/>
      <c r="DFD15" s="154"/>
      <c r="DFE15" s="154"/>
      <c r="DFF15" s="154"/>
      <c r="DFG15" s="154"/>
      <c r="DFH15" s="154"/>
      <c r="DFI15" s="154"/>
      <c r="DFJ15" s="154"/>
      <c r="DFK15" s="154"/>
      <c r="DFL15" s="154"/>
      <c r="DFM15" s="154"/>
      <c r="DFN15" s="154"/>
      <c r="DFO15" s="154"/>
      <c r="DFP15" s="154"/>
      <c r="DFQ15" s="154"/>
      <c r="DFR15" s="154"/>
      <c r="DFS15" s="154"/>
      <c r="DFT15" s="154"/>
      <c r="DFU15" s="154"/>
      <c r="DFV15" s="154"/>
      <c r="DFW15" s="154"/>
      <c r="DFX15" s="154"/>
      <c r="DFY15" s="154"/>
      <c r="DFZ15" s="154"/>
      <c r="DGA15" s="154"/>
      <c r="DGB15" s="154"/>
      <c r="DGC15" s="154"/>
      <c r="DGD15" s="154"/>
      <c r="DGE15" s="154"/>
      <c r="DGF15" s="154"/>
      <c r="DGG15" s="154"/>
      <c r="DGH15" s="154"/>
      <c r="DGI15" s="154"/>
      <c r="DGJ15" s="154"/>
      <c r="DGK15" s="154"/>
      <c r="DGL15" s="154"/>
      <c r="DGM15" s="154"/>
      <c r="DGN15" s="154"/>
      <c r="DGO15" s="154"/>
      <c r="DGP15" s="154"/>
      <c r="DGQ15" s="154"/>
      <c r="DGR15" s="154"/>
      <c r="DGS15" s="154"/>
      <c r="DGT15" s="154"/>
      <c r="DGU15" s="154"/>
      <c r="DGV15" s="154"/>
      <c r="DGW15" s="154"/>
      <c r="DGX15" s="154"/>
      <c r="DGY15" s="154"/>
      <c r="DGZ15" s="154"/>
      <c r="DHA15" s="154"/>
      <c r="DHB15" s="154"/>
      <c r="DHC15" s="154"/>
      <c r="DHD15" s="154"/>
      <c r="DHE15" s="154"/>
      <c r="DHF15" s="154"/>
      <c r="DHG15" s="154"/>
      <c r="DHH15" s="154"/>
      <c r="DHI15" s="154"/>
      <c r="DHJ15" s="154"/>
      <c r="DHK15" s="154"/>
      <c r="DHL15" s="154"/>
      <c r="DHM15" s="154"/>
      <c r="DHN15" s="154"/>
      <c r="DHO15" s="154"/>
      <c r="DHP15" s="154"/>
      <c r="DHQ15" s="154"/>
      <c r="DHR15" s="154"/>
      <c r="DHS15" s="154"/>
      <c r="DHT15" s="154"/>
      <c r="DHU15" s="154"/>
      <c r="DHV15" s="154"/>
      <c r="DHW15" s="154"/>
      <c r="DHX15" s="154"/>
      <c r="DHY15" s="154"/>
      <c r="DHZ15" s="154"/>
      <c r="DIA15" s="154"/>
      <c r="DIB15" s="154"/>
      <c r="DIC15" s="154"/>
      <c r="DID15" s="154"/>
      <c r="DIE15" s="154"/>
      <c r="DIF15" s="154"/>
      <c r="DIG15" s="154"/>
      <c r="DIH15" s="154"/>
      <c r="DII15" s="154"/>
      <c r="DIJ15" s="154"/>
      <c r="DIK15" s="154"/>
      <c r="DIL15" s="154"/>
      <c r="DIM15" s="154"/>
      <c r="DIN15" s="154"/>
      <c r="DIO15" s="154"/>
      <c r="DIP15" s="154"/>
      <c r="DIQ15" s="154"/>
      <c r="DIR15" s="154"/>
      <c r="DIS15" s="154"/>
      <c r="DIT15" s="154"/>
      <c r="DIU15" s="154"/>
      <c r="DIV15" s="154"/>
      <c r="DIW15" s="154"/>
      <c r="DIX15" s="154"/>
      <c r="DIY15" s="154"/>
      <c r="DIZ15" s="154"/>
      <c r="DJA15" s="154"/>
      <c r="DJB15" s="154"/>
      <c r="DJC15" s="154"/>
      <c r="DJD15" s="154"/>
      <c r="DJE15" s="154"/>
      <c r="DJF15" s="154"/>
      <c r="DJG15" s="154"/>
      <c r="DJH15" s="154"/>
      <c r="DJI15" s="154"/>
      <c r="DJJ15" s="154"/>
      <c r="DJK15" s="154"/>
      <c r="DJL15" s="154"/>
      <c r="DJM15" s="154"/>
      <c r="DJN15" s="154"/>
      <c r="DJO15" s="154"/>
      <c r="DJP15" s="154"/>
      <c r="DJQ15" s="154"/>
      <c r="DJR15" s="154"/>
      <c r="DJS15" s="154"/>
      <c r="DJT15" s="154"/>
      <c r="DJU15" s="154"/>
      <c r="DJV15" s="154"/>
      <c r="DJW15" s="154"/>
      <c r="DJX15" s="154"/>
      <c r="DJY15" s="154"/>
      <c r="DJZ15" s="154"/>
      <c r="DKA15" s="154"/>
      <c r="DKB15" s="154"/>
      <c r="DKC15" s="154"/>
      <c r="DKD15" s="154"/>
      <c r="DKE15" s="154"/>
      <c r="DKF15" s="154"/>
      <c r="DKG15" s="154"/>
      <c r="DKH15" s="154"/>
      <c r="DKI15" s="154"/>
      <c r="DKJ15" s="154"/>
      <c r="DKK15" s="154"/>
      <c r="DKL15" s="154"/>
      <c r="DKM15" s="154"/>
      <c r="DKN15" s="154"/>
      <c r="DKO15" s="154"/>
      <c r="DKP15" s="154"/>
      <c r="DKQ15" s="154"/>
      <c r="DKR15" s="154"/>
      <c r="DKS15" s="154"/>
      <c r="DKT15" s="154"/>
      <c r="DKU15" s="154"/>
      <c r="DKV15" s="154"/>
      <c r="DKW15" s="154"/>
      <c r="DKX15" s="154"/>
      <c r="DKY15" s="154"/>
      <c r="DKZ15" s="154"/>
      <c r="DLA15" s="154"/>
      <c r="DLB15" s="154"/>
      <c r="DLC15" s="154"/>
      <c r="DLD15" s="154"/>
      <c r="DLE15" s="154"/>
      <c r="DLF15" s="154"/>
      <c r="DLG15" s="154"/>
      <c r="DLH15" s="154"/>
      <c r="DLI15" s="154"/>
      <c r="DLJ15" s="154"/>
      <c r="DLK15" s="154"/>
      <c r="DLL15" s="154"/>
      <c r="DLM15" s="154"/>
      <c r="DLN15" s="154"/>
      <c r="DLO15" s="154"/>
      <c r="DLP15" s="154"/>
      <c r="DLQ15" s="154"/>
      <c r="DLR15" s="154"/>
      <c r="DLS15" s="154"/>
      <c r="DLT15" s="154"/>
      <c r="DLU15" s="154"/>
      <c r="DLV15" s="154"/>
      <c r="DLW15" s="154"/>
      <c r="DLX15" s="154"/>
      <c r="DLY15" s="154"/>
      <c r="DLZ15" s="154"/>
      <c r="DMA15" s="154"/>
      <c r="DMB15" s="154"/>
      <c r="DMC15" s="154"/>
      <c r="DMD15" s="154"/>
      <c r="DME15" s="154"/>
      <c r="DMF15" s="154"/>
      <c r="DMG15" s="154"/>
      <c r="DMH15" s="154"/>
      <c r="DMI15" s="154"/>
      <c r="DMJ15" s="154"/>
      <c r="DMK15" s="154"/>
      <c r="DML15" s="154"/>
      <c r="DMM15" s="154"/>
      <c r="DMN15" s="154"/>
      <c r="DMO15" s="154"/>
      <c r="DMP15" s="154"/>
      <c r="DMQ15" s="154"/>
      <c r="DMR15" s="154"/>
      <c r="DMS15" s="154"/>
      <c r="DMT15" s="154"/>
      <c r="DMU15" s="154"/>
      <c r="DMV15" s="154"/>
      <c r="DMW15" s="154"/>
      <c r="DMX15" s="154"/>
      <c r="DMY15" s="154"/>
      <c r="DMZ15" s="154"/>
      <c r="DNA15" s="154"/>
      <c r="DNB15" s="154"/>
      <c r="DNC15" s="154"/>
      <c r="DND15" s="154"/>
      <c r="DNE15" s="154"/>
      <c r="DNF15" s="154"/>
      <c r="DNG15" s="154"/>
      <c r="DNH15" s="154"/>
      <c r="DNI15" s="154"/>
      <c r="DNJ15" s="154"/>
      <c r="DNK15" s="154"/>
      <c r="DNL15" s="154"/>
      <c r="DNM15" s="154"/>
      <c r="DNN15" s="154"/>
      <c r="DNO15" s="154"/>
      <c r="DNP15" s="154"/>
      <c r="DNQ15" s="154"/>
      <c r="DNR15" s="154"/>
      <c r="DNS15" s="154"/>
      <c r="DNT15" s="154"/>
      <c r="DNU15" s="154"/>
      <c r="DNV15" s="154"/>
      <c r="DNW15" s="154"/>
      <c r="DNX15" s="154"/>
      <c r="DNY15" s="154"/>
      <c r="DNZ15" s="154"/>
      <c r="DOA15" s="154"/>
      <c r="DOB15" s="154"/>
      <c r="DOC15" s="154"/>
      <c r="DOD15" s="154"/>
      <c r="DOE15" s="154"/>
      <c r="DOF15" s="154"/>
      <c r="DOG15" s="154"/>
      <c r="DOH15" s="154"/>
      <c r="DOI15" s="154"/>
      <c r="DOJ15" s="154"/>
      <c r="DOK15" s="154"/>
      <c r="DOL15" s="154"/>
      <c r="DOM15" s="154"/>
      <c r="DON15" s="154"/>
      <c r="DOO15" s="154"/>
      <c r="DOP15" s="154"/>
      <c r="DOQ15" s="154"/>
      <c r="DOR15" s="154"/>
      <c r="DOS15" s="154"/>
      <c r="DOT15" s="154"/>
      <c r="DOU15" s="154"/>
      <c r="DOV15" s="154"/>
      <c r="DOW15" s="154"/>
      <c r="DOX15" s="154"/>
      <c r="DOY15" s="154"/>
      <c r="DOZ15" s="154"/>
      <c r="DPA15" s="154"/>
      <c r="DPB15" s="154"/>
      <c r="DPC15" s="154"/>
      <c r="DPD15" s="154"/>
      <c r="DPE15" s="154"/>
      <c r="DPF15" s="154"/>
      <c r="DPG15" s="154"/>
      <c r="DPH15" s="154"/>
      <c r="DPI15" s="154"/>
      <c r="DPJ15" s="154"/>
      <c r="DPK15" s="154"/>
      <c r="DPL15" s="154"/>
      <c r="DPM15" s="154"/>
      <c r="DPN15" s="154"/>
      <c r="DPO15" s="154"/>
      <c r="DPP15" s="154"/>
      <c r="DPQ15" s="154"/>
      <c r="DPR15" s="154"/>
      <c r="DPS15" s="154"/>
      <c r="DPT15" s="154"/>
      <c r="DPU15" s="154"/>
      <c r="DPV15" s="154"/>
      <c r="DPW15" s="154"/>
      <c r="DPX15" s="154"/>
      <c r="DPY15" s="154"/>
      <c r="DPZ15" s="154"/>
      <c r="DQA15" s="154"/>
      <c r="DQB15" s="154"/>
      <c r="DQC15" s="154"/>
      <c r="DQD15" s="154"/>
      <c r="DQE15" s="154"/>
      <c r="DQF15" s="154"/>
      <c r="DQG15" s="154"/>
      <c r="DQH15" s="154"/>
      <c r="DQI15" s="154"/>
      <c r="DQJ15" s="154"/>
      <c r="DQK15" s="154"/>
      <c r="DQL15" s="154"/>
      <c r="DQM15" s="154"/>
      <c r="DQN15" s="154"/>
      <c r="DQO15" s="154"/>
      <c r="DQP15" s="154"/>
      <c r="DQQ15" s="154"/>
      <c r="DQR15" s="154"/>
      <c r="DQS15" s="154"/>
      <c r="DQT15" s="154"/>
      <c r="DQU15" s="154"/>
      <c r="DQV15" s="154"/>
      <c r="DQW15" s="154"/>
      <c r="DQX15" s="154"/>
      <c r="DQY15" s="154"/>
      <c r="DQZ15" s="154"/>
      <c r="DRA15" s="154"/>
      <c r="DRB15" s="154"/>
      <c r="DRC15" s="154"/>
      <c r="DRD15" s="154"/>
      <c r="DRE15" s="154"/>
      <c r="DRF15" s="154"/>
      <c r="DRG15" s="154"/>
      <c r="DRH15" s="154"/>
      <c r="DRI15" s="154"/>
      <c r="DRJ15" s="154"/>
      <c r="DRK15" s="154"/>
      <c r="DRL15" s="154"/>
      <c r="DRM15" s="154"/>
      <c r="DRN15" s="154"/>
      <c r="DRO15" s="154"/>
      <c r="DRP15" s="154"/>
      <c r="DRQ15" s="154"/>
      <c r="DRR15" s="154"/>
      <c r="DRS15" s="154"/>
      <c r="DRT15" s="154"/>
      <c r="DRU15" s="154"/>
      <c r="DRV15" s="154"/>
      <c r="DRW15" s="154"/>
      <c r="DRX15" s="154"/>
      <c r="DRY15" s="154"/>
      <c r="DRZ15" s="154"/>
      <c r="DSA15" s="154"/>
      <c r="DSB15" s="154"/>
      <c r="DSC15" s="154"/>
      <c r="DSD15" s="154"/>
      <c r="DSE15" s="154"/>
      <c r="DSF15" s="154"/>
      <c r="DSG15" s="154"/>
      <c r="DSH15" s="154"/>
      <c r="DSI15" s="154"/>
      <c r="DSJ15" s="154"/>
      <c r="DSK15" s="154"/>
      <c r="DSL15" s="154"/>
      <c r="DSM15" s="154"/>
      <c r="DSN15" s="154"/>
      <c r="DSO15" s="154"/>
      <c r="DSP15" s="154"/>
      <c r="DSQ15" s="154"/>
      <c r="DSR15" s="154"/>
      <c r="DSS15" s="154"/>
      <c r="DST15" s="154"/>
      <c r="DSU15" s="154"/>
      <c r="DSV15" s="154"/>
      <c r="DSW15" s="154"/>
      <c r="DSX15" s="154"/>
      <c r="DSY15" s="154"/>
      <c r="DSZ15" s="154"/>
      <c r="DTA15" s="154"/>
      <c r="DTB15" s="154"/>
      <c r="DTC15" s="154"/>
      <c r="DTD15" s="154"/>
      <c r="DTE15" s="154"/>
      <c r="DTF15" s="154"/>
      <c r="DTG15" s="154"/>
      <c r="DTH15" s="154"/>
      <c r="DTI15" s="154"/>
      <c r="DTJ15" s="154"/>
      <c r="DTK15" s="154"/>
      <c r="DTL15" s="154"/>
      <c r="DTM15" s="154"/>
      <c r="DTN15" s="154"/>
      <c r="DTO15" s="154"/>
      <c r="DTP15" s="154"/>
      <c r="DTQ15" s="154"/>
      <c r="DTR15" s="154"/>
      <c r="DTS15" s="154"/>
      <c r="DTT15" s="154"/>
      <c r="DTU15" s="154"/>
      <c r="DTV15" s="154"/>
      <c r="DTW15" s="154"/>
      <c r="DTX15" s="154"/>
      <c r="DTY15" s="154"/>
      <c r="DTZ15" s="154"/>
      <c r="DUA15" s="154"/>
      <c r="DUB15" s="154"/>
      <c r="DUC15" s="154"/>
      <c r="DUD15" s="154"/>
      <c r="DUE15" s="154"/>
      <c r="DUF15" s="154"/>
      <c r="DUG15" s="154"/>
      <c r="DUH15" s="154"/>
      <c r="DUI15" s="154"/>
      <c r="DUJ15" s="154"/>
      <c r="DUK15" s="154"/>
      <c r="DUL15" s="154"/>
      <c r="DUM15" s="154"/>
      <c r="DUN15" s="154"/>
      <c r="DUO15" s="154"/>
      <c r="DUP15" s="154"/>
      <c r="DUQ15" s="154"/>
      <c r="DUR15" s="154"/>
      <c r="DUS15" s="154"/>
      <c r="DUT15" s="154"/>
      <c r="DUU15" s="154"/>
      <c r="DUV15" s="154"/>
      <c r="DUW15" s="154"/>
      <c r="DUX15" s="154"/>
      <c r="DUY15" s="154"/>
      <c r="DUZ15" s="154"/>
      <c r="DVA15" s="154"/>
      <c r="DVB15" s="154"/>
      <c r="DVC15" s="154"/>
      <c r="DVD15" s="154"/>
      <c r="DVE15" s="154"/>
      <c r="DVF15" s="154"/>
      <c r="DVG15" s="154"/>
      <c r="DVH15" s="154"/>
      <c r="DVI15" s="154"/>
      <c r="DVJ15" s="154"/>
      <c r="DVK15" s="154"/>
      <c r="DVL15" s="154"/>
      <c r="DVM15" s="154"/>
      <c r="DVN15" s="154"/>
      <c r="DVO15" s="154"/>
      <c r="DVP15" s="154"/>
      <c r="DVQ15" s="154"/>
      <c r="DVR15" s="154"/>
      <c r="DVS15" s="154"/>
      <c r="DVT15" s="154"/>
      <c r="DVU15" s="154"/>
      <c r="DVV15" s="154"/>
      <c r="DVW15" s="154"/>
      <c r="DVX15" s="154"/>
      <c r="DVY15" s="154"/>
      <c r="DVZ15" s="154"/>
      <c r="DWA15" s="154"/>
      <c r="DWB15" s="154"/>
      <c r="DWC15" s="154"/>
      <c r="DWD15" s="154"/>
      <c r="DWE15" s="154"/>
      <c r="DWF15" s="154"/>
      <c r="DWG15" s="154"/>
      <c r="DWH15" s="154"/>
      <c r="DWI15" s="154"/>
      <c r="DWJ15" s="154"/>
      <c r="DWK15" s="154"/>
      <c r="DWL15" s="154"/>
      <c r="DWM15" s="154"/>
      <c r="DWN15" s="154"/>
      <c r="DWO15" s="154"/>
      <c r="DWP15" s="154"/>
      <c r="DWQ15" s="154"/>
      <c r="DWR15" s="154"/>
      <c r="DWS15" s="154"/>
      <c r="DWT15" s="154"/>
      <c r="DWU15" s="154"/>
      <c r="DWV15" s="154"/>
      <c r="DWW15" s="154"/>
      <c r="DWX15" s="154"/>
      <c r="DWY15" s="154"/>
      <c r="DWZ15" s="154"/>
      <c r="DXA15" s="154"/>
      <c r="DXB15" s="154"/>
      <c r="DXC15" s="154"/>
      <c r="DXD15" s="154"/>
      <c r="DXE15" s="154"/>
      <c r="DXF15" s="154"/>
      <c r="DXG15" s="154"/>
      <c r="DXH15" s="154"/>
      <c r="DXI15" s="154"/>
      <c r="DXJ15" s="154"/>
      <c r="DXK15" s="154"/>
      <c r="DXL15" s="154"/>
      <c r="DXM15" s="154"/>
      <c r="DXN15" s="154"/>
      <c r="DXO15" s="154"/>
      <c r="DXP15" s="154"/>
      <c r="DXQ15" s="154"/>
      <c r="DXR15" s="154"/>
      <c r="DXS15" s="154"/>
      <c r="DXT15" s="154"/>
      <c r="DXU15" s="154"/>
      <c r="DXV15" s="154"/>
      <c r="DXW15" s="154"/>
      <c r="DXX15" s="154"/>
      <c r="DXY15" s="154"/>
      <c r="DXZ15" s="154"/>
      <c r="DYA15" s="154"/>
      <c r="DYB15" s="154"/>
      <c r="DYC15" s="154"/>
      <c r="DYD15" s="154"/>
      <c r="DYE15" s="154"/>
      <c r="DYF15" s="154"/>
      <c r="DYG15" s="154"/>
      <c r="DYH15" s="154"/>
      <c r="DYI15" s="154"/>
      <c r="DYJ15" s="154"/>
      <c r="DYK15" s="154"/>
      <c r="DYL15" s="154"/>
      <c r="DYM15" s="154"/>
      <c r="DYN15" s="154"/>
      <c r="DYO15" s="154"/>
      <c r="DYP15" s="154"/>
      <c r="DYQ15" s="154"/>
      <c r="DYR15" s="154"/>
      <c r="DYS15" s="154"/>
      <c r="DYT15" s="154"/>
      <c r="DYU15" s="154"/>
      <c r="DYV15" s="154"/>
      <c r="DYW15" s="154"/>
      <c r="DYX15" s="154"/>
      <c r="DYY15" s="154"/>
      <c r="DYZ15" s="154"/>
      <c r="DZA15" s="154"/>
      <c r="DZB15" s="154"/>
      <c r="DZC15" s="154"/>
      <c r="DZD15" s="154"/>
      <c r="DZE15" s="154"/>
      <c r="DZF15" s="154"/>
      <c r="DZG15" s="154"/>
      <c r="DZH15" s="154"/>
      <c r="DZI15" s="154"/>
      <c r="DZJ15" s="154"/>
      <c r="DZK15" s="154"/>
      <c r="DZL15" s="154"/>
      <c r="DZM15" s="154"/>
      <c r="DZN15" s="154"/>
      <c r="DZO15" s="154"/>
      <c r="DZP15" s="154"/>
      <c r="DZQ15" s="154"/>
      <c r="DZR15" s="154"/>
      <c r="DZS15" s="154"/>
      <c r="DZT15" s="154"/>
      <c r="DZU15" s="154"/>
      <c r="DZV15" s="154"/>
      <c r="DZW15" s="154"/>
      <c r="DZX15" s="154"/>
      <c r="DZY15" s="154"/>
      <c r="DZZ15" s="154"/>
      <c r="EAA15" s="154"/>
      <c r="EAB15" s="154"/>
      <c r="EAC15" s="154"/>
      <c r="EAD15" s="154"/>
      <c r="EAE15" s="154"/>
      <c r="EAF15" s="154"/>
      <c r="EAG15" s="154"/>
      <c r="EAH15" s="154"/>
      <c r="EAI15" s="154"/>
      <c r="EAJ15" s="154"/>
      <c r="EAK15" s="154"/>
      <c r="EAL15" s="154"/>
      <c r="EAM15" s="154"/>
      <c r="EAN15" s="154"/>
      <c r="EAO15" s="154"/>
      <c r="EAP15" s="154"/>
      <c r="EAQ15" s="154"/>
      <c r="EAR15" s="154"/>
      <c r="EAS15" s="154"/>
      <c r="EAT15" s="154"/>
      <c r="EAU15" s="154"/>
      <c r="EAV15" s="154"/>
      <c r="EAW15" s="154"/>
      <c r="EAX15" s="154"/>
      <c r="EAY15" s="154"/>
      <c r="EAZ15" s="154"/>
      <c r="EBA15" s="154"/>
      <c r="EBB15" s="154"/>
      <c r="EBC15" s="154"/>
      <c r="EBD15" s="154"/>
      <c r="EBE15" s="154"/>
      <c r="EBF15" s="154"/>
      <c r="EBG15" s="154"/>
      <c r="EBH15" s="154"/>
      <c r="EBI15" s="154"/>
      <c r="EBJ15" s="154"/>
      <c r="EBK15" s="154"/>
      <c r="EBL15" s="154"/>
      <c r="EBM15" s="154"/>
      <c r="EBN15" s="154"/>
      <c r="EBO15" s="154"/>
      <c r="EBP15" s="154"/>
      <c r="EBQ15" s="154"/>
      <c r="EBR15" s="154"/>
      <c r="EBS15" s="154"/>
      <c r="EBT15" s="154"/>
      <c r="EBU15" s="154"/>
      <c r="EBV15" s="154"/>
      <c r="EBW15" s="154"/>
      <c r="EBX15" s="154"/>
      <c r="EBY15" s="154"/>
      <c r="EBZ15" s="154"/>
      <c r="ECA15" s="154"/>
      <c r="ECB15" s="154"/>
      <c r="ECC15" s="154"/>
      <c r="ECD15" s="154"/>
      <c r="ECE15" s="154"/>
      <c r="ECF15" s="154"/>
      <c r="ECG15" s="154"/>
      <c r="ECH15" s="154"/>
      <c r="ECI15" s="154"/>
      <c r="ECJ15" s="154"/>
      <c r="ECK15" s="154"/>
      <c r="ECL15" s="154"/>
      <c r="ECM15" s="154"/>
      <c r="ECN15" s="154"/>
      <c r="ECO15" s="154"/>
      <c r="ECP15" s="154"/>
      <c r="ECQ15" s="154"/>
      <c r="ECR15" s="154"/>
      <c r="ECS15" s="154"/>
      <c r="ECT15" s="154"/>
      <c r="ECU15" s="154"/>
      <c r="ECV15" s="154"/>
      <c r="ECW15" s="154"/>
      <c r="ECX15" s="154"/>
      <c r="ECY15" s="154"/>
      <c r="ECZ15" s="154"/>
      <c r="EDA15" s="154"/>
      <c r="EDB15" s="154"/>
      <c r="EDC15" s="154"/>
      <c r="EDD15" s="154"/>
      <c r="EDE15" s="154"/>
      <c r="EDF15" s="154"/>
      <c r="EDG15" s="154"/>
      <c r="EDH15" s="154"/>
      <c r="EDI15" s="154"/>
      <c r="EDJ15" s="154"/>
      <c r="EDK15" s="154"/>
      <c r="EDL15" s="154"/>
      <c r="EDM15" s="154"/>
      <c r="EDN15" s="154"/>
      <c r="EDO15" s="154"/>
      <c r="EDP15" s="154"/>
      <c r="EDQ15" s="154"/>
      <c r="EDR15" s="154"/>
      <c r="EDS15" s="154"/>
      <c r="EDT15" s="154"/>
      <c r="EDU15" s="154"/>
      <c r="EDV15" s="154"/>
      <c r="EDW15" s="154"/>
      <c r="EDX15" s="154"/>
      <c r="EDY15" s="154"/>
      <c r="EDZ15" s="154"/>
      <c r="EEA15" s="154"/>
      <c r="EEB15" s="154"/>
      <c r="EEC15" s="154"/>
      <c r="EED15" s="154"/>
      <c r="EEE15" s="154"/>
      <c r="EEF15" s="154"/>
      <c r="EEG15" s="154"/>
      <c r="EEH15" s="154"/>
      <c r="EEI15" s="154"/>
      <c r="EEJ15" s="154"/>
      <c r="EEK15" s="154"/>
      <c r="EEL15" s="154"/>
      <c r="EEM15" s="154"/>
      <c r="EEN15" s="154"/>
      <c r="EEO15" s="154"/>
      <c r="EEP15" s="154"/>
      <c r="EEQ15" s="154"/>
      <c r="EER15" s="154"/>
      <c r="EES15" s="154"/>
      <c r="EET15" s="154"/>
      <c r="EEU15" s="154"/>
      <c r="EEV15" s="154"/>
      <c r="EEW15" s="154"/>
      <c r="EEX15" s="154"/>
      <c r="EEY15" s="154"/>
      <c r="EEZ15" s="154"/>
      <c r="EFA15" s="154"/>
      <c r="EFB15" s="154"/>
      <c r="EFC15" s="154"/>
      <c r="EFD15" s="154"/>
      <c r="EFE15" s="154"/>
      <c r="EFF15" s="154"/>
      <c r="EFG15" s="154"/>
      <c r="EFH15" s="154"/>
      <c r="EFI15" s="154"/>
      <c r="EFJ15" s="154"/>
      <c r="EFK15" s="154"/>
      <c r="EFL15" s="154"/>
      <c r="EFM15" s="154"/>
      <c r="EFN15" s="154"/>
      <c r="EFO15" s="154"/>
      <c r="EFP15" s="154"/>
      <c r="EFQ15" s="154"/>
      <c r="EFR15" s="154"/>
      <c r="EFS15" s="154"/>
      <c r="EFT15" s="154"/>
      <c r="EFU15" s="154"/>
      <c r="EFV15" s="154"/>
      <c r="EFW15" s="154"/>
      <c r="EFX15" s="154"/>
      <c r="EFY15" s="154"/>
      <c r="EFZ15" s="154"/>
      <c r="EGA15" s="154"/>
      <c r="EGB15" s="154"/>
      <c r="EGC15" s="154"/>
      <c r="EGD15" s="154"/>
      <c r="EGE15" s="154"/>
      <c r="EGF15" s="154"/>
      <c r="EGG15" s="154"/>
      <c r="EGH15" s="154"/>
      <c r="EGI15" s="154"/>
      <c r="EGJ15" s="154"/>
      <c r="EGK15" s="154"/>
      <c r="EGL15" s="154"/>
      <c r="EGM15" s="154"/>
      <c r="EGN15" s="154"/>
      <c r="EGO15" s="154"/>
      <c r="EGP15" s="154"/>
      <c r="EGQ15" s="154"/>
      <c r="EGR15" s="154"/>
      <c r="EGS15" s="154"/>
      <c r="EGT15" s="154"/>
      <c r="EGU15" s="154"/>
      <c r="EGV15" s="154"/>
      <c r="EGW15" s="154"/>
      <c r="EGX15" s="154"/>
      <c r="EGY15" s="154"/>
      <c r="EGZ15" s="154"/>
      <c r="EHA15" s="154"/>
      <c r="EHB15" s="154"/>
      <c r="EHC15" s="154"/>
      <c r="EHD15" s="154"/>
      <c r="EHE15" s="154"/>
      <c r="EHF15" s="154"/>
      <c r="EHG15" s="154"/>
      <c r="EHH15" s="154"/>
      <c r="EHI15" s="154"/>
      <c r="EHJ15" s="154"/>
      <c r="EHK15" s="154"/>
      <c r="EHL15" s="154"/>
      <c r="EHM15" s="154"/>
      <c r="EHN15" s="154"/>
      <c r="EHO15" s="154"/>
      <c r="EHP15" s="154"/>
      <c r="EHQ15" s="154"/>
      <c r="EHR15" s="154"/>
      <c r="EHS15" s="154"/>
      <c r="EHT15" s="154"/>
      <c r="EHU15" s="154"/>
      <c r="EHV15" s="154"/>
      <c r="EHW15" s="154"/>
      <c r="EHX15" s="154"/>
      <c r="EHY15" s="154"/>
      <c r="EHZ15" s="154"/>
      <c r="EIA15" s="154"/>
      <c r="EIB15" s="154"/>
      <c r="EIC15" s="154"/>
      <c r="EID15" s="154"/>
      <c r="EIE15" s="154"/>
      <c r="EIF15" s="154"/>
      <c r="EIG15" s="154"/>
      <c r="EIH15" s="154"/>
      <c r="EII15" s="154"/>
      <c r="EIJ15" s="154"/>
      <c r="EIK15" s="154"/>
      <c r="EIL15" s="154"/>
      <c r="EIM15" s="154"/>
      <c r="EIN15" s="154"/>
      <c r="EIO15" s="154"/>
      <c r="EIP15" s="154"/>
      <c r="EIQ15" s="154"/>
      <c r="EIR15" s="154"/>
      <c r="EIS15" s="154"/>
      <c r="EIT15" s="154"/>
      <c r="EIU15" s="154"/>
      <c r="EIV15" s="154"/>
      <c r="EIW15" s="154"/>
      <c r="EIX15" s="154"/>
      <c r="EIY15" s="154"/>
      <c r="EIZ15" s="154"/>
      <c r="EJA15" s="154"/>
      <c r="EJB15" s="154"/>
      <c r="EJC15" s="154"/>
      <c r="EJD15" s="154"/>
      <c r="EJE15" s="154"/>
      <c r="EJF15" s="154"/>
      <c r="EJG15" s="154"/>
      <c r="EJH15" s="154"/>
      <c r="EJI15" s="154"/>
      <c r="EJJ15" s="154"/>
      <c r="EJK15" s="154"/>
      <c r="EJL15" s="154"/>
      <c r="EJM15" s="154"/>
      <c r="EJN15" s="154"/>
      <c r="EJO15" s="154"/>
      <c r="EJP15" s="154"/>
      <c r="EJQ15" s="154"/>
      <c r="EJR15" s="154"/>
      <c r="EJS15" s="154"/>
      <c r="EJT15" s="154"/>
      <c r="EJU15" s="154"/>
      <c r="EJV15" s="154"/>
      <c r="EJW15" s="154"/>
      <c r="EJX15" s="154"/>
      <c r="EJY15" s="154"/>
      <c r="EJZ15" s="154"/>
      <c r="EKA15" s="154"/>
      <c r="EKB15" s="154"/>
      <c r="EKC15" s="154"/>
      <c r="EKD15" s="154"/>
      <c r="EKE15" s="154"/>
      <c r="EKF15" s="154"/>
      <c r="EKG15" s="154"/>
      <c r="EKH15" s="154"/>
      <c r="EKI15" s="154"/>
      <c r="EKJ15" s="154"/>
      <c r="EKK15" s="154"/>
      <c r="EKL15" s="154"/>
      <c r="EKM15" s="154"/>
      <c r="EKN15" s="154"/>
      <c r="EKO15" s="154"/>
      <c r="EKP15" s="154"/>
      <c r="EKQ15" s="154"/>
      <c r="EKR15" s="154"/>
      <c r="EKS15" s="154"/>
      <c r="EKT15" s="154"/>
      <c r="EKU15" s="154"/>
      <c r="EKV15" s="154"/>
      <c r="EKW15" s="154"/>
      <c r="EKX15" s="154"/>
      <c r="EKY15" s="154"/>
      <c r="EKZ15" s="154"/>
      <c r="ELA15" s="154"/>
      <c r="ELB15" s="154"/>
      <c r="ELC15" s="154"/>
      <c r="ELD15" s="154"/>
      <c r="ELE15" s="154"/>
      <c r="ELF15" s="154"/>
      <c r="ELG15" s="154"/>
      <c r="ELH15" s="154"/>
      <c r="ELI15" s="154"/>
      <c r="ELJ15" s="154"/>
      <c r="ELK15" s="154"/>
      <c r="ELL15" s="154"/>
      <c r="ELM15" s="154"/>
      <c r="ELN15" s="154"/>
      <c r="ELO15" s="154"/>
      <c r="ELP15" s="154"/>
      <c r="ELQ15" s="154"/>
      <c r="ELR15" s="154"/>
      <c r="ELS15" s="154"/>
      <c r="ELT15" s="154"/>
      <c r="ELU15" s="154"/>
      <c r="ELV15" s="154"/>
      <c r="ELW15" s="154"/>
      <c r="ELX15" s="154"/>
      <c r="ELY15" s="154"/>
      <c r="ELZ15" s="154"/>
      <c r="EMA15" s="154"/>
      <c r="EMB15" s="154"/>
      <c r="EMC15" s="154"/>
      <c r="EMD15" s="154"/>
      <c r="EME15" s="154"/>
      <c r="EMF15" s="154"/>
      <c r="EMG15" s="154"/>
      <c r="EMH15" s="154"/>
      <c r="EMI15" s="154"/>
      <c r="EMJ15" s="154"/>
      <c r="EMK15" s="154"/>
      <c r="EML15" s="154"/>
      <c r="EMM15" s="154"/>
      <c r="EMN15" s="154"/>
      <c r="EMO15" s="154"/>
      <c r="EMP15" s="154"/>
      <c r="EMQ15" s="154"/>
      <c r="EMR15" s="154"/>
      <c r="EMS15" s="154"/>
      <c r="EMT15" s="154"/>
      <c r="EMU15" s="154"/>
      <c r="EMV15" s="154"/>
      <c r="EMW15" s="154"/>
      <c r="EMX15" s="154"/>
      <c r="EMY15" s="154"/>
      <c r="EMZ15" s="154"/>
      <c r="ENA15" s="154"/>
      <c r="ENB15" s="154"/>
      <c r="ENC15" s="154"/>
      <c r="END15" s="154"/>
      <c r="ENE15" s="154"/>
      <c r="ENF15" s="154"/>
      <c r="ENG15" s="154"/>
      <c r="ENH15" s="154"/>
      <c r="ENI15" s="154"/>
      <c r="ENJ15" s="154"/>
      <c r="ENK15" s="154"/>
      <c r="ENL15" s="154"/>
      <c r="ENM15" s="154"/>
      <c r="ENN15" s="154"/>
      <c r="ENO15" s="154"/>
      <c r="ENP15" s="154"/>
      <c r="ENQ15" s="154"/>
      <c r="ENR15" s="154"/>
      <c r="ENS15" s="154"/>
      <c r="ENT15" s="154"/>
      <c r="ENU15" s="154"/>
      <c r="ENV15" s="154"/>
      <c r="ENW15" s="154"/>
      <c r="ENX15" s="154"/>
      <c r="ENY15" s="154"/>
      <c r="ENZ15" s="154"/>
      <c r="EOA15" s="154"/>
      <c r="EOB15" s="154"/>
      <c r="EOC15" s="154"/>
      <c r="EOD15" s="154"/>
      <c r="EOE15" s="154"/>
      <c r="EOF15" s="154"/>
      <c r="EOG15" s="154"/>
      <c r="EOH15" s="154"/>
      <c r="EOI15" s="154"/>
      <c r="EOJ15" s="154"/>
      <c r="EOK15" s="154"/>
      <c r="EOL15" s="154"/>
      <c r="EOM15" s="154"/>
      <c r="EON15" s="154"/>
      <c r="EOO15" s="154"/>
      <c r="EOP15" s="154"/>
      <c r="EOQ15" s="154"/>
      <c r="EOR15" s="154"/>
      <c r="EOS15" s="154"/>
      <c r="EOT15" s="154"/>
      <c r="EOU15" s="154"/>
      <c r="EOV15" s="154"/>
      <c r="EOW15" s="154"/>
      <c r="EOX15" s="154"/>
      <c r="EOY15" s="154"/>
      <c r="EOZ15" s="154"/>
      <c r="EPA15" s="154"/>
      <c r="EPB15" s="154"/>
      <c r="EPC15" s="154"/>
      <c r="EPD15" s="154"/>
      <c r="EPE15" s="154"/>
      <c r="EPF15" s="154"/>
      <c r="EPG15" s="154"/>
      <c r="EPH15" s="154"/>
      <c r="EPI15" s="154"/>
      <c r="EPJ15" s="154"/>
      <c r="EPK15" s="154"/>
      <c r="EPL15" s="154"/>
      <c r="EPM15" s="154"/>
      <c r="EPN15" s="154"/>
      <c r="EPO15" s="154"/>
      <c r="EPP15" s="154"/>
      <c r="EPQ15" s="154"/>
      <c r="EPR15" s="154"/>
      <c r="EPS15" s="154"/>
      <c r="EPT15" s="154"/>
      <c r="EPU15" s="154"/>
      <c r="EPV15" s="154"/>
      <c r="EPW15" s="154"/>
      <c r="EPX15" s="154"/>
      <c r="EPY15" s="154"/>
      <c r="EPZ15" s="154"/>
      <c r="EQA15" s="154"/>
      <c r="EQB15" s="154"/>
      <c r="EQC15" s="154"/>
      <c r="EQD15" s="154"/>
      <c r="EQE15" s="154"/>
      <c r="EQF15" s="154"/>
      <c r="EQG15" s="154"/>
      <c r="EQH15" s="154"/>
      <c r="EQI15" s="154"/>
      <c r="EQJ15" s="154"/>
      <c r="EQK15" s="154"/>
      <c r="EQL15" s="154"/>
      <c r="EQM15" s="154"/>
      <c r="EQN15" s="154"/>
      <c r="EQO15" s="154"/>
      <c r="EQP15" s="154"/>
      <c r="EQQ15" s="154"/>
      <c r="EQR15" s="154"/>
      <c r="EQS15" s="154"/>
      <c r="EQT15" s="154"/>
      <c r="EQU15" s="154"/>
      <c r="EQV15" s="154"/>
      <c r="EQW15" s="154"/>
      <c r="EQX15" s="154"/>
      <c r="EQY15" s="154"/>
      <c r="EQZ15" s="154"/>
      <c r="ERA15" s="154"/>
      <c r="ERB15" s="154"/>
      <c r="ERC15" s="154"/>
      <c r="ERD15" s="154"/>
      <c r="ERE15" s="154"/>
      <c r="ERF15" s="154"/>
      <c r="ERG15" s="154"/>
      <c r="ERH15" s="154"/>
      <c r="ERI15" s="154"/>
      <c r="ERJ15" s="154"/>
      <c r="ERK15" s="154"/>
      <c r="ERL15" s="154"/>
      <c r="ERM15" s="154"/>
      <c r="ERN15" s="154"/>
      <c r="ERO15" s="154"/>
      <c r="ERP15" s="154"/>
      <c r="ERQ15" s="154"/>
      <c r="ERR15" s="154"/>
      <c r="ERS15" s="154"/>
      <c r="ERT15" s="154"/>
      <c r="ERU15" s="154"/>
      <c r="ERV15" s="154"/>
      <c r="ERW15" s="154"/>
      <c r="ERX15" s="154"/>
      <c r="ERY15" s="154"/>
      <c r="ERZ15" s="154"/>
      <c r="ESA15" s="154"/>
      <c r="ESB15" s="154"/>
      <c r="ESC15" s="154"/>
      <c r="ESD15" s="154"/>
      <c r="ESE15" s="154"/>
      <c r="ESF15" s="154"/>
      <c r="ESG15" s="154"/>
      <c r="ESH15" s="154"/>
      <c r="ESI15" s="154"/>
      <c r="ESJ15" s="154"/>
      <c r="ESK15" s="154"/>
      <c r="ESL15" s="154"/>
      <c r="ESM15" s="154"/>
      <c r="ESN15" s="154"/>
      <c r="ESO15" s="154"/>
      <c r="ESP15" s="154"/>
      <c r="ESQ15" s="154"/>
      <c r="ESR15" s="154"/>
      <c r="ESS15" s="154"/>
      <c r="EST15" s="154"/>
      <c r="ESU15" s="154"/>
      <c r="ESV15" s="154"/>
      <c r="ESW15" s="154"/>
      <c r="ESX15" s="154"/>
      <c r="ESY15" s="154"/>
      <c r="ESZ15" s="154"/>
      <c r="ETA15" s="154"/>
      <c r="ETB15" s="154"/>
      <c r="ETC15" s="154"/>
      <c r="ETD15" s="154"/>
      <c r="ETE15" s="154"/>
      <c r="ETF15" s="154"/>
      <c r="ETG15" s="154"/>
      <c r="ETH15" s="154"/>
      <c r="ETI15" s="154"/>
      <c r="ETJ15" s="154"/>
      <c r="ETK15" s="154"/>
      <c r="ETL15" s="154"/>
      <c r="ETM15" s="154"/>
      <c r="ETN15" s="154"/>
      <c r="ETO15" s="154"/>
      <c r="ETP15" s="154"/>
      <c r="ETQ15" s="154"/>
      <c r="ETR15" s="154"/>
      <c r="ETS15" s="154"/>
      <c r="ETT15" s="154"/>
      <c r="ETU15" s="154"/>
      <c r="ETV15" s="154"/>
      <c r="ETW15" s="154"/>
      <c r="ETX15" s="154"/>
      <c r="ETY15" s="154"/>
      <c r="ETZ15" s="154"/>
      <c r="EUA15" s="154"/>
      <c r="EUB15" s="154"/>
      <c r="EUC15" s="154"/>
      <c r="EUD15" s="154"/>
      <c r="EUE15" s="154"/>
      <c r="EUF15" s="154"/>
      <c r="EUG15" s="154"/>
      <c r="EUH15" s="154"/>
      <c r="EUI15" s="154"/>
      <c r="EUJ15" s="154"/>
      <c r="EUK15" s="154"/>
      <c r="EUL15" s="154"/>
      <c r="EUM15" s="154"/>
      <c r="EUN15" s="154"/>
      <c r="EUO15" s="154"/>
      <c r="EUP15" s="154"/>
      <c r="EUQ15" s="154"/>
      <c r="EUR15" s="154"/>
      <c r="EUS15" s="154"/>
      <c r="EUT15" s="154"/>
      <c r="EUU15" s="154"/>
      <c r="EUV15" s="154"/>
      <c r="EUW15" s="154"/>
      <c r="EUX15" s="154"/>
      <c r="EUY15" s="154"/>
      <c r="EUZ15" s="154"/>
      <c r="EVA15" s="154"/>
      <c r="EVB15" s="154"/>
      <c r="EVC15" s="154"/>
      <c r="EVD15" s="154"/>
      <c r="EVE15" s="154"/>
      <c r="EVF15" s="154"/>
      <c r="EVG15" s="154"/>
      <c r="EVH15" s="154"/>
      <c r="EVI15" s="154"/>
      <c r="EVJ15" s="154"/>
      <c r="EVK15" s="154"/>
      <c r="EVL15" s="154"/>
      <c r="EVM15" s="154"/>
      <c r="EVN15" s="154"/>
      <c r="EVO15" s="154"/>
      <c r="EVP15" s="154"/>
      <c r="EVQ15" s="154"/>
      <c r="EVR15" s="154"/>
      <c r="EVS15" s="154"/>
      <c r="EVT15" s="154"/>
      <c r="EVU15" s="154"/>
      <c r="EVV15" s="154"/>
      <c r="EVW15" s="154"/>
      <c r="EVX15" s="154"/>
      <c r="EVY15" s="154"/>
      <c r="EVZ15" s="154"/>
      <c r="EWA15" s="154"/>
      <c r="EWB15" s="154"/>
      <c r="EWC15" s="154"/>
      <c r="EWD15" s="154"/>
      <c r="EWE15" s="154"/>
      <c r="EWF15" s="154"/>
      <c r="EWG15" s="154"/>
      <c r="EWH15" s="154"/>
      <c r="EWI15" s="154"/>
      <c r="EWJ15" s="154"/>
      <c r="EWK15" s="154"/>
      <c r="EWL15" s="154"/>
      <c r="EWM15" s="154"/>
      <c r="EWN15" s="154"/>
      <c r="EWO15" s="154"/>
      <c r="EWP15" s="154"/>
      <c r="EWQ15" s="154"/>
      <c r="EWR15" s="154"/>
      <c r="EWS15" s="154"/>
      <c r="EWT15" s="154"/>
      <c r="EWU15" s="154"/>
      <c r="EWV15" s="154"/>
      <c r="EWW15" s="154"/>
      <c r="EWX15" s="154"/>
      <c r="EWY15" s="154"/>
      <c r="EWZ15" s="154"/>
      <c r="EXA15" s="154"/>
      <c r="EXB15" s="154"/>
      <c r="EXC15" s="154"/>
      <c r="EXD15" s="154"/>
      <c r="EXE15" s="154"/>
      <c r="EXF15" s="154"/>
      <c r="EXG15" s="154"/>
      <c r="EXH15" s="154"/>
      <c r="EXI15" s="154"/>
      <c r="EXJ15" s="154"/>
      <c r="EXK15" s="154"/>
      <c r="EXL15" s="154"/>
      <c r="EXM15" s="154"/>
      <c r="EXN15" s="154"/>
      <c r="EXO15" s="154"/>
      <c r="EXP15" s="154"/>
      <c r="EXQ15" s="154"/>
      <c r="EXR15" s="154"/>
      <c r="EXS15" s="154"/>
      <c r="EXT15" s="154"/>
      <c r="EXU15" s="154"/>
      <c r="EXV15" s="154"/>
      <c r="EXW15" s="154"/>
      <c r="EXX15" s="154"/>
      <c r="EXY15" s="154"/>
      <c r="EXZ15" s="154"/>
      <c r="EYA15" s="154"/>
      <c r="EYB15" s="154"/>
      <c r="EYC15" s="154"/>
      <c r="EYD15" s="154"/>
      <c r="EYE15" s="154"/>
      <c r="EYF15" s="154"/>
      <c r="EYG15" s="154"/>
      <c r="EYH15" s="154"/>
      <c r="EYI15" s="154"/>
      <c r="EYJ15" s="154"/>
      <c r="EYK15" s="154"/>
      <c r="EYL15" s="154"/>
      <c r="EYM15" s="154"/>
      <c r="EYN15" s="154"/>
      <c r="EYO15" s="154"/>
      <c r="EYP15" s="154"/>
      <c r="EYQ15" s="154"/>
      <c r="EYR15" s="154"/>
      <c r="EYS15" s="154"/>
      <c r="EYT15" s="154"/>
      <c r="EYU15" s="154"/>
      <c r="EYV15" s="154"/>
      <c r="EYW15" s="154"/>
      <c r="EYX15" s="154"/>
      <c r="EYY15" s="154"/>
      <c r="EYZ15" s="154"/>
      <c r="EZA15" s="154"/>
      <c r="EZB15" s="154"/>
      <c r="EZC15" s="154"/>
      <c r="EZD15" s="154"/>
      <c r="EZE15" s="154"/>
      <c r="EZF15" s="154"/>
      <c r="EZG15" s="154"/>
      <c r="EZH15" s="154"/>
      <c r="EZI15" s="154"/>
      <c r="EZJ15" s="154"/>
      <c r="EZK15" s="154"/>
      <c r="EZL15" s="154"/>
      <c r="EZM15" s="154"/>
      <c r="EZN15" s="154"/>
      <c r="EZO15" s="154"/>
      <c r="EZP15" s="154"/>
      <c r="EZQ15" s="154"/>
      <c r="EZR15" s="154"/>
      <c r="EZS15" s="154"/>
      <c r="EZT15" s="154"/>
      <c r="EZU15" s="154"/>
      <c r="EZV15" s="154"/>
      <c r="EZW15" s="154"/>
      <c r="EZX15" s="154"/>
      <c r="EZY15" s="154"/>
      <c r="EZZ15" s="154"/>
      <c r="FAA15" s="154"/>
      <c r="FAB15" s="154"/>
      <c r="FAC15" s="154"/>
      <c r="FAD15" s="154"/>
      <c r="FAE15" s="154"/>
      <c r="FAF15" s="154"/>
      <c r="FAG15" s="154"/>
      <c r="FAH15" s="154"/>
      <c r="FAI15" s="154"/>
      <c r="FAJ15" s="154"/>
      <c r="FAK15" s="154"/>
      <c r="FAL15" s="154"/>
      <c r="FAM15" s="154"/>
      <c r="FAN15" s="154"/>
      <c r="FAO15" s="154"/>
      <c r="FAP15" s="154"/>
      <c r="FAQ15" s="154"/>
      <c r="FAR15" s="154"/>
      <c r="FAS15" s="154"/>
      <c r="FAT15" s="154"/>
      <c r="FAU15" s="154"/>
      <c r="FAV15" s="154"/>
      <c r="FAW15" s="154"/>
      <c r="FAX15" s="154"/>
      <c r="FAY15" s="154"/>
      <c r="FAZ15" s="154"/>
      <c r="FBA15" s="154"/>
      <c r="FBB15" s="154"/>
      <c r="FBC15" s="154"/>
      <c r="FBD15" s="154"/>
      <c r="FBE15" s="154"/>
      <c r="FBF15" s="154"/>
      <c r="FBG15" s="154"/>
      <c r="FBH15" s="154"/>
      <c r="FBI15" s="154"/>
      <c r="FBJ15" s="154"/>
      <c r="FBK15" s="154"/>
      <c r="FBL15" s="154"/>
      <c r="FBM15" s="154"/>
      <c r="FBN15" s="154"/>
      <c r="FBO15" s="154"/>
      <c r="FBP15" s="154"/>
      <c r="FBQ15" s="154"/>
      <c r="FBR15" s="154"/>
      <c r="FBS15" s="154"/>
      <c r="FBT15" s="154"/>
      <c r="FBU15" s="154"/>
      <c r="FBV15" s="154"/>
      <c r="FBW15" s="154"/>
      <c r="FBX15" s="154"/>
      <c r="FBY15" s="154"/>
      <c r="FBZ15" s="154"/>
      <c r="FCA15" s="154"/>
      <c r="FCB15" s="154"/>
      <c r="FCC15" s="154"/>
      <c r="FCD15" s="154"/>
      <c r="FCE15" s="154"/>
      <c r="FCF15" s="154"/>
      <c r="FCG15" s="154"/>
      <c r="FCH15" s="154"/>
      <c r="FCI15" s="154"/>
      <c r="FCJ15" s="154"/>
      <c r="FCK15" s="154"/>
      <c r="FCL15" s="154"/>
      <c r="FCM15" s="154"/>
      <c r="FCN15" s="154"/>
      <c r="FCO15" s="154"/>
      <c r="FCP15" s="154"/>
      <c r="FCQ15" s="154"/>
      <c r="FCR15" s="154"/>
      <c r="FCS15" s="154"/>
      <c r="FCT15" s="154"/>
      <c r="FCU15" s="154"/>
      <c r="FCV15" s="154"/>
      <c r="FCW15" s="154"/>
      <c r="FCX15" s="154"/>
      <c r="FCY15" s="154"/>
      <c r="FCZ15" s="154"/>
      <c r="FDA15" s="154"/>
      <c r="FDB15" s="154"/>
      <c r="FDC15" s="154"/>
      <c r="FDD15" s="154"/>
      <c r="FDE15" s="154"/>
      <c r="FDF15" s="154"/>
      <c r="FDG15" s="154"/>
      <c r="FDH15" s="154"/>
      <c r="FDI15" s="154"/>
      <c r="FDJ15" s="154"/>
      <c r="FDK15" s="154"/>
      <c r="FDL15" s="154"/>
      <c r="FDM15" s="154"/>
      <c r="FDN15" s="154"/>
      <c r="FDO15" s="154"/>
      <c r="FDP15" s="154"/>
      <c r="FDQ15" s="154"/>
      <c r="FDR15" s="154"/>
      <c r="FDS15" s="154"/>
      <c r="FDT15" s="154"/>
      <c r="FDU15" s="154"/>
      <c r="FDV15" s="154"/>
      <c r="FDW15" s="154"/>
      <c r="FDX15" s="154"/>
      <c r="FDY15" s="154"/>
      <c r="FDZ15" s="154"/>
      <c r="FEA15" s="154"/>
      <c r="FEB15" s="154"/>
      <c r="FEC15" s="154"/>
      <c r="FED15" s="154"/>
      <c r="FEE15" s="154"/>
      <c r="FEF15" s="154"/>
      <c r="FEG15" s="154"/>
      <c r="FEH15" s="154"/>
      <c r="FEI15" s="154"/>
      <c r="FEJ15" s="154"/>
      <c r="FEK15" s="154"/>
      <c r="FEL15" s="154"/>
      <c r="FEM15" s="154"/>
      <c r="FEN15" s="154"/>
      <c r="FEO15" s="154"/>
      <c r="FEP15" s="154"/>
      <c r="FEQ15" s="154"/>
      <c r="FER15" s="154"/>
      <c r="FES15" s="154"/>
      <c r="FET15" s="154"/>
      <c r="FEU15" s="154"/>
      <c r="FEV15" s="154"/>
      <c r="FEW15" s="154"/>
      <c r="FEX15" s="154"/>
      <c r="FEY15" s="154"/>
      <c r="FEZ15" s="154"/>
      <c r="FFA15" s="154"/>
      <c r="FFB15" s="154"/>
      <c r="FFC15" s="154"/>
      <c r="FFD15" s="154"/>
      <c r="FFE15" s="154"/>
      <c r="FFF15" s="154"/>
      <c r="FFG15" s="154"/>
      <c r="FFH15" s="154"/>
      <c r="FFI15" s="154"/>
      <c r="FFJ15" s="154"/>
      <c r="FFK15" s="154"/>
      <c r="FFL15" s="154"/>
      <c r="FFM15" s="154"/>
      <c r="FFN15" s="154"/>
      <c r="FFO15" s="154"/>
      <c r="FFP15" s="154"/>
      <c r="FFQ15" s="154"/>
      <c r="FFR15" s="154"/>
      <c r="FFS15" s="154"/>
      <c r="FFT15" s="154"/>
      <c r="FFU15" s="154"/>
      <c r="FFV15" s="154"/>
      <c r="FFW15" s="154"/>
      <c r="FFX15" s="154"/>
      <c r="FFY15" s="154"/>
      <c r="FFZ15" s="154"/>
      <c r="FGA15" s="154"/>
      <c r="FGB15" s="154"/>
      <c r="FGC15" s="154"/>
      <c r="FGD15" s="154"/>
      <c r="FGE15" s="154"/>
      <c r="FGF15" s="154"/>
      <c r="FGG15" s="154"/>
      <c r="FGH15" s="154"/>
      <c r="FGI15" s="154"/>
      <c r="FGJ15" s="154"/>
      <c r="FGK15" s="154"/>
      <c r="FGL15" s="154"/>
      <c r="FGM15" s="154"/>
      <c r="FGN15" s="154"/>
      <c r="FGO15" s="154"/>
      <c r="FGP15" s="154"/>
      <c r="FGQ15" s="154"/>
      <c r="FGR15" s="154"/>
      <c r="FGS15" s="154"/>
      <c r="FGT15" s="154"/>
      <c r="FGU15" s="154"/>
      <c r="FGV15" s="154"/>
      <c r="FGW15" s="154"/>
      <c r="FGX15" s="154"/>
      <c r="FGY15" s="154"/>
      <c r="FGZ15" s="154"/>
      <c r="FHA15" s="154"/>
      <c r="FHB15" s="154"/>
      <c r="FHC15" s="154"/>
      <c r="FHD15" s="154"/>
      <c r="FHE15" s="154"/>
      <c r="FHF15" s="154"/>
      <c r="FHG15" s="154"/>
      <c r="FHH15" s="154"/>
      <c r="FHI15" s="154"/>
      <c r="FHJ15" s="154"/>
      <c r="FHK15" s="154"/>
      <c r="FHL15" s="154"/>
      <c r="FHM15" s="154"/>
      <c r="FHN15" s="154"/>
      <c r="FHO15" s="154"/>
      <c r="FHP15" s="154"/>
      <c r="FHQ15" s="154"/>
      <c r="FHR15" s="154"/>
      <c r="FHS15" s="154"/>
      <c r="FHT15" s="154"/>
      <c r="FHU15" s="154"/>
      <c r="FHV15" s="154"/>
      <c r="FHW15" s="154"/>
      <c r="FHX15" s="154"/>
      <c r="FHY15" s="154"/>
      <c r="FHZ15" s="154"/>
      <c r="FIA15" s="154"/>
      <c r="FIB15" s="154"/>
      <c r="FIC15" s="154"/>
      <c r="FID15" s="154"/>
      <c r="FIE15" s="154"/>
      <c r="FIF15" s="154"/>
      <c r="FIG15" s="154"/>
      <c r="FIH15" s="154"/>
      <c r="FII15" s="154"/>
      <c r="FIJ15" s="154"/>
      <c r="FIK15" s="154"/>
      <c r="FIL15" s="154"/>
      <c r="FIM15" s="154"/>
      <c r="FIN15" s="154"/>
      <c r="FIO15" s="154"/>
      <c r="FIP15" s="154"/>
      <c r="FIQ15" s="154"/>
      <c r="FIR15" s="154"/>
      <c r="FIS15" s="154"/>
      <c r="FIT15" s="154"/>
      <c r="FIU15" s="154"/>
      <c r="FIV15" s="154"/>
      <c r="FIW15" s="154"/>
      <c r="FIX15" s="154"/>
      <c r="FIY15" s="154"/>
      <c r="FIZ15" s="154"/>
      <c r="FJA15" s="154"/>
      <c r="FJB15" s="154"/>
      <c r="FJC15" s="154"/>
      <c r="FJD15" s="154"/>
      <c r="FJE15" s="154"/>
      <c r="FJF15" s="154"/>
      <c r="FJG15" s="154"/>
      <c r="FJH15" s="154"/>
      <c r="FJI15" s="154"/>
      <c r="FJJ15" s="154"/>
      <c r="FJK15" s="154"/>
      <c r="FJL15" s="154"/>
      <c r="FJM15" s="154"/>
      <c r="FJN15" s="154"/>
      <c r="FJO15" s="154"/>
      <c r="FJP15" s="154"/>
      <c r="FJQ15" s="154"/>
      <c r="FJR15" s="154"/>
      <c r="FJS15" s="154"/>
      <c r="FJT15" s="154"/>
      <c r="FJU15" s="154"/>
      <c r="FJV15" s="154"/>
      <c r="FJW15" s="154"/>
      <c r="FJX15" s="154"/>
      <c r="FJY15" s="154"/>
      <c r="FJZ15" s="154"/>
      <c r="FKA15" s="154"/>
      <c r="FKB15" s="154"/>
      <c r="FKC15" s="154"/>
      <c r="FKD15" s="154"/>
      <c r="FKE15" s="154"/>
      <c r="FKF15" s="154"/>
      <c r="FKG15" s="154"/>
      <c r="FKH15" s="154"/>
      <c r="FKI15" s="154"/>
      <c r="FKJ15" s="154"/>
      <c r="FKK15" s="154"/>
      <c r="FKL15" s="154"/>
      <c r="FKM15" s="154"/>
      <c r="FKN15" s="154"/>
      <c r="FKO15" s="154"/>
      <c r="FKP15" s="154"/>
      <c r="FKQ15" s="154"/>
      <c r="FKR15" s="154"/>
      <c r="FKS15" s="154"/>
      <c r="FKT15" s="154"/>
      <c r="FKU15" s="154"/>
      <c r="FKV15" s="154"/>
      <c r="FKW15" s="154"/>
      <c r="FKX15" s="154"/>
      <c r="FKY15" s="154"/>
      <c r="FKZ15" s="154"/>
      <c r="FLA15" s="154"/>
      <c r="FLB15" s="154"/>
      <c r="FLC15" s="154"/>
      <c r="FLD15" s="154"/>
      <c r="FLE15" s="154"/>
      <c r="FLF15" s="154"/>
      <c r="FLG15" s="154"/>
      <c r="FLH15" s="154"/>
      <c r="FLI15" s="154"/>
      <c r="FLJ15" s="154"/>
      <c r="FLK15" s="154"/>
      <c r="FLL15" s="154"/>
      <c r="FLM15" s="154"/>
      <c r="FLN15" s="154"/>
      <c r="FLO15" s="154"/>
      <c r="FLP15" s="154"/>
      <c r="FLQ15" s="154"/>
      <c r="FLR15" s="154"/>
      <c r="FLS15" s="154"/>
      <c r="FLT15" s="154"/>
      <c r="FLU15" s="154"/>
      <c r="FLV15" s="154"/>
      <c r="FLW15" s="154"/>
      <c r="FLX15" s="154"/>
      <c r="FLY15" s="154"/>
      <c r="FLZ15" s="154"/>
      <c r="FMA15" s="154"/>
      <c r="FMB15" s="154"/>
      <c r="FMC15" s="154"/>
      <c r="FMD15" s="154"/>
      <c r="FME15" s="154"/>
      <c r="FMF15" s="154"/>
      <c r="FMG15" s="154"/>
      <c r="FMH15" s="154"/>
      <c r="FMI15" s="154"/>
      <c r="FMJ15" s="154"/>
      <c r="FMK15" s="154"/>
      <c r="FML15" s="154"/>
      <c r="FMM15" s="154"/>
      <c r="FMN15" s="154"/>
      <c r="FMO15" s="154"/>
      <c r="FMP15" s="154"/>
      <c r="FMQ15" s="154"/>
      <c r="FMR15" s="154"/>
      <c r="FMS15" s="154"/>
      <c r="FMT15" s="154"/>
      <c r="FMU15" s="154"/>
      <c r="FMV15" s="154"/>
      <c r="FMW15" s="154"/>
      <c r="FMX15" s="154"/>
      <c r="FMY15" s="154"/>
      <c r="FMZ15" s="154"/>
      <c r="FNA15" s="154"/>
      <c r="FNB15" s="154"/>
      <c r="FNC15" s="154"/>
      <c r="FND15" s="154"/>
      <c r="FNE15" s="154"/>
      <c r="FNF15" s="154"/>
      <c r="FNG15" s="154"/>
      <c r="FNH15" s="154"/>
      <c r="FNI15" s="154"/>
      <c r="FNJ15" s="154"/>
      <c r="FNK15" s="154"/>
      <c r="FNL15" s="154"/>
      <c r="FNM15" s="154"/>
      <c r="FNN15" s="154"/>
      <c r="FNO15" s="154"/>
      <c r="FNP15" s="154"/>
      <c r="FNQ15" s="154"/>
      <c r="FNR15" s="154"/>
      <c r="FNS15" s="154"/>
      <c r="FNT15" s="154"/>
      <c r="FNU15" s="154"/>
      <c r="FNV15" s="154"/>
      <c r="FNW15" s="154"/>
      <c r="FNX15" s="154"/>
      <c r="FNY15" s="154"/>
      <c r="FNZ15" s="154"/>
      <c r="FOA15" s="154"/>
      <c r="FOB15" s="154"/>
      <c r="FOC15" s="154"/>
      <c r="FOD15" s="154"/>
      <c r="FOE15" s="154"/>
      <c r="FOF15" s="154"/>
      <c r="FOG15" s="154"/>
      <c r="FOH15" s="154"/>
      <c r="FOI15" s="154"/>
      <c r="FOJ15" s="154"/>
      <c r="FOK15" s="154"/>
      <c r="FOL15" s="154"/>
      <c r="FOM15" s="154"/>
      <c r="FON15" s="154"/>
      <c r="FOO15" s="154"/>
      <c r="FOP15" s="154"/>
      <c r="FOQ15" s="154"/>
      <c r="FOR15" s="154"/>
      <c r="FOS15" s="154"/>
      <c r="FOT15" s="154"/>
      <c r="FOU15" s="154"/>
      <c r="FOV15" s="154"/>
      <c r="FOW15" s="154"/>
      <c r="FOX15" s="154"/>
      <c r="FOY15" s="154"/>
      <c r="FOZ15" s="154"/>
      <c r="FPA15" s="154"/>
      <c r="FPB15" s="154"/>
      <c r="FPC15" s="154"/>
      <c r="FPD15" s="154"/>
      <c r="FPE15" s="154"/>
      <c r="FPF15" s="154"/>
      <c r="FPG15" s="154"/>
      <c r="FPH15" s="154"/>
      <c r="FPI15" s="154"/>
      <c r="FPJ15" s="154"/>
      <c r="FPK15" s="154"/>
      <c r="FPL15" s="154"/>
      <c r="FPM15" s="154"/>
      <c r="FPN15" s="154"/>
      <c r="FPO15" s="154"/>
      <c r="FPP15" s="154"/>
      <c r="FPQ15" s="154"/>
      <c r="FPR15" s="154"/>
      <c r="FPS15" s="154"/>
      <c r="FPT15" s="154"/>
      <c r="FPU15" s="154"/>
      <c r="FPV15" s="154"/>
      <c r="FPW15" s="154"/>
      <c r="FPX15" s="154"/>
      <c r="FPY15" s="154"/>
      <c r="FPZ15" s="154"/>
      <c r="FQA15" s="154"/>
      <c r="FQB15" s="154"/>
      <c r="FQC15" s="154"/>
      <c r="FQD15" s="154"/>
      <c r="FQE15" s="154"/>
      <c r="FQF15" s="154"/>
      <c r="FQG15" s="154"/>
      <c r="FQH15" s="154"/>
      <c r="FQI15" s="154"/>
      <c r="FQJ15" s="154"/>
      <c r="FQK15" s="154"/>
      <c r="FQL15" s="154"/>
      <c r="FQM15" s="154"/>
      <c r="FQN15" s="154"/>
      <c r="FQO15" s="154"/>
      <c r="FQP15" s="154"/>
      <c r="FQQ15" s="154"/>
      <c r="FQR15" s="154"/>
      <c r="FQS15" s="154"/>
      <c r="FQT15" s="154"/>
      <c r="FQU15" s="154"/>
      <c r="FQV15" s="154"/>
      <c r="FQW15" s="154"/>
      <c r="FQX15" s="154"/>
      <c r="FQY15" s="154"/>
      <c r="FQZ15" s="154"/>
      <c r="FRA15" s="154"/>
      <c r="FRB15" s="154"/>
      <c r="FRC15" s="154"/>
      <c r="FRD15" s="154"/>
      <c r="FRE15" s="154"/>
      <c r="FRF15" s="154"/>
      <c r="FRG15" s="154"/>
      <c r="FRH15" s="154"/>
      <c r="FRI15" s="154"/>
      <c r="FRJ15" s="154"/>
      <c r="FRK15" s="154"/>
      <c r="FRL15" s="154"/>
      <c r="FRM15" s="154"/>
      <c r="FRN15" s="154"/>
      <c r="FRO15" s="154"/>
      <c r="FRP15" s="154"/>
      <c r="FRQ15" s="154"/>
      <c r="FRR15" s="154"/>
      <c r="FRS15" s="154"/>
      <c r="FRT15" s="154"/>
      <c r="FRU15" s="154"/>
      <c r="FRV15" s="154"/>
      <c r="FRW15" s="154"/>
      <c r="FRX15" s="154"/>
      <c r="FRY15" s="154"/>
      <c r="FRZ15" s="154"/>
      <c r="FSA15" s="154"/>
      <c r="FSB15" s="154"/>
      <c r="FSC15" s="154"/>
      <c r="FSD15" s="154"/>
      <c r="FSE15" s="154"/>
      <c r="FSF15" s="154"/>
      <c r="FSG15" s="154"/>
      <c r="FSH15" s="154"/>
      <c r="FSI15" s="154"/>
      <c r="FSJ15" s="154"/>
      <c r="FSK15" s="154"/>
      <c r="FSL15" s="154"/>
      <c r="FSM15" s="154"/>
      <c r="FSN15" s="154"/>
      <c r="FSO15" s="154"/>
      <c r="FSP15" s="154"/>
      <c r="FSQ15" s="154"/>
      <c r="FSR15" s="154"/>
      <c r="FSS15" s="154"/>
      <c r="FST15" s="154"/>
      <c r="FSU15" s="154"/>
      <c r="FSV15" s="154"/>
      <c r="FSW15" s="154"/>
      <c r="FSX15" s="154"/>
      <c r="FSY15" s="154"/>
      <c r="FSZ15" s="154"/>
      <c r="FTA15" s="154"/>
      <c r="FTB15" s="154"/>
      <c r="FTC15" s="154"/>
      <c r="FTD15" s="154"/>
      <c r="FTE15" s="154"/>
      <c r="FTF15" s="154"/>
      <c r="FTG15" s="154"/>
      <c r="FTH15" s="154"/>
      <c r="FTI15" s="154"/>
      <c r="FTJ15" s="154"/>
      <c r="FTK15" s="154"/>
      <c r="FTL15" s="154"/>
      <c r="FTM15" s="154"/>
      <c r="FTN15" s="154"/>
      <c r="FTO15" s="154"/>
      <c r="FTP15" s="154"/>
      <c r="FTQ15" s="154"/>
      <c r="FTR15" s="154"/>
      <c r="FTS15" s="154"/>
      <c r="FTT15" s="154"/>
      <c r="FTU15" s="154"/>
      <c r="FTV15" s="154"/>
      <c r="FTW15" s="154"/>
      <c r="FTX15" s="154"/>
      <c r="FTY15" s="154"/>
      <c r="FTZ15" s="154"/>
      <c r="FUA15" s="154"/>
      <c r="FUB15" s="154"/>
      <c r="FUC15" s="154"/>
      <c r="FUD15" s="154"/>
      <c r="FUE15" s="154"/>
      <c r="FUF15" s="154"/>
      <c r="FUG15" s="154"/>
      <c r="FUH15" s="154"/>
      <c r="FUI15" s="154"/>
      <c r="FUJ15" s="154"/>
      <c r="FUK15" s="154"/>
      <c r="FUL15" s="154"/>
      <c r="FUM15" s="154"/>
      <c r="FUN15" s="154"/>
      <c r="FUO15" s="154"/>
      <c r="FUP15" s="154"/>
      <c r="FUQ15" s="154"/>
      <c r="FUR15" s="154"/>
      <c r="FUS15" s="154"/>
      <c r="FUT15" s="154"/>
      <c r="FUU15" s="154"/>
      <c r="FUV15" s="154"/>
      <c r="FUW15" s="154"/>
      <c r="FUX15" s="154"/>
      <c r="FUY15" s="154"/>
      <c r="FUZ15" s="154"/>
      <c r="FVA15" s="154"/>
      <c r="FVB15" s="154"/>
      <c r="FVC15" s="154"/>
      <c r="FVD15" s="154"/>
      <c r="FVE15" s="154"/>
      <c r="FVF15" s="154"/>
      <c r="FVG15" s="154"/>
      <c r="FVH15" s="154"/>
      <c r="FVI15" s="154"/>
      <c r="FVJ15" s="154"/>
      <c r="FVK15" s="154"/>
      <c r="FVL15" s="154"/>
      <c r="FVM15" s="154"/>
      <c r="FVN15" s="154"/>
      <c r="FVO15" s="154"/>
      <c r="FVP15" s="154"/>
      <c r="FVQ15" s="154"/>
      <c r="FVR15" s="154"/>
      <c r="FVS15" s="154"/>
      <c r="FVT15" s="154"/>
      <c r="FVU15" s="154"/>
      <c r="FVV15" s="154"/>
      <c r="FVW15" s="154"/>
      <c r="FVX15" s="154"/>
      <c r="FVY15" s="154"/>
      <c r="FVZ15" s="154"/>
      <c r="FWA15" s="154"/>
      <c r="FWB15" s="154"/>
      <c r="FWC15" s="154"/>
      <c r="FWD15" s="154"/>
      <c r="FWE15" s="154"/>
      <c r="FWF15" s="154"/>
      <c r="FWG15" s="154"/>
      <c r="FWH15" s="154"/>
      <c r="FWI15" s="154"/>
      <c r="FWJ15" s="154"/>
      <c r="FWK15" s="154"/>
      <c r="FWL15" s="154"/>
      <c r="FWM15" s="154"/>
      <c r="FWN15" s="154"/>
      <c r="FWO15" s="154"/>
      <c r="FWP15" s="154"/>
      <c r="FWQ15" s="154"/>
      <c r="FWR15" s="154"/>
      <c r="FWS15" s="154"/>
      <c r="FWT15" s="154"/>
      <c r="FWU15" s="154"/>
      <c r="FWV15" s="154"/>
      <c r="FWW15" s="154"/>
      <c r="FWX15" s="154"/>
      <c r="FWY15" s="154"/>
      <c r="FWZ15" s="154"/>
      <c r="FXA15" s="154"/>
      <c r="FXB15" s="154"/>
      <c r="FXC15" s="154"/>
      <c r="FXD15" s="154"/>
      <c r="FXE15" s="154"/>
      <c r="FXF15" s="154"/>
      <c r="FXG15" s="154"/>
      <c r="FXH15" s="154"/>
      <c r="FXI15" s="154"/>
      <c r="FXJ15" s="154"/>
      <c r="FXK15" s="154"/>
      <c r="FXL15" s="154"/>
      <c r="FXM15" s="154"/>
      <c r="FXN15" s="154"/>
      <c r="FXO15" s="154"/>
      <c r="FXP15" s="154"/>
      <c r="FXQ15" s="154"/>
      <c r="FXR15" s="154"/>
      <c r="FXS15" s="154"/>
      <c r="FXT15" s="154"/>
      <c r="FXU15" s="154"/>
      <c r="FXV15" s="154"/>
      <c r="FXW15" s="154"/>
      <c r="FXX15" s="154"/>
      <c r="FXY15" s="154"/>
      <c r="FXZ15" s="154"/>
      <c r="FYA15" s="154"/>
      <c r="FYB15" s="154"/>
      <c r="FYC15" s="154"/>
      <c r="FYD15" s="154"/>
      <c r="FYE15" s="154"/>
      <c r="FYF15" s="154"/>
      <c r="FYG15" s="154"/>
      <c r="FYH15" s="154"/>
      <c r="FYI15" s="154"/>
      <c r="FYJ15" s="154"/>
      <c r="FYK15" s="154"/>
      <c r="FYL15" s="154"/>
      <c r="FYM15" s="154"/>
      <c r="FYN15" s="154"/>
      <c r="FYO15" s="154"/>
      <c r="FYP15" s="154"/>
      <c r="FYQ15" s="154"/>
      <c r="FYR15" s="154"/>
      <c r="FYS15" s="154"/>
      <c r="FYT15" s="154"/>
      <c r="FYU15" s="154"/>
      <c r="FYV15" s="154"/>
      <c r="FYW15" s="154"/>
      <c r="FYX15" s="154"/>
      <c r="FYY15" s="154"/>
      <c r="FYZ15" s="154"/>
      <c r="FZA15" s="154"/>
      <c r="FZB15" s="154"/>
      <c r="FZC15" s="154"/>
      <c r="FZD15" s="154"/>
      <c r="FZE15" s="154"/>
      <c r="FZF15" s="154"/>
      <c r="FZG15" s="154"/>
      <c r="FZH15" s="154"/>
      <c r="FZI15" s="154"/>
      <c r="FZJ15" s="154"/>
      <c r="FZK15" s="154"/>
      <c r="FZL15" s="154"/>
      <c r="FZM15" s="154"/>
      <c r="FZN15" s="154"/>
      <c r="FZO15" s="154"/>
      <c r="FZP15" s="154"/>
      <c r="FZQ15" s="154"/>
      <c r="FZR15" s="154"/>
      <c r="FZS15" s="154"/>
      <c r="FZT15" s="154"/>
      <c r="FZU15" s="154"/>
      <c r="FZV15" s="154"/>
      <c r="FZW15" s="154"/>
      <c r="FZX15" s="154"/>
      <c r="FZY15" s="154"/>
      <c r="FZZ15" s="154"/>
      <c r="GAA15" s="154"/>
      <c r="GAB15" s="154"/>
      <c r="GAC15" s="154"/>
      <c r="GAD15" s="154"/>
      <c r="GAE15" s="154"/>
      <c r="GAF15" s="154"/>
      <c r="GAG15" s="154"/>
      <c r="GAH15" s="154"/>
      <c r="GAI15" s="154"/>
      <c r="GAJ15" s="154"/>
      <c r="GAK15" s="154"/>
      <c r="GAL15" s="154"/>
      <c r="GAM15" s="154"/>
      <c r="GAN15" s="154"/>
      <c r="GAO15" s="154"/>
      <c r="GAP15" s="154"/>
      <c r="GAQ15" s="154"/>
      <c r="GAR15" s="154"/>
      <c r="GAS15" s="154"/>
      <c r="GAT15" s="154"/>
      <c r="GAU15" s="154"/>
      <c r="GAV15" s="154"/>
      <c r="GAW15" s="154"/>
      <c r="GAX15" s="154"/>
      <c r="GAY15" s="154"/>
      <c r="GAZ15" s="154"/>
      <c r="GBA15" s="154"/>
      <c r="GBB15" s="154"/>
      <c r="GBC15" s="154"/>
      <c r="GBD15" s="154"/>
      <c r="GBE15" s="154"/>
      <c r="GBF15" s="154"/>
      <c r="GBG15" s="154"/>
      <c r="GBH15" s="154"/>
      <c r="GBI15" s="154"/>
      <c r="GBJ15" s="154"/>
      <c r="GBK15" s="154"/>
      <c r="GBL15" s="154"/>
      <c r="GBM15" s="154"/>
      <c r="GBN15" s="154"/>
      <c r="GBO15" s="154"/>
      <c r="GBP15" s="154"/>
      <c r="GBQ15" s="154"/>
      <c r="GBR15" s="154"/>
      <c r="GBS15" s="154"/>
      <c r="GBT15" s="154"/>
      <c r="GBU15" s="154"/>
      <c r="GBV15" s="154"/>
      <c r="GBW15" s="154"/>
      <c r="GBX15" s="154"/>
      <c r="GBY15" s="154"/>
      <c r="GBZ15" s="154"/>
      <c r="GCA15" s="154"/>
      <c r="GCB15" s="154"/>
      <c r="GCC15" s="154"/>
      <c r="GCD15" s="154"/>
      <c r="GCE15" s="154"/>
      <c r="GCF15" s="154"/>
      <c r="GCG15" s="154"/>
      <c r="GCH15" s="154"/>
      <c r="GCI15" s="154"/>
      <c r="GCJ15" s="154"/>
      <c r="GCK15" s="154"/>
      <c r="GCL15" s="154"/>
      <c r="GCM15" s="154"/>
      <c r="GCN15" s="154"/>
      <c r="GCO15" s="154"/>
      <c r="GCP15" s="154"/>
      <c r="GCQ15" s="154"/>
      <c r="GCR15" s="154"/>
      <c r="GCS15" s="154"/>
      <c r="GCT15" s="154"/>
      <c r="GCU15" s="154"/>
      <c r="GCV15" s="154"/>
      <c r="GCW15" s="154"/>
      <c r="GCX15" s="154"/>
      <c r="GCY15" s="154"/>
      <c r="GCZ15" s="154"/>
      <c r="GDA15" s="154"/>
      <c r="GDB15" s="154"/>
      <c r="GDC15" s="154"/>
      <c r="GDD15" s="154"/>
      <c r="GDE15" s="154"/>
      <c r="GDF15" s="154"/>
      <c r="GDG15" s="154"/>
      <c r="GDH15" s="154"/>
      <c r="GDI15" s="154"/>
      <c r="GDJ15" s="154"/>
      <c r="GDK15" s="154"/>
      <c r="GDL15" s="154"/>
      <c r="GDM15" s="154"/>
      <c r="GDN15" s="154"/>
      <c r="GDO15" s="154"/>
      <c r="GDP15" s="154"/>
      <c r="GDQ15" s="154"/>
      <c r="GDR15" s="154"/>
      <c r="GDS15" s="154"/>
      <c r="GDT15" s="154"/>
      <c r="GDU15" s="154"/>
      <c r="GDV15" s="154"/>
      <c r="GDW15" s="154"/>
      <c r="GDX15" s="154"/>
      <c r="GDY15" s="154"/>
      <c r="GDZ15" s="154"/>
      <c r="GEA15" s="154"/>
      <c r="GEB15" s="154"/>
      <c r="GEC15" s="154"/>
      <c r="GED15" s="154"/>
      <c r="GEE15" s="154"/>
      <c r="GEF15" s="154"/>
      <c r="GEG15" s="154"/>
      <c r="GEH15" s="154"/>
      <c r="GEI15" s="154"/>
      <c r="GEJ15" s="154"/>
      <c r="GEK15" s="154"/>
      <c r="GEL15" s="154"/>
      <c r="GEM15" s="154"/>
      <c r="GEN15" s="154"/>
      <c r="GEO15" s="154"/>
      <c r="GEP15" s="154"/>
      <c r="GEQ15" s="154"/>
      <c r="GER15" s="154"/>
      <c r="GES15" s="154"/>
      <c r="GET15" s="154"/>
      <c r="GEU15" s="154"/>
      <c r="GEV15" s="154"/>
      <c r="GEW15" s="154"/>
      <c r="GEX15" s="154"/>
      <c r="GEY15" s="154"/>
      <c r="GEZ15" s="154"/>
      <c r="GFA15" s="154"/>
      <c r="GFB15" s="154"/>
      <c r="GFC15" s="154"/>
      <c r="GFD15" s="154"/>
      <c r="GFE15" s="154"/>
      <c r="GFF15" s="154"/>
      <c r="GFG15" s="154"/>
      <c r="GFH15" s="154"/>
      <c r="GFI15" s="154"/>
      <c r="GFJ15" s="154"/>
      <c r="GFK15" s="154"/>
      <c r="GFL15" s="154"/>
      <c r="GFM15" s="154"/>
      <c r="GFN15" s="154"/>
      <c r="GFO15" s="154"/>
      <c r="GFP15" s="154"/>
      <c r="GFQ15" s="154"/>
      <c r="GFR15" s="154"/>
      <c r="GFS15" s="154"/>
      <c r="GFT15" s="154"/>
      <c r="GFU15" s="154"/>
      <c r="GFV15" s="154"/>
      <c r="GFW15" s="154"/>
      <c r="GFX15" s="154"/>
      <c r="GFY15" s="154"/>
      <c r="GFZ15" s="154"/>
      <c r="GGA15" s="154"/>
      <c r="GGB15" s="154"/>
      <c r="GGC15" s="154"/>
      <c r="GGD15" s="154"/>
      <c r="GGE15" s="154"/>
      <c r="GGF15" s="154"/>
      <c r="GGG15" s="154"/>
      <c r="GGH15" s="154"/>
      <c r="GGI15" s="154"/>
      <c r="GGJ15" s="154"/>
      <c r="GGK15" s="154"/>
      <c r="GGL15" s="154"/>
      <c r="GGM15" s="154"/>
      <c r="GGN15" s="154"/>
      <c r="GGO15" s="154"/>
      <c r="GGP15" s="154"/>
      <c r="GGQ15" s="154"/>
      <c r="GGR15" s="154"/>
      <c r="GGS15" s="154"/>
      <c r="GGT15" s="154"/>
      <c r="GGU15" s="154"/>
      <c r="GGV15" s="154"/>
      <c r="GGW15" s="154"/>
      <c r="GGX15" s="154"/>
      <c r="GGY15" s="154"/>
      <c r="GGZ15" s="154"/>
      <c r="GHA15" s="154"/>
      <c r="GHB15" s="154"/>
      <c r="GHC15" s="154"/>
      <c r="GHD15" s="154"/>
      <c r="GHE15" s="154"/>
      <c r="GHF15" s="154"/>
      <c r="GHG15" s="154"/>
      <c r="GHH15" s="154"/>
      <c r="GHI15" s="154"/>
      <c r="GHJ15" s="154"/>
      <c r="GHK15" s="154"/>
      <c r="GHL15" s="154"/>
      <c r="GHM15" s="154"/>
      <c r="GHN15" s="154"/>
      <c r="GHO15" s="154"/>
      <c r="GHP15" s="154"/>
      <c r="GHQ15" s="154"/>
      <c r="GHR15" s="154"/>
      <c r="GHS15" s="154"/>
      <c r="GHT15" s="154"/>
      <c r="GHU15" s="154"/>
      <c r="GHV15" s="154"/>
      <c r="GHW15" s="154"/>
      <c r="GHX15" s="154"/>
      <c r="GHY15" s="154"/>
      <c r="GHZ15" s="154"/>
      <c r="GIA15" s="154"/>
      <c r="GIB15" s="154"/>
      <c r="GIC15" s="154"/>
      <c r="GID15" s="154"/>
      <c r="GIE15" s="154"/>
      <c r="GIF15" s="154"/>
      <c r="GIG15" s="154"/>
      <c r="GIH15" s="154"/>
      <c r="GII15" s="154"/>
      <c r="GIJ15" s="154"/>
      <c r="GIK15" s="154"/>
      <c r="GIL15" s="154"/>
      <c r="GIM15" s="154"/>
      <c r="GIN15" s="154"/>
      <c r="GIO15" s="154"/>
      <c r="GIP15" s="154"/>
      <c r="GIQ15" s="154"/>
      <c r="GIR15" s="154"/>
      <c r="GIS15" s="154"/>
      <c r="GIT15" s="154"/>
      <c r="GIU15" s="154"/>
      <c r="GIV15" s="154"/>
      <c r="GIW15" s="154"/>
      <c r="GIX15" s="154"/>
      <c r="GIY15" s="154"/>
      <c r="GIZ15" s="154"/>
      <c r="GJA15" s="154"/>
      <c r="GJB15" s="154"/>
      <c r="GJC15" s="154"/>
      <c r="GJD15" s="154"/>
      <c r="GJE15" s="154"/>
      <c r="GJF15" s="154"/>
      <c r="GJG15" s="154"/>
      <c r="GJH15" s="154"/>
      <c r="GJI15" s="154"/>
      <c r="GJJ15" s="154"/>
      <c r="GJK15" s="154"/>
      <c r="GJL15" s="154"/>
      <c r="GJM15" s="154"/>
      <c r="GJN15" s="154"/>
      <c r="GJO15" s="154"/>
      <c r="GJP15" s="154"/>
      <c r="GJQ15" s="154"/>
      <c r="GJR15" s="154"/>
      <c r="GJS15" s="154"/>
      <c r="GJT15" s="154"/>
      <c r="GJU15" s="154"/>
      <c r="GJV15" s="154"/>
      <c r="GJW15" s="154"/>
      <c r="GJX15" s="154"/>
      <c r="GJY15" s="154"/>
      <c r="GJZ15" s="154"/>
      <c r="GKA15" s="154"/>
      <c r="GKB15" s="154"/>
      <c r="GKC15" s="154"/>
      <c r="GKD15" s="154"/>
      <c r="GKE15" s="154"/>
      <c r="GKF15" s="154"/>
      <c r="GKG15" s="154"/>
      <c r="GKH15" s="154"/>
      <c r="GKI15" s="154"/>
      <c r="GKJ15" s="154"/>
      <c r="GKK15" s="154"/>
      <c r="GKL15" s="154"/>
      <c r="GKM15" s="154"/>
      <c r="GKN15" s="154"/>
      <c r="GKO15" s="154"/>
      <c r="GKP15" s="154"/>
      <c r="GKQ15" s="154"/>
      <c r="GKR15" s="154"/>
      <c r="GKS15" s="154"/>
      <c r="GKT15" s="154"/>
      <c r="GKU15" s="154"/>
      <c r="GKV15" s="154"/>
      <c r="GKW15" s="154"/>
      <c r="GKX15" s="154"/>
      <c r="GKY15" s="154"/>
      <c r="GKZ15" s="154"/>
      <c r="GLA15" s="154"/>
      <c r="GLB15" s="154"/>
      <c r="GLC15" s="154"/>
      <c r="GLD15" s="154"/>
      <c r="GLE15" s="154"/>
      <c r="GLF15" s="154"/>
      <c r="GLG15" s="154"/>
      <c r="GLH15" s="154"/>
      <c r="GLI15" s="154"/>
      <c r="GLJ15" s="154"/>
      <c r="GLK15" s="154"/>
      <c r="GLL15" s="154"/>
      <c r="GLM15" s="154"/>
      <c r="GLN15" s="154"/>
      <c r="GLO15" s="154"/>
      <c r="GLP15" s="154"/>
      <c r="GLQ15" s="154"/>
      <c r="GLR15" s="154"/>
      <c r="GLS15" s="154"/>
      <c r="GLT15" s="154"/>
      <c r="GLU15" s="154"/>
      <c r="GLV15" s="154"/>
      <c r="GLW15" s="154"/>
      <c r="GLX15" s="154"/>
      <c r="GLY15" s="154"/>
      <c r="GLZ15" s="154"/>
      <c r="GMA15" s="154"/>
      <c r="GMB15" s="154"/>
      <c r="GMC15" s="154"/>
      <c r="GMD15" s="154"/>
      <c r="GME15" s="154"/>
      <c r="GMF15" s="154"/>
      <c r="GMG15" s="154"/>
      <c r="GMH15" s="154"/>
      <c r="GMI15" s="154"/>
      <c r="GMJ15" s="154"/>
      <c r="GMK15" s="154"/>
      <c r="GML15" s="154"/>
      <c r="GMM15" s="154"/>
      <c r="GMN15" s="154"/>
      <c r="GMO15" s="154"/>
      <c r="GMP15" s="154"/>
      <c r="GMQ15" s="154"/>
      <c r="GMR15" s="154"/>
      <c r="GMS15" s="154"/>
      <c r="GMT15" s="154"/>
      <c r="GMU15" s="154"/>
      <c r="GMV15" s="154"/>
      <c r="GMW15" s="154"/>
      <c r="GMX15" s="154"/>
      <c r="GMY15" s="154"/>
      <c r="GMZ15" s="154"/>
      <c r="GNA15" s="154"/>
      <c r="GNB15" s="154"/>
      <c r="GNC15" s="154"/>
      <c r="GND15" s="154"/>
      <c r="GNE15" s="154"/>
      <c r="GNF15" s="154"/>
      <c r="GNG15" s="154"/>
      <c r="GNH15" s="154"/>
      <c r="GNI15" s="154"/>
      <c r="GNJ15" s="154"/>
      <c r="GNK15" s="154"/>
      <c r="GNL15" s="154"/>
      <c r="GNM15" s="154"/>
      <c r="GNN15" s="154"/>
      <c r="GNO15" s="154"/>
      <c r="GNP15" s="154"/>
      <c r="GNQ15" s="154"/>
      <c r="GNR15" s="154"/>
      <c r="GNS15" s="154"/>
      <c r="GNT15" s="154"/>
      <c r="GNU15" s="154"/>
      <c r="GNV15" s="154"/>
      <c r="GNW15" s="154"/>
      <c r="GNX15" s="154"/>
      <c r="GNY15" s="154"/>
      <c r="GNZ15" s="154"/>
      <c r="GOA15" s="154"/>
      <c r="GOB15" s="154"/>
      <c r="GOC15" s="154"/>
      <c r="GOD15" s="154"/>
      <c r="GOE15" s="154"/>
      <c r="GOF15" s="154"/>
      <c r="GOG15" s="154"/>
      <c r="GOH15" s="154"/>
      <c r="GOI15" s="154"/>
      <c r="GOJ15" s="154"/>
      <c r="GOK15" s="154"/>
      <c r="GOL15" s="154"/>
      <c r="GOM15" s="154"/>
      <c r="GON15" s="154"/>
      <c r="GOO15" s="154"/>
      <c r="GOP15" s="154"/>
      <c r="GOQ15" s="154"/>
      <c r="GOR15" s="154"/>
      <c r="GOS15" s="154"/>
      <c r="GOT15" s="154"/>
      <c r="GOU15" s="154"/>
      <c r="GOV15" s="154"/>
      <c r="GOW15" s="154"/>
      <c r="GOX15" s="154"/>
      <c r="GOY15" s="154"/>
      <c r="GOZ15" s="154"/>
      <c r="GPA15" s="154"/>
      <c r="GPB15" s="154"/>
      <c r="GPC15" s="154"/>
      <c r="GPD15" s="154"/>
      <c r="GPE15" s="154"/>
      <c r="GPF15" s="154"/>
      <c r="GPG15" s="154"/>
      <c r="GPH15" s="154"/>
      <c r="GPI15" s="154"/>
      <c r="GPJ15" s="154"/>
      <c r="GPK15" s="154"/>
      <c r="GPL15" s="154"/>
      <c r="GPM15" s="154"/>
      <c r="GPN15" s="154"/>
      <c r="GPO15" s="154"/>
      <c r="GPP15" s="154"/>
      <c r="GPQ15" s="154"/>
      <c r="GPR15" s="154"/>
      <c r="GPS15" s="154"/>
      <c r="GPT15" s="154"/>
      <c r="GPU15" s="154"/>
      <c r="GPV15" s="154"/>
      <c r="GPW15" s="154"/>
      <c r="GPX15" s="154"/>
      <c r="GPY15" s="154"/>
      <c r="GPZ15" s="154"/>
      <c r="GQA15" s="154"/>
      <c r="GQB15" s="154"/>
      <c r="GQC15" s="154"/>
      <c r="GQD15" s="154"/>
      <c r="GQE15" s="154"/>
      <c r="GQF15" s="154"/>
      <c r="GQG15" s="154"/>
      <c r="GQH15" s="154"/>
      <c r="GQI15" s="154"/>
      <c r="GQJ15" s="154"/>
      <c r="GQK15" s="154"/>
      <c r="GQL15" s="154"/>
      <c r="GQM15" s="154"/>
      <c r="GQN15" s="154"/>
      <c r="GQO15" s="154"/>
      <c r="GQP15" s="154"/>
      <c r="GQQ15" s="154"/>
      <c r="GQR15" s="154"/>
      <c r="GQS15" s="154"/>
      <c r="GQT15" s="154"/>
      <c r="GQU15" s="154"/>
      <c r="GQV15" s="154"/>
      <c r="GQW15" s="154"/>
      <c r="GQX15" s="154"/>
      <c r="GQY15" s="154"/>
      <c r="GQZ15" s="154"/>
      <c r="GRA15" s="154"/>
      <c r="GRB15" s="154"/>
      <c r="GRC15" s="154"/>
      <c r="GRD15" s="154"/>
      <c r="GRE15" s="154"/>
      <c r="GRF15" s="154"/>
      <c r="GRG15" s="154"/>
      <c r="GRH15" s="154"/>
      <c r="GRI15" s="154"/>
      <c r="GRJ15" s="154"/>
      <c r="GRK15" s="154"/>
      <c r="GRL15" s="154"/>
      <c r="GRM15" s="154"/>
      <c r="GRN15" s="154"/>
      <c r="GRO15" s="154"/>
      <c r="GRP15" s="154"/>
      <c r="GRQ15" s="154"/>
      <c r="GRR15" s="154"/>
      <c r="GRS15" s="154"/>
      <c r="GRT15" s="154"/>
      <c r="GRU15" s="154"/>
      <c r="GRV15" s="154"/>
      <c r="GRW15" s="154"/>
      <c r="GRX15" s="154"/>
      <c r="GRY15" s="154"/>
      <c r="GRZ15" s="154"/>
      <c r="GSA15" s="154"/>
      <c r="GSB15" s="154"/>
      <c r="GSC15" s="154"/>
      <c r="GSD15" s="154"/>
      <c r="GSE15" s="154"/>
      <c r="GSF15" s="154"/>
      <c r="GSG15" s="154"/>
      <c r="GSH15" s="154"/>
      <c r="GSI15" s="154"/>
      <c r="GSJ15" s="154"/>
      <c r="GSK15" s="154"/>
      <c r="GSL15" s="154"/>
      <c r="GSM15" s="154"/>
      <c r="GSN15" s="154"/>
      <c r="GSO15" s="154"/>
      <c r="GSP15" s="154"/>
      <c r="GSQ15" s="154"/>
      <c r="GSR15" s="154"/>
      <c r="GSS15" s="154"/>
      <c r="GST15" s="154"/>
      <c r="GSU15" s="154"/>
      <c r="GSV15" s="154"/>
      <c r="GSW15" s="154"/>
      <c r="GSX15" s="154"/>
      <c r="GSY15" s="154"/>
      <c r="GSZ15" s="154"/>
      <c r="GTA15" s="154"/>
      <c r="GTB15" s="154"/>
      <c r="GTC15" s="154"/>
      <c r="GTD15" s="154"/>
      <c r="GTE15" s="154"/>
      <c r="GTF15" s="154"/>
      <c r="GTG15" s="154"/>
      <c r="GTH15" s="154"/>
      <c r="GTI15" s="154"/>
      <c r="GTJ15" s="154"/>
      <c r="GTK15" s="154"/>
      <c r="GTL15" s="154"/>
      <c r="GTM15" s="154"/>
      <c r="GTN15" s="154"/>
      <c r="GTO15" s="154"/>
      <c r="GTP15" s="154"/>
      <c r="GTQ15" s="154"/>
      <c r="GTR15" s="154"/>
      <c r="GTS15" s="154"/>
      <c r="GTT15" s="154"/>
      <c r="GTU15" s="154"/>
      <c r="GTV15" s="154"/>
      <c r="GTW15" s="154"/>
      <c r="GTX15" s="154"/>
      <c r="GTY15" s="154"/>
      <c r="GTZ15" s="154"/>
      <c r="GUA15" s="154"/>
      <c r="GUB15" s="154"/>
      <c r="GUC15" s="154"/>
      <c r="GUD15" s="154"/>
      <c r="GUE15" s="154"/>
      <c r="GUF15" s="154"/>
      <c r="GUG15" s="154"/>
      <c r="GUH15" s="154"/>
      <c r="GUI15" s="154"/>
      <c r="GUJ15" s="154"/>
      <c r="GUK15" s="154"/>
      <c r="GUL15" s="154"/>
      <c r="GUM15" s="154"/>
      <c r="GUN15" s="154"/>
      <c r="GUO15" s="154"/>
      <c r="GUP15" s="154"/>
      <c r="GUQ15" s="154"/>
      <c r="GUR15" s="154"/>
      <c r="GUS15" s="154"/>
      <c r="GUT15" s="154"/>
      <c r="GUU15" s="154"/>
      <c r="GUV15" s="154"/>
      <c r="GUW15" s="154"/>
      <c r="GUX15" s="154"/>
      <c r="GUY15" s="154"/>
      <c r="GUZ15" s="154"/>
      <c r="GVA15" s="154"/>
      <c r="GVB15" s="154"/>
      <c r="GVC15" s="154"/>
      <c r="GVD15" s="154"/>
      <c r="GVE15" s="154"/>
      <c r="GVF15" s="154"/>
      <c r="GVG15" s="154"/>
      <c r="GVH15" s="154"/>
      <c r="GVI15" s="154"/>
      <c r="GVJ15" s="154"/>
      <c r="GVK15" s="154"/>
      <c r="GVL15" s="154"/>
      <c r="GVM15" s="154"/>
      <c r="GVN15" s="154"/>
      <c r="GVO15" s="154"/>
      <c r="GVP15" s="154"/>
      <c r="GVQ15" s="154"/>
      <c r="GVR15" s="154"/>
      <c r="GVS15" s="154"/>
      <c r="GVT15" s="154"/>
      <c r="GVU15" s="154"/>
      <c r="GVV15" s="154"/>
      <c r="GVW15" s="154"/>
      <c r="GVX15" s="154"/>
      <c r="GVY15" s="154"/>
      <c r="GVZ15" s="154"/>
      <c r="GWA15" s="154"/>
      <c r="GWB15" s="154"/>
      <c r="GWC15" s="154"/>
      <c r="GWD15" s="154"/>
      <c r="GWE15" s="154"/>
      <c r="GWF15" s="154"/>
      <c r="GWG15" s="154"/>
      <c r="GWH15" s="154"/>
      <c r="GWI15" s="154"/>
      <c r="GWJ15" s="154"/>
      <c r="GWK15" s="154"/>
      <c r="GWL15" s="154"/>
      <c r="GWM15" s="154"/>
      <c r="GWN15" s="154"/>
      <c r="GWO15" s="154"/>
      <c r="GWP15" s="154"/>
      <c r="GWQ15" s="154"/>
      <c r="GWR15" s="154"/>
      <c r="GWS15" s="154"/>
      <c r="GWT15" s="154"/>
      <c r="GWU15" s="154"/>
      <c r="GWV15" s="154"/>
      <c r="GWW15" s="154"/>
      <c r="GWX15" s="154"/>
      <c r="GWY15" s="154"/>
      <c r="GWZ15" s="154"/>
      <c r="GXA15" s="154"/>
      <c r="GXB15" s="154"/>
      <c r="GXC15" s="154"/>
      <c r="GXD15" s="154"/>
      <c r="GXE15" s="154"/>
      <c r="GXF15" s="154"/>
      <c r="GXG15" s="154"/>
      <c r="GXH15" s="154"/>
      <c r="GXI15" s="154"/>
      <c r="GXJ15" s="154"/>
      <c r="GXK15" s="154"/>
      <c r="GXL15" s="154"/>
      <c r="GXM15" s="154"/>
      <c r="GXN15" s="154"/>
      <c r="GXO15" s="154"/>
      <c r="GXP15" s="154"/>
      <c r="GXQ15" s="154"/>
      <c r="GXR15" s="154"/>
      <c r="GXS15" s="154"/>
      <c r="GXT15" s="154"/>
      <c r="GXU15" s="154"/>
      <c r="GXV15" s="154"/>
      <c r="GXW15" s="154"/>
      <c r="GXX15" s="154"/>
      <c r="GXY15" s="154"/>
      <c r="GXZ15" s="154"/>
      <c r="GYA15" s="154"/>
      <c r="GYB15" s="154"/>
      <c r="GYC15" s="154"/>
      <c r="GYD15" s="154"/>
      <c r="GYE15" s="154"/>
      <c r="GYF15" s="154"/>
      <c r="GYG15" s="154"/>
      <c r="GYH15" s="154"/>
      <c r="GYI15" s="154"/>
      <c r="GYJ15" s="154"/>
      <c r="GYK15" s="154"/>
      <c r="GYL15" s="154"/>
      <c r="GYM15" s="154"/>
      <c r="GYN15" s="154"/>
      <c r="GYO15" s="154"/>
      <c r="GYP15" s="154"/>
      <c r="GYQ15" s="154"/>
      <c r="GYR15" s="154"/>
      <c r="GYS15" s="154"/>
      <c r="GYT15" s="154"/>
      <c r="GYU15" s="154"/>
      <c r="GYV15" s="154"/>
      <c r="GYW15" s="154"/>
      <c r="GYX15" s="154"/>
      <c r="GYY15" s="154"/>
      <c r="GYZ15" s="154"/>
      <c r="GZA15" s="154"/>
      <c r="GZB15" s="154"/>
      <c r="GZC15" s="154"/>
      <c r="GZD15" s="154"/>
      <c r="GZE15" s="154"/>
      <c r="GZF15" s="154"/>
      <c r="GZG15" s="154"/>
      <c r="GZH15" s="154"/>
      <c r="GZI15" s="154"/>
      <c r="GZJ15" s="154"/>
      <c r="GZK15" s="154"/>
      <c r="GZL15" s="154"/>
      <c r="GZM15" s="154"/>
      <c r="GZN15" s="154"/>
      <c r="GZO15" s="154"/>
      <c r="GZP15" s="154"/>
      <c r="GZQ15" s="154"/>
      <c r="GZR15" s="154"/>
      <c r="GZS15" s="154"/>
      <c r="GZT15" s="154"/>
      <c r="GZU15" s="154"/>
      <c r="GZV15" s="154"/>
      <c r="GZW15" s="154"/>
      <c r="GZX15" s="154"/>
      <c r="GZY15" s="154"/>
      <c r="GZZ15" s="154"/>
      <c r="HAA15" s="154"/>
      <c r="HAB15" s="154"/>
      <c r="HAC15" s="154"/>
      <c r="HAD15" s="154"/>
      <c r="HAE15" s="154"/>
      <c r="HAF15" s="154"/>
      <c r="HAG15" s="154"/>
      <c r="HAH15" s="154"/>
      <c r="HAI15" s="154"/>
      <c r="HAJ15" s="154"/>
      <c r="HAK15" s="154"/>
      <c r="HAL15" s="154"/>
      <c r="HAM15" s="154"/>
      <c r="HAN15" s="154"/>
      <c r="HAO15" s="154"/>
      <c r="HAP15" s="154"/>
      <c r="HAQ15" s="154"/>
      <c r="HAR15" s="154"/>
      <c r="HAS15" s="154"/>
      <c r="HAT15" s="154"/>
      <c r="HAU15" s="154"/>
      <c r="HAV15" s="154"/>
      <c r="HAW15" s="154"/>
      <c r="HAX15" s="154"/>
      <c r="HAY15" s="154"/>
      <c r="HAZ15" s="154"/>
      <c r="HBA15" s="154"/>
      <c r="HBB15" s="154"/>
      <c r="HBC15" s="154"/>
      <c r="HBD15" s="154"/>
      <c r="HBE15" s="154"/>
      <c r="HBF15" s="154"/>
      <c r="HBG15" s="154"/>
      <c r="HBH15" s="154"/>
      <c r="HBI15" s="154"/>
      <c r="HBJ15" s="154"/>
      <c r="HBK15" s="154"/>
      <c r="HBL15" s="154"/>
      <c r="HBM15" s="154"/>
      <c r="HBN15" s="154"/>
      <c r="HBO15" s="154"/>
      <c r="HBP15" s="154"/>
      <c r="HBQ15" s="154"/>
      <c r="HBR15" s="154"/>
      <c r="HBS15" s="154"/>
      <c r="HBT15" s="154"/>
      <c r="HBU15" s="154"/>
      <c r="HBV15" s="154"/>
      <c r="HBW15" s="154"/>
      <c r="HBX15" s="154"/>
      <c r="HBY15" s="154"/>
      <c r="HBZ15" s="154"/>
      <c r="HCA15" s="154"/>
      <c r="HCB15" s="154"/>
      <c r="HCC15" s="154"/>
      <c r="HCD15" s="154"/>
      <c r="HCE15" s="154"/>
      <c r="HCF15" s="154"/>
      <c r="HCG15" s="154"/>
      <c r="HCH15" s="154"/>
      <c r="HCI15" s="154"/>
      <c r="HCJ15" s="154"/>
      <c r="HCK15" s="154"/>
      <c r="HCL15" s="154"/>
      <c r="HCM15" s="154"/>
      <c r="HCN15" s="154"/>
      <c r="HCO15" s="154"/>
      <c r="HCP15" s="154"/>
      <c r="HCQ15" s="154"/>
      <c r="HCR15" s="154"/>
      <c r="HCS15" s="154"/>
      <c r="HCT15" s="154"/>
      <c r="HCU15" s="154"/>
      <c r="HCV15" s="154"/>
      <c r="HCW15" s="154"/>
      <c r="HCX15" s="154"/>
      <c r="HCY15" s="154"/>
      <c r="HCZ15" s="154"/>
      <c r="HDA15" s="154"/>
      <c r="HDB15" s="154"/>
      <c r="HDC15" s="154"/>
      <c r="HDD15" s="154"/>
      <c r="HDE15" s="154"/>
      <c r="HDF15" s="154"/>
      <c r="HDG15" s="154"/>
      <c r="HDH15" s="154"/>
      <c r="HDI15" s="154"/>
      <c r="HDJ15" s="154"/>
      <c r="HDK15" s="154"/>
      <c r="HDL15" s="154"/>
      <c r="HDM15" s="154"/>
      <c r="HDN15" s="154"/>
      <c r="HDO15" s="154"/>
      <c r="HDP15" s="154"/>
      <c r="HDQ15" s="154"/>
      <c r="HDR15" s="154"/>
      <c r="HDS15" s="154"/>
      <c r="HDT15" s="154"/>
      <c r="HDU15" s="154"/>
      <c r="HDV15" s="154"/>
      <c r="HDW15" s="154"/>
      <c r="HDX15" s="154"/>
      <c r="HDY15" s="154"/>
      <c r="HDZ15" s="154"/>
      <c r="HEA15" s="154"/>
      <c r="HEB15" s="154"/>
      <c r="HEC15" s="154"/>
      <c r="HED15" s="154"/>
      <c r="HEE15" s="154"/>
      <c r="HEF15" s="154"/>
      <c r="HEG15" s="154"/>
      <c r="HEH15" s="154"/>
      <c r="HEI15" s="154"/>
      <c r="HEJ15" s="154"/>
      <c r="HEK15" s="154"/>
      <c r="HEL15" s="154"/>
      <c r="HEM15" s="154"/>
      <c r="HEN15" s="154"/>
      <c r="HEO15" s="154"/>
      <c r="HEP15" s="154"/>
      <c r="HEQ15" s="154"/>
      <c r="HER15" s="154"/>
      <c r="HES15" s="154"/>
      <c r="HET15" s="154"/>
      <c r="HEU15" s="154"/>
      <c r="HEV15" s="154"/>
      <c r="HEW15" s="154"/>
      <c r="HEX15" s="154"/>
      <c r="HEY15" s="154"/>
      <c r="HEZ15" s="154"/>
      <c r="HFA15" s="154"/>
      <c r="HFB15" s="154"/>
      <c r="HFC15" s="154"/>
      <c r="HFD15" s="154"/>
      <c r="HFE15" s="154"/>
      <c r="HFF15" s="154"/>
      <c r="HFG15" s="154"/>
      <c r="HFH15" s="154"/>
      <c r="HFI15" s="154"/>
      <c r="HFJ15" s="154"/>
      <c r="HFK15" s="154"/>
      <c r="HFL15" s="154"/>
      <c r="HFM15" s="154"/>
      <c r="HFN15" s="154"/>
      <c r="HFO15" s="154"/>
      <c r="HFP15" s="154"/>
      <c r="HFQ15" s="154"/>
      <c r="HFR15" s="154"/>
      <c r="HFS15" s="154"/>
      <c r="HFT15" s="154"/>
      <c r="HFU15" s="154"/>
      <c r="HFV15" s="154"/>
      <c r="HFW15" s="154"/>
      <c r="HFX15" s="154"/>
      <c r="HFY15" s="154"/>
      <c r="HFZ15" s="154"/>
      <c r="HGA15" s="154"/>
      <c r="HGB15" s="154"/>
      <c r="HGC15" s="154"/>
      <c r="HGD15" s="154"/>
      <c r="HGE15" s="154"/>
      <c r="HGF15" s="154"/>
      <c r="HGG15" s="154"/>
      <c r="HGH15" s="154"/>
      <c r="HGI15" s="154"/>
      <c r="HGJ15" s="154"/>
      <c r="HGK15" s="154"/>
      <c r="HGL15" s="154"/>
      <c r="HGM15" s="154"/>
      <c r="HGN15" s="154"/>
      <c r="HGO15" s="154"/>
      <c r="HGP15" s="154"/>
      <c r="HGQ15" s="154"/>
      <c r="HGR15" s="154"/>
      <c r="HGS15" s="154"/>
      <c r="HGT15" s="154"/>
      <c r="HGU15" s="154"/>
      <c r="HGV15" s="154"/>
      <c r="HGW15" s="154"/>
      <c r="HGX15" s="154"/>
      <c r="HGY15" s="154"/>
      <c r="HGZ15" s="154"/>
      <c r="HHA15" s="154"/>
      <c r="HHB15" s="154"/>
      <c r="HHC15" s="154"/>
      <c r="HHD15" s="154"/>
      <c r="HHE15" s="154"/>
      <c r="HHF15" s="154"/>
      <c r="HHG15" s="154"/>
      <c r="HHH15" s="154"/>
      <c r="HHI15" s="154"/>
      <c r="HHJ15" s="154"/>
      <c r="HHK15" s="154"/>
      <c r="HHL15" s="154"/>
      <c r="HHM15" s="154"/>
      <c r="HHN15" s="154"/>
      <c r="HHO15" s="154"/>
      <c r="HHP15" s="154"/>
      <c r="HHQ15" s="154"/>
      <c r="HHR15" s="154"/>
      <c r="HHS15" s="154"/>
      <c r="HHT15" s="154"/>
      <c r="HHU15" s="154"/>
      <c r="HHV15" s="154"/>
      <c r="HHW15" s="154"/>
      <c r="HHX15" s="154"/>
      <c r="HHY15" s="154"/>
      <c r="HHZ15" s="154"/>
      <c r="HIA15" s="154"/>
      <c r="HIB15" s="154"/>
      <c r="HIC15" s="154"/>
      <c r="HID15" s="154"/>
      <c r="HIE15" s="154"/>
      <c r="HIF15" s="154"/>
      <c r="HIG15" s="154"/>
      <c r="HIH15" s="154"/>
      <c r="HII15" s="154"/>
      <c r="HIJ15" s="154"/>
      <c r="HIK15" s="154"/>
      <c r="HIL15" s="154"/>
      <c r="HIM15" s="154"/>
      <c r="HIN15" s="154"/>
      <c r="HIO15" s="154"/>
      <c r="HIP15" s="154"/>
      <c r="HIQ15" s="154"/>
      <c r="HIR15" s="154"/>
      <c r="HIS15" s="154"/>
      <c r="HIT15" s="154"/>
      <c r="HIU15" s="154"/>
      <c r="HIV15" s="154"/>
      <c r="HIW15" s="154"/>
      <c r="HIX15" s="154"/>
      <c r="HIY15" s="154"/>
      <c r="HIZ15" s="154"/>
      <c r="HJA15" s="154"/>
      <c r="HJB15" s="154"/>
      <c r="HJC15" s="154"/>
      <c r="HJD15" s="154"/>
      <c r="HJE15" s="154"/>
      <c r="HJF15" s="154"/>
      <c r="HJG15" s="154"/>
      <c r="HJH15" s="154"/>
      <c r="HJI15" s="154"/>
      <c r="HJJ15" s="154"/>
      <c r="HJK15" s="154"/>
      <c r="HJL15" s="154"/>
      <c r="HJM15" s="154"/>
      <c r="HJN15" s="154"/>
      <c r="HJO15" s="154"/>
      <c r="HJP15" s="154"/>
      <c r="HJQ15" s="154"/>
      <c r="HJR15" s="154"/>
      <c r="HJS15" s="154"/>
      <c r="HJT15" s="154"/>
      <c r="HJU15" s="154"/>
      <c r="HJV15" s="154"/>
      <c r="HJW15" s="154"/>
      <c r="HJX15" s="154"/>
      <c r="HJY15" s="154"/>
      <c r="HJZ15" s="154"/>
      <c r="HKA15" s="154"/>
      <c r="HKB15" s="154"/>
      <c r="HKC15" s="154"/>
      <c r="HKD15" s="154"/>
      <c r="HKE15" s="154"/>
      <c r="HKF15" s="154"/>
      <c r="HKG15" s="154"/>
      <c r="HKH15" s="154"/>
      <c r="HKI15" s="154"/>
      <c r="HKJ15" s="154"/>
      <c r="HKK15" s="154"/>
      <c r="HKL15" s="154"/>
      <c r="HKM15" s="154"/>
      <c r="HKN15" s="154"/>
      <c r="HKO15" s="154"/>
      <c r="HKP15" s="154"/>
      <c r="HKQ15" s="154"/>
      <c r="HKR15" s="154"/>
      <c r="HKS15" s="154"/>
      <c r="HKT15" s="154"/>
      <c r="HKU15" s="154"/>
      <c r="HKV15" s="154"/>
      <c r="HKW15" s="154"/>
      <c r="HKX15" s="154"/>
      <c r="HKY15" s="154"/>
      <c r="HKZ15" s="154"/>
      <c r="HLA15" s="154"/>
      <c r="HLB15" s="154"/>
      <c r="HLC15" s="154"/>
      <c r="HLD15" s="154"/>
      <c r="HLE15" s="154"/>
      <c r="HLF15" s="154"/>
      <c r="HLG15" s="154"/>
      <c r="HLH15" s="154"/>
      <c r="HLI15" s="154"/>
      <c r="HLJ15" s="154"/>
      <c r="HLK15" s="154"/>
      <c r="HLL15" s="154"/>
      <c r="HLM15" s="154"/>
      <c r="HLN15" s="154"/>
      <c r="HLO15" s="154"/>
      <c r="HLP15" s="154"/>
      <c r="HLQ15" s="154"/>
      <c r="HLR15" s="154"/>
      <c r="HLS15" s="154"/>
      <c r="HLT15" s="154"/>
      <c r="HLU15" s="154"/>
      <c r="HLV15" s="154"/>
      <c r="HLW15" s="154"/>
      <c r="HLX15" s="154"/>
      <c r="HLY15" s="154"/>
      <c r="HLZ15" s="154"/>
      <c r="HMA15" s="154"/>
      <c r="HMB15" s="154"/>
      <c r="HMC15" s="154"/>
      <c r="HMD15" s="154"/>
      <c r="HME15" s="154"/>
      <c r="HMF15" s="154"/>
      <c r="HMG15" s="154"/>
      <c r="HMH15" s="154"/>
      <c r="HMI15" s="154"/>
      <c r="HMJ15" s="154"/>
      <c r="HMK15" s="154"/>
      <c r="HML15" s="154"/>
      <c r="HMM15" s="154"/>
      <c r="HMN15" s="154"/>
      <c r="HMO15" s="154"/>
      <c r="HMP15" s="154"/>
      <c r="HMQ15" s="154"/>
      <c r="HMR15" s="154"/>
      <c r="HMS15" s="154"/>
      <c r="HMT15" s="154"/>
      <c r="HMU15" s="154"/>
      <c r="HMV15" s="154"/>
      <c r="HMW15" s="154"/>
      <c r="HMX15" s="154"/>
      <c r="HMY15" s="154"/>
      <c r="HMZ15" s="154"/>
      <c r="HNA15" s="154"/>
      <c r="HNB15" s="154"/>
      <c r="HNC15" s="154"/>
      <c r="HND15" s="154"/>
      <c r="HNE15" s="154"/>
      <c r="HNF15" s="154"/>
      <c r="HNG15" s="154"/>
      <c r="HNH15" s="154"/>
      <c r="HNI15" s="154"/>
      <c r="HNJ15" s="154"/>
      <c r="HNK15" s="154"/>
      <c r="HNL15" s="154"/>
      <c r="HNM15" s="154"/>
      <c r="HNN15" s="154"/>
      <c r="HNO15" s="154"/>
      <c r="HNP15" s="154"/>
      <c r="HNQ15" s="154"/>
      <c r="HNR15" s="154"/>
      <c r="HNS15" s="154"/>
      <c r="HNT15" s="154"/>
      <c r="HNU15" s="154"/>
      <c r="HNV15" s="154"/>
      <c r="HNW15" s="154"/>
      <c r="HNX15" s="154"/>
      <c r="HNY15" s="154"/>
      <c r="HNZ15" s="154"/>
      <c r="HOA15" s="154"/>
      <c r="HOB15" s="154"/>
      <c r="HOC15" s="154"/>
      <c r="HOD15" s="154"/>
      <c r="HOE15" s="154"/>
      <c r="HOF15" s="154"/>
      <c r="HOG15" s="154"/>
      <c r="HOH15" s="154"/>
      <c r="HOI15" s="154"/>
      <c r="HOJ15" s="154"/>
      <c r="HOK15" s="154"/>
      <c r="HOL15" s="154"/>
      <c r="HOM15" s="154"/>
      <c r="HON15" s="154"/>
      <c r="HOO15" s="154"/>
      <c r="HOP15" s="154"/>
      <c r="HOQ15" s="154"/>
      <c r="HOR15" s="154"/>
      <c r="HOS15" s="154"/>
      <c r="HOT15" s="154"/>
      <c r="HOU15" s="154"/>
      <c r="HOV15" s="154"/>
      <c r="HOW15" s="154"/>
      <c r="HOX15" s="154"/>
      <c r="HOY15" s="154"/>
      <c r="HOZ15" s="154"/>
      <c r="HPA15" s="154"/>
      <c r="HPB15" s="154"/>
      <c r="HPC15" s="154"/>
      <c r="HPD15" s="154"/>
      <c r="HPE15" s="154"/>
      <c r="HPF15" s="154"/>
      <c r="HPG15" s="154"/>
      <c r="HPH15" s="154"/>
      <c r="HPI15" s="154"/>
      <c r="HPJ15" s="154"/>
      <c r="HPK15" s="154"/>
      <c r="HPL15" s="154"/>
      <c r="HPM15" s="154"/>
      <c r="HPN15" s="154"/>
      <c r="HPO15" s="154"/>
      <c r="HPP15" s="154"/>
      <c r="HPQ15" s="154"/>
      <c r="HPR15" s="154"/>
      <c r="HPS15" s="154"/>
      <c r="HPT15" s="154"/>
      <c r="HPU15" s="154"/>
      <c r="HPV15" s="154"/>
      <c r="HPW15" s="154"/>
      <c r="HPX15" s="154"/>
      <c r="HPY15" s="154"/>
      <c r="HPZ15" s="154"/>
      <c r="HQA15" s="154"/>
      <c r="HQB15" s="154"/>
      <c r="HQC15" s="154"/>
      <c r="HQD15" s="154"/>
      <c r="HQE15" s="154"/>
      <c r="HQF15" s="154"/>
      <c r="HQG15" s="154"/>
      <c r="HQH15" s="154"/>
      <c r="HQI15" s="154"/>
      <c r="HQJ15" s="154"/>
      <c r="HQK15" s="154"/>
      <c r="HQL15" s="154"/>
      <c r="HQM15" s="154"/>
      <c r="HQN15" s="154"/>
      <c r="HQO15" s="154"/>
      <c r="HQP15" s="154"/>
      <c r="HQQ15" s="154"/>
      <c r="HQR15" s="154"/>
      <c r="HQS15" s="154"/>
      <c r="HQT15" s="154"/>
      <c r="HQU15" s="154"/>
      <c r="HQV15" s="154"/>
      <c r="HQW15" s="154"/>
      <c r="HQX15" s="154"/>
      <c r="HQY15" s="154"/>
      <c r="HQZ15" s="154"/>
      <c r="HRA15" s="154"/>
      <c r="HRB15" s="154"/>
      <c r="HRC15" s="154"/>
      <c r="HRD15" s="154"/>
      <c r="HRE15" s="154"/>
      <c r="HRF15" s="154"/>
      <c r="HRG15" s="154"/>
      <c r="HRH15" s="154"/>
      <c r="HRI15" s="154"/>
      <c r="HRJ15" s="154"/>
      <c r="HRK15" s="154"/>
      <c r="HRL15" s="154"/>
      <c r="HRM15" s="154"/>
      <c r="HRN15" s="154"/>
      <c r="HRO15" s="154"/>
      <c r="HRP15" s="154"/>
      <c r="HRQ15" s="154"/>
      <c r="HRR15" s="154"/>
      <c r="HRS15" s="154"/>
      <c r="HRT15" s="154"/>
      <c r="HRU15" s="154"/>
      <c r="HRV15" s="154"/>
      <c r="HRW15" s="154"/>
      <c r="HRX15" s="154"/>
      <c r="HRY15" s="154"/>
      <c r="HRZ15" s="154"/>
      <c r="HSA15" s="154"/>
      <c r="HSB15" s="154"/>
      <c r="HSC15" s="154"/>
      <c r="HSD15" s="154"/>
      <c r="HSE15" s="154"/>
      <c r="HSF15" s="154"/>
      <c r="HSG15" s="154"/>
      <c r="HSH15" s="154"/>
      <c r="HSI15" s="154"/>
      <c r="HSJ15" s="154"/>
      <c r="HSK15" s="154"/>
      <c r="HSL15" s="154"/>
      <c r="HSM15" s="154"/>
      <c r="HSN15" s="154"/>
      <c r="HSO15" s="154"/>
      <c r="HSP15" s="154"/>
      <c r="HSQ15" s="154"/>
      <c r="HSR15" s="154"/>
      <c r="HSS15" s="154"/>
      <c r="HST15" s="154"/>
      <c r="HSU15" s="154"/>
      <c r="HSV15" s="154"/>
      <c r="HSW15" s="154"/>
      <c r="HSX15" s="154"/>
      <c r="HSY15" s="154"/>
      <c r="HSZ15" s="154"/>
      <c r="HTA15" s="154"/>
      <c r="HTB15" s="154"/>
      <c r="HTC15" s="154"/>
      <c r="HTD15" s="154"/>
      <c r="HTE15" s="154"/>
      <c r="HTF15" s="154"/>
      <c r="HTG15" s="154"/>
      <c r="HTH15" s="154"/>
      <c r="HTI15" s="154"/>
      <c r="HTJ15" s="154"/>
      <c r="HTK15" s="154"/>
      <c r="HTL15" s="154"/>
      <c r="HTM15" s="154"/>
      <c r="HTN15" s="154"/>
      <c r="HTO15" s="154"/>
      <c r="HTP15" s="154"/>
      <c r="HTQ15" s="154"/>
      <c r="HTR15" s="154"/>
      <c r="HTS15" s="154"/>
      <c r="HTT15" s="154"/>
      <c r="HTU15" s="154"/>
      <c r="HTV15" s="154"/>
      <c r="HTW15" s="154"/>
      <c r="HTX15" s="154"/>
      <c r="HTY15" s="154"/>
      <c r="HTZ15" s="154"/>
      <c r="HUA15" s="154"/>
      <c r="HUB15" s="154"/>
      <c r="HUC15" s="154"/>
      <c r="HUD15" s="154"/>
      <c r="HUE15" s="154"/>
      <c r="HUF15" s="154"/>
      <c r="HUG15" s="154"/>
      <c r="HUH15" s="154"/>
      <c r="HUI15" s="154"/>
      <c r="HUJ15" s="154"/>
      <c r="HUK15" s="154"/>
      <c r="HUL15" s="154"/>
      <c r="HUM15" s="154"/>
      <c r="HUN15" s="154"/>
      <c r="HUO15" s="154"/>
      <c r="HUP15" s="154"/>
      <c r="HUQ15" s="154"/>
      <c r="HUR15" s="154"/>
      <c r="HUS15" s="154"/>
      <c r="HUT15" s="154"/>
      <c r="HUU15" s="154"/>
      <c r="HUV15" s="154"/>
      <c r="HUW15" s="154"/>
      <c r="HUX15" s="154"/>
      <c r="HUY15" s="154"/>
      <c r="HUZ15" s="154"/>
      <c r="HVA15" s="154"/>
      <c r="HVB15" s="154"/>
      <c r="HVC15" s="154"/>
      <c r="HVD15" s="154"/>
      <c r="HVE15" s="154"/>
      <c r="HVF15" s="154"/>
      <c r="HVG15" s="154"/>
      <c r="HVH15" s="154"/>
      <c r="HVI15" s="154"/>
      <c r="HVJ15" s="154"/>
      <c r="HVK15" s="154"/>
      <c r="HVL15" s="154"/>
      <c r="HVM15" s="154"/>
      <c r="HVN15" s="154"/>
      <c r="HVO15" s="154"/>
      <c r="HVP15" s="154"/>
      <c r="HVQ15" s="154"/>
      <c r="HVR15" s="154"/>
      <c r="HVS15" s="154"/>
      <c r="HVT15" s="154"/>
      <c r="HVU15" s="154"/>
      <c r="HVV15" s="154"/>
      <c r="HVW15" s="154"/>
      <c r="HVX15" s="154"/>
      <c r="HVY15" s="154"/>
      <c r="HVZ15" s="154"/>
      <c r="HWA15" s="154"/>
      <c r="HWB15" s="154"/>
      <c r="HWC15" s="154"/>
      <c r="HWD15" s="154"/>
      <c r="HWE15" s="154"/>
      <c r="HWF15" s="154"/>
      <c r="HWG15" s="154"/>
      <c r="HWH15" s="154"/>
      <c r="HWI15" s="154"/>
      <c r="HWJ15" s="154"/>
      <c r="HWK15" s="154"/>
      <c r="HWL15" s="154"/>
      <c r="HWM15" s="154"/>
      <c r="HWN15" s="154"/>
      <c r="HWO15" s="154"/>
      <c r="HWP15" s="154"/>
      <c r="HWQ15" s="154"/>
      <c r="HWR15" s="154"/>
      <c r="HWS15" s="154"/>
      <c r="HWT15" s="154"/>
      <c r="HWU15" s="154"/>
      <c r="HWV15" s="154"/>
      <c r="HWW15" s="154"/>
      <c r="HWX15" s="154"/>
      <c r="HWY15" s="154"/>
      <c r="HWZ15" s="154"/>
      <c r="HXA15" s="154"/>
      <c r="HXB15" s="154"/>
      <c r="HXC15" s="154"/>
      <c r="HXD15" s="154"/>
      <c r="HXE15" s="154"/>
      <c r="HXF15" s="154"/>
      <c r="HXG15" s="154"/>
      <c r="HXH15" s="154"/>
      <c r="HXI15" s="154"/>
      <c r="HXJ15" s="154"/>
      <c r="HXK15" s="154"/>
      <c r="HXL15" s="154"/>
      <c r="HXM15" s="154"/>
      <c r="HXN15" s="154"/>
      <c r="HXO15" s="154"/>
      <c r="HXP15" s="154"/>
      <c r="HXQ15" s="154"/>
      <c r="HXR15" s="154"/>
      <c r="HXS15" s="154"/>
      <c r="HXT15" s="154"/>
      <c r="HXU15" s="154"/>
      <c r="HXV15" s="154"/>
      <c r="HXW15" s="154"/>
      <c r="HXX15" s="154"/>
      <c r="HXY15" s="154"/>
      <c r="HXZ15" s="154"/>
      <c r="HYA15" s="154"/>
      <c r="HYB15" s="154"/>
      <c r="HYC15" s="154"/>
      <c r="HYD15" s="154"/>
      <c r="HYE15" s="154"/>
      <c r="HYF15" s="154"/>
      <c r="HYG15" s="154"/>
      <c r="HYH15" s="154"/>
      <c r="HYI15" s="154"/>
      <c r="HYJ15" s="154"/>
      <c r="HYK15" s="154"/>
      <c r="HYL15" s="154"/>
      <c r="HYM15" s="154"/>
      <c r="HYN15" s="154"/>
      <c r="HYO15" s="154"/>
      <c r="HYP15" s="154"/>
      <c r="HYQ15" s="154"/>
      <c r="HYR15" s="154"/>
      <c r="HYS15" s="154"/>
      <c r="HYT15" s="154"/>
      <c r="HYU15" s="154"/>
      <c r="HYV15" s="154"/>
      <c r="HYW15" s="154"/>
      <c r="HYX15" s="154"/>
      <c r="HYY15" s="154"/>
      <c r="HYZ15" s="154"/>
      <c r="HZA15" s="154"/>
      <c r="HZB15" s="154"/>
      <c r="HZC15" s="154"/>
      <c r="HZD15" s="154"/>
      <c r="HZE15" s="154"/>
      <c r="HZF15" s="154"/>
      <c r="HZG15" s="154"/>
      <c r="HZH15" s="154"/>
      <c r="HZI15" s="154"/>
      <c r="HZJ15" s="154"/>
      <c r="HZK15" s="154"/>
      <c r="HZL15" s="154"/>
      <c r="HZM15" s="154"/>
      <c r="HZN15" s="154"/>
      <c r="HZO15" s="154"/>
      <c r="HZP15" s="154"/>
      <c r="HZQ15" s="154"/>
      <c r="HZR15" s="154"/>
      <c r="HZS15" s="154"/>
      <c r="HZT15" s="154"/>
      <c r="HZU15" s="154"/>
      <c r="HZV15" s="154"/>
      <c r="HZW15" s="154"/>
      <c r="HZX15" s="154"/>
      <c r="HZY15" s="154"/>
      <c r="HZZ15" s="154"/>
      <c r="IAA15" s="154"/>
      <c r="IAB15" s="154"/>
      <c r="IAC15" s="154"/>
      <c r="IAD15" s="154"/>
      <c r="IAE15" s="154"/>
      <c r="IAF15" s="154"/>
      <c r="IAG15" s="154"/>
      <c r="IAH15" s="154"/>
      <c r="IAI15" s="154"/>
      <c r="IAJ15" s="154"/>
      <c r="IAK15" s="154"/>
      <c r="IAL15" s="154"/>
      <c r="IAM15" s="154"/>
      <c r="IAN15" s="154"/>
      <c r="IAO15" s="154"/>
      <c r="IAP15" s="154"/>
      <c r="IAQ15" s="154"/>
      <c r="IAR15" s="154"/>
      <c r="IAS15" s="154"/>
      <c r="IAT15" s="154"/>
      <c r="IAU15" s="154"/>
      <c r="IAV15" s="154"/>
      <c r="IAW15" s="154"/>
      <c r="IAX15" s="154"/>
      <c r="IAY15" s="154"/>
      <c r="IAZ15" s="154"/>
      <c r="IBA15" s="154"/>
      <c r="IBB15" s="154"/>
      <c r="IBC15" s="154"/>
      <c r="IBD15" s="154"/>
      <c r="IBE15" s="154"/>
      <c r="IBF15" s="154"/>
      <c r="IBG15" s="154"/>
      <c r="IBH15" s="154"/>
      <c r="IBI15" s="154"/>
      <c r="IBJ15" s="154"/>
      <c r="IBK15" s="154"/>
      <c r="IBL15" s="154"/>
      <c r="IBM15" s="154"/>
      <c r="IBN15" s="154"/>
      <c r="IBO15" s="154"/>
      <c r="IBP15" s="154"/>
      <c r="IBQ15" s="154"/>
      <c r="IBR15" s="154"/>
      <c r="IBS15" s="154"/>
      <c r="IBT15" s="154"/>
      <c r="IBU15" s="154"/>
      <c r="IBV15" s="154"/>
      <c r="IBW15" s="154"/>
      <c r="IBX15" s="154"/>
      <c r="IBY15" s="154"/>
      <c r="IBZ15" s="154"/>
      <c r="ICA15" s="154"/>
      <c r="ICB15" s="154"/>
      <c r="ICC15" s="154"/>
      <c r="ICD15" s="154"/>
      <c r="ICE15" s="154"/>
      <c r="ICF15" s="154"/>
      <c r="ICG15" s="154"/>
      <c r="ICH15" s="154"/>
      <c r="ICI15" s="154"/>
      <c r="ICJ15" s="154"/>
      <c r="ICK15" s="154"/>
      <c r="ICL15" s="154"/>
      <c r="ICM15" s="154"/>
      <c r="ICN15" s="154"/>
      <c r="ICO15" s="154"/>
      <c r="ICP15" s="154"/>
      <c r="ICQ15" s="154"/>
      <c r="ICR15" s="154"/>
      <c r="ICS15" s="154"/>
      <c r="ICT15" s="154"/>
      <c r="ICU15" s="154"/>
      <c r="ICV15" s="154"/>
      <c r="ICW15" s="154"/>
      <c r="ICX15" s="154"/>
      <c r="ICY15" s="154"/>
      <c r="ICZ15" s="154"/>
      <c r="IDA15" s="154"/>
      <c r="IDB15" s="154"/>
      <c r="IDC15" s="154"/>
      <c r="IDD15" s="154"/>
      <c r="IDE15" s="154"/>
      <c r="IDF15" s="154"/>
      <c r="IDG15" s="154"/>
      <c r="IDH15" s="154"/>
      <c r="IDI15" s="154"/>
      <c r="IDJ15" s="154"/>
      <c r="IDK15" s="154"/>
      <c r="IDL15" s="154"/>
      <c r="IDM15" s="154"/>
      <c r="IDN15" s="154"/>
      <c r="IDO15" s="154"/>
      <c r="IDP15" s="154"/>
      <c r="IDQ15" s="154"/>
      <c r="IDR15" s="154"/>
      <c r="IDS15" s="154"/>
      <c r="IDT15" s="154"/>
      <c r="IDU15" s="154"/>
      <c r="IDV15" s="154"/>
      <c r="IDW15" s="154"/>
      <c r="IDX15" s="154"/>
      <c r="IDY15" s="154"/>
      <c r="IDZ15" s="154"/>
      <c r="IEA15" s="154"/>
      <c r="IEB15" s="154"/>
      <c r="IEC15" s="154"/>
      <c r="IED15" s="154"/>
      <c r="IEE15" s="154"/>
      <c r="IEF15" s="154"/>
      <c r="IEG15" s="154"/>
      <c r="IEH15" s="154"/>
      <c r="IEI15" s="154"/>
      <c r="IEJ15" s="154"/>
      <c r="IEK15" s="154"/>
      <c r="IEL15" s="154"/>
      <c r="IEM15" s="154"/>
      <c r="IEN15" s="154"/>
      <c r="IEO15" s="154"/>
      <c r="IEP15" s="154"/>
      <c r="IEQ15" s="154"/>
      <c r="IER15" s="154"/>
      <c r="IES15" s="154"/>
      <c r="IET15" s="154"/>
      <c r="IEU15" s="154"/>
      <c r="IEV15" s="154"/>
      <c r="IEW15" s="154"/>
      <c r="IEX15" s="154"/>
      <c r="IEY15" s="154"/>
      <c r="IEZ15" s="154"/>
      <c r="IFA15" s="154"/>
      <c r="IFB15" s="154"/>
      <c r="IFC15" s="154"/>
      <c r="IFD15" s="154"/>
      <c r="IFE15" s="154"/>
      <c r="IFF15" s="154"/>
      <c r="IFG15" s="154"/>
      <c r="IFH15" s="154"/>
      <c r="IFI15" s="154"/>
      <c r="IFJ15" s="154"/>
      <c r="IFK15" s="154"/>
      <c r="IFL15" s="154"/>
      <c r="IFM15" s="154"/>
      <c r="IFN15" s="154"/>
      <c r="IFO15" s="154"/>
      <c r="IFP15" s="154"/>
      <c r="IFQ15" s="154"/>
      <c r="IFR15" s="154"/>
      <c r="IFS15" s="154"/>
      <c r="IFT15" s="154"/>
      <c r="IFU15" s="154"/>
      <c r="IFV15" s="154"/>
      <c r="IFW15" s="154"/>
      <c r="IFX15" s="154"/>
      <c r="IFY15" s="154"/>
      <c r="IFZ15" s="154"/>
      <c r="IGA15" s="154"/>
      <c r="IGB15" s="154"/>
      <c r="IGC15" s="154"/>
      <c r="IGD15" s="154"/>
      <c r="IGE15" s="154"/>
      <c r="IGF15" s="154"/>
      <c r="IGG15" s="154"/>
      <c r="IGH15" s="154"/>
      <c r="IGI15" s="154"/>
      <c r="IGJ15" s="154"/>
      <c r="IGK15" s="154"/>
      <c r="IGL15" s="154"/>
      <c r="IGM15" s="154"/>
      <c r="IGN15" s="154"/>
      <c r="IGO15" s="154"/>
      <c r="IGP15" s="154"/>
      <c r="IGQ15" s="154"/>
      <c r="IGR15" s="154"/>
      <c r="IGS15" s="154"/>
      <c r="IGT15" s="154"/>
      <c r="IGU15" s="154"/>
      <c r="IGV15" s="154"/>
      <c r="IGW15" s="154"/>
      <c r="IGX15" s="154"/>
      <c r="IGY15" s="154"/>
      <c r="IGZ15" s="154"/>
      <c r="IHA15" s="154"/>
      <c r="IHB15" s="154"/>
      <c r="IHC15" s="154"/>
      <c r="IHD15" s="154"/>
      <c r="IHE15" s="154"/>
      <c r="IHF15" s="154"/>
      <c r="IHG15" s="154"/>
      <c r="IHH15" s="154"/>
      <c r="IHI15" s="154"/>
      <c r="IHJ15" s="154"/>
      <c r="IHK15" s="154"/>
      <c r="IHL15" s="154"/>
      <c r="IHM15" s="154"/>
      <c r="IHN15" s="154"/>
      <c r="IHO15" s="154"/>
      <c r="IHP15" s="154"/>
      <c r="IHQ15" s="154"/>
      <c r="IHR15" s="154"/>
      <c r="IHS15" s="154"/>
      <c r="IHT15" s="154"/>
      <c r="IHU15" s="154"/>
      <c r="IHV15" s="154"/>
      <c r="IHW15" s="154"/>
      <c r="IHX15" s="154"/>
      <c r="IHY15" s="154"/>
      <c r="IHZ15" s="154"/>
      <c r="IIA15" s="154"/>
      <c r="IIB15" s="154"/>
      <c r="IIC15" s="154"/>
      <c r="IID15" s="154"/>
      <c r="IIE15" s="154"/>
      <c r="IIF15" s="154"/>
      <c r="IIG15" s="154"/>
      <c r="IIH15" s="154"/>
      <c r="III15" s="154"/>
      <c r="IIJ15" s="154"/>
      <c r="IIK15" s="154"/>
      <c r="IIL15" s="154"/>
      <c r="IIM15" s="154"/>
      <c r="IIN15" s="154"/>
      <c r="IIO15" s="154"/>
      <c r="IIP15" s="154"/>
      <c r="IIQ15" s="154"/>
      <c r="IIR15" s="154"/>
      <c r="IIS15" s="154"/>
      <c r="IIT15" s="154"/>
      <c r="IIU15" s="154"/>
      <c r="IIV15" s="154"/>
      <c r="IIW15" s="154"/>
      <c r="IIX15" s="154"/>
      <c r="IIY15" s="154"/>
      <c r="IIZ15" s="154"/>
      <c r="IJA15" s="154"/>
      <c r="IJB15" s="154"/>
      <c r="IJC15" s="154"/>
      <c r="IJD15" s="154"/>
      <c r="IJE15" s="154"/>
      <c r="IJF15" s="154"/>
      <c r="IJG15" s="154"/>
      <c r="IJH15" s="154"/>
      <c r="IJI15" s="154"/>
      <c r="IJJ15" s="154"/>
      <c r="IJK15" s="154"/>
      <c r="IJL15" s="154"/>
      <c r="IJM15" s="154"/>
      <c r="IJN15" s="154"/>
      <c r="IJO15" s="154"/>
      <c r="IJP15" s="154"/>
      <c r="IJQ15" s="154"/>
      <c r="IJR15" s="154"/>
      <c r="IJS15" s="154"/>
      <c r="IJT15" s="154"/>
      <c r="IJU15" s="154"/>
      <c r="IJV15" s="154"/>
      <c r="IJW15" s="154"/>
      <c r="IJX15" s="154"/>
      <c r="IJY15" s="154"/>
      <c r="IJZ15" s="154"/>
      <c r="IKA15" s="154"/>
      <c r="IKB15" s="154"/>
      <c r="IKC15" s="154"/>
      <c r="IKD15" s="154"/>
      <c r="IKE15" s="154"/>
      <c r="IKF15" s="154"/>
      <c r="IKG15" s="154"/>
      <c r="IKH15" s="154"/>
      <c r="IKI15" s="154"/>
      <c r="IKJ15" s="154"/>
      <c r="IKK15" s="154"/>
      <c r="IKL15" s="154"/>
      <c r="IKM15" s="154"/>
      <c r="IKN15" s="154"/>
      <c r="IKO15" s="154"/>
      <c r="IKP15" s="154"/>
      <c r="IKQ15" s="154"/>
      <c r="IKR15" s="154"/>
      <c r="IKS15" s="154"/>
      <c r="IKT15" s="154"/>
      <c r="IKU15" s="154"/>
      <c r="IKV15" s="154"/>
      <c r="IKW15" s="154"/>
      <c r="IKX15" s="154"/>
      <c r="IKY15" s="154"/>
      <c r="IKZ15" s="154"/>
      <c r="ILA15" s="154"/>
      <c r="ILB15" s="154"/>
      <c r="ILC15" s="154"/>
      <c r="ILD15" s="154"/>
      <c r="ILE15" s="154"/>
      <c r="ILF15" s="154"/>
      <c r="ILG15" s="154"/>
      <c r="ILH15" s="154"/>
      <c r="ILI15" s="154"/>
      <c r="ILJ15" s="154"/>
      <c r="ILK15" s="154"/>
      <c r="ILL15" s="154"/>
      <c r="ILM15" s="154"/>
      <c r="ILN15" s="154"/>
      <c r="ILO15" s="154"/>
      <c r="ILP15" s="154"/>
      <c r="ILQ15" s="154"/>
      <c r="ILR15" s="154"/>
      <c r="ILS15" s="154"/>
      <c r="ILT15" s="154"/>
      <c r="ILU15" s="154"/>
      <c r="ILV15" s="154"/>
      <c r="ILW15" s="154"/>
      <c r="ILX15" s="154"/>
      <c r="ILY15" s="154"/>
      <c r="ILZ15" s="154"/>
      <c r="IMA15" s="154"/>
      <c r="IMB15" s="154"/>
      <c r="IMC15" s="154"/>
      <c r="IMD15" s="154"/>
      <c r="IME15" s="154"/>
      <c r="IMF15" s="154"/>
      <c r="IMG15" s="154"/>
      <c r="IMH15" s="154"/>
      <c r="IMI15" s="154"/>
      <c r="IMJ15" s="154"/>
      <c r="IMK15" s="154"/>
      <c r="IML15" s="154"/>
      <c r="IMM15" s="154"/>
      <c r="IMN15" s="154"/>
      <c r="IMO15" s="154"/>
      <c r="IMP15" s="154"/>
      <c r="IMQ15" s="154"/>
      <c r="IMR15" s="154"/>
      <c r="IMS15" s="154"/>
      <c r="IMT15" s="154"/>
      <c r="IMU15" s="154"/>
      <c r="IMV15" s="154"/>
      <c r="IMW15" s="154"/>
      <c r="IMX15" s="154"/>
      <c r="IMY15" s="154"/>
      <c r="IMZ15" s="154"/>
      <c r="INA15" s="154"/>
      <c r="INB15" s="154"/>
      <c r="INC15" s="154"/>
      <c r="IND15" s="154"/>
      <c r="INE15" s="154"/>
      <c r="INF15" s="154"/>
      <c r="ING15" s="154"/>
      <c r="INH15" s="154"/>
      <c r="INI15" s="154"/>
      <c r="INJ15" s="154"/>
      <c r="INK15" s="154"/>
      <c r="INL15" s="154"/>
      <c r="INM15" s="154"/>
      <c r="INN15" s="154"/>
      <c r="INO15" s="154"/>
      <c r="INP15" s="154"/>
      <c r="INQ15" s="154"/>
      <c r="INR15" s="154"/>
      <c r="INS15" s="154"/>
      <c r="INT15" s="154"/>
      <c r="INU15" s="154"/>
      <c r="INV15" s="154"/>
      <c r="INW15" s="154"/>
      <c r="INX15" s="154"/>
      <c r="INY15" s="154"/>
      <c r="INZ15" s="154"/>
      <c r="IOA15" s="154"/>
      <c r="IOB15" s="154"/>
      <c r="IOC15" s="154"/>
      <c r="IOD15" s="154"/>
      <c r="IOE15" s="154"/>
      <c r="IOF15" s="154"/>
      <c r="IOG15" s="154"/>
      <c r="IOH15" s="154"/>
      <c r="IOI15" s="154"/>
      <c r="IOJ15" s="154"/>
      <c r="IOK15" s="154"/>
      <c r="IOL15" s="154"/>
      <c r="IOM15" s="154"/>
      <c r="ION15" s="154"/>
      <c r="IOO15" s="154"/>
      <c r="IOP15" s="154"/>
      <c r="IOQ15" s="154"/>
      <c r="IOR15" s="154"/>
      <c r="IOS15" s="154"/>
      <c r="IOT15" s="154"/>
      <c r="IOU15" s="154"/>
      <c r="IOV15" s="154"/>
      <c r="IOW15" s="154"/>
      <c r="IOX15" s="154"/>
      <c r="IOY15" s="154"/>
      <c r="IOZ15" s="154"/>
      <c r="IPA15" s="154"/>
      <c r="IPB15" s="154"/>
      <c r="IPC15" s="154"/>
      <c r="IPD15" s="154"/>
      <c r="IPE15" s="154"/>
      <c r="IPF15" s="154"/>
      <c r="IPG15" s="154"/>
      <c r="IPH15" s="154"/>
      <c r="IPI15" s="154"/>
      <c r="IPJ15" s="154"/>
      <c r="IPK15" s="154"/>
      <c r="IPL15" s="154"/>
      <c r="IPM15" s="154"/>
      <c r="IPN15" s="154"/>
      <c r="IPO15" s="154"/>
      <c r="IPP15" s="154"/>
      <c r="IPQ15" s="154"/>
      <c r="IPR15" s="154"/>
      <c r="IPS15" s="154"/>
      <c r="IPT15" s="154"/>
      <c r="IPU15" s="154"/>
      <c r="IPV15" s="154"/>
      <c r="IPW15" s="154"/>
      <c r="IPX15" s="154"/>
      <c r="IPY15" s="154"/>
      <c r="IPZ15" s="154"/>
      <c r="IQA15" s="154"/>
      <c r="IQB15" s="154"/>
      <c r="IQC15" s="154"/>
      <c r="IQD15" s="154"/>
      <c r="IQE15" s="154"/>
      <c r="IQF15" s="154"/>
      <c r="IQG15" s="154"/>
      <c r="IQH15" s="154"/>
      <c r="IQI15" s="154"/>
      <c r="IQJ15" s="154"/>
      <c r="IQK15" s="154"/>
      <c r="IQL15" s="154"/>
      <c r="IQM15" s="154"/>
      <c r="IQN15" s="154"/>
      <c r="IQO15" s="154"/>
      <c r="IQP15" s="154"/>
      <c r="IQQ15" s="154"/>
      <c r="IQR15" s="154"/>
      <c r="IQS15" s="154"/>
      <c r="IQT15" s="154"/>
      <c r="IQU15" s="154"/>
      <c r="IQV15" s="154"/>
      <c r="IQW15" s="154"/>
      <c r="IQX15" s="154"/>
      <c r="IQY15" s="154"/>
      <c r="IQZ15" s="154"/>
      <c r="IRA15" s="154"/>
      <c r="IRB15" s="154"/>
      <c r="IRC15" s="154"/>
      <c r="IRD15" s="154"/>
      <c r="IRE15" s="154"/>
      <c r="IRF15" s="154"/>
      <c r="IRG15" s="154"/>
      <c r="IRH15" s="154"/>
      <c r="IRI15" s="154"/>
      <c r="IRJ15" s="154"/>
      <c r="IRK15" s="154"/>
      <c r="IRL15" s="154"/>
      <c r="IRM15" s="154"/>
      <c r="IRN15" s="154"/>
      <c r="IRO15" s="154"/>
      <c r="IRP15" s="154"/>
      <c r="IRQ15" s="154"/>
      <c r="IRR15" s="154"/>
      <c r="IRS15" s="154"/>
      <c r="IRT15" s="154"/>
      <c r="IRU15" s="154"/>
      <c r="IRV15" s="154"/>
      <c r="IRW15" s="154"/>
      <c r="IRX15" s="154"/>
      <c r="IRY15" s="154"/>
      <c r="IRZ15" s="154"/>
      <c r="ISA15" s="154"/>
      <c r="ISB15" s="154"/>
      <c r="ISC15" s="154"/>
      <c r="ISD15" s="154"/>
      <c r="ISE15" s="154"/>
      <c r="ISF15" s="154"/>
      <c r="ISG15" s="154"/>
      <c r="ISH15" s="154"/>
      <c r="ISI15" s="154"/>
      <c r="ISJ15" s="154"/>
      <c r="ISK15" s="154"/>
      <c r="ISL15" s="154"/>
      <c r="ISM15" s="154"/>
      <c r="ISN15" s="154"/>
      <c r="ISO15" s="154"/>
      <c r="ISP15" s="154"/>
      <c r="ISQ15" s="154"/>
      <c r="ISR15" s="154"/>
      <c r="ISS15" s="154"/>
      <c r="IST15" s="154"/>
      <c r="ISU15" s="154"/>
      <c r="ISV15" s="154"/>
      <c r="ISW15" s="154"/>
      <c r="ISX15" s="154"/>
      <c r="ISY15" s="154"/>
      <c r="ISZ15" s="154"/>
      <c r="ITA15" s="154"/>
      <c r="ITB15" s="154"/>
      <c r="ITC15" s="154"/>
      <c r="ITD15" s="154"/>
      <c r="ITE15" s="154"/>
      <c r="ITF15" s="154"/>
      <c r="ITG15" s="154"/>
      <c r="ITH15" s="154"/>
      <c r="ITI15" s="154"/>
      <c r="ITJ15" s="154"/>
      <c r="ITK15" s="154"/>
      <c r="ITL15" s="154"/>
      <c r="ITM15" s="154"/>
      <c r="ITN15" s="154"/>
      <c r="ITO15" s="154"/>
      <c r="ITP15" s="154"/>
      <c r="ITQ15" s="154"/>
      <c r="ITR15" s="154"/>
      <c r="ITS15" s="154"/>
      <c r="ITT15" s="154"/>
      <c r="ITU15" s="154"/>
      <c r="ITV15" s="154"/>
      <c r="ITW15" s="154"/>
      <c r="ITX15" s="154"/>
      <c r="ITY15" s="154"/>
      <c r="ITZ15" s="154"/>
      <c r="IUA15" s="154"/>
      <c r="IUB15" s="154"/>
      <c r="IUC15" s="154"/>
      <c r="IUD15" s="154"/>
      <c r="IUE15" s="154"/>
      <c r="IUF15" s="154"/>
      <c r="IUG15" s="154"/>
      <c r="IUH15" s="154"/>
      <c r="IUI15" s="154"/>
      <c r="IUJ15" s="154"/>
      <c r="IUK15" s="154"/>
      <c r="IUL15" s="154"/>
      <c r="IUM15" s="154"/>
      <c r="IUN15" s="154"/>
      <c r="IUO15" s="154"/>
      <c r="IUP15" s="154"/>
      <c r="IUQ15" s="154"/>
      <c r="IUR15" s="154"/>
      <c r="IUS15" s="154"/>
      <c r="IUT15" s="154"/>
      <c r="IUU15" s="154"/>
      <c r="IUV15" s="154"/>
      <c r="IUW15" s="154"/>
      <c r="IUX15" s="154"/>
      <c r="IUY15" s="154"/>
      <c r="IUZ15" s="154"/>
      <c r="IVA15" s="154"/>
      <c r="IVB15" s="154"/>
      <c r="IVC15" s="154"/>
      <c r="IVD15" s="154"/>
      <c r="IVE15" s="154"/>
      <c r="IVF15" s="154"/>
      <c r="IVG15" s="154"/>
      <c r="IVH15" s="154"/>
      <c r="IVI15" s="154"/>
      <c r="IVJ15" s="154"/>
      <c r="IVK15" s="154"/>
      <c r="IVL15" s="154"/>
      <c r="IVM15" s="154"/>
      <c r="IVN15" s="154"/>
      <c r="IVO15" s="154"/>
      <c r="IVP15" s="154"/>
      <c r="IVQ15" s="154"/>
      <c r="IVR15" s="154"/>
      <c r="IVS15" s="154"/>
      <c r="IVT15" s="154"/>
      <c r="IVU15" s="154"/>
      <c r="IVV15" s="154"/>
      <c r="IVW15" s="154"/>
      <c r="IVX15" s="154"/>
      <c r="IVY15" s="154"/>
      <c r="IVZ15" s="154"/>
      <c r="IWA15" s="154"/>
      <c r="IWB15" s="154"/>
      <c r="IWC15" s="154"/>
      <c r="IWD15" s="154"/>
      <c r="IWE15" s="154"/>
      <c r="IWF15" s="154"/>
      <c r="IWG15" s="154"/>
      <c r="IWH15" s="154"/>
      <c r="IWI15" s="154"/>
      <c r="IWJ15" s="154"/>
      <c r="IWK15" s="154"/>
      <c r="IWL15" s="154"/>
      <c r="IWM15" s="154"/>
      <c r="IWN15" s="154"/>
      <c r="IWO15" s="154"/>
      <c r="IWP15" s="154"/>
      <c r="IWQ15" s="154"/>
      <c r="IWR15" s="154"/>
      <c r="IWS15" s="154"/>
      <c r="IWT15" s="154"/>
      <c r="IWU15" s="154"/>
      <c r="IWV15" s="154"/>
      <c r="IWW15" s="154"/>
      <c r="IWX15" s="154"/>
      <c r="IWY15" s="154"/>
      <c r="IWZ15" s="154"/>
      <c r="IXA15" s="154"/>
      <c r="IXB15" s="154"/>
      <c r="IXC15" s="154"/>
      <c r="IXD15" s="154"/>
      <c r="IXE15" s="154"/>
      <c r="IXF15" s="154"/>
      <c r="IXG15" s="154"/>
      <c r="IXH15" s="154"/>
      <c r="IXI15" s="154"/>
      <c r="IXJ15" s="154"/>
      <c r="IXK15" s="154"/>
      <c r="IXL15" s="154"/>
      <c r="IXM15" s="154"/>
      <c r="IXN15" s="154"/>
      <c r="IXO15" s="154"/>
      <c r="IXP15" s="154"/>
      <c r="IXQ15" s="154"/>
      <c r="IXR15" s="154"/>
      <c r="IXS15" s="154"/>
      <c r="IXT15" s="154"/>
      <c r="IXU15" s="154"/>
      <c r="IXV15" s="154"/>
      <c r="IXW15" s="154"/>
      <c r="IXX15" s="154"/>
      <c r="IXY15" s="154"/>
      <c r="IXZ15" s="154"/>
      <c r="IYA15" s="154"/>
      <c r="IYB15" s="154"/>
      <c r="IYC15" s="154"/>
      <c r="IYD15" s="154"/>
      <c r="IYE15" s="154"/>
      <c r="IYF15" s="154"/>
      <c r="IYG15" s="154"/>
      <c r="IYH15" s="154"/>
      <c r="IYI15" s="154"/>
      <c r="IYJ15" s="154"/>
      <c r="IYK15" s="154"/>
      <c r="IYL15" s="154"/>
      <c r="IYM15" s="154"/>
      <c r="IYN15" s="154"/>
      <c r="IYO15" s="154"/>
      <c r="IYP15" s="154"/>
      <c r="IYQ15" s="154"/>
      <c r="IYR15" s="154"/>
      <c r="IYS15" s="154"/>
      <c r="IYT15" s="154"/>
      <c r="IYU15" s="154"/>
      <c r="IYV15" s="154"/>
      <c r="IYW15" s="154"/>
      <c r="IYX15" s="154"/>
      <c r="IYY15" s="154"/>
      <c r="IYZ15" s="154"/>
      <c r="IZA15" s="154"/>
      <c r="IZB15" s="154"/>
      <c r="IZC15" s="154"/>
      <c r="IZD15" s="154"/>
      <c r="IZE15" s="154"/>
      <c r="IZF15" s="154"/>
      <c r="IZG15" s="154"/>
      <c r="IZH15" s="154"/>
      <c r="IZI15" s="154"/>
      <c r="IZJ15" s="154"/>
      <c r="IZK15" s="154"/>
      <c r="IZL15" s="154"/>
      <c r="IZM15" s="154"/>
      <c r="IZN15" s="154"/>
      <c r="IZO15" s="154"/>
      <c r="IZP15" s="154"/>
      <c r="IZQ15" s="154"/>
      <c r="IZR15" s="154"/>
      <c r="IZS15" s="154"/>
      <c r="IZT15" s="154"/>
      <c r="IZU15" s="154"/>
      <c r="IZV15" s="154"/>
      <c r="IZW15" s="154"/>
      <c r="IZX15" s="154"/>
      <c r="IZY15" s="154"/>
      <c r="IZZ15" s="154"/>
      <c r="JAA15" s="154"/>
      <c r="JAB15" s="154"/>
      <c r="JAC15" s="154"/>
      <c r="JAD15" s="154"/>
      <c r="JAE15" s="154"/>
      <c r="JAF15" s="154"/>
      <c r="JAG15" s="154"/>
      <c r="JAH15" s="154"/>
      <c r="JAI15" s="154"/>
      <c r="JAJ15" s="154"/>
      <c r="JAK15" s="154"/>
      <c r="JAL15" s="154"/>
      <c r="JAM15" s="154"/>
      <c r="JAN15" s="154"/>
      <c r="JAO15" s="154"/>
      <c r="JAP15" s="154"/>
      <c r="JAQ15" s="154"/>
      <c r="JAR15" s="154"/>
      <c r="JAS15" s="154"/>
      <c r="JAT15" s="154"/>
      <c r="JAU15" s="154"/>
      <c r="JAV15" s="154"/>
      <c r="JAW15" s="154"/>
      <c r="JAX15" s="154"/>
      <c r="JAY15" s="154"/>
      <c r="JAZ15" s="154"/>
      <c r="JBA15" s="154"/>
      <c r="JBB15" s="154"/>
      <c r="JBC15" s="154"/>
      <c r="JBD15" s="154"/>
      <c r="JBE15" s="154"/>
      <c r="JBF15" s="154"/>
      <c r="JBG15" s="154"/>
      <c r="JBH15" s="154"/>
      <c r="JBI15" s="154"/>
      <c r="JBJ15" s="154"/>
      <c r="JBK15" s="154"/>
      <c r="JBL15" s="154"/>
      <c r="JBM15" s="154"/>
      <c r="JBN15" s="154"/>
      <c r="JBO15" s="154"/>
      <c r="JBP15" s="154"/>
      <c r="JBQ15" s="154"/>
      <c r="JBR15" s="154"/>
      <c r="JBS15" s="154"/>
      <c r="JBT15" s="154"/>
      <c r="JBU15" s="154"/>
      <c r="JBV15" s="154"/>
      <c r="JBW15" s="154"/>
      <c r="JBX15" s="154"/>
      <c r="JBY15" s="154"/>
      <c r="JBZ15" s="154"/>
      <c r="JCA15" s="154"/>
      <c r="JCB15" s="154"/>
      <c r="JCC15" s="154"/>
      <c r="JCD15" s="154"/>
      <c r="JCE15" s="154"/>
      <c r="JCF15" s="154"/>
      <c r="JCG15" s="154"/>
      <c r="JCH15" s="154"/>
      <c r="JCI15" s="154"/>
      <c r="JCJ15" s="154"/>
      <c r="JCK15" s="154"/>
      <c r="JCL15" s="154"/>
      <c r="JCM15" s="154"/>
      <c r="JCN15" s="154"/>
      <c r="JCO15" s="154"/>
      <c r="JCP15" s="154"/>
      <c r="JCQ15" s="154"/>
      <c r="JCR15" s="154"/>
      <c r="JCS15" s="154"/>
      <c r="JCT15" s="154"/>
      <c r="JCU15" s="154"/>
      <c r="JCV15" s="154"/>
      <c r="JCW15" s="154"/>
      <c r="JCX15" s="154"/>
      <c r="JCY15" s="154"/>
      <c r="JCZ15" s="154"/>
      <c r="JDA15" s="154"/>
      <c r="JDB15" s="154"/>
      <c r="JDC15" s="154"/>
      <c r="JDD15" s="154"/>
      <c r="JDE15" s="154"/>
      <c r="JDF15" s="154"/>
      <c r="JDG15" s="154"/>
      <c r="JDH15" s="154"/>
      <c r="JDI15" s="154"/>
      <c r="JDJ15" s="154"/>
      <c r="JDK15" s="154"/>
      <c r="JDL15" s="154"/>
      <c r="JDM15" s="154"/>
      <c r="JDN15" s="154"/>
      <c r="JDO15" s="154"/>
      <c r="JDP15" s="154"/>
      <c r="JDQ15" s="154"/>
      <c r="JDR15" s="154"/>
      <c r="JDS15" s="154"/>
      <c r="JDT15" s="154"/>
      <c r="JDU15" s="154"/>
      <c r="JDV15" s="154"/>
      <c r="JDW15" s="154"/>
      <c r="JDX15" s="154"/>
      <c r="JDY15" s="154"/>
      <c r="JDZ15" s="154"/>
      <c r="JEA15" s="154"/>
      <c r="JEB15" s="154"/>
      <c r="JEC15" s="154"/>
      <c r="JED15" s="154"/>
      <c r="JEE15" s="154"/>
      <c r="JEF15" s="154"/>
      <c r="JEG15" s="154"/>
      <c r="JEH15" s="154"/>
      <c r="JEI15" s="154"/>
      <c r="JEJ15" s="154"/>
      <c r="JEK15" s="154"/>
      <c r="JEL15" s="154"/>
      <c r="JEM15" s="154"/>
      <c r="JEN15" s="154"/>
      <c r="JEO15" s="154"/>
      <c r="JEP15" s="154"/>
      <c r="JEQ15" s="154"/>
      <c r="JER15" s="154"/>
      <c r="JES15" s="154"/>
      <c r="JET15" s="154"/>
      <c r="JEU15" s="154"/>
      <c r="JEV15" s="154"/>
      <c r="JEW15" s="154"/>
      <c r="JEX15" s="154"/>
      <c r="JEY15" s="154"/>
      <c r="JEZ15" s="154"/>
      <c r="JFA15" s="154"/>
      <c r="JFB15" s="154"/>
      <c r="JFC15" s="154"/>
      <c r="JFD15" s="154"/>
      <c r="JFE15" s="154"/>
      <c r="JFF15" s="154"/>
      <c r="JFG15" s="154"/>
      <c r="JFH15" s="154"/>
      <c r="JFI15" s="154"/>
      <c r="JFJ15" s="154"/>
      <c r="JFK15" s="154"/>
      <c r="JFL15" s="154"/>
      <c r="JFM15" s="154"/>
      <c r="JFN15" s="154"/>
      <c r="JFO15" s="154"/>
      <c r="JFP15" s="154"/>
      <c r="JFQ15" s="154"/>
      <c r="JFR15" s="154"/>
      <c r="JFS15" s="154"/>
      <c r="JFT15" s="154"/>
      <c r="JFU15" s="154"/>
      <c r="JFV15" s="154"/>
      <c r="JFW15" s="154"/>
      <c r="JFX15" s="154"/>
      <c r="JFY15" s="154"/>
      <c r="JFZ15" s="154"/>
      <c r="JGA15" s="154"/>
      <c r="JGB15" s="154"/>
      <c r="JGC15" s="154"/>
      <c r="JGD15" s="154"/>
      <c r="JGE15" s="154"/>
      <c r="JGF15" s="154"/>
      <c r="JGG15" s="154"/>
      <c r="JGH15" s="154"/>
      <c r="JGI15" s="154"/>
      <c r="JGJ15" s="154"/>
      <c r="JGK15" s="154"/>
      <c r="JGL15" s="154"/>
      <c r="JGM15" s="154"/>
      <c r="JGN15" s="154"/>
      <c r="JGO15" s="154"/>
      <c r="JGP15" s="154"/>
      <c r="JGQ15" s="154"/>
      <c r="JGR15" s="154"/>
      <c r="JGS15" s="154"/>
      <c r="JGT15" s="154"/>
      <c r="JGU15" s="154"/>
      <c r="JGV15" s="154"/>
      <c r="JGW15" s="154"/>
      <c r="JGX15" s="154"/>
      <c r="JGY15" s="154"/>
      <c r="JGZ15" s="154"/>
      <c r="JHA15" s="154"/>
      <c r="JHB15" s="154"/>
      <c r="JHC15" s="154"/>
      <c r="JHD15" s="154"/>
      <c r="JHE15" s="154"/>
      <c r="JHF15" s="154"/>
      <c r="JHG15" s="154"/>
      <c r="JHH15" s="154"/>
      <c r="JHI15" s="154"/>
      <c r="JHJ15" s="154"/>
      <c r="JHK15" s="154"/>
      <c r="JHL15" s="154"/>
      <c r="JHM15" s="154"/>
      <c r="JHN15" s="154"/>
      <c r="JHO15" s="154"/>
      <c r="JHP15" s="154"/>
      <c r="JHQ15" s="154"/>
      <c r="JHR15" s="154"/>
      <c r="JHS15" s="154"/>
      <c r="JHT15" s="154"/>
      <c r="JHU15" s="154"/>
      <c r="JHV15" s="154"/>
      <c r="JHW15" s="154"/>
      <c r="JHX15" s="154"/>
      <c r="JHY15" s="154"/>
      <c r="JHZ15" s="154"/>
      <c r="JIA15" s="154"/>
      <c r="JIB15" s="154"/>
      <c r="JIC15" s="154"/>
      <c r="JID15" s="154"/>
      <c r="JIE15" s="154"/>
      <c r="JIF15" s="154"/>
      <c r="JIG15" s="154"/>
      <c r="JIH15" s="154"/>
      <c r="JII15" s="154"/>
      <c r="JIJ15" s="154"/>
      <c r="JIK15" s="154"/>
      <c r="JIL15" s="154"/>
      <c r="JIM15" s="154"/>
      <c r="JIN15" s="154"/>
      <c r="JIO15" s="154"/>
      <c r="JIP15" s="154"/>
      <c r="JIQ15" s="154"/>
      <c r="JIR15" s="154"/>
      <c r="JIS15" s="154"/>
      <c r="JIT15" s="154"/>
      <c r="JIU15" s="154"/>
      <c r="JIV15" s="154"/>
      <c r="JIW15" s="154"/>
      <c r="JIX15" s="154"/>
      <c r="JIY15" s="154"/>
      <c r="JIZ15" s="154"/>
      <c r="JJA15" s="154"/>
      <c r="JJB15" s="154"/>
      <c r="JJC15" s="154"/>
      <c r="JJD15" s="154"/>
      <c r="JJE15" s="154"/>
      <c r="JJF15" s="154"/>
      <c r="JJG15" s="154"/>
      <c r="JJH15" s="154"/>
      <c r="JJI15" s="154"/>
      <c r="JJJ15" s="154"/>
      <c r="JJK15" s="154"/>
      <c r="JJL15" s="154"/>
      <c r="JJM15" s="154"/>
      <c r="JJN15" s="154"/>
      <c r="JJO15" s="154"/>
      <c r="JJP15" s="154"/>
      <c r="JJQ15" s="154"/>
      <c r="JJR15" s="154"/>
      <c r="JJS15" s="154"/>
      <c r="JJT15" s="154"/>
      <c r="JJU15" s="154"/>
      <c r="JJV15" s="154"/>
      <c r="JJW15" s="154"/>
      <c r="JJX15" s="154"/>
      <c r="JJY15" s="154"/>
      <c r="JJZ15" s="154"/>
      <c r="JKA15" s="154"/>
      <c r="JKB15" s="154"/>
      <c r="JKC15" s="154"/>
      <c r="JKD15" s="154"/>
      <c r="JKE15" s="154"/>
      <c r="JKF15" s="154"/>
      <c r="JKG15" s="154"/>
      <c r="JKH15" s="154"/>
      <c r="JKI15" s="154"/>
      <c r="JKJ15" s="154"/>
      <c r="JKK15" s="154"/>
      <c r="JKL15" s="154"/>
      <c r="JKM15" s="154"/>
      <c r="JKN15" s="154"/>
      <c r="JKO15" s="154"/>
      <c r="JKP15" s="154"/>
      <c r="JKQ15" s="154"/>
      <c r="JKR15" s="154"/>
      <c r="JKS15" s="154"/>
      <c r="JKT15" s="154"/>
      <c r="JKU15" s="154"/>
      <c r="JKV15" s="154"/>
      <c r="JKW15" s="154"/>
      <c r="JKX15" s="154"/>
      <c r="JKY15" s="154"/>
      <c r="JKZ15" s="154"/>
      <c r="JLA15" s="154"/>
      <c r="JLB15" s="154"/>
      <c r="JLC15" s="154"/>
      <c r="JLD15" s="154"/>
      <c r="JLE15" s="154"/>
      <c r="JLF15" s="154"/>
      <c r="JLG15" s="154"/>
      <c r="JLH15" s="154"/>
      <c r="JLI15" s="154"/>
      <c r="JLJ15" s="154"/>
      <c r="JLK15" s="154"/>
      <c r="JLL15" s="154"/>
      <c r="JLM15" s="154"/>
      <c r="JLN15" s="154"/>
      <c r="JLO15" s="154"/>
      <c r="JLP15" s="154"/>
      <c r="JLQ15" s="154"/>
      <c r="JLR15" s="154"/>
      <c r="JLS15" s="154"/>
      <c r="JLT15" s="154"/>
      <c r="JLU15" s="154"/>
      <c r="JLV15" s="154"/>
      <c r="JLW15" s="154"/>
      <c r="JLX15" s="154"/>
      <c r="JLY15" s="154"/>
      <c r="JLZ15" s="154"/>
      <c r="JMA15" s="154"/>
      <c r="JMB15" s="154"/>
      <c r="JMC15" s="154"/>
      <c r="JMD15" s="154"/>
      <c r="JME15" s="154"/>
      <c r="JMF15" s="154"/>
      <c r="JMG15" s="154"/>
      <c r="JMH15" s="154"/>
      <c r="JMI15" s="154"/>
      <c r="JMJ15" s="154"/>
      <c r="JMK15" s="154"/>
      <c r="JML15" s="154"/>
      <c r="JMM15" s="154"/>
      <c r="JMN15" s="154"/>
      <c r="JMO15" s="154"/>
      <c r="JMP15" s="154"/>
      <c r="JMQ15" s="154"/>
      <c r="JMR15" s="154"/>
      <c r="JMS15" s="154"/>
      <c r="JMT15" s="154"/>
      <c r="JMU15" s="154"/>
      <c r="JMV15" s="154"/>
      <c r="JMW15" s="154"/>
      <c r="JMX15" s="154"/>
      <c r="JMY15" s="154"/>
      <c r="JMZ15" s="154"/>
      <c r="JNA15" s="154"/>
      <c r="JNB15" s="154"/>
      <c r="JNC15" s="154"/>
      <c r="JND15" s="154"/>
      <c r="JNE15" s="154"/>
      <c r="JNF15" s="154"/>
      <c r="JNG15" s="154"/>
      <c r="JNH15" s="154"/>
      <c r="JNI15" s="154"/>
      <c r="JNJ15" s="154"/>
      <c r="JNK15" s="154"/>
      <c r="JNL15" s="154"/>
      <c r="JNM15" s="154"/>
      <c r="JNN15" s="154"/>
      <c r="JNO15" s="154"/>
      <c r="JNP15" s="154"/>
      <c r="JNQ15" s="154"/>
      <c r="JNR15" s="154"/>
      <c r="JNS15" s="154"/>
      <c r="JNT15" s="154"/>
      <c r="JNU15" s="154"/>
      <c r="JNV15" s="154"/>
      <c r="JNW15" s="154"/>
      <c r="JNX15" s="154"/>
      <c r="JNY15" s="154"/>
      <c r="JNZ15" s="154"/>
      <c r="JOA15" s="154"/>
      <c r="JOB15" s="154"/>
      <c r="JOC15" s="154"/>
      <c r="JOD15" s="154"/>
      <c r="JOE15" s="154"/>
      <c r="JOF15" s="154"/>
      <c r="JOG15" s="154"/>
      <c r="JOH15" s="154"/>
      <c r="JOI15" s="154"/>
      <c r="JOJ15" s="154"/>
      <c r="JOK15" s="154"/>
      <c r="JOL15" s="154"/>
      <c r="JOM15" s="154"/>
      <c r="JON15" s="154"/>
      <c r="JOO15" s="154"/>
      <c r="JOP15" s="154"/>
      <c r="JOQ15" s="154"/>
      <c r="JOR15" s="154"/>
      <c r="JOS15" s="154"/>
      <c r="JOT15" s="154"/>
      <c r="JOU15" s="154"/>
      <c r="JOV15" s="154"/>
      <c r="JOW15" s="154"/>
      <c r="JOX15" s="154"/>
      <c r="JOY15" s="154"/>
      <c r="JOZ15" s="154"/>
      <c r="JPA15" s="154"/>
      <c r="JPB15" s="154"/>
      <c r="JPC15" s="154"/>
      <c r="JPD15" s="154"/>
      <c r="JPE15" s="154"/>
      <c r="JPF15" s="154"/>
      <c r="JPG15" s="154"/>
      <c r="JPH15" s="154"/>
      <c r="JPI15" s="154"/>
      <c r="JPJ15" s="154"/>
      <c r="JPK15" s="154"/>
      <c r="JPL15" s="154"/>
      <c r="JPM15" s="154"/>
      <c r="JPN15" s="154"/>
      <c r="JPO15" s="154"/>
      <c r="JPP15" s="154"/>
      <c r="JPQ15" s="154"/>
      <c r="JPR15" s="154"/>
      <c r="JPS15" s="154"/>
      <c r="JPT15" s="154"/>
      <c r="JPU15" s="154"/>
      <c r="JPV15" s="154"/>
      <c r="JPW15" s="154"/>
      <c r="JPX15" s="154"/>
      <c r="JPY15" s="154"/>
      <c r="JPZ15" s="154"/>
      <c r="JQA15" s="154"/>
      <c r="JQB15" s="154"/>
      <c r="JQC15" s="154"/>
      <c r="JQD15" s="154"/>
      <c r="JQE15" s="154"/>
      <c r="JQF15" s="154"/>
      <c r="JQG15" s="154"/>
      <c r="JQH15" s="154"/>
      <c r="JQI15" s="154"/>
      <c r="JQJ15" s="154"/>
      <c r="JQK15" s="154"/>
      <c r="JQL15" s="154"/>
      <c r="JQM15" s="154"/>
      <c r="JQN15" s="154"/>
      <c r="JQO15" s="154"/>
      <c r="JQP15" s="154"/>
      <c r="JQQ15" s="154"/>
      <c r="JQR15" s="154"/>
      <c r="JQS15" s="154"/>
      <c r="JQT15" s="154"/>
      <c r="JQU15" s="154"/>
      <c r="JQV15" s="154"/>
      <c r="JQW15" s="154"/>
      <c r="JQX15" s="154"/>
      <c r="JQY15" s="154"/>
      <c r="JQZ15" s="154"/>
      <c r="JRA15" s="154"/>
      <c r="JRB15" s="154"/>
      <c r="JRC15" s="154"/>
      <c r="JRD15" s="154"/>
      <c r="JRE15" s="154"/>
      <c r="JRF15" s="154"/>
      <c r="JRG15" s="154"/>
      <c r="JRH15" s="154"/>
      <c r="JRI15" s="154"/>
      <c r="JRJ15" s="154"/>
      <c r="JRK15" s="154"/>
      <c r="JRL15" s="154"/>
      <c r="JRM15" s="154"/>
      <c r="JRN15" s="154"/>
      <c r="JRO15" s="154"/>
      <c r="JRP15" s="154"/>
      <c r="JRQ15" s="154"/>
      <c r="JRR15" s="154"/>
      <c r="JRS15" s="154"/>
      <c r="JRT15" s="154"/>
      <c r="JRU15" s="154"/>
      <c r="JRV15" s="154"/>
      <c r="JRW15" s="154"/>
      <c r="JRX15" s="154"/>
      <c r="JRY15" s="154"/>
      <c r="JRZ15" s="154"/>
      <c r="JSA15" s="154"/>
      <c r="JSB15" s="154"/>
      <c r="JSC15" s="154"/>
      <c r="JSD15" s="154"/>
      <c r="JSE15" s="154"/>
      <c r="JSF15" s="154"/>
      <c r="JSG15" s="154"/>
      <c r="JSH15" s="154"/>
      <c r="JSI15" s="154"/>
      <c r="JSJ15" s="154"/>
      <c r="JSK15" s="154"/>
      <c r="JSL15" s="154"/>
      <c r="JSM15" s="154"/>
      <c r="JSN15" s="154"/>
      <c r="JSO15" s="154"/>
      <c r="JSP15" s="154"/>
      <c r="JSQ15" s="154"/>
      <c r="JSR15" s="154"/>
      <c r="JSS15" s="154"/>
      <c r="JST15" s="154"/>
      <c r="JSU15" s="154"/>
      <c r="JSV15" s="154"/>
      <c r="JSW15" s="154"/>
      <c r="JSX15" s="154"/>
      <c r="JSY15" s="154"/>
      <c r="JSZ15" s="154"/>
      <c r="JTA15" s="154"/>
      <c r="JTB15" s="154"/>
      <c r="JTC15" s="154"/>
      <c r="JTD15" s="154"/>
      <c r="JTE15" s="154"/>
      <c r="JTF15" s="154"/>
      <c r="JTG15" s="154"/>
      <c r="JTH15" s="154"/>
      <c r="JTI15" s="154"/>
      <c r="JTJ15" s="154"/>
      <c r="JTK15" s="154"/>
      <c r="JTL15" s="154"/>
      <c r="JTM15" s="154"/>
      <c r="JTN15" s="154"/>
      <c r="JTO15" s="154"/>
      <c r="JTP15" s="154"/>
      <c r="JTQ15" s="154"/>
      <c r="JTR15" s="154"/>
      <c r="JTS15" s="154"/>
      <c r="JTT15" s="154"/>
      <c r="JTU15" s="154"/>
      <c r="JTV15" s="154"/>
      <c r="JTW15" s="154"/>
      <c r="JTX15" s="154"/>
      <c r="JTY15" s="154"/>
      <c r="JTZ15" s="154"/>
      <c r="JUA15" s="154"/>
      <c r="JUB15" s="154"/>
      <c r="JUC15" s="154"/>
      <c r="JUD15" s="154"/>
      <c r="JUE15" s="154"/>
      <c r="JUF15" s="154"/>
      <c r="JUG15" s="154"/>
      <c r="JUH15" s="154"/>
      <c r="JUI15" s="154"/>
      <c r="JUJ15" s="154"/>
      <c r="JUK15" s="154"/>
      <c r="JUL15" s="154"/>
      <c r="JUM15" s="154"/>
      <c r="JUN15" s="154"/>
      <c r="JUO15" s="154"/>
      <c r="JUP15" s="154"/>
      <c r="JUQ15" s="154"/>
      <c r="JUR15" s="154"/>
      <c r="JUS15" s="154"/>
      <c r="JUT15" s="154"/>
      <c r="JUU15" s="154"/>
      <c r="JUV15" s="154"/>
      <c r="JUW15" s="154"/>
      <c r="JUX15" s="154"/>
      <c r="JUY15" s="154"/>
      <c r="JUZ15" s="154"/>
      <c r="JVA15" s="154"/>
      <c r="JVB15" s="154"/>
      <c r="JVC15" s="154"/>
      <c r="JVD15" s="154"/>
      <c r="JVE15" s="154"/>
      <c r="JVF15" s="154"/>
      <c r="JVG15" s="154"/>
      <c r="JVH15" s="154"/>
      <c r="JVI15" s="154"/>
      <c r="JVJ15" s="154"/>
      <c r="JVK15" s="154"/>
      <c r="JVL15" s="154"/>
      <c r="JVM15" s="154"/>
      <c r="JVN15" s="154"/>
      <c r="JVO15" s="154"/>
      <c r="JVP15" s="154"/>
      <c r="JVQ15" s="154"/>
      <c r="JVR15" s="154"/>
      <c r="JVS15" s="154"/>
      <c r="JVT15" s="154"/>
      <c r="JVU15" s="154"/>
      <c r="JVV15" s="154"/>
      <c r="JVW15" s="154"/>
      <c r="JVX15" s="154"/>
      <c r="JVY15" s="154"/>
      <c r="JVZ15" s="154"/>
      <c r="JWA15" s="154"/>
      <c r="JWB15" s="154"/>
      <c r="JWC15" s="154"/>
      <c r="JWD15" s="154"/>
      <c r="JWE15" s="154"/>
      <c r="JWF15" s="154"/>
      <c r="JWG15" s="154"/>
      <c r="JWH15" s="154"/>
      <c r="JWI15" s="154"/>
      <c r="JWJ15" s="154"/>
      <c r="JWK15" s="154"/>
      <c r="JWL15" s="154"/>
      <c r="JWM15" s="154"/>
      <c r="JWN15" s="154"/>
      <c r="JWO15" s="154"/>
      <c r="JWP15" s="154"/>
      <c r="JWQ15" s="154"/>
      <c r="JWR15" s="154"/>
      <c r="JWS15" s="154"/>
      <c r="JWT15" s="154"/>
      <c r="JWU15" s="154"/>
      <c r="JWV15" s="154"/>
      <c r="JWW15" s="154"/>
      <c r="JWX15" s="154"/>
      <c r="JWY15" s="154"/>
      <c r="JWZ15" s="154"/>
      <c r="JXA15" s="154"/>
      <c r="JXB15" s="154"/>
      <c r="JXC15" s="154"/>
      <c r="JXD15" s="154"/>
      <c r="JXE15" s="154"/>
      <c r="JXF15" s="154"/>
      <c r="JXG15" s="154"/>
      <c r="JXH15" s="154"/>
      <c r="JXI15" s="154"/>
      <c r="JXJ15" s="154"/>
      <c r="JXK15" s="154"/>
      <c r="JXL15" s="154"/>
      <c r="JXM15" s="154"/>
      <c r="JXN15" s="154"/>
      <c r="JXO15" s="154"/>
      <c r="JXP15" s="154"/>
      <c r="JXQ15" s="154"/>
      <c r="JXR15" s="154"/>
      <c r="JXS15" s="154"/>
      <c r="JXT15" s="154"/>
      <c r="JXU15" s="154"/>
      <c r="JXV15" s="154"/>
      <c r="JXW15" s="154"/>
      <c r="JXX15" s="154"/>
      <c r="JXY15" s="154"/>
      <c r="JXZ15" s="154"/>
      <c r="JYA15" s="154"/>
      <c r="JYB15" s="154"/>
      <c r="JYC15" s="154"/>
      <c r="JYD15" s="154"/>
      <c r="JYE15" s="154"/>
      <c r="JYF15" s="154"/>
      <c r="JYG15" s="154"/>
      <c r="JYH15" s="154"/>
      <c r="JYI15" s="154"/>
      <c r="JYJ15" s="154"/>
      <c r="JYK15" s="154"/>
      <c r="JYL15" s="154"/>
      <c r="JYM15" s="154"/>
      <c r="JYN15" s="154"/>
      <c r="JYO15" s="154"/>
      <c r="JYP15" s="154"/>
      <c r="JYQ15" s="154"/>
      <c r="JYR15" s="154"/>
      <c r="JYS15" s="154"/>
      <c r="JYT15" s="154"/>
      <c r="JYU15" s="154"/>
      <c r="JYV15" s="154"/>
      <c r="JYW15" s="154"/>
      <c r="JYX15" s="154"/>
      <c r="JYY15" s="154"/>
      <c r="JYZ15" s="154"/>
      <c r="JZA15" s="154"/>
      <c r="JZB15" s="154"/>
      <c r="JZC15" s="154"/>
      <c r="JZD15" s="154"/>
      <c r="JZE15" s="154"/>
      <c r="JZF15" s="154"/>
      <c r="JZG15" s="154"/>
      <c r="JZH15" s="154"/>
      <c r="JZI15" s="154"/>
      <c r="JZJ15" s="154"/>
      <c r="JZK15" s="154"/>
      <c r="JZL15" s="154"/>
      <c r="JZM15" s="154"/>
      <c r="JZN15" s="154"/>
      <c r="JZO15" s="154"/>
      <c r="JZP15" s="154"/>
      <c r="JZQ15" s="154"/>
      <c r="JZR15" s="154"/>
      <c r="JZS15" s="154"/>
      <c r="JZT15" s="154"/>
      <c r="JZU15" s="154"/>
      <c r="JZV15" s="154"/>
      <c r="JZW15" s="154"/>
      <c r="JZX15" s="154"/>
      <c r="JZY15" s="154"/>
      <c r="JZZ15" s="154"/>
      <c r="KAA15" s="154"/>
      <c r="KAB15" s="154"/>
      <c r="KAC15" s="154"/>
      <c r="KAD15" s="154"/>
      <c r="KAE15" s="154"/>
      <c r="KAF15" s="154"/>
      <c r="KAG15" s="154"/>
      <c r="KAH15" s="154"/>
      <c r="KAI15" s="154"/>
      <c r="KAJ15" s="154"/>
      <c r="KAK15" s="154"/>
      <c r="KAL15" s="154"/>
      <c r="KAM15" s="154"/>
      <c r="KAN15" s="154"/>
      <c r="KAO15" s="154"/>
      <c r="KAP15" s="154"/>
      <c r="KAQ15" s="154"/>
      <c r="KAR15" s="154"/>
      <c r="KAS15" s="154"/>
      <c r="KAT15" s="154"/>
      <c r="KAU15" s="154"/>
      <c r="KAV15" s="154"/>
      <c r="KAW15" s="154"/>
      <c r="KAX15" s="154"/>
      <c r="KAY15" s="154"/>
      <c r="KAZ15" s="154"/>
      <c r="KBA15" s="154"/>
      <c r="KBB15" s="154"/>
      <c r="KBC15" s="154"/>
      <c r="KBD15" s="154"/>
      <c r="KBE15" s="154"/>
      <c r="KBF15" s="154"/>
      <c r="KBG15" s="154"/>
      <c r="KBH15" s="154"/>
      <c r="KBI15" s="154"/>
      <c r="KBJ15" s="154"/>
      <c r="KBK15" s="154"/>
      <c r="KBL15" s="154"/>
      <c r="KBM15" s="154"/>
      <c r="KBN15" s="154"/>
      <c r="KBO15" s="154"/>
      <c r="KBP15" s="154"/>
      <c r="KBQ15" s="154"/>
      <c r="KBR15" s="154"/>
      <c r="KBS15" s="154"/>
      <c r="KBT15" s="154"/>
      <c r="KBU15" s="154"/>
      <c r="KBV15" s="154"/>
      <c r="KBW15" s="154"/>
      <c r="KBX15" s="154"/>
      <c r="KBY15" s="154"/>
      <c r="KBZ15" s="154"/>
      <c r="KCA15" s="154"/>
      <c r="KCB15" s="154"/>
      <c r="KCC15" s="154"/>
      <c r="KCD15" s="154"/>
      <c r="KCE15" s="154"/>
      <c r="KCF15" s="154"/>
      <c r="KCG15" s="154"/>
      <c r="KCH15" s="154"/>
      <c r="KCI15" s="154"/>
      <c r="KCJ15" s="154"/>
      <c r="KCK15" s="154"/>
      <c r="KCL15" s="154"/>
      <c r="KCM15" s="154"/>
      <c r="KCN15" s="154"/>
      <c r="KCO15" s="154"/>
      <c r="KCP15" s="154"/>
      <c r="KCQ15" s="154"/>
      <c r="KCR15" s="154"/>
      <c r="KCS15" s="154"/>
      <c r="KCT15" s="154"/>
      <c r="KCU15" s="154"/>
      <c r="KCV15" s="154"/>
      <c r="KCW15" s="154"/>
      <c r="KCX15" s="154"/>
      <c r="KCY15" s="154"/>
      <c r="KCZ15" s="154"/>
      <c r="KDA15" s="154"/>
      <c r="KDB15" s="154"/>
      <c r="KDC15" s="154"/>
      <c r="KDD15" s="154"/>
      <c r="KDE15" s="154"/>
      <c r="KDF15" s="154"/>
      <c r="KDG15" s="154"/>
      <c r="KDH15" s="154"/>
      <c r="KDI15" s="154"/>
      <c r="KDJ15" s="154"/>
      <c r="KDK15" s="154"/>
      <c r="KDL15" s="154"/>
      <c r="KDM15" s="154"/>
      <c r="KDN15" s="154"/>
      <c r="KDO15" s="154"/>
      <c r="KDP15" s="154"/>
      <c r="KDQ15" s="154"/>
      <c r="KDR15" s="154"/>
      <c r="KDS15" s="154"/>
      <c r="KDT15" s="154"/>
      <c r="KDU15" s="154"/>
      <c r="KDV15" s="154"/>
      <c r="KDW15" s="154"/>
      <c r="KDX15" s="154"/>
      <c r="KDY15" s="154"/>
      <c r="KDZ15" s="154"/>
      <c r="KEA15" s="154"/>
      <c r="KEB15" s="154"/>
      <c r="KEC15" s="154"/>
      <c r="KED15" s="154"/>
      <c r="KEE15" s="154"/>
      <c r="KEF15" s="154"/>
      <c r="KEG15" s="154"/>
      <c r="KEH15" s="154"/>
      <c r="KEI15" s="154"/>
      <c r="KEJ15" s="154"/>
      <c r="KEK15" s="154"/>
      <c r="KEL15" s="154"/>
      <c r="KEM15" s="154"/>
      <c r="KEN15" s="154"/>
      <c r="KEO15" s="154"/>
      <c r="KEP15" s="154"/>
      <c r="KEQ15" s="154"/>
      <c r="KER15" s="154"/>
      <c r="KES15" s="154"/>
      <c r="KET15" s="154"/>
      <c r="KEU15" s="154"/>
      <c r="KEV15" s="154"/>
      <c r="KEW15" s="154"/>
      <c r="KEX15" s="154"/>
      <c r="KEY15" s="154"/>
      <c r="KEZ15" s="154"/>
      <c r="KFA15" s="154"/>
      <c r="KFB15" s="154"/>
      <c r="KFC15" s="154"/>
      <c r="KFD15" s="154"/>
      <c r="KFE15" s="154"/>
      <c r="KFF15" s="154"/>
      <c r="KFG15" s="154"/>
      <c r="KFH15" s="154"/>
      <c r="KFI15" s="154"/>
      <c r="KFJ15" s="154"/>
      <c r="KFK15" s="154"/>
      <c r="KFL15" s="154"/>
      <c r="KFM15" s="154"/>
      <c r="KFN15" s="154"/>
      <c r="KFO15" s="154"/>
      <c r="KFP15" s="154"/>
      <c r="KFQ15" s="154"/>
      <c r="KFR15" s="154"/>
      <c r="KFS15" s="154"/>
      <c r="KFT15" s="154"/>
      <c r="KFU15" s="154"/>
      <c r="KFV15" s="154"/>
      <c r="KFW15" s="154"/>
      <c r="KFX15" s="154"/>
      <c r="KFY15" s="154"/>
      <c r="KFZ15" s="154"/>
      <c r="KGA15" s="154"/>
      <c r="KGB15" s="154"/>
      <c r="KGC15" s="154"/>
      <c r="KGD15" s="154"/>
      <c r="KGE15" s="154"/>
      <c r="KGF15" s="154"/>
      <c r="KGG15" s="154"/>
      <c r="KGH15" s="154"/>
      <c r="KGI15" s="154"/>
      <c r="KGJ15" s="154"/>
      <c r="KGK15" s="154"/>
      <c r="KGL15" s="154"/>
      <c r="KGM15" s="154"/>
      <c r="KGN15" s="154"/>
      <c r="KGO15" s="154"/>
      <c r="KGP15" s="154"/>
      <c r="KGQ15" s="154"/>
      <c r="KGR15" s="154"/>
      <c r="KGS15" s="154"/>
      <c r="KGT15" s="154"/>
      <c r="KGU15" s="154"/>
      <c r="KGV15" s="154"/>
      <c r="KGW15" s="154"/>
      <c r="KGX15" s="154"/>
      <c r="KGY15" s="154"/>
      <c r="KGZ15" s="154"/>
      <c r="KHA15" s="154"/>
      <c r="KHB15" s="154"/>
      <c r="KHC15" s="154"/>
      <c r="KHD15" s="154"/>
      <c r="KHE15" s="154"/>
      <c r="KHF15" s="154"/>
      <c r="KHG15" s="154"/>
      <c r="KHH15" s="154"/>
      <c r="KHI15" s="154"/>
      <c r="KHJ15" s="154"/>
      <c r="KHK15" s="154"/>
      <c r="KHL15" s="154"/>
      <c r="KHM15" s="154"/>
      <c r="KHN15" s="154"/>
      <c r="KHO15" s="154"/>
      <c r="KHP15" s="154"/>
      <c r="KHQ15" s="154"/>
      <c r="KHR15" s="154"/>
      <c r="KHS15" s="154"/>
      <c r="KHT15" s="154"/>
      <c r="KHU15" s="154"/>
      <c r="KHV15" s="154"/>
      <c r="KHW15" s="154"/>
      <c r="KHX15" s="154"/>
      <c r="KHY15" s="154"/>
      <c r="KHZ15" s="154"/>
      <c r="KIA15" s="154"/>
      <c r="KIB15" s="154"/>
      <c r="KIC15" s="154"/>
      <c r="KID15" s="154"/>
      <c r="KIE15" s="154"/>
      <c r="KIF15" s="154"/>
      <c r="KIG15" s="154"/>
      <c r="KIH15" s="154"/>
      <c r="KII15" s="154"/>
      <c r="KIJ15" s="154"/>
      <c r="KIK15" s="154"/>
      <c r="KIL15" s="154"/>
      <c r="KIM15" s="154"/>
      <c r="KIN15" s="154"/>
      <c r="KIO15" s="154"/>
      <c r="KIP15" s="154"/>
      <c r="KIQ15" s="154"/>
      <c r="KIR15" s="154"/>
      <c r="KIS15" s="154"/>
      <c r="KIT15" s="154"/>
      <c r="KIU15" s="154"/>
      <c r="KIV15" s="154"/>
      <c r="KIW15" s="154"/>
      <c r="KIX15" s="154"/>
      <c r="KIY15" s="154"/>
      <c r="KIZ15" s="154"/>
      <c r="KJA15" s="154"/>
      <c r="KJB15" s="154"/>
      <c r="KJC15" s="154"/>
      <c r="KJD15" s="154"/>
      <c r="KJE15" s="154"/>
      <c r="KJF15" s="154"/>
      <c r="KJG15" s="154"/>
      <c r="KJH15" s="154"/>
      <c r="KJI15" s="154"/>
      <c r="KJJ15" s="154"/>
      <c r="KJK15" s="154"/>
      <c r="KJL15" s="154"/>
      <c r="KJM15" s="154"/>
      <c r="KJN15" s="154"/>
      <c r="KJO15" s="154"/>
      <c r="KJP15" s="154"/>
      <c r="KJQ15" s="154"/>
      <c r="KJR15" s="154"/>
      <c r="KJS15" s="154"/>
      <c r="KJT15" s="154"/>
      <c r="KJU15" s="154"/>
      <c r="KJV15" s="154"/>
      <c r="KJW15" s="154"/>
      <c r="KJX15" s="154"/>
      <c r="KJY15" s="154"/>
      <c r="KJZ15" s="154"/>
      <c r="KKA15" s="154"/>
      <c r="KKB15" s="154"/>
      <c r="KKC15" s="154"/>
      <c r="KKD15" s="154"/>
      <c r="KKE15" s="154"/>
      <c r="KKF15" s="154"/>
      <c r="KKG15" s="154"/>
      <c r="KKH15" s="154"/>
      <c r="KKI15" s="154"/>
      <c r="KKJ15" s="154"/>
      <c r="KKK15" s="154"/>
      <c r="KKL15" s="154"/>
      <c r="KKM15" s="154"/>
      <c r="KKN15" s="154"/>
      <c r="KKO15" s="154"/>
      <c r="KKP15" s="154"/>
      <c r="KKQ15" s="154"/>
      <c r="KKR15" s="154"/>
      <c r="KKS15" s="154"/>
      <c r="KKT15" s="154"/>
      <c r="KKU15" s="154"/>
      <c r="KKV15" s="154"/>
      <c r="KKW15" s="154"/>
      <c r="KKX15" s="154"/>
      <c r="KKY15" s="154"/>
      <c r="KKZ15" s="154"/>
      <c r="KLA15" s="154"/>
      <c r="KLB15" s="154"/>
      <c r="KLC15" s="154"/>
      <c r="KLD15" s="154"/>
      <c r="KLE15" s="154"/>
      <c r="KLF15" s="154"/>
      <c r="KLG15" s="154"/>
      <c r="KLH15" s="154"/>
      <c r="KLI15" s="154"/>
      <c r="KLJ15" s="154"/>
      <c r="KLK15" s="154"/>
      <c r="KLL15" s="154"/>
      <c r="KLM15" s="154"/>
      <c r="KLN15" s="154"/>
      <c r="KLO15" s="154"/>
      <c r="KLP15" s="154"/>
      <c r="KLQ15" s="154"/>
      <c r="KLR15" s="154"/>
      <c r="KLS15" s="154"/>
      <c r="KLT15" s="154"/>
      <c r="KLU15" s="154"/>
      <c r="KLV15" s="154"/>
      <c r="KLW15" s="154"/>
      <c r="KLX15" s="154"/>
      <c r="KLY15" s="154"/>
      <c r="KLZ15" s="154"/>
      <c r="KMA15" s="154"/>
      <c r="KMB15" s="154"/>
      <c r="KMC15" s="154"/>
      <c r="KMD15" s="154"/>
      <c r="KME15" s="154"/>
      <c r="KMF15" s="154"/>
      <c r="KMG15" s="154"/>
      <c r="KMH15" s="154"/>
      <c r="KMI15" s="154"/>
      <c r="KMJ15" s="154"/>
      <c r="KMK15" s="154"/>
      <c r="KML15" s="154"/>
      <c r="KMM15" s="154"/>
      <c r="KMN15" s="154"/>
      <c r="KMO15" s="154"/>
      <c r="KMP15" s="154"/>
      <c r="KMQ15" s="154"/>
      <c r="KMR15" s="154"/>
      <c r="KMS15" s="154"/>
      <c r="KMT15" s="154"/>
      <c r="KMU15" s="154"/>
      <c r="KMV15" s="154"/>
      <c r="KMW15" s="154"/>
      <c r="KMX15" s="154"/>
      <c r="KMY15" s="154"/>
      <c r="KMZ15" s="154"/>
      <c r="KNA15" s="154"/>
      <c r="KNB15" s="154"/>
      <c r="KNC15" s="154"/>
      <c r="KND15" s="154"/>
      <c r="KNE15" s="154"/>
      <c r="KNF15" s="154"/>
      <c r="KNG15" s="154"/>
      <c r="KNH15" s="154"/>
      <c r="KNI15" s="154"/>
      <c r="KNJ15" s="154"/>
      <c r="KNK15" s="154"/>
      <c r="KNL15" s="154"/>
      <c r="KNM15" s="154"/>
      <c r="KNN15" s="154"/>
      <c r="KNO15" s="154"/>
      <c r="KNP15" s="154"/>
      <c r="KNQ15" s="154"/>
      <c r="KNR15" s="154"/>
      <c r="KNS15" s="154"/>
      <c r="KNT15" s="154"/>
      <c r="KNU15" s="154"/>
      <c r="KNV15" s="154"/>
      <c r="KNW15" s="154"/>
      <c r="KNX15" s="154"/>
      <c r="KNY15" s="154"/>
      <c r="KNZ15" s="154"/>
      <c r="KOA15" s="154"/>
      <c r="KOB15" s="154"/>
      <c r="KOC15" s="154"/>
      <c r="KOD15" s="154"/>
      <c r="KOE15" s="154"/>
      <c r="KOF15" s="154"/>
      <c r="KOG15" s="154"/>
      <c r="KOH15" s="154"/>
      <c r="KOI15" s="154"/>
      <c r="KOJ15" s="154"/>
      <c r="KOK15" s="154"/>
      <c r="KOL15" s="154"/>
      <c r="KOM15" s="154"/>
      <c r="KON15" s="154"/>
      <c r="KOO15" s="154"/>
      <c r="KOP15" s="154"/>
      <c r="KOQ15" s="154"/>
      <c r="KOR15" s="154"/>
      <c r="KOS15" s="154"/>
      <c r="KOT15" s="154"/>
      <c r="KOU15" s="154"/>
      <c r="KOV15" s="154"/>
      <c r="KOW15" s="154"/>
      <c r="KOX15" s="154"/>
      <c r="KOY15" s="154"/>
      <c r="KOZ15" s="154"/>
      <c r="KPA15" s="154"/>
      <c r="KPB15" s="154"/>
      <c r="KPC15" s="154"/>
      <c r="KPD15" s="154"/>
      <c r="KPE15" s="154"/>
      <c r="KPF15" s="154"/>
      <c r="KPG15" s="154"/>
      <c r="KPH15" s="154"/>
      <c r="KPI15" s="154"/>
      <c r="KPJ15" s="154"/>
      <c r="KPK15" s="154"/>
      <c r="KPL15" s="154"/>
      <c r="KPM15" s="154"/>
      <c r="KPN15" s="154"/>
      <c r="KPO15" s="154"/>
      <c r="KPP15" s="154"/>
      <c r="KPQ15" s="154"/>
      <c r="KPR15" s="154"/>
      <c r="KPS15" s="154"/>
      <c r="KPT15" s="154"/>
      <c r="KPU15" s="154"/>
      <c r="KPV15" s="154"/>
      <c r="KPW15" s="154"/>
      <c r="KPX15" s="154"/>
      <c r="KPY15" s="154"/>
      <c r="KPZ15" s="154"/>
      <c r="KQA15" s="154"/>
      <c r="KQB15" s="154"/>
      <c r="KQC15" s="154"/>
      <c r="KQD15" s="154"/>
      <c r="KQE15" s="154"/>
      <c r="KQF15" s="154"/>
      <c r="KQG15" s="154"/>
      <c r="KQH15" s="154"/>
      <c r="KQI15" s="154"/>
      <c r="KQJ15" s="154"/>
      <c r="KQK15" s="154"/>
      <c r="KQL15" s="154"/>
      <c r="KQM15" s="154"/>
      <c r="KQN15" s="154"/>
      <c r="KQO15" s="154"/>
      <c r="KQP15" s="154"/>
      <c r="KQQ15" s="154"/>
      <c r="KQR15" s="154"/>
      <c r="KQS15" s="154"/>
      <c r="KQT15" s="154"/>
      <c r="KQU15" s="154"/>
      <c r="KQV15" s="154"/>
      <c r="KQW15" s="154"/>
      <c r="KQX15" s="154"/>
      <c r="KQY15" s="154"/>
      <c r="KQZ15" s="154"/>
      <c r="KRA15" s="154"/>
      <c r="KRB15" s="154"/>
      <c r="KRC15" s="154"/>
      <c r="KRD15" s="154"/>
      <c r="KRE15" s="154"/>
      <c r="KRF15" s="154"/>
      <c r="KRG15" s="154"/>
      <c r="KRH15" s="154"/>
      <c r="KRI15" s="154"/>
      <c r="KRJ15" s="154"/>
      <c r="KRK15" s="154"/>
      <c r="KRL15" s="154"/>
      <c r="KRM15" s="154"/>
      <c r="KRN15" s="154"/>
      <c r="KRO15" s="154"/>
      <c r="KRP15" s="154"/>
      <c r="KRQ15" s="154"/>
      <c r="KRR15" s="154"/>
      <c r="KRS15" s="154"/>
      <c r="KRT15" s="154"/>
      <c r="KRU15" s="154"/>
      <c r="KRV15" s="154"/>
      <c r="KRW15" s="154"/>
      <c r="KRX15" s="154"/>
      <c r="KRY15" s="154"/>
      <c r="KRZ15" s="154"/>
      <c r="KSA15" s="154"/>
      <c r="KSB15" s="154"/>
      <c r="KSC15" s="154"/>
      <c r="KSD15" s="154"/>
      <c r="KSE15" s="154"/>
      <c r="KSF15" s="154"/>
      <c r="KSG15" s="154"/>
      <c r="KSH15" s="154"/>
      <c r="KSI15" s="154"/>
      <c r="KSJ15" s="154"/>
      <c r="KSK15" s="154"/>
      <c r="KSL15" s="154"/>
      <c r="KSM15" s="154"/>
      <c r="KSN15" s="154"/>
      <c r="KSO15" s="154"/>
      <c r="KSP15" s="154"/>
      <c r="KSQ15" s="154"/>
      <c r="KSR15" s="154"/>
      <c r="KSS15" s="154"/>
      <c r="KST15" s="154"/>
      <c r="KSU15" s="154"/>
      <c r="KSV15" s="154"/>
      <c r="KSW15" s="154"/>
      <c r="KSX15" s="154"/>
      <c r="KSY15" s="154"/>
      <c r="KSZ15" s="154"/>
      <c r="KTA15" s="154"/>
      <c r="KTB15" s="154"/>
      <c r="KTC15" s="154"/>
      <c r="KTD15" s="154"/>
      <c r="KTE15" s="154"/>
      <c r="KTF15" s="154"/>
      <c r="KTG15" s="154"/>
      <c r="KTH15" s="154"/>
      <c r="KTI15" s="154"/>
      <c r="KTJ15" s="154"/>
      <c r="KTK15" s="154"/>
      <c r="KTL15" s="154"/>
      <c r="KTM15" s="154"/>
      <c r="KTN15" s="154"/>
      <c r="KTO15" s="154"/>
      <c r="KTP15" s="154"/>
      <c r="KTQ15" s="154"/>
      <c r="KTR15" s="154"/>
      <c r="KTS15" s="154"/>
      <c r="KTT15" s="154"/>
      <c r="KTU15" s="154"/>
      <c r="KTV15" s="154"/>
      <c r="KTW15" s="154"/>
      <c r="KTX15" s="154"/>
      <c r="KTY15" s="154"/>
      <c r="KTZ15" s="154"/>
      <c r="KUA15" s="154"/>
      <c r="KUB15" s="154"/>
      <c r="KUC15" s="154"/>
      <c r="KUD15" s="154"/>
      <c r="KUE15" s="154"/>
      <c r="KUF15" s="154"/>
      <c r="KUG15" s="154"/>
      <c r="KUH15" s="154"/>
      <c r="KUI15" s="154"/>
      <c r="KUJ15" s="154"/>
      <c r="KUK15" s="154"/>
      <c r="KUL15" s="154"/>
      <c r="KUM15" s="154"/>
      <c r="KUN15" s="154"/>
      <c r="KUO15" s="154"/>
      <c r="KUP15" s="154"/>
      <c r="KUQ15" s="154"/>
      <c r="KUR15" s="154"/>
      <c r="KUS15" s="154"/>
      <c r="KUT15" s="154"/>
      <c r="KUU15" s="154"/>
      <c r="KUV15" s="154"/>
      <c r="KUW15" s="154"/>
      <c r="KUX15" s="154"/>
      <c r="KUY15" s="154"/>
      <c r="KUZ15" s="154"/>
      <c r="KVA15" s="154"/>
      <c r="KVB15" s="154"/>
      <c r="KVC15" s="154"/>
      <c r="KVD15" s="154"/>
      <c r="KVE15" s="154"/>
      <c r="KVF15" s="154"/>
      <c r="KVG15" s="154"/>
      <c r="KVH15" s="154"/>
      <c r="KVI15" s="154"/>
      <c r="KVJ15" s="154"/>
      <c r="KVK15" s="154"/>
      <c r="KVL15" s="154"/>
      <c r="KVM15" s="154"/>
      <c r="KVN15" s="154"/>
      <c r="KVO15" s="154"/>
      <c r="KVP15" s="154"/>
      <c r="KVQ15" s="154"/>
      <c r="KVR15" s="154"/>
      <c r="KVS15" s="154"/>
      <c r="KVT15" s="154"/>
      <c r="KVU15" s="154"/>
      <c r="KVV15" s="154"/>
      <c r="KVW15" s="154"/>
      <c r="KVX15" s="154"/>
      <c r="KVY15" s="154"/>
      <c r="KVZ15" s="154"/>
      <c r="KWA15" s="154"/>
      <c r="KWB15" s="154"/>
      <c r="KWC15" s="154"/>
      <c r="KWD15" s="154"/>
      <c r="KWE15" s="154"/>
      <c r="KWF15" s="154"/>
      <c r="KWG15" s="154"/>
      <c r="KWH15" s="154"/>
      <c r="KWI15" s="154"/>
      <c r="KWJ15" s="154"/>
      <c r="KWK15" s="154"/>
      <c r="KWL15" s="154"/>
      <c r="KWM15" s="154"/>
      <c r="KWN15" s="154"/>
      <c r="KWO15" s="154"/>
      <c r="KWP15" s="154"/>
      <c r="KWQ15" s="154"/>
      <c r="KWR15" s="154"/>
      <c r="KWS15" s="154"/>
      <c r="KWT15" s="154"/>
      <c r="KWU15" s="154"/>
      <c r="KWV15" s="154"/>
      <c r="KWW15" s="154"/>
      <c r="KWX15" s="154"/>
      <c r="KWY15" s="154"/>
      <c r="KWZ15" s="154"/>
      <c r="KXA15" s="154"/>
      <c r="KXB15" s="154"/>
      <c r="KXC15" s="154"/>
      <c r="KXD15" s="154"/>
      <c r="KXE15" s="154"/>
      <c r="KXF15" s="154"/>
      <c r="KXG15" s="154"/>
      <c r="KXH15" s="154"/>
      <c r="KXI15" s="154"/>
      <c r="KXJ15" s="154"/>
      <c r="KXK15" s="154"/>
      <c r="KXL15" s="154"/>
      <c r="KXM15" s="154"/>
      <c r="KXN15" s="154"/>
      <c r="KXO15" s="154"/>
      <c r="KXP15" s="154"/>
      <c r="KXQ15" s="154"/>
      <c r="KXR15" s="154"/>
      <c r="KXS15" s="154"/>
      <c r="KXT15" s="154"/>
      <c r="KXU15" s="154"/>
      <c r="KXV15" s="154"/>
      <c r="KXW15" s="154"/>
      <c r="KXX15" s="154"/>
      <c r="KXY15" s="154"/>
      <c r="KXZ15" s="154"/>
      <c r="KYA15" s="154"/>
      <c r="KYB15" s="154"/>
      <c r="KYC15" s="154"/>
      <c r="KYD15" s="154"/>
      <c r="KYE15" s="154"/>
      <c r="KYF15" s="154"/>
      <c r="KYG15" s="154"/>
      <c r="KYH15" s="154"/>
      <c r="KYI15" s="154"/>
      <c r="KYJ15" s="154"/>
      <c r="KYK15" s="154"/>
      <c r="KYL15" s="154"/>
      <c r="KYM15" s="154"/>
      <c r="KYN15" s="154"/>
      <c r="KYO15" s="154"/>
      <c r="KYP15" s="154"/>
      <c r="KYQ15" s="154"/>
      <c r="KYR15" s="154"/>
      <c r="KYS15" s="154"/>
      <c r="KYT15" s="154"/>
      <c r="KYU15" s="154"/>
      <c r="KYV15" s="154"/>
      <c r="KYW15" s="154"/>
      <c r="KYX15" s="154"/>
      <c r="KYY15" s="154"/>
      <c r="KYZ15" s="154"/>
      <c r="KZA15" s="154"/>
      <c r="KZB15" s="154"/>
      <c r="KZC15" s="154"/>
      <c r="KZD15" s="154"/>
      <c r="KZE15" s="154"/>
      <c r="KZF15" s="154"/>
      <c r="KZG15" s="154"/>
      <c r="KZH15" s="154"/>
      <c r="KZI15" s="154"/>
      <c r="KZJ15" s="154"/>
      <c r="KZK15" s="154"/>
      <c r="KZL15" s="154"/>
      <c r="KZM15" s="154"/>
      <c r="KZN15" s="154"/>
      <c r="KZO15" s="154"/>
      <c r="KZP15" s="154"/>
      <c r="KZQ15" s="154"/>
      <c r="KZR15" s="154"/>
      <c r="KZS15" s="154"/>
      <c r="KZT15" s="154"/>
      <c r="KZU15" s="154"/>
      <c r="KZV15" s="154"/>
      <c r="KZW15" s="154"/>
      <c r="KZX15" s="154"/>
      <c r="KZY15" s="154"/>
      <c r="KZZ15" s="154"/>
      <c r="LAA15" s="154"/>
      <c r="LAB15" s="154"/>
      <c r="LAC15" s="154"/>
      <c r="LAD15" s="154"/>
      <c r="LAE15" s="154"/>
      <c r="LAF15" s="154"/>
      <c r="LAG15" s="154"/>
      <c r="LAH15" s="154"/>
      <c r="LAI15" s="154"/>
      <c r="LAJ15" s="154"/>
      <c r="LAK15" s="154"/>
      <c r="LAL15" s="154"/>
      <c r="LAM15" s="154"/>
      <c r="LAN15" s="154"/>
      <c r="LAO15" s="154"/>
      <c r="LAP15" s="154"/>
      <c r="LAQ15" s="154"/>
      <c r="LAR15" s="154"/>
      <c r="LAS15" s="154"/>
      <c r="LAT15" s="154"/>
      <c r="LAU15" s="154"/>
      <c r="LAV15" s="154"/>
      <c r="LAW15" s="154"/>
      <c r="LAX15" s="154"/>
      <c r="LAY15" s="154"/>
      <c r="LAZ15" s="154"/>
      <c r="LBA15" s="154"/>
      <c r="LBB15" s="154"/>
      <c r="LBC15" s="154"/>
      <c r="LBD15" s="154"/>
      <c r="LBE15" s="154"/>
      <c r="LBF15" s="154"/>
      <c r="LBG15" s="154"/>
      <c r="LBH15" s="154"/>
      <c r="LBI15" s="154"/>
      <c r="LBJ15" s="154"/>
      <c r="LBK15" s="154"/>
      <c r="LBL15" s="154"/>
      <c r="LBM15" s="154"/>
      <c r="LBN15" s="154"/>
      <c r="LBO15" s="154"/>
      <c r="LBP15" s="154"/>
      <c r="LBQ15" s="154"/>
      <c r="LBR15" s="154"/>
      <c r="LBS15" s="154"/>
      <c r="LBT15" s="154"/>
      <c r="LBU15" s="154"/>
      <c r="LBV15" s="154"/>
      <c r="LBW15" s="154"/>
      <c r="LBX15" s="154"/>
      <c r="LBY15" s="154"/>
      <c r="LBZ15" s="154"/>
      <c r="LCA15" s="154"/>
      <c r="LCB15" s="154"/>
      <c r="LCC15" s="154"/>
      <c r="LCD15" s="154"/>
      <c r="LCE15" s="154"/>
      <c r="LCF15" s="154"/>
      <c r="LCG15" s="154"/>
      <c r="LCH15" s="154"/>
      <c r="LCI15" s="154"/>
      <c r="LCJ15" s="154"/>
      <c r="LCK15" s="154"/>
      <c r="LCL15" s="154"/>
      <c r="LCM15" s="154"/>
      <c r="LCN15" s="154"/>
      <c r="LCO15" s="154"/>
      <c r="LCP15" s="154"/>
      <c r="LCQ15" s="154"/>
      <c r="LCR15" s="154"/>
      <c r="LCS15" s="154"/>
      <c r="LCT15" s="154"/>
      <c r="LCU15" s="154"/>
      <c r="LCV15" s="154"/>
      <c r="LCW15" s="154"/>
      <c r="LCX15" s="154"/>
      <c r="LCY15" s="154"/>
      <c r="LCZ15" s="154"/>
      <c r="LDA15" s="154"/>
      <c r="LDB15" s="154"/>
      <c r="LDC15" s="154"/>
      <c r="LDD15" s="154"/>
      <c r="LDE15" s="154"/>
      <c r="LDF15" s="154"/>
      <c r="LDG15" s="154"/>
      <c r="LDH15" s="154"/>
      <c r="LDI15" s="154"/>
      <c r="LDJ15" s="154"/>
      <c r="LDK15" s="154"/>
      <c r="LDL15" s="154"/>
      <c r="LDM15" s="154"/>
      <c r="LDN15" s="154"/>
      <c r="LDO15" s="154"/>
      <c r="LDP15" s="154"/>
      <c r="LDQ15" s="154"/>
      <c r="LDR15" s="154"/>
      <c r="LDS15" s="154"/>
      <c r="LDT15" s="154"/>
      <c r="LDU15" s="154"/>
      <c r="LDV15" s="154"/>
      <c r="LDW15" s="154"/>
      <c r="LDX15" s="154"/>
      <c r="LDY15" s="154"/>
      <c r="LDZ15" s="154"/>
      <c r="LEA15" s="154"/>
      <c r="LEB15" s="154"/>
      <c r="LEC15" s="154"/>
      <c r="LED15" s="154"/>
      <c r="LEE15" s="154"/>
      <c r="LEF15" s="154"/>
      <c r="LEG15" s="154"/>
      <c r="LEH15" s="154"/>
      <c r="LEI15" s="154"/>
      <c r="LEJ15" s="154"/>
      <c r="LEK15" s="154"/>
      <c r="LEL15" s="154"/>
      <c r="LEM15" s="154"/>
      <c r="LEN15" s="154"/>
      <c r="LEO15" s="154"/>
      <c r="LEP15" s="154"/>
      <c r="LEQ15" s="154"/>
      <c r="LER15" s="154"/>
      <c r="LES15" s="154"/>
      <c r="LET15" s="154"/>
      <c r="LEU15" s="154"/>
      <c r="LEV15" s="154"/>
      <c r="LEW15" s="154"/>
      <c r="LEX15" s="154"/>
      <c r="LEY15" s="154"/>
      <c r="LEZ15" s="154"/>
      <c r="LFA15" s="154"/>
      <c r="LFB15" s="154"/>
      <c r="LFC15" s="154"/>
      <c r="LFD15" s="154"/>
      <c r="LFE15" s="154"/>
      <c r="LFF15" s="154"/>
      <c r="LFG15" s="154"/>
      <c r="LFH15" s="154"/>
      <c r="LFI15" s="154"/>
      <c r="LFJ15" s="154"/>
      <c r="LFK15" s="154"/>
      <c r="LFL15" s="154"/>
      <c r="LFM15" s="154"/>
      <c r="LFN15" s="154"/>
      <c r="LFO15" s="154"/>
      <c r="LFP15" s="154"/>
      <c r="LFQ15" s="154"/>
      <c r="LFR15" s="154"/>
      <c r="LFS15" s="154"/>
      <c r="LFT15" s="154"/>
      <c r="LFU15" s="154"/>
      <c r="LFV15" s="154"/>
      <c r="LFW15" s="154"/>
      <c r="LFX15" s="154"/>
      <c r="LFY15" s="154"/>
      <c r="LFZ15" s="154"/>
      <c r="LGA15" s="154"/>
      <c r="LGB15" s="154"/>
      <c r="LGC15" s="154"/>
      <c r="LGD15" s="154"/>
      <c r="LGE15" s="154"/>
      <c r="LGF15" s="154"/>
      <c r="LGG15" s="154"/>
      <c r="LGH15" s="154"/>
      <c r="LGI15" s="154"/>
      <c r="LGJ15" s="154"/>
      <c r="LGK15" s="154"/>
      <c r="LGL15" s="154"/>
      <c r="LGM15" s="154"/>
      <c r="LGN15" s="154"/>
      <c r="LGO15" s="154"/>
      <c r="LGP15" s="154"/>
      <c r="LGQ15" s="154"/>
      <c r="LGR15" s="154"/>
      <c r="LGS15" s="154"/>
      <c r="LGT15" s="154"/>
      <c r="LGU15" s="154"/>
      <c r="LGV15" s="154"/>
      <c r="LGW15" s="154"/>
      <c r="LGX15" s="154"/>
      <c r="LGY15" s="154"/>
      <c r="LGZ15" s="154"/>
      <c r="LHA15" s="154"/>
      <c r="LHB15" s="154"/>
      <c r="LHC15" s="154"/>
      <c r="LHD15" s="154"/>
      <c r="LHE15" s="154"/>
      <c r="LHF15" s="154"/>
      <c r="LHG15" s="154"/>
      <c r="LHH15" s="154"/>
      <c r="LHI15" s="154"/>
      <c r="LHJ15" s="154"/>
      <c r="LHK15" s="154"/>
      <c r="LHL15" s="154"/>
      <c r="LHM15" s="154"/>
      <c r="LHN15" s="154"/>
      <c r="LHO15" s="154"/>
      <c r="LHP15" s="154"/>
      <c r="LHQ15" s="154"/>
      <c r="LHR15" s="154"/>
      <c r="LHS15" s="154"/>
      <c r="LHT15" s="154"/>
      <c r="LHU15" s="154"/>
      <c r="LHV15" s="154"/>
      <c r="LHW15" s="154"/>
      <c r="LHX15" s="154"/>
      <c r="LHY15" s="154"/>
      <c r="LHZ15" s="154"/>
      <c r="LIA15" s="154"/>
      <c r="LIB15" s="154"/>
      <c r="LIC15" s="154"/>
      <c r="LID15" s="154"/>
      <c r="LIE15" s="154"/>
      <c r="LIF15" s="154"/>
      <c r="LIG15" s="154"/>
      <c r="LIH15" s="154"/>
      <c r="LII15" s="154"/>
      <c r="LIJ15" s="154"/>
      <c r="LIK15" s="154"/>
      <c r="LIL15" s="154"/>
      <c r="LIM15" s="154"/>
      <c r="LIN15" s="154"/>
      <c r="LIO15" s="154"/>
      <c r="LIP15" s="154"/>
      <c r="LIQ15" s="154"/>
      <c r="LIR15" s="154"/>
      <c r="LIS15" s="154"/>
      <c r="LIT15" s="154"/>
      <c r="LIU15" s="154"/>
      <c r="LIV15" s="154"/>
      <c r="LIW15" s="154"/>
      <c r="LIX15" s="154"/>
      <c r="LIY15" s="154"/>
      <c r="LIZ15" s="154"/>
      <c r="LJA15" s="154"/>
      <c r="LJB15" s="154"/>
      <c r="LJC15" s="154"/>
      <c r="LJD15" s="154"/>
      <c r="LJE15" s="154"/>
      <c r="LJF15" s="154"/>
      <c r="LJG15" s="154"/>
      <c r="LJH15" s="154"/>
      <c r="LJI15" s="154"/>
      <c r="LJJ15" s="154"/>
      <c r="LJK15" s="154"/>
      <c r="LJL15" s="154"/>
      <c r="LJM15" s="154"/>
      <c r="LJN15" s="154"/>
      <c r="LJO15" s="154"/>
      <c r="LJP15" s="154"/>
      <c r="LJQ15" s="154"/>
      <c r="LJR15" s="154"/>
      <c r="LJS15" s="154"/>
      <c r="LJT15" s="154"/>
      <c r="LJU15" s="154"/>
      <c r="LJV15" s="154"/>
      <c r="LJW15" s="154"/>
      <c r="LJX15" s="154"/>
      <c r="LJY15" s="154"/>
      <c r="LJZ15" s="154"/>
      <c r="LKA15" s="154"/>
      <c r="LKB15" s="154"/>
      <c r="LKC15" s="154"/>
      <c r="LKD15" s="154"/>
      <c r="LKE15" s="154"/>
      <c r="LKF15" s="154"/>
      <c r="LKG15" s="154"/>
      <c r="LKH15" s="154"/>
      <c r="LKI15" s="154"/>
      <c r="LKJ15" s="154"/>
      <c r="LKK15" s="154"/>
      <c r="LKL15" s="154"/>
      <c r="LKM15" s="154"/>
      <c r="LKN15" s="154"/>
      <c r="LKO15" s="154"/>
      <c r="LKP15" s="154"/>
      <c r="LKQ15" s="154"/>
      <c r="LKR15" s="154"/>
      <c r="LKS15" s="154"/>
      <c r="LKT15" s="154"/>
      <c r="LKU15" s="154"/>
      <c r="LKV15" s="154"/>
      <c r="LKW15" s="154"/>
      <c r="LKX15" s="154"/>
      <c r="LKY15" s="154"/>
      <c r="LKZ15" s="154"/>
      <c r="LLA15" s="154"/>
      <c r="LLB15" s="154"/>
      <c r="LLC15" s="154"/>
      <c r="LLD15" s="154"/>
      <c r="LLE15" s="154"/>
      <c r="LLF15" s="154"/>
      <c r="LLG15" s="154"/>
      <c r="LLH15" s="154"/>
      <c r="LLI15" s="154"/>
      <c r="LLJ15" s="154"/>
      <c r="LLK15" s="154"/>
      <c r="LLL15" s="154"/>
      <c r="LLM15" s="154"/>
      <c r="LLN15" s="154"/>
      <c r="LLO15" s="154"/>
      <c r="LLP15" s="154"/>
      <c r="LLQ15" s="154"/>
      <c r="LLR15" s="154"/>
      <c r="LLS15" s="154"/>
      <c r="LLT15" s="154"/>
      <c r="LLU15" s="154"/>
      <c r="LLV15" s="154"/>
      <c r="LLW15" s="154"/>
      <c r="LLX15" s="154"/>
      <c r="LLY15" s="154"/>
      <c r="LLZ15" s="154"/>
      <c r="LMA15" s="154"/>
      <c r="LMB15" s="154"/>
      <c r="LMC15" s="154"/>
      <c r="LMD15" s="154"/>
      <c r="LME15" s="154"/>
      <c r="LMF15" s="154"/>
      <c r="LMG15" s="154"/>
      <c r="LMH15" s="154"/>
      <c r="LMI15" s="154"/>
      <c r="LMJ15" s="154"/>
      <c r="LMK15" s="154"/>
      <c r="LML15" s="154"/>
      <c r="LMM15" s="154"/>
      <c r="LMN15" s="154"/>
      <c r="LMO15" s="154"/>
      <c r="LMP15" s="154"/>
      <c r="LMQ15" s="154"/>
      <c r="LMR15" s="154"/>
      <c r="LMS15" s="154"/>
      <c r="LMT15" s="154"/>
      <c r="LMU15" s="154"/>
      <c r="LMV15" s="154"/>
      <c r="LMW15" s="154"/>
      <c r="LMX15" s="154"/>
      <c r="LMY15" s="154"/>
      <c r="LMZ15" s="154"/>
      <c r="LNA15" s="154"/>
      <c r="LNB15" s="154"/>
      <c r="LNC15" s="154"/>
      <c r="LND15" s="154"/>
      <c r="LNE15" s="154"/>
      <c r="LNF15" s="154"/>
      <c r="LNG15" s="154"/>
      <c r="LNH15" s="154"/>
      <c r="LNI15" s="154"/>
      <c r="LNJ15" s="154"/>
      <c r="LNK15" s="154"/>
      <c r="LNL15" s="154"/>
      <c r="LNM15" s="154"/>
      <c r="LNN15" s="154"/>
      <c r="LNO15" s="154"/>
      <c r="LNP15" s="154"/>
      <c r="LNQ15" s="154"/>
      <c r="LNR15" s="154"/>
      <c r="LNS15" s="154"/>
      <c r="LNT15" s="154"/>
      <c r="LNU15" s="154"/>
      <c r="LNV15" s="154"/>
      <c r="LNW15" s="154"/>
      <c r="LNX15" s="154"/>
      <c r="LNY15" s="154"/>
      <c r="LNZ15" s="154"/>
      <c r="LOA15" s="154"/>
      <c r="LOB15" s="154"/>
      <c r="LOC15" s="154"/>
      <c r="LOD15" s="154"/>
      <c r="LOE15" s="154"/>
      <c r="LOF15" s="154"/>
      <c r="LOG15" s="154"/>
      <c r="LOH15" s="154"/>
      <c r="LOI15" s="154"/>
      <c r="LOJ15" s="154"/>
      <c r="LOK15" s="154"/>
      <c r="LOL15" s="154"/>
      <c r="LOM15" s="154"/>
      <c r="LON15" s="154"/>
      <c r="LOO15" s="154"/>
      <c r="LOP15" s="154"/>
      <c r="LOQ15" s="154"/>
      <c r="LOR15" s="154"/>
      <c r="LOS15" s="154"/>
      <c r="LOT15" s="154"/>
      <c r="LOU15" s="154"/>
      <c r="LOV15" s="154"/>
      <c r="LOW15" s="154"/>
      <c r="LOX15" s="154"/>
      <c r="LOY15" s="154"/>
      <c r="LOZ15" s="154"/>
      <c r="LPA15" s="154"/>
      <c r="LPB15" s="154"/>
      <c r="LPC15" s="154"/>
      <c r="LPD15" s="154"/>
      <c r="LPE15" s="154"/>
      <c r="LPF15" s="154"/>
      <c r="LPG15" s="154"/>
      <c r="LPH15" s="154"/>
      <c r="LPI15" s="154"/>
      <c r="LPJ15" s="154"/>
      <c r="LPK15" s="154"/>
      <c r="LPL15" s="154"/>
      <c r="LPM15" s="154"/>
      <c r="LPN15" s="154"/>
      <c r="LPO15" s="154"/>
      <c r="LPP15" s="154"/>
      <c r="LPQ15" s="154"/>
      <c r="LPR15" s="154"/>
      <c r="LPS15" s="154"/>
      <c r="LPT15" s="154"/>
      <c r="LPU15" s="154"/>
      <c r="LPV15" s="154"/>
      <c r="LPW15" s="154"/>
      <c r="LPX15" s="154"/>
      <c r="LPY15" s="154"/>
      <c r="LPZ15" s="154"/>
      <c r="LQA15" s="154"/>
      <c r="LQB15" s="154"/>
      <c r="LQC15" s="154"/>
      <c r="LQD15" s="154"/>
      <c r="LQE15" s="154"/>
      <c r="LQF15" s="154"/>
      <c r="LQG15" s="154"/>
      <c r="LQH15" s="154"/>
      <c r="LQI15" s="154"/>
      <c r="LQJ15" s="154"/>
      <c r="LQK15" s="154"/>
      <c r="LQL15" s="154"/>
      <c r="LQM15" s="154"/>
      <c r="LQN15" s="154"/>
      <c r="LQO15" s="154"/>
      <c r="LQP15" s="154"/>
      <c r="LQQ15" s="154"/>
      <c r="LQR15" s="154"/>
      <c r="LQS15" s="154"/>
      <c r="LQT15" s="154"/>
      <c r="LQU15" s="154"/>
      <c r="LQV15" s="154"/>
      <c r="LQW15" s="154"/>
      <c r="LQX15" s="154"/>
      <c r="LQY15" s="154"/>
      <c r="LQZ15" s="154"/>
      <c r="LRA15" s="154"/>
      <c r="LRB15" s="154"/>
      <c r="LRC15" s="154"/>
      <c r="LRD15" s="154"/>
      <c r="LRE15" s="154"/>
      <c r="LRF15" s="154"/>
      <c r="LRG15" s="154"/>
      <c r="LRH15" s="154"/>
      <c r="LRI15" s="154"/>
      <c r="LRJ15" s="154"/>
      <c r="LRK15" s="154"/>
      <c r="LRL15" s="154"/>
      <c r="LRM15" s="154"/>
      <c r="LRN15" s="154"/>
      <c r="LRO15" s="154"/>
      <c r="LRP15" s="154"/>
      <c r="LRQ15" s="154"/>
      <c r="LRR15" s="154"/>
      <c r="LRS15" s="154"/>
      <c r="LRT15" s="154"/>
      <c r="LRU15" s="154"/>
      <c r="LRV15" s="154"/>
      <c r="LRW15" s="154"/>
      <c r="LRX15" s="154"/>
      <c r="LRY15" s="154"/>
      <c r="LRZ15" s="154"/>
      <c r="LSA15" s="154"/>
      <c r="LSB15" s="154"/>
      <c r="LSC15" s="154"/>
      <c r="LSD15" s="154"/>
      <c r="LSE15" s="154"/>
      <c r="LSF15" s="154"/>
      <c r="LSG15" s="154"/>
      <c r="LSH15" s="154"/>
      <c r="LSI15" s="154"/>
      <c r="LSJ15" s="154"/>
      <c r="LSK15" s="154"/>
      <c r="LSL15" s="154"/>
      <c r="LSM15" s="154"/>
      <c r="LSN15" s="154"/>
      <c r="LSO15" s="154"/>
      <c r="LSP15" s="154"/>
      <c r="LSQ15" s="154"/>
      <c r="LSR15" s="154"/>
      <c r="LSS15" s="154"/>
      <c r="LST15" s="154"/>
      <c r="LSU15" s="154"/>
      <c r="LSV15" s="154"/>
      <c r="LSW15" s="154"/>
      <c r="LSX15" s="154"/>
      <c r="LSY15" s="154"/>
      <c r="LSZ15" s="154"/>
      <c r="LTA15" s="154"/>
      <c r="LTB15" s="154"/>
      <c r="LTC15" s="154"/>
      <c r="LTD15" s="154"/>
      <c r="LTE15" s="154"/>
      <c r="LTF15" s="154"/>
      <c r="LTG15" s="154"/>
      <c r="LTH15" s="154"/>
      <c r="LTI15" s="154"/>
      <c r="LTJ15" s="154"/>
      <c r="LTK15" s="154"/>
      <c r="LTL15" s="154"/>
      <c r="LTM15" s="154"/>
      <c r="LTN15" s="154"/>
      <c r="LTO15" s="154"/>
      <c r="LTP15" s="154"/>
      <c r="LTQ15" s="154"/>
      <c r="LTR15" s="154"/>
      <c r="LTS15" s="154"/>
      <c r="LTT15" s="154"/>
      <c r="LTU15" s="154"/>
      <c r="LTV15" s="154"/>
      <c r="LTW15" s="154"/>
      <c r="LTX15" s="154"/>
      <c r="LTY15" s="154"/>
      <c r="LTZ15" s="154"/>
      <c r="LUA15" s="154"/>
      <c r="LUB15" s="154"/>
      <c r="LUC15" s="154"/>
      <c r="LUD15" s="154"/>
      <c r="LUE15" s="154"/>
      <c r="LUF15" s="154"/>
      <c r="LUG15" s="154"/>
      <c r="LUH15" s="154"/>
      <c r="LUI15" s="154"/>
      <c r="LUJ15" s="154"/>
      <c r="LUK15" s="154"/>
      <c r="LUL15" s="154"/>
      <c r="LUM15" s="154"/>
      <c r="LUN15" s="154"/>
      <c r="LUO15" s="154"/>
      <c r="LUP15" s="154"/>
      <c r="LUQ15" s="154"/>
      <c r="LUR15" s="154"/>
      <c r="LUS15" s="154"/>
      <c r="LUT15" s="154"/>
      <c r="LUU15" s="154"/>
      <c r="LUV15" s="154"/>
      <c r="LUW15" s="154"/>
      <c r="LUX15" s="154"/>
      <c r="LUY15" s="154"/>
      <c r="LUZ15" s="154"/>
      <c r="LVA15" s="154"/>
      <c r="LVB15" s="154"/>
      <c r="LVC15" s="154"/>
      <c r="LVD15" s="154"/>
      <c r="LVE15" s="154"/>
      <c r="LVF15" s="154"/>
      <c r="LVG15" s="154"/>
      <c r="LVH15" s="154"/>
      <c r="LVI15" s="154"/>
      <c r="LVJ15" s="154"/>
      <c r="LVK15" s="154"/>
      <c r="LVL15" s="154"/>
      <c r="LVM15" s="154"/>
      <c r="LVN15" s="154"/>
      <c r="LVO15" s="154"/>
      <c r="LVP15" s="154"/>
      <c r="LVQ15" s="154"/>
      <c r="LVR15" s="154"/>
      <c r="LVS15" s="154"/>
      <c r="LVT15" s="154"/>
      <c r="LVU15" s="154"/>
      <c r="LVV15" s="154"/>
      <c r="LVW15" s="154"/>
      <c r="LVX15" s="154"/>
      <c r="LVY15" s="154"/>
      <c r="LVZ15" s="154"/>
      <c r="LWA15" s="154"/>
      <c r="LWB15" s="154"/>
      <c r="LWC15" s="154"/>
      <c r="LWD15" s="154"/>
      <c r="LWE15" s="154"/>
      <c r="LWF15" s="154"/>
      <c r="LWG15" s="154"/>
      <c r="LWH15" s="154"/>
      <c r="LWI15" s="154"/>
      <c r="LWJ15" s="154"/>
      <c r="LWK15" s="154"/>
      <c r="LWL15" s="154"/>
      <c r="LWM15" s="154"/>
      <c r="LWN15" s="154"/>
      <c r="LWO15" s="154"/>
      <c r="LWP15" s="154"/>
      <c r="LWQ15" s="154"/>
      <c r="LWR15" s="154"/>
      <c r="LWS15" s="154"/>
      <c r="LWT15" s="154"/>
      <c r="LWU15" s="154"/>
      <c r="LWV15" s="154"/>
      <c r="LWW15" s="154"/>
      <c r="LWX15" s="154"/>
      <c r="LWY15" s="154"/>
      <c r="LWZ15" s="154"/>
      <c r="LXA15" s="154"/>
      <c r="LXB15" s="154"/>
      <c r="LXC15" s="154"/>
      <c r="LXD15" s="154"/>
      <c r="LXE15" s="154"/>
      <c r="LXF15" s="154"/>
      <c r="LXG15" s="154"/>
      <c r="LXH15" s="154"/>
      <c r="LXI15" s="154"/>
      <c r="LXJ15" s="154"/>
      <c r="LXK15" s="154"/>
      <c r="LXL15" s="154"/>
      <c r="LXM15" s="154"/>
      <c r="LXN15" s="154"/>
      <c r="LXO15" s="154"/>
      <c r="LXP15" s="154"/>
      <c r="LXQ15" s="154"/>
      <c r="LXR15" s="154"/>
      <c r="LXS15" s="154"/>
      <c r="LXT15" s="154"/>
      <c r="LXU15" s="154"/>
      <c r="LXV15" s="154"/>
      <c r="LXW15" s="154"/>
      <c r="LXX15" s="154"/>
      <c r="LXY15" s="154"/>
      <c r="LXZ15" s="154"/>
      <c r="LYA15" s="154"/>
      <c r="LYB15" s="154"/>
      <c r="LYC15" s="154"/>
      <c r="LYD15" s="154"/>
      <c r="LYE15" s="154"/>
      <c r="LYF15" s="154"/>
      <c r="LYG15" s="154"/>
      <c r="LYH15" s="154"/>
      <c r="LYI15" s="154"/>
      <c r="LYJ15" s="154"/>
      <c r="LYK15" s="154"/>
      <c r="LYL15" s="154"/>
      <c r="LYM15" s="154"/>
      <c r="LYN15" s="154"/>
      <c r="LYO15" s="154"/>
      <c r="LYP15" s="154"/>
      <c r="LYQ15" s="154"/>
      <c r="LYR15" s="154"/>
      <c r="LYS15" s="154"/>
      <c r="LYT15" s="154"/>
      <c r="LYU15" s="154"/>
      <c r="LYV15" s="154"/>
      <c r="LYW15" s="154"/>
      <c r="LYX15" s="154"/>
      <c r="LYY15" s="154"/>
      <c r="LYZ15" s="154"/>
      <c r="LZA15" s="154"/>
      <c r="LZB15" s="154"/>
      <c r="LZC15" s="154"/>
      <c r="LZD15" s="154"/>
      <c r="LZE15" s="154"/>
      <c r="LZF15" s="154"/>
      <c r="LZG15" s="154"/>
      <c r="LZH15" s="154"/>
      <c r="LZI15" s="154"/>
      <c r="LZJ15" s="154"/>
      <c r="LZK15" s="154"/>
      <c r="LZL15" s="154"/>
      <c r="LZM15" s="154"/>
      <c r="LZN15" s="154"/>
      <c r="LZO15" s="154"/>
      <c r="LZP15" s="154"/>
      <c r="LZQ15" s="154"/>
      <c r="LZR15" s="154"/>
      <c r="LZS15" s="154"/>
      <c r="LZT15" s="154"/>
      <c r="LZU15" s="154"/>
      <c r="LZV15" s="154"/>
      <c r="LZW15" s="154"/>
      <c r="LZX15" s="154"/>
      <c r="LZY15" s="154"/>
      <c r="LZZ15" s="154"/>
      <c r="MAA15" s="154"/>
      <c r="MAB15" s="154"/>
      <c r="MAC15" s="154"/>
      <c r="MAD15" s="154"/>
      <c r="MAE15" s="154"/>
      <c r="MAF15" s="154"/>
      <c r="MAG15" s="154"/>
      <c r="MAH15" s="154"/>
      <c r="MAI15" s="154"/>
      <c r="MAJ15" s="154"/>
      <c r="MAK15" s="154"/>
      <c r="MAL15" s="154"/>
      <c r="MAM15" s="154"/>
      <c r="MAN15" s="154"/>
      <c r="MAO15" s="154"/>
      <c r="MAP15" s="154"/>
      <c r="MAQ15" s="154"/>
      <c r="MAR15" s="154"/>
      <c r="MAS15" s="154"/>
      <c r="MAT15" s="154"/>
      <c r="MAU15" s="154"/>
      <c r="MAV15" s="154"/>
      <c r="MAW15" s="154"/>
      <c r="MAX15" s="154"/>
      <c r="MAY15" s="154"/>
      <c r="MAZ15" s="154"/>
      <c r="MBA15" s="154"/>
      <c r="MBB15" s="154"/>
      <c r="MBC15" s="154"/>
      <c r="MBD15" s="154"/>
      <c r="MBE15" s="154"/>
      <c r="MBF15" s="154"/>
      <c r="MBG15" s="154"/>
      <c r="MBH15" s="154"/>
      <c r="MBI15" s="154"/>
      <c r="MBJ15" s="154"/>
      <c r="MBK15" s="154"/>
      <c r="MBL15" s="154"/>
      <c r="MBM15" s="154"/>
      <c r="MBN15" s="154"/>
      <c r="MBO15" s="154"/>
      <c r="MBP15" s="154"/>
      <c r="MBQ15" s="154"/>
      <c r="MBR15" s="154"/>
      <c r="MBS15" s="154"/>
      <c r="MBT15" s="154"/>
      <c r="MBU15" s="154"/>
      <c r="MBV15" s="154"/>
      <c r="MBW15" s="154"/>
      <c r="MBX15" s="154"/>
      <c r="MBY15" s="154"/>
      <c r="MBZ15" s="154"/>
      <c r="MCA15" s="154"/>
      <c r="MCB15" s="154"/>
      <c r="MCC15" s="154"/>
      <c r="MCD15" s="154"/>
      <c r="MCE15" s="154"/>
      <c r="MCF15" s="154"/>
      <c r="MCG15" s="154"/>
      <c r="MCH15" s="154"/>
      <c r="MCI15" s="154"/>
      <c r="MCJ15" s="154"/>
      <c r="MCK15" s="154"/>
      <c r="MCL15" s="154"/>
      <c r="MCM15" s="154"/>
      <c r="MCN15" s="154"/>
      <c r="MCO15" s="154"/>
      <c r="MCP15" s="154"/>
      <c r="MCQ15" s="154"/>
      <c r="MCR15" s="154"/>
      <c r="MCS15" s="154"/>
      <c r="MCT15" s="154"/>
      <c r="MCU15" s="154"/>
      <c r="MCV15" s="154"/>
      <c r="MCW15" s="154"/>
      <c r="MCX15" s="154"/>
      <c r="MCY15" s="154"/>
      <c r="MCZ15" s="154"/>
      <c r="MDA15" s="154"/>
      <c r="MDB15" s="154"/>
      <c r="MDC15" s="154"/>
      <c r="MDD15" s="154"/>
      <c r="MDE15" s="154"/>
      <c r="MDF15" s="154"/>
      <c r="MDG15" s="154"/>
      <c r="MDH15" s="154"/>
      <c r="MDI15" s="154"/>
      <c r="MDJ15" s="154"/>
      <c r="MDK15" s="154"/>
      <c r="MDL15" s="154"/>
      <c r="MDM15" s="154"/>
      <c r="MDN15" s="154"/>
      <c r="MDO15" s="154"/>
      <c r="MDP15" s="154"/>
      <c r="MDQ15" s="154"/>
      <c r="MDR15" s="154"/>
      <c r="MDS15" s="154"/>
      <c r="MDT15" s="154"/>
      <c r="MDU15" s="154"/>
      <c r="MDV15" s="154"/>
      <c r="MDW15" s="154"/>
      <c r="MDX15" s="154"/>
      <c r="MDY15" s="154"/>
      <c r="MDZ15" s="154"/>
      <c r="MEA15" s="154"/>
      <c r="MEB15" s="154"/>
      <c r="MEC15" s="154"/>
      <c r="MED15" s="154"/>
      <c r="MEE15" s="154"/>
      <c r="MEF15" s="154"/>
      <c r="MEG15" s="154"/>
      <c r="MEH15" s="154"/>
      <c r="MEI15" s="154"/>
      <c r="MEJ15" s="154"/>
      <c r="MEK15" s="154"/>
      <c r="MEL15" s="154"/>
      <c r="MEM15" s="154"/>
      <c r="MEN15" s="154"/>
      <c r="MEO15" s="154"/>
      <c r="MEP15" s="154"/>
      <c r="MEQ15" s="154"/>
      <c r="MER15" s="154"/>
      <c r="MES15" s="154"/>
      <c r="MET15" s="154"/>
      <c r="MEU15" s="154"/>
      <c r="MEV15" s="154"/>
      <c r="MEW15" s="154"/>
      <c r="MEX15" s="154"/>
      <c r="MEY15" s="154"/>
      <c r="MEZ15" s="154"/>
      <c r="MFA15" s="154"/>
      <c r="MFB15" s="154"/>
      <c r="MFC15" s="154"/>
      <c r="MFD15" s="154"/>
      <c r="MFE15" s="154"/>
      <c r="MFF15" s="154"/>
      <c r="MFG15" s="154"/>
      <c r="MFH15" s="154"/>
      <c r="MFI15" s="154"/>
      <c r="MFJ15" s="154"/>
      <c r="MFK15" s="154"/>
      <c r="MFL15" s="154"/>
      <c r="MFM15" s="154"/>
      <c r="MFN15" s="154"/>
      <c r="MFO15" s="154"/>
      <c r="MFP15" s="154"/>
      <c r="MFQ15" s="154"/>
      <c r="MFR15" s="154"/>
      <c r="MFS15" s="154"/>
      <c r="MFT15" s="154"/>
      <c r="MFU15" s="154"/>
      <c r="MFV15" s="154"/>
      <c r="MFW15" s="154"/>
      <c r="MFX15" s="154"/>
      <c r="MFY15" s="154"/>
      <c r="MFZ15" s="154"/>
      <c r="MGA15" s="154"/>
      <c r="MGB15" s="154"/>
      <c r="MGC15" s="154"/>
      <c r="MGD15" s="154"/>
      <c r="MGE15" s="154"/>
      <c r="MGF15" s="154"/>
      <c r="MGG15" s="154"/>
      <c r="MGH15" s="154"/>
      <c r="MGI15" s="154"/>
      <c r="MGJ15" s="154"/>
      <c r="MGK15" s="154"/>
      <c r="MGL15" s="154"/>
      <c r="MGM15" s="154"/>
      <c r="MGN15" s="154"/>
      <c r="MGO15" s="154"/>
      <c r="MGP15" s="154"/>
      <c r="MGQ15" s="154"/>
      <c r="MGR15" s="154"/>
      <c r="MGS15" s="154"/>
      <c r="MGT15" s="154"/>
      <c r="MGU15" s="154"/>
      <c r="MGV15" s="154"/>
      <c r="MGW15" s="154"/>
      <c r="MGX15" s="154"/>
      <c r="MGY15" s="154"/>
      <c r="MGZ15" s="154"/>
      <c r="MHA15" s="154"/>
      <c r="MHB15" s="154"/>
      <c r="MHC15" s="154"/>
      <c r="MHD15" s="154"/>
      <c r="MHE15" s="154"/>
      <c r="MHF15" s="154"/>
      <c r="MHG15" s="154"/>
      <c r="MHH15" s="154"/>
      <c r="MHI15" s="154"/>
      <c r="MHJ15" s="154"/>
      <c r="MHK15" s="154"/>
      <c r="MHL15" s="154"/>
      <c r="MHM15" s="154"/>
      <c r="MHN15" s="154"/>
      <c r="MHO15" s="154"/>
      <c r="MHP15" s="154"/>
      <c r="MHQ15" s="154"/>
      <c r="MHR15" s="154"/>
      <c r="MHS15" s="154"/>
      <c r="MHT15" s="154"/>
      <c r="MHU15" s="154"/>
      <c r="MHV15" s="154"/>
      <c r="MHW15" s="154"/>
      <c r="MHX15" s="154"/>
      <c r="MHY15" s="154"/>
      <c r="MHZ15" s="154"/>
      <c r="MIA15" s="154"/>
      <c r="MIB15" s="154"/>
      <c r="MIC15" s="154"/>
      <c r="MID15" s="154"/>
      <c r="MIE15" s="154"/>
      <c r="MIF15" s="154"/>
      <c r="MIG15" s="154"/>
      <c r="MIH15" s="154"/>
      <c r="MII15" s="154"/>
      <c r="MIJ15" s="154"/>
      <c r="MIK15" s="154"/>
      <c r="MIL15" s="154"/>
      <c r="MIM15" s="154"/>
      <c r="MIN15" s="154"/>
      <c r="MIO15" s="154"/>
      <c r="MIP15" s="154"/>
      <c r="MIQ15" s="154"/>
      <c r="MIR15" s="154"/>
      <c r="MIS15" s="154"/>
      <c r="MIT15" s="154"/>
      <c r="MIU15" s="154"/>
      <c r="MIV15" s="154"/>
      <c r="MIW15" s="154"/>
      <c r="MIX15" s="154"/>
      <c r="MIY15" s="154"/>
      <c r="MIZ15" s="154"/>
      <c r="MJA15" s="154"/>
      <c r="MJB15" s="154"/>
      <c r="MJC15" s="154"/>
      <c r="MJD15" s="154"/>
      <c r="MJE15" s="154"/>
      <c r="MJF15" s="154"/>
      <c r="MJG15" s="154"/>
      <c r="MJH15" s="154"/>
      <c r="MJI15" s="154"/>
      <c r="MJJ15" s="154"/>
      <c r="MJK15" s="154"/>
      <c r="MJL15" s="154"/>
      <c r="MJM15" s="154"/>
      <c r="MJN15" s="154"/>
      <c r="MJO15" s="154"/>
      <c r="MJP15" s="154"/>
      <c r="MJQ15" s="154"/>
      <c r="MJR15" s="154"/>
      <c r="MJS15" s="154"/>
      <c r="MJT15" s="154"/>
      <c r="MJU15" s="154"/>
      <c r="MJV15" s="154"/>
      <c r="MJW15" s="154"/>
      <c r="MJX15" s="154"/>
      <c r="MJY15" s="154"/>
      <c r="MJZ15" s="154"/>
      <c r="MKA15" s="154"/>
      <c r="MKB15" s="154"/>
      <c r="MKC15" s="154"/>
      <c r="MKD15" s="154"/>
      <c r="MKE15" s="154"/>
      <c r="MKF15" s="154"/>
      <c r="MKG15" s="154"/>
      <c r="MKH15" s="154"/>
      <c r="MKI15" s="154"/>
      <c r="MKJ15" s="154"/>
      <c r="MKK15" s="154"/>
      <c r="MKL15" s="154"/>
      <c r="MKM15" s="154"/>
      <c r="MKN15" s="154"/>
      <c r="MKO15" s="154"/>
      <c r="MKP15" s="154"/>
      <c r="MKQ15" s="154"/>
      <c r="MKR15" s="154"/>
      <c r="MKS15" s="154"/>
      <c r="MKT15" s="154"/>
      <c r="MKU15" s="154"/>
      <c r="MKV15" s="154"/>
      <c r="MKW15" s="154"/>
      <c r="MKX15" s="154"/>
      <c r="MKY15" s="154"/>
      <c r="MKZ15" s="154"/>
      <c r="MLA15" s="154"/>
      <c r="MLB15" s="154"/>
      <c r="MLC15" s="154"/>
      <c r="MLD15" s="154"/>
      <c r="MLE15" s="154"/>
      <c r="MLF15" s="154"/>
      <c r="MLG15" s="154"/>
      <c r="MLH15" s="154"/>
      <c r="MLI15" s="154"/>
      <c r="MLJ15" s="154"/>
      <c r="MLK15" s="154"/>
      <c r="MLL15" s="154"/>
      <c r="MLM15" s="154"/>
      <c r="MLN15" s="154"/>
      <c r="MLO15" s="154"/>
      <c r="MLP15" s="154"/>
      <c r="MLQ15" s="154"/>
      <c r="MLR15" s="154"/>
      <c r="MLS15" s="154"/>
      <c r="MLT15" s="154"/>
      <c r="MLU15" s="154"/>
      <c r="MLV15" s="154"/>
      <c r="MLW15" s="154"/>
      <c r="MLX15" s="154"/>
      <c r="MLY15" s="154"/>
      <c r="MLZ15" s="154"/>
      <c r="MMA15" s="154"/>
      <c r="MMB15" s="154"/>
      <c r="MMC15" s="154"/>
      <c r="MMD15" s="154"/>
      <c r="MME15" s="154"/>
      <c r="MMF15" s="154"/>
      <c r="MMG15" s="154"/>
      <c r="MMH15" s="154"/>
      <c r="MMI15" s="154"/>
      <c r="MMJ15" s="154"/>
      <c r="MMK15" s="154"/>
      <c r="MML15" s="154"/>
      <c r="MMM15" s="154"/>
      <c r="MMN15" s="154"/>
      <c r="MMO15" s="154"/>
      <c r="MMP15" s="154"/>
      <c r="MMQ15" s="154"/>
      <c r="MMR15" s="154"/>
      <c r="MMS15" s="154"/>
      <c r="MMT15" s="154"/>
      <c r="MMU15" s="154"/>
      <c r="MMV15" s="154"/>
      <c r="MMW15" s="154"/>
      <c r="MMX15" s="154"/>
      <c r="MMY15" s="154"/>
      <c r="MMZ15" s="154"/>
      <c r="MNA15" s="154"/>
      <c r="MNB15" s="154"/>
      <c r="MNC15" s="154"/>
      <c r="MND15" s="154"/>
      <c r="MNE15" s="154"/>
      <c r="MNF15" s="154"/>
      <c r="MNG15" s="154"/>
      <c r="MNH15" s="154"/>
      <c r="MNI15" s="154"/>
      <c r="MNJ15" s="154"/>
      <c r="MNK15" s="154"/>
      <c r="MNL15" s="154"/>
      <c r="MNM15" s="154"/>
      <c r="MNN15" s="154"/>
      <c r="MNO15" s="154"/>
      <c r="MNP15" s="154"/>
      <c r="MNQ15" s="154"/>
      <c r="MNR15" s="154"/>
      <c r="MNS15" s="154"/>
      <c r="MNT15" s="154"/>
      <c r="MNU15" s="154"/>
      <c r="MNV15" s="154"/>
      <c r="MNW15" s="154"/>
      <c r="MNX15" s="154"/>
      <c r="MNY15" s="154"/>
      <c r="MNZ15" s="154"/>
      <c r="MOA15" s="154"/>
      <c r="MOB15" s="154"/>
      <c r="MOC15" s="154"/>
      <c r="MOD15" s="154"/>
      <c r="MOE15" s="154"/>
      <c r="MOF15" s="154"/>
      <c r="MOG15" s="154"/>
      <c r="MOH15" s="154"/>
      <c r="MOI15" s="154"/>
      <c r="MOJ15" s="154"/>
      <c r="MOK15" s="154"/>
      <c r="MOL15" s="154"/>
      <c r="MOM15" s="154"/>
      <c r="MON15" s="154"/>
      <c r="MOO15" s="154"/>
      <c r="MOP15" s="154"/>
      <c r="MOQ15" s="154"/>
      <c r="MOR15" s="154"/>
      <c r="MOS15" s="154"/>
      <c r="MOT15" s="154"/>
      <c r="MOU15" s="154"/>
      <c r="MOV15" s="154"/>
      <c r="MOW15" s="154"/>
      <c r="MOX15" s="154"/>
      <c r="MOY15" s="154"/>
      <c r="MOZ15" s="154"/>
      <c r="MPA15" s="154"/>
      <c r="MPB15" s="154"/>
      <c r="MPC15" s="154"/>
      <c r="MPD15" s="154"/>
      <c r="MPE15" s="154"/>
      <c r="MPF15" s="154"/>
      <c r="MPG15" s="154"/>
      <c r="MPH15" s="154"/>
      <c r="MPI15" s="154"/>
      <c r="MPJ15" s="154"/>
      <c r="MPK15" s="154"/>
      <c r="MPL15" s="154"/>
      <c r="MPM15" s="154"/>
      <c r="MPN15" s="154"/>
      <c r="MPO15" s="154"/>
      <c r="MPP15" s="154"/>
      <c r="MPQ15" s="154"/>
      <c r="MPR15" s="154"/>
      <c r="MPS15" s="154"/>
      <c r="MPT15" s="154"/>
      <c r="MPU15" s="154"/>
      <c r="MPV15" s="154"/>
      <c r="MPW15" s="154"/>
      <c r="MPX15" s="154"/>
      <c r="MPY15" s="154"/>
      <c r="MPZ15" s="154"/>
      <c r="MQA15" s="154"/>
      <c r="MQB15" s="154"/>
      <c r="MQC15" s="154"/>
      <c r="MQD15" s="154"/>
      <c r="MQE15" s="154"/>
      <c r="MQF15" s="154"/>
      <c r="MQG15" s="154"/>
      <c r="MQH15" s="154"/>
      <c r="MQI15" s="154"/>
      <c r="MQJ15" s="154"/>
      <c r="MQK15" s="154"/>
      <c r="MQL15" s="154"/>
      <c r="MQM15" s="154"/>
      <c r="MQN15" s="154"/>
      <c r="MQO15" s="154"/>
      <c r="MQP15" s="154"/>
      <c r="MQQ15" s="154"/>
      <c r="MQR15" s="154"/>
      <c r="MQS15" s="154"/>
      <c r="MQT15" s="154"/>
      <c r="MQU15" s="154"/>
      <c r="MQV15" s="154"/>
      <c r="MQW15" s="154"/>
      <c r="MQX15" s="154"/>
      <c r="MQY15" s="154"/>
      <c r="MQZ15" s="154"/>
      <c r="MRA15" s="154"/>
      <c r="MRB15" s="154"/>
      <c r="MRC15" s="154"/>
      <c r="MRD15" s="154"/>
      <c r="MRE15" s="154"/>
      <c r="MRF15" s="154"/>
      <c r="MRG15" s="154"/>
      <c r="MRH15" s="154"/>
      <c r="MRI15" s="154"/>
      <c r="MRJ15" s="154"/>
      <c r="MRK15" s="154"/>
      <c r="MRL15" s="154"/>
      <c r="MRM15" s="154"/>
      <c r="MRN15" s="154"/>
      <c r="MRO15" s="154"/>
      <c r="MRP15" s="154"/>
      <c r="MRQ15" s="154"/>
      <c r="MRR15" s="154"/>
      <c r="MRS15" s="154"/>
      <c r="MRT15" s="154"/>
      <c r="MRU15" s="154"/>
      <c r="MRV15" s="154"/>
      <c r="MRW15" s="154"/>
      <c r="MRX15" s="154"/>
      <c r="MRY15" s="154"/>
      <c r="MRZ15" s="154"/>
      <c r="MSA15" s="154"/>
      <c r="MSB15" s="154"/>
      <c r="MSC15" s="154"/>
      <c r="MSD15" s="154"/>
      <c r="MSE15" s="154"/>
      <c r="MSF15" s="154"/>
      <c r="MSG15" s="154"/>
      <c r="MSH15" s="154"/>
      <c r="MSI15" s="154"/>
      <c r="MSJ15" s="154"/>
      <c r="MSK15" s="154"/>
      <c r="MSL15" s="154"/>
      <c r="MSM15" s="154"/>
      <c r="MSN15" s="154"/>
      <c r="MSO15" s="154"/>
      <c r="MSP15" s="154"/>
      <c r="MSQ15" s="154"/>
      <c r="MSR15" s="154"/>
      <c r="MSS15" s="154"/>
      <c r="MST15" s="154"/>
      <c r="MSU15" s="154"/>
      <c r="MSV15" s="154"/>
      <c r="MSW15" s="154"/>
      <c r="MSX15" s="154"/>
      <c r="MSY15" s="154"/>
      <c r="MSZ15" s="154"/>
      <c r="MTA15" s="154"/>
      <c r="MTB15" s="154"/>
      <c r="MTC15" s="154"/>
      <c r="MTD15" s="154"/>
      <c r="MTE15" s="154"/>
      <c r="MTF15" s="154"/>
      <c r="MTG15" s="154"/>
      <c r="MTH15" s="154"/>
      <c r="MTI15" s="154"/>
      <c r="MTJ15" s="154"/>
      <c r="MTK15" s="154"/>
      <c r="MTL15" s="154"/>
      <c r="MTM15" s="154"/>
      <c r="MTN15" s="154"/>
      <c r="MTO15" s="154"/>
      <c r="MTP15" s="154"/>
      <c r="MTQ15" s="154"/>
      <c r="MTR15" s="154"/>
      <c r="MTS15" s="154"/>
      <c r="MTT15" s="154"/>
      <c r="MTU15" s="154"/>
      <c r="MTV15" s="154"/>
      <c r="MTW15" s="154"/>
      <c r="MTX15" s="154"/>
      <c r="MTY15" s="154"/>
      <c r="MTZ15" s="154"/>
      <c r="MUA15" s="154"/>
      <c r="MUB15" s="154"/>
      <c r="MUC15" s="154"/>
      <c r="MUD15" s="154"/>
      <c r="MUE15" s="154"/>
      <c r="MUF15" s="154"/>
      <c r="MUG15" s="154"/>
      <c r="MUH15" s="154"/>
      <c r="MUI15" s="154"/>
      <c r="MUJ15" s="154"/>
      <c r="MUK15" s="154"/>
      <c r="MUL15" s="154"/>
      <c r="MUM15" s="154"/>
      <c r="MUN15" s="154"/>
      <c r="MUO15" s="154"/>
      <c r="MUP15" s="154"/>
      <c r="MUQ15" s="154"/>
      <c r="MUR15" s="154"/>
      <c r="MUS15" s="154"/>
      <c r="MUT15" s="154"/>
      <c r="MUU15" s="154"/>
      <c r="MUV15" s="154"/>
      <c r="MUW15" s="154"/>
      <c r="MUX15" s="154"/>
      <c r="MUY15" s="154"/>
      <c r="MUZ15" s="154"/>
      <c r="MVA15" s="154"/>
      <c r="MVB15" s="154"/>
      <c r="MVC15" s="154"/>
      <c r="MVD15" s="154"/>
      <c r="MVE15" s="154"/>
      <c r="MVF15" s="154"/>
      <c r="MVG15" s="154"/>
      <c r="MVH15" s="154"/>
      <c r="MVI15" s="154"/>
      <c r="MVJ15" s="154"/>
      <c r="MVK15" s="154"/>
      <c r="MVL15" s="154"/>
      <c r="MVM15" s="154"/>
      <c r="MVN15" s="154"/>
      <c r="MVO15" s="154"/>
      <c r="MVP15" s="154"/>
      <c r="MVQ15" s="154"/>
      <c r="MVR15" s="154"/>
      <c r="MVS15" s="154"/>
      <c r="MVT15" s="154"/>
      <c r="MVU15" s="154"/>
      <c r="MVV15" s="154"/>
      <c r="MVW15" s="154"/>
      <c r="MVX15" s="154"/>
      <c r="MVY15" s="154"/>
      <c r="MVZ15" s="154"/>
      <c r="MWA15" s="154"/>
      <c r="MWB15" s="154"/>
      <c r="MWC15" s="154"/>
      <c r="MWD15" s="154"/>
      <c r="MWE15" s="154"/>
      <c r="MWF15" s="154"/>
      <c r="MWG15" s="154"/>
      <c r="MWH15" s="154"/>
      <c r="MWI15" s="154"/>
      <c r="MWJ15" s="154"/>
      <c r="MWK15" s="154"/>
      <c r="MWL15" s="154"/>
      <c r="MWM15" s="154"/>
      <c r="MWN15" s="154"/>
      <c r="MWO15" s="154"/>
      <c r="MWP15" s="154"/>
      <c r="MWQ15" s="154"/>
      <c r="MWR15" s="154"/>
      <c r="MWS15" s="154"/>
      <c r="MWT15" s="154"/>
      <c r="MWU15" s="154"/>
      <c r="MWV15" s="154"/>
      <c r="MWW15" s="154"/>
      <c r="MWX15" s="154"/>
      <c r="MWY15" s="154"/>
      <c r="MWZ15" s="154"/>
      <c r="MXA15" s="154"/>
      <c r="MXB15" s="154"/>
      <c r="MXC15" s="154"/>
      <c r="MXD15" s="154"/>
      <c r="MXE15" s="154"/>
      <c r="MXF15" s="154"/>
      <c r="MXG15" s="154"/>
      <c r="MXH15" s="154"/>
      <c r="MXI15" s="154"/>
      <c r="MXJ15" s="154"/>
      <c r="MXK15" s="154"/>
      <c r="MXL15" s="154"/>
      <c r="MXM15" s="154"/>
      <c r="MXN15" s="154"/>
      <c r="MXO15" s="154"/>
      <c r="MXP15" s="154"/>
      <c r="MXQ15" s="154"/>
      <c r="MXR15" s="154"/>
      <c r="MXS15" s="154"/>
      <c r="MXT15" s="154"/>
      <c r="MXU15" s="154"/>
      <c r="MXV15" s="154"/>
      <c r="MXW15" s="154"/>
      <c r="MXX15" s="154"/>
      <c r="MXY15" s="154"/>
      <c r="MXZ15" s="154"/>
      <c r="MYA15" s="154"/>
      <c r="MYB15" s="154"/>
      <c r="MYC15" s="154"/>
      <c r="MYD15" s="154"/>
      <c r="MYE15" s="154"/>
      <c r="MYF15" s="154"/>
      <c r="MYG15" s="154"/>
      <c r="MYH15" s="154"/>
      <c r="MYI15" s="154"/>
      <c r="MYJ15" s="154"/>
      <c r="MYK15" s="154"/>
      <c r="MYL15" s="154"/>
      <c r="MYM15" s="154"/>
      <c r="MYN15" s="154"/>
      <c r="MYO15" s="154"/>
      <c r="MYP15" s="154"/>
      <c r="MYQ15" s="154"/>
      <c r="MYR15" s="154"/>
      <c r="MYS15" s="154"/>
      <c r="MYT15" s="154"/>
      <c r="MYU15" s="154"/>
      <c r="MYV15" s="154"/>
      <c r="MYW15" s="154"/>
      <c r="MYX15" s="154"/>
      <c r="MYY15" s="154"/>
      <c r="MYZ15" s="154"/>
      <c r="MZA15" s="154"/>
      <c r="MZB15" s="154"/>
      <c r="MZC15" s="154"/>
      <c r="MZD15" s="154"/>
      <c r="MZE15" s="154"/>
      <c r="MZF15" s="154"/>
      <c r="MZG15" s="154"/>
      <c r="MZH15" s="154"/>
      <c r="MZI15" s="154"/>
      <c r="MZJ15" s="154"/>
      <c r="MZK15" s="154"/>
      <c r="MZL15" s="154"/>
      <c r="MZM15" s="154"/>
      <c r="MZN15" s="154"/>
      <c r="MZO15" s="154"/>
      <c r="MZP15" s="154"/>
      <c r="MZQ15" s="154"/>
      <c r="MZR15" s="154"/>
      <c r="MZS15" s="154"/>
      <c r="MZT15" s="154"/>
      <c r="MZU15" s="154"/>
      <c r="MZV15" s="154"/>
      <c r="MZW15" s="154"/>
      <c r="MZX15" s="154"/>
      <c r="MZY15" s="154"/>
      <c r="MZZ15" s="154"/>
      <c r="NAA15" s="154"/>
      <c r="NAB15" s="154"/>
      <c r="NAC15" s="154"/>
      <c r="NAD15" s="154"/>
      <c r="NAE15" s="154"/>
      <c r="NAF15" s="154"/>
      <c r="NAG15" s="154"/>
      <c r="NAH15" s="154"/>
      <c r="NAI15" s="154"/>
      <c r="NAJ15" s="154"/>
      <c r="NAK15" s="154"/>
      <c r="NAL15" s="154"/>
      <c r="NAM15" s="154"/>
      <c r="NAN15" s="154"/>
      <c r="NAO15" s="154"/>
      <c r="NAP15" s="154"/>
      <c r="NAQ15" s="154"/>
      <c r="NAR15" s="154"/>
      <c r="NAS15" s="154"/>
      <c r="NAT15" s="154"/>
      <c r="NAU15" s="154"/>
      <c r="NAV15" s="154"/>
      <c r="NAW15" s="154"/>
      <c r="NAX15" s="154"/>
      <c r="NAY15" s="154"/>
      <c r="NAZ15" s="154"/>
      <c r="NBA15" s="154"/>
      <c r="NBB15" s="154"/>
      <c r="NBC15" s="154"/>
      <c r="NBD15" s="154"/>
      <c r="NBE15" s="154"/>
      <c r="NBF15" s="154"/>
      <c r="NBG15" s="154"/>
      <c r="NBH15" s="154"/>
      <c r="NBI15" s="154"/>
      <c r="NBJ15" s="154"/>
      <c r="NBK15" s="154"/>
      <c r="NBL15" s="154"/>
      <c r="NBM15" s="154"/>
      <c r="NBN15" s="154"/>
      <c r="NBO15" s="154"/>
      <c r="NBP15" s="154"/>
      <c r="NBQ15" s="154"/>
      <c r="NBR15" s="154"/>
      <c r="NBS15" s="154"/>
      <c r="NBT15" s="154"/>
      <c r="NBU15" s="154"/>
      <c r="NBV15" s="154"/>
      <c r="NBW15" s="154"/>
      <c r="NBX15" s="154"/>
      <c r="NBY15" s="154"/>
      <c r="NBZ15" s="154"/>
      <c r="NCA15" s="154"/>
      <c r="NCB15" s="154"/>
      <c r="NCC15" s="154"/>
      <c r="NCD15" s="154"/>
      <c r="NCE15" s="154"/>
      <c r="NCF15" s="154"/>
      <c r="NCG15" s="154"/>
      <c r="NCH15" s="154"/>
      <c r="NCI15" s="154"/>
      <c r="NCJ15" s="154"/>
      <c r="NCK15" s="154"/>
      <c r="NCL15" s="154"/>
      <c r="NCM15" s="154"/>
      <c r="NCN15" s="154"/>
      <c r="NCO15" s="154"/>
      <c r="NCP15" s="154"/>
      <c r="NCQ15" s="154"/>
      <c r="NCR15" s="154"/>
      <c r="NCS15" s="154"/>
      <c r="NCT15" s="154"/>
      <c r="NCU15" s="154"/>
      <c r="NCV15" s="154"/>
      <c r="NCW15" s="154"/>
      <c r="NCX15" s="154"/>
      <c r="NCY15" s="154"/>
      <c r="NCZ15" s="154"/>
      <c r="NDA15" s="154"/>
      <c r="NDB15" s="154"/>
      <c r="NDC15" s="154"/>
      <c r="NDD15" s="154"/>
      <c r="NDE15" s="154"/>
      <c r="NDF15" s="154"/>
      <c r="NDG15" s="154"/>
      <c r="NDH15" s="154"/>
      <c r="NDI15" s="154"/>
      <c r="NDJ15" s="154"/>
      <c r="NDK15" s="154"/>
      <c r="NDL15" s="154"/>
      <c r="NDM15" s="154"/>
      <c r="NDN15" s="154"/>
      <c r="NDO15" s="154"/>
      <c r="NDP15" s="154"/>
      <c r="NDQ15" s="154"/>
      <c r="NDR15" s="154"/>
      <c r="NDS15" s="154"/>
      <c r="NDT15" s="154"/>
      <c r="NDU15" s="154"/>
      <c r="NDV15" s="154"/>
      <c r="NDW15" s="154"/>
      <c r="NDX15" s="154"/>
      <c r="NDY15" s="154"/>
      <c r="NDZ15" s="154"/>
      <c r="NEA15" s="154"/>
      <c r="NEB15" s="154"/>
      <c r="NEC15" s="154"/>
      <c r="NED15" s="154"/>
      <c r="NEE15" s="154"/>
      <c r="NEF15" s="154"/>
      <c r="NEG15" s="154"/>
      <c r="NEH15" s="154"/>
      <c r="NEI15" s="154"/>
      <c r="NEJ15" s="154"/>
      <c r="NEK15" s="154"/>
      <c r="NEL15" s="154"/>
      <c r="NEM15" s="154"/>
      <c r="NEN15" s="154"/>
      <c r="NEO15" s="154"/>
      <c r="NEP15" s="154"/>
      <c r="NEQ15" s="154"/>
      <c r="NER15" s="154"/>
      <c r="NES15" s="154"/>
      <c r="NET15" s="154"/>
      <c r="NEU15" s="154"/>
      <c r="NEV15" s="154"/>
      <c r="NEW15" s="154"/>
      <c r="NEX15" s="154"/>
      <c r="NEY15" s="154"/>
      <c r="NEZ15" s="154"/>
      <c r="NFA15" s="154"/>
      <c r="NFB15" s="154"/>
      <c r="NFC15" s="154"/>
      <c r="NFD15" s="154"/>
      <c r="NFE15" s="154"/>
      <c r="NFF15" s="154"/>
      <c r="NFG15" s="154"/>
      <c r="NFH15" s="154"/>
      <c r="NFI15" s="154"/>
      <c r="NFJ15" s="154"/>
      <c r="NFK15" s="154"/>
      <c r="NFL15" s="154"/>
      <c r="NFM15" s="154"/>
      <c r="NFN15" s="154"/>
      <c r="NFO15" s="154"/>
      <c r="NFP15" s="154"/>
      <c r="NFQ15" s="154"/>
      <c r="NFR15" s="154"/>
      <c r="NFS15" s="154"/>
      <c r="NFT15" s="154"/>
      <c r="NFU15" s="154"/>
      <c r="NFV15" s="154"/>
      <c r="NFW15" s="154"/>
      <c r="NFX15" s="154"/>
      <c r="NFY15" s="154"/>
      <c r="NFZ15" s="154"/>
      <c r="NGA15" s="154"/>
      <c r="NGB15" s="154"/>
      <c r="NGC15" s="154"/>
      <c r="NGD15" s="154"/>
      <c r="NGE15" s="154"/>
      <c r="NGF15" s="154"/>
      <c r="NGG15" s="154"/>
      <c r="NGH15" s="154"/>
      <c r="NGI15" s="154"/>
      <c r="NGJ15" s="154"/>
      <c r="NGK15" s="154"/>
      <c r="NGL15" s="154"/>
      <c r="NGM15" s="154"/>
      <c r="NGN15" s="154"/>
      <c r="NGO15" s="154"/>
      <c r="NGP15" s="154"/>
      <c r="NGQ15" s="154"/>
      <c r="NGR15" s="154"/>
      <c r="NGS15" s="154"/>
      <c r="NGT15" s="154"/>
      <c r="NGU15" s="154"/>
      <c r="NGV15" s="154"/>
      <c r="NGW15" s="154"/>
      <c r="NGX15" s="154"/>
      <c r="NGY15" s="154"/>
      <c r="NGZ15" s="154"/>
      <c r="NHA15" s="154"/>
      <c r="NHB15" s="154"/>
      <c r="NHC15" s="154"/>
      <c r="NHD15" s="154"/>
      <c r="NHE15" s="154"/>
      <c r="NHF15" s="154"/>
      <c r="NHG15" s="154"/>
      <c r="NHH15" s="154"/>
      <c r="NHI15" s="154"/>
      <c r="NHJ15" s="154"/>
      <c r="NHK15" s="154"/>
      <c r="NHL15" s="154"/>
      <c r="NHM15" s="154"/>
      <c r="NHN15" s="154"/>
      <c r="NHO15" s="154"/>
      <c r="NHP15" s="154"/>
      <c r="NHQ15" s="154"/>
      <c r="NHR15" s="154"/>
      <c r="NHS15" s="154"/>
      <c r="NHT15" s="154"/>
      <c r="NHU15" s="154"/>
      <c r="NHV15" s="154"/>
      <c r="NHW15" s="154"/>
      <c r="NHX15" s="154"/>
      <c r="NHY15" s="154"/>
      <c r="NHZ15" s="154"/>
      <c r="NIA15" s="154"/>
      <c r="NIB15" s="154"/>
      <c r="NIC15" s="154"/>
      <c r="NID15" s="154"/>
      <c r="NIE15" s="154"/>
      <c r="NIF15" s="154"/>
      <c r="NIG15" s="154"/>
      <c r="NIH15" s="154"/>
      <c r="NII15" s="154"/>
      <c r="NIJ15" s="154"/>
      <c r="NIK15" s="154"/>
      <c r="NIL15" s="154"/>
      <c r="NIM15" s="154"/>
      <c r="NIN15" s="154"/>
      <c r="NIO15" s="154"/>
      <c r="NIP15" s="154"/>
      <c r="NIQ15" s="154"/>
      <c r="NIR15" s="154"/>
      <c r="NIS15" s="154"/>
      <c r="NIT15" s="154"/>
      <c r="NIU15" s="154"/>
      <c r="NIV15" s="154"/>
      <c r="NIW15" s="154"/>
      <c r="NIX15" s="154"/>
      <c r="NIY15" s="154"/>
      <c r="NIZ15" s="154"/>
      <c r="NJA15" s="154"/>
      <c r="NJB15" s="154"/>
      <c r="NJC15" s="154"/>
      <c r="NJD15" s="154"/>
      <c r="NJE15" s="154"/>
      <c r="NJF15" s="154"/>
      <c r="NJG15" s="154"/>
      <c r="NJH15" s="154"/>
      <c r="NJI15" s="154"/>
      <c r="NJJ15" s="154"/>
      <c r="NJK15" s="154"/>
      <c r="NJL15" s="154"/>
      <c r="NJM15" s="154"/>
      <c r="NJN15" s="154"/>
      <c r="NJO15" s="154"/>
      <c r="NJP15" s="154"/>
      <c r="NJQ15" s="154"/>
      <c r="NJR15" s="154"/>
      <c r="NJS15" s="154"/>
      <c r="NJT15" s="154"/>
      <c r="NJU15" s="154"/>
      <c r="NJV15" s="154"/>
      <c r="NJW15" s="154"/>
      <c r="NJX15" s="154"/>
      <c r="NJY15" s="154"/>
      <c r="NJZ15" s="154"/>
      <c r="NKA15" s="154"/>
      <c r="NKB15" s="154"/>
      <c r="NKC15" s="154"/>
      <c r="NKD15" s="154"/>
      <c r="NKE15" s="154"/>
      <c r="NKF15" s="154"/>
      <c r="NKG15" s="154"/>
      <c r="NKH15" s="154"/>
      <c r="NKI15" s="154"/>
      <c r="NKJ15" s="154"/>
      <c r="NKK15" s="154"/>
      <c r="NKL15" s="154"/>
      <c r="NKM15" s="154"/>
      <c r="NKN15" s="154"/>
      <c r="NKO15" s="154"/>
      <c r="NKP15" s="154"/>
      <c r="NKQ15" s="154"/>
      <c r="NKR15" s="154"/>
      <c r="NKS15" s="154"/>
      <c r="NKT15" s="154"/>
      <c r="NKU15" s="154"/>
      <c r="NKV15" s="154"/>
      <c r="NKW15" s="154"/>
      <c r="NKX15" s="154"/>
      <c r="NKY15" s="154"/>
      <c r="NKZ15" s="154"/>
      <c r="NLA15" s="154"/>
      <c r="NLB15" s="154"/>
      <c r="NLC15" s="154"/>
      <c r="NLD15" s="154"/>
      <c r="NLE15" s="154"/>
      <c r="NLF15" s="154"/>
      <c r="NLG15" s="154"/>
      <c r="NLH15" s="154"/>
      <c r="NLI15" s="154"/>
      <c r="NLJ15" s="154"/>
      <c r="NLK15" s="154"/>
      <c r="NLL15" s="154"/>
      <c r="NLM15" s="154"/>
      <c r="NLN15" s="154"/>
      <c r="NLO15" s="154"/>
      <c r="NLP15" s="154"/>
      <c r="NLQ15" s="154"/>
      <c r="NLR15" s="154"/>
      <c r="NLS15" s="154"/>
      <c r="NLT15" s="154"/>
      <c r="NLU15" s="154"/>
      <c r="NLV15" s="154"/>
      <c r="NLW15" s="154"/>
      <c r="NLX15" s="154"/>
      <c r="NLY15" s="154"/>
      <c r="NLZ15" s="154"/>
      <c r="NMA15" s="154"/>
      <c r="NMB15" s="154"/>
      <c r="NMC15" s="154"/>
      <c r="NMD15" s="154"/>
      <c r="NME15" s="154"/>
      <c r="NMF15" s="154"/>
      <c r="NMG15" s="154"/>
      <c r="NMH15" s="154"/>
      <c r="NMI15" s="154"/>
      <c r="NMJ15" s="154"/>
      <c r="NMK15" s="154"/>
      <c r="NML15" s="154"/>
      <c r="NMM15" s="154"/>
      <c r="NMN15" s="154"/>
      <c r="NMO15" s="154"/>
      <c r="NMP15" s="154"/>
      <c r="NMQ15" s="154"/>
      <c r="NMR15" s="154"/>
      <c r="NMS15" s="154"/>
      <c r="NMT15" s="154"/>
      <c r="NMU15" s="154"/>
      <c r="NMV15" s="154"/>
      <c r="NMW15" s="154"/>
      <c r="NMX15" s="154"/>
      <c r="NMY15" s="154"/>
      <c r="NMZ15" s="154"/>
      <c r="NNA15" s="154"/>
      <c r="NNB15" s="154"/>
      <c r="NNC15" s="154"/>
      <c r="NND15" s="154"/>
      <c r="NNE15" s="154"/>
      <c r="NNF15" s="154"/>
      <c r="NNG15" s="154"/>
      <c r="NNH15" s="154"/>
      <c r="NNI15" s="154"/>
      <c r="NNJ15" s="154"/>
      <c r="NNK15" s="154"/>
      <c r="NNL15" s="154"/>
      <c r="NNM15" s="154"/>
      <c r="NNN15" s="154"/>
      <c r="NNO15" s="154"/>
      <c r="NNP15" s="154"/>
      <c r="NNQ15" s="154"/>
      <c r="NNR15" s="154"/>
      <c r="NNS15" s="154"/>
      <c r="NNT15" s="154"/>
      <c r="NNU15" s="154"/>
      <c r="NNV15" s="154"/>
      <c r="NNW15" s="154"/>
      <c r="NNX15" s="154"/>
      <c r="NNY15" s="154"/>
      <c r="NNZ15" s="154"/>
      <c r="NOA15" s="154"/>
      <c r="NOB15" s="154"/>
      <c r="NOC15" s="154"/>
      <c r="NOD15" s="154"/>
      <c r="NOE15" s="154"/>
      <c r="NOF15" s="154"/>
      <c r="NOG15" s="154"/>
      <c r="NOH15" s="154"/>
      <c r="NOI15" s="154"/>
      <c r="NOJ15" s="154"/>
      <c r="NOK15" s="154"/>
      <c r="NOL15" s="154"/>
      <c r="NOM15" s="154"/>
      <c r="NON15" s="154"/>
      <c r="NOO15" s="154"/>
      <c r="NOP15" s="154"/>
      <c r="NOQ15" s="154"/>
      <c r="NOR15" s="154"/>
      <c r="NOS15" s="154"/>
      <c r="NOT15" s="154"/>
      <c r="NOU15" s="154"/>
      <c r="NOV15" s="154"/>
      <c r="NOW15" s="154"/>
      <c r="NOX15" s="154"/>
      <c r="NOY15" s="154"/>
      <c r="NOZ15" s="154"/>
      <c r="NPA15" s="154"/>
      <c r="NPB15" s="154"/>
      <c r="NPC15" s="154"/>
      <c r="NPD15" s="154"/>
      <c r="NPE15" s="154"/>
      <c r="NPF15" s="154"/>
      <c r="NPG15" s="154"/>
      <c r="NPH15" s="154"/>
      <c r="NPI15" s="154"/>
      <c r="NPJ15" s="154"/>
      <c r="NPK15" s="154"/>
      <c r="NPL15" s="154"/>
      <c r="NPM15" s="154"/>
      <c r="NPN15" s="154"/>
      <c r="NPO15" s="154"/>
      <c r="NPP15" s="154"/>
      <c r="NPQ15" s="154"/>
      <c r="NPR15" s="154"/>
      <c r="NPS15" s="154"/>
      <c r="NPT15" s="154"/>
      <c r="NPU15" s="154"/>
      <c r="NPV15" s="154"/>
      <c r="NPW15" s="154"/>
      <c r="NPX15" s="154"/>
      <c r="NPY15" s="154"/>
      <c r="NPZ15" s="154"/>
      <c r="NQA15" s="154"/>
      <c r="NQB15" s="154"/>
      <c r="NQC15" s="154"/>
      <c r="NQD15" s="154"/>
      <c r="NQE15" s="154"/>
      <c r="NQF15" s="154"/>
      <c r="NQG15" s="154"/>
      <c r="NQH15" s="154"/>
      <c r="NQI15" s="154"/>
      <c r="NQJ15" s="154"/>
      <c r="NQK15" s="154"/>
      <c r="NQL15" s="154"/>
      <c r="NQM15" s="154"/>
      <c r="NQN15" s="154"/>
      <c r="NQO15" s="154"/>
      <c r="NQP15" s="154"/>
      <c r="NQQ15" s="154"/>
      <c r="NQR15" s="154"/>
      <c r="NQS15" s="154"/>
      <c r="NQT15" s="154"/>
      <c r="NQU15" s="154"/>
      <c r="NQV15" s="154"/>
      <c r="NQW15" s="154"/>
      <c r="NQX15" s="154"/>
      <c r="NQY15" s="154"/>
      <c r="NQZ15" s="154"/>
      <c r="NRA15" s="154"/>
      <c r="NRB15" s="154"/>
      <c r="NRC15" s="154"/>
      <c r="NRD15" s="154"/>
      <c r="NRE15" s="154"/>
      <c r="NRF15" s="154"/>
      <c r="NRG15" s="154"/>
      <c r="NRH15" s="154"/>
      <c r="NRI15" s="154"/>
      <c r="NRJ15" s="154"/>
      <c r="NRK15" s="154"/>
      <c r="NRL15" s="154"/>
      <c r="NRM15" s="154"/>
      <c r="NRN15" s="154"/>
      <c r="NRO15" s="154"/>
      <c r="NRP15" s="154"/>
      <c r="NRQ15" s="154"/>
      <c r="NRR15" s="154"/>
      <c r="NRS15" s="154"/>
      <c r="NRT15" s="154"/>
      <c r="NRU15" s="154"/>
      <c r="NRV15" s="154"/>
      <c r="NRW15" s="154"/>
      <c r="NRX15" s="154"/>
      <c r="NRY15" s="154"/>
      <c r="NRZ15" s="154"/>
      <c r="NSA15" s="154"/>
      <c r="NSB15" s="154"/>
      <c r="NSC15" s="154"/>
      <c r="NSD15" s="154"/>
      <c r="NSE15" s="154"/>
      <c r="NSF15" s="154"/>
      <c r="NSG15" s="154"/>
      <c r="NSH15" s="154"/>
      <c r="NSI15" s="154"/>
      <c r="NSJ15" s="154"/>
      <c r="NSK15" s="154"/>
      <c r="NSL15" s="154"/>
      <c r="NSM15" s="154"/>
      <c r="NSN15" s="154"/>
      <c r="NSO15" s="154"/>
      <c r="NSP15" s="154"/>
      <c r="NSQ15" s="154"/>
      <c r="NSR15" s="154"/>
      <c r="NSS15" s="154"/>
      <c r="NST15" s="154"/>
      <c r="NSU15" s="154"/>
      <c r="NSV15" s="154"/>
      <c r="NSW15" s="154"/>
      <c r="NSX15" s="154"/>
      <c r="NSY15" s="154"/>
      <c r="NSZ15" s="154"/>
      <c r="NTA15" s="154"/>
      <c r="NTB15" s="154"/>
      <c r="NTC15" s="154"/>
      <c r="NTD15" s="154"/>
      <c r="NTE15" s="154"/>
      <c r="NTF15" s="154"/>
      <c r="NTG15" s="154"/>
      <c r="NTH15" s="154"/>
      <c r="NTI15" s="154"/>
      <c r="NTJ15" s="154"/>
      <c r="NTK15" s="154"/>
      <c r="NTL15" s="154"/>
      <c r="NTM15" s="154"/>
      <c r="NTN15" s="154"/>
      <c r="NTO15" s="154"/>
      <c r="NTP15" s="154"/>
      <c r="NTQ15" s="154"/>
      <c r="NTR15" s="154"/>
      <c r="NTS15" s="154"/>
      <c r="NTT15" s="154"/>
      <c r="NTU15" s="154"/>
      <c r="NTV15" s="154"/>
      <c r="NTW15" s="154"/>
      <c r="NTX15" s="154"/>
      <c r="NTY15" s="154"/>
      <c r="NTZ15" s="154"/>
      <c r="NUA15" s="154"/>
      <c r="NUB15" s="154"/>
      <c r="NUC15" s="154"/>
      <c r="NUD15" s="154"/>
      <c r="NUE15" s="154"/>
      <c r="NUF15" s="154"/>
      <c r="NUG15" s="154"/>
      <c r="NUH15" s="154"/>
      <c r="NUI15" s="154"/>
      <c r="NUJ15" s="154"/>
      <c r="NUK15" s="154"/>
      <c r="NUL15" s="154"/>
      <c r="NUM15" s="154"/>
      <c r="NUN15" s="154"/>
      <c r="NUO15" s="154"/>
      <c r="NUP15" s="154"/>
      <c r="NUQ15" s="154"/>
      <c r="NUR15" s="154"/>
      <c r="NUS15" s="154"/>
      <c r="NUT15" s="154"/>
      <c r="NUU15" s="154"/>
      <c r="NUV15" s="154"/>
      <c r="NUW15" s="154"/>
      <c r="NUX15" s="154"/>
      <c r="NUY15" s="154"/>
      <c r="NUZ15" s="154"/>
      <c r="NVA15" s="154"/>
      <c r="NVB15" s="154"/>
      <c r="NVC15" s="154"/>
      <c r="NVD15" s="154"/>
      <c r="NVE15" s="154"/>
      <c r="NVF15" s="154"/>
      <c r="NVG15" s="154"/>
      <c r="NVH15" s="154"/>
      <c r="NVI15" s="154"/>
      <c r="NVJ15" s="154"/>
      <c r="NVK15" s="154"/>
      <c r="NVL15" s="154"/>
      <c r="NVM15" s="154"/>
      <c r="NVN15" s="154"/>
      <c r="NVO15" s="154"/>
      <c r="NVP15" s="154"/>
      <c r="NVQ15" s="154"/>
      <c r="NVR15" s="154"/>
      <c r="NVS15" s="154"/>
      <c r="NVT15" s="154"/>
      <c r="NVU15" s="154"/>
      <c r="NVV15" s="154"/>
      <c r="NVW15" s="154"/>
      <c r="NVX15" s="154"/>
      <c r="NVY15" s="154"/>
      <c r="NVZ15" s="154"/>
      <c r="NWA15" s="154"/>
      <c r="NWB15" s="154"/>
      <c r="NWC15" s="154"/>
      <c r="NWD15" s="154"/>
      <c r="NWE15" s="154"/>
      <c r="NWF15" s="154"/>
      <c r="NWG15" s="154"/>
      <c r="NWH15" s="154"/>
      <c r="NWI15" s="154"/>
      <c r="NWJ15" s="154"/>
      <c r="NWK15" s="154"/>
      <c r="NWL15" s="154"/>
      <c r="NWM15" s="154"/>
      <c r="NWN15" s="154"/>
      <c r="NWO15" s="154"/>
      <c r="NWP15" s="154"/>
      <c r="NWQ15" s="154"/>
      <c r="NWR15" s="154"/>
      <c r="NWS15" s="154"/>
      <c r="NWT15" s="154"/>
      <c r="NWU15" s="154"/>
      <c r="NWV15" s="154"/>
      <c r="NWW15" s="154"/>
      <c r="NWX15" s="154"/>
      <c r="NWY15" s="154"/>
      <c r="NWZ15" s="154"/>
      <c r="NXA15" s="154"/>
      <c r="NXB15" s="154"/>
      <c r="NXC15" s="154"/>
      <c r="NXD15" s="154"/>
      <c r="NXE15" s="154"/>
      <c r="NXF15" s="154"/>
      <c r="NXG15" s="154"/>
      <c r="NXH15" s="154"/>
      <c r="NXI15" s="154"/>
      <c r="NXJ15" s="154"/>
      <c r="NXK15" s="154"/>
      <c r="NXL15" s="154"/>
      <c r="NXM15" s="154"/>
      <c r="NXN15" s="154"/>
      <c r="NXO15" s="154"/>
      <c r="NXP15" s="154"/>
      <c r="NXQ15" s="154"/>
      <c r="NXR15" s="154"/>
      <c r="NXS15" s="154"/>
      <c r="NXT15" s="154"/>
      <c r="NXU15" s="154"/>
      <c r="NXV15" s="154"/>
      <c r="NXW15" s="154"/>
      <c r="NXX15" s="154"/>
      <c r="NXY15" s="154"/>
      <c r="NXZ15" s="154"/>
      <c r="NYA15" s="154"/>
      <c r="NYB15" s="154"/>
      <c r="NYC15" s="154"/>
      <c r="NYD15" s="154"/>
      <c r="NYE15" s="154"/>
      <c r="NYF15" s="154"/>
      <c r="NYG15" s="154"/>
      <c r="NYH15" s="154"/>
      <c r="NYI15" s="154"/>
      <c r="NYJ15" s="154"/>
      <c r="NYK15" s="154"/>
      <c r="NYL15" s="154"/>
      <c r="NYM15" s="154"/>
      <c r="NYN15" s="154"/>
      <c r="NYO15" s="154"/>
      <c r="NYP15" s="154"/>
      <c r="NYQ15" s="154"/>
      <c r="NYR15" s="154"/>
      <c r="NYS15" s="154"/>
      <c r="NYT15" s="154"/>
      <c r="NYU15" s="154"/>
      <c r="NYV15" s="154"/>
      <c r="NYW15" s="154"/>
      <c r="NYX15" s="154"/>
      <c r="NYY15" s="154"/>
      <c r="NYZ15" s="154"/>
      <c r="NZA15" s="154"/>
      <c r="NZB15" s="154"/>
      <c r="NZC15" s="154"/>
      <c r="NZD15" s="154"/>
      <c r="NZE15" s="154"/>
      <c r="NZF15" s="154"/>
      <c r="NZG15" s="154"/>
      <c r="NZH15" s="154"/>
      <c r="NZI15" s="154"/>
      <c r="NZJ15" s="154"/>
      <c r="NZK15" s="154"/>
      <c r="NZL15" s="154"/>
      <c r="NZM15" s="154"/>
      <c r="NZN15" s="154"/>
      <c r="NZO15" s="154"/>
      <c r="NZP15" s="154"/>
      <c r="NZQ15" s="154"/>
      <c r="NZR15" s="154"/>
      <c r="NZS15" s="154"/>
      <c r="NZT15" s="154"/>
      <c r="NZU15" s="154"/>
      <c r="NZV15" s="154"/>
      <c r="NZW15" s="154"/>
      <c r="NZX15" s="154"/>
      <c r="NZY15" s="154"/>
      <c r="NZZ15" s="154"/>
      <c r="OAA15" s="154"/>
      <c r="OAB15" s="154"/>
      <c r="OAC15" s="154"/>
      <c r="OAD15" s="154"/>
      <c r="OAE15" s="154"/>
      <c r="OAF15" s="154"/>
      <c r="OAG15" s="154"/>
      <c r="OAH15" s="154"/>
      <c r="OAI15" s="154"/>
      <c r="OAJ15" s="154"/>
      <c r="OAK15" s="154"/>
      <c r="OAL15" s="154"/>
      <c r="OAM15" s="154"/>
      <c r="OAN15" s="154"/>
      <c r="OAO15" s="154"/>
      <c r="OAP15" s="154"/>
      <c r="OAQ15" s="154"/>
      <c r="OAR15" s="154"/>
      <c r="OAS15" s="154"/>
      <c r="OAT15" s="154"/>
      <c r="OAU15" s="154"/>
      <c r="OAV15" s="154"/>
      <c r="OAW15" s="154"/>
      <c r="OAX15" s="154"/>
      <c r="OAY15" s="154"/>
      <c r="OAZ15" s="154"/>
      <c r="OBA15" s="154"/>
      <c r="OBB15" s="154"/>
      <c r="OBC15" s="154"/>
      <c r="OBD15" s="154"/>
      <c r="OBE15" s="154"/>
      <c r="OBF15" s="154"/>
      <c r="OBG15" s="154"/>
      <c r="OBH15" s="154"/>
      <c r="OBI15" s="154"/>
      <c r="OBJ15" s="154"/>
      <c r="OBK15" s="154"/>
      <c r="OBL15" s="154"/>
      <c r="OBM15" s="154"/>
      <c r="OBN15" s="154"/>
      <c r="OBO15" s="154"/>
      <c r="OBP15" s="154"/>
      <c r="OBQ15" s="154"/>
      <c r="OBR15" s="154"/>
      <c r="OBS15" s="154"/>
      <c r="OBT15" s="154"/>
      <c r="OBU15" s="154"/>
      <c r="OBV15" s="154"/>
      <c r="OBW15" s="154"/>
      <c r="OBX15" s="154"/>
      <c r="OBY15" s="154"/>
      <c r="OBZ15" s="154"/>
      <c r="OCA15" s="154"/>
      <c r="OCB15" s="154"/>
      <c r="OCC15" s="154"/>
      <c r="OCD15" s="154"/>
      <c r="OCE15" s="154"/>
      <c r="OCF15" s="154"/>
      <c r="OCG15" s="154"/>
      <c r="OCH15" s="154"/>
      <c r="OCI15" s="154"/>
      <c r="OCJ15" s="154"/>
      <c r="OCK15" s="154"/>
      <c r="OCL15" s="154"/>
      <c r="OCM15" s="154"/>
      <c r="OCN15" s="154"/>
      <c r="OCO15" s="154"/>
      <c r="OCP15" s="154"/>
      <c r="OCQ15" s="154"/>
      <c r="OCR15" s="154"/>
      <c r="OCS15" s="154"/>
      <c r="OCT15" s="154"/>
      <c r="OCU15" s="154"/>
      <c r="OCV15" s="154"/>
      <c r="OCW15" s="154"/>
      <c r="OCX15" s="154"/>
      <c r="OCY15" s="154"/>
      <c r="OCZ15" s="154"/>
      <c r="ODA15" s="154"/>
      <c r="ODB15" s="154"/>
      <c r="ODC15" s="154"/>
      <c r="ODD15" s="154"/>
      <c r="ODE15" s="154"/>
      <c r="ODF15" s="154"/>
      <c r="ODG15" s="154"/>
      <c r="ODH15" s="154"/>
      <c r="ODI15" s="154"/>
      <c r="ODJ15" s="154"/>
      <c r="ODK15" s="154"/>
      <c r="ODL15" s="154"/>
      <c r="ODM15" s="154"/>
      <c r="ODN15" s="154"/>
      <c r="ODO15" s="154"/>
      <c r="ODP15" s="154"/>
      <c r="ODQ15" s="154"/>
      <c r="ODR15" s="154"/>
      <c r="ODS15" s="154"/>
      <c r="ODT15" s="154"/>
      <c r="ODU15" s="154"/>
      <c r="ODV15" s="154"/>
      <c r="ODW15" s="154"/>
      <c r="ODX15" s="154"/>
      <c r="ODY15" s="154"/>
      <c r="ODZ15" s="154"/>
      <c r="OEA15" s="154"/>
      <c r="OEB15" s="154"/>
      <c r="OEC15" s="154"/>
      <c r="OED15" s="154"/>
      <c r="OEE15" s="154"/>
      <c r="OEF15" s="154"/>
      <c r="OEG15" s="154"/>
      <c r="OEH15" s="154"/>
      <c r="OEI15" s="154"/>
      <c r="OEJ15" s="154"/>
      <c r="OEK15" s="154"/>
      <c r="OEL15" s="154"/>
      <c r="OEM15" s="154"/>
      <c r="OEN15" s="154"/>
      <c r="OEO15" s="154"/>
      <c r="OEP15" s="154"/>
      <c r="OEQ15" s="154"/>
      <c r="OER15" s="154"/>
      <c r="OES15" s="154"/>
      <c r="OET15" s="154"/>
      <c r="OEU15" s="154"/>
      <c r="OEV15" s="154"/>
      <c r="OEW15" s="154"/>
      <c r="OEX15" s="154"/>
      <c r="OEY15" s="154"/>
      <c r="OEZ15" s="154"/>
      <c r="OFA15" s="154"/>
      <c r="OFB15" s="154"/>
      <c r="OFC15" s="154"/>
      <c r="OFD15" s="154"/>
      <c r="OFE15" s="154"/>
      <c r="OFF15" s="154"/>
      <c r="OFG15" s="154"/>
      <c r="OFH15" s="154"/>
      <c r="OFI15" s="154"/>
      <c r="OFJ15" s="154"/>
      <c r="OFK15" s="154"/>
      <c r="OFL15" s="154"/>
      <c r="OFM15" s="154"/>
      <c r="OFN15" s="154"/>
      <c r="OFO15" s="154"/>
      <c r="OFP15" s="154"/>
      <c r="OFQ15" s="154"/>
      <c r="OFR15" s="154"/>
      <c r="OFS15" s="154"/>
      <c r="OFT15" s="154"/>
      <c r="OFU15" s="154"/>
      <c r="OFV15" s="154"/>
      <c r="OFW15" s="154"/>
      <c r="OFX15" s="154"/>
      <c r="OFY15" s="154"/>
      <c r="OFZ15" s="154"/>
      <c r="OGA15" s="154"/>
      <c r="OGB15" s="154"/>
      <c r="OGC15" s="154"/>
      <c r="OGD15" s="154"/>
      <c r="OGE15" s="154"/>
      <c r="OGF15" s="154"/>
      <c r="OGG15" s="154"/>
      <c r="OGH15" s="154"/>
      <c r="OGI15" s="154"/>
      <c r="OGJ15" s="154"/>
      <c r="OGK15" s="154"/>
      <c r="OGL15" s="154"/>
      <c r="OGM15" s="154"/>
      <c r="OGN15" s="154"/>
      <c r="OGO15" s="154"/>
      <c r="OGP15" s="154"/>
      <c r="OGQ15" s="154"/>
      <c r="OGR15" s="154"/>
      <c r="OGS15" s="154"/>
      <c r="OGT15" s="154"/>
      <c r="OGU15" s="154"/>
      <c r="OGV15" s="154"/>
      <c r="OGW15" s="154"/>
      <c r="OGX15" s="154"/>
      <c r="OGY15" s="154"/>
      <c r="OGZ15" s="154"/>
      <c r="OHA15" s="154"/>
      <c r="OHB15" s="154"/>
      <c r="OHC15" s="154"/>
      <c r="OHD15" s="154"/>
      <c r="OHE15" s="154"/>
      <c r="OHF15" s="154"/>
      <c r="OHG15" s="154"/>
      <c r="OHH15" s="154"/>
      <c r="OHI15" s="154"/>
      <c r="OHJ15" s="154"/>
      <c r="OHK15" s="154"/>
      <c r="OHL15" s="154"/>
      <c r="OHM15" s="154"/>
      <c r="OHN15" s="154"/>
      <c r="OHO15" s="154"/>
      <c r="OHP15" s="154"/>
      <c r="OHQ15" s="154"/>
      <c r="OHR15" s="154"/>
      <c r="OHS15" s="154"/>
      <c r="OHT15" s="154"/>
      <c r="OHU15" s="154"/>
      <c r="OHV15" s="154"/>
      <c r="OHW15" s="154"/>
      <c r="OHX15" s="154"/>
      <c r="OHY15" s="154"/>
      <c r="OHZ15" s="154"/>
      <c r="OIA15" s="154"/>
      <c r="OIB15" s="154"/>
      <c r="OIC15" s="154"/>
      <c r="OID15" s="154"/>
      <c r="OIE15" s="154"/>
      <c r="OIF15" s="154"/>
      <c r="OIG15" s="154"/>
      <c r="OIH15" s="154"/>
      <c r="OII15" s="154"/>
      <c r="OIJ15" s="154"/>
      <c r="OIK15" s="154"/>
      <c r="OIL15" s="154"/>
      <c r="OIM15" s="154"/>
      <c r="OIN15" s="154"/>
      <c r="OIO15" s="154"/>
      <c r="OIP15" s="154"/>
      <c r="OIQ15" s="154"/>
      <c r="OIR15" s="154"/>
      <c r="OIS15" s="154"/>
      <c r="OIT15" s="154"/>
      <c r="OIU15" s="154"/>
      <c r="OIV15" s="154"/>
      <c r="OIW15" s="154"/>
      <c r="OIX15" s="154"/>
      <c r="OIY15" s="154"/>
      <c r="OIZ15" s="154"/>
      <c r="OJA15" s="154"/>
      <c r="OJB15" s="154"/>
      <c r="OJC15" s="154"/>
      <c r="OJD15" s="154"/>
      <c r="OJE15" s="154"/>
      <c r="OJF15" s="154"/>
      <c r="OJG15" s="154"/>
      <c r="OJH15" s="154"/>
      <c r="OJI15" s="154"/>
      <c r="OJJ15" s="154"/>
      <c r="OJK15" s="154"/>
      <c r="OJL15" s="154"/>
      <c r="OJM15" s="154"/>
      <c r="OJN15" s="154"/>
      <c r="OJO15" s="154"/>
      <c r="OJP15" s="154"/>
      <c r="OJQ15" s="154"/>
      <c r="OJR15" s="154"/>
      <c r="OJS15" s="154"/>
      <c r="OJT15" s="154"/>
      <c r="OJU15" s="154"/>
      <c r="OJV15" s="154"/>
      <c r="OJW15" s="154"/>
      <c r="OJX15" s="154"/>
      <c r="OJY15" s="154"/>
      <c r="OJZ15" s="154"/>
      <c r="OKA15" s="154"/>
      <c r="OKB15" s="154"/>
      <c r="OKC15" s="154"/>
      <c r="OKD15" s="154"/>
      <c r="OKE15" s="154"/>
      <c r="OKF15" s="154"/>
      <c r="OKG15" s="154"/>
      <c r="OKH15" s="154"/>
      <c r="OKI15" s="154"/>
      <c r="OKJ15" s="154"/>
      <c r="OKK15" s="154"/>
      <c r="OKL15" s="154"/>
      <c r="OKM15" s="154"/>
      <c r="OKN15" s="154"/>
      <c r="OKO15" s="154"/>
      <c r="OKP15" s="154"/>
      <c r="OKQ15" s="154"/>
      <c r="OKR15" s="154"/>
      <c r="OKS15" s="154"/>
      <c r="OKT15" s="154"/>
      <c r="OKU15" s="154"/>
      <c r="OKV15" s="154"/>
      <c r="OKW15" s="154"/>
      <c r="OKX15" s="154"/>
      <c r="OKY15" s="154"/>
      <c r="OKZ15" s="154"/>
      <c r="OLA15" s="154"/>
      <c r="OLB15" s="154"/>
      <c r="OLC15" s="154"/>
      <c r="OLD15" s="154"/>
      <c r="OLE15" s="154"/>
      <c r="OLF15" s="154"/>
      <c r="OLG15" s="154"/>
      <c r="OLH15" s="154"/>
      <c r="OLI15" s="154"/>
      <c r="OLJ15" s="154"/>
      <c r="OLK15" s="154"/>
      <c r="OLL15" s="154"/>
      <c r="OLM15" s="154"/>
      <c r="OLN15" s="154"/>
      <c r="OLO15" s="154"/>
      <c r="OLP15" s="154"/>
      <c r="OLQ15" s="154"/>
      <c r="OLR15" s="154"/>
      <c r="OLS15" s="154"/>
      <c r="OLT15" s="154"/>
      <c r="OLU15" s="154"/>
      <c r="OLV15" s="154"/>
      <c r="OLW15" s="154"/>
      <c r="OLX15" s="154"/>
      <c r="OLY15" s="154"/>
      <c r="OLZ15" s="154"/>
      <c r="OMA15" s="154"/>
      <c r="OMB15" s="154"/>
      <c r="OMC15" s="154"/>
      <c r="OMD15" s="154"/>
      <c r="OME15" s="154"/>
      <c r="OMF15" s="154"/>
      <c r="OMG15" s="154"/>
      <c r="OMH15" s="154"/>
      <c r="OMI15" s="154"/>
      <c r="OMJ15" s="154"/>
      <c r="OMK15" s="154"/>
      <c r="OML15" s="154"/>
      <c r="OMM15" s="154"/>
      <c r="OMN15" s="154"/>
      <c r="OMO15" s="154"/>
      <c r="OMP15" s="154"/>
      <c r="OMQ15" s="154"/>
      <c r="OMR15" s="154"/>
      <c r="OMS15" s="154"/>
      <c r="OMT15" s="154"/>
      <c r="OMU15" s="154"/>
      <c r="OMV15" s="154"/>
      <c r="OMW15" s="154"/>
      <c r="OMX15" s="154"/>
      <c r="OMY15" s="154"/>
      <c r="OMZ15" s="154"/>
      <c r="ONA15" s="154"/>
      <c r="ONB15" s="154"/>
      <c r="ONC15" s="154"/>
      <c r="OND15" s="154"/>
      <c r="ONE15" s="154"/>
      <c r="ONF15" s="154"/>
      <c r="ONG15" s="154"/>
      <c r="ONH15" s="154"/>
      <c r="ONI15" s="154"/>
      <c r="ONJ15" s="154"/>
      <c r="ONK15" s="154"/>
      <c r="ONL15" s="154"/>
      <c r="ONM15" s="154"/>
      <c r="ONN15" s="154"/>
      <c r="ONO15" s="154"/>
      <c r="ONP15" s="154"/>
      <c r="ONQ15" s="154"/>
      <c r="ONR15" s="154"/>
      <c r="ONS15" s="154"/>
      <c r="ONT15" s="154"/>
      <c r="ONU15" s="154"/>
      <c r="ONV15" s="154"/>
      <c r="ONW15" s="154"/>
      <c r="ONX15" s="154"/>
      <c r="ONY15" s="154"/>
      <c r="ONZ15" s="154"/>
      <c r="OOA15" s="154"/>
      <c r="OOB15" s="154"/>
      <c r="OOC15" s="154"/>
      <c r="OOD15" s="154"/>
      <c r="OOE15" s="154"/>
      <c r="OOF15" s="154"/>
      <c r="OOG15" s="154"/>
      <c r="OOH15" s="154"/>
      <c r="OOI15" s="154"/>
      <c r="OOJ15" s="154"/>
      <c r="OOK15" s="154"/>
      <c r="OOL15" s="154"/>
      <c r="OOM15" s="154"/>
      <c r="OON15" s="154"/>
      <c r="OOO15" s="154"/>
      <c r="OOP15" s="154"/>
      <c r="OOQ15" s="154"/>
      <c r="OOR15" s="154"/>
      <c r="OOS15" s="154"/>
      <c r="OOT15" s="154"/>
      <c r="OOU15" s="154"/>
      <c r="OOV15" s="154"/>
      <c r="OOW15" s="154"/>
      <c r="OOX15" s="154"/>
      <c r="OOY15" s="154"/>
      <c r="OOZ15" s="154"/>
      <c r="OPA15" s="154"/>
      <c r="OPB15" s="154"/>
      <c r="OPC15" s="154"/>
      <c r="OPD15" s="154"/>
      <c r="OPE15" s="154"/>
      <c r="OPF15" s="154"/>
      <c r="OPG15" s="154"/>
      <c r="OPH15" s="154"/>
      <c r="OPI15" s="154"/>
      <c r="OPJ15" s="154"/>
      <c r="OPK15" s="154"/>
      <c r="OPL15" s="154"/>
      <c r="OPM15" s="154"/>
      <c r="OPN15" s="154"/>
      <c r="OPO15" s="154"/>
      <c r="OPP15" s="154"/>
      <c r="OPQ15" s="154"/>
      <c r="OPR15" s="154"/>
      <c r="OPS15" s="154"/>
      <c r="OPT15" s="154"/>
      <c r="OPU15" s="154"/>
      <c r="OPV15" s="154"/>
      <c r="OPW15" s="154"/>
      <c r="OPX15" s="154"/>
      <c r="OPY15" s="154"/>
      <c r="OPZ15" s="154"/>
      <c r="OQA15" s="154"/>
      <c r="OQB15" s="154"/>
      <c r="OQC15" s="154"/>
      <c r="OQD15" s="154"/>
      <c r="OQE15" s="154"/>
      <c r="OQF15" s="154"/>
      <c r="OQG15" s="154"/>
      <c r="OQH15" s="154"/>
      <c r="OQI15" s="154"/>
      <c r="OQJ15" s="154"/>
      <c r="OQK15" s="154"/>
      <c r="OQL15" s="154"/>
      <c r="OQM15" s="154"/>
      <c r="OQN15" s="154"/>
      <c r="OQO15" s="154"/>
      <c r="OQP15" s="154"/>
      <c r="OQQ15" s="154"/>
      <c r="OQR15" s="154"/>
      <c r="OQS15" s="154"/>
      <c r="OQT15" s="154"/>
      <c r="OQU15" s="154"/>
      <c r="OQV15" s="154"/>
      <c r="OQW15" s="154"/>
      <c r="OQX15" s="154"/>
      <c r="OQY15" s="154"/>
      <c r="OQZ15" s="154"/>
      <c r="ORA15" s="154"/>
      <c r="ORB15" s="154"/>
      <c r="ORC15" s="154"/>
      <c r="ORD15" s="154"/>
      <c r="ORE15" s="154"/>
      <c r="ORF15" s="154"/>
      <c r="ORG15" s="154"/>
      <c r="ORH15" s="154"/>
      <c r="ORI15" s="154"/>
      <c r="ORJ15" s="154"/>
      <c r="ORK15" s="154"/>
      <c r="ORL15" s="154"/>
      <c r="ORM15" s="154"/>
      <c r="ORN15" s="154"/>
      <c r="ORO15" s="154"/>
      <c r="ORP15" s="154"/>
      <c r="ORQ15" s="154"/>
      <c r="ORR15" s="154"/>
      <c r="ORS15" s="154"/>
      <c r="ORT15" s="154"/>
      <c r="ORU15" s="154"/>
      <c r="ORV15" s="154"/>
      <c r="ORW15" s="154"/>
      <c r="ORX15" s="154"/>
      <c r="ORY15" s="154"/>
      <c r="ORZ15" s="154"/>
      <c r="OSA15" s="154"/>
      <c r="OSB15" s="154"/>
      <c r="OSC15" s="154"/>
      <c r="OSD15" s="154"/>
      <c r="OSE15" s="154"/>
      <c r="OSF15" s="154"/>
      <c r="OSG15" s="154"/>
      <c r="OSH15" s="154"/>
      <c r="OSI15" s="154"/>
      <c r="OSJ15" s="154"/>
      <c r="OSK15" s="154"/>
      <c r="OSL15" s="154"/>
      <c r="OSM15" s="154"/>
      <c r="OSN15" s="154"/>
      <c r="OSO15" s="154"/>
      <c r="OSP15" s="154"/>
      <c r="OSQ15" s="154"/>
      <c r="OSR15" s="154"/>
      <c r="OSS15" s="154"/>
      <c r="OST15" s="154"/>
      <c r="OSU15" s="154"/>
      <c r="OSV15" s="154"/>
      <c r="OSW15" s="154"/>
      <c r="OSX15" s="154"/>
      <c r="OSY15" s="154"/>
      <c r="OSZ15" s="154"/>
      <c r="OTA15" s="154"/>
      <c r="OTB15" s="154"/>
      <c r="OTC15" s="154"/>
      <c r="OTD15" s="154"/>
      <c r="OTE15" s="154"/>
      <c r="OTF15" s="154"/>
      <c r="OTG15" s="154"/>
      <c r="OTH15" s="154"/>
      <c r="OTI15" s="154"/>
      <c r="OTJ15" s="154"/>
      <c r="OTK15" s="154"/>
      <c r="OTL15" s="154"/>
      <c r="OTM15" s="154"/>
      <c r="OTN15" s="154"/>
      <c r="OTO15" s="154"/>
      <c r="OTP15" s="154"/>
      <c r="OTQ15" s="154"/>
      <c r="OTR15" s="154"/>
      <c r="OTS15" s="154"/>
      <c r="OTT15" s="154"/>
      <c r="OTU15" s="154"/>
      <c r="OTV15" s="154"/>
      <c r="OTW15" s="154"/>
      <c r="OTX15" s="154"/>
      <c r="OTY15" s="154"/>
      <c r="OTZ15" s="154"/>
      <c r="OUA15" s="154"/>
      <c r="OUB15" s="154"/>
      <c r="OUC15" s="154"/>
      <c r="OUD15" s="154"/>
      <c r="OUE15" s="154"/>
      <c r="OUF15" s="154"/>
      <c r="OUG15" s="154"/>
      <c r="OUH15" s="154"/>
      <c r="OUI15" s="154"/>
      <c r="OUJ15" s="154"/>
      <c r="OUK15" s="154"/>
      <c r="OUL15" s="154"/>
      <c r="OUM15" s="154"/>
      <c r="OUN15" s="154"/>
      <c r="OUO15" s="154"/>
      <c r="OUP15" s="154"/>
      <c r="OUQ15" s="154"/>
      <c r="OUR15" s="154"/>
      <c r="OUS15" s="154"/>
      <c r="OUT15" s="154"/>
      <c r="OUU15" s="154"/>
      <c r="OUV15" s="154"/>
      <c r="OUW15" s="154"/>
      <c r="OUX15" s="154"/>
      <c r="OUY15" s="154"/>
      <c r="OUZ15" s="154"/>
      <c r="OVA15" s="154"/>
      <c r="OVB15" s="154"/>
      <c r="OVC15" s="154"/>
      <c r="OVD15" s="154"/>
      <c r="OVE15" s="154"/>
      <c r="OVF15" s="154"/>
      <c r="OVG15" s="154"/>
      <c r="OVH15" s="154"/>
      <c r="OVI15" s="154"/>
      <c r="OVJ15" s="154"/>
      <c r="OVK15" s="154"/>
      <c r="OVL15" s="154"/>
      <c r="OVM15" s="154"/>
      <c r="OVN15" s="154"/>
      <c r="OVO15" s="154"/>
      <c r="OVP15" s="154"/>
      <c r="OVQ15" s="154"/>
      <c r="OVR15" s="154"/>
      <c r="OVS15" s="154"/>
      <c r="OVT15" s="154"/>
      <c r="OVU15" s="154"/>
      <c r="OVV15" s="154"/>
      <c r="OVW15" s="154"/>
      <c r="OVX15" s="154"/>
      <c r="OVY15" s="154"/>
      <c r="OVZ15" s="154"/>
      <c r="OWA15" s="154"/>
      <c r="OWB15" s="154"/>
      <c r="OWC15" s="154"/>
      <c r="OWD15" s="154"/>
      <c r="OWE15" s="154"/>
      <c r="OWF15" s="154"/>
      <c r="OWG15" s="154"/>
      <c r="OWH15" s="154"/>
      <c r="OWI15" s="154"/>
      <c r="OWJ15" s="154"/>
      <c r="OWK15" s="154"/>
      <c r="OWL15" s="154"/>
      <c r="OWM15" s="154"/>
      <c r="OWN15" s="154"/>
      <c r="OWO15" s="154"/>
      <c r="OWP15" s="154"/>
      <c r="OWQ15" s="154"/>
      <c r="OWR15" s="154"/>
      <c r="OWS15" s="154"/>
      <c r="OWT15" s="154"/>
      <c r="OWU15" s="154"/>
      <c r="OWV15" s="154"/>
      <c r="OWW15" s="154"/>
      <c r="OWX15" s="154"/>
      <c r="OWY15" s="154"/>
      <c r="OWZ15" s="154"/>
      <c r="OXA15" s="154"/>
      <c r="OXB15" s="154"/>
      <c r="OXC15" s="154"/>
      <c r="OXD15" s="154"/>
      <c r="OXE15" s="154"/>
      <c r="OXF15" s="154"/>
      <c r="OXG15" s="154"/>
      <c r="OXH15" s="154"/>
      <c r="OXI15" s="154"/>
      <c r="OXJ15" s="154"/>
      <c r="OXK15" s="154"/>
      <c r="OXL15" s="154"/>
      <c r="OXM15" s="154"/>
      <c r="OXN15" s="154"/>
      <c r="OXO15" s="154"/>
      <c r="OXP15" s="154"/>
      <c r="OXQ15" s="154"/>
      <c r="OXR15" s="154"/>
      <c r="OXS15" s="154"/>
      <c r="OXT15" s="154"/>
      <c r="OXU15" s="154"/>
      <c r="OXV15" s="154"/>
      <c r="OXW15" s="154"/>
      <c r="OXX15" s="154"/>
      <c r="OXY15" s="154"/>
      <c r="OXZ15" s="154"/>
      <c r="OYA15" s="154"/>
      <c r="OYB15" s="154"/>
      <c r="OYC15" s="154"/>
      <c r="OYD15" s="154"/>
      <c r="OYE15" s="154"/>
      <c r="OYF15" s="154"/>
      <c r="OYG15" s="154"/>
      <c r="OYH15" s="154"/>
      <c r="OYI15" s="154"/>
      <c r="OYJ15" s="154"/>
      <c r="OYK15" s="154"/>
      <c r="OYL15" s="154"/>
      <c r="OYM15" s="154"/>
      <c r="OYN15" s="154"/>
      <c r="OYO15" s="154"/>
      <c r="OYP15" s="154"/>
      <c r="OYQ15" s="154"/>
      <c r="OYR15" s="154"/>
      <c r="OYS15" s="154"/>
      <c r="OYT15" s="154"/>
      <c r="OYU15" s="154"/>
      <c r="OYV15" s="154"/>
      <c r="OYW15" s="154"/>
      <c r="OYX15" s="154"/>
      <c r="OYY15" s="154"/>
      <c r="OYZ15" s="154"/>
      <c r="OZA15" s="154"/>
      <c r="OZB15" s="154"/>
      <c r="OZC15" s="154"/>
      <c r="OZD15" s="154"/>
      <c r="OZE15" s="154"/>
      <c r="OZF15" s="154"/>
      <c r="OZG15" s="154"/>
      <c r="OZH15" s="154"/>
      <c r="OZI15" s="154"/>
      <c r="OZJ15" s="154"/>
      <c r="OZK15" s="154"/>
      <c r="OZL15" s="154"/>
      <c r="OZM15" s="154"/>
      <c r="OZN15" s="154"/>
      <c r="OZO15" s="154"/>
      <c r="OZP15" s="154"/>
      <c r="OZQ15" s="154"/>
      <c r="OZR15" s="154"/>
      <c r="OZS15" s="154"/>
      <c r="OZT15" s="154"/>
      <c r="OZU15" s="154"/>
      <c r="OZV15" s="154"/>
      <c r="OZW15" s="154"/>
      <c r="OZX15" s="154"/>
      <c r="OZY15" s="154"/>
      <c r="OZZ15" s="154"/>
      <c r="PAA15" s="154"/>
      <c r="PAB15" s="154"/>
      <c r="PAC15" s="154"/>
      <c r="PAD15" s="154"/>
      <c r="PAE15" s="154"/>
      <c r="PAF15" s="154"/>
      <c r="PAG15" s="154"/>
      <c r="PAH15" s="154"/>
      <c r="PAI15" s="154"/>
      <c r="PAJ15" s="154"/>
      <c r="PAK15" s="154"/>
      <c r="PAL15" s="154"/>
      <c r="PAM15" s="154"/>
      <c r="PAN15" s="154"/>
      <c r="PAO15" s="154"/>
      <c r="PAP15" s="154"/>
      <c r="PAQ15" s="154"/>
      <c r="PAR15" s="154"/>
      <c r="PAS15" s="154"/>
      <c r="PAT15" s="154"/>
      <c r="PAU15" s="154"/>
      <c r="PAV15" s="154"/>
      <c r="PAW15" s="154"/>
      <c r="PAX15" s="154"/>
      <c r="PAY15" s="154"/>
      <c r="PAZ15" s="154"/>
      <c r="PBA15" s="154"/>
      <c r="PBB15" s="154"/>
      <c r="PBC15" s="154"/>
      <c r="PBD15" s="154"/>
      <c r="PBE15" s="154"/>
      <c r="PBF15" s="154"/>
      <c r="PBG15" s="154"/>
      <c r="PBH15" s="154"/>
      <c r="PBI15" s="154"/>
      <c r="PBJ15" s="154"/>
      <c r="PBK15" s="154"/>
      <c r="PBL15" s="154"/>
      <c r="PBM15" s="154"/>
      <c r="PBN15" s="154"/>
      <c r="PBO15" s="154"/>
      <c r="PBP15" s="154"/>
      <c r="PBQ15" s="154"/>
      <c r="PBR15" s="154"/>
      <c r="PBS15" s="154"/>
      <c r="PBT15" s="154"/>
      <c r="PBU15" s="154"/>
      <c r="PBV15" s="154"/>
      <c r="PBW15" s="154"/>
      <c r="PBX15" s="154"/>
      <c r="PBY15" s="154"/>
      <c r="PBZ15" s="154"/>
      <c r="PCA15" s="154"/>
      <c r="PCB15" s="154"/>
      <c r="PCC15" s="154"/>
      <c r="PCD15" s="154"/>
      <c r="PCE15" s="154"/>
      <c r="PCF15" s="154"/>
      <c r="PCG15" s="154"/>
      <c r="PCH15" s="154"/>
      <c r="PCI15" s="154"/>
      <c r="PCJ15" s="154"/>
      <c r="PCK15" s="154"/>
      <c r="PCL15" s="154"/>
      <c r="PCM15" s="154"/>
      <c r="PCN15" s="154"/>
      <c r="PCO15" s="154"/>
      <c r="PCP15" s="154"/>
      <c r="PCQ15" s="154"/>
      <c r="PCR15" s="154"/>
      <c r="PCS15" s="154"/>
      <c r="PCT15" s="154"/>
      <c r="PCU15" s="154"/>
      <c r="PCV15" s="154"/>
      <c r="PCW15" s="154"/>
      <c r="PCX15" s="154"/>
      <c r="PCY15" s="154"/>
      <c r="PCZ15" s="154"/>
      <c r="PDA15" s="154"/>
      <c r="PDB15" s="154"/>
      <c r="PDC15" s="154"/>
      <c r="PDD15" s="154"/>
      <c r="PDE15" s="154"/>
      <c r="PDF15" s="154"/>
      <c r="PDG15" s="154"/>
      <c r="PDH15" s="154"/>
      <c r="PDI15" s="154"/>
      <c r="PDJ15" s="154"/>
      <c r="PDK15" s="154"/>
      <c r="PDL15" s="154"/>
      <c r="PDM15" s="154"/>
      <c r="PDN15" s="154"/>
      <c r="PDO15" s="154"/>
      <c r="PDP15" s="154"/>
      <c r="PDQ15" s="154"/>
      <c r="PDR15" s="154"/>
      <c r="PDS15" s="154"/>
      <c r="PDT15" s="154"/>
      <c r="PDU15" s="154"/>
      <c r="PDV15" s="154"/>
      <c r="PDW15" s="154"/>
      <c r="PDX15" s="154"/>
      <c r="PDY15" s="154"/>
      <c r="PDZ15" s="154"/>
      <c r="PEA15" s="154"/>
      <c r="PEB15" s="154"/>
      <c r="PEC15" s="154"/>
      <c r="PED15" s="154"/>
      <c r="PEE15" s="154"/>
      <c r="PEF15" s="154"/>
      <c r="PEG15" s="154"/>
      <c r="PEH15" s="154"/>
      <c r="PEI15" s="154"/>
      <c r="PEJ15" s="154"/>
      <c r="PEK15" s="154"/>
      <c r="PEL15" s="154"/>
      <c r="PEM15" s="154"/>
      <c r="PEN15" s="154"/>
      <c r="PEO15" s="154"/>
      <c r="PEP15" s="154"/>
      <c r="PEQ15" s="154"/>
      <c r="PER15" s="154"/>
      <c r="PES15" s="154"/>
      <c r="PET15" s="154"/>
      <c r="PEU15" s="154"/>
      <c r="PEV15" s="154"/>
      <c r="PEW15" s="154"/>
      <c r="PEX15" s="154"/>
      <c r="PEY15" s="154"/>
      <c r="PEZ15" s="154"/>
      <c r="PFA15" s="154"/>
      <c r="PFB15" s="154"/>
      <c r="PFC15" s="154"/>
      <c r="PFD15" s="154"/>
      <c r="PFE15" s="154"/>
      <c r="PFF15" s="154"/>
      <c r="PFG15" s="154"/>
      <c r="PFH15" s="154"/>
      <c r="PFI15" s="154"/>
      <c r="PFJ15" s="154"/>
      <c r="PFK15" s="154"/>
      <c r="PFL15" s="154"/>
      <c r="PFM15" s="154"/>
      <c r="PFN15" s="154"/>
      <c r="PFO15" s="154"/>
      <c r="PFP15" s="154"/>
      <c r="PFQ15" s="154"/>
      <c r="PFR15" s="154"/>
      <c r="PFS15" s="154"/>
      <c r="PFT15" s="154"/>
      <c r="PFU15" s="154"/>
      <c r="PFV15" s="154"/>
      <c r="PFW15" s="154"/>
      <c r="PFX15" s="154"/>
      <c r="PFY15" s="154"/>
      <c r="PFZ15" s="154"/>
      <c r="PGA15" s="154"/>
      <c r="PGB15" s="154"/>
      <c r="PGC15" s="154"/>
      <c r="PGD15" s="154"/>
      <c r="PGE15" s="154"/>
      <c r="PGF15" s="154"/>
      <c r="PGG15" s="154"/>
      <c r="PGH15" s="154"/>
      <c r="PGI15" s="154"/>
      <c r="PGJ15" s="154"/>
      <c r="PGK15" s="154"/>
      <c r="PGL15" s="154"/>
      <c r="PGM15" s="154"/>
      <c r="PGN15" s="154"/>
      <c r="PGO15" s="154"/>
      <c r="PGP15" s="154"/>
      <c r="PGQ15" s="154"/>
      <c r="PGR15" s="154"/>
      <c r="PGS15" s="154"/>
      <c r="PGT15" s="154"/>
      <c r="PGU15" s="154"/>
      <c r="PGV15" s="154"/>
      <c r="PGW15" s="154"/>
      <c r="PGX15" s="154"/>
      <c r="PGY15" s="154"/>
      <c r="PGZ15" s="154"/>
      <c r="PHA15" s="154"/>
      <c r="PHB15" s="154"/>
      <c r="PHC15" s="154"/>
      <c r="PHD15" s="154"/>
      <c r="PHE15" s="154"/>
      <c r="PHF15" s="154"/>
      <c r="PHG15" s="154"/>
      <c r="PHH15" s="154"/>
      <c r="PHI15" s="154"/>
      <c r="PHJ15" s="154"/>
      <c r="PHK15" s="154"/>
      <c r="PHL15" s="154"/>
      <c r="PHM15" s="154"/>
      <c r="PHN15" s="154"/>
      <c r="PHO15" s="154"/>
      <c r="PHP15" s="154"/>
      <c r="PHQ15" s="154"/>
      <c r="PHR15" s="154"/>
      <c r="PHS15" s="154"/>
      <c r="PHT15" s="154"/>
      <c r="PHU15" s="154"/>
      <c r="PHV15" s="154"/>
      <c r="PHW15" s="154"/>
      <c r="PHX15" s="154"/>
      <c r="PHY15" s="154"/>
      <c r="PHZ15" s="154"/>
      <c r="PIA15" s="154"/>
      <c r="PIB15" s="154"/>
      <c r="PIC15" s="154"/>
      <c r="PID15" s="154"/>
      <c r="PIE15" s="154"/>
      <c r="PIF15" s="154"/>
      <c r="PIG15" s="154"/>
      <c r="PIH15" s="154"/>
      <c r="PII15" s="154"/>
      <c r="PIJ15" s="154"/>
      <c r="PIK15" s="154"/>
      <c r="PIL15" s="154"/>
      <c r="PIM15" s="154"/>
      <c r="PIN15" s="154"/>
      <c r="PIO15" s="154"/>
      <c r="PIP15" s="154"/>
      <c r="PIQ15" s="154"/>
      <c r="PIR15" s="154"/>
      <c r="PIS15" s="154"/>
      <c r="PIT15" s="154"/>
      <c r="PIU15" s="154"/>
      <c r="PIV15" s="154"/>
      <c r="PIW15" s="154"/>
      <c r="PIX15" s="154"/>
      <c r="PIY15" s="154"/>
      <c r="PIZ15" s="154"/>
      <c r="PJA15" s="154"/>
      <c r="PJB15" s="154"/>
      <c r="PJC15" s="154"/>
      <c r="PJD15" s="154"/>
      <c r="PJE15" s="154"/>
      <c r="PJF15" s="154"/>
      <c r="PJG15" s="154"/>
      <c r="PJH15" s="154"/>
      <c r="PJI15" s="154"/>
      <c r="PJJ15" s="154"/>
      <c r="PJK15" s="154"/>
      <c r="PJL15" s="154"/>
      <c r="PJM15" s="154"/>
      <c r="PJN15" s="154"/>
      <c r="PJO15" s="154"/>
      <c r="PJP15" s="154"/>
      <c r="PJQ15" s="154"/>
      <c r="PJR15" s="154"/>
      <c r="PJS15" s="154"/>
      <c r="PJT15" s="154"/>
      <c r="PJU15" s="154"/>
      <c r="PJV15" s="154"/>
      <c r="PJW15" s="154"/>
      <c r="PJX15" s="154"/>
      <c r="PJY15" s="154"/>
      <c r="PJZ15" s="154"/>
      <c r="PKA15" s="154"/>
      <c r="PKB15" s="154"/>
      <c r="PKC15" s="154"/>
      <c r="PKD15" s="154"/>
      <c r="PKE15" s="154"/>
      <c r="PKF15" s="154"/>
      <c r="PKG15" s="154"/>
      <c r="PKH15" s="154"/>
      <c r="PKI15" s="154"/>
      <c r="PKJ15" s="154"/>
      <c r="PKK15" s="154"/>
      <c r="PKL15" s="154"/>
      <c r="PKM15" s="154"/>
      <c r="PKN15" s="154"/>
      <c r="PKO15" s="154"/>
      <c r="PKP15" s="154"/>
      <c r="PKQ15" s="154"/>
      <c r="PKR15" s="154"/>
      <c r="PKS15" s="154"/>
      <c r="PKT15" s="154"/>
      <c r="PKU15" s="154"/>
      <c r="PKV15" s="154"/>
      <c r="PKW15" s="154"/>
      <c r="PKX15" s="154"/>
      <c r="PKY15" s="154"/>
      <c r="PKZ15" s="154"/>
      <c r="PLA15" s="154"/>
      <c r="PLB15" s="154"/>
      <c r="PLC15" s="154"/>
      <c r="PLD15" s="154"/>
      <c r="PLE15" s="154"/>
      <c r="PLF15" s="154"/>
      <c r="PLG15" s="154"/>
      <c r="PLH15" s="154"/>
      <c r="PLI15" s="154"/>
      <c r="PLJ15" s="154"/>
      <c r="PLK15" s="154"/>
      <c r="PLL15" s="154"/>
      <c r="PLM15" s="154"/>
      <c r="PLN15" s="154"/>
      <c r="PLO15" s="154"/>
      <c r="PLP15" s="154"/>
      <c r="PLQ15" s="154"/>
      <c r="PLR15" s="154"/>
      <c r="PLS15" s="154"/>
      <c r="PLT15" s="154"/>
      <c r="PLU15" s="154"/>
      <c r="PLV15" s="154"/>
      <c r="PLW15" s="154"/>
      <c r="PLX15" s="154"/>
      <c r="PLY15" s="154"/>
      <c r="PLZ15" s="154"/>
      <c r="PMA15" s="154"/>
      <c r="PMB15" s="154"/>
      <c r="PMC15" s="154"/>
      <c r="PMD15" s="154"/>
      <c r="PME15" s="154"/>
      <c r="PMF15" s="154"/>
      <c r="PMG15" s="154"/>
      <c r="PMH15" s="154"/>
      <c r="PMI15" s="154"/>
      <c r="PMJ15" s="154"/>
      <c r="PMK15" s="154"/>
      <c r="PML15" s="154"/>
      <c r="PMM15" s="154"/>
      <c r="PMN15" s="154"/>
      <c r="PMO15" s="154"/>
      <c r="PMP15" s="154"/>
      <c r="PMQ15" s="154"/>
      <c r="PMR15" s="154"/>
      <c r="PMS15" s="154"/>
      <c r="PMT15" s="154"/>
      <c r="PMU15" s="154"/>
      <c r="PMV15" s="154"/>
      <c r="PMW15" s="154"/>
      <c r="PMX15" s="154"/>
      <c r="PMY15" s="154"/>
      <c r="PMZ15" s="154"/>
      <c r="PNA15" s="154"/>
      <c r="PNB15" s="154"/>
      <c r="PNC15" s="154"/>
      <c r="PND15" s="154"/>
      <c r="PNE15" s="154"/>
      <c r="PNF15" s="154"/>
      <c r="PNG15" s="154"/>
      <c r="PNH15" s="154"/>
      <c r="PNI15" s="154"/>
      <c r="PNJ15" s="154"/>
      <c r="PNK15" s="154"/>
      <c r="PNL15" s="154"/>
      <c r="PNM15" s="154"/>
      <c r="PNN15" s="154"/>
      <c r="PNO15" s="154"/>
      <c r="PNP15" s="154"/>
      <c r="PNQ15" s="154"/>
      <c r="PNR15" s="154"/>
      <c r="PNS15" s="154"/>
      <c r="PNT15" s="154"/>
      <c r="PNU15" s="154"/>
      <c r="PNV15" s="154"/>
      <c r="PNW15" s="154"/>
      <c r="PNX15" s="154"/>
      <c r="PNY15" s="154"/>
      <c r="PNZ15" s="154"/>
      <c r="POA15" s="154"/>
      <c r="POB15" s="154"/>
      <c r="POC15" s="154"/>
      <c r="POD15" s="154"/>
      <c r="POE15" s="154"/>
      <c r="POF15" s="154"/>
      <c r="POG15" s="154"/>
      <c r="POH15" s="154"/>
      <c r="POI15" s="154"/>
      <c r="POJ15" s="154"/>
      <c r="POK15" s="154"/>
      <c r="POL15" s="154"/>
      <c r="POM15" s="154"/>
      <c r="PON15" s="154"/>
      <c r="POO15" s="154"/>
      <c r="POP15" s="154"/>
      <c r="POQ15" s="154"/>
      <c r="POR15" s="154"/>
      <c r="POS15" s="154"/>
      <c r="POT15" s="154"/>
      <c r="POU15" s="154"/>
      <c r="POV15" s="154"/>
      <c r="POW15" s="154"/>
      <c r="POX15" s="154"/>
      <c r="POY15" s="154"/>
      <c r="POZ15" s="154"/>
      <c r="PPA15" s="154"/>
      <c r="PPB15" s="154"/>
      <c r="PPC15" s="154"/>
      <c r="PPD15" s="154"/>
      <c r="PPE15" s="154"/>
      <c r="PPF15" s="154"/>
      <c r="PPG15" s="154"/>
      <c r="PPH15" s="154"/>
      <c r="PPI15" s="154"/>
      <c r="PPJ15" s="154"/>
      <c r="PPK15" s="154"/>
      <c r="PPL15" s="154"/>
      <c r="PPM15" s="154"/>
      <c r="PPN15" s="154"/>
      <c r="PPO15" s="154"/>
      <c r="PPP15" s="154"/>
      <c r="PPQ15" s="154"/>
      <c r="PPR15" s="154"/>
      <c r="PPS15" s="154"/>
      <c r="PPT15" s="154"/>
      <c r="PPU15" s="154"/>
      <c r="PPV15" s="154"/>
      <c r="PPW15" s="154"/>
      <c r="PPX15" s="154"/>
      <c r="PPY15" s="154"/>
      <c r="PPZ15" s="154"/>
      <c r="PQA15" s="154"/>
      <c r="PQB15" s="154"/>
      <c r="PQC15" s="154"/>
      <c r="PQD15" s="154"/>
      <c r="PQE15" s="154"/>
      <c r="PQF15" s="154"/>
      <c r="PQG15" s="154"/>
      <c r="PQH15" s="154"/>
      <c r="PQI15" s="154"/>
      <c r="PQJ15" s="154"/>
      <c r="PQK15" s="154"/>
      <c r="PQL15" s="154"/>
      <c r="PQM15" s="154"/>
      <c r="PQN15" s="154"/>
      <c r="PQO15" s="154"/>
      <c r="PQP15" s="154"/>
      <c r="PQQ15" s="154"/>
      <c r="PQR15" s="154"/>
      <c r="PQS15" s="154"/>
      <c r="PQT15" s="154"/>
      <c r="PQU15" s="154"/>
      <c r="PQV15" s="154"/>
      <c r="PQW15" s="154"/>
      <c r="PQX15" s="154"/>
      <c r="PQY15" s="154"/>
      <c r="PQZ15" s="154"/>
      <c r="PRA15" s="154"/>
      <c r="PRB15" s="154"/>
      <c r="PRC15" s="154"/>
      <c r="PRD15" s="154"/>
      <c r="PRE15" s="154"/>
      <c r="PRF15" s="154"/>
      <c r="PRG15" s="154"/>
      <c r="PRH15" s="154"/>
      <c r="PRI15" s="154"/>
      <c r="PRJ15" s="154"/>
      <c r="PRK15" s="154"/>
      <c r="PRL15" s="154"/>
      <c r="PRM15" s="154"/>
      <c r="PRN15" s="154"/>
      <c r="PRO15" s="154"/>
      <c r="PRP15" s="154"/>
      <c r="PRQ15" s="154"/>
      <c r="PRR15" s="154"/>
      <c r="PRS15" s="154"/>
      <c r="PRT15" s="154"/>
      <c r="PRU15" s="154"/>
      <c r="PRV15" s="154"/>
      <c r="PRW15" s="154"/>
      <c r="PRX15" s="154"/>
      <c r="PRY15" s="154"/>
      <c r="PRZ15" s="154"/>
      <c r="PSA15" s="154"/>
      <c r="PSB15" s="154"/>
      <c r="PSC15" s="154"/>
      <c r="PSD15" s="154"/>
      <c r="PSE15" s="154"/>
      <c r="PSF15" s="154"/>
      <c r="PSG15" s="154"/>
      <c r="PSH15" s="154"/>
      <c r="PSI15" s="154"/>
      <c r="PSJ15" s="154"/>
      <c r="PSK15" s="154"/>
      <c r="PSL15" s="154"/>
      <c r="PSM15" s="154"/>
      <c r="PSN15" s="154"/>
      <c r="PSO15" s="154"/>
      <c r="PSP15" s="154"/>
      <c r="PSQ15" s="154"/>
      <c r="PSR15" s="154"/>
      <c r="PSS15" s="154"/>
      <c r="PST15" s="154"/>
      <c r="PSU15" s="154"/>
      <c r="PSV15" s="154"/>
      <c r="PSW15" s="154"/>
      <c r="PSX15" s="154"/>
      <c r="PSY15" s="154"/>
      <c r="PSZ15" s="154"/>
      <c r="PTA15" s="154"/>
      <c r="PTB15" s="154"/>
      <c r="PTC15" s="154"/>
      <c r="PTD15" s="154"/>
      <c r="PTE15" s="154"/>
      <c r="PTF15" s="154"/>
      <c r="PTG15" s="154"/>
      <c r="PTH15" s="154"/>
      <c r="PTI15" s="154"/>
      <c r="PTJ15" s="154"/>
      <c r="PTK15" s="154"/>
      <c r="PTL15" s="154"/>
      <c r="PTM15" s="154"/>
      <c r="PTN15" s="154"/>
      <c r="PTO15" s="154"/>
      <c r="PTP15" s="154"/>
      <c r="PTQ15" s="154"/>
      <c r="PTR15" s="154"/>
      <c r="PTS15" s="154"/>
      <c r="PTT15" s="154"/>
      <c r="PTU15" s="154"/>
      <c r="PTV15" s="154"/>
      <c r="PTW15" s="154"/>
      <c r="PTX15" s="154"/>
      <c r="PTY15" s="154"/>
      <c r="PTZ15" s="154"/>
      <c r="PUA15" s="154"/>
      <c r="PUB15" s="154"/>
      <c r="PUC15" s="154"/>
      <c r="PUD15" s="154"/>
      <c r="PUE15" s="154"/>
      <c r="PUF15" s="154"/>
      <c r="PUG15" s="154"/>
      <c r="PUH15" s="154"/>
      <c r="PUI15" s="154"/>
      <c r="PUJ15" s="154"/>
      <c r="PUK15" s="154"/>
      <c r="PUL15" s="154"/>
      <c r="PUM15" s="154"/>
      <c r="PUN15" s="154"/>
      <c r="PUO15" s="154"/>
      <c r="PUP15" s="154"/>
      <c r="PUQ15" s="154"/>
      <c r="PUR15" s="154"/>
      <c r="PUS15" s="154"/>
      <c r="PUT15" s="154"/>
      <c r="PUU15" s="154"/>
      <c r="PUV15" s="154"/>
      <c r="PUW15" s="154"/>
      <c r="PUX15" s="154"/>
      <c r="PUY15" s="154"/>
      <c r="PUZ15" s="154"/>
      <c r="PVA15" s="154"/>
      <c r="PVB15" s="154"/>
      <c r="PVC15" s="154"/>
      <c r="PVD15" s="154"/>
      <c r="PVE15" s="154"/>
      <c r="PVF15" s="154"/>
      <c r="PVG15" s="154"/>
      <c r="PVH15" s="154"/>
      <c r="PVI15" s="154"/>
      <c r="PVJ15" s="154"/>
      <c r="PVK15" s="154"/>
      <c r="PVL15" s="154"/>
      <c r="PVM15" s="154"/>
      <c r="PVN15" s="154"/>
      <c r="PVO15" s="154"/>
      <c r="PVP15" s="154"/>
      <c r="PVQ15" s="154"/>
      <c r="PVR15" s="154"/>
      <c r="PVS15" s="154"/>
      <c r="PVT15" s="154"/>
      <c r="PVU15" s="154"/>
      <c r="PVV15" s="154"/>
      <c r="PVW15" s="154"/>
      <c r="PVX15" s="154"/>
      <c r="PVY15" s="154"/>
      <c r="PVZ15" s="154"/>
      <c r="PWA15" s="154"/>
      <c r="PWB15" s="154"/>
      <c r="PWC15" s="154"/>
      <c r="PWD15" s="154"/>
      <c r="PWE15" s="154"/>
      <c r="PWF15" s="154"/>
      <c r="PWG15" s="154"/>
      <c r="PWH15" s="154"/>
      <c r="PWI15" s="154"/>
      <c r="PWJ15" s="154"/>
      <c r="PWK15" s="154"/>
      <c r="PWL15" s="154"/>
      <c r="PWM15" s="154"/>
      <c r="PWN15" s="154"/>
      <c r="PWO15" s="154"/>
      <c r="PWP15" s="154"/>
      <c r="PWQ15" s="154"/>
      <c r="PWR15" s="154"/>
      <c r="PWS15" s="154"/>
      <c r="PWT15" s="154"/>
      <c r="PWU15" s="154"/>
      <c r="PWV15" s="154"/>
      <c r="PWW15" s="154"/>
      <c r="PWX15" s="154"/>
      <c r="PWY15" s="154"/>
      <c r="PWZ15" s="154"/>
      <c r="PXA15" s="154"/>
      <c r="PXB15" s="154"/>
      <c r="PXC15" s="154"/>
      <c r="PXD15" s="154"/>
      <c r="PXE15" s="154"/>
      <c r="PXF15" s="154"/>
      <c r="PXG15" s="154"/>
      <c r="PXH15" s="154"/>
      <c r="PXI15" s="154"/>
      <c r="PXJ15" s="154"/>
      <c r="PXK15" s="154"/>
      <c r="PXL15" s="154"/>
      <c r="PXM15" s="154"/>
      <c r="PXN15" s="154"/>
      <c r="PXO15" s="154"/>
      <c r="PXP15" s="154"/>
      <c r="PXQ15" s="154"/>
      <c r="PXR15" s="154"/>
      <c r="PXS15" s="154"/>
      <c r="PXT15" s="154"/>
      <c r="PXU15" s="154"/>
      <c r="PXV15" s="154"/>
      <c r="PXW15" s="154"/>
      <c r="PXX15" s="154"/>
      <c r="PXY15" s="154"/>
      <c r="PXZ15" s="154"/>
      <c r="PYA15" s="154"/>
      <c r="PYB15" s="154"/>
      <c r="PYC15" s="154"/>
      <c r="PYD15" s="154"/>
      <c r="PYE15" s="154"/>
      <c r="PYF15" s="154"/>
      <c r="PYG15" s="154"/>
      <c r="PYH15" s="154"/>
      <c r="PYI15" s="154"/>
      <c r="PYJ15" s="154"/>
      <c r="PYK15" s="154"/>
      <c r="PYL15" s="154"/>
      <c r="PYM15" s="154"/>
      <c r="PYN15" s="154"/>
      <c r="PYO15" s="154"/>
      <c r="PYP15" s="154"/>
      <c r="PYQ15" s="154"/>
      <c r="PYR15" s="154"/>
      <c r="PYS15" s="154"/>
      <c r="PYT15" s="154"/>
      <c r="PYU15" s="154"/>
      <c r="PYV15" s="154"/>
      <c r="PYW15" s="154"/>
      <c r="PYX15" s="154"/>
      <c r="PYY15" s="154"/>
      <c r="PYZ15" s="154"/>
      <c r="PZA15" s="154"/>
      <c r="PZB15" s="154"/>
      <c r="PZC15" s="154"/>
      <c r="PZD15" s="154"/>
      <c r="PZE15" s="154"/>
      <c r="PZF15" s="154"/>
      <c r="PZG15" s="154"/>
      <c r="PZH15" s="154"/>
      <c r="PZI15" s="154"/>
      <c r="PZJ15" s="154"/>
      <c r="PZK15" s="154"/>
      <c r="PZL15" s="154"/>
      <c r="PZM15" s="154"/>
      <c r="PZN15" s="154"/>
      <c r="PZO15" s="154"/>
      <c r="PZP15" s="154"/>
      <c r="PZQ15" s="154"/>
      <c r="PZR15" s="154"/>
      <c r="PZS15" s="154"/>
      <c r="PZT15" s="154"/>
      <c r="PZU15" s="154"/>
      <c r="PZV15" s="154"/>
      <c r="PZW15" s="154"/>
      <c r="PZX15" s="154"/>
      <c r="PZY15" s="154"/>
      <c r="PZZ15" s="154"/>
      <c r="QAA15" s="154"/>
      <c r="QAB15" s="154"/>
      <c r="QAC15" s="154"/>
      <c r="QAD15" s="154"/>
      <c r="QAE15" s="154"/>
      <c r="QAF15" s="154"/>
      <c r="QAG15" s="154"/>
      <c r="QAH15" s="154"/>
      <c r="QAI15" s="154"/>
      <c r="QAJ15" s="154"/>
      <c r="QAK15" s="154"/>
      <c r="QAL15" s="154"/>
      <c r="QAM15" s="154"/>
      <c r="QAN15" s="154"/>
      <c r="QAO15" s="154"/>
      <c r="QAP15" s="154"/>
      <c r="QAQ15" s="154"/>
      <c r="QAR15" s="154"/>
      <c r="QAS15" s="154"/>
      <c r="QAT15" s="154"/>
      <c r="QAU15" s="154"/>
      <c r="QAV15" s="154"/>
      <c r="QAW15" s="154"/>
      <c r="QAX15" s="154"/>
      <c r="QAY15" s="154"/>
      <c r="QAZ15" s="154"/>
      <c r="QBA15" s="154"/>
      <c r="QBB15" s="154"/>
      <c r="QBC15" s="154"/>
      <c r="QBD15" s="154"/>
      <c r="QBE15" s="154"/>
      <c r="QBF15" s="154"/>
      <c r="QBG15" s="154"/>
      <c r="QBH15" s="154"/>
      <c r="QBI15" s="154"/>
      <c r="QBJ15" s="154"/>
      <c r="QBK15" s="154"/>
      <c r="QBL15" s="154"/>
      <c r="QBM15" s="154"/>
      <c r="QBN15" s="154"/>
      <c r="QBO15" s="154"/>
      <c r="QBP15" s="154"/>
      <c r="QBQ15" s="154"/>
      <c r="QBR15" s="154"/>
      <c r="QBS15" s="154"/>
      <c r="QBT15" s="154"/>
      <c r="QBU15" s="154"/>
      <c r="QBV15" s="154"/>
      <c r="QBW15" s="154"/>
      <c r="QBX15" s="154"/>
      <c r="QBY15" s="154"/>
      <c r="QBZ15" s="154"/>
      <c r="QCA15" s="154"/>
      <c r="QCB15" s="154"/>
      <c r="QCC15" s="154"/>
      <c r="QCD15" s="154"/>
      <c r="QCE15" s="154"/>
      <c r="QCF15" s="154"/>
      <c r="QCG15" s="154"/>
      <c r="QCH15" s="154"/>
      <c r="QCI15" s="154"/>
      <c r="QCJ15" s="154"/>
      <c r="QCK15" s="154"/>
      <c r="QCL15" s="154"/>
      <c r="QCM15" s="154"/>
      <c r="QCN15" s="154"/>
      <c r="QCO15" s="154"/>
      <c r="QCP15" s="154"/>
      <c r="QCQ15" s="154"/>
      <c r="QCR15" s="154"/>
      <c r="QCS15" s="154"/>
      <c r="QCT15" s="154"/>
      <c r="QCU15" s="154"/>
      <c r="QCV15" s="154"/>
      <c r="QCW15" s="154"/>
      <c r="QCX15" s="154"/>
      <c r="QCY15" s="154"/>
      <c r="QCZ15" s="154"/>
      <c r="QDA15" s="154"/>
      <c r="QDB15" s="154"/>
      <c r="QDC15" s="154"/>
      <c r="QDD15" s="154"/>
      <c r="QDE15" s="154"/>
      <c r="QDF15" s="154"/>
      <c r="QDG15" s="154"/>
      <c r="QDH15" s="154"/>
      <c r="QDI15" s="154"/>
      <c r="QDJ15" s="154"/>
      <c r="QDK15" s="154"/>
      <c r="QDL15" s="154"/>
      <c r="QDM15" s="154"/>
      <c r="QDN15" s="154"/>
      <c r="QDO15" s="154"/>
      <c r="QDP15" s="154"/>
      <c r="QDQ15" s="154"/>
      <c r="QDR15" s="154"/>
      <c r="QDS15" s="154"/>
      <c r="QDT15" s="154"/>
      <c r="QDU15" s="154"/>
      <c r="QDV15" s="154"/>
      <c r="QDW15" s="154"/>
      <c r="QDX15" s="154"/>
      <c r="QDY15" s="154"/>
      <c r="QDZ15" s="154"/>
      <c r="QEA15" s="154"/>
      <c r="QEB15" s="154"/>
      <c r="QEC15" s="154"/>
      <c r="QED15" s="154"/>
      <c r="QEE15" s="154"/>
      <c r="QEF15" s="154"/>
      <c r="QEG15" s="154"/>
      <c r="QEH15" s="154"/>
      <c r="QEI15" s="154"/>
      <c r="QEJ15" s="154"/>
      <c r="QEK15" s="154"/>
      <c r="QEL15" s="154"/>
      <c r="QEM15" s="154"/>
      <c r="QEN15" s="154"/>
      <c r="QEO15" s="154"/>
      <c r="QEP15" s="154"/>
      <c r="QEQ15" s="154"/>
      <c r="QER15" s="154"/>
      <c r="QES15" s="154"/>
      <c r="QET15" s="154"/>
      <c r="QEU15" s="154"/>
      <c r="QEV15" s="154"/>
      <c r="QEW15" s="154"/>
      <c r="QEX15" s="154"/>
      <c r="QEY15" s="154"/>
      <c r="QEZ15" s="154"/>
      <c r="QFA15" s="154"/>
      <c r="QFB15" s="154"/>
      <c r="QFC15" s="154"/>
      <c r="QFD15" s="154"/>
      <c r="QFE15" s="154"/>
      <c r="QFF15" s="154"/>
      <c r="QFG15" s="154"/>
      <c r="QFH15" s="154"/>
      <c r="QFI15" s="154"/>
      <c r="QFJ15" s="154"/>
      <c r="QFK15" s="154"/>
      <c r="QFL15" s="154"/>
      <c r="QFM15" s="154"/>
      <c r="QFN15" s="154"/>
      <c r="QFO15" s="154"/>
      <c r="QFP15" s="154"/>
      <c r="QFQ15" s="154"/>
      <c r="QFR15" s="154"/>
      <c r="QFS15" s="154"/>
      <c r="QFT15" s="154"/>
      <c r="QFU15" s="154"/>
      <c r="QFV15" s="154"/>
      <c r="QFW15" s="154"/>
      <c r="QFX15" s="154"/>
      <c r="QFY15" s="154"/>
      <c r="QFZ15" s="154"/>
      <c r="QGA15" s="154"/>
      <c r="QGB15" s="154"/>
      <c r="QGC15" s="154"/>
      <c r="QGD15" s="154"/>
      <c r="QGE15" s="154"/>
      <c r="QGF15" s="154"/>
      <c r="QGG15" s="154"/>
      <c r="QGH15" s="154"/>
      <c r="QGI15" s="154"/>
      <c r="QGJ15" s="154"/>
      <c r="QGK15" s="154"/>
      <c r="QGL15" s="154"/>
      <c r="QGM15" s="154"/>
      <c r="QGN15" s="154"/>
      <c r="QGO15" s="154"/>
      <c r="QGP15" s="154"/>
      <c r="QGQ15" s="154"/>
      <c r="QGR15" s="154"/>
      <c r="QGS15" s="154"/>
      <c r="QGT15" s="154"/>
      <c r="QGU15" s="154"/>
      <c r="QGV15" s="154"/>
      <c r="QGW15" s="154"/>
      <c r="QGX15" s="154"/>
      <c r="QGY15" s="154"/>
      <c r="QGZ15" s="154"/>
      <c r="QHA15" s="154"/>
      <c r="QHB15" s="154"/>
      <c r="QHC15" s="154"/>
      <c r="QHD15" s="154"/>
      <c r="QHE15" s="154"/>
      <c r="QHF15" s="154"/>
      <c r="QHG15" s="154"/>
      <c r="QHH15" s="154"/>
      <c r="QHI15" s="154"/>
      <c r="QHJ15" s="154"/>
      <c r="QHK15" s="154"/>
      <c r="QHL15" s="154"/>
      <c r="QHM15" s="154"/>
      <c r="QHN15" s="154"/>
      <c r="QHO15" s="154"/>
      <c r="QHP15" s="154"/>
      <c r="QHQ15" s="154"/>
      <c r="QHR15" s="154"/>
      <c r="QHS15" s="154"/>
      <c r="QHT15" s="154"/>
      <c r="QHU15" s="154"/>
      <c r="QHV15" s="154"/>
      <c r="QHW15" s="154"/>
      <c r="QHX15" s="154"/>
      <c r="QHY15" s="154"/>
      <c r="QHZ15" s="154"/>
      <c r="QIA15" s="154"/>
      <c r="QIB15" s="154"/>
      <c r="QIC15" s="154"/>
      <c r="QID15" s="154"/>
      <c r="QIE15" s="154"/>
      <c r="QIF15" s="154"/>
      <c r="QIG15" s="154"/>
      <c r="QIH15" s="154"/>
      <c r="QII15" s="154"/>
      <c r="QIJ15" s="154"/>
      <c r="QIK15" s="154"/>
      <c r="QIL15" s="154"/>
      <c r="QIM15" s="154"/>
      <c r="QIN15" s="154"/>
      <c r="QIO15" s="154"/>
      <c r="QIP15" s="154"/>
      <c r="QIQ15" s="154"/>
      <c r="QIR15" s="154"/>
      <c r="QIS15" s="154"/>
      <c r="QIT15" s="154"/>
      <c r="QIU15" s="154"/>
      <c r="QIV15" s="154"/>
      <c r="QIW15" s="154"/>
      <c r="QIX15" s="154"/>
      <c r="QIY15" s="154"/>
      <c r="QIZ15" s="154"/>
      <c r="QJA15" s="154"/>
      <c r="QJB15" s="154"/>
      <c r="QJC15" s="154"/>
      <c r="QJD15" s="154"/>
      <c r="QJE15" s="154"/>
      <c r="QJF15" s="154"/>
      <c r="QJG15" s="154"/>
      <c r="QJH15" s="154"/>
      <c r="QJI15" s="154"/>
      <c r="QJJ15" s="154"/>
      <c r="QJK15" s="154"/>
      <c r="QJL15" s="154"/>
      <c r="QJM15" s="154"/>
      <c r="QJN15" s="154"/>
      <c r="QJO15" s="154"/>
      <c r="QJP15" s="154"/>
      <c r="QJQ15" s="154"/>
      <c r="QJR15" s="154"/>
      <c r="QJS15" s="154"/>
      <c r="QJT15" s="154"/>
      <c r="QJU15" s="154"/>
      <c r="QJV15" s="154"/>
      <c r="QJW15" s="154"/>
      <c r="QJX15" s="154"/>
      <c r="QJY15" s="154"/>
      <c r="QJZ15" s="154"/>
      <c r="QKA15" s="154"/>
      <c r="QKB15" s="154"/>
      <c r="QKC15" s="154"/>
      <c r="QKD15" s="154"/>
      <c r="QKE15" s="154"/>
      <c r="QKF15" s="154"/>
      <c r="QKG15" s="154"/>
      <c r="QKH15" s="154"/>
      <c r="QKI15" s="154"/>
      <c r="QKJ15" s="154"/>
      <c r="QKK15" s="154"/>
      <c r="QKL15" s="154"/>
      <c r="QKM15" s="154"/>
      <c r="QKN15" s="154"/>
      <c r="QKO15" s="154"/>
      <c r="QKP15" s="154"/>
      <c r="QKQ15" s="154"/>
      <c r="QKR15" s="154"/>
      <c r="QKS15" s="154"/>
      <c r="QKT15" s="154"/>
      <c r="QKU15" s="154"/>
      <c r="QKV15" s="154"/>
      <c r="QKW15" s="154"/>
      <c r="QKX15" s="154"/>
      <c r="QKY15" s="154"/>
      <c r="QKZ15" s="154"/>
      <c r="QLA15" s="154"/>
      <c r="QLB15" s="154"/>
      <c r="QLC15" s="154"/>
      <c r="QLD15" s="154"/>
      <c r="QLE15" s="154"/>
      <c r="QLF15" s="154"/>
      <c r="QLG15" s="154"/>
      <c r="QLH15" s="154"/>
      <c r="QLI15" s="154"/>
      <c r="QLJ15" s="154"/>
      <c r="QLK15" s="154"/>
      <c r="QLL15" s="154"/>
      <c r="QLM15" s="154"/>
      <c r="QLN15" s="154"/>
      <c r="QLO15" s="154"/>
      <c r="QLP15" s="154"/>
      <c r="QLQ15" s="154"/>
      <c r="QLR15" s="154"/>
      <c r="QLS15" s="154"/>
      <c r="QLT15" s="154"/>
      <c r="QLU15" s="154"/>
      <c r="QLV15" s="154"/>
      <c r="QLW15" s="154"/>
      <c r="QLX15" s="154"/>
      <c r="QLY15" s="154"/>
      <c r="QLZ15" s="154"/>
      <c r="QMA15" s="154"/>
      <c r="QMB15" s="154"/>
      <c r="QMC15" s="154"/>
      <c r="QMD15" s="154"/>
      <c r="QME15" s="154"/>
      <c r="QMF15" s="154"/>
      <c r="QMG15" s="154"/>
      <c r="QMH15" s="154"/>
      <c r="QMI15" s="154"/>
      <c r="QMJ15" s="154"/>
      <c r="QMK15" s="154"/>
      <c r="QML15" s="154"/>
      <c r="QMM15" s="154"/>
      <c r="QMN15" s="154"/>
      <c r="QMO15" s="154"/>
      <c r="QMP15" s="154"/>
      <c r="QMQ15" s="154"/>
      <c r="QMR15" s="154"/>
      <c r="QMS15" s="154"/>
      <c r="QMT15" s="154"/>
      <c r="QMU15" s="154"/>
      <c r="QMV15" s="154"/>
      <c r="QMW15" s="154"/>
      <c r="QMX15" s="154"/>
      <c r="QMY15" s="154"/>
      <c r="QMZ15" s="154"/>
      <c r="QNA15" s="154"/>
      <c r="QNB15" s="154"/>
      <c r="QNC15" s="154"/>
      <c r="QND15" s="154"/>
      <c r="QNE15" s="154"/>
      <c r="QNF15" s="154"/>
      <c r="QNG15" s="154"/>
      <c r="QNH15" s="154"/>
      <c r="QNI15" s="154"/>
      <c r="QNJ15" s="154"/>
      <c r="QNK15" s="154"/>
      <c r="QNL15" s="154"/>
      <c r="QNM15" s="154"/>
      <c r="QNN15" s="154"/>
      <c r="QNO15" s="154"/>
      <c r="QNP15" s="154"/>
      <c r="QNQ15" s="154"/>
      <c r="QNR15" s="154"/>
      <c r="QNS15" s="154"/>
      <c r="QNT15" s="154"/>
      <c r="QNU15" s="154"/>
      <c r="QNV15" s="154"/>
      <c r="QNW15" s="154"/>
      <c r="QNX15" s="154"/>
      <c r="QNY15" s="154"/>
      <c r="QNZ15" s="154"/>
      <c r="QOA15" s="154"/>
      <c r="QOB15" s="154"/>
      <c r="QOC15" s="154"/>
      <c r="QOD15" s="154"/>
      <c r="QOE15" s="154"/>
      <c r="QOF15" s="154"/>
      <c r="QOG15" s="154"/>
      <c r="QOH15" s="154"/>
      <c r="QOI15" s="154"/>
      <c r="QOJ15" s="154"/>
      <c r="QOK15" s="154"/>
      <c r="QOL15" s="154"/>
      <c r="QOM15" s="154"/>
      <c r="QON15" s="154"/>
      <c r="QOO15" s="154"/>
      <c r="QOP15" s="154"/>
      <c r="QOQ15" s="154"/>
      <c r="QOR15" s="154"/>
      <c r="QOS15" s="154"/>
      <c r="QOT15" s="154"/>
      <c r="QOU15" s="154"/>
      <c r="QOV15" s="154"/>
      <c r="QOW15" s="154"/>
      <c r="QOX15" s="154"/>
      <c r="QOY15" s="154"/>
      <c r="QOZ15" s="154"/>
      <c r="QPA15" s="154"/>
      <c r="QPB15" s="154"/>
      <c r="QPC15" s="154"/>
      <c r="QPD15" s="154"/>
      <c r="QPE15" s="154"/>
      <c r="QPF15" s="154"/>
      <c r="QPG15" s="154"/>
      <c r="QPH15" s="154"/>
      <c r="QPI15" s="154"/>
      <c r="QPJ15" s="154"/>
      <c r="QPK15" s="154"/>
      <c r="QPL15" s="154"/>
      <c r="QPM15" s="154"/>
      <c r="QPN15" s="154"/>
      <c r="QPO15" s="154"/>
      <c r="QPP15" s="154"/>
      <c r="QPQ15" s="154"/>
      <c r="QPR15" s="154"/>
      <c r="QPS15" s="154"/>
      <c r="QPT15" s="154"/>
      <c r="QPU15" s="154"/>
      <c r="QPV15" s="154"/>
      <c r="QPW15" s="154"/>
      <c r="QPX15" s="154"/>
      <c r="QPY15" s="154"/>
      <c r="QPZ15" s="154"/>
      <c r="QQA15" s="154"/>
      <c r="QQB15" s="154"/>
      <c r="QQC15" s="154"/>
      <c r="QQD15" s="154"/>
      <c r="QQE15" s="154"/>
      <c r="QQF15" s="154"/>
      <c r="QQG15" s="154"/>
      <c r="QQH15" s="154"/>
      <c r="QQI15" s="154"/>
      <c r="QQJ15" s="154"/>
      <c r="QQK15" s="154"/>
      <c r="QQL15" s="154"/>
      <c r="QQM15" s="154"/>
      <c r="QQN15" s="154"/>
      <c r="QQO15" s="154"/>
      <c r="QQP15" s="154"/>
      <c r="QQQ15" s="154"/>
      <c r="QQR15" s="154"/>
      <c r="QQS15" s="154"/>
      <c r="QQT15" s="154"/>
      <c r="QQU15" s="154"/>
      <c r="QQV15" s="154"/>
      <c r="QQW15" s="154"/>
      <c r="QQX15" s="154"/>
      <c r="QQY15" s="154"/>
      <c r="QQZ15" s="154"/>
      <c r="QRA15" s="154"/>
      <c r="QRB15" s="154"/>
      <c r="QRC15" s="154"/>
      <c r="QRD15" s="154"/>
      <c r="QRE15" s="154"/>
      <c r="QRF15" s="154"/>
      <c r="QRG15" s="154"/>
      <c r="QRH15" s="154"/>
      <c r="QRI15" s="154"/>
      <c r="QRJ15" s="154"/>
      <c r="QRK15" s="154"/>
      <c r="QRL15" s="154"/>
      <c r="QRM15" s="154"/>
      <c r="QRN15" s="154"/>
      <c r="QRO15" s="154"/>
      <c r="QRP15" s="154"/>
      <c r="QRQ15" s="154"/>
      <c r="QRR15" s="154"/>
      <c r="QRS15" s="154"/>
      <c r="QRT15" s="154"/>
      <c r="QRU15" s="154"/>
      <c r="QRV15" s="154"/>
      <c r="QRW15" s="154"/>
      <c r="QRX15" s="154"/>
      <c r="QRY15" s="154"/>
      <c r="QRZ15" s="154"/>
      <c r="QSA15" s="154"/>
      <c r="QSB15" s="154"/>
      <c r="QSC15" s="154"/>
      <c r="QSD15" s="154"/>
      <c r="QSE15" s="154"/>
      <c r="QSF15" s="154"/>
      <c r="QSG15" s="154"/>
      <c r="QSH15" s="154"/>
      <c r="QSI15" s="154"/>
      <c r="QSJ15" s="154"/>
      <c r="QSK15" s="154"/>
      <c r="QSL15" s="154"/>
      <c r="QSM15" s="154"/>
      <c r="QSN15" s="154"/>
      <c r="QSO15" s="154"/>
      <c r="QSP15" s="154"/>
      <c r="QSQ15" s="154"/>
      <c r="QSR15" s="154"/>
      <c r="QSS15" s="154"/>
      <c r="QST15" s="154"/>
      <c r="QSU15" s="154"/>
      <c r="QSV15" s="154"/>
      <c r="QSW15" s="154"/>
      <c r="QSX15" s="154"/>
      <c r="QSY15" s="154"/>
      <c r="QSZ15" s="154"/>
      <c r="QTA15" s="154"/>
      <c r="QTB15" s="154"/>
      <c r="QTC15" s="154"/>
      <c r="QTD15" s="154"/>
      <c r="QTE15" s="154"/>
      <c r="QTF15" s="154"/>
      <c r="QTG15" s="154"/>
      <c r="QTH15" s="154"/>
      <c r="QTI15" s="154"/>
      <c r="QTJ15" s="154"/>
      <c r="QTK15" s="154"/>
      <c r="QTL15" s="154"/>
      <c r="QTM15" s="154"/>
      <c r="QTN15" s="154"/>
      <c r="QTO15" s="154"/>
      <c r="QTP15" s="154"/>
      <c r="QTQ15" s="154"/>
      <c r="QTR15" s="154"/>
      <c r="QTS15" s="154"/>
      <c r="QTT15" s="154"/>
      <c r="QTU15" s="154"/>
      <c r="QTV15" s="154"/>
      <c r="QTW15" s="154"/>
      <c r="QTX15" s="154"/>
      <c r="QTY15" s="154"/>
      <c r="QTZ15" s="154"/>
      <c r="QUA15" s="154"/>
      <c r="QUB15" s="154"/>
      <c r="QUC15" s="154"/>
      <c r="QUD15" s="154"/>
      <c r="QUE15" s="154"/>
      <c r="QUF15" s="154"/>
      <c r="QUG15" s="154"/>
      <c r="QUH15" s="154"/>
      <c r="QUI15" s="154"/>
      <c r="QUJ15" s="154"/>
      <c r="QUK15" s="154"/>
      <c r="QUL15" s="154"/>
      <c r="QUM15" s="154"/>
      <c r="QUN15" s="154"/>
      <c r="QUO15" s="154"/>
      <c r="QUP15" s="154"/>
      <c r="QUQ15" s="154"/>
      <c r="QUR15" s="154"/>
      <c r="QUS15" s="154"/>
      <c r="QUT15" s="154"/>
      <c r="QUU15" s="154"/>
      <c r="QUV15" s="154"/>
      <c r="QUW15" s="154"/>
      <c r="QUX15" s="154"/>
      <c r="QUY15" s="154"/>
      <c r="QUZ15" s="154"/>
      <c r="QVA15" s="154"/>
      <c r="QVB15" s="154"/>
      <c r="QVC15" s="154"/>
      <c r="QVD15" s="154"/>
      <c r="QVE15" s="154"/>
      <c r="QVF15" s="154"/>
      <c r="QVG15" s="154"/>
      <c r="QVH15" s="154"/>
      <c r="QVI15" s="154"/>
      <c r="QVJ15" s="154"/>
      <c r="QVK15" s="154"/>
      <c r="QVL15" s="154"/>
      <c r="QVM15" s="154"/>
      <c r="QVN15" s="154"/>
      <c r="QVO15" s="154"/>
      <c r="QVP15" s="154"/>
      <c r="QVQ15" s="154"/>
      <c r="QVR15" s="154"/>
      <c r="QVS15" s="154"/>
      <c r="QVT15" s="154"/>
      <c r="QVU15" s="154"/>
      <c r="QVV15" s="154"/>
      <c r="QVW15" s="154"/>
      <c r="QVX15" s="154"/>
      <c r="QVY15" s="154"/>
      <c r="QVZ15" s="154"/>
      <c r="QWA15" s="154"/>
      <c r="QWB15" s="154"/>
      <c r="QWC15" s="154"/>
      <c r="QWD15" s="154"/>
      <c r="QWE15" s="154"/>
      <c r="QWF15" s="154"/>
      <c r="QWG15" s="154"/>
      <c r="QWH15" s="154"/>
      <c r="QWI15" s="154"/>
      <c r="QWJ15" s="154"/>
      <c r="QWK15" s="154"/>
      <c r="QWL15" s="154"/>
      <c r="QWM15" s="154"/>
      <c r="QWN15" s="154"/>
      <c r="QWO15" s="154"/>
      <c r="QWP15" s="154"/>
      <c r="QWQ15" s="154"/>
      <c r="QWR15" s="154"/>
      <c r="QWS15" s="154"/>
      <c r="QWT15" s="154"/>
      <c r="QWU15" s="154"/>
      <c r="QWV15" s="154"/>
      <c r="QWW15" s="154"/>
      <c r="QWX15" s="154"/>
      <c r="QWY15" s="154"/>
      <c r="QWZ15" s="154"/>
      <c r="QXA15" s="154"/>
      <c r="QXB15" s="154"/>
      <c r="QXC15" s="154"/>
      <c r="QXD15" s="154"/>
      <c r="QXE15" s="154"/>
      <c r="QXF15" s="154"/>
      <c r="QXG15" s="154"/>
      <c r="QXH15" s="154"/>
      <c r="QXI15" s="154"/>
      <c r="QXJ15" s="154"/>
      <c r="QXK15" s="154"/>
      <c r="QXL15" s="154"/>
      <c r="QXM15" s="154"/>
      <c r="QXN15" s="154"/>
      <c r="QXO15" s="154"/>
      <c r="QXP15" s="154"/>
      <c r="QXQ15" s="154"/>
      <c r="QXR15" s="154"/>
      <c r="QXS15" s="154"/>
      <c r="QXT15" s="154"/>
      <c r="QXU15" s="154"/>
      <c r="QXV15" s="154"/>
      <c r="QXW15" s="154"/>
      <c r="QXX15" s="154"/>
      <c r="QXY15" s="154"/>
      <c r="QXZ15" s="154"/>
      <c r="QYA15" s="154"/>
      <c r="QYB15" s="154"/>
      <c r="QYC15" s="154"/>
      <c r="QYD15" s="154"/>
      <c r="QYE15" s="154"/>
      <c r="QYF15" s="154"/>
      <c r="QYG15" s="154"/>
      <c r="QYH15" s="154"/>
      <c r="QYI15" s="154"/>
      <c r="QYJ15" s="154"/>
      <c r="QYK15" s="154"/>
      <c r="QYL15" s="154"/>
      <c r="QYM15" s="154"/>
      <c r="QYN15" s="154"/>
      <c r="QYO15" s="154"/>
      <c r="QYP15" s="154"/>
      <c r="QYQ15" s="154"/>
      <c r="QYR15" s="154"/>
      <c r="QYS15" s="154"/>
      <c r="QYT15" s="154"/>
      <c r="QYU15" s="154"/>
      <c r="QYV15" s="154"/>
      <c r="QYW15" s="154"/>
      <c r="QYX15" s="154"/>
      <c r="QYY15" s="154"/>
      <c r="QYZ15" s="154"/>
      <c r="QZA15" s="154"/>
      <c r="QZB15" s="154"/>
      <c r="QZC15" s="154"/>
      <c r="QZD15" s="154"/>
      <c r="QZE15" s="154"/>
      <c r="QZF15" s="154"/>
      <c r="QZG15" s="154"/>
      <c r="QZH15" s="154"/>
      <c r="QZI15" s="154"/>
      <c r="QZJ15" s="154"/>
      <c r="QZK15" s="154"/>
      <c r="QZL15" s="154"/>
      <c r="QZM15" s="154"/>
      <c r="QZN15" s="154"/>
      <c r="QZO15" s="154"/>
      <c r="QZP15" s="154"/>
      <c r="QZQ15" s="154"/>
      <c r="QZR15" s="154"/>
      <c r="QZS15" s="154"/>
      <c r="QZT15" s="154"/>
      <c r="QZU15" s="154"/>
      <c r="QZV15" s="154"/>
      <c r="QZW15" s="154"/>
      <c r="QZX15" s="154"/>
      <c r="QZY15" s="154"/>
      <c r="QZZ15" s="154"/>
      <c r="RAA15" s="154"/>
      <c r="RAB15" s="154"/>
      <c r="RAC15" s="154"/>
      <c r="RAD15" s="154"/>
      <c r="RAE15" s="154"/>
      <c r="RAF15" s="154"/>
      <c r="RAG15" s="154"/>
      <c r="RAH15" s="154"/>
      <c r="RAI15" s="154"/>
      <c r="RAJ15" s="154"/>
      <c r="RAK15" s="154"/>
      <c r="RAL15" s="154"/>
      <c r="RAM15" s="154"/>
      <c r="RAN15" s="154"/>
      <c r="RAO15" s="154"/>
      <c r="RAP15" s="154"/>
      <c r="RAQ15" s="154"/>
      <c r="RAR15" s="154"/>
      <c r="RAS15" s="154"/>
      <c r="RAT15" s="154"/>
      <c r="RAU15" s="154"/>
      <c r="RAV15" s="154"/>
      <c r="RAW15" s="154"/>
      <c r="RAX15" s="154"/>
      <c r="RAY15" s="154"/>
      <c r="RAZ15" s="154"/>
      <c r="RBA15" s="154"/>
      <c r="RBB15" s="154"/>
      <c r="RBC15" s="154"/>
      <c r="RBD15" s="154"/>
      <c r="RBE15" s="154"/>
      <c r="RBF15" s="154"/>
      <c r="RBG15" s="154"/>
      <c r="RBH15" s="154"/>
      <c r="RBI15" s="154"/>
      <c r="RBJ15" s="154"/>
      <c r="RBK15" s="154"/>
      <c r="RBL15" s="154"/>
      <c r="RBM15" s="154"/>
      <c r="RBN15" s="154"/>
      <c r="RBO15" s="154"/>
      <c r="RBP15" s="154"/>
      <c r="RBQ15" s="154"/>
      <c r="RBR15" s="154"/>
      <c r="RBS15" s="154"/>
      <c r="RBT15" s="154"/>
      <c r="RBU15" s="154"/>
      <c r="RBV15" s="154"/>
      <c r="RBW15" s="154"/>
      <c r="RBX15" s="154"/>
      <c r="RBY15" s="154"/>
      <c r="RBZ15" s="154"/>
      <c r="RCA15" s="154"/>
      <c r="RCB15" s="154"/>
      <c r="RCC15" s="154"/>
      <c r="RCD15" s="154"/>
      <c r="RCE15" s="154"/>
      <c r="RCF15" s="154"/>
      <c r="RCG15" s="154"/>
      <c r="RCH15" s="154"/>
      <c r="RCI15" s="154"/>
      <c r="RCJ15" s="154"/>
      <c r="RCK15" s="154"/>
      <c r="RCL15" s="154"/>
      <c r="RCM15" s="154"/>
      <c r="RCN15" s="154"/>
      <c r="RCO15" s="154"/>
      <c r="RCP15" s="154"/>
      <c r="RCQ15" s="154"/>
      <c r="RCR15" s="154"/>
      <c r="RCS15" s="154"/>
      <c r="RCT15" s="154"/>
      <c r="RCU15" s="154"/>
      <c r="RCV15" s="154"/>
      <c r="RCW15" s="154"/>
      <c r="RCX15" s="154"/>
      <c r="RCY15" s="154"/>
      <c r="RCZ15" s="154"/>
      <c r="RDA15" s="154"/>
      <c r="RDB15" s="154"/>
      <c r="RDC15" s="154"/>
      <c r="RDD15" s="154"/>
      <c r="RDE15" s="154"/>
      <c r="RDF15" s="154"/>
      <c r="RDG15" s="154"/>
      <c r="RDH15" s="154"/>
      <c r="RDI15" s="154"/>
      <c r="RDJ15" s="154"/>
      <c r="RDK15" s="154"/>
      <c r="RDL15" s="154"/>
      <c r="RDM15" s="154"/>
      <c r="RDN15" s="154"/>
      <c r="RDO15" s="154"/>
      <c r="RDP15" s="154"/>
      <c r="RDQ15" s="154"/>
      <c r="RDR15" s="154"/>
      <c r="RDS15" s="154"/>
      <c r="RDT15" s="154"/>
      <c r="RDU15" s="154"/>
      <c r="RDV15" s="154"/>
      <c r="RDW15" s="154"/>
      <c r="RDX15" s="154"/>
      <c r="RDY15" s="154"/>
      <c r="RDZ15" s="154"/>
      <c r="REA15" s="154"/>
      <c r="REB15" s="154"/>
      <c r="REC15" s="154"/>
      <c r="RED15" s="154"/>
      <c r="REE15" s="154"/>
      <c r="REF15" s="154"/>
      <c r="REG15" s="154"/>
      <c r="REH15" s="154"/>
      <c r="REI15" s="154"/>
      <c r="REJ15" s="154"/>
      <c r="REK15" s="154"/>
      <c r="REL15" s="154"/>
      <c r="REM15" s="154"/>
      <c r="REN15" s="154"/>
      <c r="REO15" s="154"/>
      <c r="REP15" s="154"/>
      <c r="REQ15" s="154"/>
      <c r="RER15" s="154"/>
      <c r="RES15" s="154"/>
      <c r="RET15" s="154"/>
      <c r="REU15" s="154"/>
      <c r="REV15" s="154"/>
      <c r="REW15" s="154"/>
      <c r="REX15" s="154"/>
      <c r="REY15" s="154"/>
      <c r="REZ15" s="154"/>
      <c r="RFA15" s="154"/>
      <c r="RFB15" s="154"/>
      <c r="RFC15" s="154"/>
      <c r="RFD15" s="154"/>
      <c r="RFE15" s="154"/>
      <c r="RFF15" s="154"/>
      <c r="RFG15" s="154"/>
      <c r="RFH15" s="154"/>
      <c r="RFI15" s="154"/>
      <c r="RFJ15" s="154"/>
      <c r="RFK15" s="154"/>
      <c r="RFL15" s="154"/>
      <c r="RFM15" s="154"/>
      <c r="RFN15" s="154"/>
      <c r="RFO15" s="154"/>
      <c r="RFP15" s="154"/>
      <c r="RFQ15" s="154"/>
      <c r="RFR15" s="154"/>
      <c r="RFS15" s="154"/>
      <c r="RFT15" s="154"/>
      <c r="RFU15" s="154"/>
      <c r="RFV15" s="154"/>
      <c r="RFW15" s="154"/>
      <c r="RFX15" s="154"/>
      <c r="RFY15" s="154"/>
      <c r="RFZ15" s="154"/>
      <c r="RGA15" s="154"/>
      <c r="RGB15" s="154"/>
      <c r="RGC15" s="154"/>
      <c r="RGD15" s="154"/>
      <c r="RGE15" s="154"/>
      <c r="RGF15" s="154"/>
      <c r="RGG15" s="154"/>
      <c r="RGH15" s="154"/>
      <c r="RGI15" s="154"/>
      <c r="RGJ15" s="154"/>
      <c r="RGK15" s="154"/>
      <c r="RGL15" s="154"/>
      <c r="RGM15" s="154"/>
      <c r="RGN15" s="154"/>
      <c r="RGO15" s="154"/>
      <c r="RGP15" s="154"/>
      <c r="RGQ15" s="154"/>
      <c r="RGR15" s="154"/>
      <c r="RGS15" s="154"/>
      <c r="RGT15" s="154"/>
      <c r="RGU15" s="154"/>
      <c r="RGV15" s="154"/>
      <c r="RGW15" s="154"/>
      <c r="RGX15" s="154"/>
      <c r="RGY15" s="154"/>
      <c r="RGZ15" s="154"/>
      <c r="RHA15" s="154"/>
      <c r="RHB15" s="154"/>
      <c r="RHC15" s="154"/>
      <c r="RHD15" s="154"/>
      <c r="RHE15" s="154"/>
      <c r="RHF15" s="154"/>
      <c r="RHG15" s="154"/>
      <c r="RHH15" s="154"/>
      <c r="RHI15" s="154"/>
      <c r="RHJ15" s="154"/>
      <c r="RHK15" s="154"/>
      <c r="RHL15" s="154"/>
      <c r="RHM15" s="154"/>
      <c r="RHN15" s="154"/>
      <c r="RHO15" s="154"/>
      <c r="RHP15" s="154"/>
      <c r="RHQ15" s="154"/>
      <c r="RHR15" s="154"/>
      <c r="RHS15" s="154"/>
      <c r="RHT15" s="154"/>
      <c r="RHU15" s="154"/>
      <c r="RHV15" s="154"/>
      <c r="RHW15" s="154"/>
      <c r="RHX15" s="154"/>
      <c r="RHY15" s="154"/>
      <c r="RHZ15" s="154"/>
      <c r="RIA15" s="154"/>
      <c r="RIB15" s="154"/>
      <c r="RIC15" s="154"/>
      <c r="RID15" s="154"/>
      <c r="RIE15" s="154"/>
      <c r="RIF15" s="154"/>
      <c r="RIG15" s="154"/>
      <c r="RIH15" s="154"/>
      <c r="RII15" s="154"/>
      <c r="RIJ15" s="154"/>
      <c r="RIK15" s="154"/>
      <c r="RIL15" s="154"/>
      <c r="RIM15" s="154"/>
      <c r="RIN15" s="154"/>
      <c r="RIO15" s="154"/>
      <c r="RIP15" s="154"/>
      <c r="RIQ15" s="154"/>
      <c r="RIR15" s="154"/>
      <c r="RIS15" s="154"/>
      <c r="RIT15" s="154"/>
      <c r="RIU15" s="154"/>
      <c r="RIV15" s="154"/>
      <c r="RIW15" s="154"/>
      <c r="RIX15" s="154"/>
      <c r="RIY15" s="154"/>
      <c r="RIZ15" s="154"/>
      <c r="RJA15" s="154"/>
      <c r="RJB15" s="154"/>
      <c r="RJC15" s="154"/>
      <c r="RJD15" s="154"/>
      <c r="RJE15" s="154"/>
      <c r="RJF15" s="154"/>
      <c r="RJG15" s="154"/>
      <c r="RJH15" s="154"/>
      <c r="RJI15" s="154"/>
      <c r="RJJ15" s="154"/>
      <c r="RJK15" s="154"/>
      <c r="RJL15" s="154"/>
      <c r="RJM15" s="154"/>
      <c r="RJN15" s="154"/>
      <c r="RJO15" s="154"/>
      <c r="RJP15" s="154"/>
      <c r="RJQ15" s="154"/>
      <c r="RJR15" s="154"/>
      <c r="RJS15" s="154"/>
      <c r="RJT15" s="154"/>
      <c r="RJU15" s="154"/>
      <c r="RJV15" s="154"/>
      <c r="RJW15" s="154"/>
      <c r="RJX15" s="154"/>
      <c r="RJY15" s="154"/>
      <c r="RJZ15" s="154"/>
      <c r="RKA15" s="154"/>
      <c r="RKB15" s="154"/>
      <c r="RKC15" s="154"/>
      <c r="RKD15" s="154"/>
      <c r="RKE15" s="154"/>
      <c r="RKF15" s="154"/>
      <c r="RKG15" s="154"/>
      <c r="RKH15" s="154"/>
      <c r="RKI15" s="154"/>
      <c r="RKJ15" s="154"/>
      <c r="RKK15" s="154"/>
      <c r="RKL15" s="154"/>
      <c r="RKM15" s="154"/>
      <c r="RKN15" s="154"/>
      <c r="RKO15" s="154"/>
      <c r="RKP15" s="154"/>
      <c r="RKQ15" s="154"/>
      <c r="RKR15" s="154"/>
      <c r="RKS15" s="154"/>
      <c r="RKT15" s="154"/>
      <c r="RKU15" s="154"/>
      <c r="RKV15" s="154"/>
      <c r="RKW15" s="154"/>
      <c r="RKX15" s="154"/>
      <c r="RKY15" s="154"/>
      <c r="RKZ15" s="154"/>
      <c r="RLA15" s="154"/>
      <c r="RLB15" s="154"/>
      <c r="RLC15" s="154"/>
      <c r="RLD15" s="154"/>
      <c r="RLE15" s="154"/>
      <c r="RLF15" s="154"/>
      <c r="RLG15" s="154"/>
      <c r="RLH15" s="154"/>
      <c r="RLI15" s="154"/>
      <c r="RLJ15" s="154"/>
      <c r="RLK15" s="154"/>
      <c r="RLL15" s="154"/>
      <c r="RLM15" s="154"/>
      <c r="RLN15" s="154"/>
      <c r="RLO15" s="154"/>
      <c r="RLP15" s="154"/>
      <c r="RLQ15" s="154"/>
      <c r="RLR15" s="154"/>
      <c r="RLS15" s="154"/>
      <c r="RLT15" s="154"/>
      <c r="RLU15" s="154"/>
      <c r="RLV15" s="154"/>
      <c r="RLW15" s="154"/>
      <c r="RLX15" s="154"/>
      <c r="RLY15" s="154"/>
      <c r="RLZ15" s="154"/>
      <c r="RMA15" s="154"/>
      <c r="RMB15" s="154"/>
      <c r="RMC15" s="154"/>
      <c r="RMD15" s="154"/>
      <c r="RME15" s="154"/>
      <c r="RMF15" s="154"/>
      <c r="RMG15" s="154"/>
      <c r="RMH15" s="154"/>
      <c r="RMI15" s="154"/>
      <c r="RMJ15" s="154"/>
      <c r="RMK15" s="154"/>
      <c r="RML15" s="154"/>
      <c r="RMM15" s="154"/>
      <c r="RMN15" s="154"/>
      <c r="RMO15" s="154"/>
      <c r="RMP15" s="154"/>
      <c r="RMQ15" s="154"/>
      <c r="RMR15" s="154"/>
      <c r="RMS15" s="154"/>
      <c r="RMT15" s="154"/>
      <c r="RMU15" s="154"/>
      <c r="RMV15" s="154"/>
      <c r="RMW15" s="154"/>
      <c r="RMX15" s="154"/>
      <c r="RMY15" s="154"/>
      <c r="RMZ15" s="154"/>
      <c r="RNA15" s="154"/>
      <c r="RNB15" s="154"/>
      <c r="RNC15" s="154"/>
      <c r="RND15" s="154"/>
      <c r="RNE15" s="154"/>
      <c r="RNF15" s="154"/>
      <c r="RNG15" s="154"/>
      <c r="RNH15" s="154"/>
      <c r="RNI15" s="154"/>
      <c r="RNJ15" s="154"/>
      <c r="RNK15" s="154"/>
      <c r="RNL15" s="154"/>
      <c r="RNM15" s="154"/>
      <c r="RNN15" s="154"/>
      <c r="RNO15" s="154"/>
      <c r="RNP15" s="154"/>
      <c r="RNQ15" s="154"/>
      <c r="RNR15" s="154"/>
      <c r="RNS15" s="154"/>
      <c r="RNT15" s="154"/>
      <c r="RNU15" s="154"/>
      <c r="RNV15" s="154"/>
      <c r="RNW15" s="154"/>
      <c r="RNX15" s="154"/>
      <c r="RNY15" s="154"/>
      <c r="RNZ15" s="154"/>
      <c r="ROA15" s="154"/>
      <c r="ROB15" s="154"/>
      <c r="ROC15" s="154"/>
      <c r="ROD15" s="154"/>
      <c r="ROE15" s="154"/>
      <c r="ROF15" s="154"/>
      <c r="ROG15" s="154"/>
      <c r="ROH15" s="154"/>
      <c r="ROI15" s="154"/>
      <c r="ROJ15" s="154"/>
      <c r="ROK15" s="154"/>
      <c r="ROL15" s="154"/>
      <c r="ROM15" s="154"/>
      <c r="RON15" s="154"/>
      <c r="ROO15" s="154"/>
      <c r="ROP15" s="154"/>
      <c r="ROQ15" s="154"/>
      <c r="ROR15" s="154"/>
      <c r="ROS15" s="154"/>
      <c r="ROT15" s="154"/>
      <c r="ROU15" s="154"/>
      <c r="ROV15" s="154"/>
      <c r="ROW15" s="154"/>
      <c r="ROX15" s="154"/>
      <c r="ROY15" s="154"/>
      <c r="ROZ15" s="154"/>
      <c r="RPA15" s="154"/>
      <c r="RPB15" s="154"/>
      <c r="RPC15" s="154"/>
      <c r="RPD15" s="154"/>
      <c r="RPE15" s="154"/>
      <c r="RPF15" s="154"/>
      <c r="RPG15" s="154"/>
      <c r="RPH15" s="154"/>
      <c r="RPI15" s="154"/>
      <c r="RPJ15" s="154"/>
      <c r="RPK15" s="154"/>
      <c r="RPL15" s="154"/>
      <c r="RPM15" s="154"/>
      <c r="RPN15" s="154"/>
      <c r="RPO15" s="154"/>
      <c r="RPP15" s="154"/>
      <c r="RPQ15" s="154"/>
      <c r="RPR15" s="154"/>
      <c r="RPS15" s="154"/>
      <c r="RPT15" s="154"/>
      <c r="RPU15" s="154"/>
      <c r="RPV15" s="154"/>
      <c r="RPW15" s="154"/>
      <c r="RPX15" s="154"/>
      <c r="RPY15" s="154"/>
      <c r="RPZ15" s="154"/>
      <c r="RQA15" s="154"/>
      <c r="RQB15" s="154"/>
      <c r="RQC15" s="154"/>
      <c r="RQD15" s="154"/>
      <c r="RQE15" s="154"/>
      <c r="RQF15" s="154"/>
      <c r="RQG15" s="154"/>
      <c r="RQH15" s="154"/>
      <c r="RQI15" s="154"/>
      <c r="RQJ15" s="154"/>
      <c r="RQK15" s="154"/>
      <c r="RQL15" s="154"/>
      <c r="RQM15" s="154"/>
      <c r="RQN15" s="154"/>
      <c r="RQO15" s="154"/>
      <c r="RQP15" s="154"/>
      <c r="RQQ15" s="154"/>
      <c r="RQR15" s="154"/>
      <c r="RQS15" s="154"/>
      <c r="RQT15" s="154"/>
      <c r="RQU15" s="154"/>
      <c r="RQV15" s="154"/>
      <c r="RQW15" s="154"/>
      <c r="RQX15" s="154"/>
      <c r="RQY15" s="154"/>
      <c r="RQZ15" s="154"/>
      <c r="RRA15" s="154"/>
      <c r="RRB15" s="154"/>
      <c r="RRC15" s="154"/>
      <c r="RRD15" s="154"/>
      <c r="RRE15" s="154"/>
      <c r="RRF15" s="154"/>
      <c r="RRG15" s="154"/>
      <c r="RRH15" s="154"/>
      <c r="RRI15" s="154"/>
      <c r="RRJ15" s="154"/>
      <c r="RRK15" s="154"/>
      <c r="RRL15" s="154"/>
      <c r="RRM15" s="154"/>
      <c r="RRN15" s="154"/>
      <c r="RRO15" s="154"/>
      <c r="RRP15" s="154"/>
      <c r="RRQ15" s="154"/>
      <c r="RRR15" s="154"/>
      <c r="RRS15" s="154"/>
      <c r="RRT15" s="154"/>
      <c r="RRU15" s="154"/>
      <c r="RRV15" s="154"/>
      <c r="RRW15" s="154"/>
      <c r="RRX15" s="154"/>
      <c r="RRY15" s="154"/>
      <c r="RRZ15" s="154"/>
      <c r="RSA15" s="154"/>
      <c r="RSB15" s="154"/>
      <c r="RSC15" s="154"/>
      <c r="RSD15" s="154"/>
      <c r="RSE15" s="154"/>
      <c r="RSF15" s="154"/>
      <c r="RSG15" s="154"/>
      <c r="RSH15" s="154"/>
      <c r="RSI15" s="154"/>
      <c r="RSJ15" s="154"/>
      <c r="RSK15" s="154"/>
      <c r="RSL15" s="154"/>
      <c r="RSM15" s="154"/>
      <c r="RSN15" s="154"/>
      <c r="RSO15" s="154"/>
      <c r="RSP15" s="154"/>
      <c r="RSQ15" s="154"/>
      <c r="RSR15" s="154"/>
      <c r="RSS15" s="154"/>
      <c r="RST15" s="154"/>
      <c r="RSU15" s="154"/>
      <c r="RSV15" s="154"/>
      <c r="RSW15" s="154"/>
      <c r="RSX15" s="154"/>
      <c r="RSY15" s="154"/>
      <c r="RSZ15" s="154"/>
      <c r="RTA15" s="154"/>
      <c r="RTB15" s="154"/>
      <c r="RTC15" s="154"/>
      <c r="RTD15" s="154"/>
      <c r="RTE15" s="154"/>
      <c r="RTF15" s="154"/>
      <c r="RTG15" s="154"/>
      <c r="RTH15" s="154"/>
      <c r="RTI15" s="154"/>
      <c r="RTJ15" s="154"/>
      <c r="RTK15" s="154"/>
      <c r="RTL15" s="154"/>
      <c r="RTM15" s="154"/>
      <c r="RTN15" s="154"/>
      <c r="RTO15" s="154"/>
      <c r="RTP15" s="154"/>
      <c r="RTQ15" s="154"/>
      <c r="RTR15" s="154"/>
      <c r="RTS15" s="154"/>
      <c r="RTT15" s="154"/>
      <c r="RTU15" s="154"/>
      <c r="RTV15" s="154"/>
      <c r="RTW15" s="154"/>
      <c r="RTX15" s="154"/>
      <c r="RTY15" s="154"/>
      <c r="RTZ15" s="154"/>
      <c r="RUA15" s="154"/>
      <c r="RUB15" s="154"/>
      <c r="RUC15" s="154"/>
      <c r="RUD15" s="154"/>
      <c r="RUE15" s="154"/>
      <c r="RUF15" s="154"/>
      <c r="RUG15" s="154"/>
      <c r="RUH15" s="154"/>
      <c r="RUI15" s="154"/>
      <c r="RUJ15" s="154"/>
      <c r="RUK15" s="154"/>
      <c r="RUL15" s="154"/>
      <c r="RUM15" s="154"/>
      <c r="RUN15" s="154"/>
      <c r="RUO15" s="154"/>
      <c r="RUP15" s="154"/>
      <c r="RUQ15" s="154"/>
      <c r="RUR15" s="154"/>
      <c r="RUS15" s="154"/>
      <c r="RUT15" s="154"/>
      <c r="RUU15" s="154"/>
      <c r="RUV15" s="154"/>
      <c r="RUW15" s="154"/>
      <c r="RUX15" s="154"/>
      <c r="RUY15" s="154"/>
      <c r="RUZ15" s="154"/>
      <c r="RVA15" s="154"/>
      <c r="RVB15" s="154"/>
      <c r="RVC15" s="154"/>
      <c r="RVD15" s="154"/>
      <c r="RVE15" s="154"/>
      <c r="RVF15" s="154"/>
      <c r="RVG15" s="154"/>
      <c r="RVH15" s="154"/>
      <c r="RVI15" s="154"/>
      <c r="RVJ15" s="154"/>
      <c r="RVK15" s="154"/>
      <c r="RVL15" s="154"/>
      <c r="RVM15" s="154"/>
      <c r="RVN15" s="154"/>
      <c r="RVO15" s="154"/>
      <c r="RVP15" s="154"/>
      <c r="RVQ15" s="154"/>
      <c r="RVR15" s="154"/>
      <c r="RVS15" s="154"/>
      <c r="RVT15" s="154"/>
      <c r="RVU15" s="154"/>
      <c r="RVV15" s="154"/>
      <c r="RVW15" s="154"/>
      <c r="RVX15" s="154"/>
      <c r="RVY15" s="154"/>
      <c r="RVZ15" s="154"/>
      <c r="RWA15" s="154"/>
      <c r="RWB15" s="154"/>
      <c r="RWC15" s="154"/>
      <c r="RWD15" s="154"/>
      <c r="RWE15" s="154"/>
      <c r="RWF15" s="154"/>
      <c r="RWG15" s="154"/>
      <c r="RWH15" s="154"/>
      <c r="RWI15" s="154"/>
      <c r="RWJ15" s="154"/>
      <c r="RWK15" s="154"/>
      <c r="RWL15" s="154"/>
      <c r="RWM15" s="154"/>
      <c r="RWN15" s="154"/>
      <c r="RWO15" s="154"/>
      <c r="RWP15" s="154"/>
      <c r="RWQ15" s="154"/>
      <c r="RWR15" s="154"/>
      <c r="RWS15" s="154"/>
      <c r="RWT15" s="154"/>
      <c r="RWU15" s="154"/>
      <c r="RWV15" s="154"/>
      <c r="RWW15" s="154"/>
      <c r="RWX15" s="154"/>
      <c r="RWY15" s="154"/>
      <c r="RWZ15" s="154"/>
      <c r="RXA15" s="154"/>
      <c r="RXB15" s="154"/>
      <c r="RXC15" s="154"/>
      <c r="RXD15" s="154"/>
      <c r="RXE15" s="154"/>
      <c r="RXF15" s="154"/>
      <c r="RXG15" s="154"/>
      <c r="RXH15" s="154"/>
      <c r="RXI15" s="154"/>
      <c r="RXJ15" s="154"/>
      <c r="RXK15" s="154"/>
      <c r="RXL15" s="154"/>
      <c r="RXM15" s="154"/>
      <c r="RXN15" s="154"/>
      <c r="RXO15" s="154"/>
      <c r="RXP15" s="154"/>
      <c r="RXQ15" s="154"/>
      <c r="RXR15" s="154"/>
      <c r="RXS15" s="154"/>
      <c r="RXT15" s="154"/>
      <c r="RXU15" s="154"/>
      <c r="RXV15" s="154"/>
      <c r="RXW15" s="154"/>
      <c r="RXX15" s="154"/>
      <c r="RXY15" s="154"/>
      <c r="RXZ15" s="154"/>
      <c r="RYA15" s="154"/>
      <c r="RYB15" s="154"/>
      <c r="RYC15" s="154"/>
      <c r="RYD15" s="154"/>
      <c r="RYE15" s="154"/>
      <c r="RYF15" s="154"/>
      <c r="RYG15" s="154"/>
      <c r="RYH15" s="154"/>
      <c r="RYI15" s="154"/>
      <c r="RYJ15" s="154"/>
      <c r="RYK15" s="154"/>
      <c r="RYL15" s="154"/>
      <c r="RYM15" s="154"/>
      <c r="RYN15" s="154"/>
      <c r="RYO15" s="154"/>
      <c r="RYP15" s="154"/>
      <c r="RYQ15" s="154"/>
      <c r="RYR15" s="154"/>
      <c r="RYS15" s="154"/>
      <c r="RYT15" s="154"/>
      <c r="RYU15" s="154"/>
      <c r="RYV15" s="154"/>
      <c r="RYW15" s="154"/>
      <c r="RYX15" s="154"/>
      <c r="RYY15" s="154"/>
      <c r="RYZ15" s="154"/>
      <c r="RZA15" s="154"/>
      <c r="RZB15" s="154"/>
      <c r="RZC15" s="154"/>
      <c r="RZD15" s="154"/>
      <c r="RZE15" s="154"/>
      <c r="RZF15" s="154"/>
      <c r="RZG15" s="154"/>
      <c r="RZH15" s="154"/>
      <c r="RZI15" s="154"/>
      <c r="RZJ15" s="154"/>
      <c r="RZK15" s="154"/>
      <c r="RZL15" s="154"/>
      <c r="RZM15" s="154"/>
      <c r="RZN15" s="154"/>
      <c r="RZO15" s="154"/>
      <c r="RZP15" s="154"/>
      <c r="RZQ15" s="154"/>
      <c r="RZR15" s="154"/>
      <c r="RZS15" s="154"/>
      <c r="RZT15" s="154"/>
      <c r="RZU15" s="154"/>
      <c r="RZV15" s="154"/>
      <c r="RZW15" s="154"/>
      <c r="RZX15" s="154"/>
      <c r="RZY15" s="154"/>
      <c r="RZZ15" s="154"/>
      <c r="SAA15" s="154"/>
      <c r="SAB15" s="154"/>
      <c r="SAC15" s="154"/>
      <c r="SAD15" s="154"/>
      <c r="SAE15" s="154"/>
      <c r="SAF15" s="154"/>
      <c r="SAG15" s="154"/>
      <c r="SAH15" s="154"/>
      <c r="SAI15" s="154"/>
      <c r="SAJ15" s="154"/>
      <c r="SAK15" s="154"/>
      <c r="SAL15" s="154"/>
      <c r="SAM15" s="154"/>
      <c r="SAN15" s="154"/>
      <c r="SAO15" s="154"/>
      <c r="SAP15" s="154"/>
      <c r="SAQ15" s="154"/>
      <c r="SAR15" s="154"/>
      <c r="SAS15" s="154"/>
      <c r="SAT15" s="154"/>
      <c r="SAU15" s="154"/>
      <c r="SAV15" s="154"/>
      <c r="SAW15" s="154"/>
      <c r="SAX15" s="154"/>
      <c r="SAY15" s="154"/>
      <c r="SAZ15" s="154"/>
      <c r="SBA15" s="154"/>
      <c r="SBB15" s="154"/>
      <c r="SBC15" s="154"/>
      <c r="SBD15" s="154"/>
      <c r="SBE15" s="154"/>
      <c r="SBF15" s="154"/>
      <c r="SBG15" s="154"/>
      <c r="SBH15" s="154"/>
      <c r="SBI15" s="154"/>
      <c r="SBJ15" s="154"/>
      <c r="SBK15" s="154"/>
      <c r="SBL15" s="154"/>
      <c r="SBM15" s="154"/>
      <c r="SBN15" s="154"/>
      <c r="SBO15" s="154"/>
      <c r="SBP15" s="154"/>
      <c r="SBQ15" s="154"/>
      <c r="SBR15" s="154"/>
      <c r="SBS15" s="154"/>
      <c r="SBT15" s="154"/>
      <c r="SBU15" s="154"/>
      <c r="SBV15" s="154"/>
      <c r="SBW15" s="154"/>
      <c r="SBX15" s="154"/>
      <c r="SBY15" s="154"/>
      <c r="SBZ15" s="154"/>
      <c r="SCA15" s="154"/>
      <c r="SCB15" s="154"/>
      <c r="SCC15" s="154"/>
      <c r="SCD15" s="154"/>
      <c r="SCE15" s="154"/>
      <c r="SCF15" s="154"/>
      <c r="SCG15" s="154"/>
      <c r="SCH15" s="154"/>
      <c r="SCI15" s="154"/>
      <c r="SCJ15" s="154"/>
      <c r="SCK15" s="154"/>
      <c r="SCL15" s="154"/>
      <c r="SCM15" s="154"/>
      <c r="SCN15" s="154"/>
      <c r="SCO15" s="154"/>
      <c r="SCP15" s="154"/>
      <c r="SCQ15" s="154"/>
      <c r="SCR15" s="154"/>
      <c r="SCS15" s="154"/>
      <c r="SCT15" s="154"/>
      <c r="SCU15" s="154"/>
      <c r="SCV15" s="154"/>
      <c r="SCW15" s="154"/>
      <c r="SCX15" s="154"/>
      <c r="SCY15" s="154"/>
      <c r="SCZ15" s="154"/>
      <c r="SDA15" s="154"/>
      <c r="SDB15" s="154"/>
      <c r="SDC15" s="154"/>
      <c r="SDD15" s="154"/>
      <c r="SDE15" s="154"/>
      <c r="SDF15" s="154"/>
      <c r="SDG15" s="154"/>
      <c r="SDH15" s="154"/>
      <c r="SDI15" s="154"/>
      <c r="SDJ15" s="154"/>
      <c r="SDK15" s="154"/>
      <c r="SDL15" s="154"/>
      <c r="SDM15" s="154"/>
      <c r="SDN15" s="154"/>
      <c r="SDO15" s="154"/>
      <c r="SDP15" s="154"/>
      <c r="SDQ15" s="154"/>
      <c r="SDR15" s="154"/>
      <c r="SDS15" s="154"/>
      <c r="SDT15" s="154"/>
      <c r="SDU15" s="154"/>
      <c r="SDV15" s="154"/>
      <c r="SDW15" s="154"/>
      <c r="SDX15" s="154"/>
      <c r="SDY15" s="154"/>
      <c r="SDZ15" s="154"/>
      <c r="SEA15" s="154"/>
      <c r="SEB15" s="154"/>
      <c r="SEC15" s="154"/>
      <c r="SED15" s="154"/>
      <c r="SEE15" s="154"/>
      <c r="SEF15" s="154"/>
      <c r="SEG15" s="154"/>
      <c r="SEH15" s="154"/>
      <c r="SEI15" s="154"/>
      <c r="SEJ15" s="154"/>
      <c r="SEK15" s="154"/>
      <c r="SEL15" s="154"/>
      <c r="SEM15" s="154"/>
      <c r="SEN15" s="154"/>
      <c r="SEO15" s="154"/>
      <c r="SEP15" s="154"/>
      <c r="SEQ15" s="154"/>
      <c r="SER15" s="154"/>
      <c r="SES15" s="154"/>
      <c r="SET15" s="154"/>
      <c r="SEU15" s="154"/>
      <c r="SEV15" s="154"/>
      <c r="SEW15" s="154"/>
      <c r="SEX15" s="154"/>
      <c r="SEY15" s="154"/>
      <c r="SEZ15" s="154"/>
      <c r="SFA15" s="154"/>
      <c r="SFB15" s="154"/>
      <c r="SFC15" s="154"/>
      <c r="SFD15" s="154"/>
      <c r="SFE15" s="154"/>
      <c r="SFF15" s="154"/>
      <c r="SFG15" s="154"/>
      <c r="SFH15" s="154"/>
      <c r="SFI15" s="154"/>
      <c r="SFJ15" s="154"/>
      <c r="SFK15" s="154"/>
      <c r="SFL15" s="154"/>
      <c r="SFM15" s="154"/>
      <c r="SFN15" s="154"/>
      <c r="SFO15" s="154"/>
      <c r="SFP15" s="154"/>
      <c r="SFQ15" s="154"/>
      <c r="SFR15" s="154"/>
      <c r="SFS15" s="154"/>
      <c r="SFT15" s="154"/>
      <c r="SFU15" s="154"/>
      <c r="SFV15" s="154"/>
      <c r="SFW15" s="154"/>
      <c r="SFX15" s="154"/>
      <c r="SFY15" s="154"/>
      <c r="SFZ15" s="154"/>
      <c r="SGA15" s="154"/>
      <c r="SGB15" s="154"/>
      <c r="SGC15" s="154"/>
      <c r="SGD15" s="154"/>
      <c r="SGE15" s="154"/>
      <c r="SGF15" s="154"/>
      <c r="SGG15" s="154"/>
      <c r="SGH15" s="154"/>
      <c r="SGI15" s="154"/>
      <c r="SGJ15" s="154"/>
      <c r="SGK15" s="154"/>
      <c r="SGL15" s="154"/>
      <c r="SGM15" s="154"/>
      <c r="SGN15" s="154"/>
      <c r="SGO15" s="154"/>
      <c r="SGP15" s="154"/>
      <c r="SGQ15" s="154"/>
      <c r="SGR15" s="154"/>
      <c r="SGS15" s="154"/>
      <c r="SGT15" s="154"/>
      <c r="SGU15" s="154"/>
      <c r="SGV15" s="154"/>
      <c r="SGW15" s="154"/>
      <c r="SGX15" s="154"/>
      <c r="SGY15" s="154"/>
      <c r="SGZ15" s="154"/>
      <c r="SHA15" s="154"/>
      <c r="SHB15" s="154"/>
      <c r="SHC15" s="154"/>
      <c r="SHD15" s="154"/>
      <c r="SHE15" s="154"/>
      <c r="SHF15" s="154"/>
      <c r="SHG15" s="154"/>
      <c r="SHH15" s="154"/>
      <c r="SHI15" s="154"/>
      <c r="SHJ15" s="154"/>
      <c r="SHK15" s="154"/>
      <c r="SHL15" s="154"/>
      <c r="SHM15" s="154"/>
      <c r="SHN15" s="154"/>
      <c r="SHO15" s="154"/>
      <c r="SHP15" s="154"/>
      <c r="SHQ15" s="154"/>
      <c r="SHR15" s="154"/>
      <c r="SHS15" s="154"/>
      <c r="SHT15" s="154"/>
      <c r="SHU15" s="154"/>
      <c r="SHV15" s="154"/>
      <c r="SHW15" s="154"/>
      <c r="SHX15" s="154"/>
      <c r="SHY15" s="154"/>
      <c r="SHZ15" s="154"/>
      <c r="SIA15" s="154"/>
      <c r="SIB15" s="154"/>
      <c r="SIC15" s="154"/>
      <c r="SID15" s="154"/>
      <c r="SIE15" s="154"/>
      <c r="SIF15" s="154"/>
      <c r="SIG15" s="154"/>
      <c r="SIH15" s="154"/>
      <c r="SII15" s="154"/>
      <c r="SIJ15" s="154"/>
      <c r="SIK15" s="154"/>
      <c r="SIL15" s="154"/>
      <c r="SIM15" s="154"/>
      <c r="SIN15" s="154"/>
      <c r="SIO15" s="154"/>
      <c r="SIP15" s="154"/>
      <c r="SIQ15" s="154"/>
      <c r="SIR15" s="154"/>
      <c r="SIS15" s="154"/>
      <c r="SIT15" s="154"/>
      <c r="SIU15" s="154"/>
      <c r="SIV15" s="154"/>
      <c r="SIW15" s="154"/>
      <c r="SIX15" s="154"/>
      <c r="SIY15" s="154"/>
      <c r="SIZ15" s="154"/>
      <c r="SJA15" s="154"/>
      <c r="SJB15" s="154"/>
      <c r="SJC15" s="154"/>
      <c r="SJD15" s="154"/>
      <c r="SJE15" s="154"/>
      <c r="SJF15" s="154"/>
      <c r="SJG15" s="154"/>
      <c r="SJH15" s="154"/>
      <c r="SJI15" s="154"/>
      <c r="SJJ15" s="154"/>
      <c r="SJK15" s="154"/>
      <c r="SJL15" s="154"/>
      <c r="SJM15" s="154"/>
      <c r="SJN15" s="154"/>
      <c r="SJO15" s="154"/>
      <c r="SJP15" s="154"/>
      <c r="SJQ15" s="154"/>
      <c r="SJR15" s="154"/>
      <c r="SJS15" s="154"/>
      <c r="SJT15" s="154"/>
      <c r="SJU15" s="154"/>
      <c r="SJV15" s="154"/>
      <c r="SJW15" s="154"/>
      <c r="SJX15" s="154"/>
      <c r="SJY15" s="154"/>
      <c r="SJZ15" s="154"/>
      <c r="SKA15" s="154"/>
      <c r="SKB15" s="154"/>
      <c r="SKC15" s="154"/>
      <c r="SKD15" s="154"/>
      <c r="SKE15" s="154"/>
      <c r="SKF15" s="154"/>
      <c r="SKG15" s="154"/>
      <c r="SKH15" s="154"/>
      <c r="SKI15" s="154"/>
      <c r="SKJ15" s="154"/>
      <c r="SKK15" s="154"/>
      <c r="SKL15" s="154"/>
      <c r="SKM15" s="154"/>
      <c r="SKN15" s="154"/>
      <c r="SKO15" s="154"/>
      <c r="SKP15" s="154"/>
      <c r="SKQ15" s="154"/>
      <c r="SKR15" s="154"/>
      <c r="SKS15" s="154"/>
      <c r="SKT15" s="154"/>
      <c r="SKU15" s="154"/>
      <c r="SKV15" s="154"/>
      <c r="SKW15" s="154"/>
      <c r="SKX15" s="154"/>
      <c r="SKY15" s="154"/>
      <c r="SKZ15" s="154"/>
      <c r="SLA15" s="154"/>
      <c r="SLB15" s="154"/>
      <c r="SLC15" s="154"/>
      <c r="SLD15" s="154"/>
      <c r="SLE15" s="154"/>
      <c r="SLF15" s="154"/>
      <c r="SLG15" s="154"/>
      <c r="SLH15" s="154"/>
      <c r="SLI15" s="154"/>
      <c r="SLJ15" s="154"/>
      <c r="SLK15" s="154"/>
      <c r="SLL15" s="154"/>
      <c r="SLM15" s="154"/>
      <c r="SLN15" s="154"/>
      <c r="SLO15" s="154"/>
      <c r="SLP15" s="154"/>
      <c r="SLQ15" s="154"/>
      <c r="SLR15" s="154"/>
      <c r="SLS15" s="154"/>
      <c r="SLT15" s="154"/>
      <c r="SLU15" s="154"/>
      <c r="SLV15" s="154"/>
      <c r="SLW15" s="154"/>
      <c r="SLX15" s="154"/>
      <c r="SLY15" s="154"/>
      <c r="SLZ15" s="154"/>
      <c r="SMA15" s="154"/>
      <c r="SMB15" s="154"/>
      <c r="SMC15" s="154"/>
      <c r="SMD15" s="154"/>
      <c r="SME15" s="154"/>
      <c r="SMF15" s="154"/>
      <c r="SMG15" s="154"/>
      <c r="SMH15" s="154"/>
      <c r="SMI15" s="154"/>
      <c r="SMJ15" s="154"/>
      <c r="SMK15" s="154"/>
      <c r="SML15" s="154"/>
      <c r="SMM15" s="154"/>
      <c r="SMN15" s="154"/>
      <c r="SMO15" s="154"/>
      <c r="SMP15" s="154"/>
      <c r="SMQ15" s="154"/>
      <c r="SMR15" s="154"/>
      <c r="SMS15" s="154"/>
      <c r="SMT15" s="154"/>
      <c r="SMU15" s="154"/>
      <c r="SMV15" s="154"/>
      <c r="SMW15" s="154"/>
      <c r="SMX15" s="154"/>
      <c r="SMY15" s="154"/>
      <c r="SMZ15" s="154"/>
      <c r="SNA15" s="154"/>
      <c r="SNB15" s="154"/>
      <c r="SNC15" s="154"/>
      <c r="SND15" s="154"/>
      <c r="SNE15" s="154"/>
      <c r="SNF15" s="154"/>
      <c r="SNG15" s="154"/>
      <c r="SNH15" s="154"/>
      <c r="SNI15" s="154"/>
      <c r="SNJ15" s="154"/>
      <c r="SNK15" s="154"/>
      <c r="SNL15" s="154"/>
      <c r="SNM15" s="154"/>
      <c r="SNN15" s="154"/>
      <c r="SNO15" s="154"/>
      <c r="SNP15" s="154"/>
      <c r="SNQ15" s="154"/>
      <c r="SNR15" s="154"/>
      <c r="SNS15" s="154"/>
      <c r="SNT15" s="154"/>
      <c r="SNU15" s="154"/>
      <c r="SNV15" s="154"/>
      <c r="SNW15" s="154"/>
      <c r="SNX15" s="154"/>
      <c r="SNY15" s="154"/>
      <c r="SNZ15" s="154"/>
      <c r="SOA15" s="154"/>
      <c r="SOB15" s="154"/>
      <c r="SOC15" s="154"/>
      <c r="SOD15" s="154"/>
      <c r="SOE15" s="154"/>
      <c r="SOF15" s="154"/>
      <c r="SOG15" s="154"/>
      <c r="SOH15" s="154"/>
      <c r="SOI15" s="154"/>
      <c r="SOJ15" s="154"/>
      <c r="SOK15" s="154"/>
      <c r="SOL15" s="154"/>
      <c r="SOM15" s="154"/>
      <c r="SON15" s="154"/>
      <c r="SOO15" s="154"/>
      <c r="SOP15" s="154"/>
      <c r="SOQ15" s="154"/>
      <c r="SOR15" s="154"/>
      <c r="SOS15" s="154"/>
      <c r="SOT15" s="154"/>
      <c r="SOU15" s="154"/>
      <c r="SOV15" s="154"/>
      <c r="SOW15" s="154"/>
      <c r="SOX15" s="154"/>
      <c r="SOY15" s="154"/>
      <c r="SOZ15" s="154"/>
      <c r="SPA15" s="154"/>
      <c r="SPB15" s="154"/>
      <c r="SPC15" s="154"/>
      <c r="SPD15" s="154"/>
      <c r="SPE15" s="154"/>
      <c r="SPF15" s="154"/>
      <c r="SPG15" s="154"/>
      <c r="SPH15" s="154"/>
      <c r="SPI15" s="154"/>
      <c r="SPJ15" s="154"/>
      <c r="SPK15" s="154"/>
      <c r="SPL15" s="154"/>
      <c r="SPM15" s="154"/>
      <c r="SPN15" s="154"/>
      <c r="SPO15" s="154"/>
      <c r="SPP15" s="154"/>
      <c r="SPQ15" s="154"/>
      <c r="SPR15" s="154"/>
      <c r="SPS15" s="154"/>
      <c r="SPT15" s="154"/>
      <c r="SPU15" s="154"/>
      <c r="SPV15" s="154"/>
      <c r="SPW15" s="154"/>
      <c r="SPX15" s="154"/>
      <c r="SPY15" s="154"/>
      <c r="SPZ15" s="154"/>
      <c r="SQA15" s="154"/>
      <c r="SQB15" s="154"/>
      <c r="SQC15" s="154"/>
      <c r="SQD15" s="154"/>
      <c r="SQE15" s="154"/>
      <c r="SQF15" s="154"/>
      <c r="SQG15" s="154"/>
      <c r="SQH15" s="154"/>
      <c r="SQI15" s="154"/>
      <c r="SQJ15" s="154"/>
      <c r="SQK15" s="154"/>
      <c r="SQL15" s="154"/>
      <c r="SQM15" s="154"/>
      <c r="SQN15" s="154"/>
      <c r="SQO15" s="154"/>
      <c r="SQP15" s="154"/>
      <c r="SQQ15" s="154"/>
      <c r="SQR15" s="154"/>
      <c r="SQS15" s="154"/>
      <c r="SQT15" s="154"/>
      <c r="SQU15" s="154"/>
      <c r="SQV15" s="154"/>
      <c r="SQW15" s="154"/>
      <c r="SQX15" s="154"/>
      <c r="SQY15" s="154"/>
      <c r="SQZ15" s="154"/>
      <c r="SRA15" s="154"/>
      <c r="SRB15" s="154"/>
      <c r="SRC15" s="154"/>
      <c r="SRD15" s="154"/>
      <c r="SRE15" s="154"/>
      <c r="SRF15" s="154"/>
      <c r="SRG15" s="154"/>
      <c r="SRH15" s="154"/>
      <c r="SRI15" s="154"/>
      <c r="SRJ15" s="154"/>
      <c r="SRK15" s="154"/>
      <c r="SRL15" s="154"/>
      <c r="SRM15" s="154"/>
      <c r="SRN15" s="154"/>
      <c r="SRO15" s="154"/>
      <c r="SRP15" s="154"/>
      <c r="SRQ15" s="154"/>
      <c r="SRR15" s="154"/>
      <c r="SRS15" s="154"/>
      <c r="SRT15" s="154"/>
      <c r="SRU15" s="154"/>
      <c r="SRV15" s="154"/>
      <c r="SRW15" s="154"/>
      <c r="SRX15" s="154"/>
      <c r="SRY15" s="154"/>
      <c r="SRZ15" s="154"/>
      <c r="SSA15" s="154"/>
      <c r="SSB15" s="154"/>
      <c r="SSC15" s="154"/>
      <c r="SSD15" s="154"/>
      <c r="SSE15" s="154"/>
      <c r="SSF15" s="154"/>
      <c r="SSG15" s="154"/>
      <c r="SSH15" s="154"/>
      <c r="SSI15" s="154"/>
      <c r="SSJ15" s="154"/>
      <c r="SSK15" s="154"/>
      <c r="SSL15" s="154"/>
      <c r="SSM15" s="154"/>
      <c r="SSN15" s="154"/>
      <c r="SSO15" s="154"/>
      <c r="SSP15" s="154"/>
      <c r="SSQ15" s="154"/>
      <c r="SSR15" s="154"/>
      <c r="SSS15" s="154"/>
      <c r="SST15" s="154"/>
      <c r="SSU15" s="154"/>
      <c r="SSV15" s="154"/>
      <c r="SSW15" s="154"/>
      <c r="SSX15" s="154"/>
      <c r="SSY15" s="154"/>
      <c r="SSZ15" s="154"/>
      <c r="STA15" s="154"/>
      <c r="STB15" s="154"/>
      <c r="STC15" s="154"/>
      <c r="STD15" s="154"/>
      <c r="STE15" s="154"/>
      <c r="STF15" s="154"/>
      <c r="STG15" s="154"/>
      <c r="STH15" s="154"/>
      <c r="STI15" s="154"/>
      <c r="STJ15" s="154"/>
      <c r="STK15" s="154"/>
      <c r="STL15" s="154"/>
      <c r="STM15" s="154"/>
      <c r="STN15" s="154"/>
      <c r="STO15" s="154"/>
      <c r="STP15" s="154"/>
      <c r="STQ15" s="154"/>
      <c r="STR15" s="154"/>
      <c r="STS15" s="154"/>
      <c r="STT15" s="154"/>
      <c r="STU15" s="154"/>
      <c r="STV15" s="154"/>
      <c r="STW15" s="154"/>
      <c r="STX15" s="154"/>
      <c r="STY15" s="154"/>
      <c r="STZ15" s="154"/>
      <c r="SUA15" s="154"/>
      <c r="SUB15" s="154"/>
      <c r="SUC15" s="154"/>
      <c r="SUD15" s="154"/>
      <c r="SUE15" s="154"/>
      <c r="SUF15" s="154"/>
      <c r="SUG15" s="154"/>
      <c r="SUH15" s="154"/>
      <c r="SUI15" s="154"/>
      <c r="SUJ15" s="154"/>
      <c r="SUK15" s="154"/>
      <c r="SUL15" s="154"/>
      <c r="SUM15" s="154"/>
      <c r="SUN15" s="154"/>
      <c r="SUO15" s="154"/>
      <c r="SUP15" s="154"/>
      <c r="SUQ15" s="154"/>
      <c r="SUR15" s="154"/>
      <c r="SUS15" s="154"/>
      <c r="SUT15" s="154"/>
      <c r="SUU15" s="154"/>
      <c r="SUV15" s="154"/>
      <c r="SUW15" s="154"/>
      <c r="SUX15" s="154"/>
      <c r="SUY15" s="154"/>
      <c r="SUZ15" s="154"/>
      <c r="SVA15" s="154"/>
      <c r="SVB15" s="154"/>
      <c r="SVC15" s="154"/>
      <c r="SVD15" s="154"/>
      <c r="SVE15" s="154"/>
      <c r="SVF15" s="154"/>
      <c r="SVG15" s="154"/>
      <c r="SVH15" s="154"/>
      <c r="SVI15" s="154"/>
      <c r="SVJ15" s="154"/>
      <c r="SVK15" s="154"/>
      <c r="SVL15" s="154"/>
      <c r="SVM15" s="154"/>
      <c r="SVN15" s="154"/>
      <c r="SVO15" s="154"/>
      <c r="SVP15" s="154"/>
      <c r="SVQ15" s="154"/>
      <c r="SVR15" s="154"/>
      <c r="SVS15" s="154"/>
      <c r="SVT15" s="154"/>
      <c r="SVU15" s="154"/>
      <c r="SVV15" s="154"/>
      <c r="SVW15" s="154"/>
      <c r="SVX15" s="154"/>
      <c r="SVY15" s="154"/>
      <c r="SVZ15" s="154"/>
      <c r="SWA15" s="154"/>
      <c r="SWB15" s="154"/>
      <c r="SWC15" s="154"/>
      <c r="SWD15" s="154"/>
      <c r="SWE15" s="154"/>
      <c r="SWF15" s="154"/>
      <c r="SWG15" s="154"/>
      <c r="SWH15" s="154"/>
      <c r="SWI15" s="154"/>
      <c r="SWJ15" s="154"/>
      <c r="SWK15" s="154"/>
      <c r="SWL15" s="154"/>
      <c r="SWM15" s="154"/>
      <c r="SWN15" s="154"/>
      <c r="SWO15" s="154"/>
      <c r="SWP15" s="154"/>
      <c r="SWQ15" s="154"/>
      <c r="SWR15" s="154"/>
      <c r="SWS15" s="154"/>
      <c r="SWT15" s="154"/>
      <c r="SWU15" s="154"/>
      <c r="SWV15" s="154"/>
      <c r="SWW15" s="154"/>
      <c r="SWX15" s="154"/>
      <c r="SWY15" s="154"/>
      <c r="SWZ15" s="154"/>
      <c r="SXA15" s="154"/>
      <c r="SXB15" s="154"/>
      <c r="SXC15" s="154"/>
      <c r="SXD15" s="154"/>
      <c r="SXE15" s="154"/>
      <c r="SXF15" s="154"/>
      <c r="SXG15" s="154"/>
      <c r="SXH15" s="154"/>
      <c r="SXI15" s="154"/>
      <c r="SXJ15" s="154"/>
      <c r="SXK15" s="154"/>
      <c r="SXL15" s="154"/>
      <c r="SXM15" s="154"/>
      <c r="SXN15" s="154"/>
      <c r="SXO15" s="154"/>
      <c r="SXP15" s="154"/>
      <c r="SXQ15" s="154"/>
      <c r="SXR15" s="154"/>
      <c r="SXS15" s="154"/>
      <c r="SXT15" s="154"/>
      <c r="SXU15" s="154"/>
      <c r="SXV15" s="154"/>
      <c r="SXW15" s="154"/>
      <c r="SXX15" s="154"/>
      <c r="SXY15" s="154"/>
      <c r="SXZ15" s="154"/>
      <c r="SYA15" s="154"/>
      <c r="SYB15" s="154"/>
      <c r="SYC15" s="154"/>
      <c r="SYD15" s="154"/>
      <c r="SYE15" s="154"/>
      <c r="SYF15" s="154"/>
      <c r="SYG15" s="154"/>
      <c r="SYH15" s="154"/>
      <c r="SYI15" s="154"/>
      <c r="SYJ15" s="154"/>
      <c r="SYK15" s="154"/>
      <c r="SYL15" s="154"/>
      <c r="SYM15" s="154"/>
      <c r="SYN15" s="154"/>
      <c r="SYO15" s="154"/>
      <c r="SYP15" s="154"/>
      <c r="SYQ15" s="154"/>
      <c r="SYR15" s="154"/>
      <c r="SYS15" s="154"/>
      <c r="SYT15" s="154"/>
      <c r="SYU15" s="154"/>
      <c r="SYV15" s="154"/>
      <c r="SYW15" s="154"/>
      <c r="SYX15" s="154"/>
      <c r="SYY15" s="154"/>
      <c r="SYZ15" s="154"/>
      <c r="SZA15" s="154"/>
      <c r="SZB15" s="154"/>
      <c r="SZC15" s="154"/>
      <c r="SZD15" s="154"/>
      <c r="SZE15" s="154"/>
      <c r="SZF15" s="154"/>
      <c r="SZG15" s="154"/>
      <c r="SZH15" s="154"/>
      <c r="SZI15" s="154"/>
      <c r="SZJ15" s="154"/>
      <c r="SZK15" s="154"/>
      <c r="SZL15" s="154"/>
      <c r="SZM15" s="154"/>
      <c r="SZN15" s="154"/>
      <c r="SZO15" s="154"/>
      <c r="SZP15" s="154"/>
      <c r="SZQ15" s="154"/>
      <c r="SZR15" s="154"/>
      <c r="SZS15" s="154"/>
      <c r="SZT15" s="154"/>
      <c r="SZU15" s="154"/>
      <c r="SZV15" s="154"/>
      <c r="SZW15" s="154"/>
      <c r="SZX15" s="154"/>
      <c r="SZY15" s="154"/>
      <c r="SZZ15" s="154"/>
      <c r="TAA15" s="154"/>
      <c r="TAB15" s="154"/>
      <c r="TAC15" s="154"/>
      <c r="TAD15" s="154"/>
      <c r="TAE15" s="154"/>
      <c r="TAF15" s="154"/>
      <c r="TAG15" s="154"/>
      <c r="TAH15" s="154"/>
      <c r="TAI15" s="154"/>
      <c r="TAJ15" s="154"/>
      <c r="TAK15" s="154"/>
      <c r="TAL15" s="154"/>
      <c r="TAM15" s="154"/>
      <c r="TAN15" s="154"/>
      <c r="TAO15" s="154"/>
      <c r="TAP15" s="154"/>
      <c r="TAQ15" s="154"/>
      <c r="TAR15" s="154"/>
      <c r="TAS15" s="154"/>
      <c r="TAT15" s="154"/>
      <c r="TAU15" s="154"/>
      <c r="TAV15" s="154"/>
      <c r="TAW15" s="154"/>
      <c r="TAX15" s="154"/>
      <c r="TAY15" s="154"/>
      <c r="TAZ15" s="154"/>
      <c r="TBA15" s="154"/>
      <c r="TBB15" s="154"/>
      <c r="TBC15" s="154"/>
      <c r="TBD15" s="154"/>
      <c r="TBE15" s="154"/>
      <c r="TBF15" s="154"/>
      <c r="TBG15" s="154"/>
      <c r="TBH15" s="154"/>
      <c r="TBI15" s="154"/>
      <c r="TBJ15" s="154"/>
      <c r="TBK15" s="154"/>
      <c r="TBL15" s="154"/>
      <c r="TBM15" s="154"/>
      <c r="TBN15" s="154"/>
      <c r="TBO15" s="154"/>
      <c r="TBP15" s="154"/>
      <c r="TBQ15" s="154"/>
      <c r="TBR15" s="154"/>
      <c r="TBS15" s="154"/>
      <c r="TBT15" s="154"/>
      <c r="TBU15" s="154"/>
      <c r="TBV15" s="154"/>
      <c r="TBW15" s="154"/>
      <c r="TBX15" s="154"/>
      <c r="TBY15" s="154"/>
      <c r="TBZ15" s="154"/>
      <c r="TCA15" s="154"/>
      <c r="TCB15" s="154"/>
      <c r="TCC15" s="154"/>
      <c r="TCD15" s="154"/>
      <c r="TCE15" s="154"/>
      <c r="TCF15" s="154"/>
      <c r="TCG15" s="154"/>
      <c r="TCH15" s="154"/>
      <c r="TCI15" s="154"/>
      <c r="TCJ15" s="154"/>
      <c r="TCK15" s="154"/>
      <c r="TCL15" s="154"/>
      <c r="TCM15" s="154"/>
      <c r="TCN15" s="154"/>
      <c r="TCO15" s="154"/>
      <c r="TCP15" s="154"/>
      <c r="TCQ15" s="154"/>
      <c r="TCR15" s="154"/>
      <c r="TCS15" s="154"/>
      <c r="TCT15" s="154"/>
      <c r="TCU15" s="154"/>
      <c r="TCV15" s="154"/>
      <c r="TCW15" s="154"/>
      <c r="TCX15" s="154"/>
      <c r="TCY15" s="154"/>
      <c r="TCZ15" s="154"/>
      <c r="TDA15" s="154"/>
      <c r="TDB15" s="154"/>
      <c r="TDC15" s="154"/>
      <c r="TDD15" s="154"/>
      <c r="TDE15" s="154"/>
      <c r="TDF15" s="154"/>
      <c r="TDG15" s="154"/>
      <c r="TDH15" s="154"/>
      <c r="TDI15" s="154"/>
      <c r="TDJ15" s="154"/>
      <c r="TDK15" s="154"/>
      <c r="TDL15" s="154"/>
      <c r="TDM15" s="154"/>
      <c r="TDN15" s="154"/>
      <c r="TDO15" s="154"/>
      <c r="TDP15" s="154"/>
      <c r="TDQ15" s="154"/>
      <c r="TDR15" s="154"/>
      <c r="TDS15" s="154"/>
      <c r="TDT15" s="154"/>
      <c r="TDU15" s="154"/>
      <c r="TDV15" s="154"/>
      <c r="TDW15" s="154"/>
      <c r="TDX15" s="154"/>
      <c r="TDY15" s="154"/>
      <c r="TDZ15" s="154"/>
      <c r="TEA15" s="154"/>
      <c r="TEB15" s="154"/>
      <c r="TEC15" s="154"/>
      <c r="TED15" s="154"/>
      <c r="TEE15" s="154"/>
      <c r="TEF15" s="154"/>
      <c r="TEG15" s="154"/>
      <c r="TEH15" s="154"/>
      <c r="TEI15" s="154"/>
      <c r="TEJ15" s="154"/>
      <c r="TEK15" s="154"/>
      <c r="TEL15" s="154"/>
      <c r="TEM15" s="154"/>
      <c r="TEN15" s="154"/>
      <c r="TEO15" s="154"/>
      <c r="TEP15" s="154"/>
      <c r="TEQ15" s="154"/>
      <c r="TER15" s="154"/>
      <c r="TES15" s="154"/>
      <c r="TET15" s="154"/>
      <c r="TEU15" s="154"/>
      <c r="TEV15" s="154"/>
      <c r="TEW15" s="154"/>
      <c r="TEX15" s="154"/>
      <c r="TEY15" s="154"/>
      <c r="TEZ15" s="154"/>
      <c r="TFA15" s="154"/>
      <c r="TFB15" s="154"/>
      <c r="TFC15" s="154"/>
      <c r="TFD15" s="154"/>
      <c r="TFE15" s="154"/>
      <c r="TFF15" s="154"/>
      <c r="TFG15" s="154"/>
      <c r="TFH15" s="154"/>
      <c r="TFI15" s="154"/>
      <c r="TFJ15" s="154"/>
      <c r="TFK15" s="154"/>
      <c r="TFL15" s="154"/>
      <c r="TFM15" s="154"/>
      <c r="TFN15" s="154"/>
      <c r="TFO15" s="154"/>
      <c r="TFP15" s="154"/>
      <c r="TFQ15" s="154"/>
      <c r="TFR15" s="154"/>
      <c r="TFS15" s="154"/>
      <c r="TFT15" s="154"/>
      <c r="TFU15" s="154"/>
      <c r="TFV15" s="154"/>
      <c r="TFW15" s="154"/>
      <c r="TFX15" s="154"/>
      <c r="TFY15" s="154"/>
      <c r="TFZ15" s="154"/>
      <c r="TGA15" s="154"/>
      <c r="TGB15" s="154"/>
      <c r="TGC15" s="154"/>
      <c r="TGD15" s="154"/>
      <c r="TGE15" s="154"/>
      <c r="TGF15" s="154"/>
      <c r="TGG15" s="154"/>
      <c r="TGH15" s="154"/>
      <c r="TGI15" s="154"/>
      <c r="TGJ15" s="154"/>
      <c r="TGK15" s="154"/>
      <c r="TGL15" s="154"/>
      <c r="TGM15" s="154"/>
      <c r="TGN15" s="154"/>
      <c r="TGO15" s="154"/>
      <c r="TGP15" s="154"/>
      <c r="TGQ15" s="154"/>
      <c r="TGR15" s="154"/>
      <c r="TGS15" s="154"/>
      <c r="TGT15" s="154"/>
      <c r="TGU15" s="154"/>
      <c r="TGV15" s="154"/>
      <c r="TGW15" s="154"/>
      <c r="TGX15" s="154"/>
      <c r="TGY15" s="154"/>
      <c r="TGZ15" s="154"/>
      <c r="THA15" s="154"/>
      <c r="THB15" s="154"/>
      <c r="THC15" s="154"/>
      <c r="THD15" s="154"/>
      <c r="THE15" s="154"/>
      <c r="THF15" s="154"/>
      <c r="THG15" s="154"/>
      <c r="THH15" s="154"/>
      <c r="THI15" s="154"/>
      <c r="THJ15" s="154"/>
      <c r="THK15" s="154"/>
      <c r="THL15" s="154"/>
      <c r="THM15" s="154"/>
      <c r="THN15" s="154"/>
      <c r="THO15" s="154"/>
      <c r="THP15" s="154"/>
      <c r="THQ15" s="154"/>
      <c r="THR15" s="154"/>
      <c r="THS15" s="154"/>
      <c r="THT15" s="154"/>
      <c r="THU15" s="154"/>
      <c r="THV15" s="154"/>
      <c r="THW15" s="154"/>
      <c r="THX15" s="154"/>
      <c r="THY15" s="154"/>
      <c r="THZ15" s="154"/>
      <c r="TIA15" s="154"/>
      <c r="TIB15" s="154"/>
      <c r="TIC15" s="154"/>
      <c r="TID15" s="154"/>
      <c r="TIE15" s="154"/>
      <c r="TIF15" s="154"/>
      <c r="TIG15" s="154"/>
      <c r="TIH15" s="154"/>
      <c r="TII15" s="154"/>
      <c r="TIJ15" s="154"/>
      <c r="TIK15" s="154"/>
      <c r="TIL15" s="154"/>
      <c r="TIM15" s="154"/>
      <c r="TIN15" s="154"/>
      <c r="TIO15" s="154"/>
      <c r="TIP15" s="154"/>
      <c r="TIQ15" s="154"/>
      <c r="TIR15" s="154"/>
      <c r="TIS15" s="154"/>
      <c r="TIT15" s="154"/>
      <c r="TIU15" s="154"/>
      <c r="TIV15" s="154"/>
      <c r="TIW15" s="154"/>
      <c r="TIX15" s="154"/>
      <c r="TIY15" s="154"/>
      <c r="TIZ15" s="154"/>
      <c r="TJA15" s="154"/>
      <c r="TJB15" s="154"/>
      <c r="TJC15" s="154"/>
      <c r="TJD15" s="154"/>
      <c r="TJE15" s="154"/>
      <c r="TJF15" s="154"/>
      <c r="TJG15" s="154"/>
      <c r="TJH15" s="154"/>
      <c r="TJI15" s="154"/>
      <c r="TJJ15" s="154"/>
      <c r="TJK15" s="154"/>
      <c r="TJL15" s="154"/>
      <c r="TJM15" s="154"/>
      <c r="TJN15" s="154"/>
      <c r="TJO15" s="154"/>
      <c r="TJP15" s="154"/>
      <c r="TJQ15" s="154"/>
      <c r="TJR15" s="154"/>
      <c r="TJS15" s="154"/>
      <c r="TJT15" s="154"/>
      <c r="TJU15" s="154"/>
      <c r="TJV15" s="154"/>
      <c r="TJW15" s="154"/>
      <c r="TJX15" s="154"/>
      <c r="TJY15" s="154"/>
      <c r="TJZ15" s="154"/>
      <c r="TKA15" s="154"/>
      <c r="TKB15" s="154"/>
      <c r="TKC15" s="154"/>
      <c r="TKD15" s="154"/>
      <c r="TKE15" s="154"/>
      <c r="TKF15" s="154"/>
      <c r="TKG15" s="154"/>
      <c r="TKH15" s="154"/>
      <c r="TKI15" s="154"/>
      <c r="TKJ15" s="154"/>
      <c r="TKK15" s="154"/>
      <c r="TKL15" s="154"/>
      <c r="TKM15" s="154"/>
      <c r="TKN15" s="154"/>
      <c r="TKO15" s="154"/>
      <c r="TKP15" s="154"/>
      <c r="TKQ15" s="154"/>
      <c r="TKR15" s="154"/>
      <c r="TKS15" s="154"/>
      <c r="TKT15" s="154"/>
      <c r="TKU15" s="154"/>
      <c r="TKV15" s="154"/>
      <c r="TKW15" s="154"/>
      <c r="TKX15" s="154"/>
      <c r="TKY15" s="154"/>
      <c r="TKZ15" s="154"/>
      <c r="TLA15" s="154"/>
      <c r="TLB15" s="154"/>
      <c r="TLC15" s="154"/>
      <c r="TLD15" s="154"/>
      <c r="TLE15" s="154"/>
      <c r="TLF15" s="154"/>
      <c r="TLG15" s="154"/>
      <c r="TLH15" s="154"/>
      <c r="TLI15" s="154"/>
      <c r="TLJ15" s="154"/>
      <c r="TLK15" s="154"/>
      <c r="TLL15" s="154"/>
      <c r="TLM15" s="154"/>
      <c r="TLN15" s="154"/>
      <c r="TLO15" s="154"/>
      <c r="TLP15" s="154"/>
      <c r="TLQ15" s="154"/>
      <c r="TLR15" s="154"/>
      <c r="TLS15" s="154"/>
      <c r="TLT15" s="154"/>
      <c r="TLU15" s="154"/>
      <c r="TLV15" s="154"/>
      <c r="TLW15" s="154"/>
      <c r="TLX15" s="154"/>
      <c r="TLY15" s="154"/>
      <c r="TLZ15" s="154"/>
      <c r="TMA15" s="154"/>
      <c r="TMB15" s="154"/>
      <c r="TMC15" s="154"/>
      <c r="TMD15" s="154"/>
      <c r="TME15" s="154"/>
      <c r="TMF15" s="154"/>
      <c r="TMG15" s="154"/>
      <c r="TMH15" s="154"/>
      <c r="TMI15" s="154"/>
      <c r="TMJ15" s="154"/>
      <c r="TMK15" s="154"/>
      <c r="TML15" s="154"/>
      <c r="TMM15" s="154"/>
      <c r="TMN15" s="154"/>
      <c r="TMO15" s="154"/>
      <c r="TMP15" s="154"/>
      <c r="TMQ15" s="154"/>
      <c r="TMR15" s="154"/>
      <c r="TMS15" s="154"/>
      <c r="TMT15" s="154"/>
      <c r="TMU15" s="154"/>
      <c r="TMV15" s="154"/>
      <c r="TMW15" s="154"/>
      <c r="TMX15" s="154"/>
      <c r="TMY15" s="154"/>
      <c r="TMZ15" s="154"/>
      <c r="TNA15" s="154"/>
      <c r="TNB15" s="154"/>
      <c r="TNC15" s="154"/>
      <c r="TND15" s="154"/>
      <c r="TNE15" s="154"/>
      <c r="TNF15" s="154"/>
      <c r="TNG15" s="154"/>
      <c r="TNH15" s="154"/>
      <c r="TNI15" s="154"/>
      <c r="TNJ15" s="154"/>
      <c r="TNK15" s="154"/>
      <c r="TNL15" s="154"/>
      <c r="TNM15" s="154"/>
      <c r="TNN15" s="154"/>
      <c r="TNO15" s="154"/>
      <c r="TNP15" s="154"/>
      <c r="TNQ15" s="154"/>
      <c r="TNR15" s="154"/>
      <c r="TNS15" s="154"/>
      <c r="TNT15" s="154"/>
      <c r="TNU15" s="154"/>
      <c r="TNV15" s="154"/>
      <c r="TNW15" s="154"/>
      <c r="TNX15" s="154"/>
      <c r="TNY15" s="154"/>
      <c r="TNZ15" s="154"/>
      <c r="TOA15" s="154"/>
      <c r="TOB15" s="154"/>
      <c r="TOC15" s="154"/>
      <c r="TOD15" s="154"/>
      <c r="TOE15" s="154"/>
      <c r="TOF15" s="154"/>
      <c r="TOG15" s="154"/>
      <c r="TOH15" s="154"/>
      <c r="TOI15" s="154"/>
      <c r="TOJ15" s="154"/>
      <c r="TOK15" s="154"/>
      <c r="TOL15" s="154"/>
      <c r="TOM15" s="154"/>
      <c r="TON15" s="154"/>
      <c r="TOO15" s="154"/>
      <c r="TOP15" s="154"/>
      <c r="TOQ15" s="154"/>
      <c r="TOR15" s="154"/>
      <c r="TOS15" s="154"/>
      <c r="TOT15" s="154"/>
      <c r="TOU15" s="154"/>
      <c r="TOV15" s="154"/>
      <c r="TOW15" s="154"/>
      <c r="TOX15" s="154"/>
      <c r="TOY15" s="154"/>
      <c r="TOZ15" s="154"/>
      <c r="TPA15" s="154"/>
      <c r="TPB15" s="154"/>
      <c r="TPC15" s="154"/>
      <c r="TPD15" s="154"/>
      <c r="TPE15" s="154"/>
      <c r="TPF15" s="154"/>
      <c r="TPG15" s="154"/>
      <c r="TPH15" s="154"/>
      <c r="TPI15" s="154"/>
      <c r="TPJ15" s="154"/>
      <c r="TPK15" s="154"/>
      <c r="TPL15" s="154"/>
      <c r="TPM15" s="154"/>
      <c r="TPN15" s="154"/>
      <c r="TPO15" s="154"/>
      <c r="TPP15" s="154"/>
      <c r="TPQ15" s="154"/>
      <c r="TPR15" s="154"/>
      <c r="TPS15" s="154"/>
      <c r="TPT15" s="154"/>
      <c r="TPU15" s="154"/>
      <c r="TPV15" s="154"/>
      <c r="TPW15" s="154"/>
      <c r="TPX15" s="154"/>
      <c r="TPY15" s="154"/>
      <c r="TPZ15" s="154"/>
      <c r="TQA15" s="154"/>
      <c r="TQB15" s="154"/>
      <c r="TQC15" s="154"/>
      <c r="TQD15" s="154"/>
      <c r="TQE15" s="154"/>
      <c r="TQF15" s="154"/>
      <c r="TQG15" s="154"/>
      <c r="TQH15" s="154"/>
      <c r="TQI15" s="154"/>
      <c r="TQJ15" s="154"/>
      <c r="TQK15" s="154"/>
      <c r="TQL15" s="154"/>
      <c r="TQM15" s="154"/>
      <c r="TQN15" s="154"/>
      <c r="TQO15" s="154"/>
      <c r="TQP15" s="154"/>
      <c r="TQQ15" s="154"/>
      <c r="TQR15" s="154"/>
      <c r="TQS15" s="154"/>
      <c r="TQT15" s="154"/>
      <c r="TQU15" s="154"/>
      <c r="TQV15" s="154"/>
      <c r="TQW15" s="154"/>
      <c r="TQX15" s="154"/>
      <c r="TQY15" s="154"/>
      <c r="TQZ15" s="154"/>
      <c r="TRA15" s="154"/>
      <c r="TRB15" s="154"/>
      <c r="TRC15" s="154"/>
      <c r="TRD15" s="154"/>
      <c r="TRE15" s="154"/>
      <c r="TRF15" s="154"/>
      <c r="TRG15" s="154"/>
      <c r="TRH15" s="154"/>
      <c r="TRI15" s="154"/>
      <c r="TRJ15" s="154"/>
      <c r="TRK15" s="154"/>
      <c r="TRL15" s="154"/>
      <c r="TRM15" s="154"/>
      <c r="TRN15" s="154"/>
      <c r="TRO15" s="154"/>
      <c r="TRP15" s="154"/>
      <c r="TRQ15" s="154"/>
      <c r="TRR15" s="154"/>
      <c r="TRS15" s="154"/>
      <c r="TRT15" s="154"/>
      <c r="TRU15" s="154"/>
      <c r="TRV15" s="154"/>
      <c r="TRW15" s="154"/>
      <c r="TRX15" s="154"/>
      <c r="TRY15" s="154"/>
      <c r="TRZ15" s="154"/>
      <c r="TSA15" s="154"/>
      <c r="TSB15" s="154"/>
      <c r="TSC15" s="154"/>
      <c r="TSD15" s="154"/>
      <c r="TSE15" s="154"/>
      <c r="TSF15" s="154"/>
      <c r="TSG15" s="154"/>
      <c r="TSH15" s="154"/>
      <c r="TSI15" s="154"/>
      <c r="TSJ15" s="154"/>
      <c r="TSK15" s="154"/>
      <c r="TSL15" s="154"/>
      <c r="TSM15" s="154"/>
      <c r="TSN15" s="154"/>
      <c r="TSO15" s="154"/>
      <c r="TSP15" s="154"/>
      <c r="TSQ15" s="154"/>
      <c r="TSR15" s="154"/>
      <c r="TSS15" s="154"/>
      <c r="TST15" s="154"/>
      <c r="TSU15" s="154"/>
      <c r="TSV15" s="154"/>
      <c r="TSW15" s="154"/>
      <c r="TSX15" s="154"/>
      <c r="TSY15" s="154"/>
      <c r="TSZ15" s="154"/>
      <c r="TTA15" s="154"/>
      <c r="TTB15" s="154"/>
      <c r="TTC15" s="154"/>
      <c r="TTD15" s="154"/>
      <c r="TTE15" s="154"/>
      <c r="TTF15" s="154"/>
      <c r="TTG15" s="154"/>
      <c r="TTH15" s="154"/>
      <c r="TTI15" s="154"/>
      <c r="TTJ15" s="154"/>
      <c r="TTK15" s="154"/>
      <c r="TTL15" s="154"/>
      <c r="TTM15" s="154"/>
      <c r="TTN15" s="154"/>
      <c r="TTO15" s="154"/>
      <c r="TTP15" s="154"/>
      <c r="TTQ15" s="154"/>
      <c r="TTR15" s="154"/>
      <c r="TTS15" s="154"/>
      <c r="TTT15" s="154"/>
      <c r="TTU15" s="154"/>
      <c r="TTV15" s="154"/>
      <c r="TTW15" s="154"/>
      <c r="TTX15" s="154"/>
      <c r="TTY15" s="154"/>
      <c r="TTZ15" s="154"/>
      <c r="TUA15" s="154"/>
      <c r="TUB15" s="154"/>
      <c r="TUC15" s="154"/>
      <c r="TUD15" s="154"/>
      <c r="TUE15" s="154"/>
      <c r="TUF15" s="154"/>
      <c r="TUG15" s="154"/>
      <c r="TUH15" s="154"/>
      <c r="TUI15" s="154"/>
      <c r="TUJ15" s="154"/>
      <c r="TUK15" s="154"/>
      <c r="TUL15" s="154"/>
      <c r="TUM15" s="154"/>
      <c r="TUN15" s="154"/>
      <c r="TUO15" s="154"/>
      <c r="TUP15" s="154"/>
      <c r="TUQ15" s="154"/>
      <c r="TUR15" s="154"/>
      <c r="TUS15" s="154"/>
      <c r="TUT15" s="154"/>
      <c r="TUU15" s="154"/>
      <c r="TUV15" s="154"/>
      <c r="TUW15" s="154"/>
      <c r="TUX15" s="154"/>
      <c r="TUY15" s="154"/>
      <c r="TUZ15" s="154"/>
      <c r="TVA15" s="154"/>
      <c r="TVB15" s="154"/>
      <c r="TVC15" s="154"/>
      <c r="TVD15" s="154"/>
      <c r="TVE15" s="154"/>
      <c r="TVF15" s="154"/>
      <c r="TVG15" s="154"/>
      <c r="TVH15" s="154"/>
      <c r="TVI15" s="154"/>
      <c r="TVJ15" s="154"/>
      <c r="TVK15" s="154"/>
      <c r="TVL15" s="154"/>
      <c r="TVM15" s="154"/>
      <c r="TVN15" s="154"/>
      <c r="TVO15" s="154"/>
      <c r="TVP15" s="154"/>
      <c r="TVQ15" s="154"/>
      <c r="TVR15" s="154"/>
      <c r="TVS15" s="154"/>
      <c r="TVT15" s="154"/>
      <c r="TVU15" s="154"/>
      <c r="TVV15" s="154"/>
      <c r="TVW15" s="154"/>
      <c r="TVX15" s="154"/>
      <c r="TVY15" s="154"/>
      <c r="TVZ15" s="154"/>
      <c r="TWA15" s="154"/>
      <c r="TWB15" s="154"/>
      <c r="TWC15" s="154"/>
      <c r="TWD15" s="154"/>
      <c r="TWE15" s="154"/>
      <c r="TWF15" s="154"/>
      <c r="TWG15" s="154"/>
      <c r="TWH15" s="154"/>
      <c r="TWI15" s="154"/>
      <c r="TWJ15" s="154"/>
      <c r="TWK15" s="154"/>
      <c r="TWL15" s="154"/>
      <c r="TWM15" s="154"/>
      <c r="TWN15" s="154"/>
      <c r="TWO15" s="154"/>
      <c r="TWP15" s="154"/>
      <c r="TWQ15" s="154"/>
      <c r="TWR15" s="154"/>
      <c r="TWS15" s="154"/>
      <c r="TWT15" s="154"/>
      <c r="TWU15" s="154"/>
      <c r="TWV15" s="154"/>
      <c r="TWW15" s="154"/>
      <c r="TWX15" s="154"/>
      <c r="TWY15" s="154"/>
      <c r="TWZ15" s="154"/>
      <c r="TXA15" s="154"/>
      <c r="TXB15" s="154"/>
      <c r="TXC15" s="154"/>
      <c r="TXD15" s="154"/>
      <c r="TXE15" s="154"/>
      <c r="TXF15" s="154"/>
      <c r="TXG15" s="154"/>
      <c r="TXH15" s="154"/>
      <c r="TXI15" s="154"/>
      <c r="TXJ15" s="154"/>
      <c r="TXK15" s="154"/>
      <c r="TXL15" s="154"/>
      <c r="TXM15" s="154"/>
      <c r="TXN15" s="154"/>
      <c r="TXO15" s="154"/>
      <c r="TXP15" s="154"/>
      <c r="TXQ15" s="154"/>
      <c r="TXR15" s="154"/>
      <c r="TXS15" s="154"/>
      <c r="TXT15" s="154"/>
      <c r="TXU15" s="154"/>
      <c r="TXV15" s="154"/>
      <c r="TXW15" s="154"/>
      <c r="TXX15" s="154"/>
      <c r="TXY15" s="154"/>
      <c r="TXZ15" s="154"/>
      <c r="TYA15" s="154"/>
      <c r="TYB15" s="154"/>
      <c r="TYC15" s="154"/>
      <c r="TYD15" s="154"/>
      <c r="TYE15" s="154"/>
      <c r="TYF15" s="154"/>
      <c r="TYG15" s="154"/>
      <c r="TYH15" s="154"/>
      <c r="TYI15" s="154"/>
      <c r="TYJ15" s="154"/>
      <c r="TYK15" s="154"/>
      <c r="TYL15" s="154"/>
      <c r="TYM15" s="154"/>
      <c r="TYN15" s="154"/>
      <c r="TYO15" s="154"/>
      <c r="TYP15" s="154"/>
      <c r="TYQ15" s="154"/>
      <c r="TYR15" s="154"/>
      <c r="TYS15" s="154"/>
      <c r="TYT15" s="154"/>
      <c r="TYU15" s="154"/>
      <c r="TYV15" s="154"/>
      <c r="TYW15" s="154"/>
      <c r="TYX15" s="154"/>
      <c r="TYY15" s="154"/>
      <c r="TYZ15" s="154"/>
      <c r="TZA15" s="154"/>
      <c r="TZB15" s="154"/>
      <c r="TZC15" s="154"/>
      <c r="TZD15" s="154"/>
      <c r="TZE15" s="154"/>
      <c r="TZF15" s="154"/>
      <c r="TZG15" s="154"/>
      <c r="TZH15" s="154"/>
      <c r="TZI15" s="154"/>
      <c r="TZJ15" s="154"/>
      <c r="TZK15" s="154"/>
      <c r="TZL15" s="154"/>
      <c r="TZM15" s="154"/>
      <c r="TZN15" s="154"/>
      <c r="TZO15" s="154"/>
      <c r="TZP15" s="154"/>
      <c r="TZQ15" s="154"/>
      <c r="TZR15" s="154"/>
      <c r="TZS15" s="154"/>
      <c r="TZT15" s="154"/>
      <c r="TZU15" s="154"/>
      <c r="TZV15" s="154"/>
      <c r="TZW15" s="154"/>
      <c r="TZX15" s="154"/>
      <c r="TZY15" s="154"/>
      <c r="TZZ15" s="154"/>
      <c r="UAA15" s="154"/>
      <c r="UAB15" s="154"/>
      <c r="UAC15" s="154"/>
      <c r="UAD15" s="154"/>
      <c r="UAE15" s="154"/>
      <c r="UAF15" s="154"/>
      <c r="UAG15" s="154"/>
      <c r="UAH15" s="154"/>
      <c r="UAI15" s="154"/>
      <c r="UAJ15" s="154"/>
      <c r="UAK15" s="154"/>
      <c r="UAL15" s="154"/>
      <c r="UAM15" s="154"/>
      <c r="UAN15" s="154"/>
      <c r="UAO15" s="154"/>
      <c r="UAP15" s="154"/>
      <c r="UAQ15" s="154"/>
      <c r="UAR15" s="154"/>
      <c r="UAS15" s="154"/>
      <c r="UAT15" s="154"/>
      <c r="UAU15" s="154"/>
      <c r="UAV15" s="154"/>
      <c r="UAW15" s="154"/>
      <c r="UAX15" s="154"/>
      <c r="UAY15" s="154"/>
      <c r="UAZ15" s="154"/>
      <c r="UBA15" s="154"/>
      <c r="UBB15" s="154"/>
      <c r="UBC15" s="154"/>
      <c r="UBD15" s="154"/>
      <c r="UBE15" s="154"/>
      <c r="UBF15" s="154"/>
      <c r="UBG15" s="154"/>
      <c r="UBH15" s="154"/>
      <c r="UBI15" s="154"/>
      <c r="UBJ15" s="154"/>
      <c r="UBK15" s="154"/>
      <c r="UBL15" s="154"/>
      <c r="UBM15" s="154"/>
      <c r="UBN15" s="154"/>
      <c r="UBO15" s="154"/>
      <c r="UBP15" s="154"/>
      <c r="UBQ15" s="154"/>
      <c r="UBR15" s="154"/>
      <c r="UBS15" s="154"/>
      <c r="UBT15" s="154"/>
      <c r="UBU15" s="154"/>
      <c r="UBV15" s="154"/>
      <c r="UBW15" s="154"/>
      <c r="UBX15" s="154"/>
      <c r="UBY15" s="154"/>
      <c r="UBZ15" s="154"/>
      <c r="UCA15" s="154"/>
      <c r="UCB15" s="154"/>
      <c r="UCC15" s="154"/>
      <c r="UCD15" s="154"/>
      <c r="UCE15" s="154"/>
      <c r="UCF15" s="154"/>
      <c r="UCG15" s="154"/>
      <c r="UCH15" s="154"/>
      <c r="UCI15" s="154"/>
      <c r="UCJ15" s="154"/>
      <c r="UCK15" s="154"/>
      <c r="UCL15" s="154"/>
      <c r="UCM15" s="154"/>
      <c r="UCN15" s="154"/>
      <c r="UCO15" s="154"/>
      <c r="UCP15" s="154"/>
      <c r="UCQ15" s="154"/>
      <c r="UCR15" s="154"/>
      <c r="UCS15" s="154"/>
      <c r="UCT15" s="154"/>
      <c r="UCU15" s="154"/>
      <c r="UCV15" s="154"/>
      <c r="UCW15" s="154"/>
      <c r="UCX15" s="154"/>
      <c r="UCY15" s="154"/>
      <c r="UCZ15" s="154"/>
      <c r="UDA15" s="154"/>
      <c r="UDB15" s="154"/>
      <c r="UDC15" s="154"/>
      <c r="UDD15" s="154"/>
      <c r="UDE15" s="154"/>
      <c r="UDF15" s="154"/>
      <c r="UDG15" s="154"/>
      <c r="UDH15" s="154"/>
      <c r="UDI15" s="154"/>
      <c r="UDJ15" s="154"/>
      <c r="UDK15" s="154"/>
      <c r="UDL15" s="154"/>
      <c r="UDM15" s="154"/>
      <c r="UDN15" s="154"/>
      <c r="UDO15" s="154"/>
      <c r="UDP15" s="154"/>
      <c r="UDQ15" s="154"/>
      <c r="UDR15" s="154"/>
      <c r="UDS15" s="154"/>
      <c r="UDT15" s="154"/>
      <c r="UDU15" s="154"/>
      <c r="UDV15" s="154"/>
      <c r="UDW15" s="154"/>
      <c r="UDX15" s="154"/>
      <c r="UDY15" s="154"/>
      <c r="UDZ15" s="154"/>
      <c r="UEA15" s="154"/>
      <c r="UEB15" s="154"/>
      <c r="UEC15" s="154"/>
      <c r="UED15" s="154"/>
      <c r="UEE15" s="154"/>
      <c r="UEF15" s="154"/>
      <c r="UEG15" s="154"/>
      <c r="UEH15" s="154"/>
      <c r="UEI15" s="154"/>
      <c r="UEJ15" s="154"/>
      <c r="UEK15" s="154"/>
      <c r="UEL15" s="154"/>
      <c r="UEM15" s="154"/>
      <c r="UEN15" s="154"/>
      <c r="UEO15" s="154"/>
      <c r="UEP15" s="154"/>
      <c r="UEQ15" s="154"/>
      <c r="UER15" s="154"/>
      <c r="UES15" s="154"/>
      <c r="UET15" s="154"/>
      <c r="UEU15" s="154"/>
      <c r="UEV15" s="154"/>
      <c r="UEW15" s="154"/>
      <c r="UEX15" s="154"/>
      <c r="UEY15" s="154"/>
      <c r="UEZ15" s="154"/>
      <c r="UFA15" s="154"/>
      <c r="UFB15" s="154"/>
      <c r="UFC15" s="154"/>
      <c r="UFD15" s="154"/>
      <c r="UFE15" s="154"/>
      <c r="UFF15" s="154"/>
      <c r="UFG15" s="154"/>
      <c r="UFH15" s="154"/>
      <c r="UFI15" s="154"/>
      <c r="UFJ15" s="154"/>
      <c r="UFK15" s="154"/>
      <c r="UFL15" s="154"/>
      <c r="UFM15" s="154"/>
      <c r="UFN15" s="154"/>
      <c r="UFO15" s="154"/>
      <c r="UFP15" s="154"/>
      <c r="UFQ15" s="154"/>
      <c r="UFR15" s="154"/>
      <c r="UFS15" s="154"/>
      <c r="UFT15" s="154"/>
      <c r="UFU15" s="154"/>
      <c r="UFV15" s="154"/>
      <c r="UFW15" s="154"/>
      <c r="UFX15" s="154"/>
      <c r="UFY15" s="154"/>
      <c r="UFZ15" s="154"/>
      <c r="UGA15" s="154"/>
      <c r="UGB15" s="154"/>
      <c r="UGC15" s="154"/>
      <c r="UGD15" s="154"/>
      <c r="UGE15" s="154"/>
      <c r="UGF15" s="154"/>
      <c r="UGG15" s="154"/>
      <c r="UGH15" s="154"/>
      <c r="UGI15" s="154"/>
      <c r="UGJ15" s="154"/>
      <c r="UGK15" s="154"/>
      <c r="UGL15" s="154"/>
      <c r="UGM15" s="154"/>
      <c r="UGN15" s="154"/>
      <c r="UGO15" s="154"/>
      <c r="UGP15" s="154"/>
      <c r="UGQ15" s="154"/>
      <c r="UGR15" s="154"/>
      <c r="UGS15" s="154"/>
      <c r="UGT15" s="154"/>
      <c r="UGU15" s="154"/>
      <c r="UGV15" s="154"/>
      <c r="UGW15" s="154"/>
      <c r="UGX15" s="154"/>
      <c r="UGY15" s="154"/>
      <c r="UGZ15" s="154"/>
      <c r="UHA15" s="154"/>
      <c r="UHB15" s="154"/>
      <c r="UHC15" s="154"/>
      <c r="UHD15" s="154"/>
      <c r="UHE15" s="154"/>
      <c r="UHF15" s="154"/>
      <c r="UHG15" s="154"/>
      <c r="UHH15" s="154"/>
      <c r="UHI15" s="154"/>
      <c r="UHJ15" s="154"/>
      <c r="UHK15" s="154"/>
      <c r="UHL15" s="154"/>
      <c r="UHM15" s="154"/>
      <c r="UHN15" s="154"/>
      <c r="UHO15" s="154"/>
      <c r="UHP15" s="154"/>
      <c r="UHQ15" s="154"/>
      <c r="UHR15" s="154"/>
      <c r="UHS15" s="154"/>
      <c r="UHT15" s="154"/>
      <c r="UHU15" s="154"/>
      <c r="UHV15" s="154"/>
      <c r="UHW15" s="154"/>
      <c r="UHX15" s="154"/>
      <c r="UHY15" s="154"/>
      <c r="UHZ15" s="154"/>
      <c r="UIA15" s="154"/>
      <c r="UIB15" s="154"/>
      <c r="UIC15" s="154"/>
      <c r="UID15" s="154"/>
      <c r="UIE15" s="154"/>
      <c r="UIF15" s="154"/>
      <c r="UIG15" s="154"/>
      <c r="UIH15" s="154"/>
      <c r="UII15" s="154"/>
      <c r="UIJ15" s="154"/>
      <c r="UIK15" s="154"/>
      <c r="UIL15" s="154"/>
      <c r="UIM15" s="154"/>
      <c r="UIN15" s="154"/>
      <c r="UIO15" s="154"/>
      <c r="UIP15" s="154"/>
      <c r="UIQ15" s="154"/>
      <c r="UIR15" s="154"/>
      <c r="UIS15" s="154"/>
      <c r="UIT15" s="154"/>
      <c r="UIU15" s="154"/>
      <c r="UIV15" s="154"/>
      <c r="UIW15" s="154"/>
      <c r="UIX15" s="154"/>
      <c r="UIY15" s="154"/>
      <c r="UIZ15" s="154"/>
      <c r="UJA15" s="154"/>
      <c r="UJB15" s="154"/>
      <c r="UJC15" s="154"/>
      <c r="UJD15" s="154"/>
      <c r="UJE15" s="154"/>
      <c r="UJF15" s="154"/>
      <c r="UJG15" s="154"/>
      <c r="UJH15" s="154"/>
      <c r="UJI15" s="154"/>
      <c r="UJJ15" s="154"/>
      <c r="UJK15" s="154"/>
      <c r="UJL15" s="154"/>
      <c r="UJM15" s="154"/>
      <c r="UJN15" s="154"/>
      <c r="UJO15" s="154"/>
      <c r="UJP15" s="154"/>
      <c r="UJQ15" s="154"/>
      <c r="UJR15" s="154"/>
      <c r="UJS15" s="154"/>
      <c r="UJT15" s="154"/>
      <c r="UJU15" s="154"/>
      <c r="UJV15" s="154"/>
      <c r="UJW15" s="154"/>
      <c r="UJX15" s="154"/>
      <c r="UJY15" s="154"/>
      <c r="UJZ15" s="154"/>
      <c r="UKA15" s="154"/>
      <c r="UKB15" s="154"/>
      <c r="UKC15" s="154"/>
      <c r="UKD15" s="154"/>
      <c r="UKE15" s="154"/>
      <c r="UKF15" s="154"/>
      <c r="UKG15" s="154"/>
      <c r="UKH15" s="154"/>
      <c r="UKI15" s="154"/>
      <c r="UKJ15" s="154"/>
      <c r="UKK15" s="154"/>
      <c r="UKL15" s="154"/>
      <c r="UKM15" s="154"/>
      <c r="UKN15" s="154"/>
      <c r="UKO15" s="154"/>
      <c r="UKP15" s="154"/>
      <c r="UKQ15" s="154"/>
      <c r="UKR15" s="154"/>
      <c r="UKS15" s="154"/>
      <c r="UKT15" s="154"/>
      <c r="UKU15" s="154"/>
      <c r="UKV15" s="154"/>
      <c r="UKW15" s="154"/>
      <c r="UKX15" s="154"/>
      <c r="UKY15" s="154"/>
      <c r="UKZ15" s="154"/>
      <c r="ULA15" s="154"/>
      <c r="ULB15" s="154"/>
      <c r="ULC15" s="154"/>
      <c r="ULD15" s="154"/>
      <c r="ULE15" s="154"/>
      <c r="ULF15" s="154"/>
      <c r="ULG15" s="154"/>
      <c r="ULH15" s="154"/>
      <c r="ULI15" s="154"/>
      <c r="ULJ15" s="154"/>
      <c r="ULK15" s="154"/>
      <c r="ULL15" s="154"/>
      <c r="ULM15" s="154"/>
      <c r="ULN15" s="154"/>
      <c r="ULO15" s="154"/>
      <c r="ULP15" s="154"/>
      <c r="ULQ15" s="154"/>
      <c r="ULR15" s="154"/>
      <c r="ULS15" s="154"/>
      <c r="ULT15" s="154"/>
      <c r="ULU15" s="154"/>
      <c r="ULV15" s="154"/>
      <c r="ULW15" s="154"/>
      <c r="ULX15" s="154"/>
      <c r="ULY15" s="154"/>
      <c r="ULZ15" s="154"/>
      <c r="UMA15" s="154"/>
      <c r="UMB15" s="154"/>
      <c r="UMC15" s="154"/>
      <c r="UMD15" s="154"/>
      <c r="UME15" s="154"/>
      <c r="UMF15" s="154"/>
      <c r="UMG15" s="154"/>
      <c r="UMH15" s="154"/>
      <c r="UMI15" s="154"/>
      <c r="UMJ15" s="154"/>
      <c r="UMK15" s="154"/>
      <c r="UML15" s="154"/>
      <c r="UMM15" s="154"/>
      <c r="UMN15" s="154"/>
      <c r="UMO15" s="154"/>
      <c r="UMP15" s="154"/>
      <c r="UMQ15" s="154"/>
      <c r="UMR15" s="154"/>
      <c r="UMS15" s="154"/>
      <c r="UMT15" s="154"/>
      <c r="UMU15" s="154"/>
      <c r="UMV15" s="154"/>
      <c r="UMW15" s="154"/>
      <c r="UMX15" s="154"/>
      <c r="UMY15" s="154"/>
      <c r="UMZ15" s="154"/>
      <c r="UNA15" s="154"/>
      <c r="UNB15" s="154"/>
      <c r="UNC15" s="154"/>
      <c r="UND15" s="154"/>
      <c r="UNE15" s="154"/>
      <c r="UNF15" s="154"/>
      <c r="UNG15" s="154"/>
      <c r="UNH15" s="154"/>
      <c r="UNI15" s="154"/>
      <c r="UNJ15" s="154"/>
      <c r="UNK15" s="154"/>
      <c r="UNL15" s="154"/>
      <c r="UNM15" s="154"/>
      <c r="UNN15" s="154"/>
      <c r="UNO15" s="154"/>
      <c r="UNP15" s="154"/>
      <c r="UNQ15" s="154"/>
      <c r="UNR15" s="154"/>
      <c r="UNS15" s="154"/>
      <c r="UNT15" s="154"/>
      <c r="UNU15" s="154"/>
      <c r="UNV15" s="154"/>
      <c r="UNW15" s="154"/>
      <c r="UNX15" s="154"/>
      <c r="UNY15" s="154"/>
      <c r="UNZ15" s="154"/>
      <c r="UOA15" s="154"/>
      <c r="UOB15" s="154"/>
      <c r="UOC15" s="154"/>
      <c r="UOD15" s="154"/>
      <c r="UOE15" s="154"/>
      <c r="UOF15" s="154"/>
      <c r="UOG15" s="154"/>
      <c r="UOH15" s="154"/>
      <c r="UOI15" s="154"/>
      <c r="UOJ15" s="154"/>
      <c r="UOK15" s="154"/>
      <c r="UOL15" s="154"/>
      <c r="UOM15" s="154"/>
      <c r="UON15" s="154"/>
      <c r="UOO15" s="154"/>
      <c r="UOP15" s="154"/>
      <c r="UOQ15" s="154"/>
      <c r="UOR15" s="154"/>
      <c r="UOS15" s="154"/>
      <c r="UOT15" s="154"/>
      <c r="UOU15" s="154"/>
      <c r="UOV15" s="154"/>
      <c r="UOW15" s="154"/>
      <c r="UOX15" s="154"/>
      <c r="UOY15" s="154"/>
      <c r="UOZ15" s="154"/>
      <c r="UPA15" s="154"/>
      <c r="UPB15" s="154"/>
      <c r="UPC15" s="154"/>
      <c r="UPD15" s="154"/>
      <c r="UPE15" s="154"/>
      <c r="UPF15" s="154"/>
      <c r="UPG15" s="154"/>
      <c r="UPH15" s="154"/>
      <c r="UPI15" s="154"/>
      <c r="UPJ15" s="154"/>
      <c r="UPK15" s="154"/>
      <c r="UPL15" s="154"/>
      <c r="UPM15" s="154"/>
      <c r="UPN15" s="154"/>
      <c r="UPO15" s="154"/>
      <c r="UPP15" s="154"/>
      <c r="UPQ15" s="154"/>
      <c r="UPR15" s="154"/>
      <c r="UPS15" s="154"/>
      <c r="UPT15" s="154"/>
      <c r="UPU15" s="154"/>
      <c r="UPV15" s="154"/>
      <c r="UPW15" s="154"/>
      <c r="UPX15" s="154"/>
      <c r="UPY15" s="154"/>
      <c r="UPZ15" s="154"/>
      <c r="UQA15" s="154"/>
      <c r="UQB15" s="154"/>
      <c r="UQC15" s="154"/>
      <c r="UQD15" s="154"/>
      <c r="UQE15" s="154"/>
      <c r="UQF15" s="154"/>
      <c r="UQG15" s="154"/>
      <c r="UQH15" s="154"/>
      <c r="UQI15" s="154"/>
      <c r="UQJ15" s="154"/>
      <c r="UQK15" s="154"/>
      <c r="UQL15" s="154"/>
      <c r="UQM15" s="154"/>
      <c r="UQN15" s="154"/>
      <c r="UQO15" s="154"/>
      <c r="UQP15" s="154"/>
      <c r="UQQ15" s="154"/>
      <c r="UQR15" s="154"/>
      <c r="UQS15" s="154"/>
      <c r="UQT15" s="154"/>
      <c r="UQU15" s="154"/>
      <c r="UQV15" s="154"/>
      <c r="UQW15" s="154"/>
      <c r="UQX15" s="154"/>
      <c r="UQY15" s="154"/>
      <c r="UQZ15" s="154"/>
      <c r="URA15" s="154"/>
      <c r="URB15" s="154"/>
      <c r="URC15" s="154"/>
      <c r="URD15" s="154"/>
      <c r="URE15" s="154"/>
      <c r="URF15" s="154"/>
      <c r="URG15" s="154"/>
      <c r="URH15" s="154"/>
      <c r="URI15" s="154"/>
      <c r="URJ15" s="154"/>
      <c r="URK15" s="154"/>
      <c r="URL15" s="154"/>
      <c r="URM15" s="154"/>
      <c r="URN15" s="154"/>
      <c r="URO15" s="154"/>
      <c r="URP15" s="154"/>
      <c r="URQ15" s="154"/>
      <c r="URR15" s="154"/>
      <c r="URS15" s="154"/>
      <c r="URT15" s="154"/>
      <c r="URU15" s="154"/>
      <c r="URV15" s="154"/>
      <c r="URW15" s="154"/>
      <c r="URX15" s="154"/>
      <c r="URY15" s="154"/>
      <c r="URZ15" s="154"/>
      <c r="USA15" s="154"/>
      <c r="USB15" s="154"/>
      <c r="USC15" s="154"/>
      <c r="USD15" s="154"/>
      <c r="USE15" s="154"/>
      <c r="USF15" s="154"/>
      <c r="USG15" s="154"/>
      <c r="USH15" s="154"/>
      <c r="USI15" s="154"/>
      <c r="USJ15" s="154"/>
      <c r="USK15" s="154"/>
      <c r="USL15" s="154"/>
      <c r="USM15" s="154"/>
      <c r="USN15" s="154"/>
      <c r="USO15" s="154"/>
      <c r="USP15" s="154"/>
      <c r="USQ15" s="154"/>
      <c r="USR15" s="154"/>
      <c r="USS15" s="154"/>
      <c r="UST15" s="154"/>
      <c r="USU15" s="154"/>
      <c r="USV15" s="154"/>
      <c r="USW15" s="154"/>
      <c r="USX15" s="154"/>
      <c r="USY15" s="154"/>
      <c r="USZ15" s="154"/>
      <c r="UTA15" s="154"/>
      <c r="UTB15" s="154"/>
      <c r="UTC15" s="154"/>
      <c r="UTD15" s="154"/>
      <c r="UTE15" s="154"/>
      <c r="UTF15" s="154"/>
      <c r="UTG15" s="154"/>
      <c r="UTH15" s="154"/>
      <c r="UTI15" s="154"/>
      <c r="UTJ15" s="154"/>
      <c r="UTK15" s="154"/>
      <c r="UTL15" s="154"/>
      <c r="UTM15" s="154"/>
      <c r="UTN15" s="154"/>
      <c r="UTO15" s="154"/>
      <c r="UTP15" s="154"/>
      <c r="UTQ15" s="154"/>
      <c r="UTR15" s="154"/>
      <c r="UTS15" s="154"/>
      <c r="UTT15" s="154"/>
      <c r="UTU15" s="154"/>
      <c r="UTV15" s="154"/>
      <c r="UTW15" s="154"/>
      <c r="UTX15" s="154"/>
      <c r="UTY15" s="154"/>
      <c r="UTZ15" s="154"/>
      <c r="UUA15" s="154"/>
      <c r="UUB15" s="154"/>
      <c r="UUC15" s="154"/>
      <c r="UUD15" s="154"/>
      <c r="UUE15" s="154"/>
      <c r="UUF15" s="154"/>
      <c r="UUG15" s="154"/>
      <c r="UUH15" s="154"/>
      <c r="UUI15" s="154"/>
      <c r="UUJ15" s="154"/>
      <c r="UUK15" s="154"/>
      <c r="UUL15" s="154"/>
      <c r="UUM15" s="154"/>
      <c r="UUN15" s="154"/>
      <c r="UUO15" s="154"/>
      <c r="UUP15" s="154"/>
      <c r="UUQ15" s="154"/>
      <c r="UUR15" s="154"/>
      <c r="UUS15" s="154"/>
      <c r="UUT15" s="154"/>
      <c r="UUU15" s="154"/>
      <c r="UUV15" s="154"/>
      <c r="UUW15" s="154"/>
      <c r="UUX15" s="154"/>
      <c r="UUY15" s="154"/>
      <c r="UUZ15" s="154"/>
      <c r="UVA15" s="154"/>
      <c r="UVB15" s="154"/>
      <c r="UVC15" s="154"/>
      <c r="UVD15" s="154"/>
      <c r="UVE15" s="154"/>
      <c r="UVF15" s="154"/>
      <c r="UVG15" s="154"/>
      <c r="UVH15" s="154"/>
      <c r="UVI15" s="154"/>
      <c r="UVJ15" s="154"/>
      <c r="UVK15" s="154"/>
      <c r="UVL15" s="154"/>
      <c r="UVM15" s="154"/>
      <c r="UVN15" s="154"/>
      <c r="UVO15" s="154"/>
      <c r="UVP15" s="154"/>
      <c r="UVQ15" s="154"/>
      <c r="UVR15" s="154"/>
      <c r="UVS15" s="154"/>
      <c r="UVT15" s="154"/>
      <c r="UVU15" s="154"/>
      <c r="UVV15" s="154"/>
      <c r="UVW15" s="154"/>
      <c r="UVX15" s="154"/>
      <c r="UVY15" s="154"/>
      <c r="UVZ15" s="154"/>
      <c r="UWA15" s="154"/>
      <c r="UWB15" s="154"/>
      <c r="UWC15" s="154"/>
      <c r="UWD15" s="154"/>
      <c r="UWE15" s="154"/>
      <c r="UWF15" s="154"/>
      <c r="UWG15" s="154"/>
      <c r="UWH15" s="154"/>
      <c r="UWI15" s="154"/>
      <c r="UWJ15" s="154"/>
      <c r="UWK15" s="154"/>
      <c r="UWL15" s="154"/>
      <c r="UWM15" s="154"/>
      <c r="UWN15" s="154"/>
      <c r="UWO15" s="154"/>
      <c r="UWP15" s="154"/>
      <c r="UWQ15" s="154"/>
      <c r="UWR15" s="154"/>
      <c r="UWS15" s="154"/>
      <c r="UWT15" s="154"/>
      <c r="UWU15" s="154"/>
      <c r="UWV15" s="154"/>
      <c r="UWW15" s="154"/>
      <c r="UWX15" s="154"/>
      <c r="UWY15" s="154"/>
      <c r="UWZ15" s="154"/>
      <c r="UXA15" s="154"/>
      <c r="UXB15" s="154"/>
      <c r="UXC15" s="154"/>
      <c r="UXD15" s="154"/>
      <c r="UXE15" s="154"/>
      <c r="UXF15" s="154"/>
      <c r="UXG15" s="154"/>
      <c r="UXH15" s="154"/>
      <c r="UXI15" s="154"/>
      <c r="UXJ15" s="154"/>
      <c r="UXK15" s="154"/>
      <c r="UXL15" s="154"/>
      <c r="UXM15" s="154"/>
      <c r="UXN15" s="154"/>
      <c r="UXO15" s="154"/>
      <c r="UXP15" s="154"/>
      <c r="UXQ15" s="154"/>
      <c r="UXR15" s="154"/>
      <c r="UXS15" s="154"/>
      <c r="UXT15" s="154"/>
      <c r="UXU15" s="154"/>
      <c r="UXV15" s="154"/>
      <c r="UXW15" s="154"/>
      <c r="UXX15" s="154"/>
      <c r="UXY15" s="154"/>
      <c r="UXZ15" s="154"/>
      <c r="UYA15" s="154"/>
      <c r="UYB15" s="154"/>
      <c r="UYC15" s="154"/>
      <c r="UYD15" s="154"/>
      <c r="UYE15" s="154"/>
      <c r="UYF15" s="154"/>
      <c r="UYG15" s="154"/>
      <c r="UYH15" s="154"/>
      <c r="UYI15" s="154"/>
      <c r="UYJ15" s="154"/>
      <c r="UYK15" s="154"/>
      <c r="UYL15" s="154"/>
      <c r="UYM15" s="154"/>
      <c r="UYN15" s="154"/>
      <c r="UYO15" s="154"/>
      <c r="UYP15" s="154"/>
      <c r="UYQ15" s="154"/>
      <c r="UYR15" s="154"/>
      <c r="UYS15" s="154"/>
      <c r="UYT15" s="154"/>
      <c r="UYU15" s="154"/>
      <c r="UYV15" s="154"/>
      <c r="UYW15" s="154"/>
      <c r="UYX15" s="154"/>
      <c r="UYY15" s="154"/>
      <c r="UYZ15" s="154"/>
      <c r="UZA15" s="154"/>
      <c r="UZB15" s="154"/>
      <c r="UZC15" s="154"/>
      <c r="UZD15" s="154"/>
      <c r="UZE15" s="154"/>
      <c r="UZF15" s="154"/>
      <c r="UZG15" s="154"/>
      <c r="UZH15" s="154"/>
      <c r="UZI15" s="154"/>
      <c r="UZJ15" s="154"/>
      <c r="UZK15" s="154"/>
      <c r="UZL15" s="154"/>
      <c r="UZM15" s="154"/>
      <c r="UZN15" s="154"/>
      <c r="UZO15" s="154"/>
      <c r="UZP15" s="154"/>
      <c r="UZQ15" s="154"/>
      <c r="UZR15" s="154"/>
      <c r="UZS15" s="154"/>
      <c r="UZT15" s="154"/>
      <c r="UZU15" s="154"/>
      <c r="UZV15" s="154"/>
      <c r="UZW15" s="154"/>
      <c r="UZX15" s="154"/>
      <c r="UZY15" s="154"/>
      <c r="UZZ15" s="154"/>
      <c r="VAA15" s="154"/>
      <c r="VAB15" s="154"/>
      <c r="VAC15" s="154"/>
      <c r="VAD15" s="154"/>
      <c r="VAE15" s="154"/>
      <c r="VAF15" s="154"/>
      <c r="VAG15" s="154"/>
      <c r="VAH15" s="154"/>
      <c r="VAI15" s="154"/>
      <c r="VAJ15" s="154"/>
      <c r="VAK15" s="154"/>
      <c r="VAL15" s="154"/>
      <c r="VAM15" s="154"/>
      <c r="VAN15" s="154"/>
      <c r="VAO15" s="154"/>
      <c r="VAP15" s="154"/>
      <c r="VAQ15" s="154"/>
      <c r="VAR15" s="154"/>
      <c r="VAS15" s="154"/>
      <c r="VAT15" s="154"/>
      <c r="VAU15" s="154"/>
      <c r="VAV15" s="154"/>
      <c r="VAW15" s="154"/>
      <c r="VAX15" s="154"/>
      <c r="VAY15" s="154"/>
      <c r="VAZ15" s="154"/>
      <c r="VBA15" s="154"/>
      <c r="VBB15" s="154"/>
      <c r="VBC15" s="154"/>
      <c r="VBD15" s="154"/>
      <c r="VBE15" s="154"/>
      <c r="VBF15" s="154"/>
      <c r="VBG15" s="154"/>
      <c r="VBH15" s="154"/>
      <c r="VBI15" s="154"/>
      <c r="VBJ15" s="154"/>
      <c r="VBK15" s="154"/>
      <c r="VBL15" s="154"/>
      <c r="VBM15" s="154"/>
      <c r="VBN15" s="154"/>
      <c r="VBO15" s="154"/>
      <c r="VBP15" s="154"/>
      <c r="VBQ15" s="154"/>
      <c r="VBR15" s="154"/>
      <c r="VBS15" s="154"/>
      <c r="VBT15" s="154"/>
      <c r="VBU15" s="154"/>
      <c r="VBV15" s="154"/>
      <c r="VBW15" s="154"/>
      <c r="VBX15" s="154"/>
      <c r="VBY15" s="154"/>
      <c r="VBZ15" s="154"/>
      <c r="VCA15" s="154"/>
      <c r="VCB15" s="154"/>
      <c r="VCC15" s="154"/>
      <c r="VCD15" s="154"/>
      <c r="VCE15" s="154"/>
      <c r="VCF15" s="154"/>
      <c r="VCG15" s="154"/>
      <c r="VCH15" s="154"/>
      <c r="VCI15" s="154"/>
      <c r="VCJ15" s="154"/>
      <c r="VCK15" s="154"/>
      <c r="VCL15" s="154"/>
      <c r="VCM15" s="154"/>
      <c r="VCN15" s="154"/>
      <c r="VCO15" s="154"/>
      <c r="VCP15" s="154"/>
      <c r="VCQ15" s="154"/>
      <c r="VCR15" s="154"/>
      <c r="VCS15" s="154"/>
      <c r="VCT15" s="154"/>
      <c r="VCU15" s="154"/>
      <c r="VCV15" s="154"/>
      <c r="VCW15" s="154"/>
      <c r="VCX15" s="154"/>
      <c r="VCY15" s="154"/>
      <c r="VCZ15" s="154"/>
      <c r="VDA15" s="154"/>
      <c r="VDB15" s="154"/>
      <c r="VDC15" s="154"/>
      <c r="VDD15" s="154"/>
      <c r="VDE15" s="154"/>
      <c r="VDF15" s="154"/>
      <c r="VDG15" s="154"/>
      <c r="VDH15" s="154"/>
      <c r="VDI15" s="154"/>
      <c r="VDJ15" s="154"/>
      <c r="VDK15" s="154"/>
      <c r="VDL15" s="154"/>
      <c r="VDM15" s="154"/>
      <c r="VDN15" s="154"/>
      <c r="VDO15" s="154"/>
      <c r="VDP15" s="154"/>
      <c r="VDQ15" s="154"/>
      <c r="VDR15" s="154"/>
      <c r="VDS15" s="154"/>
      <c r="VDT15" s="154"/>
      <c r="VDU15" s="154"/>
      <c r="VDV15" s="154"/>
      <c r="VDW15" s="154"/>
      <c r="VDX15" s="154"/>
      <c r="VDY15" s="154"/>
      <c r="VDZ15" s="154"/>
      <c r="VEA15" s="154"/>
      <c r="VEB15" s="154"/>
      <c r="VEC15" s="154"/>
      <c r="VED15" s="154"/>
      <c r="VEE15" s="154"/>
      <c r="VEF15" s="154"/>
      <c r="VEG15" s="154"/>
      <c r="VEH15" s="154"/>
      <c r="VEI15" s="154"/>
      <c r="VEJ15" s="154"/>
      <c r="VEK15" s="154"/>
      <c r="VEL15" s="154"/>
      <c r="VEM15" s="154"/>
      <c r="VEN15" s="154"/>
      <c r="VEO15" s="154"/>
      <c r="VEP15" s="154"/>
      <c r="VEQ15" s="154"/>
      <c r="VER15" s="154"/>
      <c r="VES15" s="154"/>
      <c r="VET15" s="154"/>
      <c r="VEU15" s="154"/>
      <c r="VEV15" s="154"/>
      <c r="VEW15" s="154"/>
      <c r="VEX15" s="154"/>
      <c r="VEY15" s="154"/>
      <c r="VEZ15" s="154"/>
      <c r="VFA15" s="154"/>
      <c r="VFB15" s="154"/>
      <c r="VFC15" s="154"/>
      <c r="VFD15" s="154"/>
      <c r="VFE15" s="154"/>
      <c r="VFF15" s="154"/>
      <c r="VFG15" s="154"/>
      <c r="VFH15" s="154"/>
      <c r="VFI15" s="154"/>
      <c r="VFJ15" s="154"/>
      <c r="VFK15" s="154"/>
      <c r="VFL15" s="154"/>
      <c r="VFM15" s="154"/>
      <c r="VFN15" s="154"/>
      <c r="VFO15" s="154"/>
      <c r="VFP15" s="154"/>
      <c r="VFQ15" s="154"/>
      <c r="VFR15" s="154"/>
      <c r="VFS15" s="154"/>
      <c r="VFT15" s="154"/>
      <c r="VFU15" s="154"/>
      <c r="VFV15" s="154"/>
      <c r="VFW15" s="154"/>
      <c r="VFX15" s="154"/>
      <c r="VFY15" s="154"/>
      <c r="VFZ15" s="154"/>
      <c r="VGA15" s="154"/>
      <c r="VGB15" s="154"/>
      <c r="VGC15" s="154"/>
      <c r="VGD15" s="154"/>
      <c r="VGE15" s="154"/>
      <c r="VGF15" s="154"/>
      <c r="VGG15" s="154"/>
      <c r="VGH15" s="154"/>
      <c r="VGI15" s="154"/>
      <c r="VGJ15" s="154"/>
      <c r="VGK15" s="154"/>
      <c r="VGL15" s="154"/>
      <c r="VGM15" s="154"/>
      <c r="VGN15" s="154"/>
      <c r="VGO15" s="154"/>
      <c r="VGP15" s="154"/>
      <c r="VGQ15" s="154"/>
      <c r="VGR15" s="154"/>
      <c r="VGS15" s="154"/>
      <c r="VGT15" s="154"/>
      <c r="VGU15" s="154"/>
      <c r="VGV15" s="154"/>
      <c r="VGW15" s="154"/>
      <c r="VGX15" s="154"/>
      <c r="VGY15" s="154"/>
      <c r="VGZ15" s="154"/>
      <c r="VHA15" s="154"/>
      <c r="VHB15" s="154"/>
      <c r="VHC15" s="154"/>
      <c r="VHD15" s="154"/>
      <c r="VHE15" s="154"/>
      <c r="VHF15" s="154"/>
      <c r="VHG15" s="154"/>
      <c r="VHH15" s="154"/>
      <c r="VHI15" s="154"/>
      <c r="VHJ15" s="154"/>
      <c r="VHK15" s="154"/>
      <c r="VHL15" s="154"/>
      <c r="VHM15" s="154"/>
      <c r="VHN15" s="154"/>
      <c r="VHO15" s="154"/>
      <c r="VHP15" s="154"/>
      <c r="VHQ15" s="154"/>
      <c r="VHR15" s="154"/>
      <c r="VHS15" s="154"/>
      <c r="VHT15" s="154"/>
      <c r="VHU15" s="154"/>
      <c r="VHV15" s="154"/>
      <c r="VHW15" s="154"/>
      <c r="VHX15" s="154"/>
      <c r="VHY15" s="154"/>
      <c r="VHZ15" s="154"/>
      <c r="VIA15" s="154"/>
      <c r="VIB15" s="154"/>
      <c r="VIC15" s="154"/>
      <c r="VID15" s="154"/>
      <c r="VIE15" s="154"/>
      <c r="VIF15" s="154"/>
      <c r="VIG15" s="154"/>
      <c r="VIH15" s="154"/>
      <c r="VII15" s="154"/>
      <c r="VIJ15" s="154"/>
      <c r="VIK15" s="154"/>
      <c r="VIL15" s="154"/>
      <c r="VIM15" s="154"/>
      <c r="VIN15" s="154"/>
      <c r="VIO15" s="154"/>
      <c r="VIP15" s="154"/>
      <c r="VIQ15" s="154"/>
      <c r="VIR15" s="154"/>
      <c r="VIS15" s="154"/>
      <c r="VIT15" s="154"/>
      <c r="VIU15" s="154"/>
      <c r="VIV15" s="154"/>
      <c r="VIW15" s="154"/>
      <c r="VIX15" s="154"/>
      <c r="VIY15" s="154"/>
      <c r="VIZ15" s="154"/>
      <c r="VJA15" s="154"/>
      <c r="VJB15" s="154"/>
      <c r="VJC15" s="154"/>
      <c r="VJD15" s="154"/>
      <c r="VJE15" s="154"/>
      <c r="VJF15" s="154"/>
      <c r="VJG15" s="154"/>
      <c r="VJH15" s="154"/>
      <c r="VJI15" s="154"/>
      <c r="VJJ15" s="154"/>
      <c r="VJK15" s="154"/>
      <c r="VJL15" s="154"/>
      <c r="VJM15" s="154"/>
      <c r="VJN15" s="154"/>
      <c r="VJO15" s="154"/>
      <c r="VJP15" s="154"/>
      <c r="VJQ15" s="154"/>
      <c r="VJR15" s="154"/>
      <c r="VJS15" s="154"/>
      <c r="VJT15" s="154"/>
      <c r="VJU15" s="154"/>
      <c r="VJV15" s="154"/>
      <c r="VJW15" s="154"/>
      <c r="VJX15" s="154"/>
      <c r="VJY15" s="154"/>
      <c r="VJZ15" s="154"/>
      <c r="VKA15" s="154"/>
      <c r="VKB15" s="154"/>
      <c r="VKC15" s="154"/>
      <c r="VKD15" s="154"/>
      <c r="VKE15" s="154"/>
      <c r="VKF15" s="154"/>
      <c r="VKG15" s="154"/>
      <c r="VKH15" s="154"/>
      <c r="VKI15" s="154"/>
      <c r="VKJ15" s="154"/>
      <c r="VKK15" s="154"/>
      <c r="VKL15" s="154"/>
      <c r="VKM15" s="154"/>
      <c r="VKN15" s="154"/>
      <c r="VKO15" s="154"/>
      <c r="VKP15" s="154"/>
      <c r="VKQ15" s="154"/>
      <c r="VKR15" s="154"/>
      <c r="VKS15" s="154"/>
      <c r="VKT15" s="154"/>
      <c r="VKU15" s="154"/>
      <c r="VKV15" s="154"/>
      <c r="VKW15" s="154"/>
      <c r="VKX15" s="154"/>
      <c r="VKY15" s="154"/>
      <c r="VKZ15" s="154"/>
      <c r="VLA15" s="154"/>
      <c r="VLB15" s="154"/>
      <c r="VLC15" s="154"/>
      <c r="VLD15" s="154"/>
      <c r="VLE15" s="154"/>
      <c r="VLF15" s="154"/>
      <c r="VLG15" s="154"/>
      <c r="VLH15" s="154"/>
      <c r="VLI15" s="154"/>
      <c r="VLJ15" s="154"/>
      <c r="VLK15" s="154"/>
      <c r="VLL15" s="154"/>
      <c r="VLM15" s="154"/>
      <c r="VLN15" s="154"/>
      <c r="VLO15" s="154"/>
      <c r="VLP15" s="154"/>
      <c r="VLQ15" s="154"/>
      <c r="VLR15" s="154"/>
      <c r="VLS15" s="154"/>
      <c r="VLT15" s="154"/>
      <c r="VLU15" s="154"/>
      <c r="VLV15" s="154"/>
      <c r="VLW15" s="154"/>
      <c r="VLX15" s="154"/>
      <c r="VLY15" s="154"/>
      <c r="VLZ15" s="154"/>
      <c r="VMA15" s="154"/>
      <c r="VMB15" s="154"/>
      <c r="VMC15" s="154"/>
      <c r="VMD15" s="154"/>
      <c r="VME15" s="154"/>
      <c r="VMF15" s="154"/>
      <c r="VMG15" s="154"/>
      <c r="VMH15" s="154"/>
      <c r="VMI15" s="154"/>
      <c r="VMJ15" s="154"/>
      <c r="VMK15" s="154"/>
      <c r="VML15" s="154"/>
      <c r="VMM15" s="154"/>
      <c r="VMN15" s="154"/>
      <c r="VMO15" s="154"/>
      <c r="VMP15" s="154"/>
      <c r="VMQ15" s="154"/>
      <c r="VMR15" s="154"/>
      <c r="VMS15" s="154"/>
      <c r="VMT15" s="154"/>
      <c r="VMU15" s="154"/>
      <c r="VMV15" s="154"/>
      <c r="VMW15" s="154"/>
      <c r="VMX15" s="154"/>
      <c r="VMY15" s="154"/>
      <c r="VMZ15" s="154"/>
      <c r="VNA15" s="154"/>
      <c r="VNB15" s="154"/>
      <c r="VNC15" s="154"/>
      <c r="VND15" s="154"/>
      <c r="VNE15" s="154"/>
      <c r="VNF15" s="154"/>
      <c r="VNG15" s="154"/>
      <c r="VNH15" s="154"/>
      <c r="VNI15" s="154"/>
      <c r="VNJ15" s="154"/>
      <c r="VNK15" s="154"/>
      <c r="VNL15" s="154"/>
      <c r="VNM15" s="154"/>
      <c r="VNN15" s="154"/>
      <c r="VNO15" s="154"/>
      <c r="VNP15" s="154"/>
      <c r="VNQ15" s="154"/>
      <c r="VNR15" s="154"/>
      <c r="VNS15" s="154"/>
      <c r="VNT15" s="154"/>
      <c r="VNU15" s="154"/>
      <c r="VNV15" s="154"/>
      <c r="VNW15" s="154"/>
      <c r="VNX15" s="154"/>
      <c r="VNY15" s="154"/>
      <c r="VNZ15" s="154"/>
      <c r="VOA15" s="154"/>
      <c r="VOB15" s="154"/>
      <c r="VOC15" s="154"/>
      <c r="VOD15" s="154"/>
      <c r="VOE15" s="154"/>
      <c r="VOF15" s="154"/>
      <c r="VOG15" s="154"/>
      <c r="VOH15" s="154"/>
      <c r="VOI15" s="154"/>
      <c r="VOJ15" s="154"/>
      <c r="VOK15" s="154"/>
      <c r="VOL15" s="154"/>
      <c r="VOM15" s="154"/>
      <c r="VON15" s="154"/>
      <c r="VOO15" s="154"/>
      <c r="VOP15" s="154"/>
      <c r="VOQ15" s="154"/>
      <c r="VOR15" s="154"/>
      <c r="VOS15" s="154"/>
      <c r="VOT15" s="154"/>
      <c r="VOU15" s="154"/>
      <c r="VOV15" s="154"/>
      <c r="VOW15" s="154"/>
      <c r="VOX15" s="154"/>
      <c r="VOY15" s="154"/>
      <c r="VOZ15" s="154"/>
      <c r="VPA15" s="154"/>
      <c r="VPB15" s="154"/>
      <c r="VPC15" s="154"/>
      <c r="VPD15" s="154"/>
      <c r="VPE15" s="154"/>
      <c r="VPF15" s="154"/>
      <c r="VPG15" s="154"/>
      <c r="VPH15" s="154"/>
      <c r="VPI15" s="154"/>
      <c r="VPJ15" s="154"/>
      <c r="VPK15" s="154"/>
      <c r="VPL15" s="154"/>
      <c r="VPM15" s="154"/>
      <c r="VPN15" s="154"/>
      <c r="VPO15" s="154"/>
      <c r="VPP15" s="154"/>
      <c r="VPQ15" s="154"/>
      <c r="VPR15" s="154"/>
      <c r="VPS15" s="154"/>
      <c r="VPT15" s="154"/>
      <c r="VPU15" s="154"/>
      <c r="VPV15" s="154"/>
      <c r="VPW15" s="154"/>
      <c r="VPX15" s="154"/>
      <c r="VPY15" s="154"/>
      <c r="VPZ15" s="154"/>
      <c r="VQA15" s="154"/>
      <c r="VQB15" s="154"/>
      <c r="VQC15" s="154"/>
      <c r="VQD15" s="154"/>
      <c r="VQE15" s="154"/>
      <c r="VQF15" s="154"/>
      <c r="VQG15" s="154"/>
      <c r="VQH15" s="154"/>
      <c r="VQI15" s="154"/>
      <c r="VQJ15" s="154"/>
      <c r="VQK15" s="154"/>
      <c r="VQL15" s="154"/>
      <c r="VQM15" s="154"/>
      <c r="VQN15" s="154"/>
      <c r="VQO15" s="154"/>
      <c r="VQP15" s="154"/>
      <c r="VQQ15" s="154"/>
      <c r="VQR15" s="154"/>
      <c r="VQS15" s="154"/>
      <c r="VQT15" s="154"/>
      <c r="VQU15" s="154"/>
      <c r="VQV15" s="154"/>
      <c r="VQW15" s="154"/>
      <c r="VQX15" s="154"/>
      <c r="VQY15" s="154"/>
      <c r="VQZ15" s="154"/>
      <c r="VRA15" s="154"/>
      <c r="VRB15" s="154"/>
      <c r="VRC15" s="154"/>
      <c r="VRD15" s="154"/>
      <c r="VRE15" s="154"/>
      <c r="VRF15" s="154"/>
      <c r="VRG15" s="154"/>
      <c r="VRH15" s="154"/>
      <c r="VRI15" s="154"/>
      <c r="VRJ15" s="154"/>
      <c r="VRK15" s="154"/>
      <c r="VRL15" s="154"/>
      <c r="VRM15" s="154"/>
      <c r="VRN15" s="154"/>
      <c r="VRO15" s="154"/>
      <c r="VRP15" s="154"/>
      <c r="VRQ15" s="154"/>
      <c r="VRR15" s="154"/>
      <c r="VRS15" s="154"/>
      <c r="VRT15" s="154"/>
      <c r="VRU15" s="154"/>
      <c r="VRV15" s="154"/>
      <c r="VRW15" s="154"/>
      <c r="VRX15" s="154"/>
      <c r="VRY15" s="154"/>
      <c r="VRZ15" s="154"/>
      <c r="VSA15" s="154"/>
      <c r="VSB15" s="154"/>
      <c r="VSC15" s="154"/>
      <c r="VSD15" s="154"/>
      <c r="VSE15" s="154"/>
      <c r="VSF15" s="154"/>
      <c r="VSG15" s="154"/>
      <c r="VSH15" s="154"/>
      <c r="VSI15" s="154"/>
      <c r="VSJ15" s="154"/>
      <c r="VSK15" s="154"/>
      <c r="VSL15" s="154"/>
      <c r="VSM15" s="154"/>
      <c r="VSN15" s="154"/>
      <c r="VSO15" s="154"/>
      <c r="VSP15" s="154"/>
      <c r="VSQ15" s="154"/>
      <c r="VSR15" s="154"/>
      <c r="VSS15" s="154"/>
      <c r="VST15" s="154"/>
      <c r="VSU15" s="154"/>
      <c r="VSV15" s="154"/>
      <c r="VSW15" s="154"/>
      <c r="VSX15" s="154"/>
      <c r="VSY15" s="154"/>
      <c r="VSZ15" s="154"/>
      <c r="VTA15" s="154"/>
      <c r="VTB15" s="154"/>
      <c r="VTC15" s="154"/>
      <c r="VTD15" s="154"/>
      <c r="VTE15" s="154"/>
      <c r="VTF15" s="154"/>
      <c r="VTG15" s="154"/>
      <c r="VTH15" s="154"/>
      <c r="VTI15" s="154"/>
      <c r="VTJ15" s="154"/>
      <c r="VTK15" s="154"/>
      <c r="VTL15" s="154"/>
      <c r="VTM15" s="154"/>
      <c r="VTN15" s="154"/>
      <c r="VTO15" s="154"/>
      <c r="VTP15" s="154"/>
      <c r="VTQ15" s="154"/>
      <c r="VTR15" s="154"/>
      <c r="VTS15" s="154"/>
      <c r="VTT15" s="154"/>
      <c r="VTU15" s="154"/>
      <c r="VTV15" s="154"/>
      <c r="VTW15" s="154"/>
      <c r="VTX15" s="154"/>
      <c r="VTY15" s="154"/>
      <c r="VTZ15" s="154"/>
      <c r="VUA15" s="154"/>
      <c r="VUB15" s="154"/>
      <c r="VUC15" s="154"/>
      <c r="VUD15" s="154"/>
      <c r="VUE15" s="154"/>
      <c r="VUF15" s="154"/>
      <c r="VUG15" s="154"/>
      <c r="VUH15" s="154"/>
      <c r="VUI15" s="154"/>
      <c r="VUJ15" s="154"/>
      <c r="VUK15" s="154"/>
      <c r="VUL15" s="154"/>
      <c r="VUM15" s="154"/>
      <c r="VUN15" s="154"/>
      <c r="VUO15" s="154"/>
      <c r="VUP15" s="154"/>
      <c r="VUQ15" s="154"/>
      <c r="VUR15" s="154"/>
      <c r="VUS15" s="154"/>
      <c r="VUT15" s="154"/>
      <c r="VUU15" s="154"/>
      <c r="VUV15" s="154"/>
      <c r="VUW15" s="154"/>
      <c r="VUX15" s="154"/>
      <c r="VUY15" s="154"/>
      <c r="VUZ15" s="154"/>
      <c r="VVA15" s="154"/>
      <c r="VVB15" s="154"/>
      <c r="VVC15" s="154"/>
      <c r="VVD15" s="154"/>
      <c r="VVE15" s="154"/>
      <c r="VVF15" s="154"/>
      <c r="VVG15" s="154"/>
      <c r="VVH15" s="154"/>
      <c r="VVI15" s="154"/>
      <c r="VVJ15" s="154"/>
      <c r="VVK15" s="154"/>
      <c r="VVL15" s="154"/>
      <c r="VVM15" s="154"/>
      <c r="VVN15" s="154"/>
      <c r="VVO15" s="154"/>
      <c r="VVP15" s="154"/>
      <c r="VVQ15" s="154"/>
      <c r="VVR15" s="154"/>
      <c r="VVS15" s="154"/>
      <c r="VVT15" s="154"/>
      <c r="VVU15" s="154"/>
      <c r="VVV15" s="154"/>
      <c r="VVW15" s="154"/>
      <c r="VVX15" s="154"/>
      <c r="VVY15" s="154"/>
      <c r="VVZ15" s="154"/>
      <c r="VWA15" s="154"/>
      <c r="VWB15" s="154"/>
      <c r="VWC15" s="154"/>
      <c r="VWD15" s="154"/>
      <c r="VWE15" s="154"/>
      <c r="VWF15" s="154"/>
      <c r="VWG15" s="154"/>
      <c r="VWH15" s="154"/>
      <c r="VWI15" s="154"/>
      <c r="VWJ15" s="154"/>
      <c r="VWK15" s="154"/>
      <c r="VWL15" s="154"/>
      <c r="VWM15" s="154"/>
      <c r="VWN15" s="154"/>
      <c r="VWO15" s="154"/>
      <c r="VWP15" s="154"/>
      <c r="VWQ15" s="154"/>
      <c r="VWR15" s="154"/>
      <c r="VWS15" s="154"/>
      <c r="VWT15" s="154"/>
      <c r="VWU15" s="154"/>
      <c r="VWV15" s="154"/>
      <c r="VWW15" s="154"/>
      <c r="VWX15" s="154"/>
      <c r="VWY15" s="154"/>
      <c r="VWZ15" s="154"/>
      <c r="VXA15" s="154"/>
      <c r="VXB15" s="154"/>
      <c r="VXC15" s="154"/>
      <c r="VXD15" s="154"/>
      <c r="VXE15" s="154"/>
      <c r="VXF15" s="154"/>
      <c r="VXG15" s="154"/>
      <c r="VXH15" s="154"/>
      <c r="VXI15" s="154"/>
      <c r="VXJ15" s="154"/>
      <c r="VXK15" s="154"/>
      <c r="VXL15" s="154"/>
      <c r="VXM15" s="154"/>
      <c r="VXN15" s="154"/>
      <c r="VXO15" s="154"/>
      <c r="VXP15" s="154"/>
      <c r="VXQ15" s="154"/>
      <c r="VXR15" s="154"/>
      <c r="VXS15" s="154"/>
      <c r="VXT15" s="154"/>
      <c r="VXU15" s="154"/>
      <c r="VXV15" s="154"/>
      <c r="VXW15" s="154"/>
      <c r="VXX15" s="154"/>
      <c r="VXY15" s="154"/>
      <c r="VXZ15" s="154"/>
      <c r="VYA15" s="154"/>
      <c r="VYB15" s="154"/>
      <c r="VYC15" s="154"/>
      <c r="VYD15" s="154"/>
      <c r="VYE15" s="154"/>
      <c r="VYF15" s="154"/>
      <c r="VYG15" s="154"/>
      <c r="VYH15" s="154"/>
      <c r="VYI15" s="154"/>
      <c r="VYJ15" s="154"/>
      <c r="VYK15" s="154"/>
      <c r="VYL15" s="154"/>
      <c r="VYM15" s="154"/>
      <c r="VYN15" s="154"/>
      <c r="VYO15" s="154"/>
      <c r="VYP15" s="154"/>
      <c r="VYQ15" s="154"/>
      <c r="VYR15" s="154"/>
      <c r="VYS15" s="154"/>
      <c r="VYT15" s="154"/>
      <c r="VYU15" s="154"/>
      <c r="VYV15" s="154"/>
      <c r="VYW15" s="154"/>
      <c r="VYX15" s="154"/>
      <c r="VYY15" s="154"/>
      <c r="VYZ15" s="154"/>
      <c r="VZA15" s="154"/>
      <c r="VZB15" s="154"/>
      <c r="VZC15" s="154"/>
      <c r="VZD15" s="154"/>
      <c r="VZE15" s="154"/>
      <c r="VZF15" s="154"/>
      <c r="VZG15" s="154"/>
      <c r="VZH15" s="154"/>
      <c r="VZI15" s="154"/>
      <c r="VZJ15" s="154"/>
      <c r="VZK15" s="154"/>
      <c r="VZL15" s="154"/>
      <c r="VZM15" s="154"/>
      <c r="VZN15" s="154"/>
      <c r="VZO15" s="154"/>
      <c r="VZP15" s="154"/>
      <c r="VZQ15" s="154"/>
      <c r="VZR15" s="154"/>
      <c r="VZS15" s="154"/>
      <c r="VZT15" s="154"/>
      <c r="VZU15" s="154"/>
      <c r="VZV15" s="154"/>
      <c r="VZW15" s="154"/>
      <c r="VZX15" s="154"/>
      <c r="VZY15" s="154"/>
      <c r="VZZ15" s="154"/>
      <c r="WAA15" s="154"/>
      <c r="WAB15" s="154"/>
      <c r="WAC15" s="154"/>
      <c r="WAD15" s="154"/>
      <c r="WAE15" s="154"/>
      <c r="WAF15" s="154"/>
      <c r="WAG15" s="154"/>
      <c r="WAH15" s="154"/>
      <c r="WAI15" s="154"/>
      <c r="WAJ15" s="154"/>
      <c r="WAK15" s="154"/>
      <c r="WAL15" s="154"/>
      <c r="WAM15" s="154"/>
      <c r="WAN15" s="154"/>
      <c r="WAO15" s="154"/>
      <c r="WAP15" s="154"/>
      <c r="WAQ15" s="154"/>
      <c r="WAR15" s="154"/>
      <c r="WAS15" s="154"/>
      <c r="WAT15" s="154"/>
      <c r="WAU15" s="154"/>
      <c r="WAV15" s="154"/>
      <c r="WAW15" s="154"/>
      <c r="WAX15" s="154"/>
      <c r="WAY15" s="154"/>
      <c r="WAZ15" s="154"/>
      <c r="WBA15" s="154"/>
      <c r="WBB15" s="154"/>
      <c r="WBC15" s="154"/>
      <c r="WBD15" s="154"/>
      <c r="WBE15" s="154"/>
      <c r="WBF15" s="154"/>
      <c r="WBG15" s="154"/>
      <c r="WBH15" s="154"/>
      <c r="WBI15" s="154"/>
      <c r="WBJ15" s="154"/>
      <c r="WBK15" s="154"/>
      <c r="WBL15" s="154"/>
      <c r="WBM15" s="154"/>
      <c r="WBN15" s="154"/>
      <c r="WBO15" s="154"/>
      <c r="WBP15" s="154"/>
      <c r="WBQ15" s="154"/>
      <c r="WBR15" s="154"/>
      <c r="WBS15" s="154"/>
      <c r="WBT15" s="154"/>
      <c r="WBU15" s="154"/>
      <c r="WBV15" s="154"/>
      <c r="WBW15" s="154"/>
      <c r="WBX15" s="154"/>
      <c r="WBY15" s="154"/>
      <c r="WBZ15" s="154"/>
      <c r="WCA15" s="154"/>
      <c r="WCB15" s="154"/>
      <c r="WCC15" s="154"/>
      <c r="WCD15" s="154"/>
      <c r="WCE15" s="154"/>
      <c r="WCF15" s="154"/>
      <c r="WCG15" s="154"/>
      <c r="WCH15" s="154"/>
      <c r="WCI15" s="154"/>
      <c r="WCJ15" s="154"/>
      <c r="WCK15" s="154"/>
      <c r="WCL15" s="154"/>
      <c r="WCM15" s="154"/>
      <c r="WCN15" s="154"/>
      <c r="WCO15" s="154"/>
      <c r="WCP15" s="154"/>
      <c r="WCQ15" s="154"/>
      <c r="WCR15" s="154"/>
      <c r="WCS15" s="154"/>
      <c r="WCT15" s="154"/>
      <c r="WCU15" s="154"/>
      <c r="WCV15" s="154"/>
      <c r="WCW15" s="154"/>
      <c r="WCX15" s="154"/>
      <c r="WCY15" s="154"/>
      <c r="WCZ15" s="154"/>
      <c r="WDA15" s="154"/>
      <c r="WDB15" s="154"/>
      <c r="WDC15" s="154"/>
      <c r="WDD15" s="154"/>
      <c r="WDE15" s="154"/>
      <c r="WDF15" s="154"/>
      <c r="WDG15" s="154"/>
      <c r="WDH15" s="154"/>
      <c r="WDI15" s="154"/>
      <c r="WDJ15" s="154"/>
      <c r="WDK15" s="154"/>
      <c r="WDL15" s="154"/>
      <c r="WDM15" s="154"/>
      <c r="WDN15" s="154"/>
      <c r="WDO15" s="154"/>
      <c r="WDP15" s="154"/>
      <c r="WDQ15" s="154"/>
      <c r="WDR15" s="154"/>
      <c r="WDS15" s="154"/>
      <c r="WDT15" s="154"/>
      <c r="WDU15" s="154"/>
      <c r="WDV15" s="154"/>
      <c r="WDW15" s="154"/>
      <c r="WDX15" s="154"/>
      <c r="WDY15" s="154"/>
      <c r="WDZ15" s="154"/>
      <c r="WEA15" s="154"/>
      <c r="WEB15" s="154"/>
      <c r="WEC15" s="154"/>
      <c r="WED15" s="154"/>
      <c r="WEE15" s="154"/>
      <c r="WEF15" s="154"/>
      <c r="WEG15" s="154"/>
      <c r="WEH15" s="154"/>
      <c r="WEI15" s="154"/>
      <c r="WEJ15" s="154"/>
      <c r="WEK15" s="154"/>
      <c r="WEL15" s="154"/>
      <c r="WEM15" s="154"/>
      <c r="WEN15" s="154"/>
      <c r="WEO15" s="154"/>
      <c r="WEP15" s="154"/>
      <c r="WEQ15" s="154"/>
      <c r="WER15" s="154"/>
      <c r="WES15" s="154"/>
      <c r="WET15" s="154"/>
      <c r="WEU15" s="154"/>
      <c r="WEV15" s="154"/>
      <c r="WEW15" s="154"/>
      <c r="WEX15" s="154"/>
      <c r="WEY15" s="154"/>
      <c r="WEZ15" s="154"/>
      <c r="WFA15" s="154"/>
      <c r="WFB15" s="154"/>
      <c r="WFC15" s="154"/>
      <c r="WFD15" s="154"/>
      <c r="WFE15" s="154"/>
      <c r="WFF15" s="154"/>
      <c r="WFG15" s="154"/>
      <c r="WFH15" s="154"/>
      <c r="WFI15" s="154"/>
      <c r="WFJ15" s="154"/>
      <c r="WFK15" s="154"/>
      <c r="WFL15" s="154"/>
      <c r="WFM15" s="154"/>
      <c r="WFN15" s="154"/>
      <c r="WFO15" s="154"/>
      <c r="WFP15" s="154"/>
      <c r="WFQ15" s="154"/>
      <c r="WFR15" s="154"/>
      <c r="WFS15" s="154"/>
      <c r="WFT15" s="154"/>
      <c r="WFU15" s="154"/>
      <c r="WFV15" s="154"/>
      <c r="WFW15" s="154"/>
      <c r="WFX15" s="154"/>
      <c r="WFY15" s="154"/>
      <c r="WFZ15" s="154"/>
      <c r="WGA15" s="154"/>
      <c r="WGB15" s="154"/>
      <c r="WGC15" s="154"/>
      <c r="WGD15" s="154"/>
      <c r="WGE15" s="154"/>
      <c r="WGF15" s="154"/>
      <c r="WGG15" s="154"/>
      <c r="WGH15" s="154"/>
      <c r="WGI15" s="154"/>
      <c r="WGJ15" s="154"/>
      <c r="WGK15" s="154"/>
      <c r="WGL15" s="154"/>
      <c r="WGM15" s="154"/>
      <c r="WGN15" s="154"/>
      <c r="WGO15" s="154"/>
      <c r="WGP15" s="154"/>
      <c r="WGQ15" s="154"/>
      <c r="WGR15" s="154"/>
      <c r="WGS15" s="154"/>
      <c r="WGT15" s="154"/>
      <c r="WGU15" s="154"/>
      <c r="WGV15" s="154"/>
      <c r="WGW15" s="154"/>
      <c r="WGX15" s="154"/>
      <c r="WGY15" s="154"/>
      <c r="WGZ15" s="154"/>
      <c r="WHA15" s="154"/>
      <c r="WHB15" s="154"/>
      <c r="WHC15" s="154"/>
      <c r="WHD15" s="154"/>
      <c r="WHE15" s="154"/>
      <c r="WHF15" s="154"/>
      <c r="WHG15" s="154"/>
      <c r="WHH15" s="154"/>
      <c r="WHI15" s="154"/>
      <c r="WHJ15" s="154"/>
      <c r="WHK15" s="154"/>
      <c r="WHL15" s="154"/>
      <c r="WHM15" s="154"/>
      <c r="WHN15" s="154"/>
      <c r="WHO15" s="154"/>
      <c r="WHP15" s="154"/>
      <c r="WHQ15" s="154"/>
      <c r="WHR15" s="154"/>
      <c r="WHS15" s="154"/>
      <c r="WHT15" s="154"/>
      <c r="WHU15" s="154"/>
      <c r="WHV15" s="154"/>
      <c r="WHW15" s="154"/>
      <c r="WHX15" s="154"/>
      <c r="WHY15" s="154"/>
      <c r="WHZ15" s="154"/>
      <c r="WIA15" s="154"/>
      <c r="WIB15" s="154"/>
      <c r="WIC15" s="154"/>
      <c r="WID15" s="154"/>
      <c r="WIE15" s="154"/>
      <c r="WIF15" s="154"/>
      <c r="WIG15" s="154"/>
      <c r="WIH15" s="154"/>
      <c r="WII15" s="154"/>
      <c r="WIJ15" s="154"/>
      <c r="WIK15" s="154"/>
      <c r="WIL15" s="154"/>
      <c r="WIM15" s="154"/>
      <c r="WIN15" s="154"/>
      <c r="WIO15" s="154"/>
      <c r="WIP15" s="154"/>
      <c r="WIQ15" s="154"/>
      <c r="WIR15" s="154"/>
      <c r="WIS15" s="154"/>
      <c r="WIT15" s="154"/>
      <c r="WIU15" s="154"/>
      <c r="WIV15" s="154"/>
      <c r="WIW15" s="154"/>
      <c r="WIX15" s="154"/>
      <c r="WIY15" s="154"/>
      <c r="WIZ15" s="154"/>
      <c r="WJA15" s="154"/>
      <c r="WJB15" s="154"/>
      <c r="WJC15" s="154"/>
      <c r="WJD15" s="154"/>
      <c r="WJE15" s="154"/>
      <c r="WJF15" s="154"/>
      <c r="WJG15" s="154"/>
      <c r="WJH15" s="154"/>
      <c r="WJI15" s="154"/>
      <c r="WJJ15" s="154"/>
      <c r="WJK15" s="154"/>
      <c r="WJL15" s="154"/>
      <c r="WJM15" s="154"/>
      <c r="WJN15" s="154"/>
      <c r="WJO15" s="154"/>
      <c r="WJP15" s="154"/>
      <c r="WJQ15" s="154"/>
      <c r="WJR15" s="154"/>
      <c r="WJS15" s="154"/>
      <c r="WJT15" s="154"/>
      <c r="WJU15" s="154"/>
      <c r="WJV15" s="154"/>
      <c r="WJW15" s="154"/>
      <c r="WJX15" s="154"/>
      <c r="WJY15" s="154"/>
      <c r="WJZ15" s="154"/>
      <c r="WKA15" s="154"/>
      <c r="WKB15" s="154"/>
      <c r="WKC15" s="154"/>
      <c r="WKD15" s="154"/>
      <c r="WKE15" s="154"/>
      <c r="WKF15" s="154"/>
      <c r="WKG15" s="154"/>
      <c r="WKH15" s="154"/>
      <c r="WKI15" s="154"/>
      <c r="WKJ15" s="154"/>
      <c r="WKK15" s="154"/>
      <c r="WKL15" s="154"/>
      <c r="WKM15" s="154"/>
      <c r="WKN15" s="154"/>
      <c r="WKO15" s="154"/>
      <c r="WKP15" s="154"/>
      <c r="WKQ15" s="154"/>
      <c r="WKR15" s="154"/>
      <c r="WKS15" s="154"/>
      <c r="WKT15" s="154"/>
      <c r="WKU15" s="154"/>
      <c r="WKV15" s="154"/>
      <c r="WKW15" s="154"/>
      <c r="WKX15" s="154"/>
      <c r="WKY15" s="154"/>
      <c r="WKZ15" s="154"/>
      <c r="WLA15" s="154"/>
      <c r="WLB15" s="154"/>
      <c r="WLC15" s="154"/>
      <c r="WLD15" s="154"/>
      <c r="WLE15" s="154"/>
      <c r="WLF15" s="154"/>
      <c r="WLG15" s="154"/>
      <c r="WLH15" s="154"/>
      <c r="WLI15" s="154"/>
      <c r="WLJ15" s="154"/>
      <c r="WLK15" s="154"/>
      <c r="WLL15" s="154"/>
      <c r="WLM15" s="154"/>
      <c r="WLN15" s="154"/>
      <c r="WLO15" s="154"/>
      <c r="WLP15" s="154"/>
      <c r="WLQ15" s="154"/>
      <c r="WLR15" s="154"/>
      <c r="WLS15" s="154"/>
      <c r="WLT15" s="154"/>
      <c r="WLU15" s="154"/>
      <c r="WLV15" s="154"/>
      <c r="WLW15" s="154"/>
      <c r="WLX15" s="154"/>
      <c r="WLY15" s="154"/>
      <c r="WLZ15" s="154"/>
      <c r="WMA15" s="154"/>
      <c r="WMB15" s="154"/>
      <c r="WMC15" s="154"/>
      <c r="WMD15" s="154"/>
      <c r="WME15" s="154"/>
      <c r="WMF15" s="154"/>
      <c r="WMG15" s="154"/>
      <c r="WMH15" s="154"/>
      <c r="WMI15" s="154"/>
      <c r="WMJ15" s="154"/>
      <c r="WMK15" s="154"/>
      <c r="WML15" s="154"/>
      <c r="WMM15" s="154"/>
      <c r="WMN15" s="154"/>
      <c r="WMO15" s="154"/>
      <c r="WMP15" s="154"/>
      <c r="WMQ15" s="154"/>
      <c r="WMR15" s="154"/>
      <c r="WMS15" s="154"/>
      <c r="WMT15" s="154"/>
      <c r="WMU15" s="154"/>
      <c r="WMV15" s="154"/>
      <c r="WMW15" s="154"/>
      <c r="WMX15" s="154"/>
      <c r="WMY15" s="154"/>
      <c r="WMZ15" s="154"/>
      <c r="WNA15" s="154"/>
      <c r="WNB15" s="154"/>
      <c r="WNC15" s="154"/>
      <c r="WND15" s="154"/>
      <c r="WNE15" s="154"/>
      <c r="WNF15" s="154"/>
      <c r="WNG15" s="154"/>
      <c r="WNH15" s="154"/>
      <c r="WNI15" s="154"/>
      <c r="WNJ15" s="154"/>
      <c r="WNK15" s="154"/>
      <c r="WNL15" s="154"/>
      <c r="WNM15" s="154"/>
      <c r="WNN15" s="154"/>
      <c r="WNO15" s="154"/>
      <c r="WNP15" s="154"/>
      <c r="WNQ15" s="154"/>
      <c r="WNR15" s="154"/>
      <c r="WNS15" s="154"/>
      <c r="WNT15" s="154"/>
      <c r="WNU15" s="154"/>
      <c r="WNV15" s="154"/>
      <c r="WNW15" s="154"/>
      <c r="WNX15" s="154"/>
      <c r="WNY15" s="154"/>
      <c r="WNZ15" s="154"/>
      <c r="WOA15" s="154"/>
      <c r="WOB15" s="154"/>
      <c r="WOC15" s="154"/>
      <c r="WOD15" s="154"/>
      <c r="WOE15" s="154"/>
      <c r="WOF15" s="154"/>
      <c r="WOG15" s="154"/>
      <c r="WOH15" s="154"/>
      <c r="WOI15" s="154"/>
      <c r="WOJ15" s="154"/>
      <c r="WOK15" s="154"/>
      <c r="WOL15" s="154"/>
      <c r="WOM15" s="154"/>
      <c r="WON15" s="154"/>
      <c r="WOO15" s="154"/>
      <c r="WOP15" s="154"/>
      <c r="WOQ15" s="154"/>
      <c r="WOR15" s="154"/>
      <c r="WOS15" s="154"/>
      <c r="WOT15" s="154"/>
      <c r="WOU15" s="154"/>
      <c r="WOV15" s="154"/>
      <c r="WOW15" s="154"/>
      <c r="WOX15" s="154"/>
      <c r="WOY15" s="154"/>
      <c r="WOZ15" s="154"/>
      <c r="WPA15" s="154"/>
      <c r="WPB15" s="154"/>
      <c r="WPC15" s="154"/>
      <c r="WPD15" s="154"/>
      <c r="WPE15" s="154"/>
      <c r="WPF15" s="154"/>
      <c r="WPG15" s="154"/>
      <c r="WPH15" s="154"/>
      <c r="WPI15" s="154"/>
      <c r="WPJ15" s="154"/>
      <c r="WPK15" s="154"/>
      <c r="WPL15" s="154"/>
      <c r="WPM15" s="154"/>
      <c r="WPN15" s="154"/>
      <c r="WPO15" s="154"/>
      <c r="WPP15" s="154"/>
      <c r="WPQ15" s="154"/>
      <c r="WPR15" s="154"/>
      <c r="WPS15" s="154"/>
      <c r="WPT15" s="154"/>
      <c r="WPU15" s="154"/>
      <c r="WPV15" s="154"/>
      <c r="WPW15" s="154"/>
      <c r="WPX15" s="154"/>
      <c r="WPY15" s="154"/>
      <c r="WPZ15" s="154"/>
      <c r="WQA15" s="154"/>
      <c r="WQB15" s="154"/>
      <c r="WQC15" s="154"/>
      <c r="WQD15" s="154"/>
      <c r="WQE15" s="154"/>
      <c r="WQF15" s="154"/>
      <c r="WQG15" s="154"/>
      <c r="WQH15" s="154"/>
      <c r="WQI15" s="154"/>
      <c r="WQJ15" s="154"/>
      <c r="WQK15" s="154"/>
      <c r="WQL15" s="154"/>
      <c r="WQM15" s="154"/>
      <c r="WQN15" s="154"/>
      <c r="WQO15" s="154"/>
      <c r="WQP15" s="154"/>
      <c r="WQQ15" s="154"/>
      <c r="WQR15" s="154"/>
      <c r="WQS15" s="154"/>
      <c r="WQT15" s="154"/>
      <c r="WQU15" s="154"/>
      <c r="WQV15" s="154"/>
      <c r="WQW15" s="154"/>
      <c r="WQX15" s="154"/>
      <c r="WQY15" s="154"/>
      <c r="WQZ15" s="154"/>
      <c r="WRA15" s="154"/>
      <c r="WRB15" s="154"/>
      <c r="WRC15" s="154"/>
      <c r="WRD15" s="154"/>
      <c r="WRE15" s="154"/>
      <c r="WRF15" s="154"/>
      <c r="WRG15" s="154"/>
      <c r="WRH15" s="154"/>
      <c r="WRI15" s="154"/>
    </row>
    <row r="16" spans="1:16025" x14ac:dyDescent="0.2">
      <c r="A16" s="41"/>
    </row>
    <row r="17" spans="1:1" x14ac:dyDescent="0.2">
      <c r="A17" s="171" t="s">
        <v>12</v>
      </c>
    </row>
    <row r="18" spans="1:1" x14ac:dyDescent="0.2">
      <c r="A18" s="22" t="s">
        <v>13</v>
      </c>
    </row>
    <row r="19" spans="1:1" ht="11.45" customHeight="1" x14ac:dyDescent="0.2">
      <c r="A19" s="22" t="s">
        <v>14</v>
      </c>
    </row>
    <row r="20" spans="1:1" ht="24" x14ac:dyDescent="0.2">
      <c r="A20" s="23" t="s">
        <v>18</v>
      </c>
    </row>
    <row r="21" spans="1:1" x14ac:dyDescent="0.2">
      <c r="A21" s="156" t="s">
        <v>126</v>
      </c>
    </row>
    <row r="22" spans="1:1" x14ac:dyDescent="0.2">
      <c r="A22" s="22"/>
    </row>
    <row r="23" spans="1:1" x14ac:dyDescent="0.2">
      <c r="A23" s="172" t="s">
        <v>16</v>
      </c>
    </row>
    <row r="24" spans="1:1" ht="38.25" customHeight="1" x14ac:dyDescent="0.2">
      <c r="A24" s="157" t="s">
        <v>39</v>
      </c>
    </row>
  </sheetData>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RJ38"/>
  <sheetViews>
    <sheetView zoomScaleNormal="100" workbookViewId="0">
      <pane xSplit="1" topLeftCell="B1" activePane="topRight" state="frozen"/>
      <selection pane="topRight" activeCell="B1" sqref="B1:B1048576"/>
    </sheetView>
  </sheetViews>
  <sheetFormatPr defaultColWidth="9" defaultRowHeight="12" x14ac:dyDescent="0.2"/>
  <cols>
    <col min="1" max="1" width="84.140625" style="14" customWidth="1"/>
    <col min="2" max="16384" width="9" style="14"/>
  </cols>
  <sheetData>
    <row r="1" spans="1:16026" x14ac:dyDescent="0.2">
      <c r="A1" s="13" t="s">
        <v>199</v>
      </c>
    </row>
    <row r="2" spans="1:16026" x14ac:dyDescent="0.2">
      <c r="A2" s="15" t="s">
        <v>26</v>
      </c>
    </row>
    <row r="3" spans="1:16026" x14ac:dyDescent="0.2">
      <c r="A3" s="13"/>
    </row>
    <row r="4" spans="1:16026" x14ac:dyDescent="0.2">
      <c r="A4" s="100" t="s">
        <v>9</v>
      </c>
      <c r="B4" s="59" t="e">
        <f>'C завтраками| Bed and breakfast'!#REF!</f>
        <v>#REF!</v>
      </c>
      <c r="C4" s="59">
        <f>'C завтраками| Bed and breakfast'!B4</f>
        <v>45401</v>
      </c>
      <c r="D4" s="59">
        <f>'C завтраками| Bed and breakfast'!C4</f>
        <v>45402</v>
      </c>
      <c r="E4" s="59">
        <f>'C завтраками| Bed and breakfast'!D4</f>
        <v>45403</v>
      </c>
      <c r="F4" s="59">
        <f>'C завтраками| Bed and breakfast'!E4</f>
        <v>45407</v>
      </c>
      <c r="G4" s="59">
        <f>'C завтраками| Bed and breakfast'!F4</f>
        <v>45409</v>
      </c>
      <c r="H4" s="59">
        <f>'C завтраками| Bed and breakfast'!G4</f>
        <v>45411</v>
      </c>
      <c r="I4" s="59">
        <f>'C завтраками| Bed and breakfast'!H4</f>
        <v>45413</v>
      </c>
      <c r="J4" s="59">
        <f>'C завтраками| Bed and breakfast'!I4</f>
        <v>45417</v>
      </c>
      <c r="K4" s="59">
        <f>'C завтраками| Bed and breakfast'!J4</f>
        <v>45419</v>
      </c>
      <c r="L4" s="59">
        <f>'C завтраками| Bed and breakfast'!K4</f>
        <v>45420</v>
      </c>
      <c r="M4" s="59">
        <f>'C завтраками| Bed and breakfast'!L4</f>
        <v>45421</v>
      </c>
      <c r="N4" s="59">
        <f>'C завтраками| Bed and breakfast'!M4</f>
        <v>45423</v>
      </c>
      <c r="O4" s="59">
        <f>'C завтраками| Bed and breakfast'!N4</f>
        <v>45424</v>
      </c>
      <c r="P4" s="59">
        <f>'C завтраками| Bed and breakfast'!O4</f>
        <v>45427</v>
      </c>
      <c r="Q4" s="59">
        <f>'C завтраками| Bed and breakfast'!P4</f>
        <v>45429</v>
      </c>
      <c r="R4" s="59">
        <f>'C завтраками| Bed and breakfast'!Q4</f>
        <v>45434</v>
      </c>
      <c r="S4" s="59">
        <f>'C завтраками| Bed and breakfast'!S4</f>
        <v>45437</v>
      </c>
      <c r="T4" s="59">
        <f>'C завтраками| Bed and breakfast'!T4</f>
        <v>45443</v>
      </c>
      <c r="U4" s="59">
        <f>'C завтраками| Bed and breakfast'!U4</f>
        <v>45444</v>
      </c>
      <c r="V4" s="59">
        <f>'C завтраками| Bed and breakfast'!V4</f>
        <v>45445</v>
      </c>
      <c r="W4" s="59">
        <f>'C завтраками| Bed and breakfast'!W4</f>
        <v>45453</v>
      </c>
      <c r="X4" s="59">
        <f>'C завтраками| Bed and breakfast'!X4</f>
        <v>45457</v>
      </c>
      <c r="Y4" s="59">
        <f>'C завтраками| Bed and breakfast'!Y4</f>
        <v>45460</v>
      </c>
      <c r="Z4" s="59">
        <f>'C завтраками| Bed and breakfast'!Z4</f>
        <v>45465</v>
      </c>
      <c r="AA4" s="59">
        <f>'C завтраками| Bed and breakfast'!AA4</f>
        <v>45466</v>
      </c>
      <c r="AB4" s="59">
        <f>'C завтраками| Bed and breakfast'!AB4</f>
        <v>45471</v>
      </c>
      <c r="AC4" s="59">
        <f>'C завтраками| Bed and breakfast'!AC4</f>
        <v>45474</v>
      </c>
      <c r="AD4" s="59">
        <f>'C завтраками| Bed and breakfast'!AD4</f>
        <v>45484</v>
      </c>
      <c r="AE4" s="59">
        <f>'C завтраками| Bed and breakfast'!AE4</f>
        <v>45489</v>
      </c>
      <c r="AF4" s="59">
        <f>'C завтраками| Bed and breakfast'!AF4</f>
        <v>45494</v>
      </c>
      <c r="AG4" s="59">
        <f>'C завтраками| Bed and breakfast'!AG4</f>
        <v>45499</v>
      </c>
      <c r="AH4" s="59">
        <f>'C завтраками| Bed and breakfast'!AH4</f>
        <v>45501</v>
      </c>
      <c r="AI4" s="59">
        <f>'C завтраками| Bed and breakfast'!AI4</f>
        <v>45505</v>
      </c>
      <c r="AJ4" s="59">
        <f>'C завтраками| Bed and breakfast'!AJ4</f>
        <v>45506</v>
      </c>
      <c r="AK4" s="59">
        <f>'C завтраками| Bed and breakfast'!AK4</f>
        <v>45508</v>
      </c>
      <c r="AL4" s="59">
        <f>'C завтраками| Bed and breakfast'!AL4</f>
        <v>45513</v>
      </c>
      <c r="AM4" s="59">
        <f>'C завтраками| Bed and breakfast'!AM4</f>
        <v>45515</v>
      </c>
      <c r="AN4" s="59">
        <f>'C завтраками| Bed and breakfast'!AN4</f>
        <v>45520</v>
      </c>
      <c r="AO4" s="59">
        <f>'C завтраками| Bed and breakfast'!AO4</f>
        <v>45522</v>
      </c>
      <c r="AP4" s="59">
        <f>'C завтраками| Bed and breakfast'!AP4</f>
        <v>45527</v>
      </c>
      <c r="AQ4" s="59">
        <f>'C завтраками| Bed and breakfast'!AQ4</f>
        <v>45529</v>
      </c>
      <c r="AR4" s="59">
        <f>'C завтраками| Bed and breakfast'!AR4</f>
        <v>45534</v>
      </c>
      <c r="AS4" s="59">
        <f>'C завтраками| Bed and breakfast'!AS4</f>
        <v>45536</v>
      </c>
      <c r="AT4" s="59">
        <f>'C завтраками| Bed and breakfast'!AT4</f>
        <v>45541</v>
      </c>
      <c r="AU4" s="59">
        <f>'C завтраками| Bed and breakfast'!AU4</f>
        <v>45543</v>
      </c>
      <c r="AV4" s="59">
        <f>'C завтраками| Bed and breakfast'!AV4</f>
        <v>45548</v>
      </c>
      <c r="AW4" s="59">
        <f>'C завтраками| Bed and breakfast'!AW4</f>
        <v>45550</v>
      </c>
      <c r="AX4" s="59">
        <f>'C завтраками| Bed and breakfast'!AX4</f>
        <v>45555</v>
      </c>
      <c r="AY4" s="59">
        <f>'C завтраками| Bed and breakfast'!AY4</f>
        <v>45557</v>
      </c>
      <c r="AZ4" s="59">
        <f>'C завтраками| Bed and breakfast'!AZ4</f>
        <v>45562</v>
      </c>
      <c r="BA4" s="59">
        <f>'C завтраками| Bed and breakfast'!BA4</f>
        <v>45564</v>
      </c>
    </row>
    <row r="5" spans="1:16026" s="16" customFormat="1" ht="22.35" customHeight="1" x14ac:dyDescent="0.2">
      <c r="A5" s="20"/>
      <c r="B5" s="59" t="e">
        <f>'C завтраками| Bed and breakfast'!#REF!</f>
        <v>#REF!</v>
      </c>
      <c r="C5" s="59">
        <f>'C завтраками| Bed and breakfast'!B5</f>
        <v>45401</v>
      </c>
      <c r="D5" s="59">
        <f>'C завтраками| Bed and breakfast'!C5</f>
        <v>45402</v>
      </c>
      <c r="E5" s="59">
        <f>'C завтраками| Bed and breakfast'!D5</f>
        <v>45406</v>
      </c>
      <c r="F5" s="59">
        <f>'C завтраками| Bed and breakfast'!E5</f>
        <v>45408</v>
      </c>
      <c r="G5" s="59">
        <f>'C завтраками| Bed and breakfast'!F5</f>
        <v>45410</v>
      </c>
      <c r="H5" s="59">
        <f>'C завтраками| Bed and breakfast'!G5</f>
        <v>45412</v>
      </c>
      <c r="I5" s="59">
        <f>'C завтраками| Bed and breakfast'!H5</f>
        <v>45416</v>
      </c>
      <c r="J5" s="59">
        <f>'C завтраками| Bed and breakfast'!I5</f>
        <v>45418</v>
      </c>
      <c r="K5" s="59">
        <f>'C завтраками| Bed and breakfast'!J5</f>
        <v>45419</v>
      </c>
      <c r="L5" s="59">
        <f>'C завтраками| Bed and breakfast'!K5</f>
        <v>45420</v>
      </c>
      <c r="M5" s="59">
        <f>'C завтраками| Bed and breakfast'!L5</f>
        <v>45422</v>
      </c>
      <c r="N5" s="59">
        <f>'C завтраками| Bed and breakfast'!M5</f>
        <v>45423</v>
      </c>
      <c r="O5" s="59">
        <f>'C завтраками| Bed and breakfast'!N5</f>
        <v>45426</v>
      </c>
      <c r="P5" s="59">
        <f>'C завтраками| Bed and breakfast'!O5</f>
        <v>45428</v>
      </c>
      <c r="Q5" s="59">
        <f>'C завтраками| Bed and breakfast'!P5</f>
        <v>45433</v>
      </c>
      <c r="R5" s="59">
        <f>'C завтраками| Bed and breakfast'!Q5</f>
        <v>45434</v>
      </c>
      <c r="S5" s="59">
        <f>'C завтраками| Bed and breakfast'!S5</f>
        <v>45442</v>
      </c>
      <c r="T5" s="59">
        <f>'C завтраками| Bed and breakfast'!T5</f>
        <v>45443</v>
      </c>
      <c r="U5" s="59">
        <f>'C завтраками| Bed and breakfast'!U5</f>
        <v>45444</v>
      </c>
      <c r="V5" s="59">
        <f>'C завтраками| Bed and breakfast'!V5</f>
        <v>45452</v>
      </c>
      <c r="W5" s="59">
        <f>'C завтраками| Bed and breakfast'!W5</f>
        <v>45456</v>
      </c>
      <c r="X5" s="59">
        <f>'C завтраками| Bed and breakfast'!X5</f>
        <v>45459</v>
      </c>
      <c r="Y5" s="59">
        <f>'C завтраками| Bed and breakfast'!Y5</f>
        <v>45464</v>
      </c>
      <c r="Z5" s="59">
        <f>'C завтраками| Bed and breakfast'!Z5</f>
        <v>45465</v>
      </c>
      <c r="AA5" s="59">
        <f>'C завтраками| Bed and breakfast'!AA5</f>
        <v>45470</v>
      </c>
      <c r="AB5" s="59">
        <f>'C завтраками| Bed and breakfast'!AB5</f>
        <v>45473</v>
      </c>
      <c r="AC5" s="59">
        <f>'C завтраками| Bed and breakfast'!AC5</f>
        <v>45483</v>
      </c>
      <c r="AD5" s="59">
        <f>'C завтраками| Bed and breakfast'!AD5</f>
        <v>45488</v>
      </c>
      <c r="AE5" s="59">
        <f>'C завтраками| Bed and breakfast'!AE5</f>
        <v>45493</v>
      </c>
      <c r="AF5" s="59">
        <f>'C завтраками| Bed and breakfast'!AF5</f>
        <v>45498</v>
      </c>
      <c r="AG5" s="59">
        <f>'C завтраками| Bed and breakfast'!AG5</f>
        <v>45500</v>
      </c>
      <c r="AH5" s="59">
        <f>'C завтраками| Bed and breakfast'!AH5</f>
        <v>45504</v>
      </c>
      <c r="AI5" s="59">
        <f>'C завтраками| Bed and breakfast'!AI5</f>
        <v>45505</v>
      </c>
      <c r="AJ5" s="59">
        <f>'C завтраками| Bed and breakfast'!AJ5</f>
        <v>45507</v>
      </c>
      <c r="AK5" s="59">
        <f>'C завтраками| Bed and breakfast'!AK5</f>
        <v>45512</v>
      </c>
      <c r="AL5" s="59">
        <f>'C завтраками| Bed and breakfast'!AL5</f>
        <v>45514</v>
      </c>
      <c r="AM5" s="59">
        <f>'C завтраками| Bed and breakfast'!AM5</f>
        <v>45519</v>
      </c>
      <c r="AN5" s="59">
        <f>'C завтраками| Bed and breakfast'!AN5</f>
        <v>45521</v>
      </c>
      <c r="AO5" s="59">
        <f>'C завтраками| Bed and breakfast'!AO5</f>
        <v>45526</v>
      </c>
      <c r="AP5" s="59">
        <f>'C завтраками| Bed and breakfast'!AP5</f>
        <v>45528</v>
      </c>
      <c r="AQ5" s="59">
        <f>'C завтраками| Bed and breakfast'!AQ5</f>
        <v>45533</v>
      </c>
      <c r="AR5" s="59">
        <f>'C завтраками| Bed and breakfast'!AR5</f>
        <v>45535</v>
      </c>
      <c r="AS5" s="59">
        <f>'C завтраками| Bed and breakfast'!AS5</f>
        <v>45540</v>
      </c>
      <c r="AT5" s="59">
        <f>'C завтраками| Bed and breakfast'!AT5</f>
        <v>45542</v>
      </c>
      <c r="AU5" s="59">
        <f>'C завтраками| Bed and breakfast'!AU5</f>
        <v>45547</v>
      </c>
      <c r="AV5" s="59">
        <f>'C завтраками| Bed and breakfast'!AV5</f>
        <v>45549</v>
      </c>
      <c r="AW5" s="59">
        <f>'C завтраками| Bed and breakfast'!AW5</f>
        <v>45554</v>
      </c>
      <c r="AX5" s="59">
        <f>'C завтраками| Bed and breakfast'!AX5</f>
        <v>45556</v>
      </c>
      <c r="AY5" s="59">
        <f>'C завтраками| Bed and breakfast'!AY5</f>
        <v>45561</v>
      </c>
      <c r="AZ5" s="59">
        <f>'C завтраками| Bed and breakfast'!AZ5</f>
        <v>45563</v>
      </c>
      <c r="BA5" s="59">
        <f>'C завтраками| Bed and breakfast'!BA5</f>
        <v>45565</v>
      </c>
    </row>
    <row r="6" spans="1:16026" s="18" customFormat="1" ht="10.35" customHeight="1" x14ac:dyDescent="0.2">
      <c r="A6" s="17" t="s">
        <v>149</v>
      </c>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row>
    <row r="7" spans="1:16026" s="18" customFormat="1" ht="10.35" customHeight="1" x14ac:dyDescent="0.2">
      <c r="A7" s="19">
        <v>1</v>
      </c>
      <c r="B7" s="17" t="e">
        <f>'C завтраками| Bed and breakfast'!#REF!-1800</f>
        <v>#REF!</v>
      </c>
      <c r="C7" s="17">
        <f>'C завтраками| Bed and breakfast'!B7-1800</f>
        <v>10900</v>
      </c>
      <c r="D7" s="17">
        <f>'C завтраками| Bed and breakfast'!C7-1800</f>
        <v>16300</v>
      </c>
      <c r="E7" s="17">
        <f>'C завтраками| Bed and breakfast'!D7-1800</f>
        <v>10900</v>
      </c>
      <c r="F7" s="17">
        <f>'C завтраками| Bed and breakfast'!E7-1800</f>
        <v>16300</v>
      </c>
      <c r="G7" s="17">
        <f>'C завтраками| Bed and breakfast'!F7-1800</f>
        <v>16300</v>
      </c>
      <c r="H7" s="17">
        <f>'C завтраками| Bed and breakfast'!G7-1800</f>
        <v>12100</v>
      </c>
      <c r="I7" s="17">
        <f>'C завтраками| Bed and breakfast'!H7-1800</f>
        <v>12100</v>
      </c>
      <c r="J7" s="17">
        <f>'C завтраками| Bed and breakfast'!I7-1800</f>
        <v>9700</v>
      </c>
      <c r="K7" s="17">
        <f>'C завтраками| Bed and breakfast'!J7-1800</f>
        <v>9700</v>
      </c>
      <c r="L7" s="17">
        <f>'C завтраками| Bed and breakfast'!K7-1800</f>
        <v>10900</v>
      </c>
      <c r="M7" s="17">
        <f>'C завтраками| Bed and breakfast'!L7-1800</f>
        <v>13300</v>
      </c>
      <c r="N7" s="17">
        <f>'C завтраками| Bed and breakfast'!M7-1800</f>
        <v>12100</v>
      </c>
      <c r="O7" s="17">
        <f>'C завтраками| Bed and breakfast'!N7-1800</f>
        <v>7800</v>
      </c>
      <c r="P7" s="17">
        <f>'C завтраками| Bed and breakfast'!O7-1800</f>
        <v>9700</v>
      </c>
      <c r="Q7" s="17">
        <f>'C завтраками| Bed and breakfast'!P7-1800</f>
        <v>9700</v>
      </c>
      <c r="R7" s="17">
        <f>'C завтраками| Bed and breakfast'!Q7-1800</f>
        <v>10900</v>
      </c>
      <c r="S7" s="17">
        <f>'C завтраками| Bed and breakfast'!S7-1800</f>
        <v>7800</v>
      </c>
      <c r="T7" s="17">
        <f>'C завтраками| Bed and breakfast'!T7-1800</f>
        <v>7800</v>
      </c>
      <c r="U7" s="17">
        <f>'C завтраками| Bed and breakfast'!U7-1800</f>
        <v>8300</v>
      </c>
      <c r="V7" s="17">
        <f>'C завтраками| Bed and breakfast'!V7-1800</f>
        <v>11800</v>
      </c>
      <c r="W7" s="17">
        <f>'C завтраками| Bed and breakfast'!W7-1800</f>
        <v>9700</v>
      </c>
      <c r="X7" s="17">
        <f>'C завтраками| Bed and breakfast'!X7-1800</f>
        <v>10400</v>
      </c>
      <c r="Y7" s="17">
        <f>'C завтраками| Bed and breakfast'!Y7-1800</f>
        <v>14200</v>
      </c>
      <c r="Z7" s="17">
        <f>'C завтраками| Bed and breakfast'!Z7-1800</f>
        <v>10400</v>
      </c>
      <c r="AA7" s="17">
        <f>'C завтраками| Bed and breakfast'!AA7-1800</f>
        <v>10400</v>
      </c>
      <c r="AB7" s="17">
        <f>'C завтраками| Bed and breakfast'!AB7-1800</f>
        <v>10400</v>
      </c>
      <c r="AC7" s="17">
        <f>'C завтраками| Bed and breakfast'!AC7-1800</f>
        <v>13000</v>
      </c>
      <c r="AD7" s="17">
        <f>'C завтраками| Bed and breakfast'!AD7-1800</f>
        <v>11800</v>
      </c>
      <c r="AE7" s="17">
        <f>'C завтраками| Bed and breakfast'!AE7-1800</f>
        <v>13000</v>
      </c>
      <c r="AF7" s="17">
        <f>'C завтраками| Bed and breakfast'!AF7-1800</f>
        <v>11800</v>
      </c>
      <c r="AG7" s="17">
        <f>'C завтраками| Bed and breakfast'!AG7-1800</f>
        <v>11800</v>
      </c>
      <c r="AH7" s="17">
        <f>'C завтраками| Bed and breakfast'!AH7-1800</f>
        <v>10400</v>
      </c>
      <c r="AI7" s="17">
        <f>'C завтраками| Bed and breakfast'!AI7-1800</f>
        <v>11800</v>
      </c>
      <c r="AJ7" s="17">
        <f>'C завтраками| Bed and breakfast'!AJ7-1800</f>
        <v>13000</v>
      </c>
      <c r="AK7" s="17">
        <f>'C завтраками| Bed and breakfast'!AK7-1800</f>
        <v>11800</v>
      </c>
      <c r="AL7" s="17">
        <f>'C завтраками| Bed and breakfast'!AL7-1800</f>
        <v>13000</v>
      </c>
      <c r="AM7" s="17">
        <f>'C завтраками| Bed and breakfast'!AM7-1800</f>
        <v>11800</v>
      </c>
      <c r="AN7" s="17">
        <f>'C завтраками| Bed and breakfast'!AN7-1800</f>
        <v>13000</v>
      </c>
      <c r="AO7" s="17">
        <f>'C завтраками| Bed and breakfast'!AO7-1800</f>
        <v>13000</v>
      </c>
      <c r="AP7" s="17">
        <f>'C завтраками| Bed and breakfast'!AP7-1800</f>
        <v>13000</v>
      </c>
      <c r="AQ7" s="17">
        <f>'C завтраками| Bed and breakfast'!AQ7-1800</f>
        <v>11800</v>
      </c>
      <c r="AR7" s="17">
        <f>'C завтраками| Bed and breakfast'!AR7-1800</f>
        <v>13000</v>
      </c>
      <c r="AS7" s="17">
        <f>'C завтраками| Bed and breakfast'!AS7-1800</f>
        <v>11800</v>
      </c>
      <c r="AT7" s="17">
        <f>'C завтраками| Bed and breakfast'!AT7-1800</f>
        <v>13000</v>
      </c>
      <c r="AU7" s="17">
        <f>'C завтраками| Bed and breakfast'!AU7-1800</f>
        <v>11800</v>
      </c>
      <c r="AV7" s="17">
        <f>'C завтраками| Bed and breakfast'!AV7-1800</f>
        <v>13000</v>
      </c>
      <c r="AW7" s="17">
        <f>'C завтраками| Bed and breakfast'!AW7-1800</f>
        <v>11800</v>
      </c>
      <c r="AX7" s="17">
        <f>'C завтраками| Bed and breakfast'!AX7-1800</f>
        <v>13000</v>
      </c>
      <c r="AY7" s="17">
        <f>'C завтраками| Bed and breakfast'!AY7-1800</f>
        <v>11800</v>
      </c>
      <c r="AZ7" s="17">
        <f>'C завтраками| Bed and breakfast'!AZ7-1800</f>
        <v>13000</v>
      </c>
      <c r="BA7" s="17">
        <f>'C завтраками| Bed and breakfast'!BA7-1800</f>
        <v>11800</v>
      </c>
    </row>
    <row r="8" spans="1:16026" s="18" customFormat="1" ht="10.35" customHeight="1" x14ac:dyDescent="0.2">
      <c r="A8" s="17" t="s">
        <v>150</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row>
    <row r="9" spans="1:16026" s="18" customFormat="1" ht="10.35" customHeight="1" x14ac:dyDescent="0.2">
      <c r="A9" s="19">
        <v>1</v>
      </c>
      <c r="B9" s="17" t="e">
        <f>'C завтраками| Bed and breakfast'!#REF!-1800</f>
        <v>#REF!</v>
      </c>
      <c r="C9" s="17">
        <f>'C завтраками| Bed and breakfast'!B10-1800</f>
        <v>11900</v>
      </c>
      <c r="D9" s="17">
        <f>'C завтраками| Bed and breakfast'!C10-1800</f>
        <v>17300</v>
      </c>
      <c r="E9" s="17">
        <f>'C завтраками| Bed and breakfast'!D10-1800</f>
        <v>11900</v>
      </c>
      <c r="F9" s="17">
        <f>'C завтраками| Bed and breakfast'!E10-1800</f>
        <v>17300</v>
      </c>
      <c r="G9" s="17">
        <f>'C завтраками| Bed and breakfast'!F10-1800</f>
        <v>17300</v>
      </c>
      <c r="H9" s="17">
        <f>'C завтраками| Bed and breakfast'!G10-1800</f>
        <v>13100</v>
      </c>
      <c r="I9" s="17">
        <f>'C завтраками| Bed and breakfast'!H10-1800</f>
        <v>13100</v>
      </c>
      <c r="J9" s="17">
        <f>'C завтраками| Bed and breakfast'!I10-1800</f>
        <v>10700</v>
      </c>
      <c r="K9" s="17">
        <f>'C завтраками| Bed and breakfast'!J10-1800</f>
        <v>10700</v>
      </c>
      <c r="L9" s="17">
        <f>'C завтраками| Bed and breakfast'!K10-1800</f>
        <v>11900</v>
      </c>
      <c r="M9" s="17">
        <f>'C завтраками| Bed and breakfast'!L10-1800</f>
        <v>14300</v>
      </c>
      <c r="N9" s="17">
        <f>'C завтраками| Bed and breakfast'!M10-1800</f>
        <v>13100</v>
      </c>
      <c r="O9" s="17">
        <f>'C завтраками| Bed and breakfast'!N10-1800</f>
        <v>8800</v>
      </c>
      <c r="P9" s="17">
        <f>'C завтраками| Bed and breakfast'!O10-1800</f>
        <v>10700</v>
      </c>
      <c r="Q9" s="17">
        <f>'C завтраками| Bed and breakfast'!P10-1800</f>
        <v>10700</v>
      </c>
      <c r="R9" s="17">
        <f>'C завтраками| Bed and breakfast'!Q10-1800</f>
        <v>11900</v>
      </c>
      <c r="S9" s="17">
        <f>'C завтраками| Bed and breakfast'!S10-1800</f>
        <v>8800</v>
      </c>
      <c r="T9" s="17">
        <f>'C завтраками| Bed and breakfast'!T10-1800</f>
        <v>8800</v>
      </c>
      <c r="U9" s="17">
        <f>'C завтраками| Bed and breakfast'!U10-1800</f>
        <v>9300</v>
      </c>
      <c r="V9" s="17">
        <f>'C завтраками| Bed and breakfast'!V10-1800</f>
        <v>12800</v>
      </c>
      <c r="W9" s="17">
        <f>'C завтраками| Bed and breakfast'!W10-1800</f>
        <v>10700</v>
      </c>
      <c r="X9" s="17">
        <f>'C завтраками| Bed and breakfast'!X10-1800</f>
        <v>11400</v>
      </c>
      <c r="Y9" s="17">
        <f>'C завтраками| Bed and breakfast'!Y10-1800</f>
        <v>15200</v>
      </c>
      <c r="Z9" s="17">
        <f>'C завтраками| Bed and breakfast'!Z10-1800</f>
        <v>11400</v>
      </c>
      <c r="AA9" s="17">
        <f>'C завтраками| Bed and breakfast'!AA10-1800</f>
        <v>11400</v>
      </c>
      <c r="AB9" s="17">
        <f>'C завтраками| Bed and breakfast'!AB10-1800</f>
        <v>11400</v>
      </c>
      <c r="AC9" s="17">
        <f>'C завтраками| Bed and breakfast'!AC10-1800</f>
        <v>14000</v>
      </c>
      <c r="AD9" s="17">
        <f>'C завтраками| Bed and breakfast'!AD10-1800</f>
        <v>12800</v>
      </c>
      <c r="AE9" s="17">
        <f>'C завтраками| Bed and breakfast'!AE10-1800</f>
        <v>14000</v>
      </c>
      <c r="AF9" s="17">
        <f>'C завтраками| Bed and breakfast'!AF10-1800</f>
        <v>12800</v>
      </c>
      <c r="AG9" s="17">
        <f>'C завтраками| Bed and breakfast'!AG10-1800</f>
        <v>12800</v>
      </c>
      <c r="AH9" s="17">
        <f>'C завтраками| Bed and breakfast'!AH10-1800</f>
        <v>11400</v>
      </c>
      <c r="AI9" s="17">
        <f>'C завтраками| Bed and breakfast'!AI10-1800</f>
        <v>12800</v>
      </c>
      <c r="AJ9" s="17">
        <f>'C завтраками| Bed and breakfast'!AJ10-1800</f>
        <v>14000</v>
      </c>
      <c r="AK9" s="17">
        <f>'C завтраками| Bed and breakfast'!AK10-1800</f>
        <v>12800</v>
      </c>
      <c r="AL9" s="17">
        <f>'C завтраками| Bed and breakfast'!AL10-1800</f>
        <v>14000</v>
      </c>
      <c r="AM9" s="17">
        <f>'C завтраками| Bed and breakfast'!AM10-1800</f>
        <v>12800</v>
      </c>
      <c r="AN9" s="17">
        <f>'C завтраками| Bed and breakfast'!AN10-1800</f>
        <v>14000</v>
      </c>
      <c r="AO9" s="17">
        <f>'C завтраками| Bed and breakfast'!AO10-1800</f>
        <v>14000</v>
      </c>
      <c r="AP9" s="17">
        <f>'C завтраками| Bed and breakfast'!AP10-1800</f>
        <v>14000</v>
      </c>
      <c r="AQ9" s="17">
        <f>'C завтраками| Bed and breakfast'!AQ10-1800</f>
        <v>12800</v>
      </c>
      <c r="AR9" s="17">
        <f>'C завтраками| Bed and breakfast'!AR10-1800</f>
        <v>14000</v>
      </c>
      <c r="AS9" s="17">
        <f>'C завтраками| Bed and breakfast'!AS10-1800</f>
        <v>12800</v>
      </c>
      <c r="AT9" s="17">
        <f>'C завтраками| Bed and breakfast'!AT10-1800</f>
        <v>14000</v>
      </c>
      <c r="AU9" s="17">
        <f>'C завтраками| Bed and breakfast'!AU10-1800</f>
        <v>12800</v>
      </c>
      <c r="AV9" s="17">
        <f>'C завтраками| Bed and breakfast'!AV10-1800</f>
        <v>14000</v>
      </c>
      <c r="AW9" s="17">
        <f>'C завтраками| Bed and breakfast'!AW10-1800</f>
        <v>12800</v>
      </c>
      <c r="AX9" s="17">
        <f>'C завтраками| Bed and breakfast'!AX10-1800</f>
        <v>14000</v>
      </c>
      <c r="AY9" s="17">
        <f>'C завтраками| Bed and breakfast'!AY10-1800</f>
        <v>12800</v>
      </c>
      <c r="AZ9" s="17">
        <f>'C завтраками| Bed and breakfast'!AZ10-1800</f>
        <v>14000</v>
      </c>
      <c r="BA9" s="17">
        <f>'C завтраками| Bed and breakfast'!BA10-1800</f>
        <v>12800</v>
      </c>
    </row>
    <row r="10" spans="1:16026" s="18" customFormat="1" ht="10.35" customHeight="1" x14ac:dyDescent="0.2">
      <c r="A10" s="17" t="s">
        <v>151</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row>
    <row r="11" spans="1:16026" s="18" customFormat="1" ht="10.35" customHeight="1" x14ac:dyDescent="0.2">
      <c r="A11" s="19">
        <v>1</v>
      </c>
      <c r="B11" s="17" t="e">
        <f>'C завтраками| Bed and breakfast'!#REF!-1800</f>
        <v>#REF!</v>
      </c>
      <c r="C11" s="17">
        <f>'C завтраками| Bed and breakfast'!B13-1800</f>
        <v>12900</v>
      </c>
      <c r="D11" s="17">
        <f>'C завтраками| Bed and breakfast'!C13-1800</f>
        <v>18300</v>
      </c>
      <c r="E11" s="17">
        <f>'C завтраками| Bed and breakfast'!D13-1800</f>
        <v>12900</v>
      </c>
      <c r="F11" s="17">
        <f>'C завтраками| Bed and breakfast'!E13-1800</f>
        <v>18300</v>
      </c>
      <c r="G11" s="17">
        <f>'C завтраками| Bed and breakfast'!F13-1800</f>
        <v>18300</v>
      </c>
      <c r="H11" s="17">
        <f>'C завтраками| Bed and breakfast'!G13-1800</f>
        <v>14100</v>
      </c>
      <c r="I11" s="17">
        <f>'C завтраками| Bed and breakfast'!H13-1800</f>
        <v>14100</v>
      </c>
      <c r="J11" s="17">
        <f>'C завтраками| Bed and breakfast'!I13-1800</f>
        <v>11700</v>
      </c>
      <c r="K11" s="17">
        <f>'C завтраками| Bed and breakfast'!J13-1800</f>
        <v>11700</v>
      </c>
      <c r="L11" s="17">
        <f>'C завтраками| Bed and breakfast'!K13-1800</f>
        <v>12900</v>
      </c>
      <c r="M11" s="17">
        <f>'C завтраками| Bed and breakfast'!L13-1800</f>
        <v>15300</v>
      </c>
      <c r="N11" s="17">
        <f>'C завтраками| Bed and breakfast'!M13-1800</f>
        <v>14100</v>
      </c>
      <c r="O11" s="17">
        <f>'C завтраками| Bed and breakfast'!N13-1800</f>
        <v>9800</v>
      </c>
      <c r="P11" s="17">
        <f>'C завтраками| Bed and breakfast'!O13-1800</f>
        <v>11700</v>
      </c>
      <c r="Q11" s="17">
        <f>'C завтраками| Bed and breakfast'!P13-1800</f>
        <v>11700</v>
      </c>
      <c r="R11" s="17">
        <f>'C завтраками| Bed and breakfast'!Q13-1800</f>
        <v>12900</v>
      </c>
      <c r="S11" s="17">
        <f>'C завтраками| Bed and breakfast'!S13-1800</f>
        <v>9800</v>
      </c>
      <c r="T11" s="17">
        <f>'C завтраками| Bed and breakfast'!T13-1800</f>
        <v>9800</v>
      </c>
      <c r="U11" s="17">
        <f>'C завтраками| Bed and breakfast'!U13-1800</f>
        <v>10300</v>
      </c>
      <c r="V11" s="17">
        <f>'C завтраками| Bed and breakfast'!V13-1800</f>
        <v>13800</v>
      </c>
      <c r="W11" s="17">
        <f>'C завтраками| Bed and breakfast'!W13-1800</f>
        <v>11700</v>
      </c>
      <c r="X11" s="17">
        <f>'C завтраками| Bed and breakfast'!X13-1800</f>
        <v>12400</v>
      </c>
      <c r="Y11" s="17">
        <f>'C завтраками| Bed and breakfast'!Y13-1800</f>
        <v>16200</v>
      </c>
      <c r="Z11" s="17">
        <f>'C завтраками| Bed and breakfast'!Z13-1800</f>
        <v>12400</v>
      </c>
      <c r="AA11" s="17">
        <f>'C завтраками| Bed and breakfast'!AA13-1800</f>
        <v>12400</v>
      </c>
      <c r="AB11" s="17">
        <f>'C завтраками| Bed and breakfast'!AB13-1800</f>
        <v>12400</v>
      </c>
      <c r="AC11" s="17">
        <f>'C завтраками| Bed and breakfast'!AC13-1800</f>
        <v>15000</v>
      </c>
      <c r="AD11" s="17">
        <f>'C завтраками| Bed and breakfast'!AD13-1800</f>
        <v>13800</v>
      </c>
      <c r="AE11" s="17">
        <f>'C завтраками| Bed and breakfast'!AE13-1800</f>
        <v>15000</v>
      </c>
      <c r="AF11" s="17">
        <f>'C завтраками| Bed and breakfast'!AF13-1800</f>
        <v>13800</v>
      </c>
      <c r="AG11" s="17">
        <f>'C завтраками| Bed and breakfast'!AG13-1800</f>
        <v>13800</v>
      </c>
      <c r="AH11" s="17">
        <f>'C завтраками| Bed and breakfast'!AH13-1800</f>
        <v>12400</v>
      </c>
      <c r="AI11" s="17">
        <f>'C завтраками| Bed and breakfast'!AI13-1800</f>
        <v>13800</v>
      </c>
      <c r="AJ11" s="17">
        <f>'C завтраками| Bed and breakfast'!AJ13-1800</f>
        <v>15000</v>
      </c>
      <c r="AK11" s="17">
        <f>'C завтраками| Bed and breakfast'!AK13-1800</f>
        <v>13800</v>
      </c>
      <c r="AL11" s="17">
        <f>'C завтраками| Bed and breakfast'!AL13-1800</f>
        <v>15000</v>
      </c>
      <c r="AM11" s="17">
        <f>'C завтраками| Bed and breakfast'!AM13-1800</f>
        <v>13800</v>
      </c>
      <c r="AN11" s="17">
        <f>'C завтраками| Bed and breakfast'!AN13-1800</f>
        <v>15000</v>
      </c>
      <c r="AO11" s="17">
        <f>'C завтраками| Bed and breakfast'!AO13-1800</f>
        <v>15000</v>
      </c>
      <c r="AP11" s="17">
        <f>'C завтраками| Bed and breakfast'!AP13-1800</f>
        <v>15000</v>
      </c>
      <c r="AQ11" s="17">
        <f>'C завтраками| Bed and breakfast'!AQ13-1800</f>
        <v>13800</v>
      </c>
      <c r="AR11" s="17">
        <f>'C завтраками| Bed and breakfast'!AR13-1800</f>
        <v>15000</v>
      </c>
      <c r="AS11" s="17">
        <f>'C завтраками| Bed and breakfast'!AS13-1800</f>
        <v>13800</v>
      </c>
      <c r="AT11" s="17">
        <f>'C завтраками| Bed and breakfast'!AT13-1800</f>
        <v>15000</v>
      </c>
      <c r="AU11" s="17">
        <f>'C завтраками| Bed and breakfast'!AU13-1800</f>
        <v>13800</v>
      </c>
      <c r="AV11" s="17">
        <f>'C завтраками| Bed and breakfast'!AV13-1800</f>
        <v>15000</v>
      </c>
      <c r="AW11" s="17">
        <f>'C завтраками| Bed and breakfast'!AW13-1800</f>
        <v>13800</v>
      </c>
      <c r="AX11" s="17">
        <f>'C завтраками| Bed and breakfast'!AX13-1800</f>
        <v>15000</v>
      </c>
      <c r="AY11" s="17">
        <f>'C завтраками| Bed and breakfast'!AY13-1800</f>
        <v>13800</v>
      </c>
      <c r="AZ11" s="17">
        <f>'C завтраками| Bed and breakfast'!AZ13-1800</f>
        <v>15000</v>
      </c>
      <c r="BA11" s="17">
        <f>'C завтраками| Bed and breakfast'!BA13-1800</f>
        <v>13800</v>
      </c>
    </row>
    <row r="12" spans="1:16026" s="18" customFormat="1" ht="10.35" customHeight="1" x14ac:dyDescent="0.2">
      <c r="A12" s="17" t="s">
        <v>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row>
    <row r="13" spans="1:16026" s="18" customFormat="1" ht="10.35" customHeight="1" x14ac:dyDescent="0.2">
      <c r="A13" s="19">
        <v>1</v>
      </c>
      <c r="B13" s="17" t="e">
        <f>'C завтраками| Bed and breakfast'!#REF!-1800</f>
        <v>#REF!</v>
      </c>
      <c r="C13" s="17">
        <f>'C завтраками| Bed and breakfast'!B16-1800</f>
        <v>13900</v>
      </c>
      <c r="D13" s="17">
        <f>'C завтраками| Bed and breakfast'!C16-1800</f>
        <v>19300</v>
      </c>
      <c r="E13" s="17">
        <f>'C завтраками| Bed and breakfast'!D16-1800</f>
        <v>13900</v>
      </c>
      <c r="F13" s="17">
        <f>'C завтраками| Bed and breakfast'!E16-1800</f>
        <v>19300</v>
      </c>
      <c r="G13" s="17">
        <f>'C завтраками| Bed and breakfast'!F16-1800</f>
        <v>19300</v>
      </c>
      <c r="H13" s="17">
        <f>'C завтраками| Bed and breakfast'!G16-1800</f>
        <v>15100</v>
      </c>
      <c r="I13" s="17">
        <f>'C завтраками| Bed and breakfast'!H16-1800</f>
        <v>15100</v>
      </c>
      <c r="J13" s="17">
        <f>'C завтраками| Bed and breakfast'!I16-1800</f>
        <v>12700</v>
      </c>
      <c r="K13" s="17">
        <f>'C завтраками| Bed and breakfast'!J16-1800</f>
        <v>12700</v>
      </c>
      <c r="L13" s="17">
        <f>'C завтраками| Bed and breakfast'!K16-1800</f>
        <v>13900</v>
      </c>
      <c r="M13" s="17">
        <f>'C завтраками| Bed and breakfast'!L16-1800</f>
        <v>16300</v>
      </c>
      <c r="N13" s="17">
        <f>'C завтраками| Bed and breakfast'!M16-1800</f>
        <v>15100</v>
      </c>
      <c r="O13" s="17">
        <f>'C завтраками| Bed and breakfast'!N16-1800</f>
        <v>10800</v>
      </c>
      <c r="P13" s="17">
        <f>'C завтраками| Bed and breakfast'!O16-1800</f>
        <v>12700</v>
      </c>
      <c r="Q13" s="17">
        <f>'C завтраками| Bed and breakfast'!P16-1800</f>
        <v>12700</v>
      </c>
      <c r="R13" s="17">
        <f>'C завтраками| Bed and breakfast'!Q16-1800</f>
        <v>13900</v>
      </c>
      <c r="S13" s="17">
        <f>'C завтраками| Bed and breakfast'!S16-1800</f>
        <v>10800</v>
      </c>
      <c r="T13" s="17">
        <f>'C завтраками| Bed and breakfast'!T16-1800</f>
        <v>10800</v>
      </c>
      <c r="U13" s="17">
        <f>'C завтраками| Bed and breakfast'!U16-1800</f>
        <v>11300</v>
      </c>
      <c r="V13" s="17">
        <f>'C завтраками| Bed and breakfast'!V16-1800</f>
        <v>14800</v>
      </c>
      <c r="W13" s="17">
        <f>'C завтраками| Bed and breakfast'!W16-1800</f>
        <v>12700</v>
      </c>
      <c r="X13" s="17">
        <f>'C завтраками| Bed and breakfast'!X16-1800</f>
        <v>13400</v>
      </c>
      <c r="Y13" s="17">
        <f>'C завтраками| Bed and breakfast'!Y16-1800</f>
        <v>17200</v>
      </c>
      <c r="Z13" s="17">
        <f>'C завтраками| Bed and breakfast'!Z16-1800</f>
        <v>13400</v>
      </c>
      <c r="AA13" s="17">
        <f>'C завтраками| Bed and breakfast'!AA16-1800</f>
        <v>13400</v>
      </c>
      <c r="AB13" s="17">
        <f>'C завтраками| Bed and breakfast'!AB16-1800</f>
        <v>13400</v>
      </c>
      <c r="AC13" s="17">
        <f>'C завтраками| Bed and breakfast'!AC16-1800</f>
        <v>16000</v>
      </c>
      <c r="AD13" s="17">
        <f>'C завтраками| Bed and breakfast'!AD16-1800</f>
        <v>14800</v>
      </c>
      <c r="AE13" s="17">
        <f>'C завтраками| Bed and breakfast'!AE16-1800</f>
        <v>16000</v>
      </c>
      <c r="AF13" s="17">
        <f>'C завтраками| Bed and breakfast'!AF16-1800</f>
        <v>14800</v>
      </c>
      <c r="AG13" s="17">
        <f>'C завтраками| Bed and breakfast'!AG16-1800</f>
        <v>14800</v>
      </c>
      <c r="AH13" s="17">
        <f>'C завтраками| Bed and breakfast'!AH16-1800</f>
        <v>13400</v>
      </c>
      <c r="AI13" s="17">
        <f>'C завтраками| Bed and breakfast'!AI16-1800</f>
        <v>14800</v>
      </c>
      <c r="AJ13" s="17">
        <f>'C завтраками| Bed and breakfast'!AJ16-1800</f>
        <v>16000</v>
      </c>
      <c r="AK13" s="17">
        <f>'C завтраками| Bed and breakfast'!AK16-1800</f>
        <v>14800</v>
      </c>
      <c r="AL13" s="17">
        <f>'C завтраками| Bed and breakfast'!AL16-1800</f>
        <v>16000</v>
      </c>
      <c r="AM13" s="17">
        <f>'C завтраками| Bed and breakfast'!AM16-1800</f>
        <v>14800</v>
      </c>
      <c r="AN13" s="17">
        <f>'C завтраками| Bed and breakfast'!AN16-1800</f>
        <v>16000</v>
      </c>
      <c r="AO13" s="17">
        <f>'C завтраками| Bed and breakfast'!AO16-1800</f>
        <v>16000</v>
      </c>
      <c r="AP13" s="17">
        <f>'C завтраками| Bed and breakfast'!AP16-1800</f>
        <v>16000</v>
      </c>
      <c r="AQ13" s="17">
        <f>'C завтраками| Bed and breakfast'!AQ16-1800</f>
        <v>14800</v>
      </c>
      <c r="AR13" s="17">
        <f>'C завтраками| Bed and breakfast'!AR16-1800</f>
        <v>16000</v>
      </c>
      <c r="AS13" s="17">
        <f>'C завтраками| Bed and breakfast'!AS16-1800</f>
        <v>14800</v>
      </c>
      <c r="AT13" s="17">
        <f>'C завтраками| Bed and breakfast'!AT16-1800</f>
        <v>16000</v>
      </c>
      <c r="AU13" s="17">
        <f>'C завтраками| Bed and breakfast'!AU16-1800</f>
        <v>14800</v>
      </c>
      <c r="AV13" s="17">
        <f>'C завтраками| Bed and breakfast'!AV16-1800</f>
        <v>16000</v>
      </c>
      <c r="AW13" s="17">
        <f>'C завтраками| Bed and breakfast'!AW16-1800</f>
        <v>14800</v>
      </c>
      <c r="AX13" s="17">
        <f>'C завтраками| Bed and breakfast'!AX16-1800</f>
        <v>16000</v>
      </c>
      <c r="AY13" s="17">
        <f>'C завтраками| Bed and breakfast'!AY16-1800</f>
        <v>14800</v>
      </c>
      <c r="AZ13" s="17">
        <f>'C завтраками| Bed and breakfast'!AZ16-1800</f>
        <v>16000</v>
      </c>
      <c r="BA13" s="17">
        <f>'C завтраками| Bed and breakfast'!BA16-1800</f>
        <v>14800</v>
      </c>
    </row>
    <row r="14" spans="1:16026" s="18" customFormat="1" ht="10.35" customHeight="1" x14ac:dyDescent="0.2">
      <c r="A14" s="17" t="s">
        <v>152</v>
      </c>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row>
    <row r="15" spans="1:16026" s="18" customFormat="1" ht="10.35" customHeight="1" x14ac:dyDescent="0.2">
      <c r="A15" s="19">
        <v>1</v>
      </c>
      <c r="B15" s="17" t="e">
        <f>'C завтраками| Bed and breakfast'!#REF!-1800</f>
        <v>#REF!</v>
      </c>
      <c r="C15" s="17">
        <f>'C завтраками| Bed and breakfast'!B19-1800</f>
        <v>14900</v>
      </c>
      <c r="D15" s="17">
        <f>'C завтраками| Bed and breakfast'!C19-1800</f>
        <v>20300</v>
      </c>
      <c r="E15" s="17">
        <f>'C завтраками| Bed and breakfast'!D19-1800</f>
        <v>14900</v>
      </c>
      <c r="F15" s="17">
        <f>'C завтраками| Bed and breakfast'!E19-1800</f>
        <v>20300</v>
      </c>
      <c r="G15" s="17">
        <f>'C завтраками| Bed and breakfast'!F19-1800</f>
        <v>20300</v>
      </c>
      <c r="H15" s="17">
        <f>'C завтраками| Bed and breakfast'!G19-1800</f>
        <v>16100</v>
      </c>
      <c r="I15" s="17">
        <f>'C завтраками| Bed and breakfast'!H19-1800</f>
        <v>16100</v>
      </c>
      <c r="J15" s="17">
        <f>'C завтраками| Bed and breakfast'!I19-1800</f>
        <v>13700</v>
      </c>
      <c r="K15" s="17">
        <f>'C завтраками| Bed and breakfast'!J19-1800</f>
        <v>13700</v>
      </c>
      <c r="L15" s="17">
        <f>'C завтраками| Bed and breakfast'!K19-1800</f>
        <v>14900</v>
      </c>
      <c r="M15" s="17">
        <f>'C завтраками| Bed and breakfast'!L19-1800</f>
        <v>17300</v>
      </c>
      <c r="N15" s="17">
        <f>'C завтраками| Bed and breakfast'!M19-1800</f>
        <v>16100</v>
      </c>
      <c r="O15" s="17">
        <f>'C завтраками| Bed and breakfast'!N19-1800</f>
        <v>11800</v>
      </c>
      <c r="P15" s="17">
        <f>'C завтраками| Bed and breakfast'!O19-1800</f>
        <v>13700</v>
      </c>
      <c r="Q15" s="17">
        <f>'C завтраками| Bed and breakfast'!P19-1800</f>
        <v>13700</v>
      </c>
      <c r="R15" s="17">
        <f>'C завтраками| Bed and breakfast'!Q19-1800</f>
        <v>14900</v>
      </c>
      <c r="S15" s="17">
        <f>'C завтраками| Bed and breakfast'!S19-1800</f>
        <v>11800</v>
      </c>
      <c r="T15" s="17">
        <f>'C завтраками| Bed and breakfast'!T19-1800</f>
        <v>11800</v>
      </c>
      <c r="U15" s="17">
        <f>'C завтраками| Bed and breakfast'!U19-1800</f>
        <v>12300</v>
      </c>
      <c r="V15" s="17">
        <f>'C завтраками| Bed and breakfast'!V19-1800</f>
        <v>15800</v>
      </c>
      <c r="W15" s="17">
        <f>'C завтраками| Bed and breakfast'!W19-1800</f>
        <v>13700</v>
      </c>
      <c r="X15" s="17">
        <f>'C завтраками| Bed and breakfast'!X19-1800</f>
        <v>14400</v>
      </c>
      <c r="Y15" s="17">
        <f>'C завтраками| Bed and breakfast'!Y19-1800</f>
        <v>18200</v>
      </c>
      <c r="Z15" s="17">
        <f>'C завтраками| Bed and breakfast'!Z19-1800</f>
        <v>14400</v>
      </c>
      <c r="AA15" s="17">
        <f>'C завтраками| Bed and breakfast'!AA19-1800</f>
        <v>14400</v>
      </c>
      <c r="AB15" s="17">
        <f>'C завтраками| Bed and breakfast'!AB19-1800</f>
        <v>14400</v>
      </c>
      <c r="AC15" s="17">
        <f>'C завтраками| Bed and breakfast'!AC19-1800</f>
        <v>17000</v>
      </c>
      <c r="AD15" s="17">
        <f>'C завтраками| Bed and breakfast'!AD19-1800</f>
        <v>15800</v>
      </c>
      <c r="AE15" s="17">
        <f>'C завтраками| Bed and breakfast'!AE19-1800</f>
        <v>17000</v>
      </c>
      <c r="AF15" s="17">
        <f>'C завтраками| Bed and breakfast'!AF19-1800</f>
        <v>15800</v>
      </c>
      <c r="AG15" s="17">
        <f>'C завтраками| Bed and breakfast'!AG19-1800</f>
        <v>15800</v>
      </c>
      <c r="AH15" s="17">
        <f>'C завтраками| Bed and breakfast'!AH19-1800</f>
        <v>14400</v>
      </c>
      <c r="AI15" s="17">
        <f>'C завтраками| Bed and breakfast'!AI19-1800</f>
        <v>15800</v>
      </c>
      <c r="AJ15" s="17">
        <f>'C завтраками| Bed and breakfast'!AJ19-1800</f>
        <v>17000</v>
      </c>
      <c r="AK15" s="17">
        <f>'C завтраками| Bed and breakfast'!AK19-1800</f>
        <v>15800</v>
      </c>
      <c r="AL15" s="17">
        <f>'C завтраками| Bed and breakfast'!AL19-1800</f>
        <v>17000</v>
      </c>
      <c r="AM15" s="17">
        <f>'C завтраками| Bed and breakfast'!AM19-1800</f>
        <v>15800</v>
      </c>
      <c r="AN15" s="17">
        <f>'C завтраками| Bed and breakfast'!AN19-1800</f>
        <v>17000</v>
      </c>
      <c r="AO15" s="17">
        <f>'C завтраками| Bed and breakfast'!AO19-1800</f>
        <v>17000</v>
      </c>
      <c r="AP15" s="17">
        <f>'C завтраками| Bed and breakfast'!AP19-1800</f>
        <v>17000</v>
      </c>
      <c r="AQ15" s="17">
        <f>'C завтраками| Bed and breakfast'!AQ19-1800</f>
        <v>15800</v>
      </c>
      <c r="AR15" s="17">
        <f>'C завтраками| Bed and breakfast'!AR19-1800</f>
        <v>17000</v>
      </c>
      <c r="AS15" s="17">
        <f>'C завтраками| Bed and breakfast'!AS19-1800</f>
        <v>15800</v>
      </c>
      <c r="AT15" s="17">
        <f>'C завтраками| Bed and breakfast'!AT19-1800</f>
        <v>17000</v>
      </c>
      <c r="AU15" s="17">
        <f>'C завтраками| Bed and breakfast'!AU19-1800</f>
        <v>15800</v>
      </c>
      <c r="AV15" s="17">
        <f>'C завтраками| Bed and breakfast'!AV19-1800</f>
        <v>17000</v>
      </c>
      <c r="AW15" s="17">
        <f>'C завтраками| Bed and breakfast'!AW19-1800</f>
        <v>15800</v>
      </c>
      <c r="AX15" s="17">
        <f>'C завтраками| Bed and breakfast'!AX19-1800</f>
        <v>17000</v>
      </c>
      <c r="AY15" s="17">
        <f>'C завтраками| Bed and breakfast'!AY19-1800</f>
        <v>15800</v>
      </c>
      <c r="AZ15" s="17">
        <f>'C завтраками| Bed and breakfast'!AZ19-1800</f>
        <v>17000</v>
      </c>
      <c r="BA15" s="17">
        <f>'C завтраками| Bed and breakfast'!BA19-1800</f>
        <v>15800</v>
      </c>
    </row>
    <row r="16" spans="1:16026" s="18" customFormat="1" ht="10.35" customHeight="1" x14ac:dyDescent="0.2">
      <c r="A16" s="41"/>
      <c r="B16" s="161"/>
      <c r="C16" s="161"/>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c r="FY16" s="154"/>
      <c r="FZ16" s="154"/>
      <c r="GA16" s="154"/>
      <c r="GB16" s="154"/>
      <c r="GC16" s="154"/>
      <c r="GD16" s="154"/>
      <c r="GE16" s="154"/>
      <c r="GF16" s="154"/>
      <c r="GG16" s="154"/>
      <c r="GH16" s="154"/>
      <c r="GI16" s="154"/>
      <c r="GJ16" s="154"/>
      <c r="GK16" s="154"/>
      <c r="GL16" s="154"/>
      <c r="GM16" s="154"/>
      <c r="GN16" s="154"/>
      <c r="GO16" s="154"/>
      <c r="GP16" s="154"/>
      <c r="GQ16" s="154"/>
      <c r="GR16" s="154"/>
      <c r="GS16" s="154"/>
      <c r="GT16" s="154"/>
      <c r="GU16" s="154"/>
      <c r="GV16" s="154"/>
      <c r="GW16" s="154"/>
      <c r="GX16" s="154"/>
      <c r="GY16" s="154"/>
      <c r="GZ16" s="154"/>
      <c r="HA16" s="154"/>
      <c r="HB16" s="154"/>
      <c r="HC16" s="154"/>
      <c r="HD16" s="154"/>
      <c r="HE16" s="154"/>
      <c r="HF16" s="154"/>
      <c r="HG16" s="154"/>
      <c r="HH16" s="154"/>
      <c r="HI16" s="154"/>
      <c r="HJ16" s="154"/>
      <c r="HK16" s="154"/>
      <c r="HL16" s="154"/>
      <c r="HM16" s="154"/>
      <c r="HN16" s="154"/>
      <c r="HO16" s="154"/>
      <c r="HP16" s="154"/>
      <c r="HQ16" s="154"/>
      <c r="HR16" s="154"/>
      <c r="HS16" s="154"/>
      <c r="HT16" s="154"/>
      <c r="HU16" s="154"/>
      <c r="HV16" s="154"/>
      <c r="HW16" s="154"/>
      <c r="HX16" s="154"/>
      <c r="HY16" s="154"/>
      <c r="HZ16" s="154"/>
      <c r="IA16" s="154"/>
      <c r="IB16" s="154"/>
      <c r="IC16" s="154"/>
      <c r="ID16" s="154"/>
      <c r="IE16" s="154"/>
      <c r="IF16" s="154"/>
      <c r="IG16" s="154"/>
      <c r="IH16" s="154"/>
      <c r="II16" s="154"/>
      <c r="IJ16" s="154"/>
      <c r="IK16" s="154"/>
      <c r="IL16" s="154"/>
      <c r="IM16" s="154"/>
      <c r="IN16" s="154"/>
      <c r="IO16" s="154"/>
      <c r="IP16" s="154"/>
      <c r="IQ16" s="154"/>
      <c r="IR16" s="154"/>
      <c r="IS16" s="154"/>
      <c r="IT16" s="154"/>
      <c r="IU16" s="154"/>
      <c r="IV16" s="154"/>
      <c r="IW16" s="154"/>
      <c r="IX16" s="154"/>
      <c r="IY16" s="154"/>
      <c r="IZ16" s="154"/>
      <c r="JA16" s="154"/>
      <c r="JB16" s="154"/>
      <c r="JC16" s="154"/>
      <c r="JD16" s="154"/>
      <c r="JE16" s="154"/>
      <c r="JF16" s="154"/>
      <c r="JG16" s="154"/>
      <c r="JH16" s="154"/>
      <c r="JI16" s="154"/>
      <c r="JJ16" s="154"/>
      <c r="JK16" s="154"/>
      <c r="JL16" s="154"/>
      <c r="JM16" s="154"/>
      <c r="JN16" s="154"/>
      <c r="JO16" s="154"/>
      <c r="JP16" s="154"/>
      <c r="JQ16" s="154"/>
      <c r="JR16" s="154"/>
      <c r="JS16" s="154"/>
      <c r="JT16" s="154"/>
      <c r="JU16" s="154"/>
      <c r="JV16" s="154"/>
      <c r="JW16" s="154"/>
      <c r="JX16" s="154"/>
      <c r="JY16" s="154"/>
      <c r="JZ16" s="154"/>
      <c r="KA16" s="154"/>
      <c r="KB16" s="154"/>
      <c r="KC16" s="154"/>
      <c r="KD16" s="154"/>
      <c r="KE16" s="154"/>
      <c r="KF16" s="154"/>
      <c r="KG16" s="154"/>
      <c r="KH16" s="154"/>
      <c r="KI16" s="154"/>
      <c r="KJ16" s="154"/>
      <c r="KK16" s="154"/>
      <c r="KL16" s="154"/>
      <c r="KM16" s="154"/>
      <c r="KN16" s="154"/>
      <c r="KO16" s="154"/>
      <c r="KP16" s="154"/>
      <c r="KQ16" s="154"/>
      <c r="KR16" s="154"/>
      <c r="KS16" s="154"/>
      <c r="KT16" s="154"/>
      <c r="KU16" s="154"/>
      <c r="KV16" s="154"/>
      <c r="KW16" s="154"/>
      <c r="KX16" s="154"/>
      <c r="KY16" s="154"/>
      <c r="KZ16" s="154"/>
      <c r="LA16" s="154"/>
      <c r="LB16" s="154"/>
      <c r="LC16" s="154"/>
      <c r="LD16" s="154"/>
      <c r="LE16" s="154"/>
      <c r="LF16" s="154"/>
      <c r="LG16" s="154"/>
      <c r="LH16" s="154"/>
      <c r="LI16" s="154"/>
      <c r="LJ16" s="154"/>
      <c r="LK16" s="154"/>
      <c r="LL16" s="154"/>
      <c r="LM16" s="154"/>
      <c r="LN16" s="154"/>
      <c r="LO16" s="154"/>
      <c r="LP16" s="154"/>
      <c r="LQ16" s="154"/>
      <c r="LR16" s="154"/>
      <c r="LS16" s="154"/>
      <c r="LT16" s="154"/>
      <c r="LU16" s="154"/>
      <c r="LV16" s="154"/>
      <c r="LW16" s="154"/>
      <c r="LX16" s="154"/>
      <c r="LY16" s="154"/>
      <c r="LZ16" s="154"/>
      <c r="MA16" s="154"/>
      <c r="MB16" s="154"/>
      <c r="MC16" s="154"/>
      <c r="MD16" s="154"/>
      <c r="ME16" s="154"/>
      <c r="MF16" s="154"/>
      <c r="MG16" s="154"/>
      <c r="MH16" s="154"/>
      <c r="MI16" s="154"/>
      <c r="MJ16" s="154"/>
      <c r="MK16" s="154"/>
      <c r="ML16" s="154"/>
      <c r="MM16" s="154"/>
      <c r="MN16" s="154"/>
      <c r="MO16" s="154"/>
      <c r="MP16" s="154"/>
      <c r="MQ16" s="154"/>
      <c r="MR16" s="154"/>
      <c r="MS16" s="154"/>
      <c r="MT16" s="154"/>
      <c r="MU16" s="154"/>
      <c r="MV16" s="154"/>
      <c r="MW16" s="154"/>
      <c r="MX16" s="154"/>
      <c r="MY16" s="154"/>
      <c r="MZ16" s="154"/>
      <c r="NA16" s="154"/>
      <c r="NB16" s="154"/>
      <c r="NC16" s="154"/>
      <c r="ND16" s="154"/>
      <c r="NE16" s="154"/>
      <c r="NF16" s="154"/>
      <c r="NG16" s="154"/>
      <c r="NH16" s="154"/>
      <c r="NI16" s="154"/>
      <c r="NJ16" s="154"/>
      <c r="NK16" s="154"/>
      <c r="NL16" s="154"/>
      <c r="NM16" s="154"/>
      <c r="NN16" s="154"/>
      <c r="NO16" s="154"/>
      <c r="NP16" s="154"/>
      <c r="NQ16" s="154"/>
      <c r="NR16" s="154"/>
      <c r="NS16" s="154"/>
      <c r="NT16" s="154"/>
      <c r="NU16" s="154"/>
      <c r="NV16" s="154"/>
      <c r="NW16" s="154"/>
      <c r="NX16" s="154"/>
      <c r="NY16" s="154"/>
      <c r="NZ16" s="154"/>
      <c r="OA16" s="154"/>
      <c r="OB16" s="154"/>
      <c r="OC16" s="154"/>
      <c r="OD16" s="154"/>
      <c r="OE16" s="154"/>
      <c r="OF16" s="154"/>
      <c r="OG16" s="154"/>
      <c r="OH16" s="154"/>
      <c r="OI16" s="154"/>
      <c r="OJ16" s="154"/>
      <c r="OK16" s="154"/>
      <c r="OL16" s="154"/>
      <c r="OM16" s="154"/>
      <c r="ON16" s="154"/>
      <c r="OO16" s="154"/>
      <c r="OP16" s="154"/>
      <c r="OQ16" s="154"/>
      <c r="OR16" s="154"/>
      <c r="OS16" s="154"/>
      <c r="OT16" s="154"/>
      <c r="OU16" s="154"/>
      <c r="OV16" s="154"/>
      <c r="OW16" s="154"/>
      <c r="OX16" s="154"/>
      <c r="OY16" s="154"/>
      <c r="OZ16" s="154"/>
      <c r="PA16" s="154"/>
      <c r="PB16" s="154"/>
      <c r="PC16" s="154"/>
      <c r="PD16" s="154"/>
      <c r="PE16" s="154"/>
      <c r="PF16" s="154"/>
      <c r="PG16" s="154"/>
      <c r="PH16" s="154"/>
      <c r="PI16" s="154"/>
      <c r="PJ16" s="154"/>
      <c r="PK16" s="154"/>
      <c r="PL16" s="154"/>
      <c r="PM16" s="154"/>
      <c r="PN16" s="154"/>
      <c r="PO16" s="154"/>
      <c r="PP16" s="154"/>
      <c r="PQ16" s="154"/>
      <c r="PR16" s="154"/>
      <c r="PS16" s="154"/>
      <c r="PT16" s="154"/>
      <c r="PU16" s="154"/>
      <c r="PV16" s="154"/>
      <c r="PW16" s="154"/>
      <c r="PX16" s="154"/>
      <c r="PY16" s="154"/>
      <c r="PZ16" s="154"/>
      <c r="QA16" s="154"/>
      <c r="QB16" s="154"/>
      <c r="QC16" s="154"/>
      <c r="QD16" s="154"/>
      <c r="QE16" s="154"/>
      <c r="QF16" s="154"/>
      <c r="QG16" s="154"/>
      <c r="QH16" s="154"/>
      <c r="QI16" s="154"/>
      <c r="QJ16" s="154"/>
      <c r="QK16" s="154"/>
      <c r="QL16" s="154"/>
      <c r="QM16" s="154"/>
      <c r="QN16" s="154"/>
      <c r="QO16" s="154"/>
      <c r="QP16" s="154"/>
      <c r="QQ16" s="154"/>
      <c r="QR16" s="154"/>
      <c r="QS16" s="154"/>
      <c r="QT16" s="154"/>
      <c r="QU16" s="154"/>
      <c r="QV16" s="154"/>
      <c r="QW16" s="154"/>
      <c r="QX16" s="154"/>
      <c r="QY16" s="154"/>
      <c r="QZ16" s="154"/>
      <c r="RA16" s="154"/>
      <c r="RB16" s="154"/>
      <c r="RC16" s="154"/>
      <c r="RD16" s="154"/>
      <c r="RE16" s="154"/>
      <c r="RF16" s="154"/>
      <c r="RG16" s="154"/>
      <c r="RH16" s="154"/>
      <c r="RI16" s="154"/>
      <c r="RJ16" s="154"/>
      <c r="RK16" s="154"/>
      <c r="RL16" s="154"/>
      <c r="RM16" s="154"/>
      <c r="RN16" s="154"/>
      <c r="RO16" s="154"/>
      <c r="RP16" s="154"/>
      <c r="RQ16" s="154"/>
      <c r="RR16" s="154"/>
      <c r="RS16" s="154"/>
      <c r="RT16" s="154"/>
      <c r="RU16" s="154"/>
      <c r="RV16" s="154"/>
      <c r="RW16" s="154"/>
      <c r="RX16" s="154"/>
      <c r="RY16" s="154"/>
      <c r="RZ16" s="154"/>
      <c r="SA16" s="154"/>
      <c r="SB16" s="154"/>
      <c r="SC16" s="154"/>
      <c r="SD16" s="154"/>
      <c r="SE16" s="154"/>
      <c r="SF16" s="154"/>
      <c r="SG16" s="154"/>
      <c r="SH16" s="154"/>
      <c r="SI16" s="154"/>
      <c r="SJ16" s="154"/>
      <c r="SK16" s="154"/>
      <c r="SL16" s="154"/>
      <c r="SM16" s="154"/>
      <c r="SN16" s="154"/>
      <c r="SO16" s="154"/>
      <c r="SP16" s="154"/>
      <c r="SQ16" s="154"/>
      <c r="SR16" s="154"/>
      <c r="SS16" s="154"/>
      <c r="ST16" s="154"/>
      <c r="SU16" s="154"/>
      <c r="SV16" s="154"/>
      <c r="SW16" s="154"/>
      <c r="SX16" s="154"/>
      <c r="SY16" s="154"/>
      <c r="SZ16" s="154"/>
      <c r="TA16" s="154"/>
      <c r="TB16" s="154"/>
      <c r="TC16" s="154"/>
      <c r="TD16" s="154"/>
      <c r="TE16" s="154"/>
      <c r="TF16" s="154"/>
      <c r="TG16" s="154"/>
      <c r="TH16" s="154"/>
      <c r="TI16" s="154"/>
      <c r="TJ16" s="154"/>
      <c r="TK16" s="154"/>
      <c r="TL16" s="154"/>
      <c r="TM16" s="154"/>
      <c r="TN16" s="154"/>
      <c r="TO16" s="154"/>
      <c r="TP16" s="154"/>
      <c r="TQ16" s="154"/>
      <c r="TR16" s="154"/>
      <c r="TS16" s="154"/>
      <c r="TT16" s="154"/>
      <c r="TU16" s="154"/>
      <c r="TV16" s="154"/>
      <c r="TW16" s="154"/>
      <c r="TX16" s="154"/>
      <c r="TY16" s="154"/>
      <c r="TZ16" s="154"/>
      <c r="UA16" s="154"/>
      <c r="UB16" s="154"/>
      <c r="UC16" s="154"/>
      <c r="UD16" s="154"/>
      <c r="UE16" s="154"/>
      <c r="UF16" s="154"/>
      <c r="UG16" s="154"/>
      <c r="UH16" s="154"/>
      <c r="UI16" s="154"/>
      <c r="UJ16" s="154"/>
      <c r="UK16" s="154"/>
      <c r="UL16" s="154"/>
      <c r="UM16" s="154"/>
      <c r="UN16" s="154"/>
      <c r="UO16" s="154"/>
      <c r="UP16" s="154"/>
      <c r="UQ16" s="154"/>
      <c r="UR16" s="154"/>
      <c r="US16" s="154"/>
      <c r="UT16" s="154"/>
      <c r="UU16" s="154"/>
      <c r="UV16" s="154"/>
      <c r="UW16" s="154"/>
      <c r="UX16" s="154"/>
      <c r="UY16" s="154"/>
      <c r="UZ16" s="154"/>
      <c r="VA16" s="154"/>
      <c r="VB16" s="154"/>
      <c r="VC16" s="154"/>
      <c r="VD16" s="154"/>
      <c r="VE16" s="154"/>
      <c r="VF16" s="154"/>
      <c r="VG16" s="154"/>
      <c r="VH16" s="154"/>
      <c r="VI16" s="154"/>
      <c r="VJ16" s="154"/>
      <c r="VK16" s="154"/>
      <c r="VL16" s="154"/>
      <c r="VM16" s="154"/>
      <c r="VN16" s="154"/>
      <c r="VO16" s="154"/>
      <c r="VP16" s="154"/>
      <c r="VQ16" s="154"/>
      <c r="VR16" s="154"/>
      <c r="VS16" s="154"/>
      <c r="VT16" s="154"/>
      <c r="VU16" s="154"/>
      <c r="VV16" s="154"/>
      <c r="VW16" s="154"/>
      <c r="VX16" s="154"/>
      <c r="VY16" s="154"/>
      <c r="VZ16" s="154"/>
      <c r="WA16" s="154"/>
      <c r="WB16" s="154"/>
      <c r="WC16" s="154"/>
      <c r="WD16" s="154"/>
      <c r="WE16" s="154"/>
      <c r="WF16" s="154"/>
      <c r="WG16" s="154"/>
      <c r="WH16" s="154"/>
      <c r="WI16" s="154"/>
      <c r="WJ16" s="154"/>
      <c r="WK16" s="154"/>
      <c r="WL16" s="154"/>
      <c r="WM16" s="154"/>
      <c r="WN16" s="154"/>
      <c r="WO16" s="154"/>
      <c r="WP16" s="154"/>
      <c r="WQ16" s="154"/>
      <c r="WR16" s="154"/>
      <c r="WS16" s="154"/>
      <c r="WT16" s="154"/>
      <c r="WU16" s="154"/>
      <c r="WV16" s="154"/>
      <c r="WW16" s="154"/>
      <c r="WX16" s="154"/>
      <c r="WY16" s="154"/>
      <c r="WZ16" s="154"/>
      <c r="XA16" s="154"/>
      <c r="XB16" s="154"/>
      <c r="XC16" s="154"/>
      <c r="XD16" s="154"/>
      <c r="XE16" s="154"/>
      <c r="XF16" s="154"/>
      <c r="XG16" s="154"/>
      <c r="XH16" s="154"/>
      <c r="XI16" s="154"/>
      <c r="XJ16" s="154"/>
      <c r="XK16" s="154"/>
      <c r="XL16" s="154"/>
      <c r="XM16" s="154"/>
      <c r="XN16" s="154"/>
      <c r="XO16" s="154"/>
      <c r="XP16" s="154"/>
      <c r="XQ16" s="154"/>
      <c r="XR16" s="154"/>
      <c r="XS16" s="154"/>
      <c r="XT16" s="154"/>
      <c r="XU16" s="154"/>
      <c r="XV16" s="154"/>
      <c r="XW16" s="154"/>
      <c r="XX16" s="154"/>
      <c r="XY16" s="154"/>
      <c r="XZ16" s="154"/>
      <c r="YA16" s="154"/>
      <c r="YB16" s="154"/>
      <c r="YC16" s="154"/>
      <c r="YD16" s="154"/>
      <c r="YE16" s="154"/>
      <c r="YF16" s="154"/>
      <c r="YG16" s="154"/>
      <c r="YH16" s="154"/>
      <c r="YI16" s="154"/>
      <c r="YJ16" s="154"/>
      <c r="YK16" s="154"/>
      <c r="YL16" s="154"/>
      <c r="YM16" s="154"/>
      <c r="YN16" s="154"/>
      <c r="YO16" s="154"/>
      <c r="YP16" s="154"/>
      <c r="YQ16" s="154"/>
      <c r="YR16" s="154"/>
      <c r="YS16" s="154"/>
      <c r="YT16" s="154"/>
      <c r="YU16" s="154"/>
      <c r="YV16" s="154"/>
      <c r="YW16" s="154"/>
      <c r="YX16" s="154"/>
      <c r="YY16" s="154"/>
      <c r="YZ16" s="154"/>
      <c r="ZA16" s="154"/>
      <c r="ZB16" s="154"/>
      <c r="ZC16" s="154"/>
      <c r="ZD16" s="154"/>
      <c r="ZE16" s="154"/>
      <c r="ZF16" s="154"/>
      <c r="ZG16" s="154"/>
      <c r="ZH16" s="154"/>
      <c r="ZI16" s="154"/>
      <c r="ZJ16" s="154"/>
      <c r="ZK16" s="154"/>
      <c r="ZL16" s="154"/>
      <c r="ZM16" s="154"/>
      <c r="ZN16" s="154"/>
      <c r="ZO16" s="154"/>
      <c r="ZP16" s="154"/>
      <c r="ZQ16" s="154"/>
      <c r="ZR16" s="154"/>
      <c r="ZS16" s="154"/>
      <c r="ZT16" s="154"/>
      <c r="ZU16" s="154"/>
      <c r="ZV16" s="154"/>
      <c r="ZW16" s="154"/>
      <c r="ZX16" s="154"/>
      <c r="ZY16" s="154"/>
      <c r="ZZ16" s="154"/>
      <c r="AAA16" s="154"/>
      <c r="AAB16" s="154"/>
      <c r="AAC16" s="154"/>
      <c r="AAD16" s="154"/>
      <c r="AAE16" s="154"/>
      <c r="AAF16" s="154"/>
      <c r="AAG16" s="154"/>
      <c r="AAH16" s="154"/>
      <c r="AAI16" s="154"/>
      <c r="AAJ16" s="154"/>
      <c r="AAK16" s="154"/>
      <c r="AAL16" s="154"/>
      <c r="AAM16" s="154"/>
      <c r="AAN16" s="154"/>
      <c r="AAO16" s="154"/>
      <c r="AAP16" s="154"/>
      <c r="AAQ16" s="154"/>
      <c r="AAR16" s="154"/>
      <c r="AAS16" s="154"/>
      <c r="AAT16" s="154"/>
      <c r="AAU16" s="154"/>
      <c r="AAV16" s="154"/>
      <c r="AAW16" s="154"/>
      <c r="AAX16" s="154"/>
      <c r="AAY16" s="154"/>
      <c r="AAZ16" s="154"/>
      <c r="ABA16" s="154"/>
      <c r="ABB16" s="154"/>
      <c r="ABC16" s="154"/>
      <c r="ABD16" s="154"/>
      <c r="ABE16" s="154"/>
      <c r="ABF16" s="154"/>
      <c r="ABG16" s="154"/>
      <c r="ABH16" s="154"/>
      <c r="ABI16" s="154"/>
      <c r="ABJ16" s="154"/>
      <c r="ABK16" s="154"/>
      <c r="ABL16" s="154"/>
      <c r="ABM16" s="154"/>
      <c r="ABN16" s="154"/>
      <c r="ABO16" s="154"/>
      <c r="ABP16" s="154"/>
      <c r="ABQ16" s="154"/>
      <c r="ABR16" s="154"/>
      <c r="ABS16" s="154"/>
      <c r="ABT16" s="154"/>
      <c r="ABU16" s="154"/>
      <c r="ABV16" s="154"/>
      <c r="ABW16" s="154"/>
      <c r="ABX16" s="154"/>
      <c r="ABY16" s="154"/>
      <c r="ABZ16" s="154"/>
      <c r="ACA16" s="154"/>
      <c r="ACB16" s="154"/>
      <c r="ACC16" s="154"/>
      <c r="ACD16" s="154"/>
      <c r="ACE16" s="154"/>
      <c r="ACF16" s="154"/>
      <c r="ACG16" s="154"/>
      <c r="ACH16" s="154"/>
      <c r="ACI16" s="154"/>
      <c r="ACJ16" s="154"/>
      <c r="ACK16" s="154"/>
      <c r="ACL16" s="154"/>
      <c r="ACM16" s="154"/>
      <c r="ACN16" s="154"/>
      <c r="ACO16" s="154"/>
      <c r="ACP16" s="154"/>
      <c r="ACQ16" s="154"/>
      <c r="ACR16" s="154"/>
      <c r="ACS16" s="154"/>
      <c r="ACT16" s="154"/>
      <c r="ACU16" s="154"/>
      <c r="ACV16" s="154"/>
      <c r="ACW16" s="154"/>
      <c r="ACX16" s="154"/>
      <c r="ACY16" s="154"/>
      <c r="ACZ16" s="154"/>
      <c r="ADA16" s="154"/>
      <c r="ADB16" s="154"/>
      <c r="ADC16" s="154"/>
      <c r="ADD16" s="154"/>
      <c r="ADE16" s="154"/>
      <c r="ADF16" s="154"/>
      <c r="ADG16" s="154"/>
      <c r="ADH16" s="154"/>
      <c r="ADI16" s="154"/>
      <c r="ADJ16" s="154"/>
      <c r="ADK16" s="154"/>
      <c r="ADL16" s="154"/>
      <c r="ADM16" s="154"/>
      <c r="ADN16" s="154"/>
      <c r="ADO16" s="154"/>
      <c r="ADP16" s="154"/>
      <c r="ADQ16" s="154"/>
      <c r="ADR16" s="154"/>
      <c r="ADS16" s="154"/>
      <c r="ADT16" s="154"/>
      <c r="ADU16" s="154"/>
      <c r="ADV16" s="154"/>
      <c r="ADW16" s="154"/>
      <c r="ADX16" s="154"/>
      <c r="ADY16" s="154"/>
      <c r="ADZ16" s="154"/>
      <c r="AEA16" s="154"/>
      <c r="AEB16" s="154"/>
      <c r="AEC16" s="154"/>
      <c r="AED16" s="154"/>
      <c r="AEE16" s="154"/>
      <c r="AEF16" s="154"/>
      <c r="AEG16" s="154"/>
      <c r="AEH16" s="154"/>
      <c r="AEI16" s="154"/>
      <c r="AEJ16" s="154"/>
      <c r="AEK16" s="154"/>
      <c r="AEL16" s="154"/>
      <c r="AEM16" s="154"/>
      <c r="AEN16" s="154"/>
      <c r="AEO16" s="154"/>
      <c r="AEP16" s="154"/>
      <c r="AEQ16" s="154"/>
      <c r="AER16" s="154"/>
      <c r="AES16" s="154"/>
      <c r="AET16" s="154"/>
      <c r="AEU16" s="154"/>
      <c r="AEV16" s="154"/>
      <c r="AEW16" s="154"/>
      <c r="AEX16" s="154"/>
      <c r="AEY16" s="154"/>
      <c r="AEZ16" s="154"/>
      <c r="AFA16" s="154"/>
      <c r="AFB16" s="154"/>
      <c r="AFC16" s="154"/>
      <c r="AFD16" s="154"/>
      <c r="AFE16" s="154"/>
      <c r="AFF16" s="154"/>
      <c r="AFG16" s="154"/>
      <c r="AFH16" s="154"/>
      <c r="AFI16" s="154"/>
      <c r="AFJ16" s="154"/>
      <c r="AFK16" s="154"/>
      <c r="AFL16" s="154"/>
      <c r="AFM16" s="154"/>
      <c r="AFN16" s="154"/>
      <c r="AFO16" s="154"/>
      <c r="AFP16" s="154"/>
      <c r="AFQ16" s="154"/>
      <c r="AFR16" s="154"/>
      <c r="AFS16" s="154"/>
      <c r="AFT16" s="154"/>
      <c r="AFU16" s="154"/>
      <c r="AFV16" s="154"/>
      <c r="AFW16" s="154"/>
      <c r="AFX16" s="154"/>
      <c r="AFY16" s="154"/>
      <c r="AFZ16" s="154"/>
      <c r="AGA16" s="154"/>
      <c r="AGB16" s="154"/>
      <c r="AGC16" s="154"/>
      <c r="AGD16" s="154"/>
      <c r="AGE16" s="154"/>
      <c r="AGF16" s="154"/>
      <c r="AGG16" s="154"/>
      <c r="AGH16" s="154"/>
      <c r="AGI16" s="154"/>
      <c r="AGJ16" s="154"/>
      <c r="AGK16" s="154"/>
      <c r="AGL16" s="154"/>
      <c r="AGM16" s="154"/>
      <c r="AGN16" s="154"/>
      <c r="AGO16" s="154"/>
      <c r="AGP16" s="154"/>
      <c r="AGQ16" s="154"/>
      <c r="AGR16" s="154"/>
      <c r="AGS16" s="154"/>
      <c r="AGT16" s="154"/>
      <c r="AGU16" s="154"/>
      <c r="AGV16" s="154"/>
      <c r="AGW16" s="154"/>
      <c r="AGX16" s="154"/>
      <c r="AGY16" s="154"/>
      <c r="AGZ16" s="154"/>
      <c r="AHA16" s="154"/>
      <c r="AHB16" s="154"/>
      <c r="AHC16" s="154"/>
      <c r="AHD16" s="154"/>
      <c r="AHE16" s="154"/>
      <c r="AHF16" s="154"/>
      <c r="AHG16" s="154"/>
      <c r="AHH16" s="154"/>
      <c r="AHI16" s="154"/>
      <c r="AHJ16" s="154"/>
      <c r="AHK16" s="154"/>
      <c r="AHL16" s="154"/>
      <c r="AHM16" s="154"/>
      <c r="AHN16" s="154"/>
      <c r="AHO16" s="154"/>
      <c r="AHP16" s="154"/>
      <c r="AHQ16" s="154"/>
      <c r="AHR16" s="154"/>
      <c r="AHS16" s="154"/>
      <c r="AHT16" s="154"/>
      <c r="AHU16" s="154"/>
      <c r="AHV16" s="154"/>
      <c r="AHW16" s="154"/>
      <c r="AHX16" s="154"/>
      <c r="AHY16" s="154"/>
      <c r="AHZ16" s="154"/>
      <c r="AIA16" s="154"/>
      <c r="AIB16" s="154"/>
      <c r="AIC16" s="154"/>
      <c r="AID16" s="154"/>
      <c r="AIE16" s="154"/>
      <c r="AIF16" s="154"/>
      <c r="AIG16" s="154"/>
      <c r="AIH16" s="154"/>
      <c r="AII16" s="154"/>
      <c r="AIJ16" s="154"/>
      <c r="AIK16" s="154"/>
      <c r="AIL16" s="154"/>
      <c r="AIM16" s="154"/>
      <c r="AIN16" s="154"/>
      <c r="AIO16" s="154"/>
      <c r="AIP16" s="154"/>
      <c r="AIQ16" s="154"/>
      <c r="AIR16" s="154"/>
      <c r="AIS16" s="154"/>
      <c r="AIT16" s="154"/>
      <c r="AIU16" s="154"/>
      <c r="AIV16" s="154"/>
      <c r="AIW16" s="154"/>
      <c r="AIX16" s="154"/>
      <c r="AIY16" s="154"/>
      <c r="AIZ16" s="154"/>
      <c r="AJA16" s="154"/>
      <c r="AJB16" s="154"/>
      <c r="AJC16" s="154"/>
      <c r="AJD16" s="154"/>
      <c r="AJE16" s="154"/>
      <c r="AJF16" s="154"/>
      <c r="AJG16" s="154"/>
      <c r="AJH16" s="154"/>
      <c r="AJI16" s="154"/>
      <c r="AJJ16" s="154"/>
      <c r="AJK16" s="154"/>
      <c r="AJL16" s="154"/>
      <c r="AJM16" s="154"/>
      <c r="AJN16" s="154"/>
      <c r="AJO16" s="154"/>
      <c r="AJP16" s="154"/>
      <c r="AJQ16" s="154"/>
      <c r="AJR16" s="154"/>
      <c r="AJS16" s="154"/>
      <c r="AJT16" s="154"/>
      <c r="AJU16" s="154"/>
      <c r="AJV16" s="154"/>
      <c r="AJW16" s="154"/>
      <c r="AJX16" s="154"/>
      <c r="AJY16" s="154"/>
      <c r="AJZ16" s="154"/>
      <c r="AKA16" s="154"/>
      <c r="AKB16" s="154"/>
      <c r="AKC16" s="154"/>
      <c r="AKD16" s="154"/>
      <c r="AKE16" s="154"/>
      <c r="AKF16" s="154"/>
      <c r="AKG16" s="154"/>
      <c r="AKH16" s="154"/>
      <c r="AKI16" s="154"/>
      <c r="AKJ16" s="154"/>
      <c r="AKK16" s="154"/>
      <c r="AKL16" s="154"/>
      <c r="AKM16" s="154"/>
      <c r="AKN16" s="154"/>
      <c r="AKO16" s="154"/>
      <c r="AKP16" s="154"/>
      <c r="AKQ16" s="154"/>
      <c r="AKR16" s="154"/>
      <c r="AKS16" s="154"/>
      <c r="AKT16" s="154"/>
      <c r="AKU16" s="154"/>
      <c r="AKV16" s="154"/>
      <c r="AKW16" s="154"/>
      <c r="AKX16" s="154"/>
      <c r="AKY16" s="154"/>
      <c r="AKZ16" s="154"/>
      <c r="ALA16" s="154"/>
      <c r="ALB16" s="154"/>
      <c r="ALC16" s="154"/>
      <c r="ALD16" s="154"/>
      <c r="ALE16" s="154"/>
      <c r="ALF16" s="154"/>
      <c r="ALG16" s="154"/>
      <c r="ALH16" s="154"/>
      <c r="ALI16" s="154"/>
      <c r="ALJ16" s="154"/>
      <c r="ALK16" s="154"/>
      <c r="ALL16" s="154"/>
      <c r="ALM16" s="154"/>
      <c r="ALN16" s="154"/>
      <c r="ALO16" s="154"/>
      <c r="ALP16" s="154"/>
      <c r="ALQ16" s="154"/>
      <c r="ALR16" s="154"/>
      <c r="ALS16" s="154"/>
      <c r="ALT16" s="154"/>
      <c r="ALU16" s="154"/>
      <c r="ALV16" s="154"/>
      <c r="ALW16" s="154"/>
      <c r="ALX16" s="154"/>
      <c r="ALY16" s="154"/>
      <c r="ALZ16" s="154"/>
      <c r="AMA16" s="154"/>
      <c r="AMB16" s="154"/>
      <c r="AMC16" s="154"/>
      <c r="AMD16" s="154"/>
      <c r="AME16" s="154"/>
      <c r="AMF16" s="154"/>
      <c r="AMG16" s="154"/>
      <c r="AMH16" s="154"/>
      <c r="AMI16" s="154"/>
      <c r="AMJ16" s="154"/>
      <c r="AMK16" s="154"/>
      <c r="AML16" s="154"/>
      <c r="AMM16" s="154"/>
      <c r="AMN16" s="154"/>
      <c r="AMO16" s="154"/>
      <c r="AMP16" s="154"/>
      <c r="AMQ16" s="154"/>
      <c r="AMR16" s="154"/>
      <c r="AMS16" s="154"/>
      <c r="AMT16" s="154"/>
      <c r="AMU16" s="154"/>
      <c r="AMV16" s="154"/>
      <c r="AMW16" s="154"/>
      <c r="AMX16" s="154"/>
      <c r="AMY16" s="154"/>
      <c r="AMZ16" s="154"/>
      <c r="ANA16" s="154"/>
      <c r="ANB16" s="154"/>
      <c r="ANC16" s="154"/>
      <c r="AND16" s="154"/>
      <c r="ANE16" s="154"/>
      <c r="ANF16" s="154"/>
      <c r="ANG16" s="154"/>
      <c r="ANH16" s="154"/>
      <c r="ANI16" s="154"/>
      <c r="ANJ16" s="154"/>
      <c r="ANK16" s="154"/>
      <c r="ANL16" s="154"/>
      <c r="ANM16" s="154"/>
      <c r="ANN16" s="154"/>
      <c r="ANO16" s="154"/>
      <c r="ANP16" s="154"/>
      <c r="ANQ16" s="154"/>
      <c r="ANR16" s="154"/>
      <c r="ANS16" s="154"/>
      <c r="ANT16" s="154"/>
      <c r="ANU16" s="154"/>
      <c r="ANV16" s="154"/>
      <c r="ANW16" s="154"/>
      <c r="ANX16" s="154"/>
      <c r="ANY16" s="154"/>
      <c r="ANZ16" s="154"/>
      <c r="AOA16" s="154"/>
      <c r="AOB16" s="154"/>
      <c r="AOC16" s="154"/>
      <c r="AOD16" s="154"/>
      <c r="AOE16" s="154"/>
      <c r="AOF16" s="154"/>
      <c r="AOG16" s="154"/>
      <c r="AOH16" s="154"/>
      <c r="AOI16" s="154"/>
      <c r="AOJ16" s="154"/>
      <c r="AOK16" s="154"/>
      <c r="AOL16" s="154"/>
      <c r="AOM16" s="154"/>
      <c r="AON16" s="154"/>
      <c r="AOO16" s="154"/>
      <c r="AOP16" s="154"/>
      <c r="AOQ16" s="154"/>
      <c r="AOR16" s="154"/>
      <c r="AOS16" s="154"/>
      <c r="AOT16" s="154"/>
      <c r="AOU16" s="154"/>
      <c r="AOV16" s="154"/>
      <c r="AOW16" s="154"/>
      <c r="AOX16" s="154"/>
      <c r="AOY16" s="154"/>
      <c r="AOZ16" s="154"/>
      <c r="APA16" s="154"/>
      <c r="APB16" s="154"/>
      <c r="APC16" s="154"/>
      <c r="APD16" s="154"/>
      <c r="APE16" s="154"/>
      <c r="APF16" s="154"/>
      <c r="APG16" s="154"/>
      <c r="APH16" s="154"/>
      <c r="API16" s="154"/>
      <c r="APJ16" s="154"/>
      <c r="APK16" s="154"/>
      <c r="APL16" s="154"/>
      <c r="APM16" s="154"/>
      <c r="APN16" s="154"/>
      <c r="APO16" s="154"/>
      <c r="APP16" s="154"/>
      <c r="APQ16" s="154"/>
      <c r="APR16" s="154"/>
      <c r="APS16" s="154"/>
      <c r="APT16" s="154"/>
      <c r="APU16" s="154"/>
      <c r="APV16" s="154"/>
      <c r="APW16" s="154"/>
      <c r="APX16" s="154"/>
      <c r="APY16" s="154"/>
      <c r="APZ16" s="154"/>
      <c r="AQA16" s="154"/>
      <c r="AQB16" s="154"/>
      <c r="AQC16" s="154"/>
      <c r="AQD16" s="154"/>
      <c r="AQE16" s="154"/>
      <c r="AQF16" s="154"/>
      <c r="AQG16" s="154"/>
      <c r="AQH16" s="154"/>
      <c r="AQI16" s="154"/>
      <c r="AQJ16" s="154"/>
      <c r="AQK16" s="154"/>
      <c r="AQL16" s="154"/>
      <c r="AQM16" s="154"/>
      <c r="AQN16" s="154"/>
      <c r="AQO16" s="154"/>
      <c r="AQP16" s="154"/>
      <c r="AQQ16" s="154"/>
      <c r="AQR16" s="154"/>
      <c r="AQS16" s="154"/>
      <c r="AQT16" s="154"/>
      <c r="AQU16" s="154"/>
      <c r="AQV16" s="154"/>
      <c r="AQW16" s="154"/>
      <c r="AQX16" s="154"/>
      <c r="AQY16" s="154"/>
      <c r="AQZ16" s="154"/>
      <c r="ARA16" s="154"/>
      <c r="ARB16" s="154"/>
      <c r="ARC16" s="154"/>
      <c r="ARD16" s="154"/>
      <c r="ARE16" s="154"/>
      <c r="ARF16" s="154"/>
      <c r="ARG16" s="154"/>
      <c r="ARH16" s="154"/>
      <c r="ARI16" s="154"/>
      <c r="ARJ16" s="154"/>
      <c r="ARK16" s="154"/>
      <c r="ARL16" s="154"/>
      <c r="ARM16" s="154"/>
      <c r="ARN16" s="154"/>
      <c r="ARO16" s="154"/>
      <c r="ARP16" s="154"/>
      <c r="ARQ16" s="154"/>
      <c r="ARR16" s="154"/>
      <c r="ARS16" s="154"/>
      <c r="ART16" s="154"/>
      <c r="ARU16" s="154"/>
      <c r="ARV16" s="154"/>
      <c r="ARW16" s="154"/>
      <c r="ARX16" s="154"/>
      <c r="ARY16" s="154"/>
      <c r="ARZ16" s="154"/>
      <c r="ASA16" s="154"/>
      <c r="ASB16" s="154"/>
      <c r="ASC16" s="154"/>
      <c r="ASD16" s="154"/>
      <c r="ASE16" s="154"/>
      <c r="ASF16" s="154"/>
      <c r="ASG16" s="154"/>
      <c r="ASH16" s="154"/>
      <c r="ASI16" s="154"/>
      <c r="ASJ16" s="154"/>
      <c r="ASK16" s="154"/>
      <c r="ASL16" s="154"/>
      <c r="ASM16" s="154"/>
      <c r="ASN16" s="154"/>
      <c r="ASO16" s="154"/>
      <c r="ASP16" s="154"/>
      <c r="ASQ16" s="154"/>
      <c r="ASR16" s="154"/>
      <c r="ASS16" s="154"/>
      <c r="AST16" s="154"/>
      <c r="ASU16" s="154"/>
      <c r="ASV16" s="154"/>
      <c r="ASW16" s="154"/>
      <c r="ASX16" s="154"/>
      <c r="ASY16" s="154"/>
      <c r="ASZ16" s="154"/>
      <c r="ATA16" s="154"/>
      <c r="ATB16" s="154"/>
      <c r="ATC16" s="154"/>
      <c r="ATD16" s="154"/>
      <c r="ATE16" s="154"/>
      <c r="ATF16" s="154"/>
      <c r="ATG16" s="154"/>
      <c r="ATH16" s="154"/>
      <c r="ATI16" s="154"/>
      <c r="ATJ16" s="154"/>
      <c r="ATK16" s="154"/>
      <c r="ATL16" s="154"/>
      <c r="ATM16" s="154"/>
      <c r="ATN16" s="154"/>
      <c r="ATO16" s="154"/>
      <c r="ATP16" s="154"/>
      <c r="ATQ16" s="154"/>
      <c r="ATR16" s="154"/>
      <c r="ATS16" s="154"/>
      <c r="ATT16" s="154"/>
      <c r="ATU16" s="154"/>
      <c r="ATV16" s="154"/>
      <c r="ATW16" s="154"/>
      <c r="ATX16" s="154"/>
      <c r="ATY16" s="154"/>
      <c r="ATZ16" s="154"/>
      <c r="AUA16" s="154"/>
      <c r="AUB16" s="154"/>
      <c r="AUC16" s="154"/>
      <c r="AUD16" s="154"/>
      <c r="AUE16" s="154"/>
      <c r="AUF16" s="154"/>
      <c r="AUG16" s="154"/>
      <c r="AUH16" s="154"/>
      <c r="AUI16" s="154"/>
      <c r="AUJ16" s="154"/>
      <c r="AUK16" s="154"/>
      <c r="AUL16" s="154"/>
      <c r="AUM16" s="154"/>
      <c r="AUN16" s="154"/>
      <c r="AUO16" s="154"/>
      <c r="AUP16" s="154"/>
      <c r="AUQ16" s="154"/>
      <c r="AUR16" s="154"/>
      <c r="AUS16" s="154"/>
      <c r="AUT16" s="154"/>
      <c r="AUU16" s="154"/>
      <c r="AUV16" s="154"/>
      <c r="AUW16" s="154"/>
      <c r="AUX16" s="154"/>
      <c r="AUY16" s="154"/>
      <c r="AUZ16" s="154"/>
      <c r="AVA16" s="154"/>
      <c r="AVB16" s="154"/>
      <c r="AVC16" s="154"/>
      <c r="AVD16" s="154"/>
      <c r="AVE16" s="154"/>
      <c r="AVF16" s="154"/>
      <c r="AVG16" s="154"/>
      <c r="AVH16" s="154"/>
      <c r="AVI16" s="154"/>
      <c r="AVJ16" s="154"/>
      <c r="AVK16" s="154"/>
      <c r="AVL16" s="154"/>
      <c r="AVM16" s="154"/>
      <c r="AVN16" s="154"/>
      <c r="AVO16" s="154"/>
      <c r="AVP16" s="154"/>
      <c r="AVQ16" s="154"/>
      <c r="AVR16" s="154"/>
      <c r="AVS16" s="154"/>
      <c r="AVT16" s="154"/>
      <c r="AVU16" s="154"/>
      <c r="AVV16" s="154"/>
      <c r="AVW16" s="154"/>
      <c r="AVX16" s="154"/>
      <c r="AVY16" s="154"/>
      <c r="AVZ16" s="154"/>
      <c r="AWA16" s="154"/>
      <c r="AWB16" s="154"/>
      <c r="AWC16" s="154"/>
      <c r="AWD16" s="154"/>
      <c r="AWE16" s="154"/>
      <c r="AWF16" s="154"/>
      <c r="AWG16" s="154"/>
      <c r="AWH16" s="154"/>
      <c r="AWI16" s="154"/>
      <c r="AWJ16" s="154"/>
      <c r="AWK16" s="154"/>
      <c r="AWL16" s="154"/>
      <c r="AWM16" s="154"/>
      <c r="AWN16" s="154"/>
      <c r="AWO16" s="154"/>
      <c r="AWP16" s="154"/>
      <c r="AWQ16" s="154"/>
      <c r="AWR16" s="154"/>
      <c r="AWS16" s="154"/>
      <c r="AWT16" s="154"/>
      <c r="AWU16" s="154"/>
      <c r="AWV16" s="154"/>
      <c r="AWW16" s="154"/>
      <c r="AWX16" s="154"/>
      <c r="AWY16" s="154"/>
      <c r="AWZ16" s="154"/>
      <c r="AXA16" s="154"/>
      <c r="AXB16" s="154"/>
      <c r="AXC16" s="154"/>
      <c r="AXD16" s="154"/>
      <c r="AXE16" s="154"/>
      <c r="AXF16" s="154"/>
      <c r="AXG16" s="154"/>
      <c r="AXH16" s="154"/>
      <c r="AXI16" s="154"/>
      <c r="AXJ16" s="154"/>
      <c r="AXK16" s="154"/>
      <c r="AXL16" s="154"/>
      <c r="AXM16" s="154"/>
      <c r="AXN16" s="154"/>
      <c r="AXO16" s="154"/>
      <c r="AXP16" s="154"/>
      <c r="AXQ16" s="154"/>
      <c r="AXR16" s="154"/>
      <c r="AXS16" s="154"/>
      <c r="AXT16" s="154"/>
      <c r="AXU16" s="154"/>
      <c r="AXV16" s="154"/>
      <c r="AXW16" s="154"/>
      <c r="AXX16" s="154"/>
      <c r="AXY16" s="154"/>
      <c r="AXZ16" s="154"/>
      <c r="AYA16" s="154"/>
      <c r="AYB16" s="154"/>
      <c r="AYC16" s="154"/>
      <c r="AYD16" s="154"/>
      <c r="AYE16" s="154"/>
      <c r="AYF16" s="154"/>
      <c r="AYG16" s="154"/>
      <c r="AYH16" s="154"/>
      <c r="AYI16" s="154"/>
      <c r="AYJ16" s="154"/>
      <c r="AYK16" s="154"/>
      <c r="AYL16" s="154"/>
      <c r="AYM16" s="154"/>
      <c r="AYN16" s="154"/>
      <c r="AYO16" s="154"/>
      <c r="AYP16" s="154"/>
      <c r="AYQ16" s="154"/>
      <c r="AYR16" s="154"/>
      <c r="AYS16" s="154"/>
      <c r="AYT16" s="154"/>
      <c r="AYU16" s="154"/>
      <c r="AYV16" s="154"/>
      <c r="AYW16" s="154"/>
      <c r="AYX16" s="154"/>
      <c r="AYY16" s="154"/>
      <c r="AYZ16" s="154"/>
      <c r="AZA16" s="154"/>
      <c r="AZB16" s="154"/>
      <c r="AZC16" s="154"/>
      <c r="AZD16" s="154"/>
      <c r="AZE16" s="154"/>
      <c r="AZF16" s="154"/>
      <c r="AZG16" s="154"/>
      <c r="AZH16" s="154"/>
      <c r="AZI16" s="154"/>
      <c r="AZJ16" s="154"/>
      <c r="AZK16" s="154"/>
      <c r="AZL16" s="154"/>
      <c r="AZM16" s="154"/>
      <c r="AZN16" s="154"/>
      <c r="AZO16" s="154"/>
      <c r="AZP16" s="154"/>
      <c r="AZQ16" s="154"/>
      <c r="AZR16" s="154"/>
      <c r="AZS16" s="154"/>
      <c r="AZT16" s="154"/>
      <c r="AZU16" s="154"/>
      <c r="AZV16" s="154"/>
      <c r="AZW16" s="154"/>
      <c r="AZX16" s="154"/>
      <c r="AZY16" s="154"/>
      <c r="AZZ16" s="154"/>
      <c r="BAA16" s="154"/>
      <c r="BAB16" s="154"/>
      <c r="BAC16" s="154"/>
      <c r="BAD16" s="154"/>
      <c r="BAE16" s="154"/>
      <c r="BAF16" s="154"/>
      <c r="BAG16" s="154"/>
      <c r="BAH16" s="154"/>
      <c r="BAI16" s="154"/>
      <c r="BAJ16" s="154"/>
      <c r="BAK16" s="154"/>
      <c r="BAL16" s="154"/>
      <c r="BAM16" s="154"/>
      <c r="BAN16" s="154"/>
      <c r="BAO16" s="154"/>
      <c r="BAP16" s="154"/>
      <c r="BAQ16" s="154"/>
      <c r="BAR16" s="154"/>
      <c r="BAS16" s="154"/>
      <c r="BAT16" s="154"/>
      <c r="BAU16" s="154"/>
      <c r="BAV16" s="154"/>
      <c r="BAW16" s="154"/>
      <c r="BAX16" s="154"/>
      <c r="BAY16" s="154"/>
      <c r="BAZ16" s="154"/>
      <c r="BBA16" s="154"/>
      <c r="BBB16" s="154"/>
      <c r="BBC16" s="154"/>
      <c r="BBD16" s="154"/>
      <c r="BBE16" s="154"/>
      <c r="BBF16" s="154"/>
      <c r="BBG16" s="154"/>
      <c r="BBH16" s="154"/>
      <c r="BBI16" s="154"/>
      <c r="BBJ16" s="154"/>
      <c r="BBK16" s="154"/>
      <c r="BBL16" s="154"/>
      <c r="BBM16" s="154"/>
      <c r="BBN16" s="154"/>
      <c r="BBO16" s="154"/>
      <c r="BBP16" s="154"/>
      <c r="BBQ16" s="154"/>
      <c r="BBR16" s="154"/>
      <c r="BBS16" s="154"/>
      <c r="BBT16" s="154"/>
      <c r="BBU16" s="154"/>
      <c r="BBV16" s="154"/>
      <c r="BBW16" s="154"/>
      <c r="BBX16" s="154"/>
      <c r="BBY16" s="154"/>
      <c r="BBZ16" s="154"/>
      <c r="BCA16" s="154"/>
      <c r="BCB16" s="154"/>
      <c r="BCC16" s="154"/>
      <c r="BCD16" s="154"/>
      <c r="BCE16" s="154"/>
      <c r="BCF16" s="154"/>
      <c r="BCG16" s="154"/>
      <c r="BCH16" s="154"/>
      <c r="BCI16" s="154"/>
      <c r="BCJ16" s="154"/>
      <c r="BCK16" s="154"/>
      <c r="BCL16" s="154"/>
      <c r="BCM16" s="154"/>
      <c r="BCN16" s="154"/>
      <c r="BCO16" s="154"/>
      <c r="BCP16" s="154"/>
      <c r="BCQ16" s="154"/>
      <c r="BCR16" s="154"/>
      <c r="BCS16" s="154"/>
      <c r="BCT16" s="154"/>
      <c r="BCU16" s="154"/>
      <c r="BCV16" s="154"/>
      <c r="BCW16" s="154"/>
      <c r="BCX16" s="154"/>
      <c r="BCY16" s="154"/>
      <c r="BCZ16" s="154"/>
      <c r="BDA16" s="154"/>
      <c r="BDB16" s="154"/>
      <c r="BDC16" s="154"/>
      <c r="BDD16" s="154"/>
      <c r="BDE16" s="154"/>
      <c r="BDF16" s="154"/>
      <c r="BDG16" s="154"/>
      <c r="BDH16" s="154"/>
      <c r="BDI16" s="154"/>
      <c r="BDJ16" s="154"/>
      <c r="BDK16" s="154"/>
      <c r="BDL16" s="154"/>
      <c r="BDM16" s="154"/>
      <c r="BDN16" s="154"/>
      <c r="BDO16" s="154"/>
      <c r="BDP16" s="154"/>
      <c r="BDQ16" s="154"/>
      <c r="BDR16" s="154"/>
      <c r="BDS16" s="154"/>
      <c r="BDT16" s="154"/>
      <c r="BDU16" s="154"/>
      <c r="BDV16" s="154"/>
      <c r="BDW16" s="154"/>
      <c r="BDX16" s="154"/>
      <c r="BDY16" s="154"/>
      <c r="BDZ16" s="154"/>
      <c r="BEA16" s="154"/>
      <c r="BEB16" s="154"/>
      <c r="BEC16" s="154"/>
      <c r="BED16" s="154"/>
      <c r="BEE16" s="154"/>
      <c r="BEF16" s="154"/>
      <c r="BEG16" s="154"/>
      <c r="BEH16" s="154"/>
      <c r="BEI16" s="154"/>
      <c r="BEJ16" s="154"/>
      <c r="BEK16" s="154"/>
      <c r="BEL16" s="154"/>
      <c r="BEM16" s="154"/>
      <c r="BEN16" s="154"/>
      <c r="BEO16" s="154"/>
      <c r="BEP16" s="154"/>
      <c r="BEQ16" s="154"/>
      <c r="BER16" s="154"/>
      <c r="BES16" s="154"/>
      <c r="BET16" s="154"/>
      <c r="BEU16" s="154"/>
      <c r="BEV16" s="154"/>
      <c r="BEW16" s="154"/>
      <c r="BEX16" s="154"/>
      <c r="BEY16" s="154"/>
      <c r="BEZ16" s="154"/>
      <c r="BFA16" s="154"/>
      <c r="BFB16" s="154"/>
      <c r="BFC16" s="154"/>
      <c r="BFD16" s="154"/>
      <c r="BFE16" s="154"/>
      <c r="BFF16" s="154"/>
      <c r="BFG16" s="154"/>
      <c r="BFH16" s="154"/>
      <c r="BFI16" s="154"/>
      <c r="BFJ16" s="154"/>
      <c r="BFK16" s="154"/>
      <c r="BFL16" s="154"/>
      <c r="BFM16" s="154"/>
      <c r="BFN16" s="154"/>
      <c r="BFO16" s="154"/>
      <c r="BFP16" s="154"/>
      <c r="BFQ16" s="154"/>
      <c r="BFR16" s="154"/>
      <c r="BFS16" s="154"/>
      <c r="BFT16" s="154"/>
      <c r="BFU16" s="154"/>
      <c r="BFV16" s="154"/>
      <c r="BFW16" s="154"/>
      <c r="BFX16" s="154"/>
      <c r="BFY16" s="154"/>
      <c r="BFZ16" s="154"/>
      <c r="BGA16" s="154"/>
      <c r="BGB16" s="154"/>
      <c r="BGC16" s="154"/>
      <c r="BGD16" s="154"/>
      <c r="BGE16" s="154"/>
      <c r="BGF16" s="154"/>
      <c r="BGG16" s="154"/>
      <c r="BGH16" s="154"/>
      <c r="BGI16" s="154"/>
      <c r="BGJ16" s="154"/>
      <c r="BGK16" s="154"/>
      <c r="BGL16" s="154"/>
      <c r="BGM16" s="154"/>
      <c r="BGN16" s="154"/>
      <c r="BGO16" s="154"/>
      <c r="BGP16" s="154"/>
      <c r="BGQ16" s="154"/>
      <c r="BGR16" s="154"/>
      <c r="BGS16" s="154"/>
      <c r="BGT16" s="154"/>
      <c r="BGU16" s="154"/>
      <c r="BGV16" s="154"/>
      <c r="BGW16" s="154"/>
      <c r="BGX16" s="154"/>
      <c r="BGY16" s="154"/>
      <c r="BGZ16" s="154"/>
      <c r="BHA16" s="154"/>
      <c r="BHB16" s="154"/>
      <c r="BHC16" s="154"/>
      <c r="BHD16" s="154"/>
      <c r="BHE16" s="154"/>
      <c r="BHF16" s="154"/>
      <c r="BHG16" s="154"/>
      <c r="BHH16" s="154"/>
      <c r="BHI16" s="154"/>
      <c r="BHJ16" s="154"/>
      <c r="BHK16" s="154"/>
      <c r="BHL16" s="154"/>
      <c r="BHM16" s="154"/>
      <c r="BHN16" s="154"/>
      <c r="BHO16" s="154"/>
      <c r="BHP16" s="154"/>
      <c r="BHQ16" s="154"/>
      <c r="BHR16" s="154"/>
      <c r="BHS16" s="154"/>
      <c r="BHT16" s="154"/>
      <c r="BHU16" s="154"/>
      <c r="BHV16" s="154"/>
      <c r="BHW16" s="154"/>
      <c r="BHX16" s="154"/>
      <c r="BHY16" s="154"/>
      <c r="BHZ16" s="154"/>
      <c r="BIA16" s="154"/>
      <c r="BIB16" s="154"/>
      <c r="BIC16" s="154"/>
      <c r="BID16" s="154"/>
      <c r="BIE16" s="154"/>
      <c r="BIF16" s="154"/>
      <c r="BIG16" s="154"/>
      <c r="BIH16" s="154"/>
      <c r="BII16" s="154"/>
      <c r="BIJ16" s="154"/>
      <c r="BIK16" s="154"/>
      <c r="BIL16" s="154"/>
      <c r="BIM16" s="154"/>
      <c r="BIN16" s="154"/>
      <c r="BIO16" s="154"/>
      <c r="BIP16" s="154"/>
      <c r="BIQ16" s="154"/>
      <c r="BIR16" s="154"/>
      <c r="BIS16" s="154"/>
      <c r="BIT16" s="154"/>
      <c r="BIU16" s="154"/>
      <c r="BIV16" s="154"/>
      <c r="BIW16" s="154"/>
      <c r="BIX16" s="154"/>
      <c r="BIY16" s="154"/>
      <c r="BIZ16" s="154"/>
      <c r="BJA16" s="154"/>
      <c r="BJB16" s="154"/>
      <c r="BJC16" s="154"/>
      <c r="BJD16" s="154"/>
      <c r="BJE16" s="154"/>
      <c r="BJF16" s="154"/>
      <c r="BJG16" s="154"/>
      <c r="BJH16" s="154"/>
      <c r="BJI16" s="154"/>
      <c r="BJJ16" s="154"/>
      <c r="BJK16" s="154"/>
      <c r="BJL16" s="154"/>
      <c r="BJM16" s="154"/>
      <c r="BJN16" s="154"/>
      <c r="BJO16" s="154"/>
      <c r="BJP16" s="154"/>
      <c r="BJQ16" s="154"/>
      <c r="BJR16" s="154"/>
      <c r="BJS16" s="154"/>
      <c r="BJT16" s="154"/>
      <c r="BJU16" s="154"/>
      <c r="BJV16" s="154"/>
      <c r="BJW16" s="154"/>
      <c r="BJX16" s="154"/>
      <c r="BJY16" s="154"/>
      <c r="BJZ16" s="154"/>
      <c r="BKA16" s="154"/>
      <c r="BKB16" s="154"/>
      <c r="BKC16" s="154"/>
      <c r="BKD16" s="154"/>
      <c r="BKE16" s="154"/>
      <c r="BKF16" s="154"/>
      <c r="BKG16" s="154"/>
      <c r="BKH16" s="154"/>
      <c r="BKI16" s="154"/>
      <c r="BKJ16" s="154"/>
      <c r="BKK16" s="154"/>
      <c r="BKL16" s="154"/>
      <c r="BKM16" s="154"/>
      <c r="BKN16" s="154"/>
      <c r="BKO16" s="154"/>
      <c r="BKP16" s="154"/>
      <c r="BKQ16" s="154"/>
      <c r="BKR16" s="154"/>
      <c r="BKS16" s="154"/>
      <c r="BKT16" s="154"/>
      <c r="BKU16" s="154"/>
      <c r="BKV16" s="154"/>
      <c r="BKW16" s="154"/>
      <c r="BKX16" s="154"/>
      <c r="BKY16" s="154"/>
      <c r="BKZ16" s="154"/>
      <c r="BLA16" s="154"/>
      <c r="BLB16" s="154"/>
      <c r="BLC16" s="154"/>
      <c r="BLD16" s="154"/>
      <c r="BLE16" s="154"/>
      <c r="BLF16" s="154"/>
      <c r="BLG16" s="154"/>
      <c r="BLH16" s="154"/>
      <c r="BLI16" s="154"/>
      <c r="BLJ16" s="154"/>
      <c r="BLK16" s="154"/>
      <c r="BLL16" s="154"/>
      <c r="BLM16" s="154"/>
      <c r="BLN16" s="154"/>
      <c r="BLO16" s="154"/>
      <c r="BLP16" s="154"/>
      <c r="BLQ16" s="154"/>
      <c r="BLR16" s="154"/>
      <c r="BLS16" s="154"/>
      <c r="BLT16" s="154"/>
      <c r="BLU16" s="154"/>
      <c r="BLV16" s="154"/>
      <c r="BLW16" s="154"/>
      <c r="BLX16" s="154"/>
      <c r="BLY16" s="154"/>
      <c r="BLZ16" s="154"/>
      <c r="BMA16" s="154"/>
      <c r="BMB16" s="154"/>
      <c r="BMC16" s="154"/>
      <c r="BMD16" s="154"/>
      <c r="BME16" s="154"/>
      <c r="BMF16" s="154"/>
      <c r="BMG16" s="154"/>
      <c r="BMH16" s="154"/>
      <c r="BMI16" s="154"/>
      <c r="BMJ16" s="154"/>
      <c r="BMK16" s="154"/>
      <c r="BML16" s="154"/>
      <c r="BMM16" s="154"/>
      <c r="BMN16" s="154"/>
      <c r="BMO16" s="154"/>
      <c r="BMP16" s="154"/>
      <c r="BMQ16" s="154"/>
      <c r="BMR16" s="154"/>
      <c r="BMS16" s="154"/>
      <c r="BMT16" s="154"/>
      <c r="BMU16" s="154"/>
      <c r="BMV16" s="154"/>
      <c r="BMW16" s="154"/>
      <c r="BMX16" s="154"/>
      <c r="BMY16" s="154"/>
      <c r="BMZ16" s="154"/>
      <c r="BNA16" s="154"/>
      <c r="BNB16" s="154"/>
      <c r="BNC16" s="154"/>
      <c r="BND16" s="154"/>
      <c r="BNE16" s="154"/>
      <c r="BNF16" s="154"/>
      <c r="BNG16" s="154"/>
      <c r="BNH16" s="154"/>
      <c r="BNI16" s="154"/>
      <c r="BNJ16" s="154"/>
      <c r="BNK16" s="154"/>
      <c r="BNL16" s="154"/>
      <c r="BNM16" s="154"/>
      <c r="BNN16" s="154"/>
      <c r="BNO16" s="154"/>
      <c r="BNP16" s="154"/>
      <c r="BNQ16" s="154"/>
      <c r="BNR16" s="154"/>
      <c r="BNS16" s="154"/>
      <c r="BNT16" s="154"/>
      <c r="BNU16" s="154"/>
      <c r="BNV16" s="154"/>
      <c r="BNW16" s="154"/>
      <c r="BNX16" s="154"/>
      <c r="BNY16" s="154"/>
      <c r="BNZ16" s="154"/>
      <c r="BOA16" s="154"/>
      <c r="BOB16" s="154"/>
      <c r="BOC16" s="154"/>
      <c r="BOD16" s="154"/>
      <c r="BOE16" s="154"/>
      <c r="BOF16" s="154"/>
      <c r="BOG16" s="154"/>
      <c r="BOH16" s="154"/>
      <c r="BOI16" s="154"/>
      <c r="BOJ16" s="154"/>
      <c r="BOK16" s="154"/>
      <c r="BOL16" s="154"/>
      <c r="BOM16" s="154"/>
      <c r="BON16" s="154"/>
      <c r="BOO16" s="154"/>
      <c r="BOP16" s="154"/>
      <c r="BOQ16" s="154"/>
      <c r="BOR16" s="154"/>
      <c r="BOS16" s="154"/>
      <c r="BOT16" s="154"/>
      <c r="BOU16" s="154"/>
      <c r="BOV16" s="154"/>
      <c r="BOW16" s="154"/>
      <c r="BOX16" s="154"/>
      <c r="BOY16" s="154"/>
      <c r="BOZ16" s="154"/>
      <c r="BPA16" s="154"/>
      <c r="BPB16" s="154"/>
      <c r="BPC16" s="154"/>
      <c r="BPD16" s="154"/>
      <c r="BPE16" s="154"/>
      <c r="BPF16" s="154"/>
      <c r="BPG16" s="154"/>
      <c r="BPH16" s="154"/>
      <c r="BPI16" s="154"/>
      <c r="BPJ16" s="154"/>
      <c r="BPK16" s="154"/>
      <c r="BPL16" s="154"/>
      <c r="BPM16" s="154"/>
      <c r="BPN16" s="154"/>
      <c r="BPO16" s="154"/>
      <c r="BPP16" s="154"/>
      <c r="BPQ16" s="154"/>
      <c r="BPR16" s="154"/>
      <c r="BPS16" s="154"/>
      <c r="BPT16" s="154"/>
      <c r="BPU16" s="154"/>
      <c r="BPV16" s="154"/>
      <c r="BPW16" s="154"/>
      <c r="BPX16" s="154"/>
      <c r="BPY16" s="154"/>
      <c r="BPZ16" s="154"/>
      <c r="BQA16" s="154"/>
      <c r="BQB16" s="154"/>
      <c r="BQC16" s="154"/>
      <c r="BQD16" s="154"/>
      <c r="BQE16" s="154"/>
      <c r="BQF16" s="154"/>
      <c r="BQG16" s="154"/>
      <c r="BQH16" s="154"/>
      <c r="BQI16" s="154"/>
      <c r="BQJ16" s="154"/>
      <c r="BQK16" s="154"/>
      <c r="BQL16" s="154"/>
      <c r="BQM16" s="154"/>
      <c r="BQN16" s="154"/>
      <c r="BQO16" s="154"/>
      <c r="BQP16" s="154"/>
      <c r="BQQ16" s="154"/>
      <c r="BQR16" s="154"/>
      <c r="BQS16" s="154"/>
      <c r="BQT16" s="154"/>
      <c r="BQU16" s="154"/>
      <c r="BQV16" s="154"/>
      <c r="BQW16" s="154"/>
      <c r="BQX16" s="154"/>
      <c r="BQY16" s="154"/>
      <c r="BQZ16" s="154"/>
      <c r="BRA16" s="154"/>
      <c r="BRB16" s="154"/>
      <c r="BRC16" s="154"/>
      <c r="BRD16" s="154"/>
      <c r="BRE16" s="154"/>
      <c r="BRF16" s="154"/>
      <c r="BRG16" s="154"/>
      <c r="BRH16" s="154"/>
      <c r="BRI16" s="154"/>
      <c r="BRJ16" s="154"/>
      <c r="BRK16" s="154"/>
      <c r="BRL16" s="154"/>
      <c r="BRM16" s="154"/>
      <c r="BRN16" s="154"/>
      <c r="BRO16" s="154"/>
      <c r="BRP16" s="154"/>
      <c r="BRQ16" s="154"/>
      <c r="BRR16" s="154"/>
      <c r="BRS16" s="154"/>
      <c r="BRT16" s="154"/>
      <c r="BRU16" s="154"/>
      <c r="BRV16" s="154"/>
      <c r="BRW16" s="154"/>
      <c r="BRX16" s="154"/>
      <c r="BRY16" s="154"/>
      <c r="BRZ16" s="154"/>
      <c r="BSA16" s="154"/>
      <c r="BSB16" s="154"/>
      <c r="BSC16" s="154"/>
      <c r="BSD16" s="154"/>
      <c r="BSE16" s="154"/>
      <c r="BSF16" s="154"/>
      <c r="BSG16" s="154"/>
      <c r="BSH16" s="154"/>
      <c r="BSI16" s="154"/>
      <c r="BSJ16" s="154"/>
      <c r="BSK16" s="154"/>
      <c r="BSL16" s="154"/>
      <c r="BSM16" s="154"/>
      <c r="BSN16" s="154"/>
      <c r="BSO16" s="154"/>
      <c r="BSP16" s="154"/>
      <c r="BSQ16" s="154"/>
      <c r="BSR16" s="154"/>
      <c r="BSS16" s="154"/>
      <c r="BST16" s="154"/>
      <c r="BSU16" s="154"/>
      <c r="BSV16" s="154"/>
      <c r="BSW16" s="154"/>
      <c r="BSX16" s="154"/>
      <c r="BSY16" s="154"/>
      <c r="BSZ16" s="154"/>
      <c r="BTA16" s="154"/>
      <c r="BTB16" s="154"/>
      <c r="BTC16" s="154"/>
      <c r="BTD16" s="154"/>
      <c r="BTE16" s="154"/>
      <c r="BTF16" s="154"/>
      <c r="BTG16" s="154"/>
      <c r="BTH16" s="154"/>
      <c r="BTI16" s="154"/>
      <c r="BTJ16" s="154"/>
      <c r="BTK16" s="154"/>
      <c r="BTL16" s="154"/>
      <c r="BTM16" s="154"/>
      <c r="BTN16" s="154"/>
      <c r="BTO16" s="154"/>
      <c r="BTP16" s="154"/>
      <c r="BTQ16" s="154"/>
      <c r="BTR16" s="154"/>
      <c r="BTS16" s="154"/>
      <c r="BTT16" s="154"/>
      <c r="BTU16" s="154"/>
      <c r="BTV16" s="154"/>
      <c r="BTW16" s="154"/>
      <c r="BTX16" s="154"/>
      <c r="BTY16" s="154"/>
      <c r="BTZ16" s="154"/>
      <c r="BUA16" s="154"/>
      <c r="BUB16" s="154"/>
      <c r="BUC16" s="154"/>
      <c r="BUD16" s="154"/>
      <c r="BUE16" s="154"/>
      <c r="BUF16" s="154"/>
      <c r="BUG16" s="154"/>
      <c r="BUH16" s="154"/>
      <c r="BUI16" s="154"/>
      <c r="BUJ16" s="154"/>
      <c r="BUK16" s="154"/>
      <c r="BUL16" s="154"/>
      <c r="BUM16" s="154"/>
      <c r="BUN16" s="154"/>
      <c r="BUO16" s="154"/>
      <c r="BUP16" s="154"/>
      <c r="BUQ16" s="154"/>
      <c r="BUR16" s="154"/>
      <c r="BUS16" s="154"/>
      <c r="BUT16" s="154"/>
      <c r="BUU16" s="154"/>
      <c r="BUV16" s="154"/>
      <c r="BUW16" s="154"/>
      <c r="BUX16" s="154"/>
      <c r="BUY16" s="154"/>
      <c r="BUZ16" s="154"/>
      <c r="BVA16" s="154"/>
      <c r="BVB16" s="154"/>
      <c r="BVC16" s="154"/>
      <c r="BVD16" s="154"/>
      <c r="BVE16" s="154"/>
      <c r="BVF16" s="154"/>
      <c r="BVG16" s="154"/>
      <c r="BVH16" s="154"/>
      <c r="BVI16" s="154"/>
      <c r="BVJ16" s="154"/>
      <c r="BVK16" s="154"/>
      <c r="BVL16" s="154"/>
      <c r="BVM16" s="154"/>
      <c r="BVN16" s="154"/>
      <c r="BVO16" s="154"/>
      <c r="BVP16" s="154"/>
      <c r="BVQ16" s="154"/>
      <c r="BVR16" s="154"/>
      <c r="BVS16" s="154"/>
      <c r="BVT16" s="154"/>
      <c r="BVU16" s="154"/>
      <c r="BVV16" s="154"/>
      <c r="BVW16" s="154"/>
      <c r="BVX16" s="154"/>
      <c r="BVY16" s="154"/>
      <c r="BVZ16" s="154"/>
      <c r="BWA16" s="154"/>
      <c r="BWB16" s="154"/>
      <c r="BWC16" s="154"/>
      <c r="BWD16" s="154"/>
      <c r="BWE16" s="154"/>
      <c r="BWF16" s="154"/>
      <c r="BWG16" s="154"/>
      <c r="BWH16" s="154"/>
      <c r="BWI16" s="154"/>
      <c r="BWJ16" s="154"/>
      <c r="BWK16" s="154"/>
      <c r="BWL16" s="154"/>
      <c r="BWM16" s="154"/>
      <c r="BWN16" s="154"/>
      <c r="BWO16" s="154"/>
      <c r="BWP16" s="154"/>
      <c r="BWQ16" s="154"/>
      <c r="BWR16" s="154"/>
      <c r="BWS16" s="154"/>
      <c r="BWT16" s="154"/>
      <c r="BWU16" s="154"/>
      <c r="BWV16" s="154"/>
      <c r="BWW16" s="154"/>
      <c r="BWX16" s="154"/>
      <c r="BWY16" s="154"/>
      <c r="BWZ16" s="154"/>
      <c r="BXA16" s="154"/>
      <c r="BXB16" s="154"/>
      <c r="BXC16" s="154"/>
      <c r="BXD16" s="154"/>
      <c r="BXE16" s="154"/>
      <c r="BXF16" s="154"/>
      <c r="BXG16" s="154"/>
      <c r="BXH16" s="154"/>
      <c r="BXI16" s="154"/>
      <c r="BXJ16" s="154"/>
      <c r="BXK16" s="154"/>
      <c r="BXL16" s="154"/>
      <c r="BXM16" s="154"/>
      <c r="BXN16" s="154"/>
      <c r="BXO16" s="154"/>
      <c r="BXP16" s="154"/>
      <c r="BXQ16" s="154"/>
      <c r="BXR16" s="154"/>
      <c r="BXS16" s="154"/>
      <c r="BXT16" s="154"/>
      <c r="BXU16" s="154"/>
      <c r="BXV16" s="154"/>
      <c r="BXW16" s="154"/>
      <c r="BXX16" s="154"/>
      <c r="BXY16" s="154"/>
      <c r="BXZ16" s="154"/>
      <c r="BYA16" s="154"/>
      <c r="BYB16" s="154"/>
      <c r="BYC16" s="154"/>
      <c r="BYD16" s="154"/>
      <c r="BYE16" s="154"/>
      <c r="BYF16" s="154"/>
      <c r="BYG16" s="154"/>
      <c r="BYH16" s="154"/>
      <c r="BYI16" s="154"/>
      <c r="BYJ16" s="154"/>
      <c r="BYK16" s="154"/>
      <c r="BYL16" s="154"/>
      <c r="BYM16" s="154"/>
      <c r="BYN16" s="154"/>
      <c r="BYO16" s="154"/>
      <c r="BYP16" s="154"/>
      <c r="BYQ16" s="154"/>
      <c r="BYR16" s="154"/>
      <c r="BYS16" s="154"/>
      <c r="BYT16" s="154"/>
      <c r="BYU16" s="154"/>
      <c r="BYV16" s="154"/>
      <c r="BYW16" s="154"/>
      <c r="BYX16" s="154"/>
      <c r="BYY16" s="154"/>
      <c r="BYZ16" s="154"/>
      <c r="BZA16" s="154"/>
      <c r="BZB16" s="154"/>
      <c r="BZC16" s="154"/>
      <c r="BZD16" s="154"/>
      <c r="BZE16" s="154"/>
      <c r="BZF16" s="154"/>
      <c r="BZG16" s="154"/>
      <c r="BZH16" s="154"/>
      <c r="BZI16" s="154"/>
      <c r="BZJ16" s="154"/>
      <c r="BZK16" s="154"/>
      <c r="BZL16" s="154"/>
      <c r="BZM16" s="154"/>
      <c r="BZN16" s="154"/>
      <c r="BZO16" s="154"/>
      <c r="BZP16" s="154"/>
      <c r="BZQ16" s="154"/>
      <c r="BZR16" s="154"/>
      <c r="BZS16" s="154"/>
      <c r="BZT16" s="154"/>
      <c r="BZU16" s="154"/>
      <c r="BZV16" s="154"/>
      <c r="BZW16" s="154"/>
      <c r="BZX16" s="154"/>
      <c r="BZY16" s="154"/>
      <c r="BZZ16" s="154"/>
      <c r="CAA16" s="154"/>
      <c r="CAB16" s="154"/>
      <c r="CAC16" s="154"/>
      <c r="CAD16" s="154"/>
      <c r="CAE16" s="154"/>
      <c r="CAF16" s="154"/>
      <c r="CAG16" s="154"/>
      <c r="CAH16" s="154"/>
      <c r="CAI16" s="154"/>
      <c r="CAJ16" s="154"/>
      <c r="CAK16" s="154"/>
      <c r="CAL16" s="154"/>
      <c r="CAM16" s="154"/>
      <c r="CAN16" s="154"/>
      <c r="CAO16" s="154"/>
      <c r="CAP16" s="154"/>
      <c r="CAQ16" s="154"/>
      <c r="CAR16" s="154"/>
      <c r="CAS16" s="154"/>
      <c r="CAT16" s="154"/>
      <c r="CAU16" s="154"/>
      <c r="CAV16" s="154"/>
      <c r="CAW16" s="154"/>
      <c r="CAX16" s="154"/>
      <c r="CAY16" s="154"/>
      <c r="CAZ16" s="154"/>
      <c r="CBA16" s="154"/>
      <c r="CBB16" s="154"/>
      <c r="CBC16" s="154"/>
      <c r="CBD16" s="154"/>
      <c r="CBE16" s="154"/>
      <c r="CBF16" s="154"/>
      <c r="CBG16" s="154"/>
      <c r="CBH16" s="154"/>
      <c r="CBI16" s="154"/>
      <c r="CBJ16" s="154"/>
      <c r="CBK16" s="154"/>
      <c r="CBL16" s="154"/>
      <c r="CBM16" s="154"/>
      <c r="CBN16" s="154"/>
      <c r="CBO16" s="154"/>
      <c r="CBP16" s="154"/>
      <c r="CBQ16" s="154"/>
      <c r="CBR16" s="154"/>
      <c r="CBS16" s="154"/>
      <c r="CBT16" s="154"/>
      <c r="CBU16" s="154"/>
      <c r="CBV16" s="154"/>
      <c r="CBW16" s="154"/>
      <c r="CBX16" s="154"/>
      <c r="CBY16" s="154"/>
      <c r="CBZ16" s="154"/>
      <c r="CCA16" s="154"/>
      <c r="CCB16" s="154"/>
      <c r="CCC16" s="154"/>
      <c r="CCD16" s="154"/>
      <c r="CCE16" s="154"/>
      <c r="CCF16" s="154"/>
      <c r="CCG16" s="154"/>
      <c r="CCH16" s="154"/>
      <c r="CCI16" s="154"/>
      <c r="CCJ16" s="154"/>
      <c r="CCK16" s="154"/>
      <c r="CCL16" s="154"/>
      <c r="CCM16" s="154"/>
      <c r="CCN16" s="154"/>
      <c r="CCO16" s="154"/>
      <c r="CCP16" s="154"/>
      <c r="CCQ16" s="154"/>
      <c r="CCR16" s="154"/>
      <c r="CCS16" s="154"/>
      <c r="CCT16" s="154"/>
      <c r="CCU16" s="154"/>
      <c r="CCV16" s="154"/>
      <c r="CCW16" s="154"/>
      <c r="CCX16" s="154"/>
      <c r="CCY16" s="154"/>
      <c r="CCZ16" s="154"/>
      <c r="CDA16" s="154"/>
      <c r="CDB16" s="154"/>
      <c r="CDC16" s="154"/>
      <c r="CDD16" s="154"/>
      <c r="CDE16" s="154"/>
      <c r="CDF16" s="154"/>
      <c r="CDG16" s="154"/>
      <c r="CDH16" s="154"/>
      <c r="CDI16" s="154"/>
      <c r="CDJ16" s="154"/>
      <c r="CDK16" s="154"/>
      <c r="CDL16" s="154"/>
      <c r="CDM16" s="154"/>
      <c r="CDN16" s="154"/>
      <c r="CDO16" s="154"/>
      <c r="CDP16" s="154"/>
      <c r="CDQ16" s="154"/>
      <c r="CDR16" s="154"/>
      <c r="CDS16" s="154"/>
      <c r="CDT16" s="154"/>
      <c r="CDU16" s="154"/>
      <c r="CDV16" s="154"/>
      <c r="CDW16" s="154"/>
      <c r="CDX16" s="154"/>
      <c r="CDY16" s="154"/>
      <c r="CDZ16" s="154"/>
      <c r="CEA16" s="154"/>
      <c r="CEB16" s="154"/>
      <c r="CEC16" s="154"/>
      <c r="CED16" s="154"/>
      <c r="CEE16" s="154"/>
      <c r="CEF16" s="154"/>
      <c r="CEG16" s="154"/>
      <c r="CEH16" s="154"/>
      <c r="CEI16" s="154"/>
      <c r="CEJ16" s="154"/>
      <c r="CEK16" s="154"/>
      <c r="CEL16" s="154"/>
      <c r="CEM16" s="154"/>
      <c r="CEN16" s="154"/>
      <c r="CEO16" s="154"/>
      <c r="CEP16" s="154"/>
      <c r="CEQ16" s="154"/>
      <c r="CER16" s="154"/>
      <c r="CES16" s="154"/>
      <c r="CET16" s="154"/>
      <c r="CEU16" s="154"/>
      <c r="CEV16" s="154"/>
      <c r="CEW16" s="154"/>
      <c r="CEX16" s="154"/>
      <c r="CEY16" s="154"/>
      <c r="CEZ16" s="154"/>
      <c r="CFA16" s="154"/>
      <c r="CFB16" s="154"/>
      <c r="CFC16" s="154"/>
      <c r="CFD16" s="154"/>
      <c r="CFE16" s="154"/>
      <c r="CFF16" s="154"/>
      <c r="CFG16" s="154"/>
      <c r="CFH16" s="154"/>
      <c r="CFI16" s="154"/>
      <c r="CFJ16" s="154"/>
      <c r="CFK16" s="154"/>
      <c r="CFL16" s="154"/>
      <c r="CFM16" s="154"/>
      <c r="CFN16" s="154"/>
      <c r="CFO16" s="154"/>
      <c r="CFP16" s="154"/>
      <c r="CFQ16" s="154"/>
      <c r="CFR16" s="154"/>
      <c r="CFS16" s="154"/>
      <c r="CFT16" s="154"/>
      <c r="CFU16" s="154"/>
      <c r="CFV16" s="154"/>
      <c r="CFW16" s="154"/>
      <c r="CFX16" s="154"/>
      <c r="CFY16" s="154"/>
      <c r="CFZ16" s="154"/>
      <c r="CGA16" s="154"/>
      <c r="CGB16" s="154"/>
      <c r="CGC16" s="154"/>
      <c r="CGD16" s="154"/>
      <c r="CGE16" s="154"/>
      <c r="CGF16" s="154"/>
      <c r="CGG16" s="154"/>
      <c r="CGH16" s="154"/>
      <c r="CGI16" s="154"/>
      <c r="CGJ16" s="154"/>
      <c r="CGK16" s="154"/>
      <c r="CGL16" s="154"/>
      <c r="CGM16" s="154"/>
      <c r="CGN16" s="154"/>
      <c r="CGO16" s="154"/>
      <c r="CGP16" s="154"/>
      <c r="CGQ16" s="154"/>
      <c r="CGR16" s="154"/>
      <c r="CGS16" s="154"/>
      <c r="CGT16" s="154"/>
      <c r="CGU16" s="154"/>
      <c r="CGV16" s="154"/>
      <c r="CGW16" s="154"/>
      <c r="CGX16" s="154"/>
      <c r="CGY16" s="154"/>
      <c r="CGZ16" s="154"/>
      <c r="CHA16" s="154"/>
      <c r="CHB16" s="154"/>
      <c r="CHC16" s="154"/>
      <c r="CHD16" s="154"/>
      <c r="CHE16" s="154"/>
      <c r="CHF16" s="154"/>
      <c r="CHG16" s="154"/>
      <c r="CHH16" s="154"/>
      <c r="CHI16" s="154"/>
      <c r="CHJ16" s="154"/>
      <c r="CHK16" s="154"/>
      <c r="CHL16" s="154"/>
      <c r="CHM16" s="154"/>
      <c r="CHN16" s="154"/>
      <c r="CHO16" s="154"/>
      <c r="CHP16" s="154"/>
      <c r="CHQ16" s="154"/>
      <c r="CHR16" s="154"/>
      <c r="CHS16" s="154"/>
      <c r="CHT16" s="154"/>
      <c r="CHU16" s="154"/>
      <c r="CHV16" s="154"/>
      <c r="CHW16" s="154"/>
      <c r="CHX16" s="154"/>
      <c r="CHY16" s="154"/>
      <c r="CHZ16" s="154"/>
      <c r="CIA16" s="154"/>
      <c r="CIB16" s="154"/>
      <c r="CIC16" s="154"/>
      <c r="CID16" s="154"/>
      <c r="CIE16" s="154"/>
      <c r="CIF16" s="154"/>
      <c r="CIG16" s="154"/>
      <c r="CIH16" s="154"/>
      <c r="CII16" s="154"/>
      <c r="CIJ16" s="154"/>
      <c r="CIK16" s="154"/>
      <c r="CIL16" s="154"/>
      <c r="CIM16" s="154"/>
      <c r="CIN16" s="154"/>
      <c r="CIO16" s="154"/>
      <c r="CIP16" s="154"/>
      <c r="CIQ16" s="154"/>
      <c r="CIR16" s="154"/>
      <c r="CIS16" s="154"/>
      <c r="CIT16" s="154"/>
      <c r="CIU16" s="154"/>
      <c r="CIV16" s="154"/>
      <c r="CIW16" s="154"/>
      <c r="CIX16" s="154"/>
      <c r="CIY16" s="154"/>
      <c r="CIZ16" s="154"/>
      <c r="CJA16" s="154"/>
      <c r="CJB16" s="154"/>
      <c r="CJC16" s="154"/>
      <c r="CJD16" s="154"/>
      <c r="CJE16" s="154"/>
      <c r="CJF16" s="154"/>
      <c r="CJG16" s="154"/>
      <c r="CJH16" s="154"/>
      <c r="CJI16" s="154"/>
      <c r="CJJ16" s="154"/>
      <c r="CJK16" s="154"/>
      <c r="CJL16" s="154"/>
      <c r="CJM16" s="154"/>
      <c r="CJN16" s="154"/>
      <c r="CJO16" s="154"/>
      <c r="CJP16" s="154"/>
      <c r="CJQ16" s="154"/>
      <c r="CJR16" s="154"/>
      <c r="CJS16" s="154"/>
      <c r="CJT16" s="154"/>
      <c r="CJU16" s="154"/>
      <c r="CJV16" s="154"/>
      <c r="CJW16" s="154"/>
      <c r="CJX16" s="154"/>
      <c r="CJY16" s="154"/>
      <c r="CJZ16" s="154"/>
      <c r="CKA16" s="154"/>
      <c r="CKB16" s="154"/>
      <c r="CKC16" s="154"/>
      <c r="CKD16" s="154"/>
      <c r="CKE16" s="154"/>
      <c r="CKF16" s="154"/>
      <c r="CKG16" s="154"/>
      <c r="CKH16" s="154"/>
      <c r="CKI16" s="154"/>
      <c r="CKJ16" s="154"/>
      <c r="CKK16" s="154"/>
      <c r="CKL16" s="154"/>
      <c r="CKM16" s="154"/>
      <c r="CKN16" s="154"/>
      <c r="CKO16" s="154"/>
      <c r="CKP16" s="154"/>
      <c r="CKQ16" s="154"/>
      <c r="CKR16" s="154"/>
      <c r="CKS16" s="154"/>
      <c r="CKT16" s="154"/>
      <c r="CKU16" s="154"/>
      <c r="CKV16" s="154"/>
      <c r="CKW16" s="154"/>
      <c r="CKX16" s="154"/>
      <c r="CKY16" s="154"/>
      <c r="CKZ16" s="154"/>
      <c r="CLA16" s="154"/>
      <c r="CLB16" s="154"/>
      <c r="CLC16" s="154"/>
      <c r="CLD16" s="154"/>
      <c r="CLE16" s="154"/>
      <c r="CLF16" s="154"/>
      <c r="CLG16" s="154"/>
      <c r="CLH16" s="154"/>
      <c r="CLI16" s="154"/>
      <c r="CLJ16" s="154"/>
      <c r="CLK16" s="154"/>
      <c r="CLL16" s="154"/>
      <c r="CLM16" s="154"/>
      <c r="CLN16" s="154"/>
      <c r="CLO16" s="154"/>
      <c r="CLP16" s="154"/>
      <c r="CLQ16" s="154"/>
      <c r="CLR16" s="154"/>
      <c r="CLS16" s="154"/>
      <c r="CLT16" s="154"/>
      <c r="CLU16" s="154"/>
      <c r="CLV16" s="154"/>
      <c r="CLW16" s="154"/>
      <c r="CLX16" s="154"/>
      <c r="CLY16" s="154"/>
      <c r="CLZ16" s="154"/>
      <c r="CMA16" s="154"/>
      <c r="CMB16" s="154"/>
      <c r="CMC16" s="154"/>
      <c r="CMD16" s="154"/>
      <c r="CME16" s="154"/>
      <c r="CMF16" s="154"/>
      <c r="CMG16" s="154"/>
      <c r="CMH16" s="154"/>
      <c r="CMI16" s="154"/>
      <c r="CMJ16" s="154"/>
      <c r="CMK16" s="154"/>
      <c r="CML16" s="154"/>
      <c r="CMM16" s="154"/>
      <c r="CMN16" s="154"/>
      <c r="CMO16" s="154"/>
      <c r="CMP16" s="154"/>
      <c r="CMQ16" s="154"/>
      <c r="CMR16" s="154"/>
      <c r="CMS16" s="154"/>
      <c r="CMT16" s="154"/>
      <c r="CMU16" s="154"/>
      <c r="CMV16" s="154"/>
      <c r="CMW16" s="154"/>
      <c r="CMX16" s="154"/>
      <c r="CMY16" s="154"/>
      <c r="CMZ16" s="154"/>
      <c r="CNA16" s="154"/>
      <c r="CNB16" s="154"/>
      <c r="CNC16" s="154"/>
      <c r="CND16" s="154"/>
      <c r="CNE16" s="154"/>
      <c r="CNF16" s="154"/>
      <c r="CNG16" s="154"/>
      <c r="CNH16" s="154"/>
      <c r="CNI16" s="154"/>
      <c r="CNJ16" s="154"/>
      <c r="CNK16" s="154"/>
      <c r="CNL16" s="154"/>
      <c r="CNM16" s="154"/>
      <c r="CNN16" s="154"/>
      <c r="CNO16" s="154"/>
      <c r="CNP16" s="154"/>
      <c r="CNQ16" s="154"/>
      <c r="CNR16" s="154"/>
      <c r="CNS16" s="154"/>
      <c r="CNT16" s="154"/>
      <c r="CNU16" s="154"/>
      <c r="CNV16" s="154"/>
      <c r="CNW16" s="154"/>
      <c r="CNX16" s="154"/>
      <c r="CNY16" s="154"/>
      <c r="CNZ16" s="154"/>
      <c r="COA16" s="154"/>
      <c r="COB16" s="154"/>
      <c r="COC16" s="154"/>
      <c r="COD16" s="154"/>
      <c r="COE16" s="154"/>
      <c r="COF16" s="154"/>
      <c r="COG16" s="154"/>
      <c r="COH16" s="154"/>
      <c r="COI16" s="154"/>
      <c r="COJ16" s="154"/>
      <c r="COK16" s="154"/>
      <c r="COL16" s="154"/>
      <c r="COM16" s="154"/>
      <c r="CON16" s="154"/>
      <c r="COO16" s="154"/>
      <c r="COP16" s="154"/>
      <c r="COQ16" s="154"/>
      <c r="COR16" s="154"/>
      <c r="COS16" s="154"/>
      <c r="COT16" s="154"/>
      <c r="COU16" s="154"/>
      <c r="COV16" s="154"/>
      <c r="COW16" s="154"/>
      <c r="COX16" s="154"/>
      <c r="COY16" s="154"/>
      <c r="COZ16" s="154"/>
      <c r="CPA16" s="154"/>
      <c r="CPB16" s="154"/>
      <c r="CPC16" s="154"/>
      <c r="CPD16" s="154"/>
      <c r="CPE16" s="154"/>
      <c r="CPF16" s="154"/>
      <c r="CPG16" s="154"/>
      <c r="CPH16" s="154"/>
      <c r="CPI16" s="154"/>
      <c r="CPJ16" s="154"/>
      <c r="CPK16" s="154"/>
      <c r="CPL16" s="154"/>
      <c r="CPM16" s="154"/>
      <c r="CPN16" s="154"/>
      <c r="CPO16" s="154"/>
      <c r="CPP16" s="154"/>
      <c r="CPQ16" s="154"/>
      <c r="CPR16" s="154"/>
      <c r="CPS16" s="154"/>
      <c r="CPT16" s="154"/>
      <c r="CPU16" s="154"/>
      <c r="CPV16" s="154"/>
      <c r="CPW16" s="154"/>
      <c r="CPX16" s="154"/>
      <c r="CPY16" s="154"/>
      <c r="CPZ16" s="154"/>
      <c r="CQA16" s="154"/>
      <c r="CQB16" s="154"/>
      <c r="CQC16" s="154"/>
      <c r="CQD16" s="154"/>
      <c r="CQE16" s="154"/>
      <c r="CQF16" s="154"/>
      <c r="CQG16" s="154"/>
      <c r="CQH16" s="154"/>
      <c r="CQI16" s="154"/>
      <c r="CQJ16" s="154"/>
      <c r="CQK16" s="154"/>
      <c r="CQL16" s="154"/>
      <c r="CQM16" s="154"/>
      <c r="CQN16" s="154"/>
      <c r="CQO16" s="154"/>
      <c r="CQP16" s="154"/>
      <c r="CQQ16" s="154"/>
      <c r="CQR16" s="154"/>
      <c r="CQS16" s="154"/>
      <c r="CQT16" s="154"/>
      <c r="CQU16" s="154"/>
      <c r="CQV16" s="154"/>
      <c r="CQW16" s="154"/>
      <c r="CQX16" s="154"/>
      <c r="CQY16" s="154"/>
      <c r="CQZ16" s="154"/>
      <c r="CRA16" s="154"/>
      <c r="CRB16" s="154"/>
      <c r="CRC16" s="154"/>
      <c r="CRD16" s="154"/>
      <c r="CRE16" s="154"/>
      <c r="CRF16" s="154"/>
      <c r="CRG16" s="154"/>
      <c r="CRH16" s="154"/>
      <c r="CRI16" s="154"/>
      <c r="CRJ16" s="154"/>
      <c r="CRK16" s="154"/>
      <c r="CRL16" s="154"/>
      <c r="CRM16" s="154"/>
      <c r="CRN16" s="154"/>
      <c r="CRO16" s="154"/>
      <c r="CRP16" s="154"/>
      <c r="CRQ16" s="154"/>
      <c r="CRR16" s="154"/>
      <c r="CRS16" s="154"/>
      <c r="CRT16" s="154"/>
      <c r="CRU16" s="154"/>
      <c r="CRV16" s="154"/>
      <c r="CRW16" s="154"/>
      <c r="CRX16" s="154"/>
      <c r="CRY16" s="154"/>
      <c r="CRZ16" s="154"/>
      <c r="CSA16" s="154"/>
      <c r="CSB16" s="154"/>
      <c r="CSC16" s="154"/>
      <c r="CSD16" s="154"/>
      <c r="CSE16" s="154"/>
      <c r="CSF16" s="154"/>
      <c r="CSG16" s="154"/>
      <c r="CSH16" s="154"/>
      <c r="CSI16" s="154"/>
      <c r="CSJ16" s="154"/>
      <c r="CSK16" s="154"/>
      <c r="CSL16" s="154"/>
      <c r="CSM16" s="154"/>
      <c r="CSN16" s="154"/>
      <c r="CSO16" s="154"/>
      <c r="CSP16" s="154"/>
      <c r="CSQ16" s="154"/>
      <c r="CSR16" s="154"/>
      <c r="CSS16" s="154"/>
      <c r="CST16" s="154"/>
      <c r="CSU16" s="154"/>
      <c r="CSV16" s="154"/>
      <c r="CSW16" s="154"/>
      <c r="CSX16" s="154"/>
      <c r="CSY16" s="154"/>
      <c r="CSZ16" s="154"/>
      <c r="CTA16" s="154"/>
      <c r="CTB16" s="154"/>
      <c r="CTC16" s="154"/>
      <c r="CTD16" s="154"/>
      <c r="CTE16" s="154"/>
      <c r="CTF16" s="154"/>
      <c r="CTG16" s="154"/>
      <c r="CTH16" s="154"/>
      <c r="CTI16" s="154"/>
      <c r="CTJ16" s="154"/>
      <c r="CTK16" s="154"/>
      <c r="CTL16" s="154"/>
      <c r="CTM16" s="154"/>
      <c r="CTN16" s="154"/>
      <c r="CTO16" s="154"/>
      <c r="CTP16" s="154"/>
      <c r="CTQ16" s="154"/>
      <c r="CTR16" s="154"/>
      <c r="CTS16" s="154"/>
      <c r="CTT16" s="154"/>
      <c r="CTU16" s="154"/>
      <c r="CTV16" s="154"/>
      <c r="CTW16" s="154"/>
      <c r="CTX16" s="154"/>
      <c r="CTY16" s="154"/>
      <c r="CTZ16" s="154"/>
      <c r="CUA16" s="154"/>
      <c r="CUB16" s="154"/>
      <c r="CUC16" s="154"/>
      <c r="CUD16" s="154"/>
      <c r="CUE16" s="154"/>
      <c r="CUF16" s="154"/>
      <c r="CUG16" s="154"/>
      <c r="CUH16" s="154"/>
      <c r="CUI16" s="154"/>
      <c r="CUJ16" s="154"/>
      <c r="CUK16" s="154"/>
      <c r="CUL16" s="154"/>
      <c r="CUM16" s="154"/>
      <c r="CUN16" s="154"/>
      <c r="CUO16" s="154"/>
      <c r="CUP16" s="154"/>
      <c r="CUQ16" s="154"/>
      <c r="CUR16" s="154"/>
      <c r="CUS16" s="154"/>
      <c r="CUT16" s="154"/>
      <c r="CUU16" s="154"/>
      <c r="CUV16" s="154"/>
      <c r="CUW16" s="154"/>
      <c r="CUX16" s="154"/>
      <c r="CUY16" s="154"/>
      <c r="CUZ16" s="154"/>
      <c r="CVA16" s="154"/>
      <c r="CVB16" s="154"/>
      <c r="CVC16" s="154"/>
      <c r="CVD16" s="154"/>
      <c r="CVE16" s="154"/>
      <c r="CVF16" s="154"/>
      <c r="CVG16" s="154"/>
      <c r="CVH16" s="154"/>
      <c r="CVI16" s="154"/>
      <c r="CVJ16" s="154"/>
      <c r="CVK16" s="154"/>
      <c r="CVL16" s="154"/>
      <c r="CVM16" s="154"/>
      <c r="CVN16" s="154"/>
      <c r="CVO16" s="154"/>
      <c r="CVP16" s="154"/>
      <c r="CVQ16" s="154"/>
      <c r="CVR16" s="154"/>
      <c r="CVS16" s="154"/>
      <c r="CVT16" s="154"/>
      <c r="CVU16" s="154"/>
      <c r="CVV16" s="154"/>
      <c r="CVW16" s="154"/>
      <c r="CVX16" s="154"/>
      <c r="CVY16" s="154"/>
      <c r="CVZ16" s="154"/>
      <c r="CWA16" s="154"/>
      <c r="CWB16" s="154"/>
      <c r="CWC16" s="154"/>
      <c r="CWD16" s="154"/>
      <c r="CWE16" s="154"/>
      <c r="CWF16" s="154"/>
      <c r="CWG16" s="154"/>
      <c r="CWH16" s="154"/>
      <c r="CWI16" s="154"/>
      <c r="CWJ16" s="154"/>
      <c r="CWK16" s="154"/>
      <c r="CWL16" s="154"/>
      <c r="CWM16" s="154"/>
      <c r="CWN16" s="154"/>
      <c r="CWO16" s="154"/>
      <c r="CWP16" s="154"/>
      <c r="CWQ16" s="154"/>
      <c r="CWR16" s="154"/>
      <c r="CWS16" s="154"/>
      <c r="CWT16" s="154"/>
      <c r="CWU16" s="154"/>
      <c r="CWV16" s="154"/>
      <c r="CWW16" s="154"/>
      <c r="CWX16" s="154"/>
      <c r="CWY16" s="154"/>
      <c r="CWZ16" s="154"/>
      <c r="CXA16" s="154"/>
      <c r="CXB16" s="154"/>
      <c r="CXC16" s="154"/>
      <c r="CXD16" s="154"/>
      <c r="CXE16" s="154"/>
      <c r="CXF16" s="154"/>
      <c r="CXG16" s="154"/>
      <c r="CXH16" s="154"/>
      <c r="CXI16" s="154"/>
      <c r="CXJ16" s="154"/>
      <c r="CXK16" s="154"/>
      <c r="CXL16" s="154"/>
      <c r="CXM16" s="154"/>
      <c r="CXN16" s="154"/>
      <c r="CXO16" s="154"/>
      <c r="CXP16" s="154"/>
      <c r="CXQ16" s="154"/>
      <c r="CXR16" s="154"/>
      <c r="CXS16" s="154"/>
      <c r="CXT16" s="154"/>
      <c r="CXU16" s="154"/>
      <c r="CXV16" s="154"/>
      <c r="CXW16" s="154"/>
      <c r="CXX16" s="154"/>
      <c r="CXY16" s="154"/>
      <c r="CXZ16" s="154"/>
      <c r="CYA16" s="154"/>
      <c r="CYB16" s="154"/>
      <c r="CYC16" s="154"/>
      <c r="CYD16" s="154"/>
      <c r="CYE16" s="154"/>
      <c r="CYF16" s="154"/>
      <c r="CYG16" s="154"/>
      <c r="CYH16" s="154"/>
      <c r="CYI16" s="154"/>
      <c r="CYJ16" s="154"/>
      <c r="CYK16" s="154"/>
      <c r="CYL16" s="154"/>
      <c r="CYM16" s="154"/>
      <c r="CYN16" s="154"/>
      <c r="CYO16" s="154"/>
      <c r="CYP16" s="154"/>
      <c r="CYQ16" s="154"/>
      <c r="CYR16" s="154"/>
      <c r="CYS16" s="154"/>
      <c r="CYT16" s="154"/>
      <c r="CYU16" s="154"/>
      <c r="CYV16" s="154"/>
      <c r="CYW16" s="154"/>
      <c r="CYX16" s="154"/>
      <c r="CYY16" s="154"/>
      <c r="CYZ16" s="154"/>
      <c r="CZA16" s="154"/>
      <c r="CZB16" s="154"/>
      <c r="CZC16" s="154"/>
      <c r="CZD16" s="154"/>
      <c r="CZE16" s="154"/>
      <c r="CZF16" s="154"/>
      <c r="CZG16" s="154"/>
      <c r="CZH16" s="154"/>
      <c r="CZI16" s="154"/>
      <c r="CZJ16" s="154"/>
      <c r="CZK16" s="154"/>
      <c r="CZL16" s="154"/>
      <c r="CZM16" s="154"/>
      <c r="CZN16" s="154"/>
      <c r="CZO16" s="154"/>
      <c r="CZP16" s="154"/>
      <c r="CZQ16" s="154"/>
      <c r="CZR16" s="154"/>
      <c r="CZS16" s="154"/>
      <c r="CZT16" s="154"/>
      <c r="CZU16" s="154"/>
      <c r="CZV16" s="154"/>
      <c r="CZW16" s="154"/>
      <c r="CZX16" s="154"/>
      <c r="CZY16" s="154"/>
      <c r="CZZ16" s="154"/>
      <c r="DAA16" s="154"/>
      <c r="DAB16" s="154"/>
      <c r="DAC16" s="154"/>
      <c r="DAD16" s="154"/>
      <c r="DAE16" s="154"/>
      <c r="DAF16" s="154"/>
      <c r="DAG16" s="154"/>
      <c r="DAH16" s="154"/>
      <c r="DAI16" s="154"/>
      <c r="DAJ16" s="154"/>
      <c r="DAK16" s="154"/>
      <c r="DAL16" s="154"/>
      <c r="DAM16" s="154"/>
      <c r="DAN16" s="154"/>
      <c r="DAO16" s="154"/>
      <c r="DAP16" s="154"/>
      <c r="DAQ16" s="154"/>
      <c r="DAR16" s="154"/>
      <c r="DAS16" s="154"/>
      <c r="DAT16" s="154"/>
      <c r="DAU16" s="154"/>
      <c r="DAV16" s="154"/>
      <c r="DAW16" s="154"/>
      <c r="DAX16" s="154"/>
      <c r="DAY16" s="154"/>
      <c r="DAZ16" s="154"/>
      <c r="DBA16" s="154"/>
      <c r="DBB16" s="154"/>
      <c r="DBC16" s="154"/>
      <c r="DBD16" s="154"/>
      <c r="DBE16" s="154"/>
      <c r="DBF16" s="154"/>
      <c r="DBG16" s="154"/>
      <c r="DBH16" s="154"/>
      <c r="DBI16" s="154"/>
      <c r="DBJ16" s="154"/>
      <c r="DBK16" s="154"/>
      <c r="DBL16" s="154"/>
      <c r="DBM16" s="154"/>
      <c r="DBN16" s="154"/>
      <c r="DBO16" s="154"/>
      <c r="DBP16" s="154"/>
      <c r="DBQ16" s="154"/>
      <c r="DBR16" s="154"/>
      <c r="DBS16" s="154"/>
      <c r="DBT16" s="154"/>
      <c r="DBU16" s="154"/>
      <c r="DBV16" s="154"/>
      <c r="DBW16" s="154"/>
      <c r="DBX16" s="154"/>
      <c r="DBY16" s="154"/>
      <c r="DBZ16" s="154"/>
      <c r="DCA16" s="154"/>
      <c r="DCB16" s="154"/>
      <c r="DCC16" s="154"/>
      <c r="DCD16" s="154"/>
      <c r="DCE16" s="154"/>
      <c r="DCF16" s="154"/>
      <c r="DCG16" s="154"/>
      <c r="DCH16" s="154"/>
      <c r="DCI16" s="154"/>
      <c r="DCJ16" s="154"/>
      <c r="DCK16" s="154"/>
      <c r="DCL16" s="154"/>
      <c r="DCM16" s="154"/>
      <c r="DCN16" s="154"/>
      <c r="DCO16" s="154"/>
      <c r="DCP16" s="154"/>
      <c r="DCQ16" s="154"/>
      <c r="DCR16" s="154"/>
      <c r="DCS16" s="154"/>
      <c r="DCT16" s="154"/>
      <c r="DCU16" s="154"/>
      <c r="DCV16" s="154"/>
      <c r="DCW16" s="154"/>
      <c r="DCX16" s="154"/>
      <c r="DCY16" s="154"/>
      <c r="DCZ16" s="154"/>
      <c r="DDA16" s="154"/>
      <c r="DDB16" s="154"/>
      <c r="DDC16" s="154"/>
      <c r="DDD16" s="154"/>
      <c r="DDE16" s="154"/>
      <c r="DDF16" s="154"/>
      <c r="DDG16" s="154"/>
      <c r="DDH16" s="154"/>
      <c r="DDI16" s="154"/>
      <c r="DDJ16" s="154"/>
      <c r="DDK16" s="154"/>
      <c r="DDL16" s="154"/>
      <c r="DDM16" s="154"/>
      <c r="DDN16" s="154"/>
      <c r="DDO16" s="154"/>
      <c r="DDP16" s="154"/>
      <c r="DDQ16" s="154"/>
      <c r="DDR16" s="154"/>
      <c r="DDS16" s="154"/>
      <c r="DDT16" s="154"/>
      <c r="DDU16" s="154"/>
      <c r="DDV16" s="154"/>
      <c r="DDW16" s="154"/>
      <c r="DDX16" s="154"/>
      <c r="DDY16" s="154"/>
      <c r="DDZ16" s="154"/>
      <c r="DEA16" s="154"/>
      <c r="DEB16" s="154"/>
      <c r="DEC16" s="154"/>
      <c r="DED16" s="154"/>
      <c r="DEE16" s="154"/>
      <c r="DEF16" s="154"/>
      <c r="DEG16" s="154"/>
      <c r="DEH16" s="154"/>
      <c r="DEI16" s="154"/>
      <c r="DEJ16" s="154"/>
      <c r="DEK16" s="154"/>
      <c r="DEL16" s="154"/>
      <c r="DEM16" s="154"/>
      <c r="DEN16" s="154"/>
      <c r="DEO16" s="154"/>
      <c r="DEP16" s="154"/>
      <c r="DEQ16" s="154"/>
      <c r="DER16" s="154"/>
      <c r="DES16" s="154"/>
      <c r="DET16" s="154"/>
      <c r="DEU16" s="154"/>
      <c r="DEV16" s="154"/>
      <c r="DEW16" s="154"/>
      <c r="DEX16" s="154"/>
      <c r="DEY16" s="154"/>
      <c r="DEZ16" s="154"/>
      <c r="DFA16" s="154"/>
      <c r="DFB16" s="154"/>
      <c r="DFC16" s="154"/>
      <c r="DFD16" s="154"/>
      <c r="DFE16" s="154"/>
      <c r="DFF16" s="154"/>
      <c r="DFG16" s="154"/>
      <c r="DFH16" s="154"/>
      <c r="DFI16" s="154"/>
      <c r="DFJ16" s="154"/>
      <c r="DFK16" s="154"/>
      <c r="DFL16" s="154"/>
      <c r="DFM16" s="154"/>
      <c r="DFN16" s="154"/>
      <c r="DFO16" s="154"/>
      <c r="DFP16" s="154"/>
      <c r="DFQ16" s="154"/>
      <c r="DFR16" s="154"/>
      <c r="DFS16" s="154"/>
      <c r="DFT16" s="154"/>
      <c r="DFU16" s="154"/>
      <c r="DFV16" s="154"/>
      <c r="DFW16" s="154"/>
      <c r="DFX16" s="154"/>
      <c r="DFY16" s="154"/>
      <c r="DFZ16" s="154"/>
      <c r="DGA16" s="154"/>
      <c r="DGB16" s="154"/>
      <c r="DGC16" s="154"/>
      <c r="DGD16" s="154"/>
      <c r="DGE16" s="154"/>
      <c r="DGF16" s="154"/>
      <c r="DGG16" s="154"/>
      <c r="DGH16" s="154"/>
      <c r="DGI16" s="154"/>
      <c r="DGJ16" s="154"/>
      <c r="DGK16" s="154"/>
      <c r="DGL16" s="154"/>
      <c r="DGM16" s="154"/>
      <c r="DGN16" s="154"/>
      <c r="DGO16" s="154"/>
      <c r="DGP16" s="154"/>
      <c r="DGQ16" s="154"/>
      <c r="DGR16" s="154"/>
      <c r="DGS16" s="154"/>
      <c r="DGT16" s="154"/>
      <c r="DGU16" s="154"/>
      <c r="DGV16" s="154"/>
      <c r="DGW16" s="154"/>
      <c r="DGX16" s="154"/>
      <c r="DGY16" s="154"/>
      <c r="DGZ16" s="154"/>
      <c r="DHA16" s="154"/>
      <c r="DHB16" s="154"/>
      <c r="DHC16" s="154"/>
      <c r="DHD16" s="154"/>
      <c r="DHE16" s="154"/>
      <c r="DHF16" s="154"/>
      <c r="DHG16" s="154"/>
      <c r="DHH16" s="154"/>
      <c r="DHI16" s="154"/>
      <c r="DHJ16" s="154"/>
      <c r="DHK16" s="154"/>
      <c r="DHL16" s="154"/>
      <c r="DHM16" s="154"/>
      <c r="DHN16" s="154"/>
      <c r="DHO16" s="154"/>
      <c r="DHP16" s="154"/>
      <c r="DHQ16" s="154"/>
      <c r="DHR16" s="154"/>
      <c r="DHS16" s="154"/>
      <c r="DHT16" s="154"/>
      <c r="DHU16" s="154"/>
      <c r="DHV16" s="154"/>
      <c r="DHW16" s="154"/>
      <c r="DHX16" s="154"/>
      <c r="DHY16" s="154"/>
      <c r="DHZ16" s="154"/>
      <c r="DIA16" s="154"/>
      <c r="DIB16" s="154"/>
      <c r="DIC16" s="154"/>
      <c r="DID16" s="154"/>
      <c r="DIE16" s="154"/>
      <c r="DIF16" s="154"/>
      <c r="DIG16" s="154"/>
      <c r="DIH16" s="154"/>
      <c r="DII16" s="154"/>
      <c r="DIJ16" s="154"/>
      <c r="DIK16" s="154"/>
      <c r="DIL16" s="154"/>
      <c r="DIM16" s="154"/>
      <c r="DIN16" s="154"/>
      <c r="DIO16" s="154"/>
      <c r="DIP16" s="154"/>
      <c r="DIQ16" s="154"/>
      <c r="DIR16" s="154"/>
      <c r="DIS16" s="154"/>
      <c r="DIT16" s="154"/>
      <c r="DIU16" s="154"/>
      <c r="DIV16" s="154"/>
      <c r="DIW16" s="154"/>
      <c r="DIX16" s="154"/>
      <c r="DIY16" s="154"/>
      <c r="DIZ16" s="154"/>
      <c r="DJA16" s="154"/>
      <c r="DJB16" s="154"/>
      <c r="DJC16" s="154"/>
      <c r="DJD16" s="154"/>
      <c r="DJE16" s="154"/>
      <c r="DJF16" s="154"/>
      <c r="DJG16" s="154"/>
      <c r="DJH16" s="154"/>
      <c r="DJI16" s="154"/>
      <c r="DJJ16" s="154"/>
      <c r="DJK16" s="154"/>
      <c r="DJL16" s="154"/>
      <c r="DJM16" s="154"/>
      <c r="DJN16" s="154"/>
      <c r="DJO16" s="154"/>
      <c r="DJP16" s="154"/>
      <c r="DJQ16" s="154"/>
      <c r="DJR16" s="154"/>
      <c r="DJS16" s="154"/>
      <c r="DJT16" s="154"/>
      <c r="DJU16" s="154"/>
      <c r="DJV16" s="154"/>
      <c r="DJW16" s="154"/>
      <c r="DJX16" s="154"/>
      <c r="DJY16" s="154"/>
      <c r="DJZ16" s="154"/>
      <c r="DKA16" s="154"/>
      <c r="DKB16" s="154"/>
      <c r="DKC16" s="154"/>
      <c r="DKD16" s="154"/>
      <c r="DKE16" s="154"/>
      <c r="DKF16" s="154"/>
      <c r="DKG16" s="154"/>
      <c r="DKH16" s="154"/>
      <c r="DKI16" s="154"/>
      <c r="DKJ16" s="154"/>
      <c r="DKK16" s="154"/>
      <c r="DKL16" s="154"/>
      <c r="DKM16" s="154"/>
      <c r="DKN16" s="154"/>
      <c r="DKO16" s="154"/>
      <c r="DKP16" s="154"/>
      <c r="DKQ16" s="154"/>
      <c r="DKR16" s="154"/>
      <c r="DKS16" s="154"/>
      <c r="DKT16" s="154"/>
      <c r="DKU16" s="154"/>
      <c r="DKV16" s="154"/>
      <c r="DKW16" s="154"/>
      <c r="DKX16" s="154"/>
      <c r="DKY16" s="154"/>
      <c r="DKZ16" s="154"/>
      <c r="DLA16" s="154"/>
      <c r="DLB16" s="154"/>
      <c r="DLC16" s="154"/>
      <c r="DLD16" s="154"/>
      <c r="DLE16" s="154"/>
      <c r="DLF16" s="154"/>
      <c r="DLG16" s="154"/>
      <c r="DLH16" s="154"/>
      <c r="DLI16" s="154"/>
      <c r="DLJ16" s="154"/>
      <c r="DLK16" s="154"/>
      <c r="DLL16" s="154"/>
      <c r="DLM16" s="154"/>
      <c r="DLN16" s="154"/>
      <c r="DLO16" s="154"/>
      <c r="DLP16" s="154"/>
      <c r="DLQ16" s="154"/>
      <c r="DLR16" s="154"/>
      <c r="DLS16" s="154"/>
      <c r="DLT16" s="154"/>
      <c r="DLU16" s="154"/>
      <c r="DLV16" s="154"/>
      <c r="DLW16" s="154"/>
      <c r="DLX16" s="154"/>
      <c r="DLY16" s="154"/>
      <c r="DLZ16" s="154"/>
      <c r="DMA16" s="154"/>
      <c r="DMB16" s="154"/>
      <c r="DMC16" s="154"/>
      <c r="DMD16" s="154"/>
      <c r="DME16" s="154"/>
      <c r="DMF16" s="154"/>
      <c r="DMG16" s="154"/>
      <c r="DMH16" s="154"/>
      <c r="DMI16" s="154"/>
      <c r="DMJ16" s="154"/>
      <c r="DMK16" s="154"/>
      <c r="DML16" s="154"/>
      <c r="DMM16" s="154"/>
      <c r="DMN16" s="154"/>
      <c r="DMO16" s="154"/>
      <c r="DMP16" s="154"/>
      <c r="DMQ16" s="154"/>
      <c r="DMR16" s="154"/>
      <c r="DMS16" s="154"/>
      <c r="DMT16" s="154"/>
      <c r="DMU16" s="154"/>
      <c r="DMV16" s="154"/>
      <c r="DMW16" s="154"/>
      <c r="DMX16" s="154"/>
      <c r="DMY16" s="154"/>
      <c r="DMZ16" s="154"/>
      <c r="DNA16" s="154"/>
      <c r="DNB16" s="154"/>
      <c r="DNC16" s="154"/>
      <c r="DND16" s="154"/>
      <c r="DNE16" s="154"/>
      <c r="DNF16" s="154"/>
      <c r="DNG16" s="154"/>
      <c r="DNH16" s="154"/>
      <c r="DNI16" s="154"/>
      <c r="DNJ16" s="154"/>
      <c r="DNK16" s="154"/>
      <c r="DNL16" s="154"/>
      <c r="DNM16" s="154"/>
      <c r="DNN16" s="154"/>
      <c r="DNO16" s="154"/>
      <c r="DNP16" s="154"/>
      <c r="DNQ16" s="154"/>
      <c r="DNR16" s="154"/>
      <c r="DNS16" s="154"/>
      <c r="DNT16" s="154"/>
      <c r="DNU16" s="154"/>
      <c r="DNV16" s="154"/>
      <c r="DNW16" s="154"/>
      <c r="DNX16" s="154"/>
      <c r="DNY16" s="154"/>
      <c r="DNZ16" s="154"/>
      <c r="DOA16" s="154"/>
      <c r="DOB16" s="154"/>
      <c r="DOC16" s="154"/>
      <c r="DOD16" s="154"/>
      <c r="DOE16" s="154"/>
      <c r="DOF16" s="154"/>
      <c r="DOG16" s="154"/>
      <c r="DOH16" s="154"/>
      <c r="DOI16" s="154"/>
      <c r="DOJ16" s="154"/>
      <c r="DOK16" s="154"/>
      <c r="DOL16" s="154"/>
      <c r="DOM16" s="154"/>
      <c r="DON16" s="154"/>
      <c r="DOO16" s="154"/>
      <c r="DOP16" s="154"/>
      <c r="DOQ16" s="154"/>
      <c r="DOR16" s="154"/>
      <c r="DOS16" s="154"/>
      <c r="DOT16" s="154"/>
      <c r="DOU16" s="154"/>
      <c r="DOV16" s="154"/>
      <c r="DOW16" s="154"/>
      <c r="DOX16" s="154"/>
      <c r="DOY16" s="154"/>
      <c r="DOZ16" s="154"/>
      <c r="DPA16" s="154"/>
      <c r="DPB16" s="154"/>
      <c r="DPC16" s="154"/>
      <c r="DPD16" s="154"/>
      <c r="DPE16" s="154"/>
      <c r="DPF16" s="154"/>
      <c r="DPG16" s="154"/>
      <c r="DPH16" s="154"/>
      <c r="DPI16" s="154"/>
      <c r="DPJ16" s="154"/>
      <c r="DPK16" s="154"/>
      <c r="DPL16" s="154"/>
      <c r="DPM16" s="154"/>
      <c r="DPN16" s="154"/>
      <c r="DPO16" s="154"/>
      <c r="DPP16" s="154"/>
      <c r="DPQ16" s="154"/>
      <c r="DPR16" s="154"/>
      <c r="DPS16" s="154"/>
      <c r="DPT16" s="154"/>
      <c r="DPU16" s="154"/>
      <c r="DPV16" s="154"/>
      <c r="DPW16" s="154"/>
      <c r="DPX16" s="154"/>
      <c r="DPY16" s="154"/>
      <c r="DPZ16" s="154"/>
      <c r="DQA16" s="154"/>
      <c r="DQB16" s="154"/>
      <c r="DQC16" s="154"/>
      <c r="DQD16" s="154"/>
      <c r="DQE16" s="154"/>
      <c r="DQF16" s="154"/>
      <c r="DQG16" s="154"/>
      <c r="DQH16" s="154"/>
      <c r="DQI16" s="154"/>
      <c r="DQJ16" s="154"/>
      <c r="DQK16" s="154"/>
      <c r="DQL16" s="154"/>
      <c r="DQM16" s="154"/>
      <c r="DQN16" s="154"/>
      <c r="DQO16" s="154"/>
      <c r="DQP16" s="154"/>
      <c r="DQQ16" s="154"/>
      <c r="DQR16" s="154"/>
      <c r="DQS16" s="154"/>
      <c r="DQT16" s="154"/>
      <c r="DQU16" s="154"/>
      <c r="DQV16" s="154"/>
      <c r="DQW16" s="154"/>
      <c r="DQX16" s="154"/>
      <c r="DQY16" s="154"/>
      <c r="DQZ16" s="154"/>
      <c r="DRA16" s="154"/>
      <c r="DRB16" s="154"/>
      <c r="DRC16" s="154"/>
      <c r="DRD16" s="154"/>
      <c r="DRE16" s="154"/>
      <c r="DRF16" s="154"/>
      <c r="DRG16" s="154"/>
      <c r="DRH16" s="154"/>
      <c r="DRI16" s="154"/>
      <c r="DRJ16" s="154"/>
      <c r="DRK16" s="154"/>
      <c r="DRL16" s="154"/>
      <c r="DRM16" s="154"/>
      <c r="DRN16" s="154"/>
      <c r="DRO16" s="154"/>
      <c r="DRP16" s="154"/>
      <c r="DRQ16" s="154"/>
      <c r="DRR16" s="154"/>
      <c r="DRS16" s="154"/>
      <c r="DRT16" s="154"/>
      <c r="DRU16" s="154"/>
      <c r="DRV16" s="154"/>
      <c r="DRW16" s="154"/>
      <c r="DRX16" s="154"/>
      <c r="DRY16" s="154"/>
      <c r="DRZ16" s="154"/>
      <c r="DSA16" s="154"/>
      <c r="DSB16" s="154"/>
      <c r="DSC16" s="154"/>
      <c r="DSD16" s="154"/>
      <c r="DSE16" s="154"/>
      <c r="DSF16" s="154"/>
      <c r="DSG16" s="154"/>
      <c r="DSH16" s="154"/>
      <c r="DSI16" s="154"/>
      <c r="DSJ16" s="154"/>
      <c r="DSK16" s="154"/>
      <c r="DSL16" s="154"/>
      <c r="DSM16" s="154"/>
      <c r="DSN16" s="154"/>
      <c r="DSO16" s="154"/>
      <c r="DSP16" s="154"/>
      <c r="DSQ16" s="154"/>
      <c r="DSR16" s="154"/>
      <c r="DSS16" s="154"/>
      <c r="DST16" s="154"/>
      <c r="DSU16" s="154"/>
      <c r="DSV16" s="154"/>
      <c r="DSW16" s="154"/>
      <c r="DSX16" s="154"/>
      <c r="DSY16" s="154"/>
      <c r="DSZ16" s="154"/>
      <c r="DTA16" s="154"/>
      <c r="DTB16" s="154"/>
      <c r="DTC16" s="154"/>
      <c r="DTD16" s="154"/>
      <c r="DTE16" s="154"/>
      <c r="DTF16" s="154"/>
      <c r="DTG16" s="154"/>
      <c r="DTH16" s="154"/>
      <c r="DTI16" s="154"/>
      <c r="DTJ16" s="154"/>
      <c r="DTK16" s="154"/>
      <c r="DTL16" s="154"/>
      <c r="DTM16" s="154"/>
      <c r="DTN16" s="154"/>
      <c r="DTO16" s="154"/>
      <c r="DTP16" s="154"/>
      <c r="DTQ16" s="154"/>
      <c r="DTR16" s="154"/>
      <c r="DTS16" s="154"/>
      <c r="DTT16" s="154"/>
      <c r="DTU16" s="154"/>
      <c r="DTV16" s="154"/>
      <c r="DTW16" s="154"/>
      <c r="DTX16" s="154"/>
      <c r="DTY16" s="154"/>
      <c r="DTZ16" s="154"/>
      <c r="DUA16" s="154"/>
      <c r="DUB16" s="154"/>
      <c r="DUC16" s="154"/>
      <c r="DUD16" s="154"/>
      <c r="DUE16" s="154"/>
      <c r="DUF16" s="154"/>
      <c r="DUG16" s="154"/>
      <c r="DUH16" s="154"/>
      <c r="DUI16" s="154"/>
      <c r="DUJ16" s="154"/>
      <c r="DUK16" s="154"/>
      <c r="DUL16" s="154"/>
      <c r="DUM16" s="154"/>
      <c r="DUN16" s="154"/>
      <c r="DUO16" s="154"/>
      <c r="DUP16" s="154"/>
      <c r="DUQ16" s="154"/>
      <c r="DUR16" s="154"/>
      <c r="DUS16" s="154"/>
      <c r="DUT16" s="154"/>
      <c r="DUU16" s="154"/>
      <c r="DUV16" s="154"/>
      <c r="DUW16" s="154"/>
      <c r="DUX16" s="154"/>
      <c r="DUY16" s="154"/>
      <c r="DUZ16" s="154"/>
      <c r="DVA16" s="154"/>
      <c r="DVB16" s="154"/>
      <c r="DVC16" s="154"/>
      <c r="DVD16" s="154"/>
      <c r="DVE16" s="154"/>
      <c r="DVF16" s="154"/>
      <c r="DVG16" s="154"/>
      <c r="DVH16" s="154"/>
      <c r="DVI16" s="154"/>
      <c r="DVJ16" s="154"/>
      <c r="DVK16" s="154"/>
      <c r="DVL16" s="154"/>
      <c r="DVM16" s="154"/>
      <c r="DVN16" s="154"/>
      <c r="DVO16" s="154"/>
      <c r="DVP16" s="154"/>
      <c r="DVQ16" s="154"/>
      <c r="DVR16" s="154"/>
      <c r="DVS16" s="154"/>
      <c r="DVT16" s="154"/>
      <c r="DVU16" s="154"/>
      <c r="DVV16" s="154"/>
      <c r="DVW16" s="154"/>
      <c r="DVX16" s="154"/>
      <c r="DVY16" s="154"/>
      <c r="DVZ16" s="154"/>
      <c r="DWA16" s="154"/>
      <c r="DWB16" s="154"/>
      <c r="DWC16" s="154"/>
      <c r="DWD16" s="154"/>
      <c r="DWE16" s="154"/>
      <c r="DWF16" s="154"/>
      <c r="DWG16" s="154"/>
      <c r="DWH16" s="154"/>
      <c r="DWI16" s="154"/>
      <c r="DWJ16" s="154"/>
      <c r="DWK16" s="154"/>
      <c r="DWL16" s="154"/>
      <c r="DWM16" s="154"/>
      <c r="DWN16" s="154"/>
      <c r="DWO16" s="154"/>
      <c r="DWP16" s="154"/>
      <c r="DWQ16" s="154"/>
      <c r="DWR16" s="154"/>
      <c r="DWS16" s="154"/>
      <c r="DWT16" s="154"/>
      <c r="DWU16" s="154"/>
      <c r="DWV16" s="154"/>
      <c r="DWW16" s="154"/>
      <c r="DWX16" s="154"/>
      <c r="DWY16" s="154"/>
      <c r="DWZ16" s="154"/>
      <c r="DXA16" s="154"/>
      <c r="DXB16" s="154"/>
      <c r="DXC16" s="154"/>
      <c r="DXD16" s="154"/>
      <c r="DXE16" s="154"/>
      <c r="DXF16" s="154"/>
      <c r="DXG16" s="154"/>
      <c r="DXH16" s="154"/>
      <c r="DXI16" s="154"/>
      <c r="DXJ16" s="154"/>
      <c r="DXK16" s="154"/>
      <c r="DXL16" s="154"/>
      <c r="DXM16" s="154"/>
      <c r="DXN16" s="154"/>
      <c r="DXO16" s="154"/>
      <c r="DXP16" s="154"/>
      <c r="DXQ16" s="154"/>
      <c r="DXR16" s="154"/>
      <c r="DXS16" s="154"/>
      <c r="DXT16" s="154"/>
      <c r="DXU16" s="154"/>
      <c r="DXV16" s="154"/>
      <c r="DXW16" s="154"/>
      <c r="DXX16" s="154"/>
      <c r="DXY16" s="154"/>
      <c r="DXZ16" s="154"/>
      <c r="DYA16" s="154"/>
      <c r="DYB16" s="154"/>
      <c r="DYC16" s="154"/>
      <c r="DYD16" s="154"/>
      <c r="DYE16" s="154"/>
      <c r="DYF16" s="154"/>
      <c r="DYG16" s="154"/>
      <c r="DYH16" s="154"/>
      <c r="DYI16" s="154"/>
      <c r="DYJ16" s="154"/>
      <c r="DYK16" s="154"/>
      <c r="DYL16" s="154"/>
      <c r="DYM16" s="154"/>
      <c r="DYN16" s="154"/>
      <c r="DYO16" s="154"/>
      <c r="DYP16" s="154"/>
      <c r="DYQ16" s="154"/>
      <c r="DYR16" s="154"/>
      <c r="DYS16" s="154"/>
      <c r="DYT16" s="154"/>
      <c r="DYU16" s="154"/>
      <c r="DYV16" s="154"/>
      <c r="DYW16" s="154"/>
      <c r="DYX16" s="154"/>
      <c r="DYY16" s="154"/>
      <c r="DYZ16" s="154"/>
      <c r="DZA16" s="154"/>
      <c r="DZB16" s="154"/>
      <c r="DZC16" s="154"/>
      <c r="DZD16" s="154"/>
      <c r="DZE16" s="154"/>
      <c r="DZF16" s="154"/>
      <c r="DZG16" s="154"/>
      <c r="DZH16" s="154"/>
      <c r="DZI16" s="154"/>
      <c r="DZJ16" s="154"/>
      <c r="DZK16" s="154"/>
      <c r="DZL16" s="154"/>
      <c r="DZM16" s="154"/>
      <c r="DZN16" s="154"/>
      <c r="DZO16" s="154"/>
      <c r="DZP16" s="154"/>
      <c r="DZQ16" s="154"/>
      <c r="DZR16" s="154"/>
      <c r="DZS16" s="154"/>
      <c r="DZT16" s="154"/>
      <c r="DZU16" s="154"/>
      <c r="DZV16" s="154"/>
      <c r="DZW16" s="154"/>
      <c r="DZX16" s="154"/>
      <c r="DZY16" s="154"/>
      <c r="DZZ16" s="154"/>
      <c r="EAA16" s="154"/>
      <c r="EAB16" s="154"/>
      <c r="EAC16" s="154"/>
      <c r="EAD16" s="154"/>
      <c r="EAE16" s="154"/>
      <c r="EAF16" s="154"/>
      <c r="EAG16" s="154"/>
      <c r="EAH16" s="154"/>
      <c r="EAI16" s="154"/>
      <c r="EAJ16" s="154"/>
      <c r="EAK16" s="154"/>
      <c r="EAL16" s="154"/>
      <c r="EAM16" s="154"/>
      <c r="EAN16" s="154"/>
      <c r="EAO16" s="154"/>
      <c r="EAP16" s="154"/>
      <c r="EAQ16" s="154"/>
      <c r="EAR16" s="154"/>
      <c r="EAS16" s="154"/>
      <c r="EAT16" s="154"/>
      <c r="EAU16" s="154"/>
      <c r="EAV16" s="154"/>
      <c r="EAW16" s="154"/>
      <c r="EAX16" s="154"/>
      <c r="EAY16" s="154"/>
      <c r="EAZ16" s="154"/>
      <c r="EBA16" s="154"/>
      <c r="EBB16" s="154"/>
      <c r="EBC16" s="154"/>
      <c r="EBD16" s="154"/>
      <c r="EBE16" s="154"/>
      <c r="EBF16" s="154"/>
      <c r="EBG16" s="154"/>
      <c r="EBH16" s="154"/>
      <c r="EBI16" s="154"/>
      <c r="EBJ16" s="154"/>
      <c r="EBK16" s="154"/>
      <c r="EBL16" s="154"/>
      <c r="EBM16" s="154"/>
      <c r="EBN16" s="154"/>
      <c r="EBO16" s="154"/>
      <c r="EBP16" s="154"/>
      <c r="EBQ16" s="154"/>
      <c r="EBR16" s="154"/>
      <c r="EBS16" s="154"/>
      <c r="EBT16" s="154"/>
      <c r="EBU16" s="154"/>
      <c r="EBV16" s="154"/>
      <c r="EBW16" s="154"/>
      <c r="EBX16" s="154"/>
      <c r="EBY16" s="154"/>
      <c r="EBZ16" s="154"/>
      <c r="ECA16" s="154"/>
      <c r="ECB16" s="154"/>
      <c r="ECC16" s="154"/>
      <c r="ECD16" s="154"/>
      <c r="ECE16" s="154"/>
      <c r="ECF16" s="154"/>
      <c r="ECG16" s="154"/>
      <c r="ECH16" s="154"/>
      <c r="ECI16" s="154"/>
      <c r="ECJ16" s="154"/>
      <c r="ECK16" s="154"/>
      <c r="ECL16" s="154"/>
      <c r="ECM16" s="154"/>
      <c r="ECN16" s="154"/>
      <c r="ECO16" s="154"/>
      <c r="ECP16" s="154"/>
      <c r="ECQ16" s="154"/>
      <c r="ECR16" s="154"/>
      <c r="ECS16" s="154"/>
      <c r="ECT16" s="154"/>
      <c r="ECU16" s="154"/>
      <c r="ECV16" s="154"/>
      <c r="ECW16" s="154"/>
      <c r="ECX16" s="154"/>
      <c r="ECY16" s="154"/>
      <c r="ECZ16" s="154"/>
      <c r="EDA16" s="154"/>
      <c r="EDB16" s="154"/>
      <c r="EDC16" s="154"/>
      <c r="EDD16" s="154"/>
      <c r="EDE16" s="154"/>
      <c r="EDF16" s="154"/>
      <c r="EDG16" s="154"/>
      <c r="EDH16" s="154"/>
      <c r="EDI16" s="154"/>
      <c r="EDJ16" s="154"/>
      <c r="EDK16" s="154"/>
      <c r="EDL16" s="154"/>
      <c r="EDM16" s="154"/>
      <c r="EDN16" s="154"/>
      <c r="EDO16" s="154"/>
      <c r="EDP16" s="154"/>
      <c r="EDQ16" s="154"/>
      <c r="EDR16" s="154"/>
      <c r="EDS16" s="154"/>
      <c r="EDT16" s="154"/>
      <c r="EDU16" s="154"/>
      <c r="EDV16" s="154"/>
      <c r="EDW16" s="154"/>
      <c r="EDX16" s="154"/>
      <c r="EDY16" s="154"/>
      <c r="EDZ16" s="154"/>
      <c r="EEA16" s="154"/>
      <c r="EEB16" s="154"/>
      <c r="EEC16" s="154"/>
      <c r="EED16" s="154"/>
      <c r="EEE16" s="154"/>
      <c r="EEF16" s="154"/>
      <c r="EEG16" s="154"/>
      <c r="EEH16" s="154"/>
      <c r="EEI16" s="154"/>
      <c r="EEJ16" s="154"/>
      <c r="EEK16" s="154"/>
      <c r="EEL16" s="154"/>
      <c r="EEM16" s="154"/>
      <c r="EEN16" s="154"/>
      <c r="EEO16" s="154"/>
      <c r="EEP16" s="154"/>
      <c r="EEQ16" s="154"/>
      <c r="EER16" s="154"/>
      <c r="EES16" s="154"/>
      <c r="EET16" s="154"/>
      <c r="EEU16" s="154"/>
      <c r="EEV16" s="154"/>
      <c r="EEW16" s="154"/>
      <c r="EEX16" s="154"/>
      <c r="EEY16" s="154"/>
      <c r="EEZ16" s="154"/>
      <c r="EFA16" s="154"/>
      <c r="EFB16" s="154"/>
      <c r="EFC16" s="154"/>
      <c r="EFD16" s="154"/>
      <c r="EFE16" s="154"/>
      <c r="EFF16" s="154"/>
      <c r="EFG16" s="154"/>
      <c r="EFH16" s="154"/>
      <c r="EFI16" s="154"/>
      <c r="EFJ16" s="154"/>
      <c r="EFK16" s="154"/>
      <c r="EFL16" s="154"/>
      <c r="EFM16" s="154"/>
      <c r="EFN16" s="154"/>
      <c r="EFO16" s="154"/>
      <c r="EFP16" s="154"/>
      <c r="EFQ16" s="154"/>
      <c r="EFR16" s="154"/>
      <c r="EFS16" s="154"/>
      <c r="EFT16" s="154"/>
      <c r="EFU16" s="154"/>
      <c r="EFV16" s="154"/>
      <c r="EFW16" s="154"/>
      <c r="EFX16" s="154"/>
      <c r="EFY16" s="154"/>
      <c r="EFZ16" s="154"/>
      <c r="EGA16" s="154"/>
      <c r="EGB16" s="154"/>
      <c r="EGC16" s="154"/>
      <c r="EGD16" s="154"/>
      <c r="EGE16" s="154"/>
      <c r="EGF16" s="154"/>
      <c r="EGG16" s="154"/>
      <c r="EGH16" s="154"/>
      <c r="EGI16" s="154"/>
      <c r="EGJ16" s="154"/>
      <c r="EGK16" s="154"/>
      <c r="EGL16" s="154"/>
      <c r="EGM16" s="154"/>
      <c r="EGN16" s="154"/>
      <c r="EGO16" s="154"/>
      <c r="EGP16" s="154"/>
      <c r="EGQ16" s="154"/>
      <c r="EGR16" s="154"/>
      <c r="EGS16" s="154"/>
      <c r="EGT16" s="154"/>
      <c r="EGU16" s="154"/>
      <c r="EGV16" s="154"/>
      <c r="EGW16" s="154"/>
      <c r="EGX16" s="154"/>
      <c r="EGY16" s="154"/>
      <c r="EGZ16" s="154"/>
      <c r="EHA16" s="154"/>
      <c r="EHB16" s="154"/>
      <c r="EHC16" s="154"/>
      <c r="EHD16" s="154"/>
      <c r="EHE16" s="154"/>
      <c r="EHF16" s="154"/>
      <c r="EHG16" s="154"/>
      <c r="EHH16" s="154"/>
      <c r="EHI16" s="154"/>
      <c r="EHJ16" s="154"/>
      <c r="EHK16" s="154"/>
      <c r="EHL16" s="154"/>
      <c r="EHM16" s="154"/>
      <c r="EHN16" s="154"/>
      <c r="EHO16" s="154"/>
      <c r="EHP16" s="154"/>
      <c r="EHQ16" s="154"/>
      <c r="EHR16" s="154"/>
      <c r="EHS16" s="154"/>
      <c r="EHT16" s="154"/>
      <c r="EHU16" s="154"/>
      <c r="EHV16" s="154"/>
      <c r="EHW16" s="154"/>
      <c r="EHX16" s="154"/>
      <c r="EHY16" s="154"/>
      <c r="EHZ16" s="154"/>
      <c r="EIA16" s="154"/>
      <c r="EIB16" s="154"/>
      <c r="EIC16" s="154"/>
      <c r="EID16" s="154"/>
      <c r="EIE16" s="154"/>
      <c r="EIF16" s="154"/>
      <c r="EIG16" s="154"/>
      <c r="EIH16" s="154"/>
      <c r="EII16" s="154"/>
      <c r="EIJ16" s="154"/>
      <c r="EIK16" s="154"/>
      <c r="EIL16" s="154"/>
      <c r="EIM16" s="154"/>
      <c r="EIN16" s="154"/>
      <c r="EIO16" s="154"/>
      <c r="EIP16" s="154"/>
      <c r="EIQ16" s="154"/>
      <c r="EIR16" s="154"/>
      <c r="EIS16" s="154"/>
      <c r="EIT16" s="154"/>
      <c r="EIU16" s="154"/>
      <c r="EIV16" s="154"/>
      <c r="EIW16" s="154"/>
      <c r="EIX16" s="154"/>
      <c r="EIY16" s="154"/>
      <c r="EIZ16" s="154"/>
      <c r="EJA16" s="154"/>
      <c r="EJB16" s="154"/>
      <c r="EJC16" s="154"/>
      <c r="EJD16" s="154"/>
      <c r="EJE16" s="154"/>
      <c r="EJF16" s="154"/>
      <c r="EJG16" s="154"/>
      <c r="EJH16" s="154"/>
      <c r="EJI16" s="154"/>
      <c r="EJJ16" s="154"/>
      <c r="EJK16" s="154"/>
      <c r="EJL16" s="154"/>
      <c r="EJM16" s="154"/>
      <c r="EJN16" s="154"/>
      <c r="EJO16" s="154"/>
      <c r="EJP16" s="154"/>
      <c r="EJQ16" s="154"/>
      <c r="EJR16" s="154"/>
      <c r="EJS16" s="154"/>
      <c r="EJT16" s="154"/>
      <c r="EJU16" s="154"/>
      <c r="EJV16" s="154"/>
      <c r="EJW16" s="154"/>
      <c r="EJX16" s="154"/>
      <c r="EJY16" s="154"/>
      <c r="EJZ16" s="154"/>
      <c r="EKA16" s="154"/>
      <c r="EKB16" s="154"/>
      <c r="EKC16" s="154"/>
      <c r="EKD16" s="154"/>
      <c r="EKE16" s="154"/>
      <c r="EKF16" s="154"/>
      <c r="EKG16" s="154"/>
      <c r="EKH16" s="154"/>
      <c r="EKI16" s="154"/>
      <c r="EKJ16" s="154"/>
      <c r="EKK16" s="154"/>
      <c r="EKL16" s="154"/>
      <c r="EKM16" s="154"/>
      <c r="EKN16" s="154"/>
      <c r="EKO16" s="154"/>
      <c r="EKP16" s="154"/>
      <c r="EKQ16" s="154"/>
      <c r="EKR16" s="154"/>
      <c r="EKS16" s="154"/>
      <c r="EKT16" s="154"/>
      <c r="EKU16" s="154"/>
      <c r="EKV16" s="154"/>
      <c r="EKW16" s="154"/>
      <c r="EKX16" s="154"/>
      <c r="EKY16" s="154"/>
      <c r="EKZ16" s="154"/>
      <c r="ELA16" s="154"/>
      <c r="ELB16" s="154"/>
      <c r="ELC16" s="154"/>
      <c r="ELD16" s="154"/>
      <c r="ELE16" s="154"/>
      <c r="ELF16" s="154"/>
      <c r="ELG16" s="154"/>
      <c r="ELH16" s="154"/>
      <c r="ELI16" s="154"/>
      <c r="ELJ16" s="154"/>
      <c r="ELK16" s="154"/>
      <c r="ELL16" s="154"/>
      <c r="ELM16" s="154"/>
      <c r="ELN16" s="154"/>
      <c r="ELO16" s="154"/>
      <c r="ELP16" s="154"/>
      <c r="ELQ16" s="154"/>
      <c r="ELR16" s="154"/>
      <c r="ELS16" s="154"/>
      <c r="ELT16" s="154"/>
      <c r="ELU16" s="154"/>
      <c r="ELV16" s="154"/>
      <c r="ELW16" s="154"/>
      <c r="ELX16" s="154"/>
      <c r="ELY16" s="154"/>
      <c r="ELZ16" s="154"/>
      <c r="EMA16" s="154"/>
      <c r="EMB16" s="154"/>
      <c r="EMC16" s="154"/>
      <c r="EMD16" s="154"/>
      <c r="EME16" s="154"/>
      <c r="EMF16" s="154"/>
      <c r="EMG16" s="154"/>
      <c r="EMH16" s="154"/>
      <c r="EMI16" s="154"/>
      <c r="EMJ16" s="154"/>
      <c r="EMK16" s="154"/>
      <c r="EML16" s="154"/>
      <c r="EMM16" s="154"/>
      <c r="EMN16" s="154"/>
      <c r="EMO16" s="154"/>
      <c r="EMP16" s="154"/>
      <c r="EMQ16" s="154"/>
      <c r="EMR16" s="154"/>
      <c r="EMS16" s="154"/>
      <c r="EMT16" s="154"/>
      <c r="EMU16" s="154"/>
      <c r="EMV16" s="154"/>
      <c r="EMW16" s="154"/>
      <c r="EMX16" s="154"/>
      <c r="EMY16" s="154"/>
      <c r="EMZ16" s="154"/>
      <c r="ENA16" s="154"/>
      <c r="ENB16" s="154"/>
      <c r="ENC16" s="154"/>
      <c r="END16" s="154"/>
      <c r="ENE16" s="154"/>
      <c r="ENF16" s="154"/>
      <c r="ENG16" s="154"/>
      <c r="ENH16" s="154"/>
      <c r="ENI16" s="154"/>
      <c r="ENJ16" s="154"/>
      <c r="ENK16" s="154"/>
      <c r="ENL16" s="154"/>
      <c r="ENM16" s="154"/>
      <c r="ENN16" s="154"/>
      <c r="ENO16" s="154"/>
      <c r="ENP16" s="154"/>
      <c r="ENQ16" s="154"/>
      <c r="ENR16" s="154"/>
      <c r="ENS16" s="154"/>
      <c r="ENT16" s="154"/>
      <c r="ENU16" s="154"/>
      <c r="ENV16" s="154"/>
      <c r="ENW16" s="154"/>
      <c r="ENX16" s="154"/>
      <c r="ENY16" s="154"/>
      <c r="ENZ16" s="154"/>
      <c r="EOA16" s="154"/>
      <c r="EOB16" s="154"/>
      <c r="EOC16" s="154"/>
      <c r="EOD16" s="154"/>
      <c r="EOE16" s="154"/>
      <c r="EOF16" s="154"/>
      <c r="EOG16" s="154"/>
      <c r="EOH16" s="154"/>
      <c r="EOI16" s="154"/>
      <c r="EOJ16" s="154"/>
      <c r="EOK16" s="154"/>
      <c r="EOL16" s="154"/>
      <c r="EOM16" s="154"/>
      <c r="EON16" s="154"/>
      <c r="EOO16" s="154"/>
      <c r="EOP16" s="154"/>
      <c r="EOQ16" s="154"/>
      <c r="EOR16" s="154"/>
      <c r="EOS16" s="154"/>
      <c r="EOT16" s="154"/>
      <c r="EOU16" s="154"/>
      <c r="EOV16" s="154"/>
      <c r="EOW16" s="154"/>
      <c r="EOX16" s="154"/>
      <c r="EOY16" s="154"/>
      <c r="EOZ16" s="154"/>
      <c r="EPA16" s="154"/>
      <c r="EPB16" s="154"/>
      <c r="EPC16" s="154"/>
      <c r="EPD16" s="154"/>
      <c r="EPE16" s="154"/>
      <c r="EPF16" s="154"/>
      <c r="EPG16" s="154"/>
      <c r="EPH16" s="154"/>
      <c r="EPI16" s="154"/>
      <c r="EPJ16" s="154"/>
      <c r="EPK16" s="154"/>
      <c r="EPL16" s="154"/>
      <c r="EPM16" s="154"/>
      <c r="EPN16" s="154"/>
      <c r="EPO16" s="154"/>
      <c r="EPP16" s="154"/>
      <c r="EPQ16" s="154"/>
      <c r="EPR16" s="154"/>
      <c r="EPS16" s="154"/>
      <c r="EPT16" s="154"/>
      <c r="EPU16" s="154"/>
      <c r="EPV16" s="154"/>
      <c r="EPW16" s="154"/>
      <c r="EPX16" s="154"/>
      <c r="EPY16" s="154"/>
      <c r="EPZ16" s="154"/>
      <c r="EQA16" s="154"/>
      <c r="EQB16" s="154"/>
      <c r="EQC16" s="154"/>
      <c r="EQD16" s="154"/>
      <c r="EQE16" s="154"/>
      <c r="EQF16" s="154"/>
      <c r="EQG16" s="154"/>
      <c r="EQH16" s="154"/>
      <c r="EQI16" s="154"/>
      <c r="EQJ16" s="154"/>
      <c r="EQK16" s="154"/>
      <c r="EQL16" s="154"/>
      <c r="EQM16" s="154"/>
      <c r="EQN16" s="154"/>
      <c r="EQO16" s="154"/>
      <c r="EQP16" s="154"/>
      <c r="EQQ16" s="154"/>
      <c r="EQR16" s="154"/>
      <c r="EQS16" s="154"/>
      <c r="EQT16" s="154"/>
      <c r="EQU16" s="154"/>
      <c r="EQV16" s="154"/>
      <c r="EQW16" s="154"/>
      <c r="EQX16" s="154"/>
      <c r="EQY16" s="154"/>
      <c r="EQZ16" s="154"/>
      <c r="ERA16" s="154"/>
      <c r="ERB16" s="154"/>
      <c r="ERC16" s="154"/>
      <c r="ERD16" s="154"/>
      <c r="ERE16" s="154"/>
      <c r="ERF16" s="154"/>
      <c r="ERG16" s="154"/>
      <c r="ERH16" s="154"/>
      <c r="ERI16" s="154"/>
      <c r="ERJ16" s="154"/>
      <c r="ERK16" s="154"/>
      <c r="ERL16" s="154"/>
      <c r="ERM16" s="154"/>
      <c r="ERN16" s="154"/>
      <c r="ERO16" s="154"/>
      <c r="ERP16" s="154"/>
      <c r="ERQ16" s="154"/>
      <c r="ERR16" s="154"/>
      <c r="ERS16" s="154"/>
      <c r="ERT16" s="154"/>
      <c r="ERU16" s="154"/>
      <c r="ERV16" s="154"/>
      <c r="ERW16" s="154"/>
      <c r="ERX16" s="154"/>
      <c r="ERY16" s="154"/>
      <c r="ERZ16" s="154"/>
      <c r="ESA16" s="154"/>
      <c r="ESB16" s="154"/>
      <c r="ESC16" s="154"/>
      <c r="ESD16" s="154"/>
      <c r="ESE16" s="154"/>
      <c r="ESF16" s="154"/>
      <c r="ESG16" s="154"/>
      <c r="ESH16" s="154"/>
      <c r="ESI16" s="154"/>
      <c r="ESJ16" s="154"/>
      <c r="ESK16" s="154"/>
      <c r="ESL16" s="154"/>
      <c r="ESM16" s="154"/>
      <c r="ESN16" s="154"/>
      <c r="ESO16" s="154"/>
      <c r="ESP16" s="154"/>
      <c r="ESQ16" s="154"/>
      <c r="ESR16" s="154"/>
      <c r="ESS16" s="154"/>
      <c r="EST16" s="154"/>
      <c r="ESU16" s="154"/>
      <c r="ESV16" s="154"/>
      <c r="ESW16" s="154"/>
      <c r="ESX16" s="154"/>
      <c r="ESY16" s="154"/>
      <c r="ESZ16" s="154"/>
      <c r="ETA16" s="154"/>
      <c r="ETB16" s="154"/>
      <c r="ETC16" s="154"/>
      <c r="ETD16" s="154"/>
      <c r="ETE16" s="154"/>
      <c r="ETF16" s="154"/>
      <c r="ETG16" s="154"/>
      <c r="ETH16" s="154"/>
      <c r="ETI16" s="154"/>
      <c r="ETJ16" s="154"/>
      <c r="ETK16" s="154"/>
      <c r="ETL16" s="154"/>
      <c r="ETM16" s="154"/>
      <c r="ETN16" s="154"/>
      <c r="ETO16" s="154"/>
      <c r="ETP16" s="154"/>
      <c r="ETQ16" s="154"/>
      <c r="ETR16" s="154"/>
      <c r="ETS16" s="154"/>
      <c r="ETT16" s="154"/>
      <c r="ETU16" s="154"/>
      <c r="ETV16" s="154"/>
      <c r="ETW16" s="154"/>
      <c r="ETX16" s="154"/>
      <c r="ETY16" s="154"/>
      <c r="ETZ16" s="154"/>
      <c r="EUA16" s="154"/>
      <c r="EUB16" s="154"/>
      <c r="EUC16" s="154"/>
      <c r="EUD16" s="154"/>
      <c r="EUE16" s="154"/>
      <c r="EUF16" s="154"/>
      <c r="EUG16" s="154"/>
      <c r="EUH16" s="154"/>
      <c r="EUI16" s="154"/>
      <c r="EUJ16" s="154"/>
      <c r="EUK16" s="154"/>
      <c r="EUL16" s="154"/>
      <c r="EUM16" s="154"/>
      <c r="EUN16" s="154"/>
      <c r="EUO16" s="154"/>
      <c r="EUP16" s="154"/>
      <c r="EUQ16" s="154"/>
      <c r="EUR16" s="154"/>
      <c r="EUS16" s="154"/>
      <c r="EUT16" s="154"/>
      <c r="EUU16" s="154"/>
      <c r="EUV16" s="154"/>
      <c r="EUW16" s="154"/>
      <c r="EUX16" s="154"/>
      <c r="EUY16" s="154"/>
      <c r="EUZ16" s="154"/>
      <c r="EVA16" s="154"/>
      <c r="EVB16" s="154"/>
      <c r="EVC16" s="154"/>
      <c r="EVD16" s="154"/>
      <c r="EVE16" s="154"/>
      <c r="EVF16" s="154"/>
      <c r="EVG16" s="154"/>
      <c r="EVH16" s="154"/>
      <c r="EVI16" s="154"/>
      <c r="EVJ16" s="154"/>
      <c r="EVK16" s="154"/>
      <c r="EVL16" s="154"/>
      <c r="EVM16" s="154"/>
      <c r="EVN16" s="154"/>
      <c r="EVO16" s="154"/>
      <c r="EVP16" s="154"/>
      <c r="EVQ16" s="154"/>
      <c r="EVR16" s="154"/>
      <c r="EVS16" s="154"/>
      <c r="EVT16" s="154"/>
      <c r="EVU16" s="154"/>
      <c r="EVV16" s="154"/>
      <c r="EVW16" s="154"/>
      <c r="EVX16" s="154"/>
      <c r="EVY16" s="154"/>
      <c r="EVZ16" s="154"/>
      <c r="EWA16" s="154"/>
      <c r="EWB16" s="154"/>
      <c r="EWC16" s="154"/>
      <c r="EWD16" s="154"/>
      <c r="EWE16" s="154"/>
      <c r="EWF16" s="154"/>
      <c r="EWG16" s="154"/>
      <c r="EWH16" s="154"/>
      <c r="EWI16" s="154"/>
      <c r="EWJ16" s="154"/>
      <c r="EWK16" s="154"/>
      <c r="EWL16" s="154"/>
      <c r="EWM16" s="154"/>
      <c r="EWN16" s="154"/>
      <c r="EWO16" s="154"/>
      <c r="EWP16" s="154"/>
      <c r="EWQ16" s="154"/>
      <c r="EWR16" s="154"/>
      <c r="EWS16" s="154"/>
      <c r="EWT16" s="154"/>
      <c r="EWU16" s="154"/>
      <c r="EWV16" s="154"/>
      <c r="EWW16" s="154"/>
      <c r="EWX16" s="154"/>
      <c r="EWY16" s="154"/>
      <c r="EWZ16" s="154"/>
      <c r="EXA16" s="154"/>
      <c r="EXB16" s="154"/>
      <c r="EXC16" s="154"/>
      <c r="EXD16" s="154"/>
      <c r="EXE16" s="154"/>
      <c r="EXF16" s="154"/>
      <c r="EXG16" s="154"/>
      <c r="EXH16" s="154"/>
      <c r="EXI16" s="154"/>
      <c r="EXJ16" s="154"/>
      <c r="EXK16" s="154"/>
      <c r="EXL16" s="154"/>
      <c r="EXM16" s="154"/>
      <c r="EXN16" s="154"/>
      <c r="EXO16" s="154"/>
      <c r="EXP16" s="154"/>
      <c r="EXQ16" s="154"/>
      <c r="EXR16" s="154"/>
      <c r="EXS16" s="154"/>
      <c r="EXT16" s="154"/>
      <c r="EXU16" s="154"/>
      <c r="EXV16" s="154"/>
      <c r="EXW16" s="154"/>
      <c r="EXX16" s="154"/>
      <c r="EXY16" s="154"/>
      <c r="EXZ16" s="154"/>
      <c r="EYA16" s="154"/>
      <c r="EYB16" s="154"/>
      <c r="EYC16" s="154"/>
      <c r="EYD16" s="154"/>
      <c r="EYE16" s="154"/>
      <c r="EYF16" s="154"/>
      <c r="EYG16" s="154"/>
      <c r="EYH16" s="154"/>
      <c r="EYI16" s="154"/>
      <c r="EYJ16" s="154"/>
      <c r="EYK16" s="154"/>
      <c r="EYL16" s="154"/>
      <c r="EYM16" s="154"/>
      <c r="EYN16" s="154"/>
      <c r="EYO16" s="154"/>
      <c r="EYP16" s="154"/>
      <c r="EYQ16" s="154"/>
      <c r="EYR16" s="154"/>
      <c r="EYS16" s="154"/>
      <c r="EYT16" s="154"/>
      <c r="EYU16" s="154"/>
      <c r="EYV16" s="154"/>
      <c r="EYW16" s="154"/>
      <c r="EYX16" s="154"/>
      <c r="EYY16" s="154"/>
      <c r="EYZ16" s="154"/>
      <c r="EZA16" s="154"/>
      <c r="EZB16" s="154"/>
      <c r="EZC16" s="154"/>
      <c r="EZD16" s="154"/>
      <c r="EZE16" s="154"/>
      <c r="EZF16" s="154"/>
      <c r="EZG16" s="154"/>
      <c r="EZH16" s="154"/>
      <c r="EZI16" s="154"/>
      <c r="EZJ16" s="154"/>
      <c r="EZK16" s="154"/>
      <c r="EZL16" s="154"/>
      <c r="EZM16" s="154"/>
      <c r="EZN16" s="154"/>
      <c r="EZO16" s="154"/>
      <c r="EZP16" s="154"/>
      <c r="EZQ16" s="154"/>
      <c r="EZR16" s="154"/>
      <c r="EZS16" s="154"/>
      <c r="EZT16" s="154"/>
      <c r="EZU16" s="154"/>
      <c r="EZV16" s="154"/>
      <c r="EZW16" s="154"/>
      <c r="EZX16" s="154"/>
      <c r="EZY16" s="154"/>
      <c r="EZZ16" s="154"/>
      <c r="FAA16" s="154"/>
      <c r="FAB16" s="154"/>
      <c r="FAC16" s="154"/>
      <c r="FAD16" s="154"/>
      <c r="FAE16" s="154"/>
      <c r="FAF16" s="154"/>
      <c r="FAG16" s="154"/>
      <c r="FAH16" s="154"/>
      <c r="FAI16" s="154"/>
      <c r="FAJ16" s="154"/>
      <c r="FAK16" s="154"/>
      <c r="FAL16" s="154"/>
      <c r="FAM16" s="154"/>
      <c r="FAN16" s="154"/>
      <c r="FAO16" s="154"/>
      <c r="FAP16" s="154"/>
      <c r="FAQ16" s="154"/>
      <c r="FAR16" s="154"/>
      <c r="FAS16" s="154"/>
      <c r="FAT16" s="154"/>
      <c r="FAU16" s="154"/>
      <c r="FAV16" s="154"/>
      <c r="FAW16" s="154"/>
      <c r="FAX16" s="154"/>
      <c r="FAY16" s="154"/>
      <c r="FAZ16" s="154"/>
      <c r="FBA16" s="154"/>
      <c r="FBB16" s="154"/>
      <c r="FBC16" s="154"/>
      <c r="FBD16" s="154"/>
      <c r="FBE16" s="154"/>
      <c r="FBF16" s="154"/>
      <c r="FBG16" s="154"/>
      <c r="FBH16" s="154"/>
      <c r="FBI16" s="154"/>
      <c r="FBJ16" s="154"/>
      <c r="FBK16" s="154"/>
      <c r="FBL16" s="154"/>
      <c r="FBM16" s="154"/>
      <c r="FBN16" s="154"/>
      <c r="FBO16" s="154"/>
      <c r="FBP16" s="154"/>
      <c r="FBQ16" s="154"/>
      <c r="FBR16" s="154"/>
      <c r="FBS16" s="154"/>
      <c r="FBT16" s="154"/>
      <c r="FBU16" s="154"/>
      <c r="FBV16" s="154"/>
      <c r="FBW16" s="154"/>
      <c r="FBX16" s="154"/>
      <c r="FBY16" s="154"/>
      <c r="FBZ16" s="154"/>
      <c r="FCA16" s="154"/>
      <c r="FCB16" s="154"/>
      <c r="FCC16" s="154"/>
      <c r="FCD16" s="154"/>
      <c r="FCE16" s="154"/>
      <c r="FCF16" s="154"/>
      <c r="FCG16" s="154"/>
      <c r="FCH16" s="154"/>
      <c r="FCI16" s="154"/>
      <c r="FCJ16" s="154"/>
      <c r="FCK16" s="154"/>
      <c r="FCL16" s="154"/>
      <c r="FCM16" s="154"/>
      <c r="FCN16" s="154"/>
      <c r="FCO16" s="154"/>
      <c r="FCP16" s="154"/>
      <c r="FCQ16" s="154"/>
      <c r="FCR16" s="154"/>
      <c r="FCS16" s="154"/>
      <c r="FCT16" s="154"/>
      <c r="FCU16" s="154"/>
      <c r="FCV16" s="154"/>
      <c r="FCW16" s="154"/>
      <c r="FCX16" s="154"/>
      <c r="FCY16" s="154"/>
      <c r="FCZ16" s="154"/>
      <c r="FDA16" s="154"/>
      <c r="FDB16" s="154"/>
      <c r="FDC16" s="154"/>
      <c r="FDD16" s="154"/>
      <c r="FDE16" s="154"/>
      <c r="FDF16" s="154"/>
      <c r="FDG16" s="154"/>
      <c r="FDH16" s="154"/>
      <c r="FDI16" s="154"/>
      <c r="FDJ16" s="154"/>
      <c r="FDK16" s="154"/>
      <c r="FDL16" s="154"/>
      <c r="FDM16" s="154"/>
      <c r="FDN16" s="154"/>
      <c r="FDO16" s="154"/>
      <c r="FDP16" s="154"/>
      <c r="FDQ16" s="154"/>
      <c r="FDR16" s="154"/>
      <c r="FDS16" s="154"/>
      <c r="FDT16" s="154"/>
      <c r="FDU16" s="154"/>
      <c r="FDV16" s="154"/>
      <c r="FDW16" s="154"/>
      <c r="FDX16" s="154"/>
      <c r="FDY16" s="154"/>
      <c r="FDZ16" s="154"/>
      <c r="FEA16" s="154"/>
      <c r="FEB16" s="154"/>
      <c r="FEC16" s="154"/>
      <c r="FED16" s="154"/>
      <c r="FEE16" s="154"/>
      <c r="FEF16" s="154"/>
      <c r="FEG16" s="154"/>
      <c r="FEH16" s="154"/>
      <c r="FEI16" s="154"/>
      <c r="FEJ16" s="154"/>
      <c r="FEK16" s="154"/>
      <c r="FEL16" s="154"/>
      <c r="FEM16" s="154"/>
      <c r="FEN16" s="154"/>
      <c r="FEO16" s="154"/>
      <c r="FEP16" s="154"/>
      <c r="FEQ16" s="154"/>
      <c r="FER16" s="154"/>
      <c r="FES16" s="154"/>
      <c r="FET16" s="154"/>
      <c r="FEU16" s="154"/>
      <c r="FEV16" s="154"/>
      <c r="FEW16" s="154"/>
      <c r="FEX16" s="154"/>
      <c r="FEY16" s="154"/>
      <c r="FEZ16" s="154"/>
      <c r="FFA16" s="154"/>
      <c r="FFB16" s="154"/>
      <c r="FFC16" s="154"/>
      <c r="FFD16" s="154"/>
      <c r="FFE16" s="154"/>
      <c r="FFF16" s="154"/>
      <c r="FFG16" s="154"/>
      <c r="FFH16" s="154"/>
      <c r="FFI16" s="154"/>
      <c r="FFJ16" s="154"/>
      <c r="FFK16" s="154"/>
      <c r="FFL16" s="154"/>
      <c r="FFM16" s="154"/>
      <c r="FFN16" s="154"/>
      <c r="FFO16" s="154"/>
      <c r="FFP16" s="154"/>
      <c r="FFQ16" s="154"/>
      <c r="FFR16" s="154"/>
      <c r="FFS16" s="154"/>
      <c r="FFT16" s="154"/>
      <c r="FFU16" s="154"/>
      <c r="FFV16" s="154"/>
      <c r="FFW16" s="154"/>
      <c r="FFX16" s="154"/>
      <c r="FFY16" s="154"/>
      <c r="FFZ16" s="154"/>
      <c r="FGA16" s="154"/>
      <c r="FGB16" s="154"/>
      <c r="FGC16" s="154"/>
      <c r="FGD16" s="154"/>
      <c r="FGE16" s="154"/>
      <c r="FGF16" s="154"/>
      <c r="FGG16" s="154"/>
      <c r="FGH16" s="154"/>
      <c r="FGI16" s="154"/>
      <c r="FGJ16" s="154"/>
      <c r="FGK16" s="154"/>
      <c r="FGL16" s="154"/>
      <c r="FGM16" s="154"/>
      <c r="FGN16" s="154"/>
      <c r="FGO16" s="154"/>
      <c r="FGP16" s="154"/>
      <c r="FGQ16" s="154"/>
      <c r="FGR16" s="154"/>
      <c r="FGS16" s="154"/>
      <c r="FGT16" s="154"/>
      <c r="FGU16" s="154"/>
      <c r="FGV16" s="154"/>
      <c r="FGW16" s="154"/>
      <c r="FGX16" s="154"/>
      <c r="FGY16" s="154"/>
      <c r="FGZ16" s="154"/>
      <c r="FHA16" s="154"/>
      <c r="FHB16" s="154"/>
      <c r="FHC16" s="154"/>
      <c r="FHD16" s="154"/>
      <c r="FHE16" s="154"/>
      <c r="FHF16" s="154"/>
      <c r="FHG16" s="154"/>
      <c r="FHH16" s="154"/>
      <c r="FHI16" s="154"/>
      <c r="FHJ16" s="154"/>
      <c r="FHK16" s="154"/>
      <c r="FHL16" s="154"/>
      <c r="FHM16" s="154"/>
      <c r="FHN16" s="154"/>
      <c r="FHO16" s="154"/>
      <c r="FHP16" s="154"/>
      <c r="FHQ16" s="154"/>
      <c r="FHR16" s="154"/>
      <c r="FHS16" s="154"/>
      <c r="FHT16" s="154"/>
      <c r="FHU16" s="154"/>
      <c r="FHV16" s="154"/>
      <c r="FHW16" s="154"/>
      <c r="FHX16" s="154"/>
      <c r="FHY16" s="154"/>
      <c r="FHZ16" s="154"/>
      <c r="FIA16" s="154"/>
      <c r="FIB16" s="154"/>
      <c r="FIC16" s="154"/>
      <c r="FID16" s="154"/>
      <c r="FIE16" s="154"/>
      <c r="FIF16" s="154"/>
      <c r="FIG16" s="154"/>
      <c r="FIH16" s="154"/>
      <c r="FII16" s="154"/>
      <c r="FIJ16" s="154"/>
      <c r="FIK16" s="154"/>
      <c r="FIL16" s="154"/>
      <c r="FIM16" s="154"/>
      <c r="FIN16" s="154"/>
      <c r="FIO16" s="154"/>
      <c r="FIP16" s="154"/>
      <c r="FIQ16" s="154"/>
      <c r="FIR16" s="154"/>
      <c r="FIS16" s="154"/>
      <c r="FIT16" s="154"/>
      <c r="FIU16" s="154"/>
      <c r="FIV16" s="154"/>
      <c r="FIW16" s="154"/>
      <c r="FIX16" s="154"/>
      <c r="FIY16" s="154"/>
      <c r="FIZ16" s="154"/>
      <c r="FJA16" s="154"/>
      <c r="FJB16" s="154"/>
      <c r="FJC16" s="154"/>
      <c r="FJD16" s="154"/>
      <c r="FJE16" s="154"/>
      <c r="FJF16" s="154"/>
      <c r="FJG16" s="154"/>
      <c r="FJH16" s="154"/>
      <c r="FJI16" s="154"/>
      <c r="FJJ16" s="154"/>
      <c r="FJK16" s="154"/>
      <c r="FJL16" s="154"/>
      <c r="FJM16" s="154"/>
      <c r="FJN16" s="154"/>
      <c r="FJO16" s="154"/>
      <c r="FJP16" s="154"/>
      <c r="FJQ16" s="154"/>
      <c r="FJR16" s="154"/>
      <c r="FJS16" s="154"/>
      <c r="FJT16" s="154"/>
      <c r="FJU16" s="154"/>
      <c r="FJV16" s="154"/>
      <c r="FJW16" s="154"/>
      <c r="FJX16" s="154"/>
      <c r="FJY16" s="154"/>
      <c r="FJZ16" s="154"/>
      <c r="FKA16" s="154"/>
      <c r="FKB16" s="154"/>
      <c r="FKC16" s="154"/>
      <c r="FKD16" s="154"/>
      <c r="FKE16" s="154"/>
      <c r="FKF16" s="154"/>
      <c r="FKG16" s="154"/>
      <c r="FKH16" s="154"/>
      <c r="FKI16" s="154"/>
      <c r="FKJ16" s="154"/>
      <c r="FKK16" s="154"/>
      <c r="FKL16" s="154"/>
      <c r="FKM16" s="154"/>
      <c r="FKN16" s="154"/>
      <c r="FKO16" s="154"/>
      <c r="FKP16" s="154"/>
      <c r="FKQ16" s="154"/>
      <c r="FKR16" s="154"/>
      <c r="FKS16" s="154"/>
      <c r="FKT16" s="154"/>
      <c r="FKU16" s="154"/>
      <c r="FKV16" s="154"/>
      <c r="FKW16" s="154"/>
      <c r="FKX16" s="154"/>
      <c r="FKY16" s="154"/>
      <c r="FKZ16" s="154"/>
      <c r="FLA16" s="154"/>
      <c r="FLB16" s="154"/>
      <c r="FLC16" s="154"/>
      <c r="FLD16" s="154"/>
      <c r="FLE16" s="154"/>
      <c r="FLF16" s="154"/>
      <c r="FLG16" s="154"/>
      <c r="FLH16" s="154"/>
      <c r="FLI16" s="154"/>
      <c r="FLJ16" s="154"/>
      <c r="FLK16" s="154"/>
      <c r="FLL16" s="154"/>
      <c r="FLM16" s="154"/>
      <c r="FLN16" s="154"/>
      <c r="FLO16" s="154"/>
      <c r="FLP16" s="154"/>
      <c r="FLQ16" s="154"/>
      <c r="FLR16" s="154"/>
      <c r="FLS16" s="154"/>
      <c r="FLT16" s="154"/>
      <c r="FLU16" s="154"/>
      <c r="FLV16" s="154"/>
      <c r="FLW16" s="154"/>
      <c r="FLX16" s="154"/>
      <c r="FLY16" s="154"/>
      <c r="FLZ16" s="154"/>
      <c r="FMA16" s="154"/>
      <c r="FMB16" s="154"/>
      <c r="FMC16" s="154"/>
      <c r="FMD16" s="154"/>
      <c r="FME16" s="154"/>
      <c r="FMF16" s="154"/>
      <c r="FMG16" s="154"/>
      <c r="FMH16" s="154"/>
      <c r="FMI16" s="154"/>
      <c r="FMJ16" s="154"/>
      <c r="FMK16" s="154"/>
      <c r="FML16" s="154"/>
      <c r="FMM16" s="154"/>
      <c r="FMN16" s="154"/>
      <c r="FMO16" s="154"/>
      <c r="FMP16" s="154"/>
      <c r="FMQ16" s="154"/>
      <c r="FMR16" s="154"/>
      <c r="FMS16" s="154"/>
      <c r="FMT16" s="154"/>
      <c r="FMU16" s="154"/>
      <c r="FMV16" s="154"/>
      <c r="FMW16" s="154"/>
      <c r="FMX16" s="154"/>
      <c r="FMY16" s="154"/>
      <c r="FMZ16" s="154"/>
      <c r="FNA16" s="154"/>
      <c r="FNB16" s="154"/>
      <c r="FNC16" s="154"/>
      <c r="FND16" s="154"/>
      <c r="FNE16" s="154"/>
      <c r="FNF16" s="154"/>
      <c r="FNG16" s="154"/>
      <c r="FNH16" s="154"/>
      <c r="FNI16" s="154"/>
      <c r="FNJ16" s="154"/>
      <c r="FNK16" s="154"/>
      <c r="FNL16" s="154"/>
      <c r="FNM16" s="154"/>
      <c r="FNN16" s="154"/>
      <c r="FNO16" s="154"/>
      <c r="FNP16" s="154"/>
      <c r="FNQ16" s="154"/>
      <c r="FNR16" s="154"/>
      <c r="FNS16" s="154"/>
      <c r="FNT16" s="154"/>
      <c r="FNU16" s="154"/>
      <c r="FNV16" s="154"/>
      <c r="FNW16" s="154"/>
      <c r="FNX16" s="154"/>
      <c r="FNY16" s="154"/>
      <c r="FNZ16" s="154"/>
      <c r="FOA16" s="154"/>
      <c r="FOB16" s="154"/>
      <c r="FOC16" s="154"/>
      <c r="FOD16" s="154"/>
      <c r="FOE16" s="154"/>
      <c r="FOF16" s="154"/>
      <c r="FOG16" s="154"/>
      <c r="FOH16" s="154"/>
      <c r="FOI16" s="154"/>
      <c r="FOJ16" s="154"/>
      <c r="FOK16" s="154"/>
      <c r="FOL16" s="154"/>
      <c r="FOM16" s="154"/>
      <c r="FON16" s="154"/>
      <c r="FOO16" s="154"/>
      <c r="FOP16" s="154"/>
      <c r="FOQ16" s="154"/>
      <c r="FOR16" s="154"/>
      <c r="FOS16" s="154"/>
      <c r="FOT16" s="154"/>
      <c r="FOU16" s="154"/>
      <c r="FOV16" s="154"/>
      <c r="FOW16" s="154"/>
      <c r="FOX16" s="154"/>
      <c r="FOY16" s="154"/>
      <c r="FOZ16" s="154"/>
      <c r="FPA16" s="154"/>
      <c r="FPB16" s="154"/>
      <c r="FPC16" s="154"/>
      <c r="FPD16" s="154"/>
      <c r="FPE16" s="154"/>
      <c r="FPF16" s="154"/>
      <c r="FPG16" s="154"/>
      <c r="FPH16" s="154"/>
      <c r="FPI16" s="154"/>
      <c r="FPJ16" s="154"/>
      <c r="FPK16" s="154"/>
      <c r="FPL16" s="154"/>
      <c r="FPM16" s="154"/>
      <c r="FPN16" s="154"/>
      <c r="FPO16" s="154"/>
      <c r="FPP16" s="154"/>
      <c r="FPQ16" s="154"/>
      <c r="FPR16" s="154"/>
      <c r="FPS16" s="154"/>
      <c r="FPT16" s="154"/>
      <c r="FPU16" s="154"/>
      <c r="FPV16" s="154"/>
      <c r="FPW16" s="154"/>
      <c r="FPX16" s="154"/>
      <c r="FPY16" s="154"/>
      <c r="FPZ16" s="154"/>
      <c r="FQA16" s="154"/>
      <c r="FQB16" s="154"/>
      <c r="FQC16" s="154"/>
      <c r="FQD16" s="154"/>
      <c r="FQE16" s="154"/>
      <c r="FQF16" s="154"/>
      <c r="FQG16" s="154"/>
      <c r="FQH16" s="154"/>
      <c r="FQI16" s="154"/>
      <c r="FQJ16" s="154"/>
      <c r="FQK16" s="154"/>
      <c r="FQL16" s="154"/>
      <c r="FQM16" s="154"/>
      <c r="FQN16" s="154"/>
      <c r="FQO16" s="154"/>
      <c r="FQP16" s="154"/>
      <c r="FQQ16" s="154"/>
      <c r="FQR16" s="154"/>
      <c r="FQS16" s="154"/>
      <c r="FQT16" s="154"/>
      <c r="FQU16" s="154"/>
      <c r="FQV16" s="154"/>
      <c r="FQW16" s="154"/>
      <c r="FQX16" s="154"/>
      <c r="FQY16" s="154"/>
      <c r="FQZ16" s="154"/>
      <c r="FRA16" s="154"/>
      <c r="FRB16" s="154"/>
      <c r="FRC16" s="154"/>
      <c r="FRD16" s="154"/>
      <c r="FRE16" s="154"/>
      <c r="FRF16" s="154"/>
      <c r="FRG16" s="154"/>
      <c r="FRH16" s="154"/>
      <c r="FRI16" s="154"/>
      <c r="FRJ16" s="154"/>
      <c r="FRK16" s="154"/>
      <c r="FRL16" s="154"/>
      <c r="FRM16" s="154"/>
      <c r="FRN16" s="154"/>
      <c r="FRO16" s="154"/>
      <c r="FRP16" s="154"/>
      <c r="FRQ16" s="154"/>
      <c r="FRR16" s="154"/>
      <c r="FRS16" s="154"/>
      <c r="FRT16" s="154"/>
      <c r="FRU16" s="154"/>
      <c r="FRV16" s="154"/>
      <c r="FRW16" s="154"/>
      <c r="FRX16" s="154"/>
      <c r="FRY16" s="154"/>
      <c r="FRZ16" s="154"/>
      <c r="FSA16" s="154"/>
      <c r="FSB16" s="154"/>
      <c r="FSC16" s="154"/>
      <c r="FSD16" s="154"/>
      <c r="FSE16" s="154"/>
      <c r="FSF16" s="154"/>
      <c r="FSG16" s="154"/>
      <c r="FSH16" s="154"/>
      <c r="FSI16" s="154"/>
      <c r="FSJ16" s="154"/>
      <c r="FSK16" s="154"/>
      <c r="FSL16" s="154"/>
      <c r="FSM16" s="154"/>
      <c r="FSN16" s="154"/>
      <c r="FSO16" s="154"/>
      <c r="FSP16" s="154"/>
      <c r="FSQ16" s="154"/>
      <c r="FSR16" s="154"/>
      <c r="FSS16" s="154"/>
      <c r="FST16" s="154"/>
      <c r="FSU16" s="154"/>
      <c r="FSV16" s="154"/>
      <c r="FSW16" s="154"/>
      <c r="FSX16" s="154"/>
      <c r="FSY16" s="154"/>
      <c r="FSZ16" s="154"/>
      <c r="FTA16" s="154"/>
      <c r="FTB16" s="154"/>
      <c r="FTC16" s="154"/>
      <c r="FTD16" s="154"/>
      <c r="FTE16" s="154"/>
      <c r="FTF16" s="154"/>
      <c r="FTG16" s="154"/>
      <c r="FTH16" s="154"/>
      <c r="FTI16" s="154"/>
      <c r="FTJ16" s="154"/>
      <c r="FTK16" s="154"/>
      <c r="FTL16" s="154"/>
      <c r="FTM16" s="154"/>
      <c r="FTN16" s="154"/>
      <c r="FTO16" s="154"/>
      <c r="FTP16" s="154"/>
      <c r="FTQ16" s="154"/>
      <c r="FTR16" s="154"/>
      <c r="FTS16" s="154"/>
      <c r="FTT16" s="154"/>
      <c r="FTU16" s="154"/>
      <c r="FTV16" s="154"/>
      <c r="FTW16" s="154"/>
      <c r="FTX16" s="154"/>
      <c r="FTY16" s="154"/>
      <c r="FTZ16" s="154"/>
      <c r="FUA16" s="154"/>
      <c r="FUB16" s="154"/>
      <c r="FUC16" s="154"/>
      <c r="FUD16" s="154"/>
      <c r="FUE16" s="154"/>
      <c r="FUF16" s="154"/>
      <c r="FUG16" s="154"/>
      <c r="FUH16" s="154"/>
      <c r="FUI16" s="154"/>
      <c r="FUJ16" s="154"/>
      <c r="FUK16" s="154"/>
      <c r="FUL16" s="154"/>
      <c r="FUM16" s="154"/>
      <c r="FUN16" s="154"/>
      <c r="FUO16" s="154"/>
      <c r="FUP16" s="154"/>
      <c r="FUQ16" s="154"/>
      <c r="FUR16" s="154"/>
      <c r="FUS16" s="154"/>
      <c r="FUT16" s="154"/>
      <c r="FUU16" s="154"/>
      <c r="FUV16" s="154"/>
      <c r="FUW16" s="154"/>
      <c r="FUX16" s="154"/>
      <c r="FUY16" s="154"/>
      <c r="FUZ16" s="154"/>
      <c r="FVA16" s="154"/>
      <c r="FVB16" s="154"/>
      <c r="FVC16" s="154"/>
      <c r="FVD16" s="154"/>
      <c r="FVE16" s="154"/>
      <c r="FVF16" s="154"/>
      <c r="FVG16" s="154"/>
      <c r="FVH16" s="154"/>
      <c r="FVI16" s="154"/>
      <c r="FVJ16" s="154"/>
      <c r="FVK16" s="154"/>
      <c r="FVL16" s="154"/>
      <c r="FVM16" s="154"/>
      <c r="FVN16" s="154"/>
      <c r="FVO16" s="154"/>
      <c r="FVP16" s="154"/>
      <c r="FVQ16" s="154"/>
      <c r="FVR16" s="154"/>
      <c r="FVS16" s="154"/>
      <c r="FVT16" s="154"/>
      <c r="FVU16" s="154"/>
      <c r="FVV16" s="154"/>
      <c r="FVW16" s="154"/>
      <c r="FVX16" s="154"/>
      <c r="FVY16" s="154"/>
      <c r="FVZ16" s="154"/>
      <c r="FWA16" s="154"/>
      <c r="FWB16" s="154"/>
      <c r="FWC16" s="154"/>
      <c r="FWD16" s="154"/>
      <c r="FWE16" s="154"/>
      <c r="FWF16" s="154"/>
      <c r="FWG16" s="154"/>
      <c r="FWH16" s="154"/>
      <c r="FWI16" s="154"/>
      <c r="FWJ16" s="154"/>
      <c r="FWK16" s="154"/>
      <c r="FWL16" s="154"/>
      <c r="FWM16" s="154"/>
      <c r="FWN16" s="154"/>
      <c r="FWO16" s="154"/>
      <c r="FWP16" s="154"/>
      <c r="FWQ16" s="154"/>
      <c r="FWR16" s="154"/>
      <c r="FWS16" s="154"/>
      <c r="FWT16" s="154"/>
      <c r="FWU16" s="154"/>
      <c r="FWV16" s="154"/>
      <c r="FWW16" s="154"/>
      <c r="FWX16" s="154"/>
      <c r="FWY16" s="154"/>
      <c r="FWZ16" s="154"/>
      <c r="FXA16" s="154"/>
      <c r="FXB16" s="154"/>
      <c r="FXC16" s="154"/>
      <c r="FXD16" s="154"/>
      <c r="FXE16" s="154"/>
      <c r="FXF16" s="154"/>
      <c r="FXG16" s="154"/>
      <c r="FXH16" s="154"/>
      <c r="FXI16" s="154"/>
      <c r="FXJ16" s="154"/>
      <c r="FXK16" s="154"/>
      <c r="FXL16" s="154"/>
      <c r="FXM16" s="154"/>
      <c r="FXN16" s="154"/>
      <c r="FXO16" s="154"/>
      <c r="FXP16" s="154"/>
      <c r="FXQ16" s="154"/>
      <c r="FXR16" s="154"/>
      <c r="FXS16" s="154"/>
      <c r="FXT16" s="154"/>
      <c r="FXU16" s="154"/>
      <c r="FXV16" s="154"/>
      <c r="FXW16" s="154"/>
      <c r="FXX16" s="154"/>
      <c r="FXY16" s="154"/>
      <c r="FXZ16" s="154"/>
      <c r="FYA16" s="154"/>
      <c r="FYB16" s="154"/>
      <c r="FYC16" s="154"/>
      <c r="FYD16" s="154"/>
      <c r="FYE16" s="154"/>
      <c r="FYF16" s="154"/>
      <c r="FYG16" s="154"/>
      <c r="FYH16" s="154"/>
      <c r="FYI16" s="154"/>
      <c r="FYJ16" s="154"/>
      <c r="FYK16" s="154"/>
      <c r="FYL16" s="154"/>
      <c r="FYM16" s="154"/>
      <c r="FYN16" s="154"/>
      <c r="FYO16" s="154"/>
      <c r="FYP16" s="154"/>
      <c r="FYQ16" s="154"/>
      <c r="FYR16" s="154"/>
      <c r="FYS16" s="154"/>
      <c r="FYT16" s="154"/>
      <c r="FYU16" s="154"/>
      <c r="FYV16" s="154"/>
      <c r="FYW16" s="154"/>
      <c r="FYX16" s="154"/>
      <c r="FYY16" s="154"/>
      <c r="FYZ16" s="154"/>
      <c r="FZA16" s="154"/>
      <c r="FZB16" s="154"/>
      <c r="FZC16" s="154"/>
      <c r="FZD16" s="154"/>
      <c r="FZE16" s="154"/>
      <c r="FZF16" s="154"/>
      <c r="FZG16" s="154"/>
      <c r="FZH16" s="154"/>
      <c r="FZI16" s="154"/>
      <c r="FZJ16" s="154"/>
      <c r="FZK16" s="154"/>
      <c r="FZL16" s="154"/>
      <c r="FZM16" s="154"/>
      <c r="FZN16" s="154"/>
      <c r="FZO16" s="154"/>
      <c r="FZP16" s="154"/>
      <c r="FZQ16" s="154"/>
      <c r="FZR16" s="154"/>
      <c r="FZS16" s="154"/>
      <c r="FZT16" s="154"/>
      <c r="FZU16" s="154"/>
      <c r="FZV16" s="154"/>
      <c r="FZW16" s="154"/>
      <c r="FZX16" s="154"/>
      <c r="FZY16" s="154"/>
      <c r="FZZ16" s="154"/>
      <c r="GAA16" s="154"/>
      <c r="GAB16" s="154"/>
      <c r="GAC16" s="154"/>
      <c r="GAD16" s="154"/>
      <c r="GAE16" s="154"/>
      <c r="GAF16" s="154"/>
      <c r="GAG16" s="154"/>
      <c r="GAH16" s="154"/>
      <c r="GAI16" s="154"/>
      <c r="GAJ16" s="154"/>
      <c r="GAK16" s="154"/>
      <c r="GAL16" s="154"/>
      <c r="GAM16" s="154"/>
      <c r="GAN16" s="154"/>
      <c r="GAO16" s="154"/>
      <c r="GAP16" s="154"/>
      <c r="GAQ16" s="154"/>
      <c r="GAR16" s="154"/>
      <c r="GAS16" s="154"/>
      <c r="GAT16" s="154"/>
      <c r="GAU16" s="154"/>
      <c r="GAV16" s="154"/>
      <c r="GAW16" s="154"/>
      <c r="GAX16" s="154"/>
      <c r="GAY16" s="154"/>
      <c r="GAZ16" s="154"/>
      <c r="GBA16" s="154"/>
      <c r="GBB16" s="154"/>
      <c r="GBC16" s="154"/>
      <c r="GBD16" s="154"/>
      <c r="GBE16" s="154"/>
      <c r="GBF16" s="154"/>
      <c r="GBG16" s="154"/>
      <c r="GBH16" s="154"/>
      <c r="GBI16" s="154"/>
      <c r="GBJ16" s="154"/>
      <c r="GBK16" s="154"/>
      <c r="GBL16" s="154"/>
      <c r="GBM16" s="154"/>
      <c r="GBN16" s="154"/>
      <c r="GBO16" s="154"/>
      <c r="GBP16" s="154"/>
      <c r="GBQ16" s="154"/>
      <c r="GBR16" s="154"/>
      <c r="GBS16" s="154"/>
      <c r="GBT16" s="154"/>
      <c r="GBU16" s="154"/>
      <c r="GBV16" s="154"/>
      <c r="GBW16" s="154"/>
      <c r="GBX16" s="154"/>
      <c r="GBY16" s="154"/>
      <c r="GBZ16" s="154"/>
      <c r="GCA16" s="154"/>
      <c r="GCB16" s="154"/>
      <c r="GCC16" s="154"/>
      <c r="GCD16" s="154"/>
      <c r="GCE16" s="154"/>
      <c r="GCF16" s="154"/>
      <c r="GCG16" s="154"/>
      <c r="GCH16" s="154"/>
      <c r="GCI16" s="154"/>
      <c r="GCJ16" s="154"/>
      <c r="GCK16" s="154"/>
      <c r="GCL16" s="154"/>
      <c r="GCM16" s="154"/>
      <c r="GCN16" s="154"/>
      <c r="GCO16" s="154"/>
      <c r="GCP16" s="154"/>
      <c r="GCQ16" s="154"/>
      <c r="GCR16" s="154"/>
      <c r="GCS16" s="154"/>
      <c r="GCT16" s="154"/>
      <c r="GCU16" s="154"/>
      <c r="GCV16" s="154"/>
      <c r="GCW16" s="154"/>
      <c r="GCX16" s="154"/>
      <c r="GCY16" s="154"/>
      <c r="GCZ16" s="154"/>
      <c r="GDA16" s="154"/>
      <c r="GDB16" s="154"/>
      <c r="GDC16" s="154"/>
      <c r="GDD16" s="154"/>
      <c r="GDE16" s="154"/>
      <c r="GDF16" s="154"/>
      <c r="GDG16" s="154"/>
      <c r="GDH16" s="154"/>
      <c r="GDI16" s="154"/>
      <c r="GDJ16" s="154"/>
      <c r="GDK16" s="154"/>
      <c r="GDL16" s="154"/>
      <c r="GDM16" s="154"/>
      <c r="GDN16" s="154"/>
      <c r="GDO16" s="154"/>
      <c r="GDP16" s="154"/>
      <c r="GDQ16" s="154"/>
      <c r="GDR16" s="154"/>
      <c r="GDS16" s="154"/>
      <c r="GDT16" s="154"/>
      <c r="GDU16" s="154"/>
      <c r="GDV16" s="154"/>
      <c r="GDW16" s="154"/>
      <c r="GDX16" s="154"/>
      <c r="GDY16" s="154"/>
      <c r="GDZ16" s="154"/>
      <c r="GEA16" s="154"/>
      <c r="GEB16" s="154"/>
      <c r="GEC16" s="154"/>
      <c r="GED16" s="154"/>
      <c r="GEE16" s="154"/>
      <c r="GEF16" s="154"/>
      <c r="GEG16" s="154"/>
      <c r="GEH16" s="154"/>
      <c r="GEI16" s="154"/>
      <c r="GEJ16" s="154"/>
      <c r="GEK16" s="154"/>
      <c r="GEL16" s="154"/>
      <c r="GEM16" s="154"/>
      <c r="GEN16" s="154"/>
      <c r="GEO16" s="154"/>
      <c r="GEP16" s="154"/>
      <c r="GEQ16" s="154"/>
      <c r="GER16" s="154"/>
      <c r="GES16" s="154"/>
      <c r="GET16" s="154"/>
      <c r="GEU16" s="154"/>
      <c r="GEV16" s="154"/>
      <c r="GEW16" s="154"/>
      <c r="GEX16" s="154"/>
      <c r="GEY16" s="154"/>
      <c r="GEZ16" s="154"/>
      <c r="GFA16" s="154"/>
      <c r="GFB16" s="154"/>
      <c r="GFC16" s="154"/>
      <c r="GFD16" s="154"/>
      <c r="GFE16" s="154"/>
      <c r="GFF16" s="154"/>
      <c r="GFG16" s="154"/>
      <c r="GFH16" s="154"/>
      <c r="GFI16" s="154"/>
      <c r="GFJ16" s="154"/>
      <c r="GFK16" s="154"/>
      <c r="GFL16" s="154"/>
      <c r="GFM16" s="154"/>
      <c r="GFN16" s="154"/>
      <c r="GFO16" s="154"/>
      <c r="GFP16" s="154"/>
      <c r="GFQ16" s="154"/>
      <c r="GFR16" s="154"/>
      <c r="GFS16" s="154"/>
      <c r="GFT16" s="154"/>
      <c r="GFU16" s="154"/>
      <c r="GFV16" s="154"/>
      <c r="GFW16" s="154"/>
      <c r="GFX16" s="154"/>
      <c r="GFY16" s="154"/>
      <c r="GFZ16" s="154"/>
      <c r="GGA16" s="154"/>
      <c r="GGB16" s="154"/>
      <c r="GGC16" s="154"/>
      <c r="GGD16" s="154"/>
      <c r="GGE16" s="154"/>
      <c r="GGF16" s="154"/>
      <c r="GGG16" s="154"/>
      <c r="GGH16" s="154"/>
      <c r="GGI16" s="154"/>
      <c r="GGJ16" s="154"/>
      <c r="GGK16" s="154"/>
      <c r="GGL16" s="154"/>
      <c r="GGM16" s="154"/>
      <c r="GGN16" s="154"/>
      <c r="GGO16" s="154"/>
      <c r="GGP16" s="154"/>
      <c r="GGQ16" s="154"/>
      <c r="GGR16" s="154"/>
      <c r="GGS16" s="154"/>
      <c r="GGT16" s="154"/>
      <c r="GGU16" s="154"/>
      <c r="GGV16" s="154"/>
      <c r="GGW16" s="154"/>
      <c r="GGX16" s="154"/>
      <c r="GGY16" s="154"/>
      <c r="GGZ16" s="154"/>
      <c r="GHA16" s="154"/>
      <c r="GHB16" s="154"/>
      <c r="GHC16" s="154"/>
      <c r="GHD16" s="154"/>
      <c r="GHE16" s="154"/>
      <c r="GHF16" s="154"/>
      <c r="GHG16" s="154"/>
      <c r="GHH16" s="154"/>
      <c r="GHI16" s="154"/>
      <c r="GHJ16" s="154"/>
      <c r="GHK16" s="154"/>
      <c r="GHL16" s="154"/>
      <c r="GHM16" s="154"/>
      <c r="GHN16" s="154"/>
      <c r="GHO16" s="154"/>
      <c r="GHP16" s="154"/>
      <c r="GHQ16" s="154"/>
      <c r="GHR16" s="154"/>
      <c r="GHS16" s="154"/>
      <c r="GHT16" s="154"/>
      <c r="GHU16" s="154"/>
      <c r="GHV16" s="154"/>
      <c r="GHW16" s="154"/>
      <c r="GHX16" s="154"/>
      <c r="GHY16" s="154"/>
      <c r="GHZ16" s="154"/>
      <c r="GIA16" s="154"/>
      <c r="GIB16" s="154"/>
      <c r="GIC16" s="154"/>
      <c r="GID16" s="154"/>
      <c r="GIE16" s="154"/>
      <c r="GIF16" s="154"/>
      <c r="GIG16" s="154"/>
      <c r="GIH16" s="154"/>
      <c r="GII16" s="154"/>
      <c r="GIJ16" s="154"/>
      <c r="GIK16" s="154"/>
      <c r="GIL16" s="154"/>
      <c r="GIM16" s="154"/>
      <c r="GIN16" s="154"/>
      <c r="GIO16" s="154"/>
      <c r="GIP16" s="154"/>
      <c r="GIQ16" s="154"/>
      <c r="GIR16" s="154"/>
      <c r="GIS16" s="154"/>
      <c r="GIT16" s="154"/>
      <c r="GIU16" s="154"/>
      <c r="GIV16" s="154"/>
      <c r="GIW16" s="154"/>
      <c r="GIX16" s="154"/>
      <c r="GIY16" s="154"/>
      <c r="GIZ16" s="154"/>
      <c r="GJA16" s="154"/>
      <c r="GJB16" s="154"/>
      <c r="GJC16" s="154"/>
      <c r="GJD16" s="154"/>
      <c r="GJE16" s="154"/>
      <c r="GJF16" s="154"/>
      <c r="GJG16" s="154"/>
      <c r="GJH16" s="154"/>
      <c r="GJI16" s="154"/>
      <c r="GJJ16" s="154"/>
      <c r="GJK16" s="154"/>
      <c r="GJL16" s="154"/>
      <c r="GJM16" s="154"/>
      <c r="GJN16" s="154"/>
      <c r="GJO16" s="154"/>
      <c r="GJP16" s="154"/>
      <c r="GJQ16" s="154"/>
      <c r="GJR16" s="154"/>
      <c r="GJS16" s="154"/>
      <c r="GJT16" s="154"/>
      <c r="GJU16" s="154"/>
      <c r="GJV16" s="154"/>
      <c r="GJW16" s="154"/>
      <c r="GJX16" s="154"/>
      <c r="GJY16" s="154"/>
      <c r="GJZ16" s="154"/>
      <c r="GKA16" s="154"/>
      <c r="GKB16" s="154"/>
      <c r="GKC16" s="154"/>
      <c r="GKD16" s="154"/>
      <c r="GKE16" s="154"/>
      <c r="GKF16" s="154"/>
      <c r="GKG16" s="154"/>
      <c r="GKH16" s="154"/>
      <c r="GKI16" s="154"/>
      <c r="GKJ16" s="154"/>
      <c r="GKK16" s="154"/>
      <c r="GKL16" s="154"/>
      <c r="GKM16" s="154"/>
      <c r="GKN16" s="154"/>
      <c r="GKO16" s="154"/>
      <c r="GKP16" s="154"/>
      <c r="GKQ16" s="154"/>
      <c r="GKR16" s="154"/>
      <c r="GKS16" s="154"/>
      <c r="GKT16" s="154"/>
      <c r="GKU16" s="154"/>
      <c r="GKV16" s="154"/>
      <c r="GKW16" s="154"/>
      <c r="GKX16" s="154"/>
      <c r="GKY16" s="154"/>
      <c r="GKZ16" s="154"/>
      <c r="GLA16" s="154"/>
      <c r="GLB16" s="154"/>
      <c r="GLC16" s="154"/>
      <c r="GLD16" s="154"/>
      <c r="GLE16" s="154"/>
      <c r="GLF16" s="154"/>
      <c r="GLG16" s="154"/>
      <c r="GLH16" s="154"/>
      <c r="GLI16" s="154"/>
      <c r="GLJ16" s="154"/>
      <c r="GLK16" s="154"/>
      <c r="GLL16" s="154"/>
      <c r="GLM16" s="154"/>
      <c r="GLN16" s="154"/>
      <c r="GLO16" s="154"/>
      <c r="GLP16" s="154"/>
      <c r="GLQ16" s="154"/>
      <c r="GLR16" s="154"/>
      <c r="GLS16" s="154"/>
      <c r="GLT16" s="154"/>
      <c r="GLU16" s="154"/>
      <c r="GLV16" s="154"/>
      <c r="GLW16" s="154"/>
      <c r="GLX16" s="154"/>
      <c r="GLY16" s="154"/>
      <c r="GLZ16" s="154"/>
      <c r="GMA16" s="154"/>
      <c r="GMB16" s="154"/>
      <c r="GMC16" s="154"/>
      <c r="GMD16" s="154"/>
      <c r="GME16" s="154"/>
      <c r="GMF16" s="154"/>
      <c r="GMG16" s="154"/>
      <c r="GMH16" s="154"/>
      <c r="GMI16" s="154"/>
      <c r="GMJ16" s="154"/>
      <c r="GMK16" s="154"/>
      <c r="GML16" s="154"/>
      <c r="GMM16" s="154"/>
      <c r="GMN16" s="154"/>
      <c r="GMO16" s="154"/>
      <c r="GMP16" s="154"/>
      <c r="GMQ16" s="154"/>
      <c r="GMR16" s="154"/>
      <c r="GMS16" s="154"/>
      <c r="GMT16" s="154"/>
      <c r="GMU16" s="154"/>
      <c r="GMV16" s="154"/>
      <c r="GMW16" s="154"/>
      <c r="GMX16" s="154"/>
      <c r="GMY16" s="154"/>
      <c r="GMZ16" s="154"/>
      <c r="GNA16" s="154"/>
      <c r="GNB16" s="154"/>
      <c r="GNC16" s="154"/>
      <c r="GND16" s="154"/>
      <c r="GNE16" s="154"/>
      <c r="GNF16" s="154"/>
      <c r="GNG16" s="154"/>
      <c r="GNH16" s="154"/>
      <c r="GNI16" s="154"/>
      <c r="GNJ16" s="154"/>
      <c r="GNK16" s="154"/>
      <c r="GNL16" s="154"/>
      <c r="GNM16" s="154"/>
      <c r="GNN16" s="154"/>
      <c r="GNO16" s="154"/>
      <c r="GNP16" s="154"/>
      <c r="GNQ16" s="154"/>
      <c r="GNR16" s="154"/>
      <c r="GNS16" s="154"/>
      <c r="GNT16" s="154"/>
      <c r="GNU16" s="154"/>
      <c r="GNV16" s="154"/>
      <c r="GNW16" s="154"/>
      <c r="GNX16" s="154"/>
      <c r="GNY16" s="154"/>
      <c r="GNZ16" s="154"/>
      <c r="GOA16" s="154"/>
      <c r="GOB16" s="154"/>
      <c r="GOC16" s="154"/>
      <c r="GOD16" s="154"/>
      <c r="GOE16" s="154"/>
      <c r="GOF16" s="154"/>
      <c r="GOG16" s="154"/>
      <c r="GOH16" s="154"/>
      <c r="GOI16" s="154"/>
      <c r="GOJ16" s="154"/>
      <c r="GOK16" s="154"/>
      <c r="GOL16" s="154"/>
      <c r="GOM16" s="154"/>
      <c r="GON16" s="154"/>
      <c r="GOO16" s="154"/>
      <c r="GOP16" s="154"/>
      <c r="GOQ16" s="154"/>
      <c r="GOR16" s="154"/>
      <c r="GOS16" s="154"/>
      <c r="GOT16" s="154"/>
      <c r="GOU16" s="154"/>
      <c r="GOV16" s="154"/>
      <c r="GOW16" s="154"/>
      <c r="GOX16" s="154"/>
      <c r="GOY16" s="154"/>
      <c r="GOZ16" s="154"/>
      <c r="GPA16" s="154"/>
      <c r="GPB16" s="154"/>
      <c r="GPC16" s="154"/>
      <c r="GPD16" s="154"/>
      <c r="GPE16" s="154"/>
      <c r="GPF16" s="154"/>
      <c r="GPG16" s="154"/>
      <c r="GPH16" s="154"/>
      <c r="GPI16" s="154"/>
      <c r="GPJ16" s="154"/>
      <c r="GPK16" s="154"/>
      <c r="GPL16" s="154"/>
      <c r="GPM16" s="154"/>
      <c r="GPN16" s="154"/>
      <c r="GPO16" s="154"/>
      <c r="GPP16" s="154"/>
      <c r="GPQ16" s="154"/>
      <c r="GPR16" s="154"/>
      <c r="GPS16" s="154"/>
      <c r="GPT16" s="154"/>
      <c r="GPU16" s="154"/>
      <c r="GPV16" s="154"/>
      <c r="GPW16" s="154"/>
      <c r="GPX16" s="154"/>
      <c r="GPY16" s="154"/>
      <c r="GPZ16" s="154"/>
      <c r="GQA16" s="154"/>
      <c r="GQB16" s="154"/>
      <c r="GQC16" s="154"/>
      <c r="GQD16" s="154"/>
      <c r="GQE16" s="154"/>
      <c r="GQF16" s="154"/>
      <c r="GQG16" s="154"/>
      <c r="GQH16" s="154"/>
      <c r="GQI16" s="154"/>
      <c r="GQJ16" s="154"/>
      <c r="GQK16" s="154"/>
      <c r="GQL16" s="154"/>
      <c r="GQM16" s="154"/>
      <c r="GQN16" s="154"/>
      <c r="GQO16" s="154"/>
      <c r="GQP16" s="154"/>
      <c r="GQQ16" s="154"/>
      <c r="GQR16" s="154"/>
      <c r="GQS16" s="154"/>
      <c r="GQT16" s="154"/>
      <c r="GQU16" s="154"/>
      <c r="GQV16" s="154"/>
      <c r="GQW16" s="154"/>
      <c r="GQX16" s="154"/>
      <c r="GQY16" s="154"/>
      <c r="GQZ16" s="154"/>
      <c r="GRA16" s="154"/>
      <c r="GRB16" s="154"/>
      <c r="GRC16" s="154"/>
      <c r="GRD16" s="154"/>
      <c r="GRE16" s="154"/>
      <c r="GRF16" s="154"/>
      <c r="GRG16" s="154"/>
      <c r="GRH16" s="154"/>
      <c r="GRI16" s="154"/>
      <c r="GRJ16" s="154"/>
      <c r="GRK16" s="154"/>
      <c r="GRL16" s="154"/>
      <c r="GRM16" s="154"/>
      <c r="GRN16" s="154"/>
      <c r="GRO16" s="154"/>
      <c r="GRP16" s="154"/>
      <c r="GRQ16" s="154"/>
      <c r="GRR16" s="154"/>
      <c r="GRS16" s="154"/>
      <c r="GRT16" s="154"/>
      <c r="GRU16" s="154"/>
      <c r="GRV16" s="154"/>
      <c r="GRW16" s="154"/>
      <c r="GRX16" s="154"/>
      <c r="GRY16" s="154"/>
      <c r="GRZ16" s="154"/>
      <c r="GSA16" s="154"/>
      <c r="GSB16" s="154"/>
      <c r="GSC16" s="154"/>
      <c r="GSD16" s="154"/>
      <c r="GSE16" s="154"/>
      <c r="GSF16" s="154"/>
      <c r="GSG16" s="154"/>
      <c r="GSH16" s="154"/>
      <c r="GSI16" s="154"/>
      <c r="GSJ16" s="154"/>
      <c r="GSK16" s="154"/>
      <c r="GSL16" s="154"/>
      <c r="GSM16" s="154"/>
      <c r="GSN16" s="154"/>
      <c r="GSO16" s="154"/>
      <c r="GSP16" s="154"/>
      <c r="GSQ16" s="154"/>
      <c r="GSR16" s="154"/>
      <c r="GSS16" s="154"/>
      <c r="GST16" s="154"/>
      <c r="GSU16" s="154"/>
      <c r="GSV16" s="154"/>
      <c r="GSW16" s="154"/>
      <c r="GSX16" s="154"/>
      <c r="GSY16" s="154"/>
      <c r="GSZ16" s="154"/>
      <c r="GTA16" s="154"/>
      <c r="GTB16" s="154"/>
      <c r="GTC16" s="154"/>
      <c r="GTD16" s="154"/>
      <c r="GTE16" s="154"/>
      <c r="GTF16" s="154"/>
      <c r="GTG16" s="154"/>
      <c r="GTH16" s="154"/>
      <c r="GTI16" s="154"/>
      <c r="GTJ16" s="154"/>
      <c r="GTK16" s="154"/>
      <c r="GTL16" s="154"/>
      <c r="GTM16" s="154"/>
      <c r="GTN16" s="154"/>
      <c r="GTO16" s="154"/>
      <c r="GTP16" s="154"/>
      <c r="GTQ16" s="154"/>
      <c r="GTR16" s="154"/>
      <c r="GTS16" s="154"/>
      <c r="GTT16" s="154"/>
      <c r="GTU16" s="154"/>
      <c r="GTV16" s="154"/>
      <c r="GTW16" s="154"/>
      <c r="GTX16" s="154"/>
      <c r="GTY16" s="154"/>
      <c r="GTZ16" s="154"/>
      <c r="GUA16" s="154"/>
      <c r="GUB16" s="154"/>
      <c r="GUC16" s="154"/>
      <c r="GUD16" s="154"/>
      <c r="GUE16" s="154"/>
      <c r="GUF16" s="154"/>
      <c r="GUG16" s="154"/>
      <c r="GUH16" s="154"/>
      <c r="GUI16" s="154"/>
      <c r="GUJ16" s="154"/>
      <c r="GUK16" s="154"/>
      <c r="GUL16" s="154"/>
      <c r="GUM16" s="154"/>
      <c r="GUN16" s="154"/>
      <c r="GUO16" s="154"/>
      <c r="GUP16" s="154"/>
      <c r="GUQ16" s="154"/>
      <c r="GUR16" s="154"/>
      <c r="GUS16" s="154"/>
      <c r="GUT16" s="154"/>
      <c r="GUU16" s="154"/>
      <c r="GUV16" s="154"/>
      <c r="GUW16" s="154"/>
      <c r="GUX16" s="154"/>
      <c r="GUY16" s="154"/>
      <c r="GUZ16" s="154"/>
      <c r="GVA16" s="154"/>
      <c r="GVB16" s="154"/>
      <c r="GVC16" s="154"/>
      <c r="GVD16" s="154"/>
      <c r="GVE16" s="154"/>
      <c r="GVF16" s="154"/>
      <c r="GVG16" s="154"/>
      <c r="GVH16" s="154"/>
      <c r="GVI16" s="154"/>
      <c r="GVJ16" s="154"/>
      <c r="GVK16" s="154"/>
      <c r="GVL16" s="154"/>
      <c r="GVM16" s="154"/>
      <c r="GVN16" s="154"/>
      <c r="GVO16" s="154"/>
      <c r="GVP16" s="154"/>
      <c r="GVQ16" s="154"/>
      <c r="GVR16" s="154"/>
      <c r="GVS16" s="154"/>
      <c r="GVT16" s="154"/>
      <c r="GVU16" s="154"/>
      <c r="GVV16" s="154"/>
      <c r="GVW16" s="154"/>
      <c r="GVX16" s="154"/>
      <c r="GVY16" s="154"/>
      <c r="GVZ16" s="154"/>
      <c r="GWA16" s="154"/>
      <c r="GWB16" s="154"/>
      <c r="GWC16" s="154"/>
      <c r="GWD16" s="154"/>
      <c r="GWE16" s="154"/>
      <c r="GWF16" s="154"/>
      <c r="GWG16" s="154"/>
      <c r="GWH16" s="154"/>
      <c r="GWI16" s="154"/>
      <c r="GWJ16" s="154"/>
      <c r="GWK16" s="154"/>
      <c r="GWL16" s="154"/>
      <c r="GWM16" s="154"/>
      <c r="GWN16" s="154"/>
      <c r="GWO16" s="154"/>
      <c r="GWP16" s="154"/>
      <c r="GWQ16" s="154"/>
      <c r="GWR16" s="154"/>
      <c r="GWS16" s="154"/>
      <c r="GWT16" s="154"/>
      <c r="GWU16" s="154"/>
      <c r="GWV16" s="154"/>
      <c r="GWW16" s="154"/>
      <c r="GWX16" s="154"/>
      <c r="GWY16" s="154"/>
      <c r="GWZ16" s="154"/>
      <c r="GXA16" s="154"/>
      <c r="GXB16" s="154"/>
      <c r="GXC16" s="154"/>
      <c r="GXD16" s="154"/>
      <c r="GXE16" s="154"/>
      <c r="GXF16" s="154"/>
      <c r="GXG16" s="154"/>
      <c r="GXH16" s="154"/>
      <c r="GXI16" s="154"/>
      <c r="GXJ16" s="154"/>
      <c r="GXK16" s="154"/>
      <c r="GXL16" s="154"/>
      <c r="GXM16" s="154"/>
      <c r="GXN16" s="154"/>
      <c r="GXO16" s="154"/>
      <c r="GXP16" s="154"/>
      <c r="GXQ16" s="154"/>
      <c r="GXR16" s="154"/>
      <c r="GXS16" s="154"/>
      <c r="GXT16" s="154"/>
      <c r="GXU16" s="154"/>
      <c r="GXV16" s="154"/>
      <c r="GXW16" s="154"/>
      <c r="GXX16" s="154"/>
      <c r="GXY16" s="154"/>
      <c r="GXZ16" s="154"/>
      <c r="GYA16" s="154"/>
      <c r="GYB16" s="154"/>
      <c r="GYC16" s="154"/>
      <c r="GYD16" s="154"/>
      <c r="GYE16" s="154"/>
      <c r="GYF16" s="154"/>
      <c r="GYG16" s="154"/>
      <c r="GYH16" s="154"/>
      <c r="GYI16" s="154"/>
      <c r="GYJ16" s="154"/>
      <c r="GYK16" s="154"/>
      <c r="GYL16" s="154"/>
      <c r="GYM16" s="154"/>
      <c r="GYN16" s="154"/>
      <c r="GYO16" s="154"/>
      <c r="GYP16" s="154"/>
      <c r="GYQ16" s="154"/>
      <c r="GYR16" s="154"/>
      <c r="GYS16" s="154"/>
      <c r="GYT16" s="154"/>
      <c r="GYU16" s="154"/>
      <c r="GYV16" s="154"/>
      <c r="GYW16" s="154"/>
      <c r="GYX16" s="154"/>
      <c r="GYY16" s="154"/>
      <c r="GYZ16" s="154"/>
      <c r="GZA16" s="154"/>
      <c r="GZB16" s="154"/>
      <c r="GZC16" s="154"/>
      <c r="GZD16" s="154"/>
      <c r="GZE16" s="154"/>
      <c r="GZF16" s="154"/>
      <c r="GZG16" s="154"/>
      <c r="GZH16" s="154"/>
      <c r="GZI16" s="154"/>
      <c r="GZJ16" s="154"/>
      <c r="GZK16" s="154"/>
      <c r="GZL16" s="154"/>
      <c r="GZM16" s="154"/>
      <c r="GZN16" s="154"/>
      <c r="GZO16" s="154"/>
      <c r="GZP16" s="154"/>
      <c r="GZQ16" s="154"/>
      <c r="GZR16" s="154"/>
      <c r="GZS16" s="154"/>
      <c r="GZT16" s="154"/>
      <c r="GZU16" s="154"/>
      <c r="GZV16" s="154"/>
      <c r="GZW16" s="154"/>
      <c r="GZX16" s="154"/>
      <c r="GZY16" s="154"/>
      <c r="GZZ16" s="154"/>
      <c r="HAA16" s="154"/>
      <c r="HAB16" s="154"/>
      <c r="HAC16" s="154"/>
      <c r="HAD16" s="154"/>
      <c r="HAE16" s="154"/>
      <c r="HAF16" s="154"/>
      <c r="HAG16" s="154"/>
      <c r="HAH16" s="154"/>
      <c r="HAI16" s="154"/>
      <c r="HAJ16" s="154"/>
      <c r="HAK16" s="154"/>
      <c r="HAL16" s="154"/>
      <c r="HAM16" s="154"/>
      <c r="HAN16" s="154"/>
      <c r="HAO16" s="154"/>
      <c r="HAP16" s="154"/>
      <c r="HAQ16" s="154"/>
      <c r="HAR16" s="154"/>
      <c r="HAS16" s="154"/>
      <c r="HAT16" s="154"/>
      <c r="HAU16" s="154"/>
      <c r="HAV16" s="154"/>
      <c r="HAW16" s="154"/>
      <c r="HAX16" s="154"/>
      <c r="HAY16" s="154"/>
      <c r="HAZ16" s="154"/>
      <c r="HBA16" s="154"/>
      <c r="HBB16" s="154"/>
      <c r="HBC16" s="154"/>
      <c r="HBD16" s="154"/>
      <c r="HBE16" s="154"/>
      <c r="HBF16" s="154"/>
      <c r="HBG16" s="154"/>
      <c r="HBH16" s="154"/>
      <c r="HBI16" s="154"/>
      <c r="HBJ16" s="154"/>
      <c r="HBK16" s="154"/>
      <c r="HBL16" s="154"/>
      <c r="HBM16" s="154"/>
      <c r="HBN16" s="154"/>
      <c r="HBO16" s="154"/>
      <c r="HBP16" s="154"/>
      <c r="HBQ16" s="154"/>
      <c r="HBR16" s="154"/>
      <c r="HBS16" s="154"/>
      <c r="HBT16" s="154"/>
      <c r="HBU16" s="154"/>
      <c r="HBV16" s="154"/>
      <c r="HBW16" s="154"/>
      <c r="HBX16" s="154"/>
      <c r="HBY16" s="154"/>
      <c r="HBZ16" s="154"/>
      <c r="HCA16" s="154"/>
      <c r="HCB16" s="154"/>
      <c r="HCC16" s="154"/>
      <c r="HCD16" s="154"/>
      <c r="HCE16" s="154"/>
      <c r="HCF16" s="154"/>
      <c r="HCG16" s="154"/>
      <c r="HCH16" s="154"/>
      <c r="HCI16" s="154"/>
      <c r="HCJ16" s="154"/>
      <c r="HCK16" s="154"/>
      <c r="HCL16" s="154"/>
      <c r="HCM16" s="154"/>
      <c r="HCN16" s="154"/>
      <c r="HCO16" s="154"/>
      <c r="HCP16" s="154"/>
      <c r="HCQ16" s="154"/>
      <c r="HCR16" s="154"/>
      <c r="HCS16" s="154"/>
      <c r="HCT16" s="154"/>
      <c r="HCU16" s="154"/>
      <c r="HCV16" s="154"/>
      <c r="HCW16" s="154"/>
      <c r="HCX16" s="154"/>
      <c r="HCY16" s="154"/>
      <c r="HCZ16" s="154"/>
      <c r="HDA16" s="154"/>
      <c r="HDB16" s="154"/>
      <c r="HDC16" s="154"/>
      <c r="HDD16" s="154"/>
      <c r="HDE16" s="154"/>
      <c r="HDF16" s="154"/>
      <c r="HDG16" s="154"/>
      <c r="HDH16" s="154"/>
      <c r="HDI16" s="154"/>
      <c r="HDJ16" s="154"/>
      <c r="HDK16" s="154"/>
      <c r="HDL16" s="154"/>
      <c r="HDM16" s="154"/>
      <c r="HDN16" s="154"/>
      <c r="HDO16" s="154"/>
      <c r="HDP16" s="154"/>
      <c r="HDQ16" s="154"/>
      <c r="HDR16" s="154"/>
      <c r="HDS16" s="154"/>
      <c r="HDT16" s="154"/>
      <c r="HDU16" s="154"/>
      <c r="HDV16" s="154"/>
      <c r="HDW16" s="154"/>
      <c r="HDX16" s="154"/>
      <c r="HDY16" s="154"/>
      <c r="HDZ16" s="154"/>
      <c r="HEA16" s="154"/>
      <c r="HEB16" s="154"/>
      <c r="HEC16" s="154"/>
      <c r="HED16" s="154"/>
      <c r="HEE16" s="154"/>
      <c r="HEF16" s="154"/>
      <c r="HEG16" s="154"/>
      <c r="HEH16" s="154"/>
      <c r="HEI16" s="154"/>
      <c r="HEJ16" s="154"/>
      <c r="HEK16" s="154"/>
      <c r="HEL16" s="154"/>
      <c r="HEM16" s="154"/>
      <c r="HEN16" s="154"/>
      <c r="HEO16" s="154"/>
      <c r="HEP16" s="154"/>
      <c r="HEQ16" s="154"/>
      <c r="HER16" s="154"/>
      <c r="HES16" s="154"/>
      <c r="HET16" s="154"/>
      <c r="HEU16" s="154"/>
      <c r="HEV16" s="154"/>
      <c r="HEW16" s="154"/>
      <c r="HEX16" s="154"/>
      <c r="HEY16" s="154"/>
      <c r="HEZ16" s="154"/>
      <c r="HFA16" s="154"/>
      <c r="HFB16" s="154"/>
      <c r="HFC16" s="154"/>
      <c r="HFD16" s="154"/>
      <c r="HFE16" s="154"/>
      <c r="HFF16" s="154"/>
      <c r="HFG16" s="154"/>
      <c r="HFH16" s="154"/>
      <c r="HFI16" s="154"/>
      <c r="HFJ16" s="154"/>
      <c r="HFK16" s="154"/>
      <c r="HFL16" s="154"/>
      <c r="HFM16" s="154"/>
      <c r="HFN16" s="154"/>
      <c r="HFO16" s="154"/>
      <c r="HFP16" s="154"/>
      <c r="HFQ16" s="154"/>
      <c r="HFR16" s="154"/>
      <c r="HFS16" s="154"/>
      <c r="HFT16" s="154"/>
      <c r="HFU16" s="154"/>
      <c r="HFV16" s="154"/>
      <c r="HFW16" s="154"/>
      <c r="HFX16" s="154"/>
      <c r="HFY16" s="154"/>
      <c r="HFZ16" s="154"/>
      <c r="HGA16" s="154"/>
      <c r="HGB16" s="154"/>
      <c r="HGC16" s="154"/>
      <c r="HGD16" s="154"/>
      <c r="HGE16" s="154"/>
      <c r="HGF16" s="154"/>
      <c r="HGG16" s="154"/>
      <c r="HGH16" s="154"/>
      <c r="HGI16" s="154"/>
      <c r="HGJ16" s="154"/>
      <c r="HGK16" s="154"/>
      <c r="HGL16" s="154"/>
      <c r="HGM16" s="154"/>
      <c r="HGN16" s="154"/>
      <c r="HGO16" s="154"/>
      <c r="HGP16" s="154"/>
      <c r="HGQ16" s="154"/>
      <c r="HGR16" s="154"/>
      <c r="HGS16" s="154"/>
      <c r="HGT16" s="154"/>
      <c r="HGU16" s="154"/>
      <c r="HGV16" s="154"/>
      <c r="HGW16" s="154"/>
      <c r="HGX16" s="154"/>
      <c r="HGY16" s="154"/>
      <c r="HGZ16" s="154"/>
      <c r="HHA16" s="154"/>
      <c r="HHB16" s="154"/>
      <c r="HHC16" s="154"/>
      <c r="HHD16" s="154"/>
      <c r="HHE16" s="154"/>
      <c r="HHF16" s="154"/>
      <c r="HHG16" s="154"/>
      <c r="HHH16" s="154"/>
      <c r="HHI16" s="154"/>
      <c r="HHJ16" s="154"/>
      <c r="HHK16" s="154"/>
      <c r="HHL16" s="154"/>
      <c r="HHM16" s="154"/>
      <c r="HHN16" s="154"/>
      <c r="HHO16" s="154"/>
      <c r="HHP16" s="154"/>
      <c r="HHQ16" s="154"/>
      <c r="HHR16" s="154"/>
      <c r="HHS16" s="154"/>
      <c r="HHT16" s="154"/>
      <c r="HHU16" s="154"/>
      <c r="HHV16" s="154"/>
      <c r="HHW16" s="154"/>
      <c r="HHX16" s="154"/>
      <c r="HHY16" s="154"/>
      <c r="HHZ16" s="154"/>
      <c r="HIA16" s="154"/>
      <c r="HIB16" s="154"/>
      <c r="HIC16" s="154"/>
      <c r="HID16" s="154"/>
      <c r="HIE16" s="154"/>
      <c r="HIF16" s="154"/>
      <c r="HIG16" s="154"/>
      <c r="HIH16" s="154"/>
      <c r="HII16" s="154"/>
      <c r="HIJ16" s="154"/>
      <c r="HIK16" s="154"/>
      <c r="HIL16" s="154"/>
      <c r="HIM16" s="154"/>
      <c r="HIN16" s="154"/>
      <c r="HIO16" s="154"/>
      <c r="HIP16" s="154"/>
      <c r="HIQ16" s="154"/>
      <c r="HIR16" s="154"/>
      <c r="HIS16" s="154"/>
      <c r="HIT16" s="154"/>
      <c r="HIU16" s="154"/>
      <c r="HIV16" s="154"/>
      <c r="HIW16" s="154"/>
      <c r="HIX16" s="154"/>
      <c r="HIY16" s="154"/>
      <c r="HIZ16" s="154"/>
      <c r="HJA16" s="154"/>
      <c r="HJB16" s="154"/>
      <c r="HJC16" s="154"/>
      <c r="HJD16" s="154"/>
      <c r="HJE16" s="154"/>
      <c r="HJF16" s="154"/>
      <c r="HJG16" s="154"/>
      <c r="HJH16" s="154"/>
      <c r="HJI16" s="154"/>
      <c r="HJJ16" s="154"/>
      <c r="HJK16" s="154"/>
      <c r="HJL16" s="154"/>
      <c r="HJM16" s="154"/>
      <c r="HJN16" s="154"/>
      <c r="HJO16" s="154"/>
      <c r="HJP16" s="154"/>
      <c r="HJQ16" s="154"/>
      <c r="HJR16" s="154"/>
      <c r="HJS16" s="154"/>
      <c r="HJT16" s="154"/>
      <c r="HJU16" s="154"/>
      <c r="HJV16" s="154"/>
      <c r="HJW16" s="154"/>
      <c r="HJX16" s="154"/>
      <c r="HJY16" s="154"/>
      <c r="HJZ16" s="154"/>
      <c r="HKA16" s="154"/>
      <c r="HKB16" s="154"/>
      <c r="HKC16" s="154"/>
      <c r="HKD16" s="154"/>
      <c r="HKE16" s="154"/>
      <c r="HKF16" s="154"/>
      <c r="HKG16" s="154"/>
      <c r="HKH16" s="154"/>
      <c r="HKI16" s="154"/>
      <c r="HKJ16" s="154"/>
      <c r="HKK16" s="154"/>
      <c r="HKL16" s="154"/>
      <c r="HKM16" s="154"/>
      <c r="HKN16" s="154"/>
      <c r="HKO16" s="154"/>
      <c r="HKP16" s="154"/>
      <c r="HKQ16" s="154"/>
      <c r="HKR16" s="154"/>
      <c r="HKS16" s="154"/>
      <c r="HKT16" s="154"/>
      <c r="HKU16" s="154"/>
      <c r="HKV16" s="154"/>
      <c r="HKW16" s="154"/>
      <c r="HKX16" s="154"/>
      <c r="HKY16" s="154"/>
      <c r="HKZ16" s="154"/>
      <c r="HLA16" s="154"/>
      <c r="HLB16" s="154"/>
      <c r="HLC16" s="154"/>
      <c r="HLD16" s="154"/>
      <c r="HLE16" s="154"/>
      <c r="HLF16" s="154"/>
      <c r="HLG16" s="154"/>
      <c r="HLH16" s="154"/>
      <c r="HLI16" s="154"/>
      <c r="HLJ16" s="154"/>
      <c r="HLK16" s="154"/>
      <c r="HLL16" s="154"/>
      <c r="HLM16" s="154"/>
      <c r="HLN16" s="154"/>
      <c r="HLO16" s="154"/>
      <c r="HLP16" s="154"/>
      <c r="HLQ16" s="154"/>
      <c r="HLR16" s="154"/>
      <c r="HLS16" s="154"/>
      <c r="HLT16" s="154"/>
      <c r="HLU16" s="154"/>
      <c r="HLV16" s="154"/>
      <c r="HLW16" s="154"/>
      <c r="HLX16" s="154"/>
      <c r="HLY16" s="154"/>
      <c r="HLZ16" s="154"/>
      <c r="HMA16" s="154"/>
      <c r="HMB16" s="154"/>
      <c r="HMC16" s="154"/>
      <c r="HMD16" s="154"/>
      <c r="HME16" s="154"/>
      <c r="HMF16" s="154"/>
      <c r="HMG16" s="154"/>
      <c r="HMH16" s="154"/>
      <c r="HMI16" s="154"/>
      <c r="HMJ16" s="154"/>
      <c r="HMK16" s="154"/>
      <c r="HML16" s="154"/>
      <c r="HMM16" s="154"/>
      <c r="HMN16" s="154"/>
      <c r="HMO16" s="154"/>
      <c r="HMP16" s="154"/>
      <c r="HMQ16" s="154"/>
      <c r="HMR16" s="154"/>
      <c r="HMS16" s="154"/>
      <c r="HMT16" s="154"/>
      <c r="HMU16" s="154"/>
      <c r="HMV16" s="154"/>
      <c r="HMW16" s="154"/>
      <c r="HMX16" s="154"/>
      <c r="HMY16" s="154"/>
      <c r="HMZ16" s="154"/>
      <c r="HNA16" s="154"/>
      <c r="HNB16" s="154"/>
      <c r="HNC16" s="154"/>
      <c r="HND16" s="154"/>
      <c r="HNE16" s="154"/>
      <c r="HNF16" s="154"/>
      <c r="HNG16" s="154"/>
      <c r="HNH16" s="154"/>
      <c r="HNI16" s="154"/>
      <c r="HNJ16" s="154"/>
      <c r="HNK16" s="154"/>
      <c r="HNL16" s="154"/>
      <c r="HNM16" s="154"/>
      <c r="HNN16" s="154"/>
      <c r="HNO16" s="154"/>
      <c r="HNP16" s="154"/>
      <c r="HNQ16" s="154"/>
      <c r="HNR16" s="154"/>
      <c r="HNS16" s="154"/>
      <c r="HNT16" s="154"/>
      <c r="HNU16" s="154"/>
      <c r="HNV16" s="154"/>
      <c r="HNW16" s="154"/>
      <c r="HNX16" s="154"/>
      <c r="HNY16" s="154"/>
      <c r="HNZ16" s="154"/>
      <c r="HOA16" s="154"/>
      <c r="HOB16" s="154"/>
      <c r="HOC16" s="154"/>
      <c r="HOD16" s="154"/>
      <c r="HOE16" s="154"/>
      <c r="HOF16" s="154"/>
      <c r="HOG16" s="154"/>
      <c r="HOH16" s="154"/>
      <c r="HOI16" s="154"/>
      <c r="HOJ16" s="154"/>
      <c r="HOK16" s="154"/>
      <c r="HOL16" s="154"/>
      <c r="HOM16" s="154"/>
      <c r="HON16" s="154"/>
      <c r="HOO16" s="154"/>
      <c r="HOP16" s="154"/>
      <c r="HOQ16" s="154"/>
      <c r="HOR16" s="154"/>
      <c r="HOS16" s="154"/>
      <c r="HOT16" s="154"/>
      <c r="HOU16" s="154"/>
      <c r="HOV16" s="154"/>
      <c r="HOW16" s="154"/>
      <c r="HOX16" s="154"/>
      <c r="HOY16" s="154"/>
      <c r="HOZ16" s="154"/>
      <c r="HPA16" s="154"/>
      <c r="HPB16" s="154"/>
      <c r="HPC16" s="154"/>
      <c r="HPD16" s="154"/>
      <c r="HPE16" s="154"/>
      <c r="HPF16" s="154"/>
      <c r="HPG16" s="154"/>
      <c r="HPH16" s="154"/>
      <c r="HPI16" s="154"/>
      <c r="HPJ16" s="154"/>
      <c r="HPK16" s="154"/>
      <c r="HPL16" s="154"/>
      <c r="HPM16" s="154"/>
      <c r="HPN16" s="154"/>
      <c r="HPO16" s="154"/>
      <c r="HPP16" s="154"/>
      <c r="HPQ16" s="154"/>
      <c r="HPR16" s="154"/>
      <c r="HPS16" s="154"/>
      <c r="HPT16" s="154"/>
      <c r="HPU16" s="154"/>
      <c r="HPV16" s="154"/>
      <c r="HPW16" s="154"/>
      <c r="HPX16" s="154"/>
      <c r="HPY16" s="154"/>
      <c r="HPZ16" s="154"/>
      <c r="HQA16" s="154"/>
      <c r="HQB16" s="154"/>
      <c r="HQC16" s="154"/>
      <c r="HQD16" s="154"/>
      <c r="HQE16" s="154"/>
      <c r="HQF16" s="154"/>
      <c r="HQG16" s="154"/>
      <c r="HQH16" s="154"/>
      <c r="HQI16" s="154"/>
      <c r="HQJ16" s="154"/>
      <c r="HQK16" s="154"/>
      <c r="HQL16" s="154"/>
      <c r="HQM16" s="154"/>
      <c r="HQN16" s="154"/>
      <c r="HQO16" s="154"/>
      <c r="HQP16" s="154"/>
      <c r="HQQ16" s="154"/>
      <c r="HQR16" s="154"/>
      <c r="HQS16" s="154"/>
      <c r="HQT16" s="154"/>
      <c r="HQU16" s="154"/>
      <c r="HQV16" s="154"/>
      <c r="HQW16" s="154"/>
      <c r="HQX16" s="154"/>
      <c r="HQY16" s="154"/>
      <c r="HQZ16" s="154"/>
      <c r="HRA16" s="154"/>
      <c r="HRB16" s="154"/>
      <c r="HRC16" s="154"/>
      <c r="HRD16" s="154"/>
      <c r="HRE16" s="154"/>
      <c r="HRF16" s="154"/>
      <c r="HRG16" s="154"/>
      <c r="HRH16" s="154"/>
      <c r="HRI16" s="154"/>
      <c r="HRJ16" s="154"/>
      <c r="HRK16" s="154"/>
      <c r="HRL16" s="154"/>
      <c r="HRM16" s="154"/>
      <c r="HRN16" s="154"/>
      <c r="HRO16" s="154"/>
      <c r="HRP16" s="154"/>
      <c r="HRQ16" s="154"/>
      <c r="HRR16" s="154"/>
      <c r="HRS16" s="154"/>
      <c r="HRT16" s="154"/>
      <c r="HRU16" s="154"/>
      <c r="HRV16" s="154"/>
      <c r="HRW16" s="154"/>
      <c r="HRX16" s="154"/>
      <c r="HRY16" s="154"/>
      <c r="HRZ16" s="154"/>
      <c r="HSA16" s="154"/>
      <c r="HSB16" s="154"/>
      <c r="HSC16" s="154"/>
      <c r="HSD16" s="154"/>
      <c r="HSE16" s="154"/>
      <c r="HSF16" s="154"/>
      <c r="HSG16" s="154"/>
      <c r="HSH16" s="154"/>
      <c r="HSI16" s="154"/>
      <c r="HSJ16" s="154"/>
      <c r="HSK16" s="154"/>
      <c r="HSL16" s="154"/>
      <c r="HSM16" s="154"/>
      <c r="HSN16" s="154"/>
      <c r="HSO16" s="154"/>
      <c r="HSP16" s="154"/>
      <c r="HSQ16" s="154"/>
      <c r="HSR16" s="154"/>
      <c r="HSS16" s="154"/>
      <c r="HST16" s="154"/>
      <c r="HSU16" s="154"/>
      <c r="HSV16" s="154"/>
      <c r="HSW16" s="154"/>
      <c r="HSX16" s="154"/>
      <c r="HSY16" s="154"/>
      <c r="HSZ16" s="154"/>
      <c r="HTA16" s="154"/>
      <c r="HTB16" s="154"/>
      <c r="HTC16" s="154"/>
      <c r="HTD16" s="154"/>
      <c r="HTE16" s="154"/>
      <c r="HTF16" s="154"/>
      <c r="HTG16" s="154"/>
      <c r="HTH16" s="154"/>
      <c r="HTI16" s="154"/>
      <c r="HTJ16" s="154"/>
      <c r="HTK16" s="154"/>
      <c r="HTL16" s="154"/>
      <c r="HTM16" s="154"/>
      <c r="HTN16" s="154"/>
      <c r="HTO16" s="154"/>
      <c r="HTP16" s="154"/>
      <c r="HTQ16" s="154"/>
      <c r="HTR16" s="154"/>
      <c r="HTS16" s="154"/>
      <c r="HTT16" s="154"/>
      <c r="HTU16" s="154"/>
      <c r="HTV16" s="154"/>
      <c r="HTW16" s="154"/>
      <c r="HTX16" s="154"/>
      <c r="HTY16" s="154"/>
      <c r="HTZ16" s="154"/>
      <c r="HUA16" s="154"/>
      <c r="HUB16" s="154"/>
      <c r="HUC16" s="154"/>
      <c r="HUD16" s="154"/>
      <c r="HUE16" s="154"/>
      <c r="HUF16" s="154"/>
      <c r="HUG16" s="154"/>
      <c r="HUH16" s="154"/>
      <c r="HUI16" s="154"/>
      <c r="HUJ16" s="154"/>
      <c r="HUK16" s="154"/>
      <c r="HUL16" s="154"/>
      <c r="HUM16" s="154"/>
      <c r="HUN16" s="154"/>
      <c r="HUO16" s="154"/>
      <c r="HUP16" s="154"/>
      <c r="HUQ16" s="154"/>
      <c r="HUR16" s="154"/>
      <c r="HUS16" s="154"/>
      <c r="HUT16" s="154"/>
      <c r="HUU16" s="154"/>
      <c r="HUV16" s="154"/>
      <c r="HUW16" s="154"/>
      <c r="HUX16" s="154"/>
      <c r="HUY16" s="154"/>
      <c r="HUZ16" s="154"/>
      <c r="HVA16" s="154"/>
      <c r="HVB16" s="154"/>
      <c r="HVC16" s="154"/>
      <c r="HVD16" s="154"/>
      <c r="HVE16" s="154"/>
      <c r="HVF16" s="154"/>
      <c r="HVG16" s="154"/>
      <c r="HVH16" s="154"/>
      <c r="HVI16" s="154"/>
      <c r="HVJ16" s="154"/>
      <c r="HVK16" s="154"/>
      <c r="HVL16" s="154"/>
      <c r="HVM16" s="154"/>
      <c r="HVN16" s="154"/>
      <c r="HVO16" s="154"/>
      <c r="HVP16" s="154"/>
      <c r="HVQ16" s="154"/>
      <c r="HVR16" s="154"/>
      <c r="HVS16" s="154"/>
      <c r="HVT16" s="154"/>
      <c r="HVU16" s="154"/>
      <c r="HVV16" s="154"/>
      <c r="HVW16" s="154"/>
      <c r="HVX16" s="154"/>
      <c r="HVY16" s="154"/>
      <c r="HVZ16" s="154"/>
      <c r="HWA16" s="154"/>
      <c r="HWB16" s="154"/>
      <c r="HWC16" s="154"/>
      <c r="HWD16" s="154"/>
      <c r="HWE16" s="154"/>
      <c r="HWF16" s="154"/>
      <c r="HWG16" s="154"/>
      <c r="HWH16" s="154"/>
      <c r="HWI16" s="154"/>
      <c r="HWJ16" s="154"/>
      <c r="HWK16" s="154"/>
      <c r="HWL16" s="154"/>
      <c r="HWM16" s="154"/>
      <c r="HWN16" s="154"/>
      <c r="HWO16" s="154"/>
      <c r="HWP16" s="154"/>
      <c r="HWQ16" s="154"/>
      <c r="HWR16" s="154"/>
      <c r="HWS16" s="154"/>
      <c r="HWT16" s="154"/>
      <c r="HWU16" s="154"/>
      <c r="HWV16" s="154"/>
      <c r="HWW16" s="154"/>
      <c r="HWX16" s="154"/>
      <c r="HWY16" s="154"/>
      <c r="HWZ16" s="154"/>
      <c r="HXA16" s="154"/>
      <c r="HXB16" s="154"/>
      <c r="HXC16" s="154"/>
      <c r="HXD16" s="154"/>
      <c r="HXE16" s="154"/>
      <c r="HXF16" s="154"/>
      <c r="HXG16" s="154"/>
      <c r="HXH16" s="154"/>
      <c r="HXI16" s="154"/>
      <c r="HXJ16" s="154"/>
      <c r="HXK16" s="154"/>
      <c r="HXL16" s="154"/>
      <c r="HXM16" s="154"/>
      <c r="HXN16" s="154"/>
      <c r="HXO16" s="154"/>
      <c r="HXP16" s="154"/>
      <c r="HXQ16" s="154"/>
      <c r="HXR16" s="154"/>
      <c r="HXS16" s="154"/>
      <c r="HXT16" s="154"/>
      <c r="HXU16" s="154"/>
      <c r="HXV16" s="154"/>
      <c r="HXW16" s="154"/>
      <c r="HXX16" s="154"/>
      <c r="HXY16" s="154"/>
      <c r="HXZ16" s="154"/>
      <c r="HYA16" s="154"/>
      <c r="HYB16" s="154"/>
      <c r="HYC16" s="154"/>
      <c r="HYD16" s="154"/>
      <c r="HYE16" s="154"/>
      <c r="HYF16" s="154"/>
      <c r="HYG16" s="154"/>
      <c r="HYH16" s="154"/>
      <c r="HYI16" s="154"/>
      <c r="HYJ16" s="154"/>
      <c r="HYK16" s="154"/>
      <c r="HYL16" s="154"/>
      <c r="HYM16" s="154"/>
      <c r="HYN16" s="154"/>
      <c r="HYO16" s="154"/>
      <c r="HYP16" s="154"/>
      <c r="HYQ16" s="154"/>
      <c r="HYR16" s="154"/>
      <c r="HYS16" s="154"/>
      <c r="HYT16" s="154"/>
      <c r="HYU16" s="154"/>
      <c r="HYV16" s="154"/>
      <c r="HYW16" s="154"/>
      <c r="HYX16" s="154"/>
      <c r="HYY16" s="154"/>
      <c r="HYZ16" s="154"/>
      <c r="HZA16" s="154"/>
      <c r="HZB16" s="154"/>
      <c r="HZC16" s="154"/>
      <c r="HZD16" s="154"/>
      <c r="HZE16" s="154"/>
      <c r="HZF16" s="154"/>
      <c r="HZG16" s="154"/>
      <c r="HZH16" s="154"/>
      <c r="HZI16" s="154"/>
      <c r="HZJ16" s="154"/>
      <c r="HZK16" s="154"/>
      <c r="HZL16" s="154"/>
      <c r="HZM16" s="154"/>
      <c r="HZN16" s="154"/>
      <c r="HZO16" s="154"/>
      <c r="HZP16" s="154"/>
      <c r="HZQ16" s="154"/>
      <c r="HZR16" s="154"/>
      <c r="HZS16" s="154"/>
      <c r="HZT16" s="154"/>
      <c r="HZU16" s="154"/>
      <c r="HZV16" s="154"/>
      <c r="HZW16" s="154"/>
      <c r="HZX16" s="154"/>
      <c r="HZY16" s="154"/>
      <c r="HZZ16" s="154"/>
      <c r="IAA16" s="154"/>
      <c r="IAB16" s="154"/>
      <c r="IAC16" s="154"/>
      <c r="IAD16" s="154"/>
      <c r="IAE16" s="154"/>
      <c r="IAF16" s="154"/>
      <c r="IAG16" s="154"/>
      <c r="IAH16" s="154"/>
      <c r="IAI16" s="154"/>
      <c r="IAJ16" s="154"/>
      <c r="IAK16" s="154"/>
      <c r="IAL16" s="154"/>
      <c r="IAM16" s="154"/>
      <c r="IAN16" s="154"/>
      <c r="IAO16" s="154"/>
      <c r="IAP16" s="154"/>
      <c r="IAQ16" s="154"/>
      <c r="IAR16" s="154"/>
      <c r="IAS16" s="154"/>
      <c r="IAT16" s="154"/>
      <c r="IAU16" s="154"/>
      <c r="IAV16" s="154"/>
      <c r="IAW16" s="154"/>
      <c r="IAX16" s="154"/>
      <c r="IAY16" s="154"/>
      <c r="IAZ16" s="154"/>
      <c r="IBA16" s="154"/>
      <c r="IBB16" s="154"/>
      <c r="IBC16" s="154"/>
      <c r="IBD16" s="154"/>
      <c r="IBE16" s="154"/>
      <c r="IBF16" s="154"/>
      <c r="IBG16" s="154"/>
      <c r="IBH16" s="154"/>
      <c r="IBI16" s="154"/>
      <c r="IBJ16" s="154"/>
      <c r="IBK16" s="154"/>
      <c r="IBL16" s="154"/>
      <c r="IBM16" s="154"/>
      <c r="IBN16" s="154"/>
      <c r="IBO16" s="154"/>
      <c r="IBP16" s="154"/>
      <c r="IBQ16" s="154"/>
      <c r="IBR16" s="154"/>
      <c r="IBS16" s="154"/>
      <c r="IBT16" s="154"/>
      <c r="IBU16" s="154"/>
      <c r="IBV16" s="154"/>
      <c r="IBW16" s="154"/>
      <c r="IBX16" s="154"/>
      <c r="IBY16" s="154"/>
      <c r="IBZ16" s="154"/>
      <c r="ICA16" s="154"/>
      <c r="ICB16" s="154"/>
      <c r="ICC16" s="154"/>
      <c r="ICD16" s="154"/>
      <c r="ICE16" s="154"/>
      <c r="ICF16" s="154"/>
      <c r="ICG16" s="154"/>
      <c r="ICH16" s="154"/>
      <c r="ICI16" s="154"/>
      <c r="ICJ16" s="154"/>
      <c r="ICK16" s="154"/>
      <c r="ICL16" s="154"/>
      <c r="ICM16" s="154"/>
      <c r="ICN16" s="154"/>
      <c r="ICO16" s="154"/>
      <c r="ICP16" s="154"/>
      <c r="ICQ16" s="154"/>
      <c r="ICR16" s="154"/>
      <c r="ICS16" s="154"/>
      <c r="ICT16" s="154"/>
      <c r="ICU16" s="154"/>
      <c r="ICV16" s="154"/>
      <c r="ICW16" s="154"/>
      <c r="ICX16" s="154"/>
      <c r="ICY16" s="154"/>
      <c r="ICZ16" s="154"/>
      <c r="IDA16" s="154"/>
      <c r="IDB16" s="154"/>
      <c r="IDC16" s="154"/>
      <c r="IDD16" s="154"/>
      <c r="IDE16" s="154"/>
      <c r="IDF16" s="154"/>
      <c r="IDG16" s="154"/>
      <c r="IDH16" s="154"/>
      <c r="IDI16" s="154"/>
      <c r="IDJ16" s="154"/>
      <c r="IDK16" s="154"/>
      <c r="IDL16" s="154"/>
      <c r="IDM16" s="154"/>
      <c r="IDN16" s="154"/>
      <c r="IDO16" s="154"/>
      <c r="IDP16" s="154"/>
      <c r="IDQ16" s="154"/>
      <c r="IDR16" s="154"/>
      <c r="IDS16" s="154"/>
      <c r="IDT16" s="154"/>
      <c r="IDU16" s="154"/>
      <c r="IDV16" s="154"/>
      <c r="IDW16" s="154"/>
      <c r="IDX16" s="154"/>
      <c r="IDY16" s="154"/>
      <c r="IDZ16" s="154"/>
      <c r="IEA16" s="154"/>
      <c r="IEB16" s="154"/>
      <c r="IEC16" s="154"/>
      <c r="IED16" s="154"/>
      <c r="IEE16" s="154"/>
      <c r="IEF16" s="154"/>
      <c r="IEG16" s="154"/>
      <c r="IEH16" s="154"/>
      <c r="IEI16" s="154"/>
      <c r="IEJ16" s="154"/>
      <c r="IEK16" s="154"/>
      <c r="IEL16" s="154"/>
      <c r="IEM16" s="154"/>
      <c r="IEN16" s="154"/>
      <c r="IEO16" s="154"/>
      <c r="IEP16" s="154"/>
      <c r="IEQ16" s="154"/>
      <c r="IER16" s="154"/>
      <c r="IES16" s="154"/>
      <c r="IET16" s="154"/>
      <c r="IEU16" s="154"/>
      <c r="IEV16" s="154"/>
      <c r="IEW16" s="154"/>
      <c r="IEX16" s="154"/>
      <c r="IEY16" s="154"/>
      <c r="IEZ16" s="154"/>
      <c r="IFA16" s="154"/>
      <c r="IFB16" s="154"/>
      <c r="IFC16" s="154"/>
      <c r="IFD16" s="154"/>
      <c r="IFE16" s="154"/>
      <c r="IFF16" s="154"/>
      <c r="IFG16" s="154"/>
      <c r="IFH16" s="154"/>
      <c r="IFI16" s="154"/>
      <c r="IFJ16" s="154"/>
      <c r="IFK16" s="154"/>
      <c r="IFL16" s="154"/>
      <c r="IFM16" s="154"/>
      <c r="IFN16" s="154"/>
      <c r="IFO16" s="154"/>
      <c r="IFP16" s="154"/>
      <c r="IFQ16" s="154"/>
      <c r="IFR16" s="154"/>
      <c r="IFS16" s="154"/>
      <c r="IFT16" s="154"/>
      <c r="IFU16" s="154"/>
      <c r="IFV16" s="154"/>
      <c r="IFW16" s="154"/>
      <c r="IFX16" s="154"/>
      <c r="IFY16" s="154"/>
      <c r="IFZ16" s="154"/>
      <c r="IGA16" s="154"/>
      <c r="IGB16" s="154"/>
      <c r="IGC16" s="154"/>
      <c r="IGD16" s="154"/>
      <c r="IGE16" s="154"/>
      <c r="IGF16" s="154"/>
      <c r="IGG16" s="154"/>
      <c r="IGH16" s="154"/>
      <c r="IGI16" s="154"/>
      <c r="IGJ16" s="154"/>
      <c r="IGK16" s="154"/>
      <c r="IGL16" s="154"/>
      <c r="IGM16" s="154"/>
      <c r="IGN16" s="154"/>
      <c r="IGO16" s="154"/>
      <c r="IGP16" s="154"/>
      <c r="IGQ16" s="154"/>
      <c r="IGR16" s="154"/>
      <c r="IGS16" s="154"/>
      <c r="IGT16" s="154"/>
      <c r="IGU16" s="154"/>
      <c r="IGV16" s="154"/>
      <c r="IGW16" s="154"/>
      <c r="IGX16" s="154"/>
      <c r="IGY16" s="154"/>
      <c r="IGZ16" s="154"/>
      <c r="IHA16" s="154"/>
      <c r="IHB16" s="154"/>
      <c r="IHC16" s="154"/>
      <c r="IHD16" s="154"/>
      <c r="IHE16" s="154"/>
      <c r="IHF16" s="154"/>
      <c r="IHG16" s="154"/>
      <c r="IHH16" s="154"/>
      <c r="IHI16" s="154"/>
      <c r="IHJ16" s="154"/>
      <c r="IHK16" s="154"/>
      <c r="IHL16" s="154"/>
      <c r="IHM16" s="154"/>
      <c r="IHN16" s="154"/>
      <c r="IHO16" s="154"/>
      <c r="IHP16" s="154"/>
      <c r="IHQ16" s="154"/>
      <c r="IHR16" s="154"/>
      <c r="IHS16" s="154"/>
      <c r="IHT16" s="154"/>
      <c r="IHU16" s="154"/>
      <c r="IHV16" s="154"/>
      <c r="IHW16" s="154"/>
      <c r="IHX16" s="154"/>
      <c r="IHY16" s="154"/>
      <c r="IHZ16" s="154"/>
      <c r="IIA16" s="154"/>
      <c r="IIB16" s="154"/>
      <c r="IIC16" s="154"/>
      <c r="IID16" s="154"/>
      <c r="IIE16" s="154"/>
      <c r="IIF16" s="154"/>
      <c r="IIG16" s="154"/>
      <c r="IIH16" s="154"/>
      <c r="III16" s="154"/>
      <c r="IIJ16" s="154"/>
      <c r="IIK16" s="154"/>
      <c r="IIL16" s="154"/>
      <c r="IIM16" s="154"/>
      <c r="IIN16" s="154"/>
      <c r="IIO16" s="154"/>
      <c r="IIP16" s="154"/>
      <c r="IIQ16" s="154"/>
      <c r="IIR16" s="154"/>
      <c r="IIS16" s="154"/>
      <c r="IIT16" s="154"/>
      <c r="IIU16" s="154"/>
      <c r="IIV16" s="154"/>
      <c r="IIW16" s="154"/>
      <c r="IIX16" s="154"/>
      <c r="IIY16" s="154"/>
      <c r="IIZ16" s="154"/>
      <c r="IJA16" s="154"/>
      <c r="IJB16" s="154"/>
      <c r="IJC16" s="154"/>
      <c r="IJD16" s="154"/>
      <c r="IJE16" s="154"/>
      <c r="IJF16" s="154"/>
      <c r="IJG16" s="154"/>
      <c r="IJH16" s="154"/>
      <c r="IJI16" s="154"/>
      <c r="IJJ16" s="154"/>
      <c r="IJK16" s="154"/>
      <c r="IJL16" s="154"/>
      <c r="IJM16" s="154"/>
      <c r="IJN16" s="154"/>
      <c r="IJO16" s="154"/>
      <c r="IJP16" s="154"/>
      <c r="IJQ16" s="154"/>
      <c r="IJR16" s="154"/>
      <c r="IJS16" s="154"/>
      <c r="IJT16" s="154"/>
      <c r="IJU16" s="154"/>
      <c r="IJV16" s="154"/>
      <c r="IJW16" s="154"/>
      <c r="IJX16" s="154"/>
      <c r="IJY16" s="154"/>
      <c r="IJZ16" s="154"/>
      <c r="IKA16" s="154"/>
      <c r="IKB16" s="154"/>
      <c r="IKC16" s="154"/>
      <c r="IKD16" s="154"/>
      <c r="IKE16" s="154"/>
      <c r="IKF16" s="154"/>
      <c r="IKG16" s="154"/>
      <c r="IKH16" s="154"/>
      <c r="IKI16" s="154"/>
      <c r="IKJ16" s="154"/>
      <c r="IKK16" s="154"/>
      <c r="IKL16" s="154"/>
      <c r="IKM16" s="154"/>
      <c r="IKN16" s="154"/>
      <c r="IKO16" s="154"/>
      <c r="IKP16" s="154"/>
      <c r="IKQ16" s="154"/>
      <c r="IKR16" s="154"/>
      <c r="IKS16" s="154"/>
      <c r="IKT16" s="154"/>
      <c r="IKU16" s="154"/>
      <c r="IKV16" s="154"/>
      <c r="IKW16" s="154"/>
      <c r="IKX16" s="154"/>
      <c r="IKY16" s="154"/>
      <c r="IKZ16" s="154"/>
      <c r="ILA16" s="154"/>
      <c r="ILB16" s="154"/>
      <c r="ILC16" s="154"/>
      <c r="ILD16" s="154"/>
      <c r="ILE16" s="154"/>
      <c r="ILF16" s="154"/>
      <c r="ILG16" s="154"/>
      <c r="ILH16" s="154"/>
      <c r="ILI16" s="154"/>
      <c r="ILJ16" s="154"/>
      <c r="ILK16" s="154"/>
      <c r="ILL16" s="154"/>
      <c r="ILM16" s="154"/>
      <c r="ILN16" s="154"/>
      <c r="ILO16" s="154"/>
      <c r="ILP16" s="154"/>
      <c r="ILQ16" s="154"/>
      <c r="ILR16" s="154"/>
      <c r="ILS16" s="154"/>
      <c r="ILT16" s="154"/>
      <c r="ILU16" s="154"/>
      <c r="ILV16" s="154"/>
      <c r="ILW16" s="154"/>
      <c r="ILX16" s="154"/>
      <c r="ILY16" s="154"/>
      <c r="ILZ16" s="154"/>
      <c r="IMA16" s="154"/>
      <c r="IMB16" s="154"/>
      <c r="IMC16" s="154"/>
      <c r="IMD16" s="154"/>
      <c r="IME16" s="154"/>
      <c r="IMF16" s="154"/>
      <c r="IMG16" s="154"/>
      <c r="IMH16" s="154"/>
      <c r="IMI16" s="154"/>
      <c r="IMJ16" s="154"/>
      <c r="IMK16" s="154"/>
      <c r="IML16" s="154"/>
      <c r="IMM16" s="154"/>
      <c r="IMN16" s="154"/>
      <c r="IMO16" s="154"/>
      <c r="IMP16" s="154"/>
      <c r="IMQ16" s="154"/>
      <c r="IMR16" s="154"/>
      <c r="IMS16" s="154"/>
      <c r="IMT16" s="154"/>
      <c r="IMU16" s="154"/>
      <c r="IMV16" s="154"/>
      <c r="IMW16" s="154"/>
      <c r="IMX16" s="154"/>
      <c r="IMY16" s="154"/>
      <c r="IMZ16" s="154"/>
      <c r="INA16" s="154"/>
      <c r="INB16" s="154"/>
      <c r="INC16" s="154"/>
      <c r="IND16" s="154"/>
      <c r="INE16" s="154"/>
      <c r="INF16" s="154"/>
      <c r="ING16" s="154"/>
      <c r="INH16" s="154"/>
      <c r="INI16" s="154"/>
      <c r="INJ16" s="154"/>
      <c r="INK16" s="154"/>
      <c r="INL16" s="154"/>
      <c r="INM16" s="154"/>
      <c r="INN16" s="154"/>
      <c r="INO16" s="154"/>
      <c r="INP16" s="154"/>
      <c r="INQ16" s="154"/>
      <c r="INR16" s="154"/>
      <c r="INS16" s="154"/>
      <c r="INT16" s="154"/>
      <c r="INU16" s="154"/>
      <c r="INV16" s="154"/>
      <c r="INW16" s="154"/>
      <c r="INX16" s="154"/>
      <c r="INY16" s="154"/>
      <c r="INZ16" s="154"/>
      <c r="IOA16" s="154"/>
      <c r="IOB16" s="154"/>
      <c r="IOC16" s="154"/>
      <c r="IOD16" s="154"/>
      <c r="IOE16" s="154"/>
      <c r="IOF16" s="154"/>
      <c r="IOG16" s="154"/>
      <c r="IOH16" s="154"/>
      <c r="IOI16" s="154"/>
      <c r="IOJ16" s="154"/>
      <c r="IOK16" s="154"/>
      <c r="IOL16" s="154"/>
      <c r="IOM16" s="154"/>
      <c r="ION16" s="154"/>
      <c r="IOO16" s="154"/>
      <c r="IOP16" s="154"/>
      <c r="IOQ16" s="154"/>
      <c r="IOR16" s="154"/>
      <c r="IOS16" s="154"/>
      <c r="IOT16" s="154"/>
      <c r="IOU16" s="154"/>
      <c r="IOV16" s="154"/>
      <c r="IOW16" s="154"/>
      <c r="IOX16" s="154"/>
      <c r="IOY16" s="154"/>
      <c r="IOZ16" s="154"/>
      <c r="IPA16" s="154"/>
      <c r="IPB16" s="154"/>
      <c r="IPC16" s="154"/>
      <c r="IPD16" s="154"/>
      <c r="IPE16" s="154"/>
      <c r="IPF16" s="154"/>
      <c r="IPG16" s="154"/>
      <c r="IPH16" s="154"/>
      <c r="IPI16" s="154"/>
      <c r="IPJ16" s="154"/>
      <c r="IPK16" s="154"/>
      <c r="IPL16" s="154"/>
      <c r="IPM16" s="154"/>
      <c r="IPN16" s="154"/>
      <c r="IPO16" s="154"/>
      <c r="IPP16" s="154"/>
      <c r="IPQ16" s="154"/>
      <c r="IPR16" s="154"/>
      <c r="IPS16" s="154"/>
      <c r="IPT16" s="154"/>
      <c r="IPU16" s="154"/>
      <c r="IPV16" s="154"/>
      <c r="IPW16" s="154"/>
      <c r="IPX16" s="154"/>
      <c r="IPY16" s="154"/>
      <c r="IPZ16" s="154"/>
      <c r="IQA16" s="154"/>
      <c r="IQB16" s="154"/>
      <c r="IQC16" s="154"/>
      <c r="IQD16" s="154"/>
      <c r="IQE16" s="154"/>
      <c r="IQF16" s="154"/>
      <c r="IQG16" s="154"/>
      <c r="IQH16" s="154"/>
      <c r="IQI16" s="154"/>
      <c r="IQJ16" s="154"/>
      <c r="IQK16" s="154"/>
      <c r="IQL16" s="154"/>
      <c r="IQM16" s="154"/>
      <c r="IQN16" s="154"/>
      <c r="IQO16" s="154"/>
      <c r="IQP16" s="154"/>
      <c r="IQQ16" s="154"/>
      <c r="IQR16" s="154"/>
      <c r="IQS16" s="154"/>
      <c r="IQT16" s="154"/>
      <c r="IQU16" s="154"/>
      <c r="IQV16" s="154"/>
      <c r="IQW16" s="154"/>
      <c r="IQX16" s="154"/>
      <c r="IQY16" s="154"/>
      <c r="IQZ16" s="154"/>
      <c r="IRA16" s="154"/>
      <c r="IRB16" s="154"/>
      <c r="IRC16" s="154"/>
      <c r="IRD16" s="154"/>
      <c r="IRE16" s="154"/>
      <c r="IRF16" s="154"/>
      <c r="IRG16" s="154"/>
      <c r="IRH16" s="154"/>
      <c r="IRI16" s="154"/>
      <c r="IRJ16" s="154"/>
      <c r="IRK16" s="154"/>
      <c r="IRL16" s="154"/>
      <c r="IRM16" s="154"/>
      <c r="IRN16" s="154"/>
      <c r="IRO16" s="154"/>
      <c r="IRP16" s="154"/>
      <c r="IRQ16" s="154"/>
      <c r="IRR16" s="154"/>
      <c r="IRS16" s="154"/>
      <c r="IRT16" s="154"/>
      <c r="IRU16" s="154"/>
      <c r="IRV16" s="154"/>
      <c r="IRW16" s="154"/>
      <c r="IRX16" s="154"/>
      <c r="IRY16" s="154"/>
      <c r="IRZ16" s="154"/>
      <c r="ISA16" s="154"/>
      <c r="ISB16" s="154"/>
      <c r="ISC16" s="154"/>
      <c r="ISD16" s="154"/>
      <c r="ISE16" s="154"/>
      <c r="ISF16" s="154"/>
      <c r="ISG16" s="154"/>
      <c r="ISH16" s="154"/>
      <c r="ISI16" s="154"/>
      <c r="ISJ16" s="154"/>
      <c r="ISK16" s="154"/>
      <c r="ISL16" s="154"/>
      <c r="ISM16" s="154"/>
      <c r="ISN16" s="154"/>
      <c r="ISO16" s="154"/>
      <c r="ISP16" s="154"/>
      <c r="ISQ16" s="154"/>
      <c r="ISR16" s="154"/>
      <c r="ISS16" s="154"/>
      <c r="IST16" s="154"/>
      <c r="ISU16" s="154"/>
      <c r="ISV16" s="154"/>
      <c r="ISW16" s="154"/>
      <c r="ISX16" s="154"/>
      <c r="ISY16" s="154"/>
      <c r="ISZ16" s="154"/>
      <c r="ITA16" s="154"/>
      <c r="ITB16" s="154"/>
      <c r="ITC16" s="154"/>
      <c r="ITD16" s="154"/>
      <c r="ITE16" s="154"/>
      <c r="ITF16" s="154"/>
      <c r="ITG16" s="154"/>
      <c r="ITH16" s="154"/>
      <c r="ITI16" s="154"/>
      <c r="ITJ16" s="154"/>
      <c r="ITK16" s="154"/>
      <c r="ITL16" s="154"/>
      <c r="ITM16" s="154"/>
      <c r="ITN16" s="154"/>
      <c r="ITO16" s="154"/>
      <c r="ITP16" s="154"/>
      <c r="ITQ16" s="154"/>
      <c r="ITR16" s="154"/>
      <c r="ITS16" s="154"/>
      <c r="ITT16" s="154"/>
      <c r="ITU16" s="154"/>
      <c r="ITV16" s="154"/>
      <c r="ITW16" s="154"/>
      <c r="ITX16" s="154"/>
      <c r="ITY16" s="154"/>
      <c r="ITZ16" s="154"/>
      <c r="IUA16" s="154"/>
      <c r="IUB16" s="154"/>
      <c r="IUC16" s="154"/>
      <c r="IUD16" s="154"/>
      <c r="IUE16" s="154"/>
      <c r="IUF16" s="154"/>
      <c r="IUG16" s="154"/>
      <c r="IUH16" s="154"/>
      <c r="IUI16" s="154"/>
      <c r="IUJ16" s="154"/>
      <c r="IUK16" s="154"/>
      <c r="IUL16" s="154"/>
      <c r="IUM16" s="154"/>
      <c r="IUN16" s="154"/>
      <c r="IUO16" s="154"/>
      <c r="IUP16" s="154"/>
      <c r="IUQ16" s="154"/>
      <c r="IUR16" s="154"/>
      <c r="IUS16" s="154"/>
      <c r="IUT16" s="154"/>
      <c r="IUU16" s="154"/>
      <c r="IUV16" s="154"/>
      <c r="IUW16" s="154"/>
      <c r="IUX16" s="154"/>
      <c r="IUY16" s="154"/>
      <c r="IUZ16" s="154"/>
      <c r="IVA16" s="154"/>
      <c r="IVB16" s="154"/>
      <c r="IVC16" s="154"/>
      <c r="IVD16" s="154"/>
      <c r="IVE16" s="154"/>
      <c r="IVF16" s="154"/>
      <c r="IVG16" s="154"/>
      <c r="IVH16" s="154"/>
      <c r="IVI16" s="154"/>
      <c r="IVJ16" s="154"/>
      <c r="IVK16" s="154"/>
      <c r="IVL16" s="154"/>
      <c r="IVM16" s="154"/>
      <c r="IVN16" s="154"/>
      <c r="IVO16" s="154"/>
      <c r="IVP16" s="154"/>
      <c r="IVQ16" s="154"/>
      <c r="IVR16" s="154"/>
      <c r="IVS16" s="154"/>
      <c r="IVT16" s="154"/>
      <c r="IVU16" s="154"/>
      <c r="IVV16" s="154"/>
      <c r="IVW16" s="154"/>
      <c r="IVX16" s="154"/>
      <c r="IVY16" s="154"/>
      <c r="IVZ16" s="154"/>
      <c r="IWA16" s="154"/>
      <c r="IWB16" s="154"/>
      <c r="IWC16" s="154"/>
      <c r="IWD16" s="154"/>
      <c r="IWE16" s="154"/>
      <c r="IWF16" s="154"/>
      <c r="IWG16" s="154"/>
      <c r="IWH16" s="154"/>
      <c r="IWI16" s="154"/>
      <c r="IWJ16" s="154"/>
      <c r="IWK16" s="154"/>
      <c r="IWL16" s="154"/>
      <c r="IWM16" s="154"/>
      <c r="IWN16" s="154"/>
      <c r="IWO16" s="154"/>
      <c r="IWP16" s="154"/>
      <c r="IWQ16" s="154"/>
      <c r="IWR16" s="154"/>
      <c r="IWS16" s="154"/>
      <c r="IWT16" s="154"/>
      <c r="IWU16" s="154"/>
      <c r="IWV16" s="154"/>
      <c r="IWW16" s="154"/>
      <c r="IWX16" s="154"/>
      <c r="IWY16" s="154"/>
      <c r="IWZ16" s="154"/>
      <c r="IXA16" s="154"/>
      <c r="IXB16" s="154"/>
      <c r="IXC16" s="154"/>
      <c r="IXD16" s="154"/>
      <c r="IXE16" s="154"/>
      <c r="IXF16" s="154"/>
      <c r="IXG16" s="154"/>
      <c r="IXH16" s="154"/>
      <c r="IXI16" s="154"/>
      <c r="IXJ16" s="154"/>
      <c r="IXK16" s="154"/>
      <c r="IXL16" s="154"/>
      <c r="IXM16" s="154"/>
      <c r="IXN16" s="154"/>
      <c r="IXO16" s="154"/>
      <c r="IXP16" s="154"/>
      <c r="IXQ16" s="154"/>
      <c r="IXR16" s="154"/>
      <c r="IXS16" s="154"/>
      <c r="IXT16" s="154"/>
      <c r="IXU16" s="154"/>
      <c r="IXV16" s="154"/>
      <c r="IXW16" s="154"/>
      <c r="IXX16" s="154"/>
      <c r="IXY16" s="154"/>
      <c r="IXZ16" s="154"/>
      <c r="IYA16" s="154"/>
      <c r="IYB16" s="154"/>
      <c r="IYC16" s="154"/>
      <c r="IYD16" s="154"/>
      <c r="IYE16" s="154"/>
      <c r="IYF16" s="154"/>
      <c r="IYG16" s="154"/>
      <c r="IYH16" s="154"/>
      <c r="IYI16" s="154"/>
      <c r="IYJ16" s="154"/>
      <c r="IYK16" s="154"/>
      <c r="IYL16" s="154"/>
      <c r="IYM16" s="154"/>
      <c r="IYN16" s="154"/>
      <c r="IYO16" s="154"/>
      <c r="IYP16" s="154"/>
      <c r="IYQ16" s="154"/>
      <c r="IYR16" s="154"/>
      <c r="IYS16" s="154"/>
      <c r="IYT16" s="154"/>
      <c r="IYU16" s="154"/>
      <c r="IYV16" s="154"/>
      <c r="IYW16" s="154"/>
      <c r="IYX16" s="154"/>
      <c r="IYY16" s="154"/>
      <c r="IYZ16" s="154"/>
      <c r="IZA16" s="154"/>
      <c r="IZB16" s="154"/>
      <c r="IZC16" s="154"/>
      <c r="IZD16" s="154"/>
      <c r="IZE16" s="154"/>
      <c r="IZF16" s="154"/>
      <c r="IZG16" s="154"/>
      <c r="IZH16" s="154"/>
      <c r="IZI16" s="154"/>
      <c r="IZJ16" s="154"/>
      <c r="IZK16" s="154"/>
      <c r="IZL16" s="154"/>
      <c r="IZM16" s="154"/>
      <c r="IZN16" s="154"/>
      <c r="IZO16" s="154"/>
      <c r="IZP16" s="154"/>
      <c r="IZQ16" s="154"/>
      <c r="IZR16" s="154"/>
      <c r="IZS16" s="154"/>
      <c r="IZT16" s="154"/>
      <c r="IZU16" s="154"/>
      <c r="IZV16" s="154"/>
      <c r="IZW16" s="154"/>
      <c r="IZX16" s="154"/>
      <c r="IZY16" s="154"/>
      <c r="IZZ16" s="154"/>
      <c r="JAA16" s="154"/>
      <c r="JAB16" s="154"/>
      <c r="JAC16" s="154"/>
      <c r="JAD16" s="154"/>
      <c r="JAE16" s="154"/>
      <c r="JAF16" s="154"/>
      <c r="JAG16" s="154"/>
      <c r="JAH16" s="154"/>
      <c r="JAI16" s="154"/>
      <c r="JAJ16" s="154"/>
      <c r="JAK16" s="154"/>
      <c r="JAL16" s="154"/>
      <c r="JAM16" s="154"/>
      <c r="JAN16" s="154"/>
      <c r="JAO16" s="154"/>
      <c r="JAP16" s="154"/>
      <c r="JAQ16" s="154"/>
      <c r="JAR16" s="154"/>
      <c r="JAS16" s="154"/>
      <c r="JAT16" s="154"/>
      <c r="JAU16" s="154"/>
      <c r="JAV16" s="154"/>
      <c r="JAW16" s="154"/>
      <c r="JAX16" s="154"/>
      <c r="JAY16" s="154"/>
      <c r="JAZ16" s="154"/>
      <c r="JBA16" s="154"/>
      <c r="JBB16" s="154"/>
      <c r="JBC16" s="154"/>
      <c r="JBD16" s="154"/>
      <c r="JBE16" s="154"/>
      <c r="JBF16" s="154"/>
      <c r="JBG16" s="154"/>
      <c r="JBH16" s="154"/>
      <c r="JBI16" s="154"/>
      <c r="JBJ16" s="154"/>
      <c r="JBK16" s="154"/>
      <c r="JBL16" s="154"/>
      <c r="JBM16" s="154"/>
      <c r="JBN16" s="154"/>
      <c r="JBO16" s="154"/>
      <c r="JBP16" s="154"/>
      <c r="JBQ16" s="154"/>
      <c r="JBR16" s="154"/>
      <c r="JBS16" s="154"/>
      <c r="JBT16" s="154"/>
      <c r="JBU16" s="154"/>
      <c r="JBV16" s="154"/>
      <c r="JBW16" s="154"/>
      <c r="JBX16" s="154"/>
      <c r="JBY16" s="154"/>
      <c r="JBZ16" s="154"/>
      <c r="JCA16" s="154"/>
      <c r="JCB16" s="154"/>
      <c r="JCC16" s="154"/>
      <c r="JCD16" s="154"/>
      <c r="JCE16" s="154"/>
      <c r="JCF16" s="154"/>
      <c r="JCG16" s="154"/>
      <c r="JCH16" s="154"/>
      <c r="JCI16" s="154"/>
      <c r="JCJ16" s="154"/>
      <c r="JCK16" s="154"/>
      <c r="JCL16" s="154"/>
      <c r="JCM16" s="154"/>
      <c r="JCN16" s="154"/>
      <c r="JCO16" s="154"/>
      <c r="JCP16" s="154"/>
      <c r="JCQ16" s="154"/>
      <c r="JCR16" s="154"/>
      <c r="JCS16" s="154"/>
      <c r="JCT16" s="154"/>
      <c r="JCU16" s="154"/>
      <c r="JCV16" s="154"/>
      <c r="JCW16" s="154"/>
      <c r="JCX16" s="154"/>
      <c r="JCY16" s="154"/>
      <c r="JCZ16" s="154"/>
      <c r="JDA16" s="154"/>
      <c r="JDB16" s="154"/>
      <c r="JDC16" s="154"/>
      <c r="JDD16" s="154"/>
      <c r="JDE16" s="154"/>
      <c r="JDF16" s="154"/>
      <c r="JDG16" s="154"/>
      <c r="JDH16" s="154"/>
      <c r="JDI16" s="154"/>
      <c r="JDJ16" s="154"/>
      <c r="JDK16" s="154"/>
      <c r="JDL16" s="154"/>
      <c r="JDM16" s="154"/>
      <c r="JDN16" s="154"/>
      <c r="JDO16" s="154"/>
      <c r="JDP16" s="154"/>
      <c r="JDQ16" s="154"/>
      <c r="JDR16" s="154"/>
      <c r="JDS16" s="154"/>
      <c r="JDT16" s="154"/>
      <c r="JDU16" s="154"/>
      <c r="JDV16" s="154"/>
      <c r="JDW16" s="154"/>
      <c r="JDX16" s="154"/>
      <c r="JDY16" s="154"/>
      <c r="JDZ16" s="154"/>
      <c r="JEA16" s="154"/>
      <c r="JEB16" s="154"/>
      <c r="JEC16" s="154"/>
      <c r="JED16" s="154"/>
      <c r="JEE16" s="154"/>
      <c r="JEF16" s="154"/>
      <c r="JEG16" s="154"/>
      <c r="JEH16" s="154"/>
      <c r="JEI16" s="154"/>
      <c r="JEJ16" s="154"/>
      <c r="JEK16" s="154"/>
      <c r="JEL16" s="154"/>
      <c r="JEM16" s="154"/>
      <c r="JEN16" s="154"/>
      <c r="JEO16" s="154"/>
      <c r="JEP16" s="154"/>
      <c r="JEQ16" s="154"/>
      <c r="JER16" s="154"/>
      <c r="JES16" s="154"/>
      <c r="JET16" s="154"/>
      <c r="JEU16" s="154"/>
      <c r="JEV16" s="154"/>
      <c r="JEW16" s="154"/>
      <c r="JEX16" s="154"/>
      <c r="JEY16" s="154"/>
      <c r="JEZ16" s="154"/>
      <c r="JFA16" s="154"/>
      <c r="JFB16" s="154"/>
      <c r="JFC16" s="154"/>
      <c r="JFD16" s="154"/>
      <c r="JFE16" s="154"/>
      <c r="JFF16" s="154"/>
      <c r="JFG16" s="154"/>
      <c r="JFH16" s="154"/>
      <c r="JFI16" s="154"/>
      <c r="JFJ16" s="154"/>
      <c r="JFK16" s="154"/>
      <c r="JFL16" s="154"/>
      <c r="JFM16" s="154"/>
      <c r="JFN16" s="154"/>
      <c r="JFO16" s="154"/>
      <c r="JFP16" s="154"/>
      <c r="JFQ16" s="154"/>
      <c r="JFR16" s="154"/>
      <c r="JFS16" s="154"/>
      <c r="JFT16" s="154"/>
      <c r="JFU16" s="154"/>
      <c r="JFV16" s="154"/>
      <c r="JFW16" s="154"/>
      <c r="JFX16" s="154"/>
      <c r="JFY16" s="154"/>
      <c r="JFZ16" s="154"/>
      <c r="JGA16" s="154"/>
      <c r="JGB16" s="154"/>
      <c r="JGC16" s="154"/>
      <c r="JGD16" s="154"/>
      <c r="JGE16" s="154"/>
      <c r="JGF16" s="154"/>
      <c r="JGG16" s="154"/>
      <c r="JGH16" s="154"/>
      <c r="JGI16" s="154"/>
      <c r="JGJ16" s="154"/>
      <c r="JGK16" s="154"/>
      <c r="JGL16" s="154"/>
      <c r="JGM16" s="154"/>
      <c r="JGN16" s="154"/>
      <c r="JGO16" s="154"/>
      <c r="JGP16" s="154"/>
      <c r="JGQ16" s="154"/>
      <c r="JGR16" s="154"/>
      <c r="JGS16" s="154"/>
      <c r="JGT16" s="154"/>
      <c r="JGU16" s="154"/>
      <c r="JGV16" s="154"/>
      <c r="JGW16" s="154"/>
      <c r="JGX16" s="154"/>
      <c r="JGY16" s="154"/>
      <c r="JGZ16" s="154"/>
      <c r="JHA16" s="154"/>
      <c r="JHB16" s="154"/>
      <c r="JHC16" s="154"/>
      <c r="JHD16" s="154"/>
      <c r="JHE16" s="154"/>
      <c r="JHF16" s="154"/>
      <c r="JHG16" s="154"/>
      <c r="JHH16" s="154"/>
      <c r="JHI16" s="154"/>
      <c r="JHJ16" s="154"/>
      <c r="JHK16" s="154"/>
      <c r="JHL16" s="154"/>
      <c r="JHM16" s="154"/>
      <c r="JHN16" s="154"/>
      <c r="JHO16" s="154"/>
      <c r="JHP16" s="154"/>
      <c r="JHQ16" s="154"/>
      <c r="JHR16" s="154"/>
      <c r="JHS16" s="154"/>
      <c r="JHT16" s="154"/>
      <c r="JHU16" s="154"/>
      <c r="JHV16" s="154"/>
      <c r="JHW16" s="154"/>
      <c r="JHX16" s="154"/>
      <c r="JHY16" s="154"/>
      <c r="JHZ16" s="154"/>
      <c r="JIA16" s="154"/>
      <c r="JIB16" s="154"/>
      <c r="JIC16" s="154"/>
      <c r="JID16" s="154"/>
      <c r="JIE16" s="154"/>
      <c r="JIF16" s="154"/>
      <c r="JIG16" s="154"/>
      <c r="JIH16" s="154"/>
      <c r="JII16" s="154"/>
      <c r="JIJ16" s="154"/>
      <c r="JIK16" s="154"/>
      <c r="JIL16" s="154"/>
      <c r="JIM16" s="154"/>
      <c r="JIN16" s="154"/>
      <c r="JIO16" s="154"/>
      <c r="JIP16" s="154"/>
      <c r="JIQ16" s="154"/>
      <c r="JIR16" s="154"/>
      <c r="JIS16" s="154"/>
      <c r="JIT16" s="154"/>
      <c r="JIU16" s="154"/>
      <c r="JIV16" s="154"/>
      <c r="JIW16" s="154"/>
      <c r="JIX16" s="154"/>
      <c r="JIY16" s="154"/>
      <c r="JIZ16" s="154"/>
      <c r="JJA16" s="154"/>
      <c r="JJB16" s="154"/>
      <c r="JJC16" s="154"/>
      <c r="JJD16" s="154"/>
      <c r="JJE16" s="154"/>
      <c r="JJF16" s="154"/>
      <c r="JJG16" s="154"/>
      <c r="JJH16" s="154"/>
      <c r="JJI16" s="154"/>
      <c r="JJJ16" s="154"/>
      <c r="JJK16" s="154"/>
      <c r="JJL16" s="154"/>
      <c r="JJM16" s="154"/>
      <c r="JJN16" s="154"/>
      <c r="JJO16" s="154"/>
      <c r="JJP16" s="154"/>
      <c r="JJQ16" s="154"/>
      <c r="JJR16" s="154"/>
      <c r="JJS16" s="154"/>
      <c r="JJT16" s="154"/>
      <c r="JJU16" s="154"/>
      <c r="JJV16" s="154"/>
      <c r="JJW16" s="154"/>
      <c r="JJX16" s="154"/>
      <c r="JJY16" s="154"/>
      <c r="JJZ16" s="154"/>
      <c r="JKA16" s="154"/>
      <c r="JKB16" s="154"/>
      <c r="JKC16" s="154"/>
      <c r="JKD16" s="154"/>
      <c r="JKE16" s="154"/>
      <c r="JKF16" s="154"/>
      <c r="JKG16" s="154"/>
      <c r="JKH16" s="154"/>
      <c r="JKI16" s="154"/>
      <c r="JKJ16" s="154"/>
      <c r="JKK16" s="154"/>
      <c r="JKL16" s="154"/>
      <c r="JKM16" s="154"/>
      <c r="JKN16" s="154"/>
      <c r="JKO16" s="154"/>
      <c r="JKP16" s="154"/>
      <c r="JKQ16" s="154"/>
      <c r="JKR16" s="154"/>
      <c r="JKS16" s="154"/>
      <c r="JKT16" s="154"/>
      <c r="JKU16" s="154"/>
      <c r="JKV16" s="154"/>
      <c r="JKW16" s="154"/>
      <c r="JKX16" s="154"/>
      <c r="JKY16" s="154"/>
      <c r="JKZ16" s="154"/>
      <c r="JLA16" s="154"/>
      <c r="JLB16" s="154"/>
      <c r="JLC16" s="154"/>
      <c r="JLD16" s="154"/>
      <c r="JLE16" s="154"/>
      <c r="JLF16" s="154"/>
      <c r="JLG16" s="154"/>
      <c r="JLH16" s="154"/>
      <c r="JLI16" s="154"/>
      <c r="JLJ16" s="154"/>
      <c r="JLK16" s="154"/>
      <c r="JLL16" s="154"/>
      <c r="JLM16" s="154"/>
      <c r="JLN16" s="154"/>
      <c r="JLO16" s="154"/>
      <c r="JLP16" s="154"/>
      <c r="JLQ16" s="154"/>
      <c r="JLR16" s="154"/>
      <c r="JLS16" s="154"/>
      <c r="JLT16" s="154"/>
      <c r="JLU16" s="154"/>
      <c r="JLV16" s="154"/>
      <c r="JLW16" s="154"/>
      <c r="JLX16" s="154"/>
      <c r="JLY16" s="154"/>
      <c r="JLZ16" s="154"/>
      <c r="JMA16" s="154"/>
      <c r="JMB16" s="154"/>
      <c r="JMC16" s="154"/>
      <c r="JMD16" s="154"/>
      <c r="JME16" s="154"/>
      <c r="JMF16" s="154"/>
      <c r="JMG16" s="154"/>
      <c r="JMH16" s="154"/>
      <c r="JMI16" s="154"/>
      <c r="JMJ16" s="154"/>
      <c r="JMK16" s="154"/>
      <c r="JML16" s="154"/>
      <c r="JMM16" s="154"/>
      <c r="JMN16" s="154"/>
      <c r="JMO16" s="154"/>
      <c r="JMP16" s="154"/>
      <c r="JMQ16" s="154"/>
      <c r="JMR16" s="154"/>
      <c r="JMS16" s="154"/>
      <c r="JMT16" s="154"/>
      <c r="JMU16" s="154"/>
      <c r="JMV16" s="154"/>
      <c r="JMW16" s="154"/>
      <c r="JMX16" s="154"/>
      <c r="JMY16" s="154"/>
      <c r="JMZ16" s="154"/>
      <c r="JNA16" s="154"/>
      <c r="JNB16" s="154"/>
      <c r="JNC16" s="154"/>
      <c r="JND16" s="154"/>
      <c r="JNE16" s="154"/>
      <c r="JNF16" s="154"/>
      <c r="JNG16" s="154"/>
      <c r="JNH16" s="154"/>
      <c r="JNI16" s="154"/>
      <c r="JNJ16" s="154"/>
      <c r="JNK16" s="154"/>
      <c r="JNL16" s="154"/>
      <c r="JNM16" s="154"/>
      <c r="JNN16" s="154"/>
      <c r="JNO16" s="154"/>
      <c r="JNP16" s="154"/>
      <c r="JNQ16" s="154"/>
      <c r="JNR16" s="154"/>
      <c r="JNS16" s="154"/>
      <c r="JNT16" s="154"/>
      <c r="JNU16" s="154"/>
      <c r="JNV16" s="154"/>
      <c r="JNW16" s="154"/>
      <c r="JNX16" s="154"/>
      <c r="JNY16" s="154"/>
      <c r="JNZ16" s="154"/>
      <c r="JOA16" s="154"/>
      <c r="JOB16" s="154"/>
      <c r="JOC16" s="154"/>
      <c r="JOD16" s="154"/>
      <c r="JOE16" s="154"/>
      <c r="JOF16" s="154"/>
      <c r="JOG16" s="154"/>
      <c r="JOH16" s="154"/>
      <c r="JOI16" s="154"/>
      <c r="JOJ16" s="154"/>
      <c r="JOK16" s="154"/>
      <c r="JOL16" s="154"/>
      <c r="JOM16" s="154"/>
      <c r="JON16" s="154"/>
      <c r="JOO16" s="154"/>
      <c r="JOP16" s="154"/>
      <c r="JOQ16" s="154"/>
      <c r="JOR16" s="154"/>
      <c r="JOS16" s="154"/>
      <c r="JOT16" s="154"/>
      <c r="JOU16" s="154"/>
      <c r="JOV16" s="154"/>
      <c r="JOW16" s="154"/>
      <c r="JOX16" s="154"/>
      <c r="JOY16" s="154"/>
      <c r="JOZ16" s="154"/>
      <c r="JPA16" s="154"/>
      <c r="JPB16" s="154"/>
      <c r="JPC16" s="154"/>
      <c r="JPD16" s="154"/>
      <c r="JPE16" s="154"/>
      <c r="JPF16" s="154"/>
      <c r="JPG16" s="154"/>
      <c r="JPH16" s="154"/>
      <c r="JPI16" s="154"/>
      <c r="JPJ16" s="154"/>
      <c r="JPK16" s="154"/>
      <c r="JPL16" s="154"/>
      <c r="JPM16" s="154"/>
      <c r="JPN16" s="154"/>
      <c r="JPO16" s="154"/>
      <c r="JPP16" s="154"/>
      <c r="JPQ16" s="154"/>
      <c r="JPR16" s="154"/>
      <c r="JPS16" s="154"/>
      <c r="JPT16" s="154"/>
      <c r="JPU16" s="154"/>
      <c r="JPV16" s="154"/>
      <c r="JPW16" s="154"/>
      <c r="JPX16" s="154"/>
      <c r="JPY16" s="154"/>
      <c r="JPZ16" s="154"/>
      <c r="JQA16" s="154"/>
      <c r="JQB16" s="154"/>
      <c r="JQC16" s="154"/>
      <c r="JQD16" s="154"/>
      <c r="JQE16" s="154"/>
      <c r="JQF16" s="154"/>
      <c r="JQG16" s="154"/>
      <c r="JQH16" s="154"/>
      <c r="JQI16" s="154"/>
      <c r="JQJ16" s="154"/>
      <c r="JQK16" s="154"/>
      <c r="JQL16" s="154"/>
      <c r="JQM16" s="154"/>
      <c r="JQN16" s="154"/>
      <c r="JQO16" s="154"/>
      <c r="JQP16" s="154"/>
      <c r="JQQ16" s="154"/>
      <c r="JQR16" s="154"/>
      <c r="JQS16" s="154"/>
      <c r="JQT16" s="154"/>
      <c r="JQU16" s="154"/>
      <c r="JQV16" s="154"/>
      <c r="JQW16" s="154"/>
      <c r="JQX16" s="154"/>
      <c r="JQY16" s="154"/>
      <c r="JQZ16" s="154"/>
      <c r="JRA16" s="154"/>
      <c r="JRB16" s="154"/>
      <c r="JRC16" s="154"/>
      <c r="JRD16" s="154"/>
      <c r="JRE16" s="154"/>
      <c r="JRF16" s="154"/>
      <c r="JRG16" s="154"/>
      <c r="JRH16" s="154"/>
      <c r="JRI16" s="154"/>
      <c r="JRJ16" s="154"/>
      <c r="JRK16" s="154"/>
      <c r="JRL16" s="154"/>
      <c r="JRM16" s="154"/>
      <c r="JRN16" s="154"/>
      <c r="JRO16" s="154"/>
      <c r="JRP16" s="154"/>
      <c r="JRQ16" s="154"/>
      <c r="JRR16" s="154"/>
      <c r="JRS16" s="154"/>
      <c r="JRT16" s="154"/>
      <c r="JRU16" s="154"/>
      <c r="JRV16" s="154"/>
      <c r="JRW16" s="154"/>
      <c r="JRX16" s="154"/>
      <c r="JRY16" s="154"/>
      <c r="JRZ16" s="154"/>
      <c r="JSA16" s="154"/>
      <c r="JSB16" s="154"/>
      <c r="JSC16" s="154"/>
      <c r="JSD16" s="154"/>
      <c r="JSE16" s="154"/>
      <c r="JSF16" s="154"/>
      <c r="JSG16" s="154"/>
      <c r="JSH16" s="154"/>
      <c r="JSI16" s="154"/>
      <c r="JSJ16" s="154"/>
      <c r="JSK16" s="154"/>
      <c r="JSL16" s="154"/>
      <c r="JSM16" s="154"/>
      <c r="JSN16" s="154"/>
      <c r="JSO16" s="154"/>
      <c r="JSP16" s="154"/>
      <c r="JSQ16" s="154"/>
      <c r="JSR16" s="154"/>
      <c r="JSS16" s="154"/>
      <c r="JST16" s="154"/>
      <c r="JSU16" s="154"/>
      <c r="JSV16" s="154"/>
      <c r="JSW16" s="154"/>
      <c r="JSX16" s="154"/>
      <c r="JSY16" s="154"/>
      <c r="JSZ16" s="154"/>
      <c r="JTA16" s="154"/>
      <c r="JTB16" s="154"/>
      <c r="JTC16" s="154"/>
      <c r="JTD16" s="154"/>
      <c r="JTE16" s="154"/>
      <c r="JTF16" s="154"/>
      <c r="JTG16" s="154"/>
      <c r="JTH16" s="154"/>
      <c r="JTI16" s="154"/>
      <c r="JTJ16" s="154"/>
      <c r="JTK16" s="154"/>
      <c r="JTL16" s="154"/>
      <c r="JTM16" s="154"/>
      <c r="JTN16" s="154"/>
      <c r="JTO16" s="154"/>
      <c r="JTP16" s="154"/>
      <c r="JTQ16" s="154"/>
      <c r="JTR16" s="154"/>
      <c r="JTS16" s="154"/>
      <c r="JTT16" s="154"/>
      <c r="JTU16" s="154"/>
      <c r="JTV16" s="154"/>
      <c r="JTW16" s="154"/>
      <c r="JTX16" s="154"/>
      <c r="JTY16" s="154"/>
      <c r="JTZ16" s="154"/>
      <c r="JUA16" s="154"/>
      <c r="JUB16" s="154"/>
      <c r="JUC16" s="154"/>
      <c r="JUD16" s="154"/>
      <c r="JUE16" s="154"/>
      <c r="JUF16" s="154"/>
      <c r="JUG16" s="154"/>
      <c r="JUH16" s="154"/>
      <c r="JUI16" s="154"/>
      <c r="JUJ16" s="154"/>
      <c r="JUK16" s="154"/>
      <c r="JUL16" s="154"/>
      <c r="JUM16" s="154"/>
      <c r="JUN16" s="154"/>
      <c r="JUO16" s="154"/>
      <c r="JUP16" s="154"/>
      <c r="JUQ16" s="154"/>
      <c r="JUR16" s="154"/>
      <c r="JUS16" s="154"/>
      <c r="JUT16" s="154"/>
      <c r="JUU16" s="154"/>
      <c r="JUV16" s="154"/>
      <c r="JUW16" s="154"/>
      <c r="JUX16" s="154"/>
      <c r="JUY16" s="154"/>
      <c r="JUZ16" s="154"/>
      <c r="JVA16" s="154"/>
      <c r="JVB16" s="154"/>
      <c r="JVC16" s="154"/>
      <c r="JVD16" s="154"/>
      <c r="JVE16" s="154"/>
      <c r="JVF16" s="154"/>
      <c r="JVG16" s="154"/>
      <c r="JVH16" s="154"/>
      <c r="JVI16" s="154"/>
      <c r="JVJ16" s="154"/>
      <c r="JVK16" s="154"/>
      <c r="JVL16" s="154"/>
      <c r="JVM16" s="154"/>
      <c r="JVN16" s="154"/>
      <c r="JVO16" s="154"/>
      <c r="JVP16" s="154"/>
      <c r="JVQ16" s="154"/>
      <c r="JVR16" s="154"/>
      <c r="JVS16" s="154"/>
      <c r="JVT16" s="154"/>
      <c r="JVU16" s="154"/>
      <c r="JVV16" s="154"/>
      <c r="JVW16" s="154"/>
      <c r="JVX16" s="154"/>
      <c r="JVY16" s="154"/>
      <c r="JVZ16" s="154"/>
      <c r="JWA16" s="154"/>
      <c r="JWB16" s="154"/>
      <c r="JWC16" s="154"/>
      <c r="JWD16" s="154"/>
      <c r="JWE16" s="154"/>
      <c r="JWF16" s="154"/>
      <c r="JWG16" s="154"/>
      <c r="JWH16" s="154"/>
      <c r="JWI16" s="154"/>
      <c r="JWJ16" s="154"/>
      <c r="JWK16" s="154"/>
      <c r="JWL16" s="154"/>
      <c r="JWM16" s="154"/>
      <c r="JWN16" s="154"/>
      <c r="JWO16" s="154"/>
      <c r="JWP16" s="154"/>
      <c r="JWQ16" s="154"/>
      <c r="JWR16" s="154"/>
      <c r="JWS16" s="154"/>
      <c r="JWT16" s="154"/>
      <c r="JWU16" s="154"/>
      <c r="JWV16" s="154"/>
      <c r="JWW16" s="154"/>
      <c r="JWX16" s="154"/>
      <c r="JWY16" s="154"/>
      <c r="JWZ16" s="154"/>
      <c r="JXA16" s="154"/>
      <c r="JXB16" s="154"/>
      <c r="JXC16" s="154"/>
      <c r="JXD16" s="154"/>
      <c r="JXE16" s="154"/>
      <c r="JXF16" s="154"/>
      <c r="JXG16" s="154"/>
      <c r="JXH16" s="154"/>
      <c r="JXI16" s="154"/>
      <c r="JXJ16" s="154"/>
      <c r="JXK16" s="154"/>
      <c r="JXL16" s="154"/>
      <c r="JXM16" s="154"/>
      <c r="JXN16" s="154"/>
      <c r="JXO16" s="154"/>
      <c r="JXP16" s="154"/>
      <c r="JXQ16" s="154"/>
      <c r="JXR16" s="154"/>
      <c r="JXS16" s="154"/>
      <c r="JXT16" s="154"/>
      <c r="JXU16" s="154"/>
      <c r="JXV16" s="154"/>
      <c r="JXW16" s="154"/>
      <c r="JXX16" s="154"/>
      <c r="JXY16" s="154"/>
      <c r="JXZ16" s="154"/>
      <c r="JYA16" s="154"/>
      <c r="JYB16" s="154"/>
      <c r="JYC16" s="154"/>
      <c r="JYD16" s="154"/>
      <c r="JYE16" s="154"/>
      <c r="JYF16" s="154"/>
      <c r="JYG16" s="154"/>
      <c r="JYH16" s="154"/>
      <c r="JYI16" s="154"/>
      <c r="JYJ16" s="154"/>
      <c r="JYK16" s="154"/>
      <c r="JYL16" s="154"/>
      <c r="JYM16" s="154"/>
      <c r="JYN16" s="154"/>
      <c r="JYO16" s="154"/>
      <c r="JYP16" s="154"/>
      <c r="JYQ16" s="154"/>
      <c r="JYR16" s="154"/>
      <c r="JYS16" s="154"/>
      <c r="JYT16" s="154"/>
      <c r="JYU16" s="154"/>
      <c r="JYV16" s="154"/>
      <c r="JYW16" s="154"/>
      <c r="JYX16" s="154"/>
      <c r="JYY16" s="154"/>
      <c r="JYZ16" s="154"/>
      <c r="JZA16" s="154"/>
      <c r="JZB16" s="154"/>
      <c r="JZC16" s="154"/>
      <c r="JZD16" s="154"/>
      <c r="JZE16" s="154"/>
      <c r="JZF16" s="154"/>
      <c r="JZG16" s="154"/>
      <c r="JZH16" s="154"/>
      <c r="JZI16" s="154"/>
      <c r="JZJ16" s="154"/>
      <c r="JZK16" s="154"/>
      <c r="JZL16" s="154"/>
      <c r="JZM16" s="154"/>
      <c r="JZN16" s="154"/>
      <c r="JZO16" s="154"/>
      <c r="JZP16" s="154"/>
      <c r="JZQ16" s="154"/>
      <c r="JZR16" s="154"/>
      <c r="JZS16" s="154"/>
      <c r="JZT16" s="154"/>
      <c r="JZU16" s="154"/>
      <c r="JZV16" s="154"/>
      <c r="JZW16" s="154"/>
      <c r="JZX16" s="154"/>
      <c r="JZY16" s="154"/>
      <c r="JZZ16" s="154"/>
      <c r="KAA16" s="154"/>
      <c r="KAB16" s="154"/>
      <c r="KAC16" s="154"/>
      <c r="KAD16" s="154"/>
      <c r="KAE16" s="154"/>
      <c r="KAF16" s="154"/>
      <c r="KAG16" s="154"/>
      <c r="KAH16" s="154"/>
      <c r="KAI16" s="154"/>
      <c r="KAJ16" s="154"/>
      <c r="KAK16" s="154"/>
      <c r="KAL16" s="154"/>
      <c r="KAM16" s="154"/>
      <c r="KAN16" s="154"/>
      <c r="KAO16" s="154"/>
      <c r="KAP16" s="154"/>
      <c r="KAQ16" s="154"/>
      <c r="KAR16" s="154"/>
      <c r="KAS16" s="154"/>
      <c r="KAT16" s="154"/>
      <c r="KAU16" s="154"/>
      <c r="KAV16" s="154"/>
      <c r="KAW16" s="154"/>
      <c r="KAX16" s="154"/>
      <c r="KAY16" s="154"/>
      <c r="KAZ16" s="154"/>
      <c r="KBA16" s="154"/>
      <c r="KBB16" s="154"/>
      <c r="KBC16" s="154"/>
      <c r="KBD16" s="154"/>
      <c r="KBE16" s="154"/>
      <c r="KBF16" s="154"/>
      <c r="KBG16" s="154"/>
      <c r="KBH16" s="154"/>
      <c r="KBI16" s="154"/>
      <c r="KBJ16" s="154"/>
      <c r="KBK16" s="154"/>
      <c r="KBL16" s="154"/>
      <c r="KBM16" s="154"/>
      <c r="KBN16" s="154"/>
      <c r="KBO16" s="154"/>
      <c r="KBP16" s="154"/>
      <c r="KBQ16" s="154"/>
      <c r="KBR16" s="154"/>
      <c r="KBS16" s="154"/>
      <c r="KBT16" s="154"/>
      <c r="KBU16" s="154"/>
      <c r="KBV16" s="154"/>
      <c r="KBW16" s="154"/>
      <c r="KBX16" s="154"/>
      <c r="KBY16" s="154"/>
      <c r="KBZ16" s="154"/>
      <c r="KCA16" s="154"/>
      <c r="KCB16" s="154"/>
      <c r="KCC16" s="154"/>
      <c r="KCD16" s="154"/>
      <c r="KCE16" s="154"/>
      <c r="KCF16" s="154"/>
      <c r="KCG16" s="154"/>
      <c r="KCH16" s="154"/>
      <c r="KCI16" s="154"/>
      <c r="KCJ16" s="154"/>
      <c r="KCK16" s="154"/>
      <c r="KCL16" s="154"/>
      <c r="KCM16" s="154"/>
      <c r="KCN16" s="154"/>
      <c r="KCO16" s="154"/>
      <c r="KCP16" s="154"/>
      <c r="KCQ16" s="154"/>
      <c r="KCR16" s="154"/>
      <c r="KCS16" s="154"/>
      <c r="KCT16" s="154"/>
      <c r="KCU16" s="154"/>
      <c r="KCV16" s="154"/>
      <c r="KCW16" s="154"/>
      <c r="KCX16" s="154"/>
      <c r="KCY16" s="154"/>
      <c r="KCZ16" s="154"/>
      <c r="KDA16" s="154"/>
      <c r="KDB16" s="154"/>
      <c r="KDC16" s="154"/>
      <c r="KDD16" s="154"/>
      <c r="KDE16" s="154"/>
      <c r="KDF16" s="154"/>
      <c r="KDG16" s="154"/>
      <c r="KDH16" s="154"/>
      <c r="KDI16" s="154"/>
      <c r="KDJ16" s="154"/>
      <c r="KDK16" s="154"/>
      <c r="KDL16" s="154"/>
      <c r="KDM16" s="154"/>
      <c r="KDN16" s="154"/>
      <c r="KDO16" s="154"/>
      <c r="KDP16" s="154"/>
      <c r="KDQ16" s="154"/>
      <c r="KDR16" s="154"/>
      <c r="KDS16" s="154"/>
      <c r="KDT16" s="154"/>
      <c r="KDU16" s="154"/>
      <c r="KDV16" s="154"/>
      <c r="KDW16" s="154"/>
      <c r="KDX16" s="154"/>
      <c r="KDY16" s="154"/>
      <c r="KDZ16" s="154"/>
      <c r="KEA16" s="154"/>
      <c r="KEB16" s="154"/>
      <c r="KEC16" s="154"/>
      <c r="KED16" s="154"/>
      <c r="KEE16" s="154"/>
      <c r="KEF16" s="154"/>
      <c r="KEG16" s="154"/>
      <c r="KEH16" s="154"/>
      <c r="KEI16" s="154"/>
      <c r="KEJ16" s="154"/>
      <c r="KEK16" s="154"/>
      <c r="KEL16" s="154"/>
      <c r="KEM16" s="154"/>
      <c r="KEN16" s="154"/>
      <c r="KEO16" s="154"/>
      <c r="KEP16" s="154"/>
      <c r="KEQ16" s="154"/>
      <c r="KER16" s="154"/>
      <c r="KES16" s="154"/>
      <c r="KET16" s="154"/>
      <c r="KEU16" s="154"/>
      <c r="KEV16" s="154"/>
      <c r="KEW16" s="154"/>
      <c r="KEX16" s="154"/>
      <c r="KEY16" s="154"/>
      <c r="KEZ16" s="154"/>
      <c r="KFA16" s="154"/>
      <c r="KFB16" s="154"/>
      <c r="KFC16" s="154"/>
      <c r="KFD16" s="154"/>
      <c r="KFE16" s="154"/>
      <c r="KFF16" s="154"/>
      <c r="KFG16" s="154"/>
      <c r="KFH16" s="154"/>
      <c r="KFI16" s="154"/>
      <c r="KFJ16" s="154"/>
      <c r="KFK16" s="154"/>
      <c r="KFL16" s="154"/>
      <c r="KFM16" s="154"/>
      <c r="KFN16" s="154"/>
      <c r="KFO16" s="154"/>
      <c r="KFP16" s="154"/>
      <c r="KFQ16" s="154"/>
      <c r="KFR16" s="154"/>
      <c r="KFS16" s="154"/>
      <c r="KFT16" s="154"/>
      <c r="KFU16" s="154"/>
      <c r="KFV16" s="154"/>
      <c r="KFW16" s="154"/>
      <c r="KFX16" s="154"/>
      <c r="KFY16" s="154"/>
      <c r="KFZ16" s="154"/>
      <c r="KGA16" s="154"/>
      <c r="KGB16" s="154"/>
      <c r="KGC16" s="154"/>
      <c r="KGD16" s="154"/>
      <c r="KGE16" s="154"/>
      <c r="KGF16" s="154"/>
      <c r="KGG16" s="154"/>
      <c r="KGH16" s="154"/>
      <c r="KGI16" s="154"/>
      <c r="KGJ16" s="154"/>
      <c r="KGK16" s="154"/>
      <c r="KGL16" s="154"/>
      <c r="KGM16" s="154"/>
      <c r="KGN16" s="154"/>
      <c r="KGO16" s="154"/>
      <c r="KGP16" s="154"/>
      <c r="KGQ16" s="154"/>
      <c r="KGR16" s="154"/>
      <c r="KGS16" s="154"/>
      <c r="KGT16" s="154"/>
      <c r="KGU16" s="154"/>
      <c r="KGV16" s="154"/>
      <c r="KGW16" s="154"/>
      <c r="KGX16" s="154"/>
      <c r="KGY16" s="154"/>
      <c r="KGZ16" s="154"/>
      <c r="KHA16" s="154"/>
      <c r="KHB16" s="154"/>
      <c r="KHC16" s="154"/>
      <c r="KHD16" s="154"/>
      <c r="KHE16" s="154"/>
      <c r="KHF16" s="154"/>
      <c r="KHG16" s="154"/>
      <c r="KHH16" s="154"/>
      <c r="KHI16" s="154"/>
      <c r="KHJ16" s="154"/>
      <c r="KHK16" s="154"/>
      <c r="KHL16" s="154"/>
      <c r="KHM16" s="154"/>
      <c r="KHN16" s="154"/>
      <c r="KHO16" s="154"/>
      <c r="KHP16" s="154"/>
      <c r="KHQ16" s="154"/>
      <c r="KHR16" s="154"/>
      <c r="KHS16" s="154"/>
      <c r="KHT16" s="154"/>
      <c r="KHU16" s="154"/>
      <c r="KHV16" s="154"/>
      <c r="KHW16" s="154"/>
      <c r="KHX16" s="154"/>
      <c r="KHY16" s="154"/>
      <c r="KHZ16" s="154"/>
      <c r="KIA16" s="154"/>
      <c r="KIB16" s="154"/>
      <c r="KIC16" s="154"/>
      <c r="KID16" s="154"/>
      <c r="KIE16" s="154"/>
      <c r="KIF16" s="154"/>
      <c r="KIG16" s="154"/>
      <c r="KIH16" s="154"/>
      <c r="KII16" s="154"/>
      <c r="KIJ16" s="154"/>
      <c r="KIK16" s="154"/>
      <c r="KIL16" s="154"/>
      <c r="KIM16" s="154"/>
      <c r="KIN16" s="154"/>
      <c r="KIO16" s="154"/>
      <c r="KIP16" s="154"/>
      <c r="KIQ16" s="154"/>
      <c r="KIR16" s="154"/>
      <c r="KIS16" s="154"/>
      <c r="KIT16" s="154"/>
      <c r="KIU16" s="154"/>
      <c r="KIV16" s="154"/>
      <c r="KIW16" s="154"/>
      <c r="KIX16" s="154"/>
      <c r="KIY16" s="154"/>
      <c r="KIZ16" s="154"/>
      <c r="KJA16" s="154"/>
      <c r="KJB16" s="154"/>
      <c r="KJC16" s="154"/>
      <c r="KJD16" s="154"/>
      <c r="KJE16" s="154"/>
      <c r="KJF16" s="154"/>
      <c r="KJG16" s="154"/>
      <c r="KJH16" s="154"/>
      <c r="KJI16" s="154"/>
      <c r="KJJ16" s="154"/>
      <c r="KJK16" s="154"/>
      <c r="KJL16" s="154"/>
      <c r="KJM16" s="154"/>
      <c r="KJN16" s="154"/>
      <c r="KJO16" s="154"/>
      <c r="KJP16" s="154"/>
      <c r="KJQ16" s="154"/>
      <c r="KJR16" s="154"/>
      <c r="KJS16" s="154"/>
      <c r="KJT16" s="154"/>
      <c r="KJU16" s="154"/>
      <c r="KJV16" s="154"/>
      <c r="KJW16" s="154"/>
      <c r="KJX16" s="154"/>
      <c r="KJY16" s="154"/>
      <c r="KJZ16" s="154"/>
      <c r="KKA16" s="154"/>
      <c r="KKB16" s="154"/>
      <c r="KKC16" s="154"/>
      <c r="KKD16" s="154"/>
      <c r="KKE16" s="154"/>
      <c r="KKF16" s="154"/>
      <c r="KKG16" s="154"/>
      <c r="KKH16" s="154"/>
      <c r="KKI16" s="154"/>
      <c r="KKJ16" s="154"/>
      <c r="KKK16" s="154"/>
      <c r="KKL16" s="154"/>
      <c r="KKM16" s="154"/>
      <c r="KKN16" s="154"/>
      <c r="KKO16" s="154"/>
      <c r="KKP16" s="154"/>
      <c r="KKQ16" s="154"/>
      <c r="KKR16" s="154"/>
      <c r="KKS16" s="154"/>
      <c r="KKT16" s="154"/>
      <c r="KKU16" s="154"/>
      <c r="KKV16" s="154"/>
      <c r="KKW16" s="154"/>
      <c r="KKX16" s="154"/>
      <c r="KKY16" s="154"/>
      <c r="KKZ16" s="154"/>
      <c r="KLA16" s="154"/>
      <c r="KLB16" s="154"/>
      <c r="KLC16" s="154"/>
      <c r="KLD16" s="154"/>
      <c r="KLE16" s="154"/>
      <c r="KLF16" s="154"/>
      <c r="KLG16" s="154"/>
      <c r="KLH16" s="154"/>
      <c r="KLI16" s="154"/>
      <c r="KLJ16" s="154"/>
      <c r="KLK16" s="154"/>
      <c r="KLL16" s="154"/>
      <c r="KLM16" s="154"/>
      <c r="KLN16" s="154"/>
      <c r="KLO16" s="154"/>
      <c r="KLP16" s="154"/>
      <c r="KLQ16" s="154"/>
      <c r="KLR16" s="154"/>
      <c r="KLS16" s="154"/>
      <c r="KLT16" s="154"/>
      <c r="KLU16" s="154"/>
      <c r="KLV16" s="154"/>
      <c r="KLW16" s="154"/>
      <c r="KLX16" s="154"/>
      <c r="KLY16" s="154"/>
      <c r="KLZ16" s="154"/>
      <c r="KMA16" s="154"/>
      <c r="KMB16" s="154"/>
      <c r="KMC16" s="154"/>
      <c r="KMD16" s="154"/>
      <c r="KME16" s="154"/>
      <c r="KMF16" s="154"/>
      <c r="KMG16" s="154"/>
      <c r="KMH16" s="154"/>
      <c r="KMI16" s="154"/>
      <c r="KMJ16" s="154"/>
      <c r="KMK16" s="154"/>
      <c r="KML16" s="154"/>
      <c r="KMM16" s="154"/>
      <c r="KMN16" s="154"/>
      <c r="KMO16" s="154"/>
      <c r="KMP16" s="154"/>
      <c r="KMQ16" s="154"/>
      <c r="KMR16" s="154"/>
      <c r="KMS16" s="154"/>
      <c r="KMT16" s="154"/>
      <c r="KMU16" s="154"/>
      <c r="KMV16" s="154"/>
      <c r="KMW16" s="154"/>
      <c r="KMX16" s="154"/>
      <c r="KMY16" s="154"/>
      <c r="KMZ16" s="154"/>
      <c r="KNA16" s="154"/>
      <c r="KNB16" s="154"/>
      <c r="KNC16" s="154"/>
      <c r="KND16" s="154"/>
      <c r="KNE16" s="154"/>
      <c r="KNF16" s="154"/>
      <c r="KNG16" s="154"/>
      <c r="KNH16" s="154"/>
      <c r="KNI16" s="154"/>
      <c r="KNJ16" s="154"/>
      <c r="KNK16" s="154"/>
      <c r="KNL16" s="154"/>
      <c r="KNM16" s="154"/>
      <c r="KNN16" s="154"/>
      <c r="KNO16" s="154"/>
      <c r="KNP16" s="154"/>
      <c r="KNQ16" s="154"/>
      <c r="KNR16" s="154"/>
      <c r="KNS16" s="154"/>
      <c r="KNT16" s="154"/>
      <c r="KNU16" s="154"/>
      <c r="KNV16" s="154"/>
      <c r="KNW16" s="154"/>
      <c r="KNX16" s="154"/>
      <c r="KNY16" s="154"/>
      <c r="KNZ16" s="154"/>
      <c r="KOA16" s="154"/>
      <c r="KOB16" s="154"/>
      <c r="KOC16" s="154"/>
      <c r="KOD16" s="154"/>
      <c r="KOE16" s="154"/>
      <c r="KOF16" s="154"/>
      <c r="KOG16" s="154"/>
      <c r="KOH16" s="154"/>
      <c r="KOI16" s="154"/>
      <c r="KOJ16" s="154"/>
      <c r="KOK16" s="154"/>
      <c r="KOL16" s="154"/>
      <c r="KOM16" s="154"/>
      <c r="KON16" s="154"/>
      <c r="KOO16" s="154"/>
      <c r="KOP16" s="154"/>
      <c r="KOQ16" s="154"/>
      <c r="KOR16" s="154"/>
      <c r="KOS16" s="154"/>
      <c r="KOT16" s="154"/>
      <c r="KOU16" s="154"/>
      <c r="KOV16" s="154"/>
      <c r="KOW16" s="154"/>
      <c r="KOX16" s="154"/>
      <c r="KOY16" s="154"/>
      <c r="KOZ16" s="154"/>
      <c r="KPA16" s="154"/>
      <c r="KPB16" s="154"/>
      <c r="KPC16" s="154"/>
      <c r="KPD16" s="154"/>
      <c r="KPE16" s="154"/>
      <c r="KPF16" s="154"/>
      <c r="KPG16" s="154"/>
      <c r="KPH16" s="154"/>
      <c r="KPI16" s="154"/>
      <c r="KPJ16" s="154"/>
      <c r="KPK16" s="154"/>
      <c r="KPL16" s="154"/>
      <c r="KPM16" s="154"/>
      <c r="KPN16" s="154"/>
      <c r="KPO16" s="154"/>
      <c r="KPP16" s="154"/>
      <c r="KPQ16" s="154"/>
      <c r="KPR16" s="154"/>
      <c r="KPS16" s="154"/>
      <c r="KPT16" s="154"/>
      <c r="KPU16" s="154"/>
      <c r="KPV16" s="154"/>
      <c r="KPW16" s="154"/>
      <c r="KPX16" s="154"/>
      <c r="KPY16" s="154"/>
      <c r="KPZ16" s="154"/>
      <c r="KQA16" s="154"/>
      <c r="KQB16" s="154"/>
      <c r="KQC16" s="154"/>
      <c r="KQD16" s="154"/>
      <c r="KQE16" s="154"/>
      <c r="KQF16" s="154"/>
      <c r="KQG16" s="154"/>
      <c r="KQH16" s="154"/>
      <c r="KQI16" s="154"/>
      <c r="KQJ16" s="154"/>
      <c r="KQK16" s="154"/>
      <c r="KQL16" s="154"/>
      <c r="KQM16" s="154"/>
      <c r="KQN16" s="154"/>
      <c r="KQO16" s="154"/>
      <c r="KQP16" s="154"/>
      <c r="KQQ16" s="154"/>
      <c r="KQR16" s="154"/>
      <c r="KQS16" s="154"/>
      <c r="KQT16" s="154"/>
      <c r="KQU16" s="154"/>
      <c r="KQV16" s="154"/>
      <c r="KQW16" s="154"/>
      <c r="KQX16" s="154"/>
      <c r="KQY16" s="154"/>
      <c r="KQZ16" s="154"/>
      <c r="KRA16" s="154"/>
      <c r="KRB16" s="154"/>
      <c r="KRC16" s="154"/>
      <c r="KRD16" s="154"/>
      <c r="KRE16" s="154"/>
      <c r="KRF16" s="154"/>
      <c r="KRG16" s="154"/>
      <c r="KRH16" s="154"/>
      <c r="KRI16" s="154"/>
      <c r="KRJ16" s="154"/>
      <c r="KRK16" s="154"/>
      <c r="KRL16" s="154"/>
      <c r="KRM16" s="154"/>
      <c r="KRN16" s="154"/>
      <c r="KRO16" s="154"/>
      <c r="KRP16" s="154"/>
      <c r="KRQ16" s="154"/>
      <c r="KRR16" s="154"/>
      <c r="KRS16" s="154"/>
      <c r="KRT16" s="154"/>
      <c r="KRU16" s="154"/>
      <c r="KRV16" s="154"/>
      <c r="KRW16" s="154"/>
      <c r="KRX16" s="154"/>
      <c r="KRY16" s="154"/>
      <c r="KRZ16" s="154"/>
      <c r="KSA16" s="154"/>
      <c r="KSB16" s="154"/>
      <c r="KSC16" s="154"/>
      <c r="KSD16" s="154"/>
      <c r="KSE16" s="154"/>
      <c r="KSF16" s="154"/>
      <c r="KSG16" s="154"/>
      <c r="KSH16" s="154"/>
      <c r="KSI16" s="154"/>
      <c r="KSJ16" s="154"/>
      <c r="KSK16" s="154"/>
      <c r="KSL16" s="154"/>
      <c r="KSM16" s="154"/>
      <c r="KSN16" s="154"/>
      <c r="KSO16" s="154"/>
      <c r="KSP16" s="154"/>
      <c r="KSQ16" s="154"/>
      <c r="KSR16" s="154"/>
      <c r="KSS16" s="154"/>
      <c r="KST16" s="154"/>
      <c r="KSU16" s="154"/>
      <c r="KSV16" s="154"/>
      <c r="KSW16" s="154"/>
      <c r="KSX16" s="154"/>
      <c r="KSY16" s="154"/>
      <c r="KSZ16" s="154"/>
      <c r="KTA16" s="154"/>
      <c r="KTB16" s="154"/>
      <c r="KTC16" s="154"/>
      <c r="KTD16" s="154"/>
      <c r="KTE16" s="154"/>
      <c r="KTF16" s="154"/>
      <c r="KTG16" s="154"/>
      <c r="KTH16" s="154"/>
      <c r="KTI16" s="154"/>
      <c r="KTJ16" s="154"/>
      <c r="KTK16" s="154"/>
      <c r="KTL16" s="154"/>
      <c r="KTM16" s="154"/>
      <c r="KTN16" s="154"/>
      <c r="KTO16" s="154"/>
      <c r="KTP16" s="154"/>
      <c r="KTQ16" s="154"/>
      <c r="KTR16" s="154"/>
      <c r="KTS16" s="154"/>
      <c r="KTT16" s="154"/>
      <c r="KTU16" s="154"/>
      <c r="KTV16" s="154"/>
      <c r="KTW16" s="154"/>
      <c r="KTX16" s="154"/>
      <c r="KTY16" s="154"/>
      <c r="KTZ16" s="154"/>
      <c r="KUA16" s="154"/>
      <c r="KUB16" s="154"/>
      <c r="KUC16" s="154"/>
      <c r="KUD16" s="154"/>
      <c r="KUE16" s="154"/>
      <c r="KUF16" s="154"/>
      <c r="KUG16" s="154"/>
      <c r="KUH16" s="154"/>
      <c r="KUI16" s="154"/>
      <c r="KUJ16" s="154"/>
      <c r="KUK16" s="154"/>
      <c r="KUL16" s="154"/>
      <c r="KUM16" s="154"/>
      <c r="KUN16" s="154"/>
      <c r="KUO16" s="154"/>
      <c r="KUP16" s="154"/>
      <c r="KUQ16" s="154"/>
      <c r="KUR16" s="154"/>
      <c r="KUS16" s="154"/>
      <c r="KUT16" s="154"/>
      <c r="KUU16" s="154"/>
      <c r="KUV16" s="154"/>
      <c r="KUW16" s="154"/>
      <c r="KUX16" s="154"/>
      <c r="KUY16" s="154"/>
      <c r="KUZ16" s="154"/>
      <c r="KVA16" s="154"/>
      <c r="KVB16" s="154"/>
      <c r="KVC16" s="154"/>
      <c r="KVD16" s="154"/>
      <c r="KVE16" s="154"/>
      <c r="KVF16" s="154"/>
      <c r="KVG16" s="154"/>
      <c r="KVH16" s="154"/>
      <c r="KVI16" s="154"/>
      <c r="KVJ16" s="154"/>
      <c r="KVK16" s="154"/>
      <c r="KVL16" s="154"/>
      <c r="KVM16" s="154"/>
      <c r="KVN16" s="154"/>
      <c r="KVO16" s="154"/>
      <c r="KVP16" s="154"/>
      <c r="KVQ16" s="154"/>
      <c r="KVR16" s="154"/>
      <c r="KVS16" s="154"/>
      <c r="KVT16" s="154"/>
      <c r="KVU16" s="154"/>
      <c r="KVV16" s="154"/>
      <c r="KVW16" s="154"/>
      <c r="KVX16" s="154"/>
      <c r="KVY16" s="154"/>
      <c r="KVZ16" s="154"/>
      <c r="KWA16" s="154"/>
      <c r="KWB16" s="154"/>
      <c r="KWC16" s="154"/>
      <c r="KWD16" s="154"/>
      <c r="KWE16" s="154"/>
      <c r="KWF16" s="154"/>
      <c r="KWG16" s="154"/>
      <c r="KWH16" s="154"/>
      <c r="KWI16" s="154"/>
      <c r="KWJ16" s="154"/>
      <c r="KWK16" s="154"/>
      <c r="KWL16" s="154"/>
      <c r="KWM16" s="154"/>
      <c r="KWN16" s="154"/>
      <c r="KWO16" s="154"/>
      <c r="KWP16" s="154"/>
      <c r="KWQ16" s="154"/>
      <c r="KWR16" s="154"/>
      <c r="KWS16" s="154"/>
      <c r="KWT16" s="154"/>
      <c r="KWU16" s="154"/>
      <c r="KWV16" s="154"/>
      <c r="KWW16" s="154"/>
      <c r="KWX16" s="154"/>
      <c r="KWY16" s="154"/>
      <c r="KWZ16" s="154"/>
      <c r="KXA16" s="154"/>
      <c r="KXB16" s="154"/>
      <c r="KXC16" s="154"/>
      <c r="KXD16" s="154"/>
      <c r="KXE16" s="154"/>
      <c r="KXF16" s="154"/>
      <c r="KXG16" s="154"/>
      <c r="KXH16" s="154"/>
      <c r="KXI16" s="154"/>
      <c r="KXJ16" s="154"/>
      <c r="KXK16" s="154"/>
      <c r="KXL16" s="154"/>
      <c r="KXM16" s="154"/>
      <c r="KXN16" s="154"/>
      <c r="KXO16" s="154"/>
      <c r="KXP16" s="154"/>
      <c r="KXQ16" s="154"/>
      <c r="KXR16" s="154"/>
      <c r="KXS16" s="154"/>
      <c r="KXT16" s="154"/>
      <c r="KXU16" s="154"/>
      <c r="KXV16" s="154"/>
      <c r="KXW16" s="154"/>
      <c r="KXX16" s="154"/>
      <c r="KXY16" s="154"/>
      <c r="KXZ16" s="154"/>
      <c r="KYA16" s="154"/>
      <c r="KYB16" s="154"/>
      <c r="KYC16" s="154"/>
      <c r="KYD16" s="154"/>
      <c r="KYE16" s="154"/>
      <c r="KYF16" s="154"/>
      <c r="KYG16" s="154"/>
      <c r="KYH16" s="154"/>
      <c r="KYI16" s="154"/>
      <c r="KYJ16" s="154"/>
      <c r="KYK16" s="154"/>
      <c r="KYL16" s="154"/>
      <c r="KYM16" s="154"/>
      <c r="KYN16" s="154"/>
      <c r="KYO16" s="154"/>
      <c r="KYP16" s="154"/>
      <c r="KYQ16" s="154"/>
      <c r="KYR16" s="154"/>
      <c r="KYS16" s="154"/>
      <c r="KYT16" s="154"/>
      <c r="KYU16" s="154"/>
      <c r="KYV16" s="154"/>
      <c r="KYW16" s="154"/>
      <c r="KYX16" s="154"/>
      <c r="KYY16" s="154"/>
      <c r="KYZ16" s="154"/>
      <c r="KZA16" s="154"/>
      <c r="KZB16" s="154"/>
      <c r="KZC16" s="154"/>
      <c r="KZD16" s="154"/>
      <c r="KZE16" s="154"/>
      <c r="KZF16" s="154"/>
      <c r="KZG16" s="154"/>
      <c r="KZH16" s="154"/>
      <c r="KZI16" s="154"/>
      <c r="KZJ16" s="154"/>
      <c r="KZK16" s="154"/>
      <c r="KZL16" s="154"/>
      <c r="KZM16" s="154"/>
      <c r="KZN16" s="154"/>
      <c r="KZO16" s="154"/>
      <c r="KZP16" s="154"/>
      <c r="KZQ16" s="154"/>
      <c r="KZR16" s="154"/>
      <c r="KZS16" s="154"/>
      <c r="KZT16" s="154"/>
      <c r="KZU16" s="154"/>
      <c r="KZV16" s="154"/>
      <c r="KZW16" s="154"/>
      <c r="KZX16" s="154"/>
      <c r="KZY16" s="154"/>
      <c r="KZZ16" s="154"/>
      <c r="LAA16" s="154"/>
      <c r="LAB16" s="154"/>
      <c r="LAC16" s="154"/>
      <c r="LAD16" s="154"/>
      <c r="LAE16" s="154"/>
      <c r="LAF16" s="154"/>
      <c r="LAG16" s="154"/>
      <c r="LAH16" s="154"/>
      <c r="LAI16" s="154"/>
      <c r="LAJ16" s="154"/>
      <c r="LAK16" s="154"/>
      <c r="LAL16" s="154"/>
      <c r="LAM16" s="154"/>
      <c r="LAN16" s="154"/>
      <c r="LAO16" s="154"/>
      <c r="LAP16" s="154"/>
      <c r="LAQ16" s="154"/>
      <c r="LAR16" s="154"/>
      <c r="LAS16" s="154"/>
      <c r="LAT16" s="154"/>
      <c r="LAU16" s="154"/>
      <c r="LAV16" s="154"/>
      <c r="LAW16" s="154"/>
      <c r="LAX16" s="154"/>
      <c r="LAY16" s="154"/>
      <c r="LAZ16" s="154"/>
      <c r="LBA16" s="154"/>
      <c r="LBB16" s="154"/>
      <c r="LBC16" s="154"/>
      <c r="LBD16" s="154"/>
      <c r="LBE16" s="154"/>
      <c r="LBF16" s="154"/>
      <c r="LBG16" s="154"/>
      <c r="LBH16" s="154"/>
      <c r="LBI16" s="154"/>
      <c r="LBJ16" s="154"/>
      <c r="LBK16" s="154"/>
      <c r="LBL16" s="154"/>
      <c r="LBM16" s="154"/>
      <c r="LBN16" s="154"/>
      <c r="LBO16" s="154"/>
      <c r="LBP16" s="154"/>
      <c r="LBQ16" s="154"/>
      <c r="LBR16" s="154"/>
      <c r="LBS16" s="154"/>
      <c r="LBT16" s="154"/>
      <c r="LBU16" s="154"/>
      <c r="LBV16" s="154"/>
      <c r="LBW16" s="154"/>
      <c r="LBX16" s="154"/>
      <c r="LBY16" s="154"/>
      <c r="LBZ16" s="154"/>
      <c r="LCA16" s="154"/>
      <c r="LCB16" s="154"/>
      <c r="LCC16" s="154"/>
      <c r="LCD16" s="154"/>
      <c r="LCE16" s="154"/>
      <c r="LCF16" s="154"/>
      <c r="LCG16" s="154"/>
      <c r="LCH16" s="154"/>
      <c r="LCI16" s="154"/>
      <c r="LCJ16" s="154"/>
      <c r="LCK16" s="154"/>
      <c r="LCL16" s="154"/>
      <c r="LCM16" s="154"/>
      <c r="LCN16" s="154"/>
      <c r="LCO16" s="154"/>
      <c r="LCP16" s="154"/>
      <c r="LCQ16" s="154"/>
      <c r="LCR16" s="154"/>
      <c r="LCS16" s="154"/>
      <c r="LCT16" s="154"/>
      <c r="LCU16" s="154"/>
      <c r="LCV16" s="154"/>
      <c r="LCW16" s="154"/>
      <c r="LCX16" s="154"/>
      <c r="LCY16" s="154"/>
      <c r="LCZ16" s="154"/>
      <c r="LDA16" s="154"/>
      <c r="LDB16" s="154"/>
      <c r="LDC16" s="154"/>
      <c r="LDD16" s="154"/>
      <c r="LDE16" s="154"/>
      <c r="LDF16" s="154"/>
      <c r="LDG16" s="154"/>
      <c r="LDH16" s="154"/>
      <c r="LDI16" s="154"/>
      <c r="LDJ16" s="154"/>
      <c r="LDK16" s="154"/>
      <c r="LDL16" s="154"/>
      <c r="LDM16" s="154"/>
      <c r="LDN16" s="154"/>
      <c r="LDO16" s="154"/>
      <c r="LDP16" s="154"/>
      <c r="LDQ16" s="154"/>
      <c r="LDR16" s="154"/>
      <c r="LDS16" s="154"/>
      <c r="LDT16" s="154"/>
      <c r="LDU16" s="154"/>
      <c r="LDV16" s="154"/>
      <c r="LDW16" s="154"/>
      <c r="LDX16" s="154"/>
      <c r="LDY16" s="154"/>
      <c r="LDZ16" s="154"/>
      <c r="LEA16" s="154"/>
      <c r="LEB16" s="154"/>
      <c r="LEC16" s="154"/>
      <c r="LED16" s="154"/>
      <c r="LEE16" s="154"/>
      <c r="LEF16" s="154"/>
      <c r="LEG16" s="154"/>
      <c r="LEH16" s="154"/>
      <c r="LEI16" s="154"/>
      <c r="LEJ16" s="154"/>
      <c r="LEK16" s="154"/>
      <c r="LEL16" s="154"/>
      <c r="LEM16" s="154"/>
      <c r="LEN16" s="154"/>
      <c r="LEO16" s="154"/>
      <c r="LEP16" s="154"/>
      <c r="LEQ16" s="154"/>
      <c r="LER16" s="154"/>
      <c r="LES16" s="154"/>
      <c r="LET16" s="154"/>
      <c r="LEU16" s="154"/>
      <c r="LEV16" s="154"/>
      <c r="LEW16" s="154"/>
      <c r="LEX16" s="154"/>
      <c r="LEY16" s="154"/>
      <c r="LEZ16" s="154"/>
      <c r="LFA16" s="154"/>
      <c r="LFB16" s="154"/>
      <c r="LFC16" s="154"/>
      <c r="LFD16" s="154"/>
      <c r="LFE16" s="154"/>
      <c r="LFF16" s="154"/>
      <c r="LFG16" s="154"/>
      <c r="LFH16" s="154"/>
      <c r="LFI16" s="154"/>
      <c r="LFJ16" s="154"/>
      <c r="LFK16" s="154"/>
      <c r="LFL16" s="154"/>
      <c r="LFM16" s="154"/>
      <c r="LFN16" s="154"/>
      <c r="LFO16" s="154"/>
      <c r="LFP16" s="154"/>
      <c r="LFQ16" s="154"/>
      <c r="LFR16" s="154"/>
      <c r="LFS16" s="154"/>
      <c r="LFT16" s="154"/>
      <c r="LFU16" s="154"/>
      <c r="LFV16" s="154"/>
      <c r="LFW16" s="154"/>
      <c r="LFX16" s="154"/>
      <c r="LFY16" s="154"/>
      <c r="LFZ16" s="154"/>
      <c r="LGA16" s="154"/>
      <c r="LGB16" s="154"/>
      <c r="LGC16" s="154"/>
      <c r="LGD16" s="154"/>
      <c r="LGE16" s="154"/>
      <c r="LGF16" s="154"/>
      <c r="LGG16" s="154"/>
      <c r="LGH16" s="154"/>
      <c r="LGI16" s="154"/>
      <c r="LGJ16" s="154"/>
      <c r="LGK16" s="154"/>
      <c r="LGL16" s="154"/>
      <c r="LGM16" s="154"/>
      <c r="LGN16" s="154"/>
      <c r="LGO16" s="154"/>
      <c r="LGP16" s="154"/>
      <c r="LGQ16" s="154"/>
      <c r="LGR16" s="154"/>
      <c r="LGS16" s="154"/>
      <c r="LGT16" s="154"/>
      <c r="LGU16" s="154"/>
      <c r="LGV16" s="154"/>
      <c r="LGW16" s="154"/>
      <c r="LGX16" s="154"/>
      <c r="LGY16" s="154"/>
      <c r="LGZ16" s="154"/>
      <c r="LHA16" s="154"/>
      <c r="LHB16" s="154"/>
      <c r="LHC16" s="154"/>
      <c r="LHD16" s="154"/>
      <c r="LHE16" s="154"/>
      <c r="LHF16" s="154"/>
      <c r="LHG16" s="154"/>
      <c r="LHH16" s="154"/>
      <c r="LHI16" s="154"/>
      <c r="LHJ16" s="154"/>
      <c r="LHK16" s="154"/>
      <c r="LHL16" s="154"/>
      <c r="LHM16" s="154"/>
      <c r="LHN16" s="154"/>
      <c r="LHO16" s="154"/>
      <c r="LHP16" s="154"/>
      <c r="LHQ16" s="154"/>
      <c r="LHR16" s="154"/>
      <c r="LHS16" s="154"/>
      <c r="LHT16" s="154"/>
      <c r="LHU16" s="154"/>
      <c r="LHV16" s="154"/>
      <c r="LHW16" s="154"/>
      <c r="LHX16" s="154"/>
      <c r="LHY16" s="154"/>
      <c r="LHZ16" s="154"/>
      <c r="LIA16" s="154"/>
      <c r="LIB16" s="154"/>
      <c r="LIC16" s="154"/>
      <c r="LID16" s="154"/>
      <c r="LIE16" s="154"/>
      <c r="LIF16" s="154"/>
      <c r="LIG16" s="154"/>
      <c r="LIH16" s="154"/>
      <c r="LII16" s="154"/>
      <c r="LIJ16" s="154"/>
      <c r="LIK16" s="154"/>
      <c r="LIL16" s="154"/>
      <c r="LIM16" s="154"/>
      <c r="LIN16" s="154"/>
      <c r="LIO16" s="154"/>
      <c r="LIP16" s="154"/>
      <c r="LIQ16" s="154"/>
      <c r="LIR16" s="154"/>
      <c r="LIS16" s="154"/>
      <c r="LIT16" s="154"/>
      <c r="LIU16" s="154"/>
      <c r="LIV16" s="154"/>
      <c r="LIW16" s="154"/>
      <c r="LIX16" s="154"/>
      <c r="LIY16" s="154"/>
      <c r="LIZ16" s="154"/>
      <c r="LJA16" s="154"/>
      <c r="LJB16" s="154"/>
      <c r="LJC16" s="154"/>
      <c r="LJD16" s="154"/>
      <c r="LJE16" s="154"/>
      <c r="LJF16" s="154"/>
      <c r="LJG16" s="154"/>
      <c r="LJH16" s="154"/>
      <c r="LJI16" s="154"/>
      <c r="LJJ16" s="154"/>
      <c r="LJK16" s="154"/>
      <c r="LJL16" s="154"/>
      <c r="LJM16" s="154"/>
      <c r="LJN16" s="154"/>
      <c r="LJO16" s="154"/>
      <c r="LJP16" s="154"/>
      <c r="LJQ16" s="154"/>
      <c r="LJR16" s="154"/>
      <c r="LJS16" s="154"/>
      <c r="LJT16" s="154"/>
      <c r="LJU16" s="154"/>
      <c r="LJV16" s="154"/>
      <c r="LJW16" s="154"/>
      <c r="LJX16" s="154"/>
      <c r="LJY16" s="154"/>
      <c r="LJZ16" s="154"/>
      <c r="LKA16" s="154"/>
      <c r="LKB16" s="154"/>
      <c r="LKC16" s="154"/>
      <c r="LKD16" s="154"/>
      <c r="LKE16" s="154"/>
      <c r="LKF16" s="154"/>
      <c r="LKG16" s="154"/>
      <c r="LKH16" s="154"/>
      <c r="LKI16" s="154"/>
      <c r="LKJ16" s="154"/>
      <c r="LKK16" s="154"/>
      <c r="LKL16" s="154"/>
      <c r="LKM16" s="154"/>
      <c r="LKN16" s="154"/>
      <c r="LKO16" s="154"/>
      <c r="LKP16" s="154"/>
      <c r="LKQ16" s="154"/>
      <c r="LKR16" s="154"/>
      <c r="LKS16" s="154"/>
      <c r="LKT16" s="154"/>
      <c r="LKU16" s="154"/>
      <c r="LKV16" s="154"/>
      <c r="LKW16" s="154"/>
      <c r="LKX16" s="154"/>
      <c r="LKY16" s="154"/>
      <c r="LKZ16" s="154"/>
      <c r="LLA16" s="154"/>
      <c r="LLB16" s="154"/>
      <c r="LLC16" s="154"/>
      <c r="LLD16" s="154"/>
      <c r="LLE16" s="154"/>
      <c r="LLF16" s="154"/>
      <c r="LLG16" s="154"/>
      <c r="LLH16" s="154"/>
      <c r="LLI16" s="154"/>
      <c r="LLJ16" s="154"/>
      <c r="LLK16" s="154"/>
      <c r="LLL16" s="154"/>
      <c r="LLM16" s="154"/>
      <c r="LLN16" s="154"/>
      <c r="LLO16" s="154"/>
      <c r="LLP16" s="154"/>
      <c r="LLQ16" s="154"/>
      <c r="LLR16" s="154"/>
      <c r="LLS16" s="154"/>
      <c r="LLT16" s="154"/>
      <c r="LLU16" s="154"/>
      <c r="LLV16" s="154"/>
      <c r="LLW16" s="154"/>
      <c r="LLX16" s="154"/>
      <c r="LLY16" s="154"/>
      <c r="LLZ16" s="154"/>
      <c r="LMA16" s="154"/>
      <c r="LMB16" s="154"/>
      <c r="LMC16" s="154"/>
      <c r="LMD16" s="154"/>
      <c r="LME16" s="154"/>
      <c r="LMF16" s="154"/>
      <c r="LMG16" s="154"/>
      <c r="LMH16" s="154"/>
      <c r="LMI16" s="154"/>
      <c r="LMJ16" s="154"/>
      <c r="LMK16" s="154"/>
      <c r="LML16" s="154"/>
      <c r="LMM16" s="154"/>
      <c r="LMN16" s="154"/>
      <c r="LMO16" s="154"/>
      <c r="LMP16" s="154"/>
      <c r="LMQ16" s="154"/>
      <c r="LMR16" s="154"/>
      <c r="LMS16" s="154"/>
      <c r="LMT16" s="154"/>
      <c r="LMU16" s="154"/>
      <c r="LMV16" s="154"/>
      <c r="LMW16" s="154"/>
      <c r="LMX16" s="154"/>
      <c r="LMY16" s="154"/>
      <c r="LMZ16" s="154"/>
      <c r="LNA16" s="154"/>
      <c r="LNB16" s="154"/>
      <c r="LNC16" s="154"/>
      <c r="LND16" s="154"/>
      <c r="LNE16" s="154"/>
      <c r="LNF16" s="154"/>
      <c r="LNG16" s="154"/>
      <c r="LNH16" s="154"/>
      <c r="LNI16" s="154"/>
      <c r="LNJ16" s="154"/>
      <c r="LNK16" s="154"/>
      <c r="LNL16" s="154"/>
      <c r="LNM16" s="154"/>
      <c r="LNN16" s="154"/>
      <c r="LNO16" s="154"/>
      <c r="LNP16" s="154"/>
      <c r="LNQ16" s="154"/>
      <c r="LNR16" s="154"/>
      <c r="LNS16" s="154"/>
      <c r="LNT16" s="154"/>
      <c r="LNU16" s="154"/>
      <c r="LNV16" s="154"/>
      <c r="LNW16" s="154"/>
      <c r="LNX16" s="154"/>
      <c r="LNY16" s="154"/>
      <c r="LNZ16" s="154"/>
      <c r="LOA16" s="154"/>
      <c r="LOB16" s="154"/>
      <c r="LOC16" s="154"/>
      <c r="LOD16" s="154"/>
      <c r="LOE16" s="154"/>
      <c r="LOF16" s="154"/>
      <c r="LOG16" s="154"/>
      <c r="LOH16" s="154"/>
      <c r="LOI16" s="154"/>
      <c r="LOJ16" s="154"/>
      <c r="LOK16" s="154"/>
      <c r="LOL16" s="154"/>
      <c r="LOM16" s="154"/>
      <c r="LON16" s="154"/>
      <c r="LOO16" s="154"/>
      <c r="LOP16" s="154"/>
      <c r="LOQ16" s="154"/>
      <c r="LOR16" s="154"/>
      <c r="LOS16" s="154"/>
      <c r="LOT16" s="154"/>
      <c r="LOU16" s="154"/>
      <c r="LOV16" s="154"/>
      <c r="LOW16" s="154"/>
      <c r="LOX16" s="154"/>
      <c r="LOY16" s="154"/>
      <c r="LOZ16" s="154"/>
      <c r="LPA16" s="154"/>
      <c r="LPB16" s="154"/>
      <c r="LPC16" s="154"/>
      <c r="LPD16" s="154"/>
      <c r="LPE16" s="154"/>
      <c r="LPF16" s="154"/>
      <c r="LPG16" s="154"/>
      <c r="LPH16" s="154"/>
      <c r="LPI16" s="154"/>
      <c r="LPJ16" s="154"/>
      <c r="LPK16" s="154"/>
      <c r="LPL16" s="154"/>
      <c r="LPM16" s="154"/>
      <c r="LPN16" s="154"/>
      <c r="LPO16" s="154"/>
      <c r="LPP16" s="154"/>
      <c r="LPQ16" s="154"/>
      <c r="LPR16" s="154"/>
      <c r="LPS16" s="154"/>
      <c r="LPT16" s="154"/>
      <c r="LPU16" s="154"/>
      <c r="LPV16" s="154"/>
      <c r="LPW16" s="154"/>
      <c r="LPX16" s="154"/>
      <c r="LPY16" s="154"/>
      <c r="LPZ16" s="154"/>
      <c r="LQA16" s="154"/>
      <c r="LQB16" s="154"/>
      <c r="LQC16" s="154"/>
      <c r="LQD16" s="154"/>
      <c r="LQE16" s="154"/>
      <c r="LQF16" s="154"/>
      <c r="LQG16" s="154"/>
      <c r="LQH16" s="154"/>
      <c r="LQI16" s="154"/>
      <c r="LQJ16" s="154"/>
      <c r="LQK16" s="154"/>
      <c r="LQL16" s="154"/>
      <c r="LQM16" s="154"/>
      <c r="LQN16" s="154"/>
      <c r="LQO16" s="154"/>
      <c r="LQP16" s="154"/>
      <c r="LQQ16" s="154"/>
      <c r="LQR16" s="154"/>
      <c r="LQS16" s="154"/>
      <c r="LQT16" s="154"/>
      <c r="LQU16" s="154"/>
      <c r="LQV16" s="154"/>
      <c r="LQW16" s="154"/>
      <c r="LQX16" s="154"/>
      <c r="LQY16" s="154"/>
      <c r="LQZ16" s="154"/>
      <c r="LRA16" s="154"/>
      <c r="LRB16" s="154"/>
      <c r="LRC16" s="154"/>
      <c r="LRD16" s="154"/>
      <c r="LRE16" s="154"/>
      <c r="LRF16" s="154"/>
      <c r="LRG16" s="154"/>
      <c r="LRH16" s="154"/>
      <c r="LRI16" s="154"/>
      <c r="LRJ16" s="154"/>
      <c r="LRK16" s="154"/>
      <c r="LRL16" s="154"/>
      <c r="LRM16" s="154"/>
      <c r="LRN16" s="154"/>
      <c r="LRO16" s="154"/>
      <c r="LRP16" s="154"/>
      <c r="LRQ16" s="154"/>
      <c r="LRR16" s="154"/>
      <c r="LRS16" s="154"/>
      <c r="LRT16" s="154"/>
      <c r="LRU16" s="154"/>
      <c r="LRV16" s="154"/>
      <c r="LRW16" s="154"/>
      <c r="LRX16" s="154"/>
      <c r="LRY16" s="154"/>
      <c r="LRZ16" s="154"/>
      <c r="LSA16" s="154"/>
      <c r="LSB16" s="154"/>
      <c r="LSC16" s="154"/>
      <c r="LSD16" s="154"/>
      <c r="LSE16" s="154"/>
      <c r="LSF16" s="154"/>
      <c r="LSG16" s="154"/>
      <c r="LSH16" s="154"/>
      <c r="LSI16" s="154"/>
      <c r="LSJ16" s="154"/>
      <c r="LSK16" s="154"/>
      <c r="LSL16" s="154"/>
      <c r="LSM16" s="154"/>
      <c r="LSN16" s="154"/>
      <c r="LSO16" s="154"/>
      <c r="LSP16" s="154"/>
      <c r="LSQ16" s="154"/>
      <c r="LSR16" s="154"/>
      <c r="LSS16" s="154"/>
      <c r="LST16" s="154"/>
      <c r="LSU16" s="154"/>
      <c r="LSV16" s="154"/>
      <c r="LSW16" s="154"/>
      <c r="LSX16" s="154"/>
      <c r="LSY16" s="154"/>
      <c r="LSZ16" s="154"/>
      <c r="LTA16" s="154"/>
      <c r="LTB16" s="154"/>
      <c r="LTC16" s="154"/>
      <c r="LTD16" s="154"/>
      <c r="LTE16" s="154"/>
      <c r="LTF16" s="154"/>
      <c r="LTG16" s="154"/>
      <c r="LTH16" s="154"/>
      <c r="LTI16" s="154"/>
      <c r="LTJ16" s="154"/>
      <c r="LTK16" s="154"/>
      <c r="LTL16" s="154"/>
      <c r="LTM16" s="154"/>
      <c r="LTN16" s="154"/>
      <c r="LTO16" s="154"/>
      <c r="LTP16" s="154"/>
      <c r="LTQ16" s="154"/>
      <c r="LTR16" s="154"/>
      <c r="LTS16" s="154"/>
      <c r="LTT16" s="154"/>
      <c r="LTU16" s="154"/>
      <c r="LTV16" s="154"/>
      <c r="LTW16" s="154"/>
      <c r="LTX16" s="154"/>
      <c r="LTY16" s="154"/>
      <c r="LTZ16" s="154"/>
      <c r="LUA16" s="154"/>
      <c r="LUB16" s="154"/>
      <c r="LUC16" s="154"/>
      <c r="LUD16" s="154"/>
      <c r="LUE16" s="154"/>
      <c r="LUF16" s="154"/>
      <c r="LUG16" s="154"/>
      <c r="LUH16" s="154"/>
      <c r="LUI16" s="154"/>
      <c r="LUJ16" s="154"/>
      <c r="LUK16" s="154"/>
      <c r="LUL16" s="154"/>
      <c r="LUM16" s="154"/>
      <c r="LUN16" s="154"/>
      <c r="LUO16" s="154"/>
      <c r="LUP16" s="154"/>
      <c r="LUQ16" s="154"/>
      <c r="LUR16" s="154"/>
      <c r="LUS16" s="154"/>
      <c r="LUT16" s="154"/>
      <c r="LUU16" s="154"/>
      <c r="LUV16" s="154"/>
      <c r="LUW16" s="154"/>
      <c r="LUX16" s="154"/>
      <c r="LUY16" s="154"/>
      <c r="LUZ16" s="154"/>
      <c r="LVA16" s="154"/>
      <c r="LVB16" s="154"/>
      <c r="LVC16" s="154"/>
      <c r="LVD16" s="154"/>
      <c r="LVE16" s="154"/>
      <c r="LVF16" s="154"/>
      <c r="LVG16" s="154"/>
      <c r="LVH16" s="154"/>
      <c r="LVI16" s="154"/>
      <c r="LVJ16" s="154"/>
      <c r="LVK16" s="154"/>
      <c r="LVL16" s="154"/>
      <c r="LVM16" s="154"/>
      <c r="LVN16" s="154"/>
      <c r="LVO16" s="154"/>
      <c r="LVP16" s="154"/>
      <c r="LVQ16" s="154"/>
      <c r="LVR16" s="154"/>
      <c r="LVS16" s="154"/>
      <c r="LVT16" s="154"/>
      <c r="LVU16" s="154"/>
      <c r="LVV16" s="154"/>
      <c r="LVW16" s="154"/>
      <c r="LVX16" s="154"/>
      <c r="LVY16" s="154"/>
      <c r="LVZ16" s="154"/>
      <c r="LWA16" s="154"/>
      <c r="LWB16" s="154"/>
      <c r="LWC16" s="154"/>
      <c r="LWD16" s="154"/>
      <c r="LWE16" s="154"/>
      <c r="LWF16" s="154"/>
      <c r="LWG16" s="154"/>
      <c r="LWH16" s="154"/>
      <c r="LWI16" s="154"/>
      <c r="LWJ16" s="154"/>
      <c r="LWK16" s="154"/>
      <c r="LWL16" s="154"/>
      <c r="LWM16" s="154"/>
      <c r="LWN16" s="154"/>
      <c r="LWO16" s="154"/>
      <c r="LWP16" s="154"/>
      <c r="LWQ16" s="154"/>
      <c r="LWR16" s="154"/>
      <c r="LWS16" s="154"/>
      <c r="LWT16" s="154"/>
      <c r="LWU16" s="154"/>
      <c r="LWV16" s="154"/>
      <c r="LWW16" s="154"/>
      <c r="LWX16" s="154"/>
      <c r="LWY16" s="154"/>
      <c r="LWZ16" s="154"/>
      <c r="LXA16" s="154"/>
      <c r="LXB16" s="154"/>
      <c r="LXC16" s="154"/>
      <c r="LXD16" s="154"/>
      <c r="LXE16" s="154"/>
      <c r="LXF16" s="154"/>
      <c r="LXG16" s="154"/>
      <c r="LXH16" s="154"/>
      <c r="LXI16" s="154"/>
      <c r="LXJ16" s="154"/>
      <c r="LXK16" s="154"/>
      <c r="LXL16" s="154"/>
      <c r="LXM16" s="154"/>
      <c r="LXN16" s="154"/>
      <c r="LXO16" s="154"/>
      <c r="LXP16" s="154"/>
      <c r="LXQ16" s="154"/>
      <c r="LXR16" s="154"/>
      <c r="LXS16" s="154"/>
      <c r="LXT16" s="154"/>
      <c r="LXU16" s="154"/>
      <c r="LXV16" s="154"/>
      <c r="LXW16" s="154"/>
      <c r="LXX16" s="154"/>
      <c r="LXY16" s="154"/>
      <c r="LXZ16" s="154"/>
      <c r="LYA16" s="154"/>
      <c r="LYB16" s="154"/>
      <c r="LYC16" s="154"/>
      <c r="LYD16" s="154"/>
      <c r="LYE16" s="154"/>
      <c r="LYF16" s="154"/>
      <c r="LYG16" s="154"/>
      <c r="LYH16" s="154"/>
      <c r="LYI16" s="154"/>
      <c r="LYJ16" s="154"/>
      <c r="LYK16" s="154"/>
      <c r="LYL16" s="154"/>
      <c r="LYM16" s="154"/>
      <c r="LYN16" s="154"/>
      <c r="LYO16" s="154"/>
      <c r="LYP16" s="154"/>
      <c r="LYQ16" s="154"/>
      <c r="LYR16" s="154"/>
      <c r="LYS16" s="154"/>
      <c r="LYT16" s="154"/>
      <c r="LYU16" s="154"/>
      <c r="LYV16" s="154"/>
      <c r="LYW16" s="154"/>
      <c r="LYX16" s="154"/>
      <c r="LYY16" s="154"/>
      <c r="LYZ16" s="154"/>
      <c r="LZA16" s="154"/>
      <c r="LZB16" s="154"/>
      <c r="LZC16" s="154"/>
      <c r="LZD16" s="154"/>
      <c r="LZE16" s="154"/>
      <c r="LZF16" s="154"/>
      <c r="LZG16" s="154"/>
      <c r="LZH16" s="154"/>
      <c r="LZI16" s="154"/>
      <c r="LZJ16" s="154"/>
      <c r="LZK16" s="154"/>
      <c r="LZL16" s="154"/>
      <c r="LZM16" s="154"/>
      <c r="LZN16" s="154"/>
      <c r="LZO16" s="154"/>
      <c r="LZP16" s="154"/>
      <c r="LZQ16" s="154"/>
      <c r="LZR16" s="154"/>
      <c r="LZS16" s="154"/>
      <c r="LZT16" s="154"/>
      <c r="LZU16" s="154"/>
      <c r="LZV16" s="154"/>
      <c r="LZW16" s="154"/>
      <c r="LZX16" s="154"/>
      <c r="LZY16" s="154"/>
      <c r="LZZ16" s="154"/>
      <c r="MAA16" s="154"/>
      <c r="MAB16" s="154"/>
      <c r="MAC16" s="154"/>
      <c r="MAD16" s="154"/>
      <c r="MAE16" s="154"/>
      <c r="MAF16" s="154"/>
      <c r="MAG16" s="154"/>
      <c r="MAH16" s="154"/>
      <c r="MAI16" s="154"/>
      <c r="MAJ16" s="154"/>
      <c r="MAK16" s="154"/>
      <c r="MAL16" s="154"/>
      <c r="MAM16" s="154"/>
      <c r="MAN16" s="154"/>
      <c r="MAO16" s="154"/>
      <c r="MAP16" s="154"/>
      <c r="MAQ16" s="154"/>
      <c r="MAR16" s="154"/>
      <c r="MAS16" s="154"/>
      <c r="MAT16" s="154"/>
      <c r="MAU16" s="154"/>
      <c r="MAV16" s="154"/>
      <c r="MAW16" s="154"/>
      <c r="MAX16" s="154"/>
      <c r="MAY16" s="154"/>
      <c r="MAZ16" s="154"/>
      <c r="MBA16" s="154"/>
      <c r="MBB16" s="154"/>
      <c r="MBC16" s="154"/>
      <c r="MBD16" s="154"/>
      <c r="MBE16" s="154"/>
      <c r="MBF16" s="154"/>
      <c r="MBG16" s="154"/>
      <c r="MBH16" s="154"/>
      <c r="MBI16" s="154"/>
      <c r="MBJ16" s="154"/>
      <c r="MBK16" s="154"/>
      <c r="MBL16" s="154"/>
      <c r="MBM16" s="154"/>
      <c r="MBN16" s="154"/>
      <c r="MBO16" s="154"/>
      <c r="MBP16" s="154"/>
      <c r="MBQ16" s="154"/>
      <c r="MBR16" s="154"/>
      <c r="MBS16" s="154"/>
      <c r="MBT16" s="154"/>
      <c r="MBU16" s="154"/>
      <c r="MBV16" s="154"/>
      <c r="MBW16" s="154"/>
      <c r="MBX16" s="154"/>
      <c r="MBY16" s="154"/>
      <c r="MBZ16" s="154"/>
      <c r="MCA16" s="154"/>
      <c r="MCB16" s="154"/>
      <c r="MCC16" s="154"/>
      <c r="MCD16" s="154"/>
      <c r="MCE16" s="154"/>
      <c r="MCF16" s="154"/>
      <c r="MCG16" s="154"/>
      <c r="MCH16" s="154"/>
      <c r="MCI16" s="154"/>
      <c r="MCJ16" s="154"/>
      <c r="MCK16" s="154"/>
      <c r="MCL16" s="154"/>
      <c r="MCM16" s="154"/>
      <c r="MCN16" s="154"/>
      <c r="MCO16" s="154"/>
      <c r="MCP16" s="154"/>
      <c r="MCQ16" s="154"/>
      <c r="MCR16" s="154"/>
      <c r="MCS16" s="154"/>
      <c r="MCT16" s="154"/>
      <c r="MCU16" s="154"/>
      <c r="MCV16" s="154"/>
      <c r="MCW16" s="154"/>
      <c r="MCX16" s="154"/>
      <c r="MCY16" s="154"/>
      <c r="MCZ16" s="154"/>
      <c r="MDA16" s="154"/>
      <c r="MDB16" s="154"/>
      <c r="MDC16" s="154"/>
      <c r="MDD16" s="154"/>
      <c r="MDE16" s="154"/>
      <c r="MDF16" s="154"/>
      <c r="MDG16" s="154"/>
      <c r="MDH16" s="154"/>
      <c r="MDI16" s="154"/>
      <c r="MDJ16" s="154"/>
      <c r="MDK16" s="154"/>
      <c r="MDL16" s="154"/>
      <c r="MDM16" s="154"/>
      <c r="MDN16" s="154"/>
      <c r="MDO16" s="154"/>
      <c r="MDP16" s="154"/>
      <c r="MDQ16" s="154"/>
      <c r="MDR16" s="154"/>
      <c r="MDS16" s="154"/>
      <c r="MDT16" s="154"/>
      <c r="MDU16" s="154"/>
      <c r="MDV16" s="154"/>
      <c r="MDW16" s="154"/>
      <c r="MDX16" s="154"/>
      <c r="MDY16" s="154"/>
      <c r="MDZ16" s="154"/>
      <c r="MEA16" s="154"/>
      <c r="MEB16" s="154"/>
      <c r="MEC16" s="154"/>
      <c r="MED16" s="154"/>
      <c r="MEE16" s="154"/>
      <c r="MEF16" s="154"/>
      <c r="MEG16" s="154"/>
      <c r="MEH16" s="154"/>
      <c r="MEI16" s="154"/>
      <c r="MEJ16" s="154"/>
      <c r="MEK16" s="154"/>
      <c r="MEL16" s="154"/>
      <c r="MEM16" s="154"/>
      <c r="MEN16" s="154"/>
      <c r="MEO16" s="154"/>
      <c r="MEP16" s="154"/>
      <c r="MEQ16" s="154"/>
      <c r="MER16" s="154"/>
      <c r="MES16" s="154"/>
      <c r="MET16" s="154"/>
      <c r="MEU16" s="154"/>
      <c r="MEV16" s="154"/>
      <c r="MEW16" s="154"/>
      <c r="MEX16" s="154"/>
      <c r="MEY16" s="154"/>
      <c r="MEZ16" s="154"/>
      <c r="MFA16" s="154"/>
      <c r="MFB16" s="154"/>
      <c r="MFC16" s="154"/>
      <c r="MFD16" s="154"/>
      <c r="MFE16" s="154"/>
      <c r="MFF16" s="154"/>
      <c r="MFG16" s="154"/>
      <c r="MFH16" s="154"/>
      <c r="MFI16" s="154"/>
      <c r="MFJ16" s="154"/>
      <c r="MFK16" s="154"/>
      <c r="MFL16" s="154"/>
      <c r="MFM16" s="154"/>
      <c r="MFN16" s="154"/>
      <c r="MFO16" s="154"/>
      <c r="MFP16" s="154"/>
      <c r="MFQ16" s="154"/>
      <c r="MFR16" s="154"/>
      <c r="MFS16" s="154"/>
      <c r="MFT16" s="154"/>
      <c r="MFU16" s="154"/>
      <c r="MFV16" s="154"/>
      <c r="MFW16" s="154"/>
      <c r="MFX16" s="154"/>
      <c r="MFY16" s="154"/>
      <c r="MFZ16" s="154"/>
      <c r="MGA16" s="154"/>
      <c r="MGB16" s="154"/>
      <c r="MGC16" s="154"/>
      <c r="MGD16" s="154"/>
      <c r="MGE16" s="154"/>
      <c r="MGF16" s="154"/>
      <c r="MGG16" s="154"/>
      <c r="MGH16" s="154"/>
      <c r="MGI16" s="154"/>
      <c r="MGJ16" s="154"/>
      <c r="MGK16" s="154"/>
      <c r="MGL16" s="154"/>
      <c r="MGM16" s="154"/>
      <c r="MGN16" s="154"/>
      <c r="MGO16" s="154"/>
      <c r="MGP16" s="154"/>
      <c r="MGQ16" s="154"/>
      <c r="MGR16" s="154"/>
      <c r="MGS16" s="154"/>
      <c r="MGT16" s="154"/>
      <c r="MGU16" s="154"/>
      <c r="MGV16" s="154"/>
      <c r="MGW16" s="154"/>
      <c r="MGX16" s="154"/>
      <c r="MGY16" s="154"/>
      <c r="MGZ16" s="154"/>
      <c r="MHA16" s="154"/>
      <c r="MHB16" s="154"/>
      <c r="MHC16" s="154"/>
      <c r="MHD16" s="154"/>
      <c r="MHE16" s="154"/>
      <c r="MHF16" s="154"/>
      <c r="MHG16" s="154"/>
      <c r="MHH16" s="154"/>
      <c r="MHI16" s="154"/>
      <c r="MHJ16" s="154"/>
      <c r="MHK16" s="154"/>
      <c r="MHL16" s="154"/>
      <c r="MHM16" s="154"/>
      <c r="MHN16" s="154"/>
      <c r="MHO16" s="154"/>
      <c r="MHP16" s="154"/>
      <c r="MHQ16" s="154"/>
      <c r="MHR16" s="154"/>
      <c r="MHS16" s="154"/>
      <c r="MHT16" s="154"/>
      <c r="MHU16" s="154"/>
      <c r="MHV16" s="154"/>
      <c r="MHW16" s="154"/>
      <c r="MHX16" s="154"/>
      <c r="MHY16" s="154"/>
      <c r="MHZ16" s="154"/>
      <c r="MIA16" s="154"/>
      <c r="MIB16" s="154"/>
      <c r="MIC16" s="154"/>
      <c r="MID16" s="154"/>
      <c r="MIE16" s="154"/>
      <c r="MIF16" s="154"/>
      <c r="MIG16" s="154"/>
      <c r="MIH16" s="154"/>
      <c r="MII16" s="154"/>
      <c r="MIJ16" s="154"/>
      <c r="MIK16" s="154"/>
      <c r="MIL16" s="154"/>
      <c r="MIM16" s="154"/>
      <c r="MIN16" s="154"/>
      <c r="MIO16" s="154"/>
      <c r="MIP16" s="154"/>
      <c r="MIQ16" s="154"/>
      <c r="MIR16" s="154"/>
      <c r="MIS16" s="154"/>
      <c r="MIT16" s="154"/>
      <c r="MIU16" s="154"/>
      <c r="MIV16" s="154"/>
      <c r="MIW16" s="154"/>
      <c r="MIX16" s="154"/>
      <c r="MIY16" s="154"/>
      <c r="MIZ16" s="154"/>
      <c r="MJA16" s="154"/>
      <c r="MJB16" s="154"/>
      <c r="MJC16" s="154"/>
      <c r="MJD16" s="154"/>
      <c r="MJE16" s="154"/>
      <c r="MJF16" s="154"/>
      <c r="MJG16" s="154"/>
      <c r="MJH16" s="154"/>
      <c r="MJI16" s="154"/>
      <c r="MJJ16" s="154"/>
      <c r="MJK16" s="154"/>
      <c r="MJL16" s="154"/>
      <c r="MJM16" s="154"/>
      <c r="MJN16" s="154"/>
      <c r="MJO16" s="154"/>
      <c r="MJP16" s="154"/>
      <c r="MJQ16" s="154"/>
      <c r="MJR16" s="154"/>
      <c r="MJS16" s="154"/>
      <c r="MJT16" s="154"/>
      <c r="MJU16" s="154"/>
      <c r="MJV16" s="154"/>
      <c r="MJW16" s="154"/>
      <c r="MJX16" s="154"/>
      <c r="MJY16" s="154"/>
      <c r="MJZ16" s="154"/>
      <c r="MKA16" s="154"/>
      <c r="MKB16" s="154"/>
      <c r="MKC16" s="154"/>
      <c r="MKD16" s="154"/>
      <c r="MKE16" s="154"/>
      <c r="MKF16" s="154"/>
      <c r="MKG16" s="154"/>
      <c r="MKH16" s="154"/>
      <c r="MKI16" s="154"/>
      <c r="MKJ16" s="154"/>
      <c r="MKK16" s="154"/>
      <c r="MKL16" s="154"/>
      <c r="MKM16" s="154"/>
      <c r="MKN16" s="154"/>
      <c r="MKO16" s="154"/>
      <c r="MKP16" s="154"/>
      <c r="MKQ16" s="154"/>
      <c r="MKR16" s="154"/>
      <c r="MKS16" s="154"/>
      <c r="MKT16" s="154"/>
      <c r="MKU16" s="154"/>
      <c r="MKV16" s="154"/>
      <c r="MKW16" s="154"/>
      <c r="MKX16" s="154"/>
      <c r="MKY16" s="154"/>
      <c r="MKZ16" s="154"/>
      <c r="MLA16" s="154"/>
      <c r="MLB16" s="154"/>
      <c r="MLC16" s="154"/>
      <c r="MLD16" s="154"/>
      <c r="MLE16" s="154"/>
      <c r="MLF16" s="154"/>
      <c r="MLG16" s="154"/>
      <c r="MLH16" s="154"/>
      <c r="MLI16" s="154"/>
      <c r="MLJ16" s="154"/>
      <c r="MLK16" s="154"/>
      <c r="MLL16" s="154"/>
      <c r="MLM16" s="154"/>
      <c r="MLN16" s="154"/>
      <c r="MLO16" s="154"/>
      <c r="MLP16" s="154"/>
      <c r="MLQ16" s="154"/>
      <c r="MLR16" s="154"/>
      <c r="MLS16" s="154"/>
      <c r="MLT16" s="154"/>
      <c r="MLU16" s="154"/>
      <c r="MLV16" s="154"/>
      <c r="MLW16" s="154"/>
      <c r="MLX16" s="154"/>
      <c r="MLY16" s="154"/>
      <c r="MLZ16" s="154"/>
      <c r="MMA16" s="154"/>
      <c r="MMB16" s="154"/>
      <c r="MMC16" s="154"/>
      <c r="MMD16" s="154"/>
      <c r="MME16" s="154"/>
      <c r="MMF16" s="154"/>
      <c r="MMG16" s="154"/>
      <c r="MMH16" s="154"/>
      <c r="MMI16" s="154"/>
      <c r="MMJ16" s="154"/>
      <c r="MMK16" s="154"/>
      <c r="MML16" s="154"/>
      <c r="MMM16" s="154"/>
      <c r="MMN16" s="154"/>
      <c r="MMO16" s="154"/>
      <c r="MMP16" s="154"/>
      <c r="MMQ16" s="154"/>
      <c r="MMR16" s="154"/>
      <c r="MMS16" s="154"/>
      <c r="MMT16" s="154"/>
      <c r="MMU16" s="154"/>
      <c r="MMV16" s="154"/>
      <c r="MMW16" s="154"/>
      <c r="MMX16" s="154"/>
      <c r="MMY16" s="154"/>
      <c r="MMZ16" s="154"/>
      <c r="MNA16" s="154"/>
      <c r="MNB16" s="154"/>
      <c r="MNC16" s="154"/>
      <c r="MND16" s="154"/>
      <c r="MNE16" s="154"/>
      <c r="MNF16" s="154"/>
      <c r="MNG16" s="154"/>
      <c r="MNH16" s="154"/>
      <c r="MNI16" s="154"/>
      <c r="MNJ16" s="154"/>
      <c r="MNK16" s="154"/>
      <c r="MNL16" s="154"/>
      <c r="MNM16" s="154"/>
      <c r="MNN16" s="154"/>
      <c r="MNO16" s="154"/>
      <c r="MNP16" s="154"/>
      <c r="MNQ16" s="154"/>
      <c r="MNR16" s="154"/>
      <c r="MNS16" s="154"/>
      <c r="MNT16" s="154"/>
      <c r="MNU16" s="154"/>
      <c r="MNV16" s="154"/>
      <c r="MNW16" s="154"/>
      <c r="MNX16" s="154"/>
      <c r="MNY16" s="154"/>
      <c r="MNZ16" s="154"/>
      <c r="MOA16" s="154"/>
      <c r="MOB16" s="154"/>
      <c r="MOC16" s="154"/>
      <c r="MOD16" s="154"/>
      <c r="MOE16" s="154"/>
      <c r="MOF16" s="154"/>
      <c r="MOG16" s="154"/>
      <c r="MOH16" s="154"/>
      <c r="MOI16" s="154"/>
      <c r="MOJ16" s="154"/>
      <c r="MOK16" s="154"/>
      <c r="MOL16" s="154"/>
      <c r="MOM16" s="154"/>
      <c r="MON16" s="154"/>
      <c r="MOO16" s="154"/>
      <c r="MOP16" s="154"/>
      <c r="MOQ16" s="154"/>
      <c r="MOR16" s="154"/>
      <c r="MOS16" s="154"/>
      <c r="MOT16" s="154"/>
      <c r="MOU16" s="154"/>
      <c r="MOV16" s="154"/>
      <c r="MOW16" s="154"/>
      <c r="MOX16" s="154"/>
      <c r="MOY16" s="154"/>
      <c r="MOZ16" s="154"/>
      <c r="MPA16" s="154"/>
      <c r="MPB16" s="154"/>
      <c r="MPC16" s="154"/>
      <c r="MPD16" s="154"/>
      <c r="MPE16" s="154"/>
      <c r="MPF16" s="154"/>
      <c r="MPG16" s="154"/>
      <c r="MPH16" s="154"/>
      <c r="MPI16" s="154"/>
      <c r="MPJ16" s="154"/>
      <c r="MPK16" s="154"/>
      <c r="MPL16" s="154"/>
      <c r="MPM16" s="154"/>
      <c r="MPN16" s="154"/>
      <c r="MPO16" s="154"/>
      <c r="MPP16" s="154"/>
      <c r="MPQ16" s="154"/>
      <c r="MPR16" s="154"/>
      <c r="MPS16" s="154"/>
      <c r="MPT16" s="154"/>
      <c r="MPU16" s="154"/>
      <c r="MPV16" s="154"/>
      <c r="MPW16" s="154"/>
      <c r="MPX16" s="154"/>
      <c r="MPY16" s="154"/>
      <c r="MPZ16" s="154"/>
      <c r="MQA16" s="154"/>
      <c r="MQB16" s="154"/>
      <c r="MQC16" s="154"/>
      <c r="MQD16" s="154"/>
      <c r="MQE16" s="154"/>
      <c r="MQF16" s="154"/>
      <c r="MQG16" s="154"/>
      <c r="MQH16" s="154"/>
      <c r="MQI16" s="154"/>
      <c r="MQJ16" s="154"/>
      <c r="MQK16" s="154"/>
      <c r="MQL16" s="154"/>
      <c r="MQM16" s="154"/>
      <c r="MQN16" s="154"/>
      <c r="MQO16" s="154"/>
      <c r="MQP16" s="154"/>
      <c r="MQQ16" s="154"/>
      <c r="MQR16" s="154"/>
      <c r="MQS16" s="154"/>
      <c r="MQT16" s="154"/>
      <c r="MQU16" s="154"/>
      <c r="MQV16" s="154"/>
      <c r="MQW16" s="154"/>
      <c r="MQX16" s="154"/>
      <c r="MQY16" s="154"/>
      <c r="MQZ16" s="154"/>
      <c r="MRA16" s="154"/>
      <c r="MRB16" s="154"/>
      <c r="MRC16" s="154"/>
      <c r="MRD16" s="154"/>
      <c r="MRE16" s="154"/>
      <c r="MRF16" s="154"/>
      <c r="MRG16" s="154"/>
      <c r="MRH16" s="154"/>
      <c r="MRI16" s="154"/>
      <c r="MRJ16" s="154"/>
      <c r="MRK16" s="154"/>
      <c r="MRL16" s="154"/>
      <c r="MRM16" s="154"/>
      <c r="MRN16" s="154"/>
      <c r="MRO16" s="154"/>
      <c r="MRP16" s="154"/>
      <c r="MRQ16" s="154"/>
      <c r="MRR16" s="154"/>
      <c r="MRS16" s="154"/>
      <c r="MRT16" s="154"/>
      <c r="MRU16" s="154"/>
      <c r="MRV16" s="154"/>
      <c r="MRW16" s="154"/>
      <c r="MRX16" s="154"/>
      <c r="MRY16" s="154"/>
      <c r="MRZ16" s="154"/>
      <c r="MSA16" s="154"/>
      <c r="MSB16" s="154"/>
      <c r="MSC16" s="154"/>
      <c r="MSD16" s="154"/>
      <c r="MSE16" s="154"/>
      <c r="MSF16" s="154"/>
      <c r="MSG16" s="154"/>
      <c r="MSH16" s="154"/>
      <c r="MSI16" s="154"/>
      <c r="MSJ16" s="154"/>
      <c r="MSK16" s="154"/>
      <c r="MSL16" s="154"/>
      <c r="MSM16" s="154"/>
      <c r="MSN16" s="154"/>
      <c r="MSO16" s="154"/>
      <c r="MSP16" s="154"/>
      <c r="MSQ16" s="154"/>
      <c r="MSR16" s="154"/>
      <c r="MSS16" s="154"/>
      <c r="MST16" s="154"/>
      <c r="MSU16" s="154"/>
      <c r="MSV16" s="154"/>
      <c r="MSW16" s="154"/>
      <c r="MSX16" s="154"/>
      <c r="MSY16" s="154"/>
      <c r="MSZ16" s="154"/>
      <c r="MTA16" s="154"/>
      <c r="MTB16" s="154"/>
      <c r="MTC16" s="154"/>
      <c r="MTD16" s="154"/>
      <c r="MTE16" s="154"/>
      <c r="MTF16" s="154"/>
      <c r="MTG16" s="154"/>
      <c r="MTH16" s="154"/>
      <c r="MTI16" s="154"/>
      <c r="MTJ16" s="154"/>
      <c r="MTK16" s="154"/>
      <c r="MTL16" s="154"/>
      <c r="MTM16" s="154"/>
      <c r="MTN16" s="154"/>
      <c r="MTO16" s="154"/>
      <c r="MTP16" s="154"/>
      <c r="MTQ16" s="154"/>
      <c r="MTR16" s="154"/>
      <c r="MTS16" s="154"/>
      <c r="MTT16" s="154"/>
      <c r="MTU16" s="154"/>
      <c r="MTV16" s="154"/>
      <c r="MTW16" s="154"/>
      <c r="MTX16" s="154"/>
      <c r="MTY16" s="154"/>
      <c r="MTZ16" s="154"/>
      <c r="MUA16" s="154"/>
      <c r="MUB16" s="154"/>
      <c r="MUC16" s="154"/>
      <c r="MUD16" s="154"/>
      <c r="MUE16" s="154"/>
      <c r="MUF16" s="154"/>
      <c r="MUG16" s="154"/>
      <c r="MUH16" s="154"/>
      <c r="MUI16" s="154"/>
      <c r="MUJ16" s="154"/>
      <c r="MUK16" s="154"/>
      <c r="MUL16" s="154"/>
      <c r="MUM16" s="154"/>
      <c r="MUN16" s="154"/>
      <c r="MUO16" s="154"/>
      <c r="MUP16" s="154"/>
      <c r="MUQ16" s="154"/>
      <c r="MUR16" s="154"/>
      <c r="MUS16" s="154"/>
      <c r="MUT16" s="154"/>
      <c r="MUU16" s="154"/>
      <c r="MUV16" s="154"/>
      <c r="MUW16" s="154"/>
      <c r="MUX16" s="154"/>
      <c r="MUY16" s="154"/>
      <c r="MUZ16" s="154"/>
      <c r="MVA16" s="154"/>
      <c r="MVB16" s="154"/>
      <c r="MVC16" s="154"/>
      <c r="MVD16" s="154"/>
      <c r="MVE16" s="154"/>
      <c r="MVF16" s="154"/>
      <c r="MVG16" s="154"/>
      <c r="MVH16" s="154"/>
      <c r="MVI16" s="154"/>
      <c r="MVJ16" s="154"/>
      <c r="MVK16" s="154"/>
      <c r="MVL16" s="154"/>
      <c r="MVM16" s="154"/>
      <c r="MVN16" s="154"/>
      <c r="MVO16" s="154"/>
      <c r="MVP16" s="154"/>
      <c r="MVQ16" s="154"/>
      <c r="MVR16" s="154"/>
      <c r="MVS16" s="154"/>
      <c r="MVT16" s="154"/>
      <c r="MVU16" s="154"/>
      <c r="MVV16" s="154"/>
      <c r="MVW16" s="154"/>
      <c r="MVX16" s="154"/>
      <c r="MVY16" s="154"/>
      <c r="MVZ16" s="154"/>
      <c r="MWA16" s="154"/>
      <c r="MWB16" s="154"/>
      <c r="MWC16" s="154"/>
      <c r="MWD16" s="154"/>
      <c r="MWE16" s="154"/>
      <c r="MWF16" s="154"/>
      <c r="MWG16" s="154"/>
      <c r="MWH16" s="154"/>
      <c r="MWI16" s="154"/>
      <c r="MWJ16" s="154"/>
      <c r="MWK16" s="154"/>
      <c r="MWL16" s="154"/>
      <c r="MWM16" s="154"/>
      <c r="MWN16" s="154"/>
      <c r="MWO16" s="154"/>
      <c r="MWP16" s="154"/>
      <c r="MWQ16" s="154"/>
      <c r="MWR16" s="154"/>
      <c r="MWS16" s="154"/>
      <c r="MWT16" s="154"/>
      <c r="MWU16" s="154"/>
      <c r="MWV16" s="154"/>
      <c r="MWW16" s="154"/>
      <c r="MWX16" s="154"/>
      <c r="MWY16" s="154"/>
      <c r="MWZ16" s="154"/>
      <c r="MXA16" s="154"/>
      <c r="MXB16" s="154"/>
      <c r="MXC16" s="154"/>
      <c r="MXD16" s="154"/>
      <c r="MXE16" s="154"/>
      <c r="MXF16" s="154"/>
      <c r="MXG16" s="154"/>
      <c r="MXH16" s="154"/>
      <c r="MXI16" s="154"/>
      <c r="MXJ16" s="154"/>
      <c r="MXK16" s="154"/>
      <c r="MXL16" s="154"/>
      <c r="MXM16" s="154"/>
      <c r="MXN16" s="154"/>
      <c r="MXO16" s="154"/>
      <c r="MXP16" s="154"/>
      <c r="MXQ16" s="154"/>
      <c r="MXR16" s="154"/>
      <c r="MXS16" s="154"/>
      <c r="MXT16" s="154"/>
      <c r="MXU16" s="154"/>
      <c r="MXV16" s="154"/>
      <c r="MXW16" s="154"/>
      <c r="MXX16" s="154"/>
      <c r="MXY16" s="154"/>
      <c r="MXZ16" s="154"/>
      <c r="MYA16" s="154"/>
      <c r="MYB16" s="154"/>
      <c r="MYC16" s="154"/>
      <c r="MYD16" s="154"/>
      <c r="MYE16" s="154"/>
      <c r="MYF16" s="154"/>
      <c r="MYG16" s="154"/>
      <c r="MYH16" s="154"/>
      <c r="MYI16" s="154"/>
      <c r="MYJ16" s="154"/>
      <c r="MYK16" s="154"/>
      <c r="MYL16" s="154"/>
      <c r="MYM16" s="154"/>
      <c r="MYN16" s="154"/>
      <c r="MYO16" s="154"/>
      <c r="MYP16" s="154"/>
      <c r="MYQ16" s="154"/>
      <c r="MYR16" s="154"/>
      <c r="MYS16" s="154"/>
      <c r="MYT16" s="154"/>
      <c r="MYU16" s="154"/>
      <c r="MYV16" s="154"/>
      <c r="MYW16" s="154"/>
      <c r="MYX16" s="154"/>
      <c r="MYY16" s="154"/>
      <c r="MYZ16" s="154"/>
      <c r="MZA16" s="154"/>
      <c r="MZB16" s="154"/>
      <c r="MZC16" s="154"/>
      <c r="MZD16" s="154"/>
      <c r="MZE16" s="154"/>
      <c r="MZF16" s="154"/>
      <c r="MZG16" s="154"/>
      <c r="MZH16" s="154"/>
      <c r="MZI16" s="154"/>
      <c r="MZJ16" s="154"/>
      <c r="MZK16" s="154"/>
      <c r="MZL16" s="154"/>
      <c r="MZM16" s="154"/>
      <c r="MZN16" s="154"/>
      <c r="MZO16" s="154"/>
      <c r="MZP16" s="154"/>
      <c r="MZQ16" s="154"/>
      <c r="MZR16" s="154"/>
      <c r="MZS16" s="154"/>
      <c r="MZT16" s="154"/>
      <c r="MZU16" s="154"/>
      <c r="MZV16" s="154"/>
      <c r="MZW16" s="154"/>
      <c r="MZX16" s="154"/>
      <c r="MZY16" s="154"/>
      <c r="MZZ16" s="154"/>
      <c r="NAA16" s="154"/>
      <c r="NAB16" s="154"/>
      <c r="NAC16" s="154"/>
      <c r="NAD16" s="154"/>
      <c r="NAE16" s="154"/>
      <c r="NAF16" s="154"/>
      <c r="NAG16" s="154"/>
      <c r="NAH16" s="154"/>
      <c r="NAI16" s="154"/>
      <c r="NAJ16" s="154"/>
      <c r="NAK16" s="154"/>
      <c r="NAL16" s="154"/>
      <c r="NAM16" s="154"/>
      <c r="NAN16" s="154"/>
      <c r="NAO16" s="154"/>
      <c r="NAP16" s="154"/>
      <c r="NAQ16" s="154"/>
      <c r="NAR16" s="154"/>
      <c r="NAS16" s="154"/>
      <c r="NAT16" s="154"/>
      <c r="NAU16" s="154"/>
      <c r="NAV16" s="154"/>
      <c r="NAW16" s="154"/>
      <c r="NAX16" s="154"/>
      <c r="NAY16" s="154"/>
      <c r="NAZ16" s="154"/>
      <c r="NBA16" s="154"/>
      <c r="NBB16" s="154"/>
      <c r="NBC16" s="154"/>
      <c r="NBD16" s="154"/>
      <c r="NBE16" s="154"/>
      <c r="NBF16" s="154"/>
      <c r="NBG16" s="154"/>
      <c r="NBH16" s="154"/>
      <c r="NBI16" s="154"/>
      <c r="NBJ16" s="154"/>
      <c r="NBK16" s="154"/>
      <c r="NBL16" s="154"/>
      <c r="NBM16" s="154"/>
      <c r="NBN16" s="154"/>
      <c r="NBO16" s="154"/>
      <c r="NBP16" s="154"/>
      <c r="NBQ16" s="154"/>
      <c r="NBR16" s="154"/>
      <c r="NBS16" s="154"/>
      <c r="NBT16" s="154"/>
      <c r="NBU16" s="154"/>
      <c r="NBV16" s="154"/>
      <c r="NBW16" s="154"/>
      <c r="NBX16" s="154"/>
      <c r="NBY16" s="154"/>
      <c r="NBZ16" s="154"/>
      <c r="NCA16" s="154"/>
      <c r="NCB16" s="154"/>
      <c r="NCC16" s="154"/>
      <c r="NCD16" s="154"/>
      <c r="NCE16" s="154"/>
      <c r="NCF16" s="154"/>
      <c r="NCG16" s="154"/>
      <c r="NCH16" s="154"/>
      <c r="NCI16" s="154"/>
      <c r="NCJ16" s="154"/>
      <c r="NCK16" s="154"/>
      <c r="NCL16" s="154"/>
      <c r="NCM16" s="154"/>
      <c r="NCN16" s="154"/>
      <c r="NCO16" s="154"/>
      <c r="NCP16" s="154"/>
      <c r="NCQ16" s="154"/>
      <c r="NCR16" s="154"/>
      <c r="NCS16" s="154"/>
      <c r="NCT16" s="154"/>
      <c r="NCU16" s="154"/>
      <c r="NCV16" s="154"/>
      <c r="NCW16" s="154"/>
      <c r="NCX16" s="154"/>
      <c r="NCY16" s="154"/>
      <c r="NCZ16" s="154"/>
      <c r="NDA16" s="154"/>
      <c r="NDB16" s="154"/>
      <c r="NDC16" s="154"/>
      <c r="NDD16" s="154"/>
      <c r="NDE16" s="154"/>
      <c r="NDF16" s="154"/>
      <c r="NDG16" s="154"/>
      <c r="NDH16" s="154"/>
      <c r="NDI16" s="154"/>
      <c r="NDJ16" s="154"/>
      <c r="NDK16" s="154"/>
      <c r="NDL16" s="154"/>
      <c r="NDM16" s="154"/>
      <c r="NDN16" s="154"/>
      <c r="NDO16" s="154"/>
      <c r="NDP16" s="154"/>
      <c r="NDQ16" s="154"/>
      <c r="NDR16" s="154"/>
      <c r="NDS16" s="154"/>
      <c r="NDT16" s="154"/>
      <c r="NDU16" s="154"/>
      <c r="NDV16" s="154"/>
      <c r="NDW16" s="154"/>
      <c r="NDX16" s="154"/>
      <c r="NDY16" s="154"/>
      <c r="NDZ16" s="154"/>
      <c r="NEA16" s="154"/>
      <c r="NEB16" s="154"/>
      <c r="NEC16" s="154"/>
      <c r="NED16" s="154"/>
      <c r="NEE16" s="154"/>
      <c r="NEF16" s="154"/>
      <c r="NEG16" s="154"/>
      <c r="NEH16" s="154"/>
      <c r="NEI16" s="154"/>
      <c r="NEJ16" s="154"/>
      <c r="NEK16" s="154"/>
      <c r="NEL16" s="154"/>
      <c r="NEM16" s="154"/>
      <c r="NEN16" s="154"/>
      <c r="NEO16" s="154"/>
      <c r="NEP16" s="154"/>
      <c r="NEQ16" s="154"/>
      <c r="NER16" s="154"/>
      <c r="NES16" s="154"/>
      <c r="NET16" s="154"/>
      <c r="NEU16" s="154"/>
      <c r="NEV16" s="154"/>
      <c r="NEW16" s="154"/>
      <c r="NEX16" s="154"/>
      <c r="NEY16" s="154"/>
      <c r="NEZ16" s="154"/>
      <c r="NFA16" s="154"/>
      <c r="NFB16" s="154"/>
      <c r="NFC16" s="154"/>
      <c r="NFD16" s="154"/>
      <c r="NFE16" s="154"/>
      <c r="NFF16" s="154"/>
      <c r="NFG16" s="154"/>
      <c r="NFH16" s="154"/>
      <c r="NFI16" s="154"/>
      <c r="NFJ16" s="154"/>
      <c r="NFK16" s="154"/>
      <c r="NFL16" s="154"/>
      <c r="NFM16" s="154"/>
      <c r="NFN16" s="154"/>
      <c r="NFO16" s="154"/>
      <c r="NFP16" s="154"/>
      <c r="NFQ16" s="154"/>
      <c r="NFR16" s="154"/>
      <c r="NFS16" s="154"/>
      <c r="NFT16" s="154"/>
      <c r="NFU16" s="154"/>
      <c r="NFV16" s="154"/>
      <c r="NFW16" s="154"/>
      <c r="NFX16" s="154"/>
      <c r="NFY16" s="154"/>
      <c r="NFZ16" s="154"/>
      <c r="NGA16" s="154"/>
      <c r="NGB16" s="154"/>
      <c r="NGC16" s="154"/>
      <c r="NGD16" s="154"/>
      <c r="NGE16" s="154"/>
      <c r="NGF16" s="154"/>
      <c r="NGG16" s="154"/>
      <c r="NGH16" s="154"/>
      <c r="NGI16" s="154"/>
      <c r="NGJ16" s="154"/>
      <c r="NGK16" s="154"/>
      <c r="NGL16" s="154"/>
      <c r="NGM16" s="154"/>
      <c r="NGN16" s="154"/>
      <c r="NGO16" s="154"/>
      <c r="NGP16" s="154"/>
      <c r="NGQ16" s="154"/>
      <c r="NGR16" s="154"/>
      <c r="NGS16" s="154"/>
      <c r="NGT16" s="154"/>
      <c r="NGU16" s="154"/>
      <c r="NGV16" s="154"/>
      <c r="NGW16" s="154"/>
      <c r="NGX16" s="154"/>
      <c r="NGY16" s="154"/>
      <c r="NGZ16" s="154"/>
      <c r="NHA16" s="154"/>
      <c r="NHB16" s="154"/>
      <c r="NHC16" s="154"/>
      <c r="NHD16" s="154"/>
      <c r="NHE16" s="154"/>
      <c r="NHF16" s="154"/>
      <c r="NHG16" s="154"/>
      <c r="NHH16" s="154"/>
      <c r="NHI16" s="154"/>
      <c r="NHJ16" s="154"/>
      <c r="NHK16" s="154"/>
      <c r="NHL16" s="154"/>
      <c r="NHM16" s="154"/>
      <c r="NHN16" s="154"/>
      <c r="NHO16" s="154"/>
      <c r="NHP16" s="154"/>
      <c r="NHQ16" s="154"/>
      <c r="NHR16" s="154"/>
      <c r="NHS16" s="154"/>
      <c r="NHT16" s="154"/>
      <c r="NHU16" s="154"/>
      <c r="NHV16" s="154"/>
      <c r="NHW16" s="154"/>
      <c r="NHX16" s="154"/>
      <c r="NHY16" s="154"/>
      <c r="NHZ16" s="154"/>
      <c r="NIA16" s="154"/>
      <c r="NIB16" s="154"/>
      <c r="NIC16" s="154"/>
      <c r="NID16" s="154"/>
      <c r="NIE16" s="154"/>
      <c r="NIF16" s="154"/>
      <c r="NIG16" s="154"/>
      <c r="NIH16" s="154"/>
      <c r="NII16" s="154"/>
      <c r="NIJ16" s="154"/>
      <c r="NIK16" s="154"/>
      <c r="NIL16" s="154"/>
      <c r="NIM16" s="154"/>
      <c r="NIN16" s="154"/>
      <c r="NIO16" s="154"/>
      <c r="NIP16" s="154"/>
      <c r="NIQ16" s="154"/>
      <c r="NIR16" s="154"/>
      <c r="NIS16" s="154"/>
      <c r="NIT16" s="154"/>
      <c r="NIU16" s="154"/>
      <c r="NIV16" s="154"/>
      <c r="NIW16" s="154"/>
      <c r="NIX16" s="154"/>
      <c r="NIY16" s="154"/>
      <c r="NIZ16" s="154"/>
      <c r="NJA16" s="154"/>
      <c r="NJB16" s="154"/>
      <c r="NJC16" s="154"/>
      <c r="NJD16" s="154"/>
      <c r="NJE16" s="154"/>
      <c r="NJF16" s="154"/>
      <c r="NJG16" s="154"/>
      <c r="NJH16" s="154"/>
      <c r="NJI16" s="154"/>
      <c r="NJJ16" s="154"/>
      <c r="NJK16" s="154"/>
      <c r="NJL16" s="154"/>
      <c r="NJM16" s="154"/>
      <c r="NJN16" s="154"/>
      <c r="NJO16" s="154"/>
      <c r="NJP16" s="154"/>
      <c r="NJQ16" s="154"/>
      <c r="NJR16" s="154"/>
      <c r="NJS16" s="154"/>
      <c r="NJT16" s="154"/>
      <c r="NJU16" s="154"/>
      <c r="NJV16" s="154"/>
      <c r="NJW16" s="154"/>
      <c r="NJX16" s="154"/>
      <c r="NJY16" s="154"/>
      <c r="NJZ16" s="154"/>
      <c r="NKA16" s="154"/>
      <c r="NKB16" s="154"/>
      <c r="NKC16" s="154"/>
      <c r="NKD16" s="154"/>
      <c r="NKE16" s="154"/>
      <c r="NKF16" s="154"/>
      <c r="NKG16" s="154"/>
      <c r="NKH16" s="154"/>
      <c r="NKI16" s="154"/>
      <c r="NKJ16" s="154"/>
      <c r="NKK16" s="154"/>
      <c r="NKL16" s="154"/>
      <c r="NKM16" s="154"/>
      <c r="NKN16" s="154"/>
      <c r="NKO16" s="154"/>
      <c r="NKP16" s="154"/>
      <c r="NKQ16" s="154"/>
      <c r="NKR16" s="154"/>
      <c r="NKS16" s="154"/>
      <c r="NKT16" s="154"/>
      <c r="NKU16" s="154"/>
      <c r="NKV16" s="154"/>
      <c r="NKW16" s="154"/>
      <c r="NKX16" s="154"/>
      <c r="NKY16" s="154"/>
      <c r="NKZ16" s="154"/>
      <c r="NLA16" s="154"/>
      <c r="NLB16" s="154"/>
      <c r="NLC16" s="154"/>
      <c r="NLD16" s="154"/>
      <c r="NLE16" s="154"/>
      <c r="NLF16" s="154"/>
      <c r="NLG16" s="154"/>
      <c r="NLH16" s="154"/>
      <c r="NLI16" s="154"/>
      <c r="NLJ16" s="154"/>
      <c r="NLK16" s="154"/>
      <c r="NLL16" s="154"/>
      <c r="NLM16" s="154"/>
      <c r="NLN16" s="154"/>
      <c r="NLO16" s="154"/>
      <c r="NLP16" s="154"/>
      <c r="NLQ16" s="154"/>
      <c r="NLR16" s="154"/>
      <c r="NLS16" s="154"/>
      <c r="NLT16" s="154"/>
      <c r="NLU16" s="154"/>
      <c r="NLV16" s="154"/>
      <c r="NLW16" s="154"/>
      <c r="NLX16" s="154"/>
      <c r="NLY16" s="154"/>
      <c r="NLZ16" s="154"/>
      <c r="NMA16" s="154"/>
      <c r="NMB16" s="154"/>
      <c r="NMC16" s="154"/>
      <c r="NMD16" s="154"/>
      <c r="NME16" s="154"/>
      <c r="NMF16" s="154"/>
      <c r="NMG16" s="154"/>
      <c r="NMH16" s="154"/>
      <c r="NMI16" s="154"/>
      <c r="NMJ16" s="154"/>
      <c r="NMK16" s="154"/>
      <c r="NML16" s="154"/>
      <c r="NMM16" s="154"/>
      <c r="NMN16" s="154"/>
      <c r="NMO16" s="154"/>
      <c r="NMP16" s="154"/>
      <c r="NMQ16" s="154"/>
      <c r="NMR16" s="154"/>
      <c r="NMS16" s="154"/>
      <c r="NMT16" s="154"/>
      <c r="NMU16" s="154"/>
      <c r="NMV16" s="154"/>
      <c r="NMW16" s="154"/>
      <c r="NMX16" s="154"/>
      <c r="NMY16" s="154"/>
      <c r="NMZ16" s="154"/>
      <c r="NNA16" s="154"/>
      <c r="NNB16" s="154"/>
      <c r="NNC16" s="154"/>
      <c r="NND16" s="154"/>
      <c r="NNE16" s="154"/>
      <c r="NNF16" s="154"/>
      <c r="NNG16" s="154"/>
      <c r="NNH16" s="154"/>
      <c r="NNI16" s="154"/>
      <c r="NNJ16" s="154"/>
      <c r="NNK16" s="154"/>
      <c r="NNL16" s="154"/>
      <c r="NNM16" s="154"/>
      <c r="NNN16" s="154"/>
      <c r="NNO16" s="154"/>
      <c r="NNP16" s="154"/>
      <c r="NNQ16" s="154"/>
      <c r="NNR16" s="154"/>
      <c r="NNS16" s="154"/>
      <c r="NNT16" s="154"/>
      <c r="NNU16" s="154"/>
      <c r="NNV16" s="154"/>
      <c r="NNW16" s="154"/>
      <c r="NNX16" s="154"/>
      <c r="NNY16" s="154"/>
      <c r="NNZ16" s="154"/>
      <c r="NOA16" s="154"/>
      <c r="NOB16" s="154"/>
      <c r="NOC16" s="154"/>
      <c r="NOD16" s="154"/>
      <c r="NOE16" s="154"/>
      <c r="NOF16" s="154"/>
      <c r="NOG16" s="154"/>
      <c r="NOH16" s="154"/>
      <c r="NOI16" s="154"/>
      <c r="NOJ16" s="154"/>
      <c r="NOK16" s="154"/>
      <c r="NOL16" s="154"/>
      <c r="NOM16" s="154"/>
      <c r="NON16" s="154"/>
      <c r="NOO16" s="154"/>
      <c r="NOP16" s="154"/>
      <c r="NOQ16" s="154"/>
      <c r="NOR16" s="154"/>
      <c r="NOS16" s="154"/>
      <c r="NOT16" s="154"/>
      <c r="NOU16" s="154"/>
      <c r="NOV16" s="154"/>
      <c r="NOW16" s="154"/>
      <c r="NOX16" s="154"/>
      <c r="NOY16" s="154"/>
      <c r="NOZ16" s="154"/>
      <c r="NPA16" s="154"/>
      <c r="NPB16" s="154"/>
      <c r="NPC16" s="154"/>
      <c r="NPD16" s="154"/>
      <c r="NPE16" s="154"/>
      <c r="NPF16" s="154"/>
      <c r="NPG16" s="154"/>
      <c r="NPH16" s="154"/>
      <c r="NPI16" s="154"/>
      <c r="NPJ16" s="154"/>
      <c r="NPK16" s="154"/>
      <c r="NPL16" s="154"/>
      <c r="NPM16" s="154"/>
      <c r="NPN16" s="154"/>
      <c r="NPO16" s="154"/>
      <c r="NPP16" s="154"/>
      <c r="NPQ16" s="154"/>
      <c r="NPR16" s="154"/>
      <c r="NPS16" s="154"/>
      <c r="NPT16" s="154"/>
      <c r="NPU16" s="154"/>
      <c r="NPV16" s="154"/>
      <c r="NPW16" s="154"/>
      <c r="NPX16" s="154"/>
      <c r="NPY16" s="154"/>
      <c r="NPZ16" s="154"/>
      <c r="NQA16" s="154"/>
      <c r="NQB16" s="154"/>
      <c r="NQC16" s="154"/>
      <c r="NQD16" s="154"/>
      <c r="NQE16" s="154"/>
      <c r="NQF16" s="154"/>
      <c r="NQG16" s="154"/>
      <c r="NQH16" s="154"/>
      <c r="NQI16" s="154"/>
      <c r="NQJ16" s="154"/>
      <c r="NQK16" s="154"/>
      <c r="NQL16" s="154"/>
      <c r="NQM16" s="154"/>
      <c r="NQN16" s="154"/>
      <c r="NQO16" s="154"/>
      <c r="NQP16" s="154"/>
      <c r="NQQ16" s="154"/>
      <c r="NQR16" s="154"/>
      <c r="NQS16" s="154"/>
      <c r="NQT16" s="154"/>
      <c r="NQU16" s="154"/>
      <c r="NQV16" s="154"/>
      <c r="NQW16" s="154"/>
      <c r="NQX16" s="154"/>
      <c r="NQY16" s="154"/>
      <c r="NQZ16" s="154"/>
      <c r="NRA16" s="154"/>
      <c r="NRB16" s="154"/>
      <c r="NRC16" s="154"/>
      <c r="NRD16" s="154"/>
      <c r="NRE16" s="154"/>
      <c r="NRF16" s="154"/>
      <c r="NRG16" s="154"/>
      <c r="NRH16" s="154"/>
      <c r="NRI16" s="154"/>
      <c r="NRJ16" s="154"/>
      <c r="NRK16" s="154"/>
      <c r="NRL16" s="154"/>
      <c r="NRM16" s="154"/>
      <c r="NRN16" s="154"/>
      <c r="NRO16" s="154"/>
      <c r="NRP16" s="154"/>
      <c r="NRQ16" s="154"/>
      <c r="NRR16" s="154"/>
      <c r="NRS16" s="154"/>
      <c r="NRT16" s="154"/>
      <c r="NRU16" s="154"/>
      <c r="NRV16" s="154"/>
      <c r="NRW16" s="154"/>
      <c r="NRX16" s="154"/>
      <c r="NRY16" s="154"/>
      <c r="NRZ16" s="154"/>
      <c r="NSA16" s="154"/>
      <c r="NSB16" s="154"/>
      <c r="NSC16" s="154"/>
      <c r="NSD16" s="154"/>
      <c r="NSE16" s="154"/>
      <c r="NSF16" s="154"/>
      <c r="NSG16" s="154"/>
      <c r="NSH16" s="154"/>
      <c r="NSI16" s="154"/>
      <c r="NSJ16" s="154"/>
      <c r="NSK16" s="154"/>
      <c r="NSL16" s="154"/>
      <c r="NSM16" s="154"/>
      <c r="NSN16" s="154"/>
      <c r="NSO16" s="154"/>
      <c r="NSP16" s="154"/>
      <c r="NSQ16" s="154"/>
      <c r="NSR16" s="154"/>
      <c r="NSS16" s="154"/>
      <c r="NST16" s="154"/>
      <c r="NSU16" s="154"/>
      <c r="NSV16" s="154"/>
      <c r="NSW16" s="154"/>
      <c r="NSX16" s="154"/>
      <c r="NSY16" s="154"/>
      <c r="NSZ16" s="154"/>
      <c r="NTA16" s="154"/>
      <c r="NTB16" s="154"/>
      <c r="NTC16" s="154"/>
      <c r="NTD16" s="154"/>
      <c r="NTE16" s="154"/>
      <c r="NTF16" s="154"/>
      <c r="NTG16" s="154"/>
      <c r="NTH16" s="154"/>
      <c r="NTI16" s="154"/>
      <c r="NTJ16" s="154"/>
      <c r="NTK16" s="154"/>
      <c r="NTL16" s="154"/>
      <c r="NTM16" s="154"/>
      <c r="NTN16" s="154"/>
      <c r="NTO16" s="154"/>
      <c r="NTP16" s="154"/>
      <c r="NTQ16" s="154"/>
      <c r="NTR16" s="154"/>
      <c r="NTS16" s="154"/>
      <c r="NTT16" s="154"/>
      <c r="NTU16" s="154"/>
      <c r="NTV16" s="154"/>
      <c r="NTW16" s="154"/>
      <c r="NTX16" s="154"/>
      <c r="NTY16" s="154"/>
      <c r="NTZ16" s="154"/>
      <c r="NUA16" s="154"/>
      <c r="NUB16" s="154"/>
      <c r="NUC16" s="154"/>
      <c r="NUD16" s="154"/>
      <c r="NUE16" s="154"/>
      <c r="NUF16" s="154"/>
      <c r="NUG16" s="154"/>
      <c r="NUH16" s="154"/>
      <c r="NUI16" s="154"/>
      <c r="NUJ16" s="154"/>
      <c r="NUK16" s="154"/>
      <c r="NUL16" s="154"/>
      <c r="NUM16" s="154"/>
      <c r="NUN16" s="154"/>
      <c r="NUO16" s="154"/>
      <c r="NUP16" s="154"/>
      <c r="NUQ16" s="154"/>
      <c r="NUR16" s="154"/>
      <c r="NUS16" s="154"/>
      <c r="NUT16" s="154"/>
      <c r="NUU16" s="154"/>
      <c r="NUV16" s="154"/>
      <c r="NUW16" s="154"/>
      <c r="NUX16" s="154"/>
      <c r="NUY16" s="154"/>
      <c r="NUZ16" s="154"/>
      <c r="NVA16" s="154"/>
      <c r="NVB16" s="154"/>
      <c r="NVC16" s="154"/>
      <c r="NVD16" s="154"/>
      <c r="NVE16" s="154"/>
      <c r="NVF16" s="154"/>
      <c r="NVG16" s="154"/>
      <c r="NVH16" s="154"/>
      <c r="NVI16" s="154"/>
      <c r="NVJ16" s="154"/>
      <c r="NVK16" s="154"/>
      <c r="NVL16" s="154"/>
      <c r="NVM16" s="154"/>
      <c r="NVN16" s="154"/>
      <c r="NVO16" s="154"/>
      <c r="NVP16" s="154"/>
      <c r="NVQ16" s="154"/>
      <c r="NVR16" s="154"/>
      <c r="NVS16" s="154"/>
      <c r="NVT16" s="154"/>
      <c r="NVU16" s="154"/>
      <c r="NVV16" s="154"/>
      <c r="NVW16" s="154"/>
      <c r="NVX16" s="154"/>
      <c r="NVY16" s="154"/>
      <c r="NVZ16" s="154"/>
      <c r="NWA16" s="154"/>
      <c r="NWB16" s="154"/>
      <c r="NWC16" s="154"/>
      <c r="NWD16" s="154"/>
      <c r="NWE16" s="154"/>
      <c r="NWF16" s="154"/>
      <c r="NWG16" s="154"/>
      <c r="NWH16" s="154"/>
      <c r="NWI16" s="154"/>
      <c r="NWJ16" s="154"/>
      <c r="NWK16" s="154"/>
      <c r="NWL16" s="154"/>
      <c r="NWM16" s="154"/>
      <c r="NWN16" s="154"/>
      <c r="NWO16" s="154"/>
      <c r="NWP16" s="154"/>
      <c r="NWQ16" s="154"/>
      <c r="NWR16" s="154"/>
      <c r="NWS16" s="154"/>
      <c r="NWT16" s="154"/>
      <c r="NWU16" s="154"/>
      <c r="NWV16" s="154"/>
      <c r="NWW16" s="154"/>
      <c r="NWX16" s="154"/>
      <c r="NWY16" s="154"/>
      <c r="NWZ16" s="154"/>
      <c r="NXA16" s="154"/>
      <c r="NXB16" s="154"/>
      <c r="NXC16" s="154"/>
      <c r="NXD16" s="154"/>
      <c r="NXE16" s="154"/>
      <c r="NXF16" s="154"/>
      <c r="NXG16" s="154"/>
      <c r="NXH16" s="154"/>
      <c r="NXI16" s="154"/>
      <c r="NXJ16" s="154"/>
      <c r="NXK16" s="154"/>
      <c r="NXL16" s="154"/>
      <c r="NXM16" s="154"/>
      <c r="NXN16" s="154"/>
      <c r="NXO16" s="154"/>
      <c r="NXP16" s="154"/>
      <c r="NXQ16" s="154"/>
      <c r="NXR16" s="154"/>
      <c r="NXS16" s="154"/>
      <c r="NXT16" s="154"/>
      <c r="NXU16" s="154"/>
      <c r="NXV16" s="154"/>
      <c r="NXW16" s="154"/>
      <c r="NXX16" s="154"/>
      <c r="NXY16" s="154"/>
      <c r="NXZ16" s="154"/>
      <c r="NYA16" s="154"/>
      <c r="NYB16" s="154"/>
      <c r="NYC16" s="154"/>
      <c r="NYD16" s="154"/>
      <c r="NYE16" s="154"/>
      <c r="NYF16" s="154"/>
      <c r="NYG16" s="154"/>
      <c r="NYH16" s="154"/>
      <c r="NYI16" s="154"/>
      <c r="NYJ16" s="154"/>
      <c r="NYK16" s="154"/>
      <c r="NYL16" s="154"/>
      <c r="NYM16" s="154"/>
      <c r="NYN16" s="154"/>
      <c r="NYO16" s="154"/>
      <c r="NYP16" s="154"/>
      <c r="NYQ16" s="154"/>
      <c r="NYR16" s="154"/>
      <c r="NYS16" s="154"/>
      <c r="NYT16" s="154"/>
      <c r="NYU16" s="154"/>
      <c r="NYV16" s="154"/>
      <c r="NYW16" s="154"/>
      <c r="NYX16" s="154"/>
      <c r="NYY16" s="154"/>
      <c r="NYZ16" s="154"/>
      <c r="NZA16" s="154"/>
      <c r="NZB16" s="154"/>
      <c r="NZC16" s="154"/>
      <c r="NZD16" s="154"/>
      <c r="NZE16" s="154"/>
      <c r="NZF16" s="154"/>
      <c r="NZG16" s="154"/>
      <c r="NZH16" s="154"/>
      <c r="NZI16" s="154"/>
      <c r="NZJ16" s="154"/>
      <c r="NZK16" s="154"/>
      <c r="NZL16" s="154"/>
      <c r="NZM16" s="154"/>
      <c r="NZN16" s="154"/>
      <c r="NZO16" s="154"/>
      <c r="NZP16" s="154"/>
      <c r="NZQ16" s="154"/>
      <c r="NZR16" s="154"/>
      <c r="NZS16" s="154"/>
      <c r="NZT16" s="154"/>
      <c r="NZU16" s="154"/>
      <c r="NZV16" s="154"/>
      <c r="NZW16" s="154"/>
      <c r="NZX16" s="154"/>
      <c r="NZY16" s="154"/>
      <c r="NZZ16" s="154"/>
      <c r="OAA16" s="154"/>
      <c r="OAB16" s="154"/>
      <c r="OAC16" s="154"/>
      <c r="OAD16" s="154"/>
      <c r="OAE16" s="154"/>
      <c r="OAF16" s="154"/>
      <c r="OAG16" s="154"/>
      <c r="OAH16" s="154"/>
      <c r="OAI16" s="154"/>
      <c r="OAJ16" s="154"/>
      <c r="OAK16" s="154"/>
      <c r="OAL16" s="154"/>
      <c r="OAM16" s="154"/>
      <c r="OAN16" s="154"/>
      <c r="OAO16" s="154"/>
      <c r="OAP16" s="154"/>
      <c r="OAQ16" s="154"/>
      <c r="OAR16" s="154"/>
      <c r="OAS16" s="154"/>
      <c r="OAT16" s="154"/>
      <c r="OAU16" s="154"/>
      <c r="OAV16" s="154"/>
      <c r="OAW16" s="154"/>
      <c r="OAX16" s="154"/>
      <c r="OAY16" s="154"/>
      <c r="OAZ16" s="154"/>
      <c r="OBA16" s="154"/>
      <c r="OBB16" s="154"/>
      <c r="OBC16" s="154"/>
      <c r="OBD16" s="154"/>
      <c r="OBE16" s="154"/>
      <c r="OBF16" s="154"/>
      <c r="OBG16" s="154"/>
      <c r="OBH16" s="154"/>
      <c r="OBI16" s="154"/>
      <c r="OBJ16" s="154"/>
      <c r="OBK16" s="154"/>
      <c r="OBL16" s="154"/>
      <c r="OBM16" s="154"/>
      <c r="OBN16" s="154"/>
      <c r="OBO16" s="154"/>
      <c r="OBP16" s="154"/>
      <c r="OBQ16" s="154"/>
      <c r="OBR16" s="154"/>
      <c r="OBS16" s="154"/>
      <c r="OBT16" s="154"/>
      <c r="OBU16" s="154"/>
      <c r="OBV16" s="154"/>
      <c r="OBW16" s="154"/>
      <c r="OBX16" s="154"/>
      <c r="OBY16" s="154"/>
      <c r="OBZ16" s="154"/>
      <c r="OCA16" s="154"/>
      <c r="OCB16" s="154"/>
      <c r="OCC16" s="154"/>
      <c r="OCD16" s="154"/>
      <c r="OCE16" s="154"/>
      <c r="OCF16" s="154"/>
      <c r="OCG16" s="154"/>
      <c r="OCH16" s="154"/>
      <c r="OCI16" s="154"/>
      <c r="OCJ16" s="154"/>
      <c r="OCK16" s="154"/>
      <c r="OCL16" s="154"/>
      <c r="OCM16" s="154"/>
      <c r="OCN16" s="154"/>
      <c r="OCO16" s="154"/>
      <c r="OCP16" s="154"/>
      <c r="OCQ16" s="154"/>
      <c r="OCR16" s="154"/>
      <c r="OCS16" s="154"/>
      <c r="OCT16" s="154"/>
      <c r="OCU16" s="154"/>
      <c r="OCV16" s="154"/>
      <c r="OCW16" s="154"/>
      <c r="OCX16" s="154"/>
      <c r="OCY16" s="154"/>
      <c r="OCZ16" s="154"/>
      <c r="ODA16" s="154"/>
      <c r="ODB16" s="154"/>
      <c r="ODC16" s="154"/>
      <c r="ODD16" s="154"/>
      <c r="ODE16" s="154"/>
      <c r="ODF16" s="154"/>
      <c r="ODG16" s="154"/>
      <c r="ODH16" s="154"/>
      <c r="ODI16" s="154"/>
      <c r="ODJ16" s="154"/>
      <c r="ODK16" s="154"/>
      <c r="ODL16" s="154"/>
      <c r="ODM16" s="154"/>
      <c r="ODN16" s="154"/>
      <c r="ODO16" s="154"/>
      <c r="ODP16" s="154"/>
      <c r="ODQ16" s="154"/>
      <c r="ODR16" s="154"/>
      <c r="ODS16" s="154"/>
      <c r="ODT16" s="154"/>
      <c r="ODU16" s="154"/>
      <c r="ODV16" s="154"/>
      <c r="ODW16" s="154"/>
      <c r="ODX16" s="154"/>
      <c r="ODY16" s="154"/>
      <c r="ODZ16" s="154"/>
      <c r="OEA16" s="154"/>
      <c r="OEB16" s="154"/>
      <c r="OEC16" s="154"/>
      <c r="OED16" s="154"/>
      <c r="OEE16" s="154"/>
      <c r="OEF16" s="154"/>
      <c r="OEG16" s="154"/>
      <c r="OEH16" s="154"/>
      <c r="OEI16" s="154"/>
      <c r="OEJ16" s="154"/>
      <c r="OEK16" s="154"/>
      <c r="OEL16" s="154"/>
      <c r="OEM16" s="154"/>
      <c r="OEN16" s="154"/>
      <c r="OEO16" s="154"/>
      <c r="OEP16" s="154"/>
      <c r="OEQ16" s="154"/>
      <c r="OER16" s="154"/>
      <c r="OES16" s="154"/>
      <c r="OET16" s="154"/>
      <c r="OEU16" s="154"/>
      <c r="OEV16" s="154"/>
      <c r="OEW16" s="154"/>
      <c r="OEX16" s="154"/>
      <c r="OEY16" s="154"/>
      <c r="OEZ16" s="154"/>
      <c r="OFA16" s="154"/>
      <c r="OFB16" s="154"/>
      <c r="OFC16" s="154"/>
      <c r="OFD16" s="154"/>
      <c r="OFE16" s="154"/>
      <c r="OFF16" s="154"/>
      <c r="OFG16" s="154"/>
      <c r="OFH16" s="154"/>
      <c r="OFI16" s="154"/>
      <c r="OFJ16" s="154"/>
      <c r="OFK16" s="154"/>
      <c r="OFL16" s="154"/>
      <c r="OFM16" s="154"/>
      <c r="OFN16" s="154"/>
      <c r="OFO16" s="154"/>
      <c r="OFP16" s="154"/>
      <c r="OFQ16" s="154"/>
      <c r="OFR16" s="154"/>
      <c r="OFS16" s="154"/>
      <c r="OFT16" s="154"/>
      <c r="OFU16" s="154"/>
      <c r="OFV16" s="154"/>
      <c r="OFW16" s="154"/>
      <c r="OFX16" s="154"/>
      <c r="OFY16" s="154"/>
      <c r="OFZ16" s="154"/>
      <c r="OGA16" s="154"/>
      <c r="OGB16" s="154"/>
      <c r="OGC16" s="154"/>
      <c r="OGD16" s="154"/>
      <c r="OGE16" s="154"/>
      <c r="OGF16" s="154"/>
      <c r="OGG16" s="154"/>
      <c r="OGH16" s="154"/>
      <c r="OGI16" s="154"/>
      <c r="OGJ16" s="154"/>
      <c r="OGK16" s="154"/>
      <c r="OGL16" s="154"/>
      <c r="OGM16" s="154"/>
      <c r="OGN16" s="154"/>
      <c r="OGO16" s="154"/>
      <c r="OGP16" s="154"/>
      <c r="OGQ16" s="154"/>
      <c r="OGR16" s="154"/>
      <c r="OGS16" s="154"/>
      <c r="OGT16" s="154"/>
      <c r="OGU16" s="154"/>
      <c r="OGV16" s="154"/>
      <c r="OGW16" s="154"/>
      <c r="OGX16" s="154"/>
      <c r="OGY16" s="154"/>
      <c r="OGZ16" s="154"/>
      <c r="OHA16" s="154"/>
      <c r="OHB16" s="154"/>
      <c r="OHC16" s="154"/>
      <c r="OHD16" s="154"/>
      <c r="OHE16" s="154"/>
      <c r="OHF16" s="154"/>
      <c r="OHG16" s="154"/>
      <c r="OHH16" s="154"/>
      <c r="OHI16" s="154"/>
      <c r="OHJ16" s="154"/>
      <c r="OHK16" s="154"/>
      <c r="OHL16" s="154"/>
      <c r="OHM16" s="154"/>
      <c r="OHN16" s="154"/>
      <c r="OHO16" s="154"/>
      <c r="OHP16" s="154"/>
      <c r="OHQ16" s="154"/>
      <c r="OHR16" s="154"/>
      <c r="OHS16" s="154"/>
      <c r="OHT16" s="154"/>
      <c r="OHU16" s="154"/>
      <c r="OHV16" s="154"/>
      <c r="OHW16" s="154"/>
      <c r="OHX16" s="154"/>
      <c r="OHY16" s="154"/>
      <c r="OHZ16" s="154"/>
      <c r="OIA16" s="154"/>
      <c r="OIB16" s="154"/>
      <c r="OIC16" s="154"/>
      <c r="OID16" s="154"/>
      <c r="OIE16" s="154"/>
      <c r="OIF16" s="154"/>
      <c r="OIG16" s="154"/>
      <c r="OIH16" s="154"/>
      <c r="OII16" s="154"/>
      <c r="OIJ16" s="154"/>
      <c r="OIK16" s="154"/>
      <c r="OIL16" s="154"/>
      <c r="OIM16" s="154"/>
      <c r="OIN16" s="154"/>
      <c r="OIO16" s="154"/>
      <c r="OIP16" s="154"/>
      <c r="OIQ16" s="154"/>
      <c r="OIR16" s="154"/>
      <c r="OIS16" s="154"/>
      <c r="OIT16" s="154"/>
      <c r="OIU16" s="154"/>
      <c r="OIV16" s="154"/>
      <c r="OIW16" s="154"/>
      <c r="OIX16" s="154"/>
      <c r="OIY16" s="154"/>
      <c r="OIZ16" s="154"/>
      <c r="OJA16" s="154"/>
      <c r="OJB16" s="154"/>
      <c r="OJC16" s="154"/>
      <c r="OJD16" s="154"/>
      <c r="OJE16" s="154"/>
      <c r="OJF16" s="154"/>
      <c r="OJG16" s="154"/>
      <c r="OJH16" s="154"/>
      <c r="OJI16" s="154"/>
      <c r="OJJ16" s="154"/>
      <c r="OJK16" s="154"/>
      <c r="OJL16" s="154"/>
      <c r="OJM16" s="154"/>
      <c r="OJN16" s="154"/>
      <c r="OJO16" s="154"/>
      <c r="OJP16" s="154"/>
      <c r="OJQ16" s="154"/>
      <c r="OJR16" s="154"/>
      <c r="OJS16" s="154"/>
      <c r="OJT16" s="154"/>
      <c r="OJU16" s="154"/>
      <c r="OJV16" s="154"/>
      <c r="OJW16" s="154"/>
      <c r="OJX16" s="154"/>
      <c r="OJY16" s="154"/>
      <c r="OJZ16" s="154"/>
      <c r="OKA16" s="154"/>
      <c r="OKB16" s="154"/>
      <c r="OKC16" s="154"/>
      <c r="OKD16" s="154"/>
      <c r="OKE16" s="154"/>
      <c r="OKF16" s="154"/>
      <c r="OKG16" s="154"/>
      <c r="OKH16" s="154"/>
      <c r="OKI16" s="154"/>
      <c r="OKJ16" s="154"/>
      <c r="OKK16" s="154"/>
      <c r="OKL16" s="154"/>
      <c r="OKM16" s="154"/>
      <c r="OKN16" s="154"/>
      <c r="OKO16" s="154"/>
      <c r="OKP16" s="154"/>
      <c r="OKQ16" s="154"/>
      <c r="OKR16" s="154"/>
      <c r="OKS16" s="154"/>
      <c r="OKT16" s="154"/>
      <c r="OKU16" s="154"/>
      <c r="OKV16" s="154"/>
      <c r="OKW16" s="154"/>
      <c r="OKX16" s="154"/>
      <c r="OKY16" s="154"/>
      <c r="OKZ16" s="154"/>
      <c r="OLA16" s="154"/>
      <c r="OLB16" s="154"/>
      <c r="OLC16" s="154"/>
      <c r="OLD16" s="154"/>
      <c r="OLE16" s="154"/>
      <c r="OLF16" s="154"/>
      <c r="OLG16" s="154"/>
      <c r="OLH16" s="154"/>
      <c r="OLI16" s="154"/>
      <c r="OLJ16" s="154"/>
      <c r="OLK16" s="154"/>
      <c r="OLL16" s="154"/>
      <c r="OLM16" s="154"/>
      <c r="OLN16" s="154"/>
      <c r="OLO16" s="154"/>
      <c r="OLP16" s="154"/>
      <c r="OLQ16" s="154"/>
      <c r="OLR16" s="154"/>
      <c r="OLS16" s="154"/>
      <c r="OLT16" s="154"/>
      <c r="OLU16" s="154"/>
      <c r="OLV16" s="154"/>
      <c r="OLW16" s="154"/>
      <c r="OLX16" s="154"/>
      <c r="OLY16" s="154"/>
      <c r="OLZ16" s="154"/>
      <c r="OMA16" s="154"/>
      <c r="OMB16" s="154"/>
      <c r="OMC16" s="154"/>
      <c r="OMD16" s="154"/>
      <c r="OME16" s="154"/>
      <c r="OMF16" s="154"/>
      <c r="OMG16" s="154"/>
      <c r="OMH16" s="154"/>
      <c r="OMI16" s="154"/>
      <c r="OMJ16" s="154"/>
      <c r="OMK16" s="154"/>
      <c r="OML16" s="154"/>
      <c r="OMM16" s="154"/>
      <c r="OMN16" s="154"/>
      <c r="OMO16" s="154"/>
      <c r="OMP16" s="154"/>
      <c r="OMQ16" s="154"/>
      <c r="OMR16" s="154"/>
      <c r="OMS16" s="154"/>
      <c r="OMT16" s="154"/>
      <c r="OMU16" s="154"/>
      <c r="OMV16" s="154"/>
      <c r="OMW16" s="154"/>
      <c r="OMX16" s="154"/>
      <c r="OMY16" s="154"/>
      <c r="OMZ16" s="154"/>
      <c r="ONA16" s="154"/>
      <c r="ONB16" s="154"/>
      <c r="ONC16" s="154"/>
      <c r="OND16" s="154"/>
      <c r="ONE16" s="154"/>
      <c r="ONF16" s="154"/>
      <c r="ONG16" s="154"/>
      <c r="ONH16" s="154"/>
      <c r="ONI16" s="154"/>
      <c r="ONJ16" s="154"/>
      <c r="ONK16" s="154"/>
      <c r="ONL16" s="154"/>
      <c r="ONM16" s="154"/>
      <c r="ONN16" s="154"/>
      <c r="ONO16" s="154"/>
      <c r="ONP16" s="154"/>
      <c r="ONQ16" s="154"/>
      <c r="ONR16" s="154"/>
      <c r="ONS16" s="154"/>
      <c r="ONT16" s="154"/>
      <c r="ONU16" s="154"/>
      <c r="ONV16" s="154"/>
      <c r="ONW16" s="154"/>
      <c r="ONX16" s="154"/>
      <c r="ONY16" s="154"/>
      <c r="ONZ16" s="154"/>
      <c r="OOA16" s="154"/>
      <c r="OOB16" s="154"/>
      <c r="OOC16" s="154"/>
      <c r="OOD16" s="154"/>
      <c r="OOE16" s="154"/>
      <c r="OOF16" s="154"/>
      <c r="OOG16" s="154"/>
      <c r="OOH16" s="154"/>
      <c r="OOI16" s="154"/>
      <c r="OOJ16" s="154"/>
      <c r="OOK16" s="154"/>
      <c r="OOL16" s="154"/>
      <c r="OOM16" s="154"/>
      <c r="OON16" s="154"/>
      <c r="OOO16" s="154"/>
      <c r="OOP16" s="154"/>
      <c r="OOQ16" s="154"/>
      <c r="OOR16" s="154"/>
      <c r="OOS16" s="154"/>
      <c r="OOT16" s="154"/>
      <c r="OOU16" s="154"/>
      <c r="OOV16" s="154"/>
      <c r="OOW16" s="154"/>
      <c r="OOX16" s="154"/>
      <c r="OOY16" s="154"/>
      <c r="OOZ16" s="154"/>
      <c r="OPA16" s="154"/>
      <c r="OPB16" s="154"/>
      <c r="OPC16" s="154"/>
      <c r="OPD16" s="154"/>
      <c r="OPE16" s="154"/>
      <c r="OPF16" s="154"/>
      <c r="OPG16" s="154"/>
      <c r="OPH16" s="154"/>
      <c r="OPI16" s="154"/>
      <c r="OPJ16" s="154"/>
      <c r="OPK16" s="154"/>
      <c r="OPL16" s="154"/>
      <c r="OPM16" s="154"/>
      <c r="OPN16" s="154"/>
      <c r="OPO16" s="154"/>
      <c r="OPP16" s="154"/>
      <c r="OPQ16" s="154"/>
      <c r="OPR16" s="154"/>
      <c r="OPS16" s="154"/>
      <c r="OPT16" s="154"/>
      <c r="OPU16" s="154"/>
      <c r="OPV16" s="154"/>
      <c r="OPW16" s="154"/>
      <c r="OPX16" s="154"/>
      <c r="OPY16" s="154"/>
      <c r="OPZ16" s="154"/>
      <c r="OQA16" s="154"/>
      <c r="OQB16" s="154"/>
      <c r="OQC16" s="154"/>
      <c r="OQD16" s="154"/>
      <c r="OQE16" s="154"/>
      <c r="OQF16" s="154"/>
      <c r="OQG16" s="154"/>
      <c r="OQH16" s="154"/>
      <c r="OQI16" s="154"/>
      <c r="OQJ16" s="154"/>
      <c r="OQK16" s="154"/>
      <c r="OQL16" s="154"/>
      <c r="OQM16" s="154"/>
      <c r="OQN16" s="154"/>
      <c r="OQO16" s="154"/>
      <c r="OQP16" s="154"/>
      <c r="OQQ16" s="154"/>
      <c r="OQR16" s="154"/>
      <c r="OQS16" s="154"/>
      <c r="OQT16" s="154"/>
      <c r="OQU16" s="154"/>
      <c r="OQV16" s="154"/>
      <c r="OQW16" s="154"/>
      <c r="OQX16" s="154"/>
      <c r="OQY16" s="154"/>
      <c r="OQZ16" s="154"/>
      <c r="ORA16" s="154"/>
      <c r="ORB16" s="154"/>
      <c r="ORC16" s="154"/>
      <c r="ORD16" s="154"/>
      <c r="ORE16" s="154"/>
      <c r="ORF16" s="154"/>
      <c r="ORG16" s="154"/>
      <c r="ORH16" s="154"/>
      <c r="ORI16" s="154"/>
      <c r="ORJ16" s="154"/>
      <c r="ORK16" s="154"/>
      <c r="ORL16" s="154"/>
      <c r="ORM16" s="154"/>
      <c r="ORN16" s="154"/>
      <c r="ORO16" s="154"/>
      <c r="ORP16" s="154"/>
      <c r="ORQ16" s="154"/>
      <c r="ORR16" s="154"/>
      <c r="ORS16" s="154"/>
      <c r="ORT16" s="154"/>
      <c r="ORU16" s="154"/>
      <c r="ORV16" s="154"/>
      <c r="ORW16" s="154"/>
      <c r="ORX16" s="154"/>
      <c r="ORY16" s="154"/>
      <c r="ORZ16" s="154"/>
      <c r="OSA16" s="154"/>
      <c r="OSB16" s="154"/>
      <c r="OSC16" s="154"/>
      <c r="OSD16" s="154"/>
      <c r="OSE16" s="154"/>
      <c r="OSF16" s="154"/>
      <c r="OSG16" s="154"/>
      <c r="OSH16" s="154"/>
      <c r="OSI16" s="154"/>
      <c r="OSJ16" s="154"/>
      <c r="OSK16" s="154"/>
      <c r="OSL16" s="154"/>
      <c r="OSM16" s="154"/>
      <c r="OSN16" s="154"/>
      <c r="OSO16" s="154"/>
      <c r="OSP16" s="154"/>
      <c r="OSQ16" s="154"/>
      <c r="OSR16" s="154"/>
      <c r="OSS16" s="154"/>
      <c r="OST16" s="154"/>
      <c r="OSU16" s="154"/>
      <c r="OSV16" s="154"/>
      <c r="OSW16" s="154"/>
      <c r="OSX16" s="154"/>
      <c r="OSY16" s="154"/>
      <c r="OSZ16" s="154"/>
      <c r="OTA16" s="154"/>
      <c r="OTB16" s="154"/>
      <c r="OTC16" s="154"/>
      <c r="OTD16" s="154"/>
      <c r="OTE16" s="154"/>
      <c r="OTF16" s="154"/>
      <c r="OTG16" s="154"/>
      <c r="OTH16" s="154"/>
      <c r="OTI16" s="154"/>
      <c r="OTJ16" s="154"/>
      <c r="OTK16" s="154"/>
      <c r="OTL16" s="154"/>
      <c r="OTM16" s="154"/>
      <c r="OTN16" s="154"/>
      <c r="OTO16" s="154"/>
      <c r="OTP16" s="154"/>
      <c r="OTQ16" s="154"/>
      <c r="OTR16" s="154"/>
      <c r="OTS16" s="154"/>
      <c r="OTT16" s="154"/>
      <c r="OTU16" s="154"/>
      <c r="OTV16" s="154"/>
      <c r="OTW16" s="154"/>
      <c r="OTX16" s="154"/>
      <c r="OTY16" s="154"/>
      <c r="OTZ16" s="154"/>
      <c r="OUA16" s="154"/>
      <c r="OUB16" s="154"/>
      <c r="OUC16" s="154"/>
      <c r="OUD16" s="154"/>
      <c r="OUE16" s="154"/>
      <c r="OUF16" s="154"/>
      <c r="OUG16" s="154"/>
      <c r="OUH16" s="154"/>
      <c r="OUI16" s="154"/>
      <c r="OUJ16" s="154"/>
      <c r="OUK16" s="154"/>
      <c r="OUL16" s="154"/>
      <c r="OUM16" s="154"/>
      <c r="OUN16" s="154"/>
      <c r="OUO16" s="154"/>
      <c r="OUP16" s="154"/>
      <c r="OUQ16" s="154"/>
      <c r="OUR16" s="154"/>
      <c r="OUS16" s="154"/>
      <c r="OUT16" s="154"/>
      <c r="OUU16" s="154"/>
      <c r="OUV16" s="154"/>
      <c r="OUW16" s="154"/>
      <c r="OUX16" s="154"/>
      <c r="OUY16" s="154"/>
      <c r="OUZ16" s="154"/>
      <c r="OVA16" s="154"/>
      <c r="OVB16" s="154"/>
      <c r="OVC16" s="154"/>
      <c r="OVD16" s="154"/>
      <c r="OVE16" s="154"/>
      <c r="OVF16" s="154"/>
      <c r="OVG16" s="154"/>
      <c r="OVH16" s="154"/>
      <c r="OVI16" s="154"/>
      <c r="OVJ16" s="154"/>
      <c r="OVK16" s="154"/>
      <c r="OVL16" s="154"/>
      <c r="OVM16" s="154"/>
      <c r="OVN16" s="154"/>
      <c r="OVO16" s="154"/>
      <c r="OVP16" s="154"/>
      <c r="OVQ16" s="154"/>
      <c r="OVR16" s="154"/>
      <c r="OVS16" s="154"/>
      <c r="OVT16" s="154"/>
      <c r="OVU16" s="154"/>
      <c r="OVV16" s="154"/>
      <c r="OVW16" s="154"/>
      <c r="OVX16" s="154"/>
      <c r="OVY16" s="154"/>
      <c r="OVZ16" s="154"/>
      <c r="OWA16" s="154"/>
      <c r="OWB16" s="154"/>
      <c r="OWC16" s="154"/>
      <c r="OWD16" s="154"/>
      <c r="OWE16" s="154"/>
      <c r="OWF16" s="154"/>
      <c r="OWG16" s="154"/>
      <c r="OWH16" s="154"/>
      <c r="OWI16" s="154"/>
      <c r="OWJ16" s="154"/>
      <c r="OWK16" s="154"/>
      <c r="OWL16" s="154"/>
      <c r="OWM16" s="154"/>
      <c r="OWN16" s="154"/>
      <c r="OWO16" s="154"/>
      <c r="OWP16" s="154"/>
      <c r="OWQ16" s="154"/>
      <c r="OWR16" s="154"/>
      <c r="OWS16" s="154"/>
      <c r="OWT16" s="154"/>
      <c r="OWU16" s="154"/>
      <c r="OWV16" s="154"/>
      <c r="OWW16" s="154"/>
      <c r="OWX16" s="154"/>
      <c r="OWY16" s="154"/>
      <c r="OWZ16" s="154"/>
      <c r="OXA16" s="154"/>
      <c r="OXB16" s="154"/>
      <c r="OXC16" s="154"/>
      <c r="OXD16" s="154"/>
      <c r="OXE16" s="154"/>
      <c r="OXF16" s="154"/>
      <c r="OXG16" s="154"/>
      <c r="OXH16" s="154"/>
      <c r="OXI16" s="154"/>
      <c r="OXJ16" s="154"/>
      <c r="OXK16" s="154"/>
      <c r="OXL16" s="154"/>
      <c r="OXM16" s="154"/>
      <c r="OXN16" s="154"/>
      <c r="OXO16" s="154"/>
      <c r="OXP16" s="154"/>
      <c r="OXQ16" s="154"/>
      <c r="OXR16" s="154"/>
      <c r="OXS16" s="154"/>
      <c r="OXT16" s="154"/>
      <c r="OXU16" s="154"/>
      <c r="OXV16" s="154"/>
      <c r="OXW16" s="154"/>
      <c r="OXX16" s="154"/>
      <c r="OXY16" s="154"/>
      <c r="OXZ16" s="154"/>
      <c r="OYA16" s="154"/>
      <c r="OYB16" s="154"/>
      <c r="OYC16" s="154"/>
      <c r="OYD16" s="154"/>
      <c r="OYE16" s="154"/>
      <c r="OYF16" s="154"/>
      <c r="OYG16" s="154"/>
      <c r="OYH16" s="154"/>
      <c r="OYI16" s="154"/>
      <c r="OYJ16" s="154"/>
      <c r="OYK16" s="154"/>
      <c r="OYL16" s="154"/>
      <c r="OYM16" s="154"/>
      <c r="OYN16" s="154"/>
      <c r="OYO16" s="154"/>
      <c r="OYP16" s="154"/>
      <c r="OYQ16" s="154"/>
      <c r="OYR16" s="154"/>
      <c r="OYS16" s="154"/>
      <c r="OYT16" s="154"/>
      <c r="OYU16" s="154"/>
      <c r="OYV16" s="154"/>
      <c r="OYW16" s="154"/>
      <c r="OYX16" s="154"/>
      <c r="OYY16" s="154"/>
      <c r="OYZ16" s="154"/>
      <c r="OZA16" s="154"/>
      <c r="OZB16" s="154"/>
      <c r="OZC16" s="154"/>
      <c r="OZD16" s="154"/>
      <c r="OZE16" s="154"/>
      <c r="OZF16" s="154"/>
      <c r="OZG16" s="154"/>
      <c r="OZH16" s="154"/>
      <c r="OZI16" s="154"/>
      <c r="OZJ16" s="154"/>
      <c r="OZK16" s="154"/>
      <c r="OZL16" s="154"/>
      <c r="OZM16" s="154"/>
      <c r="OZN16" s="154"/>
      <c r="OZO16" s="154"/>
      <c r="OZP16" s="154"/>
      <c r="OZQ16" s="154"/>
      <c r="OZR16" s="154"/>
      <c r="OZS16" s="154"/>
      <c r="OZT16" s="154"/>
      <c r="OZU16" s="154"/>
      <c r="OZV16" s="154"/>
      <c r="OZW16" s="154"/>
      <c r="OZX16" s="154"/>
      <c r="OZY16" s="154"/>
      <c r="OZZ16" s="154"/>
      <c r="PAA16" s="154"/>
      <c r="PAB16" s="154"/>
      <c r="PAC16" s="154"/>
      <c r="PAD16" s="154"/>
      <c r="PAE16" s="154"/>
      <c r="PAF16" s="154"/>
      <c r="PAG16" s="154"/>
      <c r="PAH16" s="154"/>
      <c r="PAI16" s="154"/>
      <c r="PAJ16" s="154"/>
      <c r="PAK16" s="154"/>
      <c r="PAL16" s="154"/>
      <c r="PAM16" s="154"/>
      <c r="PAN16" s="154"/>
      <c r="PAO16" s="154"/>
      <c r="PAP16" s="154"/>
      <c r="PAQ16" s="154"/>
      <c r="PAR16" s="154"/>
      <c r="PAS16" s="154"/>
      <c r="PAT16" s="154"/>
      <c r="PAU16" s="154"/>
      <c r="PAV16" s="154"/>
      <c r="PAW16" s="154"/>
      <c r="PAX16" s="154"/>
      <c r="PAY16" s="154"/>
      <c r="PAZ16" s="154"/>
      <c r="PBA16" s="154"/>
      <c r="PBB16" s="154"/>
      <c r="PBC16" s="154"/>
      <c r="PBD16" s="154"/>
      <c r="PBE16" s="154"/>
      <c r="PBF16" s="154"/>
      <c r="PBG16" s="154"/>
      <c r="PBH16" s="154"/>
      <c r="PBI16" s="154"/>
      <c r="PBJ16" s="154"/>
      <c r="PBK16" s="154"/>
      <c r="PBL16" s="154"/>
      <c r="PBM16" s="154"/>
      <c r="PBN16" s="154"/>
      <c r="PBO16" s="154"/>
      <c r="PBP16" s="154"/>
      <c r="PBQ16" s="154"/>
      <c r="PBR16" s="154"/>
      <c r="PBS16" s="154"/>
      <c r="PBT16" s="154"/>
      <c r="PBU16" s="154"/>
      <c r="PBV16" s="154"/>
      <c r="PBW16" s="154"/>
      <c r="PBX16" s="154"/>
      <c r="PBY16" s="154"/>
      <c r="PBZ16" s="154"/>
      <c r="PCA16" s="154"/>
      <c r="PCB16" s="154"/>
      <c r="PCC16" s="154"/>
      <c r="PCD16" s="154"/>
      <c r="PCE16" s="154"/>
      <c r="PCF16" s="154"/>
      <c r="PCG16" s="154"/>
      <c r="PCH16" s="154"/>
      <c r="PCI16" s="154"/>
      <c r="PCJ16" s="154"/>
      <c r="PCK16" s="154"/>
      <c r="PCL16" s="154"/>
      <c r="PCM16" s="154"/>
      <c r="PCN16" s="154"/>
      <c r="PCO16" s="154"/>
      <c r="PCP16" s="154"/>
      <c r="PCQ16" s="154"/>
      <c r="PCR16" s="154"/>
      <c r="PCS16" s="154"/>
      <c r="PCT16" s="154"/>
      <c r="PCU16" s="154"/>
      <c r="PCV16" s="154"/>
      <c r="PCW16" s="154"/>
      <c r="PCX16" s="154"/>
      <c r="PCY16" s="154"/>
      <c r="PCZ16" s="154"/>
      <c r="PDA16" s="154"/>
      <c r="PDB16" s="154"/>
      <c r="PDC16" s="154"/>
      <c r="PDD16" s="154"/>
      <c r="PDE16" s="154"/>
      <c r="PDF16" s="154"/>
      <c r="PDG16" s="154"/>
      <c r="PDH16" s="154"/>
      <c r="PDI16" s="154"/>
      <c r="PDJ16" s="154"/>
      <c r="PDK16" s="154"/>
      <c r="PDL16" s="154"/>
      <c r="PDM16" s="154"/>
      <c r="PDN16" s="154"/>
      <c r="PDO16" s="154"/>
      <c r="PDP16" s="154"/>
      <c r="PDQ16" s="154"/>
      <c r="PDR16" s="154"/>
      <c r="PDS16" s="154"/>
      <c r="PDT16" s="154"/>
      <c r="PDU16" s="154"/>
      <c r="PDV16" s="154"/>
      <c r="PDW16" s="154"/>
      <c r="PDX16" s="154"/>
      <c r="PDY16" s="154"/>
      <c r="PDZ16" s="154"/>
      <c r="PEA16" s="154"/>
      <c r="PEB16" s="154"/>
      <c r="PEC16" s="154"/>
      <c r="PED16" s="154"/>
      <c r="PEE16" s="154"/>
      <c r="PEF16" s="154"/>
      <c r="PEG16" s="154"/>
      <c r="PEH16" s="154"/>
      <c r="PEI16" s="154"/>
      <c r="PEJ16" s="154"/>
      <c r="PEK16" s="154"/>
      <c r="PEL16" s="154"/>
      <c r="PEM16" s="154"/>
      <c r="PEN16" s="154"/>
      <c r="PEO16" s="154"/>
      <c r="PEP16" s="154"/>
      <c r="PEQ16" s="154"/>
      <c r="PER16" s="154"/>
      <c r="PES16" s="154"/>
      <c r="PET16" s="154"/>
      <c r="PEU16" s="154"/>
      <c r="PEV16" s="154"/>
      <c r="PEW16" s="154"/>
      <c r="PEX16" s="154"/>
      <c r="PEY16" s="154"/>
      <c r="PEZ16" s="154"/>
      <c r="PFA16" s="154"/>
      <c r="PFB16" s="154"/>
      <c r="PFC16" s="154"/>
      <c r="PFD16" s="154"/>
      <c r="PFE16" s="154"/>
      <c r="PFF16" s="154"/>
      <c r="PFG16" s="154"/>
      <c r="PFH16" s="154"/>
      <c r="PFI16" s="154"/>
      <c r="PFJ16" s="154"/>
      <c r="PFK16" s="154"/>
      <c r="PFL16" s="154"/>
      <c r="PFM16" s="154"/>
      <c r="PFN16" s="154"/>
      <c r="PFO16" s="154"/>
      <c r="PFP16" s="154"/>
      <c r="PFQ16" s="154"/>
      <c r="PFR16" s="154"/>
      <c r="PFS16" s="154"/>
      <c r="PFT16" s="154"/>
      <c r="PFU16" s="154"/>
      <c r="PFV16" s="154"/>
      <c r="PFW16" s="154"/>
      <c r="PFX16" s="154"/>
      <c r="PFY16" s="154"/>
      <c r="PFZ16" s="154"/>
      <c r="PGA16" s="154"/>
      <c r="PGB16" s="154"/>
      <c r="PGC16" s="154"/>
      <c r="PGD16" s="154"/>
      <c r="PGE16" s="154"/>
      <c r="PGF16" s="154"/>
      <c r="PGG16" s="154"/>
      <c r="PGH16" s="154"/>
      <c r="PGI16" s="154"/>
      <c r="PGJ16" s="154"/>
      <c r="PGK16" s="154"/>
      <c r="PGL16" s="154"/>
      <c r="PGM16" s="154"/>
      <c r="PGN16" s="154"/>
      <c r="PGO16" s="154"/>
      <c r="PGP16" s="154"/>
      <c r="PGQ16" s="154"/>
      <c r="PGR16" s="154"/>
      <c r="PGS16" s="154"/>
      <c r="PGT16" s="154"/>
      <c r="PGU16" s="154"/>
      <c r="PGV16" s="154"/>
      <c r="PGW16" s="154"/>
      <c r="PGX16" s="154"/>
      <c r="PGY16" s="154"/>
      <c r="PGZ16" s="154"/>
      <c r="PHA16" s="154"/>
      <c r="PHB16" s="154"/>
      <c r="PHC16" s="154"/>
      <c r="PHD16" s="154"/>
      <c r="PHE16" s="154"/>
      <c r="PHF16" s="154"/>
      <c r="PHG16" s="154"/>
      <c r="PHH16" s="154"/>
      <c r="PHI16" s="154"/>
      <c r="PHJ16" s="154"/>
      <c r="PHK16" s="154"/>
      <c r="PHL16" s="154"/>
      <c r="PHM16" s="154"/>
      <c r="PHN16" s="154"/>
      <c r="PHO16" s="154"/>
      <c r="PHP16" s="154"/>
      <c r="PHQ16" s="154"/>
      <c r="PHR16" s="154"/>
      <c r="PHS16" s="154"/>
      <c r="PHT16" s="154"/>
      <c r="PHU16" s="154"/>
      <c r="PHV16" s="154"/>
      <c r="PHW16" s="154"/>
      <c r="PHX16" s="154"/>
      <c r="PHY16" s="154"/>
      <c r="PHZ16" s="154"/>
      <c r="PIA16" s="154"/>
      <c r="PIB16" s="154"/>
      <c r="PIC16" s="154"/>
      <c r="PID16" s="154"/>
      <c r="PIE16" s="154"/>
      <c r="PIF16" s="154"/>
      <c r="PIG16" s="154"/>
      <c r="PIH16" s="154"/>
      <c r="PII16" s="154"/>
      <c r="PIJ16" s="154"/>
      <c r="PIK16" s="154"/>
      <c r="PIL16" s="154"/>
      <c r="PIM16" s="154"/>
      <c r="PIN16" s="154"/>
      <c r="PIO16" s="154"/>
      <c r="PIP16" s="154"/>
      <c r="PIQ16" s="154"/>
      <c r="PIR16" s="154"/>
      <c r="PIS16" s="154"/>
      <c r="PIT16" s="154"/>
      <c r="PIU16" s="154"/>
      <c r="PIV16" s="154"/>
      <c r="PIW16" s="154"/>
      <c r="PIX16" s="154"/>
      <c r="PIY16" s="154"/>
      <c r="PIZ16" s="154"/>
      <c r="PJA16" s="154"/>
      <c r="PJB16" s="154"/>
      <c r="PJC16" s="154"/>
      <c r="PJD16" s="154"/>
      <c r="PJE16" s="154"/>
      <c r="PJF16" s="154"/>
      <c r="PJG16" s="154"/>
      <c r="PJH16" s="154"/>
      <c r="PJI16" s="154"/>
      <c r="PJJ16" s="154"/>
      <c r="PJK16" s="154"/>
      <c r="PJL16" s="154"/>
      <c r="PJM16" s="154"/>
      <c r="PJN16" s="154"/>
      <c r="PJO16" s="154"/>
      <c r="PJP16" s="154"/>
      <c r="PJQ16" s="154"/>
      <c r="PJR16" s="154"/>
      <c r="PJS16" s="154"/>
      <c r="PJT16" s="154"/>
      <c r="PJU16" s="154"/>
      <c r="PJV16" s="154"/>
      <c r="PJW16" s="154"/>
      <c r="PJX16" s="154"/>
      <c r="PJY16" s="154"/>
      <c r="PJZ16" s="154"/>
      <c r="PKA16" s="154"/>
      <c r="PKB16" s="154"/>
      <c r="PKC16" s="154"/>
      <c r="PKD16" s="154"/>
      <c r="PKE16" s="154"/>
      <c r="PKF16" s="154"/>
      <c r="PKG16" s="154"/>
      <c r="PKH16" s="154"/>
      <c r="PKI16" s="154"/>
      <c r="PKJ16" s="154"/>
      <c r="PKK16" s="154"/>
      <c r="PKL16" s="154"/>
      <c r="PKM16" s="154"/>
      <c r="PKN16" s="154"/>
      <c r="PKO16" s="154"/>
      <c r="PKP16" s="154"/>
      <c r="PKQ16" s="154"/>
      <c r="PKR16" s="154"/>
      <c r="PKS16" s="154"/>
      <c r="PKT16" s="154"/>
      <c r="PKU16" s="154"/>
      <c r="PKV16" s="154"/>
      <c r="PKW16" s="154"/>
      <c r="PKX16" s="154"/>
      <c r="PKY16" s="154"/>
      <c r="PKZ16" s="154"/>
      <c r="PLA16" s="154"/>
      <c r="PLB16" s="154"/>
      <c r="PLC16" s="154"/>
      <c r="PLD16" s="154"/>
      <c r="PLE16" s="154"/>
      <c r="PLF16" s="154"/>
      <c r="PLG16" s="154"/>
      <c r="PLH16" s="154"/>
      <c r="PLI16" s="154"/>
      <c r="PLJ16" s="154"/>
      <c r="PLK16" s="154"/>
      <c r="PLL16" s="154"/>
      <c r="PLM16" s="154"/>
      <c r="PLN16" s="154"/>
      <c r="PLO16" s="154"/>
      <c r="PLP16" s="154"/>
      <c r="PLQ16" s="154"/>
      <c r="PLR16" s="154"/>
      <c r="PLS16" s="154"/>
      <c r="PLT16" s="154"/>
      <c r="PLU16" s="154"/>
      <c r="PLV16" s="154"/>
      <c r="PLW16" s="154"/>
      <c r="PLX16" s="154"/>
      <c r="PLY16" s="154"/>
      <c r="PLZ16" s="154"/>
      <c r="PMA16" s="154"/>
      <c r="PMB16" s="154"/>
      <c r="PMC16" s="154"/>
      <c r="PMD16" s="154"/>
      <c r="PME16" s="154"/>
      <c r="PMF16" s="154"/>
      <c r="PMG16" s="154"/>
      <c r="PMH16" s="154"/>
      <c r="PMI16" s="154"/>
      <c r="PMJ16" s="154"/>
      <c r="PMK16" s="154"/>
      <c r="PML16" s="154"/>
      <c r="PMM16" s="154"/>
      <c r="PMN16" s="154"/>
      <c r="PMO16" s="154"/>
      <c r="PMP16" s="154"/>
      <c r="PMQ16" s="154"/>
      <c r="PMR16" s="154"/>
      <c r="PMS16" s="154"/>
      <c r="PMT16" s="154"/>
      <c r="PMU16" s="154"/>
      <c r="PMV16" s="154"/>
      <c r="PMW16" s="154"/>
      <c r="PMX16" s="154"/>
      <c r="PMY16" s="154"/>
      <c r="PMZ16" s="154"/>
      <c r="PNA16" s="154"/>
      <c r="PNB16" s="154"/>
      <c r="PNC16" s="154"/>
      <c r="PND16" s="154"/>
      <c r="PNE16" s="154"/>
      <c r="PNF16" s="154"/>
      <c r="PNG16" s="154"/>
      <c r="PNH16" s="154"/>
      <c r="PNI16" s="154"/>
      <c r="PNJ16" s="154"/>
      <c r="PNK16" s="154"/>
      <c r="PNL16" s="154"/>
      <c r="PNM16" s="154"/>
      <c r="PNN16" s="154"/>
      <c r="PNO16" s="154"/>
      <c r="PNP16" s="154"/>
      <c r="PNQ16" s="154"/>
      <c r="PNR16" s="154"/>
      <c r="PNS16" s="154"/>
      <c r="PNT16" s="154"/>
      <c r="PNU16" s="154"/>
      <c r="PNV16" s="154"/>
      <c r="PNW16" s="154"/>
      <c r="PNX16" s="154"/>
      <c r="PNY16" s="154"/>
      <c r="PNZ16" s="154"/>
      <c r="POA16" s="154"/>
      <c r="POB16" s="154"/>
      <c r="POC16" s="154"/>
      <c r="POD16" s="154"/>
      <c r="POE16" s="154"/>
      <c r="POF16" s="154"/>
      <c r="POG16" s="154"/>
      <c r="POH16" s="154"/>
      <c r="POI16" s="154"/>
      <c r="POJ16" s="154"/>
      <c r="POK16" s="154"/>
      <c r="POL16" s="154"/>
      <c r="POM16" s="154"/>
      <c r="PON16" s="154"/>
      <c r="POO16" s="154"/>
      <c r="POP16" s="154"/>
      <c r="POQ16" s="154"/>
      <c r="POR16" s="154"/>
      <c r="POS16" s="154"/>
      <c r="POT16" s="154"/>
      <c r="POU16" s="154"/>
      <c r="POV16" s="154"/>
      <c r="POW16" s="154"/>
      <c r="POX16" s="154"/>
      <c r="POY16" s="154"/>
      <c r="POZ16" s="154"/>
      <c r="PPA16" s="154"/>
      <c r="PPB16" s="154"/>
      <c r="PPC16" s="154"/>
      <c r="PPD16" s="154"/>
      <c r="PPE16" s="154"/>
      <c r="PPF16" s="154"/>
      <c r="PPG16" s="154"/>
      <c r="PPH16" s="154"/>
      <c r="PPI16" s="154"/>
      <c r="PPJ16" s="154"/>
      <c r="PPK16" s="154"/>
      <c r="PPL16" s="154"/>
      <c r="PPM16" s="154"/>
      <c r="PPN16" s="154"/>
      <c r="PPO16" s="154"/>
      <c r="PPP16" s="154"/>
      <c r="PPQ16" s="154"/>
      <c r="PPR16" s="154"/>
      <c r="PPS16" s="154"/>
      <c r="PPT16" s="154"/>
      <c r="PPU16" s="154"/>
      <c r="PPV16" s="154"/>
      <c r="PPW16" s="154"/>
      <c r="PPX16" s="154"/>
      <c r="PPY16" s="154"/>
      <c r="PPZ16" s="154"/>
      <c r="PQA16" s="154"/>
      <c r="PQB16" s="154"/>
      <c r="PQC16" s="154"/>
      <c r="PQD16" s="154"/>
      <c r="PQE16" s="154"/>
      <c r="PQF16" s="154"/>
      <c r="PQG16" s="154"/>
      <c r="PQH16" s="154"/>
      <c r="PQI16" s="154"/>
      <c r="PQJ16" s="154"/>
      <c r="PQK16" s="154"/>
      <c r="PQL16" s="154"/>
      <c r="PQM16" s="154"/>
      <c r="PQN16" s="154"/>
      <c r="PQO16" s="154"/>
      <c r="PQP16" s="154"/>
      <c r="PQQ16" s="154"/>
      <c r="PQR16" s="154"/>
      <c r="PQS16" s="154"/>
      <c r="PQT16" s="154"/>
      <c r="PQU16" s="154"/>
      <c r="PQV16" s="154"/>
      <c r="PQW16" s="154"/>
      <c r="PQX16" s="154"/>
      <c r="PQY16" s="154"/>
      <c r="PQZ16" s="154"/>
      <c r="PRA16" s="154"/>
      <c r="PRB16" s="154"/>
      <c r="PRC16" s="154"/>
      <c r="PRD16" s="154"/>
      <c r="PRE16" s="154"/>
      <c r="PRF16" s="154"/>
      <c r="PRG16" s="154"/>
      <c r="PRH16" s="154"/>
      <c r="PRI16" s="154"/>
      <c r="PRJ16" s="154"/>
      <c r="PRK16" s="154"/>
      <c r="PRL16" s="154"/>
      <c r="PRM16" s="154"/>
      <c r="PRN16" s="154"/>
      <c r="PRO16" s="154"/>
      <c r="PRP16" s="154"/>
      <c r="PRQ16" s="154"/>
      <c r="PRR16" s="154"/>
      <c r="PRS16" s="154"/>
      <c r="PRT16" s="154"/>
      <c r="PRU16" s="154"/>
      <c r="PRV16" s="154"/>
      <c r="PRW16" s="154"/>
      <c r="PRX16" s="154"/>
      <c r="PRY16" s="154"/>
      <c r="PRZ16" s="154"/>
      <c r="PSA16" s="154"/>
      <c r="PSB16" s="154"/>
      <c r="PSC16" s="154"/>
      <c r="PSD16" s="154"/>
      <c r="PSE16" s="154"/>
      <c r="PSF16" s="154"/>
      <c r="PSG16" s="154"/>
      <c r="PSH16" s="154"/>
      <c r="PSI16" s="154"/>
      <c r="PSJ16" s="154"/>
      <c r="PSK16" s="154"/>
      <c r="PSL16" s="154"/>
      <c r="PSM16" s="154"/>
      <c r="PSN16" s="154"/>
      <c r="PSO16" s="154"/>
      <c r="PSP16" s="154"/>
      <c r="PSQ16" s="154"/>
      <c r="PSR16" s="154"/>
      <c r="PSS16" s="154"/>
      <c r="PST16" s="154"/>
      <c r="PSU16" s="154"/>
      <c r="PSV16" s="154"/>
      <c r="PSW16" s="154"/>
      <c r="PSX16" s="154"/>
      <c r="PSY16" s="154"/>
      <c r="PSZ16" s="154"/>
      <c r="PTA16" s="154"/>
      <c r="PTB16" s="154"/>
      <c r="PTC16" s="154"/>
      <c r="PTD16" s="154"/>
      <c r="PTE16" s="154"/>
      <c r="PTF16" s="154"/>
      <c r="PTG16" s="154"/>
      <c r="PTH16" s="154"/>
      <c r="PTI16" s="154"/>
      <c r="PTJ16" s="154"/>
      <c r="PTK16" s="154"/>
      <c r="PTL16" s="154"/>
      <c r="PTM16" s="154"/>
      <c r="PTN16" s="154"/>
      <c r="PTO16" s="154"/>
      <c r="PTP16" s="154"/>
      <c r="PTQ16" s="154"/>
      <c r="PTR16" s="154"/>
      <c r="PTS16" s="154"/>
      <c r="PTT16" s="154"/>
      <c r="PTU16" s="154"/>
      <c r="PTV16" s="154"/>
      <c r="PTW16" s="154"/>
      <c r="PTX16" s="154"/>
      <c r="PTY16" s="154"/>
      <c r="PTZ16" s="154"/>
      <c r="PUA16" s="154"/>
      <c r="PUB16" s="154"/>
      <c r="PUC16" s="154"/>
      <c r="PUD16" s="154"/>
      <c r="PUE16" s="154"/>
      <c r="PUF16" s="154"/>
      <c r="PUG16" s="154"/>
      <c r="PUH16" s="154"/>
      <c r="PUI16" s="154"/>
      <c r="PUJ16" s="154"/>
      <c r="PUK16" s="154"/>
      <c r="PUL16" s="154"/>
      <c r="PUM16" s="154"/>
      <c r="PUN16" s="154"/>
      <c r="PUO16" s="154"/>
      <c r="PUP16" s="154"/>
      <c r="PUQ16" s="154"/>
      <c r="PUR16" s="154"/>
      <c r="PUS16" s="154"/>
      <c r="PUT16" s="154"/>
      <c r="PUU16" s="154"/>
      <c r="PUV16" s="154"/>
      <c r="PUW16" s="154"/>
      <c r="PUX16" s="154"/>
      <c r="PUY16" s="154"/>
      <c r="PUZ16" s="154"/>
      <c r="PVA16" s="154"/>
      <c r="PVB16" s="154"/>
      <c r="PVC16" s="154"/>
      <c r="PVD16" s="154"/>
      <c r="PVE16" s="154"/>
      <c r="PVF16" s="154"/>
      <c r="PVG16" s="154"/>
      <c r="PVH16" s="154"/>
      <c r="PVI16" s="154"/>
      <c r="PVJ16" s="154"/>
      <c r="PVK16" s="154"/>
      <c r="PVL16" s="154"/>
      <c r="PVM16" s="154"/>
      <c r="PVN16" s="154"/>
      <c r="PVO16" s="154"/>
      <c r="PVP16" s="154"/>
      <c r="PVQ16" s="154"/>
      <c r="PVR16" s="154"/>
      <c r="PVS16" s="154"/>
      <c r="PVT16" s="154"/>
      <c r="PVU16" s="154"/>
      <c r="PVV16" s="154"/>
      <c r="PVW16" s="154"/>
      <c r="PVX16" s="154"/>
      <c r="PVY16" s="154"/>
      <c r="PVZ16" s="154"/>
      <c r="PWA16" s="154"/>
      <c r="PWB16" s="154"/>
      <c r="PWC16" s="154"/>
      <c r="PWD16" s="154"/>
      <c r="PWE16" s="154"/>
      <c r="PWF16" s="154"/>
      <c r="PWG16" s="154"/>
      <c r="PWH16" s="154"/>
      <c r="PWI16" s="154"/>
      <c r="PWJ16" s="154"/>
      <c r="PWK16" s="154"/>
      <c r="PWL16" s="154"/>
      <c r="PWM16" s="154"/>
      <c r="PWN16" s="154"/>
      <c r="PWO16" s="154"/>
      <c r="PWP16" s="154"/>
      <c r="PWQ16" s="154"/>
      <c r="PWR16" s="154"/>
      <c r="PWS16" s="154"/>
      <c r="PWT16" s="154"/>
      <c r="PWU16" s="154"/>
      <c r="PWV16" s="154"/>
      <c r="PWW16" s="154"/>
      <c r="PWX16" s="154"/>
      <c r="PWY16" s="154"/>
      <c r="PWZ16" s="154"/>
      <c r="PXA16" s="154"/>
      <c r="PXB16" s="154"/>
      <c r="PXC16" s="154"/>
      <c r="PXD16" s="154"/>
      <c r="PXE16" s="154"/>
      <c r="PXF16" s="154"/>
      <c r="PXG16" s="154"/>
      <c r="PXH16" s="154"/>
      <c r="PXI16" s="154"/>
      <c r="PXJ16" s="154"/>
      <c r="PXK16" s="154"/>
      <c r="PXL16" s="154"/>
      <c r="PXM16" s="154"/>
      <c r="PXN16" s="154"/>
      <c r="PXO16" s="154"/>
      <c r="PXP16" s="154"/>
      <c r="PXQ16" s="154"/>
      <c r="PXR16" s="154"/>
      <c r="PXS16" s="154"/>
      <c r="PXT16" s="154"/>
      <c r="PXU16" s="154"/>
      <c r="PXV16" s="154"/>
      <c r="PXW16" s="154"/>
      <c r="PXX16" s="154"/>
      <c r="PXY16" s="154"/>
      <c r="PXZ16" s="154"/>
      <c r="PYA16" s="154"/>
      <c r="PYB16" s="154"/>
      <c r="PYC16" s="154"/>
      <c r="PYD16" s="154"/>
      <c r="PYE16" s="154"/>
      <c r="PYF16" s="154"/>
      <c r="PYG16" s="154"/>
      <c r="PYH16" s="154"/>
      <c r="PYI16" s="154"/>
      <c r="PYJ16" s="154"/>
      <c r="PYK16" s="154"/>
      <c r="PYL16" s="154"/>
      <c r="PYM16" s="154"/>
      <c r="PYN16" s="154"/>
      <c r="PYO16" s="154"/>
      <c r="PYP16" s="154"/>
      <c r="PYQ16" s="154"/>
      <c r="PYR16" s="154"/>
      <c r="PYS16" s="154"/>
      <c r="PYT16" s="154"/>
      <c r="PYU16" s="154"/>
      <c r="PYV16" s="154"/>
      <c r="PYW16" s="154"/>
      <c r="PYX16" s="154"/>
      <c r="PYY16" s="154"/>
      <c r="PYZ16" s="154"/>
      <c r="PZA16" s="154"/>
      <c r="PZB16" s="154"/>
      <c r="PZC16" s="154"/>
      <c r="PZD16" s="154"/>
      <c r="PZE16" s="154"/>
      <c r="PZF16" s="154"/>
      <c r="PZG16" s="154"/>
      <c r="PZH16" s="154"/>
      <c r="PZI16" s="154"/>
      <c r="PZJ16" s="154"/>
      <c r="PZK16" s="154"/>
      <c r="PZL16" s="154"/>
      <c r="PZM16" s="154"/>
      <c r="PZN16" s="154"/>
      <c r="PZO16" s="154"/>
      <c r="PZP16" s="154"/>
      <c r="PZQ16" s="154"/>
      <c r="PZR16" s="154"/>
      <c r="PZS16" s="154"/>
      <c r="PZT16" s="154"/>
      <c r="PZU16" s="154"/>
      <c r="PZV16" s="154"/>
      <c r="PZW16" s="154"/>
      <c r="PZX16" s="154"/>
      <c r="PZY16" s="154"/>
      <c r="PZZ16" s="154"/>
      <c r="QAA16" s="154"/>
      <c r="QAB16" s="154"/>
      <c r="QAC16" s="154"/>
      <c r="QAD16" s="154"/>
      <c r="QAE16" s="154"/>
      <c r="QAF16" s="154"/>
      <c r="QAG16" s="154"/>
      <c r="QAH16" s="154"/>
      <c r="QAI16" s="154"/>
      <c r="QAJ16" s="154"/>
      <c r="QAK16" s="154"/>
      <c r="QAL16" s="154"/>
      <c r="QAM16" s="154"/>
      <c r="QAN16" s="154"/>
      <c r="QAO16" s="154"/>
      <c r="QAP16" s="154"/>
      <c r="QAQ16" s="154"/>
      <c r="QAR16" s="154"/>
      <c r="QAS16" s="154"/>
      <c r="QAT16" s="154"/>
      <c r="QAU16" s="154"/>
      <c r="QAV16" s="154"/>
      <c r="QAW16" s="154"/>
      <c r="QAX16" s="154"/>
      <c r="QAY16" s="154"/>
      <c r="QAZ16" s="154"/>
      <c r="QBA16" s="154"/>
      <c r="QBB16" s="154"/>
      <c r="QBC16" s="154"/>
      <c r="QBD16" s="154"/>
      <c r="QBE16" s="154"/>
      <c r="QBF16" s="154"/>
      <c r="QBG16" s="154"/>
      <c r="QBH16" s="154"/>
      <c r="QBI16" s="154"/>
      <c r="QBJ16" s="154"/>
      <c r="QBK16" s="154"/>
      <c r="QBL16" s="154"/>
      <c r="QBM16" s="154"/>
      <c r="QBN16" s="154"/>
      <c r="QBO16" s="154"/>
      <c r="QBP16" s="154"/>
      <c r="QBQ16" s="154"/>
      <c r="QBR16" s="154"/>
      <c r="QBS16" s="154"/>
      <c r="QBT16" s="154"/>
      <c r="QBU16" s="154"/>
      <c r="QBV16" s="154"/>
      <c r="QBW16" s="154"/>
      <c r="QBX16" s="154"/>
      <c r="QBY16" s="154"/>
      <c r="QBZ16" s="154"/>
      <c r="QCA16" s="154"/>
      <c r="QCB16" s="154"/>
      <c r="QCC16" s="154"/>
      <c r="QCD16" s="154"/>
      <c r="QCE16" s="154"/>
      <c r="QCF16" s="154"/>
      <c r="QCG16" s="154"/>
      <c r="QCH16" s="154"/>
      <c r="QCI16" s="154"/>
      <c r="QCJ16" s="154"/>
      <c r="QCK16" s="154"/>
      <c r="QCL16" s="154"/>
      <c r="QCM16" s="154"/>
      <c r="QCN16" s="154"/>
      <c r="QCO16" s="154"/>
      <c r="QCP16" s="154"/>
      <c r="QCQ16" s="154"/>
      <c r="QCR16" s="154"/>
      <c r="QCS16" s="154"/>
      <c r="QCT16" s="154"/>
      <c r="QCU16" s="154"/>
      <c r="QCV16" s="154"/>
      <c r="QCW16" s="154"/>
      <c r="QCX16" s="154"/>
      <c r="QCY16" s="154"/>
      <c r="QCZ16" s="154"/>
      <c r="QDA16" s="154"/>
      <c r="QDB16" s="154"/>
      <c r="QDC16" s="154"/>
      <c r="QDD16" s="154"/>
      <c r="QDE16" s="154"/>
      <c r="QDF16" s="154"/>
      <c r="QDG16" s="154"/>
      <c r="QDH16" s="154"/>
      <c r="QDI16" s="154"/>
      <c r="QDJ16" s="154"/>
      <c r="QDK16" s="154"/>
      <c r="QDL16" s="154"/>
      <c r="QDM16" s="154"/>
      <c r="QDN16" s="154"/>
      <c r="QDO16" s="154"/>
      <c r="QDP16" s="154"/>
      <c r="QDQ16" s="154"/>
      <c r="QDR16" s="154"/>
      <c r="QDS16" s="154"/>
      <c r="QDT16" s="154"/>
      <c r="QDU16" s="154"/>
      <c r="QDV16" s="154"/>
      <c r="QDW16" s="154"/>
      <c r="QDX16" s="154"/>
      <c r="QDY16" s="154"/>
      <c r="QDZ16" s="154"/>
      <c r="QEA16" s="154"/>
      <c r="QEB16" s="154"/>
      <c r="QEC16" s="154"/>
      <c r="QED16" s="154"/>
      <c r="QEE16" s="154"/>
      <c r="QEF16" s="154"/>
      <c r="QEG16" s="154"/>
      <c r="QEH16" s="154"/>
      <c r="QEI16" s="154"/>
      <c r="QEJ16" s="154"/>
      <c r="QEK16" s="154"/>
      <c r="QEL16" s="154"/>
      <c r="QEM16" s="154"/>
      <c r="QEN16" s="154"/>
      <c r="QEO16" s="154"/>
      <c r="QEP16" s="154"/>
      <c r="QEQ16" s="154"/>
      <c r="QER16" s="154"/>
      <c r="QES16" s="154"/>
      <c r="QET16" s="154"/>
      <c r="QEU16" s="154"/>
      <c r="QEV16" s="154"/>
      <c r="QEW16" s="154"/>
      <c r="QEX16" s="154"/>
      <c r="QEY16" s="154"/>
      <c r="QEZ16" s="154"/>
      <c r="QFA16" s="154"/>
      <c r="QFB16" s="154"/>
      <c r="QFC16" s="154"/>
      <c r="QFD16" s="154"/>
      <c r="QFE16" s="154"/>
      <c r="QFF16" s="154"/>
      <c r="QFG16" s="154"/>
      <c r="QFH16" s="154"/>
      <c r="QFI16" s="154"/>
      <c r="QFJ16" s="154"/>
      <c r="QFK16" s="154"/>
      <c r="QFL16" s="154"/>
      <c r="QFM16" s="154"/>
      <c r="QFN16" s="154"/>
      <c r="QFO16" s="154"/>
      <c r="QFP16" s="154"/>
      <c r="QFQ16" s="154"/>
      <c r="QFR16" s="154"/>
      <c r="QFS16" s="154"/>
      <c r="QFT16" s="154"/>
      <c r="QFU16" s="154"/>
      <c r="QFV16" s="154"/>
      <c r="QFW16" s="154"/>
      <c r="QFX16" s="154"/>
      <c r="QFY16" s="154"/>
      <c r="QFZ16" s="154"/>
      <c r="QGA16" s="154"/>
      <c r="QGB16" s="154"/>
      <c r="QGC16" s="154"/>
      <c r="QGD16" s="154"/>
      <c r="QGE16" s="154"/>
      <c r="QGF16" s="154"/>
      <c r="QGG16" s="154"/>
      <c r="QGH16" s="154"/>
      <c r="QGI16" s="154"/>
      <c r="QGJ16" s="154"/>
      <c r="QGK16" s="154"/>
      <c r="QGL16" s="154"/>
      <c r="QGM16" s="154"/>
      <c r="QGN16" s="154"/>
      <c r="QGO16" s="154"/>
      <c r="QGP16" s="154"/>
      <c r="QGQ16" s="154"/>
      <c r="QGR16" s="154"/>
      <c r="QGS16" s="154"/>
      <c r="QGT16" s="154"/>
      <c r="QGU16" s="154"/>
      <c r="QGV16" s="154"/>
      <c r="QGW16" s="154"/>
      <c r="QGX16" s="154"/>
      <c r="QGY16" s="154"/>
      <c r="QGZ16" s="154"/>
      <c r="QHA16" s="154"/>
      <c r="QHB16" s="154"/>
      <c r="QHC16" s="154"/>
      <c r="QHD16" s="154"/>
      <c r="QHE16" s="154"/>
      <c r="QHF16" s="154"/>
      <c r="QHG16" s="154"/>
      <c r="QHH16" s="154"/>
      <c r="QHI16" s="154"/>
      <c r="QHJ16" s="154"/>
      <c r="QHK16" s="154"/>
      <c r="QHL16" s="154"/>
      <c r="QHM16" s="154"/>
      <c r="QHN16" s="154"/>
      <c r="QHO16" s="154"/>
      <c r="QHP16" s="154"/>
      <c r="QHQ16" s="154"/>
      <c r="QHR16" s="154"/>
      <c r="QHS16" s="154"/>
      <c r="QHT16" s="154"/>
      <c r="QHU16" s="154"/>
      <c r="QHV16" s="154"/>
      <c r="QHW16" s="154"/>
      <c r="QHX16" s="154"/>
      <c r="QHY16" s="154"/>
      <c r="QHZ16" s="154"/>
      <c r="QIA16" s="154"/>
      <c r="QIB16" s="154"/>
      <c r="QIC16" s="154"/>
      <c r="QID16" s="154"/>
      <c r="QIE16" s="154"/>
      <c r="QIF16" s="154"/>
      <c r="QIG16" s="154"/>
      <c r="QIH16" s="154"/>
      <c r="QII16" s="154"/>
      <c r="QIJ16" s="154"/>
      <c r="QIK16" s="154"/>
      <c r="QIL16" s="154"/>
      <c r="QIM16" s="154"/>
      <c r="QIN16" s="154"/>
      <c r="QIO16" s="154"/>
      <c r="QIP16" s="154"/>
      <c r="QIQ16" s="154"/>
      <c r="QIR16" s="154"/>
      <c r="QIS16" s="154"/>
      <c r="QIT16" s="154"/>
      <c r="QIU16" s="154"/>
      <c r="QIV16" s="154"/>
      <c r="QIW16" s="154"/>
      <c r="QIX16" s="154"/>
      <c r="QIY16" s="154"/>
      <c r="QIZ16" s="154"/>
      <c r="QJA16" s="154"/>
      <c r="QJB16" s="154"/>
      <c r="QJC16" s="154"/>
      <c r="QJD16" s="154"/>
      <c r="QJE16" s="154"/>
      <c r="QJF16" s="154"/>
      <c r="QJG16" s="154"/>
      <c r="QJH16" s="154"/>
      <c r="QJI16" s="154"/>
      <c r="QJJ16" s="154"/>
      <c r="QJK16" s="154"/>
      <c r="QJL16" s="154"/>
      <c r="QJM16" s="154"/>
      <c r="QJN16" s="154"/>
      <c r="QJO16" s="154"/>
      <c r="QJP16" s="154"/>
      <c r="QJQ16" s="154"/>
      <c r="QJR16" s="154"/>
      <c r="QJS16" s="154"/>
      <c r="QJT16" s="154"/>
      <c r="QJU16" s="154"/>
      <c r="QJV16" s="154"/>
      <c r="QJW16" s="154"/>
      <c r="QJX16" s="154"/>
      <c r="QJY16" s="154"/>
      <c r="QJZ16" s="154"/>
      <c r="QKA16" s="154"/>
      <c r="QKB16" s="154"/>
      <c r="QKC16" s="154"/>
      <c r="QKD16" s="154"/>
      <c r="QKE16" s="154"/>
      <c r="QKF16" s="154"/>
      <c r="QKG16" s="154"/>
      <c r="QKH16" s="154"/>
      <c r="QKI16" s="154"/>
      <c r="QKJ16" s="154"/>
      <c r="QKK16" s="154"/>
      <c r="QKL16" s="154"/>
      <c r="QKM16" s="154"/>
      <c r="QKN16" s="154"/>
      <c r="QKO16" s="154"/>
      <c r="QKP16" s="154"/>
      <c r="QKQ16" s="154"/>
      <c r="QKR16" s="154"/>
      <c r="QKS16" s="154"/>
      <c r="QKT16" s="154"/>
      <c r="QKU16" s="154"/>
      <c r="QKV16" s="154"/>
      <c r="QKW16" s="154"/>
      <c r="QKX16" s="154"/>
      <c r="QKY16" s="154"/>
      <c r="QKZ16" s="154"/>
      <c r="QLA16" s="154"/>
      <c r="QLB16" s="154"/>
      <c r="QLC16" s="154"/>
      <c r="QLD16" s="154"/>
      <c r="QLE16" s="154"/>
      <c r="QLF16" s="154"/>
      <c r="QLG16" s="154"/>
      <c r="QLH16" s="154"/>
      <c r="QLI16" s="154"/>
      <c r="QLJ16" s="154"/>
      <c r="QLK16" s="154"/>
      <c r="QLL16" s="154"/>
      <c r="QLM16" s="154"/>
      <c r="QLN16" s="154"/>
      <c r="QLO16" s="154"/>
      <c r="QLP16" s="154"/>
      <c r="QLQ16" s="154"/>
      <c r="QLR16" s="154"/>
      <c r="QLS16" s="154"/>
      <c r="QLT16" s="154"/>
      <c r="QLU16" s="154"/>
      <c r="QLV16" s="154"/>
      <c r="QLW16" s="154"/>
      <c r="QLX16" s="154"/>
      <c r="QLY16" s="154"/>
      <c r="QLZ16" s="154"/>
      <c r="QMA16" s="154"/>
      <c r="QMB16" s="154"/>
      <c r="QMC16" s="154"/>
      <c r="QMD16" s="154"/>
      <c r="QME16" s="154"/>
      <c r="QMF16" s="154"/>
      <c r="QMG16" s="154"/>
      <c r="QMH16" s="154"/>
      <c r="QMI16" s="154"/>
      <c r="QMJ16" s="154"/>
      <c r="QMK16" s="154"/>
      <c r="QML16" s="154"/>
      <c r="QMM16" s="154"/>
      <c r="QMN16" s="154"/>
      <c r="QMO16" s="154"/>
      <c r="QMP16" s="154"/>
      <c r="QMQ16" s="154"/>
      <c r="QMR16" s="154"/>
      <c r="QMS16" s="154"/>
      <c r="QMT16" s="154"/>
      <c r="QMU16" s="154"/>
      <c r="QMV16" s="154"/>
      <c r="QMW16" s="154"/>
      <c r="QMX16" s="154"/>
      <c r="QMY16" s="154"/>
      <c r="QMZ16" s="154"/>
      <c r="QNA16" s="154"/>
      <c r="QNB16" s="154"/>
      <c r="QNC16" s="154"/>
      <c r="QND16" s="154"/>
      <c r="QNE16" s="154"/>
      <c r="QNF16" s="154"/>
      <c r="QNG16" s="154"/>
      <c r="QNH16" s="154"/>
      <c r="QNI16" s="154"/>
      <c r="QNJ16" s="154"/>
      <c r="QNK16" s="154"/>
      <c r="QNL16" s="154"/>
      <c r="QNM16" s="154"/>
      <c r="QNN16" s="154"/>
      <c r="QNO16" s="154"/>
      <c r="QNP16" s="154"/>
      <c r="QNQ16" s="154"/>
      <c r="QNR16" s="154"/>
      <c r="QNS16" s="154"/>
      <c r="QNT16" s="154"/>
      <c r="QNU16" s="154"/>
      <c r="QNV16" s="154"/>
      <c r="QNW16" s="154"/>
      <c r="QNX16" s="154"/>
      <c r="QNY16" s="154"/>
      <c r="QNZ16" s="154"/>
      <c r="QOA16" s="154"/>
      <c r="QOB16" s="154"/>
      <c r="QOC16" s="154"/>
      <c r="QOD16" s="154"/>
      <c r="QOE16" s="154"/>
      <c r="QOF16" s="154"/>
      <c r="QOG16" s="154"/>
      <c r="QOH16" s="154"/>
      <c r="QOI16" s="154"/>
      <c r="QOJ16" s="154"/>
      <c r="QOK16" s="154"/>
      <c r="QOL16" s="154"/>
      <c r="QOM16" s="154"/>
      <c r="QON16" s="154"/>
      <c r="QOO16" s="154"/>
      <c r="QOP16" s="154"/>
      <c r="QOQ16" s="154"/>
      <c r="QOR16" s="154"/>
      <c r="QOS16" s="154"/>
      <c r="QOT16" s="154"/>
      <c r="QOU16" s="154"/>
      <c r="QOV16" s="154"/>
      <c r="QOW16" s="154"/>
      <c r="QOX16" s="154"/>
      <c r="QOY16" s="154"/>
      <c r="QOZ16" s="154"/>
      <c r="QPA16" s="154"/>
      <c r="QPB16" s="154"/>
      <c r="QPC16" s="154"/>
      <c r="QPD16" s="154"/>
      <c r="QPE16" s="154"/>
      <c r="QPF16" s="154"/>
      <c r="QPG16" s="154"/>
      <c r="QPH16" s="154"/>
      <c r="QPI16" s="154"/>
      <c r="QPJ16" s="154"/>
      <c r="QPK16" s="154"/>
      <c r="QPL16" s="154"/>
      <c r="QPM16" s="154"/>
      <c r="QPN16" s="154"/>
      <c r="QPO16" s="154"/>
      <c r="QPP16" s="154"/>
      <c r="QPQ16" s="154"/>
      <c r="QPR16" s="154"/>
      <c r="QPS16" s="154"/>
      <c r="QPT16" s="154"/>
      <c r="QPU16" s="154"/>
      <c r="QPV16" s="154"/>
      <c r="QPW16" s="154"/>
      <c r="QPX16" s="154"/>
      <c r="QPY16" s="154"/>
      <c r="QPZ16" s="154"/>
      <c r="QQA16" s="154"/>
      <c r="QQB16" s="154"/>
      <c r="QQC16" s="154"/>
      <c r="QQD16" s="154"/>
      <c r="QQE16" s="154"/>
      <c r="QQF16" s="154"/>
      <c r="QQG16" s="154"/>
      <c r="QQH16" s="154"/>
      <c r="QQI16" s="154"/>
      <c r="QQJ16" s="154"/>
      <c r="QQK16" s="154"/>
      <c r="QQL16" s="154"/>
      <c r="QQM16" s="154"/>
      <c r="QQN16" s="154"/>
      <c r="QQO16" s="154"/>
      <c r="QQP16" s="154"/>
      <c r="QQQ16" s="154"/>
      <c r="QQR16" s="154"/>
      <c r="QQS16" s="154"/>
      <c r="QQT16" s="154"/>
      <c r="QQU16" s="154"/>
      <c r="QQV16" s="154"/>
      <c r="QQW16" s="154"/>
      <c r="QQX16" s="154"/>
      <c r="QQY16" s="154"/>
      <c r="QQZ16" s="154"/>
      <c r="QRA16" s="154"/>
      <c r="QRB16" s="154"/>
      <c r="QRC16" s="154"/>
      <c r="QRD16" s="154"/>
      <c r="QRE16" s="154"/>
      <c r="QRF16" s="154"/>
      <c r="QRG16" s="154"/>
      <c r="QRH16" s="154"/>
      <c r="QRI16" s="154"/>
      <c r="QRJ16" s="154"/>
      <c r="QRK16" s="154"/>
      <c r="QRL16" s="154"/>
      <c r="QRM16" s="154"/>
      <c r="QRN16" s="154"/>
      <c r="QRO16" s="154"/>
      <c r="QRP16" s="154"/>
      <c r="QRQ16" s="154"/>
      <c r="QRR16" s="154"/>
      <c r="QRS16" s="154"/>
      <c r="QRT16" s="154"/>
      <c r="QRU16" s="154"/>
      <c r="QRV16" s="154"/>
      <c r="QRW16" s="154"/>
      <c r="QRX16" s="154"/>
      <c r="QRY16" s="154"/>
      <c r="QRZ16" s="154"/>
      <c r="QSA16" s="154"/>
      <c r="QSB16" s="154"/>
      <c r="QSC16" s="154"/>
      <c r="QSD16" s="154"/>
      <c r="QSE16" s="154"/>
      <c r="QSF16" s="154"/>
      <c r="QSG16" s="154"/>
      <c r="QSH16" s="154"/>
      <c r="QSI16" s="154"/>
      <c r="QSJ16" s="154"/>
      <c r="QSK16" s="154"/>
      <c r="QSL16" s="154"/>
      <c r="QSM16" s="154"/>
      <c r="QSN16" s="154"/>
      <c r="QSO16" s="154"/>
      <c r="QSP16" s="154"/>
      <c r="QSQ16" s="154"/>
      <c r="QSR16" s="154"/>
      <c r="QSS16" s="154"/>
      <c r="QST16" s="154"/>
      <c r="QSU16" s="154"/>
      <c r="QSV16" s="154"/>
      <c r="QSW16" s="154"/>
      <c r="QSX16" s="154"/>
      <c r="QSY16" s="154"/>
      <c r="QSZ16" s="154"/>
      <c r="QTA16" s="154"/>
      <c r="QTB16" s="154"/>
      <c r="QTC16" s="154"/>
      <c r="QTD16" s="154"/>
      <c r="QTE16" s="154"/>
      <c r="QTF16" s="154"/>
      <c r="QTG16" s="154"/>
      <c r="QTH16" s="154"/>
      <c r="QTI16" s="154"/>
      <c r="QTJ16" s="154"/>
      <c r="QTK16" s="154"/>
      <c r="QTL16" s="154"/>
      <c r="QTM16" s="154"/>
      <c r="QTN16" s="154"/>
      <c r="QTO16" s="154"/>
      <c r="QTP16" s="154"/>
      <c r="QTQ16" s="154"/>
      <c r="QTR16" s="154"/>
      <c r="QTS16" s="154"/>
      <c r="QTT16" s="154"/>
      <c r="QTU16" s="154"/>
      <c r="QTV16" s="154"/>
      <c r="QTW16" s="154"/>
      <c r="QTX16" s="154"/>
      <c r="QTY16" s="154"/>
      <c r="QTZ16" s="154"/>
      <c r="QUA16" s="154"/>
      <c r="QUB16" s="154"/>
      <c r="QUC16" s="154"/>
      <c r="QUD16" s="154"/>
      <c r="QUE16" s="154"/>
      <c r="QUF16" s="154"/>
      <c r="QUG16" s="154"/>
      <c r="QUH16" s="154"/>
      <c r="QUI16" s="154"/>
      <c r="QUJ16" s="154"/>
      <c r="QUK16" s="154"/>
      <c r="QUL16" s="154"/>
      <c r="QUM16" s="154"/>
      <c r="QUN16" s="154"/>
      <c r="QUO16" s="154"/>
      <c r="QUP16" s="154"/>
      <c r="QUQ16" s="154"/>
      <c r="QUR16" s="154"/>
      <c r="QUS16" s="154"/>
      <c r="QUT16" s="154"/>
      <c r="QUU16" s="154"/>
      <c r="QUV16" s="154"/>
      <c r="QUW16" s="154"/>
      <c r="QUX16" s="154"/>
      <c r="QUY16" s="154"/>
      <c r="QUZ16" s="154"/>
      <c r="QVA16" s="154"/>
      <c r="QVB16" s="154"/>
      <c r="QVC16" s="154"/>
      <c r="QVD16" s="154"/>
      <c r="QVE16" s="154"/>
      <c r="QVF16" s="154"/>
      <c r="QVG16" s="154"/>
      <c r="QVH16" s="154"/>
      <c r="QVI16" s="154"/>
      <c r="QVJ16" s="154"/>
      <c r="QVK16" s="154"/>
      <c r="QVL16" s="154"/>
      <c r="QVM16" s="154"/>
      <c r="QVN16" s="154"/>
      <c r="QVO16" s="154"/>
      <c r="QVP16" s="154"/>
      <c r="QVQ16" s="154"/>
      <c r="QVR16" s="154"/>
      <c r="QVS16" s="154"/>
      <c r="QVT16" s="154"/>
      <c r="QVU16" s="154"/>
      <c r="QVV16" s="154"/>
      <c r="QVW16" s="154"/>
      <c r="QVX16" s="154"/>
      <c r="QVY16" s="154"/>
      <c r="QVZ16" s="154"/>
      <c r="QWA16" s="154"/>
      <c r="QWB16" s="154"/>
      <c r="QWC16" s="154"/>
      <c r="QWD16" s="154"/>
      <c r="QWE16" s="154"/>
      <c r="QWF16" s="154"/>
      <c r="QWG16" s="154"/>
      <c r="QWH16" s="154"/>
      <c r="QWI16" s="154"/>
      <c r="QWJ16" s="154"/>
      <c r="QWK16" s="154"/>
      <c r="QWL16" s="154"/>
      <c r="QWM16" s="154"/>
      <c r="QWN16" s="154"/>
      <c r="QWO16" s="154"/>
      <c r="QWP16" s="154"/>
      <c r="QWQ16" s="154"/>
      <c r="QWR16" s="154"/>
      <c r="QWS16" s="154"/>
      <c r="QWT16" s="154"/>
      <c r="QWU16" s="154"/>
      <c r="QWV16" s="154"/>
      <c r="QWW16" s="154"/>
      <c r="QWX16" s="154"/>
      <c r="QWY16" s="154"/>
      <c r="QWZ16" s="154"/>
      <c r="QXA16" s="154"/>
      <c r="QXB16" s="154"/>
      <c r="QXC16" s="154"/>
      <c r="QXD16" s="154"/>
      <c r="QXE16" s="154"/>
      <c r="QXF16" s="154"/>
      <c r="QXG16" s="154"/>
      <c r="QXH16" s="154"/>
      <c r="QXI16" s="154"/>
      <c r="QXJ16" s="154"/>
      <c r="QXK16" s="154"/>
      <c r="QXL16" s="154"/>
      <c r="QXM16" s="154"/>
      <c r="QXN16" s="154"/>
      <c r="QXO16" s="154"/>
      <c r="QXP16" s="154"/>
      <c r="QXQ16" s="154"/>
      <c r="QXR16" s="154"/>
      <c r="QXS16" s="154"/>
      <c r="QXT16" s="154"/>
      <c r="QXU16" s="154"/>
      <c r="QXV16" s="154"/>
      <c r="QXW16" s="154"/>
      <c r="QXX16" s="154"/>
      <c r="QXY16" s="154"/>
      <c r="QXZ16" s="154"/>
      <c r="QYA16" s="154"/>
      <c r="QYB16" s="154"/>
      <c r="QYC16" s="154"/>
      <c r="QYD16" s="154"/>
      <c r="QYE16" s="154"/>
      <c r="QYF16" s="154"/>
      <c r="QYG16" s="154"/>
      <c r="QYH16" s="154"/>
      <c r="QYI16" s="154"/>
      <c r="QYJ16" s="154"/>
      <c r="QYK16" s="154"/>
      <c r="QYL16" s="154"/>
      <c r="QYM16" s="154"/>
      <c r="QYN16" s="154"/>
      <c r="QYO16" s="154"/>
      <c r="QYP16" s="154"/>
      <c r="QYQ16" s="154"/>
      <c r="QYR16" s="154"/>
      <c r="QYS16" s="154"/>
      <c r="QYT16" s="154"/>
      <c r="QYU16" s="154"/>
      <c r="QYV16" s="154"/>
      <c r="QYW16" s="154"/>
      <c r="QYX16" s="154"/>
      <c r="QYY16" s="154"/>
      <c r="QYZ16" s="154"/>
      <c r="QZA16" s="154"/>
      <c r="QZB16" s="154"/>
      <c r="QZC16" s="154"/>
      <c r="QZD16" s="154"/>
      <c r="QZE16" s="154"/>
      <c r="QZF16" s="154"/>
      <c r="QZG16" s="154"/>
      <c r="QZH16" s="154"/>
      <c r="QZI16" s="154"/>
      <c r="QZJ16" s="154"/>
      <c r="QZK16" s="154"/>
      <c r="QZL16" s="154"/>
      <c r="QZM16" s="154"/>
      <c r="QZN16" s="154"/>
      <c r="QZO16" s="154"/>
      <c r="QZP16" s="154"/>
      <c r="QZQ16" s="154"/>
      <c r="QZR16" s="154"/>
      <c r="QZS16" s="154"/>
      <c r="QZT16" s="154"/>
      <c r="QZU16" s="154"/>
      <c r="QZV16" s="154"/>
      <c r="QZW16" s="154"/>
      <c r="QZX16" s="154"/>
      <c r="QZY16" s="154"/>
      <c r="QZZ16" s="154"/>
      <c r="RAA16" s="154"/>
      <c r="RAB16" s="154"/>
      <c r="RAC16" s="154"/>
      <c r="RAD16" s="154"/>
      <c r="RAE16" s="154"/>
      <c r="RAF16" s="154"/>
      <c r="RAG16" s="154"/>
      <c r="RAH16" s="154"/>
      <c r="RAI16" s="154"/>
      <c r="RAJ16" s="154"/>
      <c r="RAK16" s="154"/>
      <c r="RAL16" s="154"/>
      <c r="RAM16" s="154"/>
      <c r="RAN16" s="154"/>
      <c r="RAO16" s="154"/>
      <c r="RAP16" s="154"/>
      <c r="RAQ16" s="154"/>
      <c r="RAR16" s="154"/>
      <c r="RAS16" s="154"/>
      <c r="RAT16" s="154"/>
      <c r="RAU16" s="154"/>
      <c r="RAV16" s="154"/>
      <c r="RAW16" s="154"/>
      <c r="RAX16" s="154"/>
      <c r="RAY16" s="154"/>
      <c r="RAZ16" s="154"/>
      <c r="RBA16" s="154"/>
      <c r="RBB16" s="154"/>
      <c r="RBC16" s="154"/>
      <c r="RBD16" s="154"/>
      <c r="RBE16" s="154"/>
      <c r="RBF16" s="154"/>
      <c r="RBG16" s="154"/>
      <c r="RBH16" s="154"/>
      <c r="RBI16" s="154"/>
      <c r="RBJ16" s="154"/>
      <c r="RBK16" s="154"/>
      <c r="RBL16" s="154"/>
      <c r="RBM16" s="154"/>
      <c r="RBN16" s="154"/>
      <c r="RBO16" s="154"/>
      <c r="RBP16" s="154"/>
      <c r="RBQ16" s="154"/>
      <c r="RBR16" s="154"/>
      <c r="RBS16" s="154"/>
      <c r="RBT16" s="154"/>
      <c r="RBU16" s="154"/>
      <c r="RBV16" s="154"/>
      <c r="RBW16" s="154"/>
      <c r="RBX16" s="154"/>
      <c r="RBY16" s="154"/>
      <c r="RBZ16" s="154"/>
      <c r="RCA16" s="154"/>
      <c r="RCB16" s="154"/>
      <c r="RCC16" s="154"/>
      <c r="RCD16" s="154"/>
      <c r="RCE16" s="154"/>
      <c r="RCF16" s="154"/>
      <c r="RCG16" s="154"/>
      <c r="RCH16" s="154"/>
      <c r="RCI16" s="154"/>
      <c r="RCJ16" s="154"/>
      <c r="RCK16" s="154"/>
      <c r="RCL16" s="154"/>
      <c r="RCM16" s="154"/>
      <c r="RCN16" s="154"/>
      <c r="RCO16" s="154"/>
      <c r="RCP16" s="154"/>
      <c r="RCQ16" s="154"/>
      <c r="RCR16" s="154"/>
      <c r="RCS16" s="154"/>
      <c r="RCT16" s="154"/>
      <c r="RCU16" s="154"/>
      <c r="RCV16" s="154"/>
      <c r="RCW16" s="154"/>
      <c r="RCX16" s="154"/>
      <c r="RCY16" s="154"/>
      <c r="RCZ16" s="154"/>
      <c r="RDA16" s="154"/>
      <c r="RDB16" s="154"/>
      <c r="RDC16" s="154"/>
      <c r="RDD16" s="154"/>
      <c r="RDE16" s="154"/>
      <c r="RDF16" s="154"/>
      <c r="RDG16" s="154"/>
      <c r="RDH16" s="154"/>
      <c r="RDI16" s="154"/>
      <c r="RDJ16" s="154"/>
      <c r="RDK16" s="154"/>
      <c r="RDL16" s="154"/>
      <c r="RDM16" s="154"/>
      <c r="RDN16" s="154"/>
      <c r="RDO16" s="154"/>
      <c r="RDP16" s="154"/>
      <c r="RDQ16" s="154"/>
      <c r="RDR16" s="154"/>
      <c r="RDS16" s="154"/>
      <c r="RDT16" s="154"/>
      <c r="RDU16" s="154"/>
      <c r="RDV16" s="154"/>
      <c r="RDW16" s="154"/>
      <c r="RDX16" s="154"/>
      <c r="RDY16" s="154"/>
      <c r="RDZ16" s="154"/>
      <c r="REA16" s="154"/>
      <c r="REB16" s="154"/>
      <c r="REC16" s="154"/>
      <c r="RED16" s="154"/>
      <c r="REE16" s="154"/>
      <c r="REF16" s="154"/>
      <c r="REG16" s="154"/>
      <c r="REH16" s="154"/>
      <c r="REI16" s="154"/>
      <c r="REJ16" s="154"/>
      <c r="REK16" s="154"/>
      <c r="REL16" s="154"/>
      <c r="REM16" s="154"/>
      <c r="REN16" s="154"/>
      <c r="REO16" s="154"/>
      <c r="REP16" s="154"/>
      <c r="REQ16" s="154"/>
      <c r="RER16" s="154"/>
      <c r="RES16" s="154"/>
      <c r="RET16" s="154"/>
      <c r="REU16" s="154"/>
      <c r="REV16" s="154"/>
      <c r="REW16" s="154"/>
      <c r="REX16" s="154"/>
      <c r="REY16" s="154"/>
      <c r="REZ16" s="154"/>
      <c r="RFA16" s="154"/>
      <c r="RFB16" s="154"/>
      <c r="RFC16" s="154"/>
      <c r="RFD16" s="154"/>
      <c r="RFE16" s="154"/>
      <c r="RFF16" s="154"/>
      <c r="RFG16" s="154"/>
      <c r="RFH16" s="154"/>
      <c r="RFI16" s="154"/>
      <c r="RFJ16" s="154"/>
      <c r="RFK16" s="154"/>
      <c r="RFL16" s="154"/>
      <c r="RFM16" s="154"/>
      <c r="RFN16" s="154"/>
      <c r="RFO16" s="154"/>
      <c r="RFP16" s="154"/>
      <c r="RFQ16" s="154"/>
      <c r="RFR16" s="154"/>
      <c r="RFS16" s="154"/>
      <c r="RFT16" s="154"/>
      <c r="RFU16" s="154"/>
      <c r="RFV16" s="154"/>
      <c r="RFW16" s="154"/>
      <c r="RFX16" s="154"/>
      <c r="RFY16" s="154"/>
      <c r="RFZ16" s="154"/>
      <c r="RGA16" s="154"/>
      <c r="RGB16" s="154"/>
      <c r="RGC16" s="154"/>
      <c r="RGD16" s="154"/>
      <c r="RGE16" s="154"/>
      <c r="RGF16" s="154"/>
      <c r="RGG16" s="154"/>
      <c r="RGH16" s="154"/>
      <c r="RGI16" s="154"/>
      <c r="RGJ16" s="154"/>
      <c r="RGK16" s="154"/>
      <c r="RGL16" s="154"/>
      <c r="RGM16" s="154"/>
      <c r="RGN16" s="154"/>
      <c r="RGO16" s="154"/>
      <c r="RGP16" s="154"/>
      <c r="RGQ16" s="154"/>
      <c r="RGR16" s="154"/>
      <c r="RGS16" s="154"/>
      <c r="RGT16" s="154"/>
      <c r="RGU16" s="154"/>
      <c r="RGV16" s="154"/>
      <c r="RGW16" s="154"/>
      <c r="RGX16" s="154"/>
      <c r="RGY16" s="154"/>
      <c r="RGZ16" s="154"/>
      <c r="RHA16" s="154"/>
      <c r="RHB16" s="154"/>
      <c r="RHC16" s="154"/>
      <c r="RHD16" s="154"/>
      <c r="RHE16" s="154"/>
      <c r="RHF16" s="154"/>
      <c r="RHG16" s="154"/>
      <c r="RHH16" s="154"/>
      <c r="RHI16" s="154"/>
      <c r="RHJ16" s="154"/>
      <c r="RHK16" s="154"/>
      <c r="RHL16" s="154"/>
      <c r="RHM16" s="154"/>
      <c r="RHN16" s="154"/>
      <c r="RHO16" s="154"/>
      <c r="RHP16" s="154"/>
      <c r="RHQ16" s="154"/>
      <c r="RHR16" s="154"/>
      <c r="RHS16" s="154"/>
      <c r="RHT16" s="154"/>
      <c r="RHU16" s="154"/>
      <c r="RHV16" s="154"/>
      <c r="RHW16" s="154"/>
      <c r="RHX16" s="154"/>
      <c r="RHY16" s="154"/>
      <c r="RHZ16" s="154"/>
      <c r="RIA16" s="154"/>
      <c r="RIB16" s="154"/>
      <c r="RIC16" s="154"/>
      <c r="RID16" s="154"/>
      <c r="RIE16" s="154"/>
      <c r="RIF16" s="154"/>
      <c r="RIG16" s="154"/>
      <c r="RIH16" s="154"/>
      <c r="RII16" s="154"/>
      <c r="RIJ16" s="154"/>
      <c r="RIK16" s="154"/>
      <c r="RIL16" s="154"/>
      <c r="RIM16" s="154"/>
      <c r="RIN16" s="154"/>
      <c r="RIO16" s="154"/>
      <c r="RIP16" s="154"/>
      <c r="RIQ16" s="154"/>
      <c r="RIR16" s="154"/>
      <c r="RIS16" s="154"/>
      <c r="RIT16" s="154"/>
      <c r="RIU16" s="154"/>
      <c r="RIV16" s="154"/>
      <c r="RIW16" s="154"/>
      <c r="RIX16" s="154"/>
      <c r="RIY16" s="154"/>
      <c r="RIZ16" s="154"/>
      <c r="RJA16" s="154"/>
      <c r="RJB16" s="154"/>
      <c r="RJC16" s="154"/>
      <c r="RJD16" s="154"/>
      <c r="RJE16" s="154"/>
      <c r="RJF16" s="154"/>
      <c r="RJG16" s="154"/>
      <c r="RJH16" s="154"/>
      <c r="RJI16" s="154"/>
      <c r="RJJ16" s="154"/>
      <c r="RJK16" s="154"/>
      <c r="RJL16" s="154"/>
      <c r="RJM16" s="154"/>
      <c r="RJN16" s="154"/>
      <c r="RJO16" s="154"/>
      <c r="RJP16" s="154"/>
      <c r="RJQ16" s="154"/>
      <c r="RJR16" s="154"/>
      <c r="RJS16" s="154"/>
      <c r="RJT16" s="154"/>
      <c r="RJU16" s="154"/>
      <c r="RJV16" s="154"/>
      <c r="RJW16" s="154"/>
      <c r="RJX16" s="154"/>
      <c r="RJY16" s="154"/>
      <c r="RJZ16" s="154"/>
      <c r="RKA16" s="154"/>
      <c r="RKB16" s="154"/>
      <c r="RKC16" s="154"/>
      <c r="RKD16" s="154"/>
      <c r="RKE16" s="154"/>
      <c r="RKF16" s="154"/>
      <c r="RKG16" s="154"/>
      <c r="RKH16" s="154"/>
      <c r="RKI16" s="154"/>
      <c r="RKJ16" s="154"/>
      <c r="RKK16" s="154"/>
      <c r="RKL16" s="154"/>
      <c r="RKM16" s="154"/>
      <c r="RKN16" s="154"/>
      <c r="RKO16" s="154"/>
      <c r="RKP16" s="154"/>
      <c r="RKQ16" s="154"/>
      <c r="RKR16" s="154"/>
      <c r="RKS16" s="154"/>
      <c r="RKT16" s="154"/>
      <c r="RKU16" s="154"/>
      <c r="RKV16" s="154"/>
      <c r="RKW16" s="154"/>
      <c r="RKX16" s="154"/>
      <c r="RKY16" s="154"/>
      <c r="RKZ16" s="154"/>
      <c r="RLA16" s="154"/>
      <c r="RLB16" s="154"/>
      <c r="RLC16" s="154"/>
      <c r="RLD16" s="154"/>
      <c r="RLE16" s="154"/>
      <c r="RLF16" s="154"/>
      <c r="RLG16" s="154"/>
      <c r="RLH16" s="154"/>
      <c r="RLI16" s="154"/>
      <c r="RLJ16" s="154"/>
      <c r="RLK16" s="154"/>
      <c r="RLL16" s="154"/>
      <c r="RLM16" s="154"/>
      <c r="RLN16" s="154"/>
      <c r="RLO16" s="154"/>
      <c r="RLP16" s="154"/>
      <c r="RLQ16" s="154"/>
      <c r="RLR16" s="154"/>
      <c r="RLS16" s="154"/>
      <c r="RLT16" s="154"/>
      <c r="RLU16" s="154"/>
      <c r="RLV16" s="154"/>
      <c r="RLW16" s="154"/>
      <c r="RLX16" s="154"/>
      <c r="RLY16" s="154"/>
      <c r="RLZ16" s="154"/>
      <c r="RMA16" s="154"/>
      <c r="RMB16" s="154"/>
      <c r="RMC16" s="154"/>
      <c r="RMD16" s="154"/>
      <c r="RME16" s="154"/>
      <c r="RMF16" s="154"/>
      <c r="RMG16" s="154"/>
      <c r="RMH16" s="154"/>
      <c r="RMI16" s="154"/>
      <c r="RMJ16" s="154"/>
      <c r="RMK16" s="154"/>
      <c r="RML16" s="154"/>
      <c r="RMM16" s="154"/>
      <c r="RMN16" s="154"/>
      <c r="RMO16" s="154"/>
      <c r="RMP16" s="154"/>
      <c r="RMQ16" s="154"/>
      <c r="RMR16" s="154"/>
      <c r="RMS16" s="154"/>
      <c r="RMT16" s="154"/>
      <c r="RMU16" s="154"/>
      <c r="RMV16" s="154"/>
      <c r="RMW16" s="154"/>
      <c r="RMX16" s="154"/>
      <c r="RMY16" s="154"/>
      <c r="RMZ16" s="154"/>
      <c r="RNA16" s="154"/>
      <c r="RNB16" s="154"/>
      <c r="RNC16" s="154"/>
      <c r="RND16" s="154"/>
      <c r="RNE16" s="154"/>
      <c r="RNF16" s="154"/>
      <c r="RNG16" s="154"/>
      <c r="RNH16" s="154"/>
      <c r="RNI16" s="154"/>
      <c r="RNJ16" s="154"/>
      <c r="RNK16" s="154"/>
      <c r="RNL16" s="154"/>
      <c r="RNM16" s="154"/>
      <c r="RNN16" s="154"/>
      <c r="RNO16" s="154"/>
      <c r="RNP16" s="154"/>
      <c r="RNQ16" s="154"/>
      <c r="RNR16" s="154"/>
      <c r="RNS16" s="154"/>
      <c r="RNT16" s="154"/>
      <c r="RNU16" s="154"/>
      <c r="RNV16" s="154"/>
      <c r="RNW16" s="154"/>
      <c r="RNX16" s="154"/>
      <c r="RNY16" s="154"/>
      <c r="RNZ16" s="154"/>
      <c r="ROA16" s="154"/>
      <c r="ROB16" s="154"/>
      <c r="ROC16" s="154"/>
      <c r="ROD16" s="154"/>
      <c r="ROE16" s="154"/>
      <c r="ROF16" s="154"/>
      <c r="ROG16" s="154"/>
      <c r="ROH16" s="154"/>
      <c r="ROI16" s="154"/>
      <c r="ROJ16" s="154"/>
      <c r="ROK16" s="154"/>
      <c r="ROL16" s="154"/>
      <c r="ROM16" s="154"/>
      <c r="RON16" s="154"/>
      <c r="ROO16" s="154"/>
      <c r="ROP16" s="154"/>
      <c r="ROQ16" s="154"/>
      <c r="ROR16" s="154"/>
      <c r="ROS16" s="154"/>
      <c r="ROT16" s="154"/>
      <c r="ROU16" s="154"/>
      <c r="ROV16" s="154"/>
      <c r="ROW16" s="154"/>
      <c r="ROX16" s="154"/>
      <c r="ROY16" s="154"/>
      <c r="ROZ16" s="154"/>
      <c r="RPA16" s="154"/>
      <c r="RPB16" s="154"/>
      <c r="RPC16" s="154"/>
      <c r="RPD16" s="154"/>
      <c r="RPE16" s="154"/>
      <c r="RPF16" s="154"/>
      <c r="RPG16" s="154"/>
      <c r="RPH16" s="154"/>
      <c r="RPI16" s="154"/>
      <c r="RPJ16" s="154"/>
      <c r="RPK16" s="154"/>
      <c r="RPL16" s="154"/>
      <c r="RPM16" s="154"/>
      <c r="RPN16" s="154"/>
      <c r="RPO16" s="154"/>
      <c r="RPP16" s="154"/>
      <c r="RPQ16" s="154"/>
      <c r="RPR16" s="154"/>
      <c r="RPS16" s="154"/>
      <c r="RPT16" s="154"/>
      <c r="RPU16" s="154"/>
      <c r="RPV16" s="154"/>
      <c r="RPW16" s="154"/>
      <c r="RPX16" s="154"/>
      <c r="RPY16" s="154"/>
      <c r="RPZ16" s="154"/>
      <c r="RQA16" s="154"/>
      <c r="RQB16" s="154"/>
      <c r="RQC16" s="154"/>
      <c r="RQD16" s="154"/>
      <c r="RQE16" s="154"/>
      <c r="RQF16" s="154"/>
      <c r="RQG16" s="154"/>
      <c r="RQH16" s="154"/>
      <c r="RQI16" s="154"/>
      <c r="RQJ16" s="154"/>
      <c r="RQK16" s="154"/>
      <c r="RQL16" s="154"/>
      <c r="RQM16" s="154"/>
      <c r="RQN16" s="154"/>
      <c r="RQO16" s="154"/>
      <c r="RQP16" s="154"/>
      <c r="RQQ16" s="154"/>
      <c r="RQR16" s="154"/>
      <c r="RQS16" s="154"/>
      <c r="RQT16" s="154"/>
      <c r="RQU16" s="154"/>
      <c r="RQV16" s="154"/>
      <c r="RQW16" s="154"/>
      <c r="RQX16" s="154"/>
      <c r="RQY16" s="154"/>
      <c r="RQZ16" s="154"/>
      <c r="RRA16" s="154"/>
      <c r="RRB16" s="154"/>
      <c r="RRC16" s="154"/>
      <c r="RRD16" s="154"/>
      <c r="RRE16" s="154"/>
      <c r="RRF16" s="154"/>
      <c r="RRG16" s="154"/>
      <c r="RRH16" s="154"/>
      <c r="RRI16" s="154"/>
      <c r="RRJ16" s="154"/>
      <c r="RRK16" s="154"/>
      <c r="RRL16" s="154"/>
      <c r="RRM16" s="154"/>
      <c r="RRN16" s="154"/>
      <c r="RRO16" s="154"/>
      <c r="RRP16" s="154"/>
      <c r="RRQ16" s="154"/>
      <c r="RRR16" s="154"/>
      <c r="RRS16" s="154"/>
      <c r="RRT16" s="154"/>
      <c r="RRU16" s="154"/>
      <c r="RRV16" s="154"/>
      <c r="RRW16" s="154"/>
      <c r="RRX16" s="154"/>
      <c r="RRY16" s="154"/>
      <c r="RRZ16" s="154"/>
      <c r="RSA16" s="154"/>
      <c r="RSB16" s="154"/>
      <c r="RSC16" s="154"/>
      <c r="RSD16" s="154"/>
      <c r="RSE16" s="154"/>
      <c r="RSF16" s="154"/>
      <c r="RSG16" s="154"/>
      <c r="RSH16" s="154"/>
      <c r="RSI16" s="154"/>
      <c r="RSJ16" s="154"/>
      <c r="RSK16" s="154"/>
      <c r="RSL16" s="154"/>
      <c r="RSM16" s="154"/>
      <c r="RSN16" s="154"/>
      <c r="RSO16" s="154"/>
      <c r="RSP16" s="154"/>
      <c r="RSQ16" s="154"/>
      <c r="RSR16" s="154"/>
      <c r="RSS16" s="154"/>
      <c r="RST16" s="154"/>
      <c r="RSU16" s="154"/>
      <c r="RSV16" s="154"/>
      <c r="RSW16" s="154"/>
      <c r="RSX16" s="154"/>
      <c r="RSY16" s="154"/>
      <c r="RSZ16" s="154"/>
      <c r="RTA16" s="154"/>
      <c r="RTB16" s="154"/>
      <c r="RTC16" s="154"/>
      <c r="RTD16" s="154"/>
      <c r="RTE16" s="154"/>
      <c r="RTF16" s="154"/>
      <c r="RTG16" s="154"/>
      <c r="RTH16" s="154"/>
      <c r="RTI16" s="154"/>
      <c r="RTJ16" s="154"/>
      <c r="RTK16" s="154"/>
      <c r="RTL16" s="154"/>
      <c r="RTM16" s="154"/>
      <c r="RTN16" s="154"/>
      <c r="RTO16" s="154"/>
      <c r="RTP16" s="154"/>
      <c r="RTQ16" s="154"/>
      <c r="RTR16" s="154"/>
      <c r="RTS16" s="154"/>
      <c r="RTT16" s="154"/>
      <c r="RTU16" s="154"/>
      <c r="RTV16" s="154"/>
      <c r="RTW16" s="154"/>
      <c r="RTX16" s="154"/>
      <c r="RTY16" s="154"/>
      <c r="RTZ16" s="154"/>
      <c r="RUA16" s="154"/>
      <c r="RUB16" s="154"/>
      <c r="RUC16" s="154"/>
      <c r="RUD16" s="154"/>
      <c r="RUE16" s="154"/>
      <c r="RUF16" s="154"/>
      <c r="RUG16" s="154"/>
      <c r="RUH16" s="154"/>
      <c r="RUI16" s="154"/>
      <c r="RUJ16" s="154"/>
      <c r="RUK16" s="154"/>
      <c r="RUL16" s="154"/>
      <c r="RUM16" s="154"/>
      <c r="RUN16" s="154"/>
      <c r="RUO16" s="154"/>
      <c r="RUP16" s="154"/>
      <c r="RUQ16" s="154"/>
      <c r="RUR16" s="154"/>
      <c r="RUS16" s="154"/>
      <c r="RUT16" s="154"/>
      <c r="RUU16" s="154"/>
      <c r="RUV16" s="154"/>
      <c r="RUW16" s="154"/>
      <c r="RUX16" s="154"/>
      <c r="RUY16" s="154"/>
      <c r="RUZ16" s="154"/>
      <c r="RVA16" s="154"/>
      <c r="RVB16" s="154"/>
      <c r="RVC16" s="154"/>
      <c r="RVD16" s="154"/>
      <c r="RVE16" s="154"/>
      <c r="RVF16" s="154"/>
      <c r="RVG16" s="154"/>
      <c r="RVH16" s="154"/>
      <c r="RVI16" s="154"/>
      <c r="RVJ16" s="154"/>
      <c r="RVK16" s="154"/>
      <c r="RVL16" s="154"/>
      <c r="RVM16" s="154"/>
      <c r="RVN16" s="154"/>
      <c r="RVO16" s="154"/>
      <c r="RVP16" s="154"/>
      <c r="RVQ16" s="154"/>
      <c r="RVR16" s="154"/>
      <c r="RVS16" s="154"/>
      <c r="RVT16" s="154"/>
      <c r="RVU16" s="154"/>
      <c r="RVV16" s="154"/>
      <c r="RVW16" s="154"/>
      <c r="RVX16" s="154"/>
      <c r="RVY16" s="154"/>
      <c r="RVZ16" s="154"/>
      <c r="RWA16" s="154"/>
      <c r="RWB16" s="154"/>
      <c r="RWC16" s="154"/>
      <c r="RWD16" s="154"/>
      <c r="RWE16" s="154"/>
      <c r="RWF16" s="154"/>
      <c r="RWG16" s="154"/>
      <c r="RWH16" s="154"/>
      <c r="RWI16" s="154"/>
      <c r="RWJ16" s="154"/>
      <c r="RWK16" s="154"/>
      <c r="RWL16" s="154"/>
      <c r="RWM16" s="154"/>
      <c r="RWN16" s="154"/>
      <c r="RWO16" s="154"/>
      <c r="RWP16" s="154"/>
      <c r="RWQ16" s="154"/>
      <c r="RWR16" s="154"/>
      <c r="RWS16" s="154"/>
      <c r="RWT16" s="154"/>
      <c r="RWU16" s="154"/>
      <c r="RWV16" s="154"/>
      <c r="RWW16" s="154"/>
      <c r="RWX16" s="154"/>
      <c r="RWY16" s="154"/>
      <c r="RWZ16" s="154"/>
      <c r="RXA16" s="154"/>
      <c r="RXB16" s="154"/>
      <c r="RXC16" s="154"/>
      <c r="RXD16" s="154"/>
      <c r="RXE16" s="154"/>
      <c r="RXF16" s="154"/>
      <c r="RXG16" s="154"/>
      <c r="RXH16" s="154"/>
      <c r="RXI16" s="154"/>
      <c r="RXJ16" s="154"/>
      <c r="RXK16" s="154"/>
      <c r="RXL16" s="154"/>
      <c r="RXM16" s="154"/>
      <c r="RXN16" s="154"/>
      <c r="RXO16" s="154"/>
      <c r="RXP16" s="154"/>
      <c r="RXQ16" s="154"/>
      <c r="RXR16" s="154"/>
      <c r="RXS16" s="154"/>
      <c r="RXT16" s="154"/>
      <c r="RXU16" s="154"/>
      <c r="RXV16" s="154"/>
      <c r="RXW16" s="154"/>
      <c r="RXX16" s="154"/>
      <c r="RXY16" s="154"/>
      <c r="RXZ16" s="154"/>
      <c r="RYA16" s="154"/>
      <c r="RYB16" s="154"/>
      <c r="RYC16" s="154"/>
      <c r="RYD16" s="154"/>
      <c r="RYE16" s="154"/>
      <c r="RYF16" s="154"/>
      <c r="RYG16" s="154"/>
      <c r="RYH16" s="154"/>
      <c r="RYI16" s="154"/>
      <c r="RYJ16" s="154"/>
      <c r="RYK16" s="154"/>
      <c r="RYL16" s="154"/>
      <c r="RYM16" s="154"/>
      <c r="RYN16" s="154"/>
      <c r="RYO16" s="154"/>
      <c r="RYP16" s="154"/>
      <c r="RYQ16" s="154"/>
      <c r="RYR16" s="154"/>
      <c r="RYS16" s="154"/>
      <c r="RYT16" s="154"/>
      <c r="RYU16" s="154"/>
      <c r="RYV16" s="154"/>
      <c r="RYW16" s="154"/>
      <c r="RYX16" s="154"/>
      <c r="RYY16" s="154"/>
      <c r="RYZ16" s="154"/>
      <c r="RZA16" s="154"/>
      <c r="RZB16" s="154"/>
      <c r="RZC16" s="154"/>
      <c r="RZD16" s="154"/>
      <c r="RZE16" s="154"/>
      <c r="RZF16" s="154"/>
      <c r="RZG16" s="154"/>
      <c r="RZH16" s="154"/>
      <c r="RZI16" s="154"/>
      <c r="RZJ16" s="154"/>
      <c r="RZK16" s="154"/>
      <c r="RZL16" s="154"/>
      <c r="RZM16" s="154"/>
      <c r="RZN16" s="154"/>
      <c r="RZO16" s="154"/>
      <c r="RZP16" s="154"/>
      <c r="RZQ16" s="154"/>
      <c r="RZR16" s="154"/>
      <c r="RZS16" s="154"/>
      <c r="RZT16" s="154"/>
      <c r="RZU16" s="154"/>
      <c r="RZV16" s="154"/>
      <c r="RZW16" s="154"/>
      <c r="RZX16" s="154"/>
      <c r="RZY16" s="154"/>
      <c r="RZZ16" s="154"/>
      <c r="SAA16" s="154"/>
      <c r="SAB16" s="154"/>
      <c r="SAC16" s="154"/>
      <c r="SAD16" s="154"/>
      <c r="SAE16" s="154"/>
      <c r="SAF16" s="154"/>
      <c r="SAG16" s="154"/>
      <c r="SAH16" s="154"/>
      <c r="SAI16" s="154"/>
      <c r="SAJ16" s="154"/>
      <c r="SAK16" s="154"/>
      <c r="SAL16" s="154"/>
      <c r="SAM16" s="154"/>
      <c r="SAN16" s="154"/>
      <c r="SAO16" s="154"/>
      <c r="SAP16" s="154"/>
      <c r="SAQ16" s="154"/>
      <c r="SAR16" s="154"/>
      <c r="SAS16" s="154"/>
      <c r="SAT16" s="154"/>
      <c r="SAU16" s="154"/>
      <c r="SAV16" s="154"/>
      <c r="SAW16" s="154"/>
      <c r="SAX16" s="154"/>
      <c r="SAY16" s="154"/>
      <c r="SAZ16" s="154"/>
      <c r="SBA16" s="154"/>
      <c r="SBB16" s="154"/>
      <c r="SBC16" s="154"/>
      <c r="SBD16" s="154"/>
      <c r="SBE16" s="154"/>
      <c r="SBF16" s="154"/>
      <c r="SBG16" s="154"/>
      <c r="SBH16" s="154"/>
      <c r="SBI16" s="154"/>
      <c r="SBJ16" s="154"/>
      <c r="SBK16" s="154"/>
      <c r="SBL16" s="154"/>
      <c r="SBM16" s="154"/>
      <c r="SBN16" s="154"/>
      <c r="SBO16" s="154"/>
      <c r="SBP16" s="154"/>
      <c r="SBQ16" s="154"/>
      <c r="SBR16" s="154"/>
      <c r="SBS16" s="154"/>
      <c r="SBT16" s="154"/>
      <c r="SBU16" s="154"/>
      <c r="SBV16" s="154"/>
      <c r="SBW16" s="154"/>
      <c r="SBX16" s="154"/>
      <c r="SBY16" s="154"/>
      <c r="SBZ16" s="154"/>
      <c r="SCA16" s="154"/>
      <c r="SCB16" s="154"/>
      <c r="SCC16" s="154"/>
      <c r="SCD16" s="154"/>
      <c r="SCE16" s="154"/>
      <c r="SCF16" s="154"/>
      <c r="SCG16" s="154"/>
      <c r="SCH16" s="154"/>
      <c r="SCI16" s="154"/>
      <c r="SCJ16" s="154"/>
      <c r="SCK16" s="154"/>
      <c r="SCL16" s="154"/>
      <c r="SCM16" s="154"/>
      <c r="SCN16" s="154"/>
      <c r="SCO16" s="154"/>
      <c r="SCP16" s="154"/>
      <c r="SCQ16" s="154"/>
      <c r="SCR16" s="154"/>
      <c r="SCS16" s="154"/>
      <c r="SCT16" s="154"/>
      <c r="SCU16" s="154"/>
      <c r="SCV16" s="154"/>
      <c r="SCW16" s="154"/>
      <c r="SCX16" s="154"/>
      <c r="SCY16" s="154"/>
      <c r="SCZ16" s="154"/>
      <c r="SDA16" s="154"/>
      <c r="SDB16" s="154"/>
      <c r="SDC16" s="154"/>
      <c r="SDD16" s="154"/>
      <c r="SDE16" s="154"/>
      <c r="SDF16" s="154"/>
      <c r="SDG16" s="154"/>
      <c r="SDH16" s="154"/>
      <c r="SDI16" s="154"/>
      <c r="SDJ16" s="154"/>
      <c r="SDK16" s="154"/>
      <c r="SDL16" s="154"/>
      <c r="SDM16" s="154"/>
      <c r="SDN16" s="154"/>
      <c r="SDO16" s="154"/>
      <c r="SDP16" s="154"/>
      <c r="SDQ16" s="154"/>
      <c r="SDR16" s="154"/>
      <c r="SDS16" s="154"/>
      <c r="SDT16" s="154"/>
      <c r="SDU16" s="154"/>
      <c r="SDV16" s="154"/>
      <c r="SDW16" s="154"/>
      <c r="SDX16" s="154"/>
      <c r="SDY16" s="154"/>
      <c r="SDZ16" s="154"/>
      <c r="SEA16" s="154"/>
      <c r="SEB16" s="154"/>
      <c r="SEC16" s="154"/>
      <c r="SED16" s="154"/>
      <c r="SEE16" s="154"/>
      <c r="SEF16" s="154"/>
      <c r="SEG16" s="154"/>
      <c r="SEH16" s="154"/>
      <c r="SEI16" s="154"/>
      <c r="SEJ16" s="154"/>
      <c r="SEK16" s="154"/>
      <c r="SEL16" s="154"/>
      <c r="SEM16" s="154"/>
      <c r="SEN16" s="154"/>
      <c r="SEO16" s="154"/>
      <c r="SEP16" s="154"/>
      <c r="SEQ16" s="154"/>
      <c r="SER16" s="154"/>
      <c r="SES16" s="154"/>
      <c r="SET16" s="154"/>
      <c r="SEU16" s="154"/>
      <c r="SEV16" s="154"/>
      <c r="SEW16" s="154"/>
      <c r="SEX16" s="154"/>
      <c r="SEY16" s="154"/>
      <c r="SEZ16" s="154"/>
      <c r="SFA16" s="154"/>
      <c r="SFB16" s="154"/>
      <c r="SFC16" s="154"/>
      <c r="SFD16" s="154"/>
      <c r="SFE16" s="154"/>
      <c r="SFF16" s="154"/>
      <c r="SFG16" s="154"/>
      <c r="SFH16" s="154"/>
      <c r="SFI16" s="154"/>
      <c r="SFJ16" s="154"/>
      <c r="SFK16" s="154"/>
      <c r="SFL16" s="154"/>
      <c r="SFM16" s="154"/>
      <c r="SFN16" s="154"/>
      <c r="SFO16" s="154"/>
      <c r="SFP16" s="154"/>
      <c r="SFQ16" s="154"/>
      <c r="SFR16" s="154"/>
      <c r="SFS16" s="154"/>
      <c r="SFT16" s="154"/>
      <c r="SFU16" s="154"/>
      <c r="SFV16" s="154"/>
      <c r="SFW16" s="154"/>
      <c r="SFX16" s="154"/>
      <c r="SFY16" s="154"/>
      <c r="SFZ16" s="154"/>
      <c r="SGA16" s="154"/>
      <c r="SGB16" s="154"/>
      <c r="SGC16" s="154"/>
      <c r="SGD16" s="154"/>
      <c r="SGE16" s="154"/>
      <c r="SGF16" s="154"/>
      <c r="SGG16" s="154"/>
      <c r="SGH16" s="154"/>
      <c r="SGI16" s="154"/>
      <c r="SGJ16" s="154"/>
      <c r="SGK16" s="154"/>
      <c r="SGL16" s="154"/>
      <c r="SGM16" s="154"/>
      <c r="SGN16" s="154"/>
      <c r="SGO16" s="154"/>
      <c r="SGP16" s="154"/>
      <c r="SGQ16" s="154"/>
      <c r="SGR16" s="154"/>
      <c r="SGS16" s="154"/>
      <c r="SGT16" s="154"/>
      <c r="SGU16" s="154"/>
      <c r="SGV16" s="154"/>
      <c r="SGW16" s="154"/>
      <c r="SGX16" s="154"/>
      <c r="SGY16" s="154"/>
      <c r="SGZ16" s="154"/>
      <c r="SHA16" s="154"/>
      <c r="SHB16" s="154"/>
      <c r="SHC16" s="154"/>
      <c r="SHD16" s="154"/>
      <c r="SHE16" s="154"/>
      <c r="SHF16" s="154"/>
      <c r="SHG16" s="154"/>
      <c r="SHH16" s="154"/>
      <c r="SHI16" s="154"/>
      <c r="SHJ16" s="154"/>
      <c r="SHK16" s="154"/>
      <c r="SHL16" s="154"/>
      <c r="SHM16" s="154"/>
      <c r="SHN16" s="154"/>
      <c r="SHO16" s="154"/>
      <c r="SHP16" s="154"/>
      <c r="SHQ16" s="154"/>
      <c r="SHR16" s="154"/>
      <c r="SHS16" s="154"/>
      <c r="SHT16" s="154"/>
      <c r="SHU16" s="154"/>
      <c r="SHV16" s="154"/>
      <c r="SHW16" s="154"/>
      <c r="SHX16" s="154"/>
      <c r="SHY16" s="154"/>
      <c r="SHZ16" s="154"/>
      <c r="SIA16" s="154"/>
      <c r="SIB16" s="154"/>
      <c r="SIC16" s="154"/>
      <c r="SID16" s="154"/>
      <c r="SIE16" s="154"/>
      <c r="SIF16" s="154"/>
      <c r="SIG16" s="154"/>
      <c r="SIH16" s="154"/>
      <c r="SII16" s="154"/>
      <c r="SIJ16" s="154"/>
      <c r="SIK16" s="154"/>
      <c r="SIL16" s="154"/>
      <c r="SIM16" s="154"/>
      <c r="SIN16" s="154"/>
      <c r="SIO16" s="154"/>
      <c r="SIP16" s="154"/>
      <c r="SIQ16" s="154"/>
      <c r="SIR16" s="154"/>
      <c r="SIS16" s="154"/>
      <c r="SIT16" s="154"/>
      <c r="SIU16" s="154"/>
      <c r="SIV16" s="154"/>
      <c r="SIW16" s="154"/>
      <c r="SIX16" s="154"/>
      <c r="SIY16" s="154"/>
      <c r="SIZ16" s="154"/>
      <c r="SJA16" s="154"/>
      <c r="SJB16" s="154"/>
      <c r="SJC16" s="154"/>
      <c r="SJD16" s="154"/>
      <c r="SJE16" s="154"/>
      <c r="SJF16" s="154"/>
      <c r="SJG16" s="154"/>
      <c r="SJH16" s="154"/>
      <c r="SJI16" s="154"/>
      <c r="SJJ16" s="154"/>
      <c r="SJK16" s="154"/>
      <c r="SJL16" s="154"/>
      <c r="SJM16" s="154"/>
      <c r="SJN16" s="154"/>
      <c r="SJO16" s="154"/>
      <c r="SJP16" s="154"/>
      <c r="SJQ16" s="154"/>
      <c r="SJR16" s="154"/>
      <c r="SJS16" s="154"/>
      <c r="SJT16" s="154"/>
      <c r="SJU16" s="154"/>
      <c r="SJV16" s="154"/>
      <c r="SJW16" s="154"/>
      <c r="SJX16" s="154"/>
      <c r="SJY16" s="154"/>
      <c r="SJZ16" s="154"/>
      <c r="SKA16" s="154"/>
      <c r="SKB16" s="154"/>
      <c r="SKC16" s="154"/>
      <c r="SKD16" s="154"/>
      <c r="SKE16" s="154"/>
      <c r="SKF16" s="154"/>
      <c r="SKG16" s="154"/>
      <c r="SKH16" s="154"/>
      <c r="SKI16" s="154"/>
      <c r="SKJ16" s="154"/>
      <c r="SKK16" s="154"/>
      <c r="SKL16" s="154"/>
      <c r="SKM16" s="154"/>
      <c r="SKN16" s="154"/>
      <c r="SKO16" s="154"/>
      <c r="SKP16" s="154"/>
      <c r="SKQ16" s="154"/>
      <c r="SKR16" s="154"/>
      <c r="SKS16" s="154"/>
      <c r="SKT16" s="154"/>
      <c r="SKU16" s="154"/>
      <c r="SKV16" s="154"/>
      <c r="SKW16" s="154"/>
      <c r="SKX16" s="154"/>
      <c r="SKY16" s="154"/>
      <c r="SKZ16" s="154"/>
      <c r="SLA16" s="154"/>
      <c r="SLB16" s="154"/>
      <c r="SLC16" s="154"/>
      <c r="SLD16" s="154"/>
      <c r="SLE16" s="154"/>
      <c r="SLF16" s="154"/>
      <c r="SLG16" s="154"/>
      <c r="SLH16" s="154"/>
      <c r="SLI16" s="154"/>
      <c r="SLJ16" s="154"/>
      <c r="SLK16" s="154"/>
      <c r="SLL16" s="154"/>
      <c r="SLM16" s="154"/>
      <c r="SLN16" s="154"/>
      <c r="SLO16" s="154"/>
      <c r="SLP16" s="154"/>
      <c r="SLQ16" s="154"/>
      <c r="SLR16" s="154"/>
      <c r="SLS16" s="154"/>
      <c r="SLT16" s="154"/>
      <c r="SLU16" s="154"/>
      <c r="SLV16" s="154"/>
      <c r="SLW16" s="154"/>
      <c r="SLX16" s="154"/>
      <c r="SLY16" s="154"/>
      <c r="SLZ16" s="154"/>
      <c r="SMA16" s="154"/>
      <c r="SMB16" s="154"/>
      <c r="SMC16" s="154"/>
      <c r="SMD16" s="154"/>
      <c r="SME16" s="154"/>
      <c r="SMF16" s="154"/>
      <c r="SMG16" s="154"/>
      <c r="SMH16" s="154"/>
      <c r="SMI16" s="154"/>
      <c r="SMJ16" s="154"/>
      <c r="SMK16" s="154"/>
      <c r="SML16" s="154"/>
      <c r="SMM16" s="154"/>
      <c r="SMN16" s="154"/>
      <c r="SMO16" s="154"/>
      <c r="SMP16" s="154"/>
      <c r="SMQ16" s="154"/>
      <c r="SMR16" s="154"/>
      <c r="SMS16" s="154"/>
      <c r="SMT16" s="154"/>
      <c r="SMU16" s="154"/>
      <c r="SMV16" s="154"/>
      <c r="SMW16" s="154"/>
      <c r="SMX16" s="154"/>
      <c r="SMY16" s="154"/>
      <c r="SMZ16" s="154"/>
      <c r="SNA16" s="154"/>
      <c r="SNB16" s="154"/>
      <c r="SNC16" s="154"/>
      <c r="SND16" s="154"/>
      <c r="SNE16" s="154"/>
      <c r="SNF16" s="154"/>
      <c r="SNG16" s="154"/>
      <c r="SNH16" s="154"/>
      <c r="SNI16" s="154"/>
      <c r="SNJ16" s="154"/>
      <c r="SNK16" s="154"/>
      <c r="SNL16" s="154"/>
      <c r="SNM16" s="154"/>
      <c r="SNN16" s="154"/>
      <c r="SNO16" s="154"/>
      <c r="SNP16" s="154"/>
      <c r="SNQ16" s="154"/>
      <c r="SNR16" s="154"/>
      <c r="SNS16" s="154"/>
      <c r="SNT16" s="154"/>
      <c r="SNU16" s="154"/>
      <c r="SNV16" s="154"/>
      <c r="SNW16" s="154"/>
      <c r="SNX16" s="154"/>
      <c r="SNY16" s="154"/>
      <c r="SNZ16" s="154"/>
      <c r="SOA16" s="154"/>
      <c r="SOB16" s="154"/>
      <c r="SOC16" s="154"/>
      <c r="SOD16" s="154"/>
      <c r="SOE16" s="154"/>
      <c r="SOF16" s="154"/>
      <c r="SOG16" s="154"/>
      <c r="SOH16" s="154"/>
      <c r="SOI16" s="154"/>
      <c r="SOJ16" s="154"/>
      <c r="SOK16" s="154"/>
      <c r="SOL16" s="154"/>
      <c r="SOM16" s="154"/>
      <c r="SON16" s="154"/>
      <c r="SOO16" s="154"/>
      <c r="SOP16" s="154"/>
      <c r="SOQ16" s="154"/>
      <c r="SOR16" s="154"/>
      <c r="SOS16" s="154"/>
      <c r="SOT16" s="154"/>
      <c r="SOU16" s="154"/>
      <c r="SOV16" s="154"/>
      <c r="SOW16" s="154"/>
      <c r="SOX16" s="154"/>
      <c r="SOY16" s="154"/>
      <c r="SOZ16" s="154"/>
      <c r="SPA16" s="154"/>
      <c r="SPB16" s="154"/>
      <c r="SPC16" s="154"/>
      <c r="SPD16" s="154"/>
      <c r="SPE16" s="154"/>
      <c r="SPF16" s="154"/>
      <c r="SPG16" s="154"/>
      <c r="SPH16" s="154"/>
      <c r="SPI16" s="154"/>
      <c r="SPJ16" s="154"/>
      <c r="SPK16" s="154"/>
      <c r="SPL16" s="154"/>
      <c r="SPM16" s="154"/>
      <c r="SPN16" s="154"/>
      <c r="SPO16" s="154"/>
      <c r="SPP16" s="154"/>
      <c r="SPQ16" s="154"/>
      <c r="SPR16" s="154"/>
      <c r="SPS16" s="154"/>
      <c r="SPT16" s="154"/>
      <c r="SPU16" s="154"/>
      <c r="SPV16" s="154"/>
      <c r="SPW16" s="154"/>
      <c r="SPX16" s="154"/>
      <c r="SPY16" s="154"/>
      <c r="SPZ16" s="154"/>
      <c r="SQA16" s="154"/>
      <c r="SQB16" s="154"/>
      <c r="SQC16" s="154"/>
      <c r="SQD16" s="154"/>
      <c r="SQE16" s="154"/>
      <c r="SQF16" s="154"/>
      <c r="SQG16" s="154"/>
      <c r="SQH16" s="154"/>
      <c r="SQI16" s="154"/>
      <c r="SQJ16" s="154"/>
      <c r="SQK16" s="154"/>
      <c r="SQL16" s="154"/>
      <c r="SQM16" s="154"/>
      <c r="SQN16" s="154"/>
      <c r="SQO16" s="154"/>
      <c r="SQP16" s="154"/>
      <c r="SQQ16" s="154"/>
      <c r="SQR16" s="154"/>
      <c r="SQS16" s="154"/>
      <c r="SQT16" s="154"/>
      <c r="SQU16" s="154"/>
      <c r="SQV16" s="154"/>
      <c r="SQW16" s="154"/>
      <c r="SQX16" s="154"/>
      <c r="SQY16" s="154"/>
      <c r="SQZ16" s="154"/>
      <c r="SRA16" s="154"/>
      <c r="SRB16" s="154"/>
      <c r="SRC16" s="154"/>
      <c r="SRD16" s="154"/>
      <c r="SRE16" s="154"/>
      <c r="SRF16" s="154"/>
      <c r="SRG16" s="154"/>
      <c r="SRH16" s="154"/>
      <c r="SRI16" s="154"/>
      <c r="SRJ16" s="154"/>
      <c r="SRK16" s="154"/>
      <c r="SRL16" s="154"/>
      <c r="SRM16" s="154"/>
      <c r="SRN16" s="154"/>
      <c r="SRO16" s="154"/>
      <c r="SRP16" s="154"/>
      <c r="SRQ16" s="154"/>
      <c r="SRR16" s="154"/>
      <c r="SRS16" s="154"/>
      <c r="SRT16" s="154"/>
      <c r="SRU16" s="154"/>
      <c r="SRV16" s="154"/>
      <c r="SRW16" s="154"/>
      <c r="SRX16" s="154"/>
      <c r="SRY16" s="154"/>
      <c r="SRZ16" s="154"/>
      <c r="SSA16" s="154"/>
      <c r="SSB16" s="154"/>
      <c r="SSC16" s="154"/>
      <c r="SSD16" s="154"/>
      <c r="SSE16" s="154"/>
      <c r="SSF16" s="154"/>
      <c r="SSG16" s="154"/>
      <c r="SSH16" s="154"/>
      <c r="SSI16" s="154"/>
      <c r="SSJ16" s="154"/>
      <c r="SSK16" s="154"/>
      <c r="SSL16" s="154"/>
      <c r="SSM16" s="154"/>
      <c r="SSN16" s="154"/>
      <c r="SSO16" s="154"/>
      <c r="SSP16" s="154"/>
      <c r="SSQ16" s="154"/>
      <c r="SSR16" s="154"/>
      <c r="SSS16" s="154"/>
      <c r="SST16" s="154"/>
      <c r="SSU16" s="154"/>
      <c r="SSV16" s="154"/>
      <c r="SSW16" s="154"/>
      <c r="SSX16" s="154"/>
      <c r="SSY16" s="154"/>
      <c r="SSZ16" s="154"/>
      <c r="STA16" s="154"/>
      <c r="STB16" s="154"/>
      <c r="STC16" s="154"/>
      <c r="STD16" s="154"/>
      <c r="STE16" s="154"/>
      <c r="STF16" s="154"/>
      <c r="STG16" s="154"/>
      <c r="STH16" s="154"/>
      <c r="STI16" s="154"/>
      <c r="STJ16" s="154"/>
      <c r="STK16" s="154"/>
      <c r="STL16" s="154"/>
      <c r="STM16" s="154"/>
      <c r="STN16" s="154"/>
      <c r="STO16" s="154"/>
      <c r="STP16" s="154"/>
      <c r="STQ16" s="154"/>
      <c r="STR16" s="154"/>
      <c r="STS16" s="154"/>
      <c r="STT16" s="154"/>
      <c r="STU16" s="154"/>
      <c r="STV16" s="154"/>
      <c r="STW16" s="154"/>
      <c r="STX16" s="154"/>
      <c r="STY16" s="154"/>
      <c r="STZ16" s="154"/>
      <c r="SUA16" s="154"/>
      <c r="SUB16" s="154"/>
      <c r="SUC16" s="154"/>
      <c r="SUD16" s="154"/>
      <c r="SUE16" s="154"/>
      <c r="SUF16" s="154"/>
      <c r="SUG16" s="154"/>
      <c r="SUH16" s="154"/>
      <c r="SUI16" s="154"/>
      <c r="SUJ16" s="154"/>
      <c r="SUK16" s="154"/>
      <c r="SUL16" s="154"/>
      <c r="SUM16" s="154"/>
      <c r="SUN16" s="154"/>
      <c r="SUO16" s="154"/>
      <c r="SUP16" s="154"/>
      <c r="SUQ16" s="154"/>
      <c r="SUR16" s="154"/>
      <c r="SUS16" s="154"/>
      <c r="SUT16" s="154"/>
      <c r="SUU16" s="154"/>
      <c r="SUV16" s="154"/>
      <c r="SUW16" s="154"/>
      <c r="SUX16" s="154"/>
      <c r="SUY16" s="154"/>
      <c r="SUZ16" s="154"/>
      <c r="SVA16" s="154"/>
      <c r="SVB16" s="154"/>
      <c r="SVC16" s="154"/>
      <c r="SVD16" s="154"/>
      <c r="SVE16" s="154"/>
      <c r="SVF16" s="154"/>
      <c r="SVG16" s="154"/>
      <c r="SVH16" s="154"/>
      <c r="SVI16" s="154"/>
      <c r="SVJ16" s="154"/>
      <c r="SVK16" s="154"/>
      <c r="SVL16" s="154"/>
      <c r="SVM16" s="154"/>
      <c r="SVN16" s="154"/>
      <c r="SVO16" s="154"/>
      <c r="SVP16" s="154"/>
      <c r="SVQ16" s="154"/>
      <c r="SVR16" s="154"/>
      <c r="SVS16" s="154"/>
      <c r="SVT16" s="154"/>
      <c r="SVU16" s="154"/>
      <c r="SVV16" s="154"/>
      <c r="SVW16" s="154"/>
      <c r="SVX16" s="154"/>
      <c r="SVY16" s="154"/>
      <c r="SVZ16" s="154"/>
      <c r="SWA16" s="154"/>
      <c r="SWB16" s="154"/>
      <c r="SWC16" s="154"/>
      <c r="SWD16" s="154"/>
      <c r="SWE16" s="154"/>
      <c r="SWF16" s="154"/>
      <c r="SWG16" s="154"/>
      <c r="SWH16" s="154"/>
      <c r="SWI16" s="154"/>
      <c r="SWJ16" s="154"/>
      <c r="SWK16" s="154"/>
      <c r="SWL16" s="154"/>
      <c r="SWM16" s="154"/>
      <c r="SWN16" s="154"/>
      <c r="SWO16" s="154"/>
      <c r="SWP16" s="154"/>
      <c r="SWQ16" s="154"/>
      <c r="SWR16" s="154"/>
      <c r="SWS16" s="154"/>
      <c r="SWT16" s="154"/>
      <c r="SWU16" s="154"/>
      <c r="SWV16" s="154"/>
      <c r="SWW16" s="154"/>
      <c r="SWX16" s="154"/>
      <c r="SWY16" s="154"/>
      <c r="SWZ16" s="154"/>
      <c r="SXA16" s="154"/>
      <c r="SXB16" s="154"/>
      <c r="SXC16" s="154"/>
      <c r="SXD16" s="154"/>
      <c r="SXE16" s="154"/>
      <c r="SXF16" s="154"/>
      <c r="SXG16" s="154"/>
      <c r="SXH16" s="154"/>
      <c r="SXI16" s="154"/>
      <c r="SXJ16" s="154"/>
      <c r="SXK16" s="154"/>
      <c r="SXL16" s="154"/>
      <c r="SXM16" s="154"/>
      <c r="SXN16" s="154"/>
      <c r="SXO16" s="154"/>
      <c r="SXP16" s="154"/>
      <c r="SXQ16" s="154"/>
      <c r="SXR16" s="154"/>
      <c r="SXS16" s="154"/>
      <c r="SXT16" s="154"/>
      <c r="SXU16" s="154"/>
      <c r="SXV16" s="154"/>
      <c r="SXW16" s="154"/>
      <c r="SXX16" s="154"/>
      <c r="SXY16" s="154"/>
      <c r="SXZ16" s="154"/>
      <c r="SYA16" s="154"/>
      <c r="SYB16" s="154"/>
      <c r="SYC16" s="154"/>
      <c r="SYD16" s="154"/>
      <c r="SYE16" s="154"/>
      <c r="SYF16" s="154"/>
      <c r="SYG16" s="154"/>
      <c r="SYH16" s="154"/>
      <c r="SYI16" s="154"/>
      <c r="SYJ16" s="154"/>
      <c r="SYK16" s="154"/>
      <c r="SYL16" s="154"/>
      <c r="SYM16" s="154"/>
      <c r="SYN16" s="154"/>
      <c r="SYO16" s="154"/>
      <c r="SYP16" s="154"/>
      <c r="SYQ16" s="154"/>
      <c r="SYR16" s="154"/>
      <c r="SYS16" s="154"/>
      <c r="SYT16" s="154"/>
      <c r="SYU16" s="154"/>
      <c r="SYV16" s="154"/>
      <c r="SYW16" s="154"/>
      <c r="SYX16" s="154"/>
      <c r="SYY16" s="154"/>
      <c r="SYZ16" s="154"/>
      <c r="SZA16" s="154"/>
      <c r="SZB16" s="154"/>
      <c r="SZC16" s="154"/>
      <c r="SZD16" s="154"/>
      <c r="SZE16" s="154"/>
      <c r="SZF16" s="154"/>
      <c r="SZG16" s="154"/>
      <c r="SZH16" s="154"/>
      <c r="SZI16" s="154"/>
      <c r="SZJ16" s="154"/>
      <c r="SZK16" s="154"/>
      <c r="SZL16" s="154"/>
      <c r="SZM16" s="154"/>
      <c r="SZN16" s="154"/>
      <c r="SZO16" s="154"/>
      <c r="SZP16" s="154"/>
      <c r="SZQ16" s="154"/>
      <c r="SZR16" s="154"/>
      <c r="SZS16" s="154"/>
      <c r="SZT16" s="154"/>
      <c r="SZU16" s="154"/>
      <c r="SZV16" s="154"/>
      <c r="SZW16" s="154"/>
      <c r="SZX16" s="154"/>
      <c r="SZY16" s="154"/>
      <c r="SZZ16" s="154"/>
      <c r="TAA16" s="154"/>
      <c r="TAB16" s="154"/>
      <c r="TAC16" s="154"/>
      <c r="TAD16" s="154"/>
      <c r="TAE16" s="154"/>
      <c r="TAF16" s="154"/>
      <c r="TAG16" s="154"/>
      <c r="TAH16" s="154"/>
      <c r="TAI16" s="154"/>
      <c r="TAJ16" s="154"/>
      <c r="TAK16" s="154"/>
      <c r="TAL16" s="154"/>
      <c r="TAM16" s="154"/>
      <c r="TAN16" s="154"/>
      <c r="TAO16" s="154"/>
      <c r="TAP16" s="154"/>
      <c r="TAQ16" s="154"/>
      <c r="TAR16" s="154"/>
      <c r="TAS16" s="154"/>
      <c r="TAT16" s="154"/>
      <c r="TAU16" s="154"/>
      <c r="TAV16" s="154"/>
      <c r="TAW16" s="154"/>
      <c r="TAX16" s="154"/>
      <c r="TAY16" s="154"/>
      <c r="TAZ16" s="154"/>
      <c r="TBA16" s="154"/>
      <c r="TBB16" s="154"/>
      <c r="TBC16" s="154"/>
      <c r="TBD16" s="154"/>
      <c r="TBE16" s="154"/>
      <c r="TBF16" s="154"/>
      <c r="TBG16" s="154"/>
      <c r="TBH16" s="154"/>
      <c r="TBI16" s="154"/>
      <c r="TBJ16" s="154"/>
      <c r="TBK16" s="154"/>
      <c r="TBL16" s="154"/>
      <c r="TBM16" s="154"/>
      <c r="TBN16" s="154"/>
      <c r="TBO16" s="154"/>
      <c r="TBP16" s="154"/>
      <c r="TBQ16" s="154"/>
      <c r="TBR16" s="154"/>
      <c r="TBS16" s="154"/>
      <c r="TBT16" s="154"/>
      <c r="TBU16" s="154"/>
      <c r="TBV16" s="154"/>
      <c r="TBW16" s="154"/>
      <c r="TBX16" s="154"/>
      <c r="TBY16" s="154"/>
      <c r="TBZ16" s="154"/>
      <c r="TCA16" s="154"/>
      <c r="TCB16" s="154"/>
      <c r="TCC16" s="154"/>
      <c r="TCD16" s="154"/>
      <c r="TCE16" s="154"/>
      <c r="TCF16" s="154"/>
      <c r="TCG16" s="154"/>
      <c r="TCH16" s="154"/>
      <c r="TCI16" s="154"/>
      <c r="TCJ16" s="154"/>
      <c r="TCK16" s="154"/>
      <c r="TCL16" s="154"/>
      <c r="TCM16" s="154"/>
      <c r="TCN16" s="154"/>
      <c r="TCO16" s="154"/>
      <c r="TCP16" s="154"/>
      <c r="TCQ16" s="154"/>
      <c r="TCR16" s="154"/>
      <c r="TCS16" s="154"/>
      <c r="TCT16" s="154"/>
      <c r="TCU16" s="154"/>
      <c r="TCV16" s="154"/>
      <c r="TCW16" s="154"/>
      <c r="TCX16" s="154"/>
      <c r="TCY16" s="154"/>
      <c r="TCZ16" s="154"/>
      <c r="TDA16" s="154"/>
      <c r="TDB16" s="154"/>
      <c r="TDC16" s="154"/>
      <c r="TDD16" s="154"/>
      <c r="TDE16" s="154"/>
      <c r="TDF16" s="154"/>
      <c r="TDG16" s="154"/>
      <c r="TDH16" s="154"/>
      <c r="TDI16" s="154"/>
      <c r="TDJ16" s="154"/>
      <c r="TDK16" s="154"/>
      <c r="TDL16" s="154"/>
      <c r="TDM16" s="154"/>
      <c r="TDN16" s="154"/>
      <c r="TDO16" s="154"/>
      <c r="TDP16" s="154"/>
      <c r="TDQ16" s="154"/>
      <c r="TDR16" s="154"/>
      <c r="TDS16" s="154"/>
      <c r="TDT16" s="154"/>
      <c r="TDU16" s="154"/>
      <c r="TDV16" s="154"/>
      <c r="TDW16" s="154"/>
      <c r="TDX16" s="154"/>
      <c r="TDY16" s="154"/>
      <c r="TDZ16" s="154"/>
      <c r="TEA16" s="154"/>
      <c r="TEB16" s="154"/>
      <c r="TEC16" s="154"/>
      <c r="TED16" s="154"/>
      <c r="TEE16" s="154"/>
      <c r="TEF16" s="154"/>
      <c r="TEG16" s="154"/>
      <c r="TEH16" s="154"/>
      <c r="TEI16" s="154"/>
      <c r="TEJ16" s="154"/>
      <c r="TEK16" s="154"/>
      <c r="TEL16" s="154"/>
      <c r="TEM16" s="154"/>
      <c r="TEN16" s="154"/>
      <c r="TEO16" s="154"/>
      <c r="TEP16" s="154"/>
      <c r="TEQ16" s="154"/>
      <c r="TER16" s="154"/>
      <c r="TES16" s="154"/>
      <c r="TET16" s="154"/>
      <c r="TEU16" s="154"/>
      <c r="TEV16" s="154"/>
      <c r="TEW16" s="154"/>
      <c r="TEX16" s="154"/>
      <c r="TEY16" s="154"/>
      <c r="TEZ16" s="154"/>
      <c r="TFA16" s="154"/>
      <c r="TFB16" s="154"/>
      <c r="TFC16" s="154"/>
      <c r="TFD16" s="154"/>
      <c r="TFE16" s="154"/>
      <c r="TFF16" s="154"/>
      <c r="TFG16" s="154"/>
      <c r="TFH16" s="154"/>
      <c r="TFI16" s="154"/>
      <c r="TFJ16" s="154"/>
      <c r="TFK16" s="154"/>
      <c r="TFL16" s="154"/>
      <c r="TFM16" s="154"/>
      <c r="TFN16" s="154"/>
      <c r="TFO16" s="154"/>
      <c r="TFP16" s="154"/>
      <c r="TFQ16" s="154"/>
      <c r="TFR16" s="154"/>
      <c r="TFS16" s="154"/>
      <c r="TFT16" s="154"/>
      <c r="TFU16" s="154"/>
      <c r="TFV16" s="154"/>
      <c r="TFW16" s="154"/>
      <c r="TFX16" s="154"/>
      <c r="TFY16" s="154"/>
      <c r="TFZ16" s="154"/>
      <c r="TGA16" s="154"/>
      <c r="TGB16" s="154"/>
      <c r="TGC16" s="154"/>
      <c r="TGD16" s="154"/>
      <c r="TGE16" s="154"/>
      <c r="TGF16" s="154"/>
      <c r="TGG16" s="154"/>
      <c r="TGH16" s="154"/>
      <c r="TGI16" s="154"/>
      <c r="TGJ16" s="154"/>
      <c r="TGK16" s="154"/>
      <c r="TGL16" s="154"/>
      <c r="TGM16" s="154"/>
      <c r="TGN16" s="154"/>
      <c r="TGO16" s="154"/>
      <c r="TGP16" s="154"/>
      <c r="TGQ16" s="154"/>
      <c r="TGR16" s="154"/>
      <c r="TGS16" s="154"/>
      <c r="TGT16" s="154"/>
      <c r="TGU16" s="154"/>
      <c r="TGV16" s="154"/>
      <c r="TGW16" s="154"/>
      <c r="TGX16" s="154"/>
      <c r="TGY16" s="154"/>
      <c r="TGZ16" s="154"/>
      <c r="THA16" s="154"/>
      <c r="THB16" s="154"/>
      <c r="THC16" s="154"/>
      <c r="THD16" s="154"/>
      <c r="THE16" s="154"/>
      <c r="THF16" s="154"/>
      <c r="THG16" s="154"/>
      <c r="THH16" s="154"/>
      <c r="THI16" s="154"/>
      <c r="THJ16" s="154"/>
      <c r="THK16" s="154"/>
      <c r="THL16" s="154"/>
      <c r="THM16" s="154"/>
      <c r="THN16" s="154"/>
      <c r="THO16" s="154"/>
      <c r="THP16" s="154"/>
      <c r="THQ16" s="154"/>
      <c r="THR16" s="154"/>
      <c r="THS16" s="154"/>
      <c r="THT16" s="154"/>
      <c r="THU16" s="154"/>
      <c r="THV16" s="154"/>
      <c r="THW16" s="154"/>
      <c r="THX16" s="154"/>
      <c r="THY16" s="154"/>
      <c r="THZ16" s="154"/>
      <c r="TIA16" s="154"/>
      <c r="TIB16" s="154"/>
      <c r="TIC16" s="154"/>
      <c r="TID16" s="154"/>
      <c r="TIE16" s="154"/>
      <c r="TIF16" s="154"/>
      <c r="TIG16" s="154"/>
      <c r="TIH16" s="154"/>
      <c r="TII16" s="154"/>
      <c r="TIJ16" s="154"/>
      <c r="TIK16" s="154"/>
      <c r="TIL16" s="154"/>
      <c r="TIM16" s="154"/>
      <c r="TIN16" s="154"/>
      <c r="TIO16" s="154"/>
      <c r="TIP16" s="154"/>
      <c r="TIQ16" s="154"/>
      <c r="TIR16" s="154"/>
      <c r="TIS16" s="154"/>
      <c r="TIT16" s="154"/>
      <c r="TIU16" s="154"/>
      <c r="TIV16" s="154"/>
      <c r="TIW16" s="154"/>
      <c r="TIX16" s="154"/>
      <c r="TIY16" s="154"/>
      <c r="TIZ16" s="154"/>
      <c r="TJA16" s="154"/>
      <c r="TJB16" s="154"/>
      <c r="TJC16" s="154"/>
      <c r="TJD16" s="154"/>
      <c r="TJE16" s="154"/>
      <c r="TJF16" s="154"/>
      <c r="TJG16" s="154"/>
      <c r="TJH16" s="154"/>
      <c r="TJI16" s="154"/>
      <c r="TJJ16" s="154"/>
      <c r="TJK16" s="154"/>
      <c r="TJL16" s="154"/>
      <c r="TJM16" s="154"/>
      <c r="TJN16" s="154"/>
      <c r="TJO16" s="154"/>
      <c r="TJP16" s="154"/>
      <c r="TJQ16" s="154"/>
      <c r="TJR16" s="154"/>
      <c r="TJS16" s="154"/>
      <c r="TJT16" s="154"/>
      <c r="TJU16" s="154"/>
      <c r="TJV16" s="154"/>
      <c r="TJW16" s="154"/>
      <c r="TJX16" s="154"/>
      <c r="TJY16" s="154"/>
      <c r="TJZ16" s="154"/>
      <c r="TKA16" s="154"/>
      <c r="TKB16" s="154"/>
      <c r="TKC16" s="154"/>
      <c r="TKD16" s="154"/>
      <c r="TKE16" s="154"/>
      <c r="TKF16" s="154"/>
      <c r="TKG16" s="154"/>
      <c r="TKH16" s="154"/>
      <c r="TKI16" s="154"/>
      <c r="TKJ16" s="154"/>
      <c r="TKK16" s="154"/>
      <c r="TKL16" s="154"/>
      <c r="TKM16" s="154"/>
      <c r="TKN16" s="154"/>
      <c r="TKO16" s="154"/>
      <c r="TKP16" s="154"/>
      <c r="TKQ16" s="154"/>
      <c r="TKR16" s="154"/>
      <c r="TKS16" s="154"/>
      <c r="TKT16" s="154"/>
      <c r="TKU16" s="154"/>
      <c r="TKV16" s="154"/>
      <c r="TKW16" s="154"/>
      <c r="TKX16" s="154"/>
      <c r="TKY16" s="154"/>
      <c r="TKZ16" s="154"/>
      <c r="TLA16" s="154"/>
      <c r="TLB16" s="154"/>
      <c r="TLC16" s="154"/>
      <c r="TLD16" s="154"/>
      <c r="TLE16" s="154"/>
      <c r="TLF16" s="154"/>
      <c r="TLG16" s="154"/>
      <c r="TLH16" s="154"/>
      <c r="TLI16" s="154"/>
      <c r="TLJ16" s="154"/>
      <c r="TLK16" s="154"/>
      <c r="TLL16" s="154"/>
      <c r="TLM16" s="154"/>
      <c r="TLN16" s="154"/>
      <c r="TLO16" s="154"/>
      <c r="TLP16" s="154"/>
      <c r="TLQ16" s="154"/>
      <c r="TLR16" s="154"/>
      <c r="TLS16" s="154"/>
      <c r="TLT16" s="154"/>
      <c r="TLU16" s="154"/>
      <c r="TLV16" s="154"/>
      <c r="TLW16" s="154"/>
      <c r="TLX16" s="154"/>
      <c r="TLY16" s="154"/>
      <c r="TLZ16" s="154"/>
      <c r="TMA16" s="154"/>
      <c r="TMB16" s="154"/>
      <c r="TMC16" s="154"/>
      <c r="TMD16" s="154"/>
      <c r="TME16" s="154"/>
      <c r="TMF16" s="154"/>
      <c r="TMG16" s="154"/>
      <c r="TMH16" s="154"/>
      <c r="TMI16" s="154"/>
      <c r="TMJ16" s="154"/>
      <c r="TMK16" s="154"/>
      <c r="TML16" s="154"/>
      <c r="TMM16" s="154"/>
      <c r="TMN16" s="154"/>
      <c r="TMO16" s="154"/>
      <c r="TMP16" s="154"/>
      <c r="TMQ16" s="154"/>
      <c r="TMR16" s="154"/>
      <c r="TMS16" s="154"/>
      <c r="TMT16" s="154"/>
      <c r="TMU16" s="154"/>
      <c r="TMV16" s="154"/>
      <c r="TMW16" s="154"/>
      <c r="TMX16" s="154"/>
      <c r="TMY16" s="154"/>
      <c r="TMZ16" s="154"/>
      <c r="TNA16" s="154"/>
      <c r="TNB16" s="154"/>
      <c r="TNC16" s="154"/>
      <c r="TND16" s="154"/>
      <c r="TNE16" s="154"/>
      <c r="TNF16" s="154"/>
      <c r="TNG16" s="154"/>
      <c r="TNH16" s="154"/>
      <c r="TNI16" s="154"/>
      <c r="TNJ16" s="154"/>
      <c r="TNK16" s="154"/>
      <c r="TNL16" s="154"/>
      <c r="TNM16" s="154"/>
      <c r="TNN16" s="154"/>
      <c r="TNO16" s="154"/>
      <c r="TNP16" s="154"/>
      <c r="TNQ16" s="154"/>
      <c r="TNR16" s="154"/>
      <c r="TNS16" s="154"/>
      <c r="TNT16" s="154"/>
      <c r="TNU16" s="154"/>
      <c r="TNV16" s="154"/>
      <c r="TNW16" s="154"/>
      <c r="TNX16" s="154"/>
      <c r="TNY16" s="154"/>
      <c r="TNZ16" s="154"/>
      <c r="TOA16" s="154"/>
      <c r="TOB16" s="154"/>
      <c r="TOC16" s="154"/>
      <c r="TOD16" s="154"/>
      <c r="TOE16" s="154"/>
      <c r="TOF16" s="154"/>
      <c r="TOG16" s="154"/>
      <c r="TOH16" s="154"/>
      <c r="TOI16" s="154"/>
      <c r="TOJ16" s="154"/>
      <c r="TOK16" s="154"/>
      <c r="TOL16" s="154"/>
      <c r="TOM16" s="154"/>
      <c r="TON16" s="154"/>
      <c r="TOO16" s="154"/>
      <c r="TOP16" s="154"/>
      <c r="TOQ16" s="154"/>
      <c r="TOR16" s="154"/>
      <c r="TOS16" s="154"/>
      <c r="TOT16" s="154"/>
      <c r="TOU16" s="154"/>
      <c r="TOV16" s="154"/>
      <c r="TOW16" s="154"/>
      <c r="TOX16" s="154"/>
      <c r="TOY16" s="154"/>
      <c r="TOZ16" s="154"/>
      <c r="TPA16" s="154"/>
      <c r="TPB16" s="154"/>
      <c r="TPC16" s="154"/>
      <c r="TPD16" s="154"/>
      <c r="TPE16" s="154"/>
      <c r="TPF16" s="154"/>
      <c r="TPG16" s="154"/>
      <c r="TPH16" s="154"/>
      <c r="TPI16" s="154"/>
      <c r="TPJ16" s="154"/>
      <c r="TPK16" s="154"/>
      <c r="TPL16" s="154"/>
      <c r="TPM16" s="154"/>
      <c r="TPN16" s="154"/>
      <c r="TPO16" s="154"/>
      <c r="TPP16" s="154"/>
      <c r="TPQ16" s="154"/>
      <c r="TPR16" s="154"/>
      <c r="TPS16" s="154"/>
      <c r="TPT16" s="154"/>
      <c r="TPU16" s="154"/>
      <c r="TPV16" s="154"/>
      <c r="TPW16" s="154"/>
      <c r="TPX16" s="154"/>
      <c r="TPY16" s="154"/>
      <c r="TPZ16" s="154"/>
      <c r="TQA16" s="154"/>
      <c r="TQB16" s="154"/>
      <c r="TQC16" s="154"/>
      <c r="TQD16" s="154"/>
      <c r="TQE16" s="154"/>
      <c r="TQF16" s="154"/>
      <c r="TQG16" s="154"/>
      <c r="TQH16" s="154"/>
      <c r="TQI16" s="154"/>
      <c r="TQJ16" s="154"/>
      <c r="TQK16" s="154"/>
      <c r="TQL16" s="154"/>
      <c r="TQM16" s="154"/>
      <c r="TQN16" s="154"/>
      <c r="TQO16" s="154"/>
      <c r="TQP16" s="154"/>
      <c r="TQQ16" s="154"/>
      <c r="TQR16" s="154"/>
      <c r="TQS16" s="154"/>
      <c r="TQT16" s="154"/>
      <c r="TQU16" s="154"/>
      <c r="TQV16" s="154"/>
      <c r="TQW16" s="154"/>
      <c r="TQX16" s="154"/>
      <c r="TQY16" s="154"/>
      <c r="TQZ16" s="154"/>
      <c r="TRA16" s="154"/>
      <c r="TRB16" s="154"/>
      <c r="TRC16" s="154"/>
      <c r="TRD16" s="154"/>
      <c r="TRE16" s="154"/>
      <c r="TRF16" s="154"/>
      <c r="TRG16" s="154"/>
      <c r="TRH16" s="154"/>
      <c r="TRI16" s="154"/>
      <c r="TRJ16" s="154"/>
      <c r="TRK16" s="154"/>
      <c r="TRL16" s="154"/>
      <c r="TRM16" s="154"/>
      <c r="TRN16" s="154"/>
      <c r="TRO16" s="154"/>
      <c r="TRP16" s="154"/>
      <c r="TRQ16" s="154"/>
      <c r="TRR16" s="154"/>
      <c r="TRS16" s="154"/>
      <c r="TRT16" s="154"/>
      <c r="TRU16" s="154"/>
      <c r="TRV16" s="154"/>
      <c r="TRW16" s="154"/>
      <c r="TRX16" s="154"/>
      <c r="TRY16" s="154"/>
      <c r="TRZ16" s="154"/>
      <c r="TSA16" s="154"/>
      <c r="TSB16" s="154"/>
      <c r="TSC16" s="154"/>
      <c r="TSD16" s="154"/>
      <c r="TSE16" s="154"/>
      <c r="TSF16" s="154"/>
      <c r="TSG16" s="154"/>
      <c r="TSH16" s="154"/>
      <c r="TSI16" s="154"/>
      <c r="TSJ16" s="154"/>
      <c r="TSK16" s="154"/>
      <c r="TSL16" s="154"/>
      <c r="TSM16" s="154"/>
      <c r="TSN16" s="154"/>
      <c r="TSO16" s="154"/>
      <c r="TSP16" s="154"/>
      <c r="TSQ16" s="154"/>
      <c r="TSR16" s="154"/>
      <c r="TSS16" s="154"/>
      <c r="TST16" s="154"/>
      <c r="TSU16" s="154"/>
      <c r="TSV16" s="154"/>
      <c r="TSW16" s="154"/>
      <c r="TSX16" s="154"/>
      <c r="TSY16" s="154"/>
      <c r="TSZ16" s="154"/>
      <c r="TTA16" s="154"/>
      <c r="TTB16" s="154"/>
      <c r="TTC16" s="154"/>
      <c r="TTD16" s="154"/>
      <c r="TTE16" s="154"/>
      <c r="TTF16" s="154"/>
      <c r="TTG16" s="154"/>
      <c r="TTH16" s="154"/>
      <c r="TTI16" s="154"/>
      <c r="TTJ16" s="154"/>
      <c r="TTK16" s="154"/>
      <c r="TTL16" s="154"/>
      <c r="TTM16" s="154"/>
      <c r="TTN16" s="154"/>
      <c r="TTO16" s="154"/>
      <c r="TTP16" s="154"/>
      <c r="TTQ16" s="154"/>
      <c r="TTR16" s="154"/>
      <c r="TTS16" s="154"/>
      <c r="TTT16" s="154"/>
      <c r="TTU16" s="154"/>
      <c r="TTV16" s="154"/>
      <c r="TTW16" s="154"/>
      <c r="TTX16" s="154"/>
      <c r="TTY16" s="154"/>
      <c r="TTZ16" s="154"/>
      <c r="TUA16" s="154"/>
      <c r="TUB16" s="154"/>
      <c r="TUC16" s="154"/>
      <c r="TUD16" s="154"/>
      <c r="TUE16" s="154"/>
      <c r="TUF16" s="154"/>
      <c r="TUG16" s="154"/>
      <c r="TUH16" s="154"/>
      <c r="TUI16" s="154"/>
      <c r="TUJ16" s="154"/>
      <c r="TUK16" s="154"/>
      <c r="TUL16" s="154"/>
      <c r="TUM16" s="154"/>
      <c r="TUN16" s="154"/>
      <c r="TUO16" s="154"/>
      <c r="TUP16" s="154"/>
      <c r="TUQ16" s="154"/>
      <c r="TUR16" s="154"/>
      <c r="TUS16" s="154"/>
      <c r="TUT16" s="154"/>
      <c r="TUU16" s="154"/>
      <c r="TUV16" s="154"/>
      <c r="TUW16" s="154"/>
      <c r="TUX16" s="154"/>
      <c r="TUY16" s="154"/>
      <c r="TUZ16" s="154"/>
      <c r="TVA16" s="154"/>
      <c r="TVB16" s="154"/>
      <c r="TVC16" s="154"/>
      <c r="TVD16" s="154"/>
      <c r="TVE16" s="154"/>
      <c r="TVF16" s="154"/>
      <c r="TVG16" s="154"/>
      <c r="TVH16" s="154"/>
      <c r="TVI16" s="154"/>
      <c r="TVJ16" s="154"/>
      <c r="TVK16" s="154"/>
      <c r="TVL16" s="154"/>
      <c r="TVM16" s="154"/>
      <c r="TVN16" s="154"/>
      <c r="TVO16" s="154"/>
      <c r="TVP16" s="154"/>
      <c r="TVQ16" s="154"/>
      <c r="TVR16" s="154"/>
      <c r="TVS16" s="154"/>
      <c r="TVT16" s="154"/>
      <c r="TVU16" s="154"/>
      <c r="TVV16" s="154"/>
      <c r="TVW16" s="154"/>
      <c r="TVX16" s="154"/>
      <c r="TVY16" s="154"/>
      <c r="TVZ16" s="154"/>
      <c r="TWA16" s="154"/>
      <c r="TWB16" s="154"/>
      <c r="TWC16" s="154"/>
      <c r="TWD16" s="154"/>
      <c r="TWE16" s="154"/>
      <c r="TWF16" s="154"/>
      <c r="TWG16" s="154"/>
      <c r="TWH16" s="154"/>
      <c r="TWI16" s="154"/>
      <c r="TWJ16" s="154"/>
      <c r="TWK16" s="154"/>
      <c r="TWL16" s="154"/>
      <c r="TWM16" s="154"/>
      <c r="TWN16" s="154"/>
      <c r="TWO16" s="154"/>
      <c r="TWP16" s="154"/>
      <c r="TWQ16" s="154"/>
      <c r="TWR16" s="154"/>
      <c r="TWS16" s="154"/>
      <c r="TWT16" s="154"/>
      <c r="TWU16" s="154"/>
      <c r="TWV16" s="154"/>
      <c r="TWW16" s="154"/>
      <c r="TWX16" s="154"/>
      <c r="TWY16" s="154"/>
      <c r="TWZ16" s="154"/>
      <c r="TXA16" s="154"/>
      <c r="TXB16" s="154"/>
      <c r="TXC16" s="154"/>
      <c r="TXD16" s="154"/>
      <c r="TXE16" s="154"/>
      <c r="TXF16" s="154"/>
      <c r="TXG16" s="154"/>
      <c r="TXH16" s="154"/>
      <c r="TXI16" s="154"/>
      <c r="TXJ16" s="154"/>
      <c r="TXK16" s="154"/>
      <c r="TXL16" s="154"/>
      <c r="TXM16" s="154"/>
      <c r="TXN16" s="154"/>
      <c r="TXO16" s="154"/>
      <c r="TXP16" s="154"/>
      <c r="TXQ16" s="154"/>
      <c r="TXR16" s="154"/>
      <c r="TXS16" s="154"/>
      <c r="TXT16" s="154"/>
      <c r="TXU16" s="154"/>
      <c r="TXV16" s="154"/>
      <c r="TXW16" s="154"/>
      <c r="TXX16" s="154"/>
      <c r="TXY16" s="154"/>
      <c r="TXZ16" s="154"/>
      <c r="TYA16" s="154"/>
      <c r="TYB16" s="154"/>
      <c r="TYC16" s="154"/>
      <c r="TYD16" s="154"/>
      <c r="TYE16" s="154"/>
      <c r="TYF16" s="154"/>
      <c r="TYG16" s="154"/>
      <c r="TYH16" s="154"/>
      <c r="TYI16" s="154"/>
      <c r="TYJ16" s="154"/>
      <c r="TYK16" s="154"/>
      <c r="TYL16" s="154"/>
      <c r="TYM16" s="154"/>
      <c r="TYN16" s="154"/>
      <c r="TYO16" s="154"/>
      <c r="TYP16" s="154"/>
      <c r="TYQ16" s="154"/>
      <c r="TYR16" s="154"/>
      <c r="TYS16" s="154"/>
      <c r="TYT16" s="154"/>
      <c r="TYU16" s="154"/>
      <c r="TYV16" s="154"/>
      <c r="TYW16" s="154"/>
      <c r="TYX16" s="154"/>
      <c r="TYY16" s="154"/>
      <c r="TYZ16" s="154"/>
      <c r="TZA16" s="154"/>
      <c r="TZB16" s="154"/>
      <c r="TZC16" s="154"/>
      <c r="TZD16" s="154"/>
      <c r="TZE16" s="154"/>
      <c r="TZF16" s="154"/>
      <c r="TZG16" s="154"/>
      <c r="TZH16" s="154"/>
      <c r="TZI16" s="154"/>
      <c r="TZJ16" s="154"/>
      <c r="TZK16" s="154"/>
      <c r="TZL16" s="154"/>
      <c r="TZM16" s="154"/>
      <c r="TZN16" s="154"/>
      <c r="TZO16" s="154"/>
      <c r="TZP16" s="154"/>
      <c r="TZQ16" s="154"/>
      <c r="TZR16" s="154"/>
      <c r="TZS16" s="154"/>
      <c r="TZT16" s="154"/>
      <c r="TZU16" s="154"/>
      <c r="TZV16" s="154"/>
      <c r="TZW16" s="154"/>
      <c r="TZX16" s="154"/>
      <c r="TZY16" s="154"/>
      <c r="TZZ16" s="154"/>
      <c r="UAA16" s="154"/>
      <c r="UAB16" s="154"/>
      <c r="UAC16" s="154"/>
      <c r="UAD16" s="154"/>
      <c r="UAE16" s="154"/>
      <c r="UAF16" s="154"/>
      <c r="UAG16" s="154"/>
      <c r="UAH16" s="154"/>
      <c r="UAI16" s="154"/>
      <c r="UAJ16" s="154"/>
      <c r="UAK16" s="154"/>
      <c r="UAL16" s="154"/>
      <c r="UAM16" s="154"/>
      <c r="UAN16" s="154"/>
      <c r="UAO16" s="154"/>
      <c r="UAP16" s="154"/>
      <c r="UAQ16" s="154"/>
      <c r="UAR16" s="154"/>
      <c r="UAS16" s="154"/>
      <c r="UAT16" s="154"/>
      <c r="UAU16" s="154"/>
      <c r="UAV16" s="154"/>
      <c r="UAW16" s="154"/>
      <c r="UAX16" s="154"/>
      <c r="UAY16" s="154"/>
      <c r="UAZ16" s="154"/>
      <c r="UBA16" s="154"/>
      <c r="UBB16" s="154"/>
      <c r="UBC16" s="154"/>
      <c r="UBD16" s="154"/>
      <c r="UBE16" s="154"/>
      <c r="UBF16" s="154"/>
      <c r="UBG16" s="154"/>
      <c r="UBH16" s="154"/>
      <c r="UBI16" s="154"/>
      <c r="UBJ16" s="154"/>
      <c r="UBK16" s="154"/>
      <c r="UBL16" s="154"/>
      <c r="UBM16" s="154"/>
      <c r="UBN16" s="154"/>
      <c r="UBO16" s="154"/>
      <c r="UBP16" s="154"/>
      <c r="UBQ16" s="154"/>
      <c r="UBR16" s="154"/>
      <c r="UBS16" s="154"/>
      <c r="UBT16" s="154"/>
      <c r="UBU16" s="154"/>
      <c r="UBV16" s="154"/>
      <c r="UBW16" s="154"/>
      <c r="UBX16" s="154"/>
      <c r="UBY16" s="154"/>
      <c r="UBZ16" s="154"/>
      <c r="UCA16" s="154"/>
      <c r="UCB16" s="154"/>
      <c r="UCC16" s="154"/>
      <c r="UCD16" s="154"/>
      <c r="UCE16" s="154"/>
      <c r="UCF16" s="154"/>
      <c r="UCG16" s="154"/>
      <c r="UCH16" s="154"/>
      <c r="UCI16" s="154"/>
      <c r="UCJ16" s="154"/>
      <c r="UCK16" s="154"/>
      <c r="UCL16" s="154"/>
      <c r="UCM16" s="154"/>
      <c r="UCN16" s="154"/>
      <c r="UCO16" s="154"/>
      <c r="UCP16" s="154"/>
      <c r="UCQ16" s="154"/>
      <c r="UCR16" s="154"/>
      <c r="UCS16" s="154"/>
      <c r="UCT16" s="154"/>
      <c r="UCU16" s="154"/>
      <c r="UCV16" s="154"/>
      <c r="UCW16" s="154"/>
      <c r="UCX16" s="154"/>
      <c r="UCY16" s="154"/>
      <c r="UCZ16" s="154"/>
      <c r="UDA16" s="154"/>
      <c r="UDB16" s="154"/>
      <c r="UDC16" s="154"/>
      <c r="UDD16" s="154"/>
      <c r="UDE16" s="154"/>
      <c r="UDF16" s="154"/>
      <c r="UDG16" s="154"/>
      <c r="UDH16" s="154"/>
      <c r="UDI16" s="154"/>
      <c r="UDJ16" s="154"/>
      <c r="UDK16" s="154"/>
      <c r="UDL16" s="154"/>
      <c r="UDM16" s="154"/>
      <c r="UDN16" s="154"/>
      <c r="UDO16" s="154"/>
      <c r="UDP16" s="154"/>
      <c r="UDQ16" s="154"/>
      <c r="UDR16" s="154"/>
      <c r="UDS16" s="154"/>
      <c r="UDT16" s="154"/>
      <c r="UDU16" s="154"/>
      <c r="UDV16" s="154"/>
      <c r="UDW16" s="154"/>
      <c r="UDX16" s="154"/>
      <c r="UDY16" s="154"/>
      <c r="UDZ16" s="154"/>
      <c r="UEA16" s="154"/>
      <c r="UEB16" s="154"/>
      <c r="UEC16" s="154"/>
      <c r="UED16" s="154"/>
      <c r="UEE16" s="154"/>
      <c r="UEF16" s="154"/>
      <c r="UEG16" s="154"/>
      <c r="UEH16" s="154"/>
      <c r="UEI16" s="154"/>
      <c r="UEJ16" s="154"/>
      <c r="UEK16" s="154"/>
      <c r="UEL16" s="154"/>
      <c r="UEM16" s="154"/>
      <c r="UEN16" s="154"/>
      <c r="UEO16" s="154"/>
      <c r="UEP16" s="154"/>
      <c r="UEQ16" s="154"/>
      <c r="UER16" s="154"/>
      <c r="UES16" s="154"/>
      <c r="UET16" s="154"/>
      <c r="UEU16" s="154"/>
      <c r="UEV16" s="154"/>
      <c r="UEW16" s="154"/>
      <c r="UEX16" s="154"/>
      <c r="UEY16" s="154"/>
      <c r="UEZ16" s="154"/>
      <c r="UFA16" s="154"/>
      <c r="UFB16" s="154"/>
      <c r="UFC16" s="154"/>
      <c r="UFD16" s="154"/>
      <c r="UFE16" s="154"/>
      <c r="UFF16" s="154"/>
      <c r="UFG16" s="154"/>
      <c r="UFH16" s="154"/>
      <c r="UFI16" s="154"/>
      <c r="UFJ16" s="154"/>
      <c r="UFK16" s="154"/>
      <c r="UFL16" s="154"/>
      <c r="UFM16" s="154"/>
      <c r="UFN16" s="154"/>
      <c r="UFO16" s="154"/>
      <c r="UFP16" s="154"/>
      <c r="UFQ16" s="154"/>
      <c r="UFR16" s="154"/>
      <c r="UFS16" s="154"/>
      <c r="UFT16" s="154"/>
      <c r="UFU16" s="154"/>
      <c r="UFV16" s="154"/>
      <c r="UFW16" s="154"/>
      <c r="UFX16" s="154"/>
      <c r="UFY16" s="154"/>
      <c r="UFZ16" s="154"/>
      <c r="UGA16" s="154"/>
      <c r="UGB16" s="154"/>
      <c r="UGC16" s="154"/>
      <c r="UGD16" s="154"/>
      <c r="UGE16" s="154"/>
      <c r="UGF16" s="154"/>
      <c r="UGG16" s="154"/>
      <c r="UGH16" s="154"/>
      <c r="UGI16" s="154"/>
      <c r="UGJ16" s="154"/>
      <c r="UGK16" s="154"/>
      <c r="UGL16" s="154"/>
      <c r="UGM16" s="154"/>
      <c r="UGN16" s="154"/>
      <c r="UGO16" s="154"/>
      <c r="UGP16" s="154"/>
      <c r="UGQ16" s="154"/>
      <c r="UGR16" s="154"/>
      <c r="UGS16" s="154"/>
      <c r="UGT16" s="154"/>
      <c r="UGU16" s="154"/>
      <c r="UGV16" s="154"/>
      <c r="UGW16" s="154"/>
      <c r="UGX16" s="154"/>
      <c r="UGY16" s="154"/>
      <c r="UGZ16" s="154"/>
      <c r="UHA16" s="154"/>
      <c r="UHB16" s="154"/>
      <c r="UHC16" s="154"/>
      <c r="UHD16" s="154"/>
      <c r="UHE16" s="154"/>
      <c r="UHF16" s="154"/>
      <c r="UHG16" s="154"/>
      <c r="UHH16" s="154"/>
      <c r="UHI16" s="154"/>
      <c r="UHJ16" s="154"/>
      <c r="UHK16" s="154"/>
      <c r="UHL16" s="154"/>
      <c r="UHM16" s="154"/>
      <c r="UHN16" s="154"/>
      <c r="UHO16" s="154"/>
      <c r="UHP16" s="154"/>
      <c r="UHQ16" s="154"/>
      <c r="UHR16" s="154"/>
      <c r="UHS16" s="154"/>
      <c r="UHT16" s="154"/>
      <c r="UHU16" s="154"/>
      <c r="UHV16" s="154"/>
      <c r="UHW16" s="154"/>
      <c r="UHX16" s="154"/>
      <c r="UHY16" s="154"/>
      <c r="UHZ16" s="154"/>
      <c r="UIA16" s="154"/>
      <c r="UIB16" s="154"/>
      <c r="UIC16" s="154"/>
      <c r="UID16" s="154"/>
      <c r="UIE16" s="154"/>
      <c r="UIF16" s="154"/>
      <c r="UIG16" s="154"/>
      <c r="UIH16" s="154"/>
      <c r="UII16" s="154"/>
      <c r="UIJ16" s="154"/>
      <c r="UIK16" s="154"/>
      <c r="UIL16" s="154"/>
      <c r="UIM16" s="154"/>
      <c r="UIN16" s="154"/>
      <c r="UIO16" s="154"/>
      <c r="UIP16" s="154"/>
      <c r="UIQ16" s="154"/>
      <c r="UIR16" s="154"/>
      <c r="UIS16" s="154"/>
      <c r="UIT16" s="154"/>
      <c r="UIU16" s="154"/>
      <c r="UIV16" s="154"/>
      <c r="UIW16" s="154"/>
      <c r="UIX16" s="154"/>
      <c r="UIY16" s="154"/>
      <c r="UIZ16" s="154"/>
      <c r="UJA16" s="154"/>
      <c r="UJB16" s="154"/>
      <c r="UJC16" s="154"/>
      <c r="UJD16" s="154"/>
      <c r="UJE16" s="154"/>
      <c r="UJF16" s="154"/>
      <c r="UJG16" s="154"/>
      <c r="UJH16" s="154"/>
      <c r="UJI16" s="154"/>
      <c r="UJJ16" s="154"/>
      <c r="UJK16" s="154"/>
      <c r="UJL16" s="154"/>
      <c r="UJM16" s="154"/>
      <c r="UJN16" s="154"/>
      <c r="UJO16" s="154"/>
      <c r="UJP16" s="154"/>
      <c r="UJQ16" s="154"/>
      <c r="UJR16" s="154"/>
      <c r="UJS16" s="154"/>
      <c r="UJT16" s="154"/>
      <c r="UJU16" s="154"/>
      <c r="UJV16" s="154"/>
      <c r="UJW16" s="154"/>
      <c r="UJX16" s="154"/>
      <c r="UJY16" s="154"/>
      <c r="UJZ16" s="154"/>
      <c r="UKA16" s="154"/>
      <c r="UKB16" s="154"/>
      <c r="UKC16" s="154"/>
      <c r="UKD16" s="154"/>
      <c r="UKE16" s="154"/>
      <c r="UKF16" s="154"/>
      <c r="UKG16" s="154"/>
      <c r="UKH16" s="154"/>
      <c r="UKI16" s="154"/>
      <c r="UKJ16" s="154"/>
      <c r="UKK16" s="154"/>
      <c r="UKL16" s="154"/>
      <c r="UKM16" s="154"/>
      <c r="UKN16" s="154"/>
      <c r="UKO16" s="154"/>
      <c r="UKP16" s="154"/>
      <c r="UKQ16" s="154"/>
      <c r="UKR16" s="154"/>
      <c r="UKS16" s="154"/>
      <c r="UKT16" s="154"/>
      <c r="UKU16" s="154"/>
      <c r="UKV16" s="154"/>
      <c r="UKW16" s="154"/>
      <c r="UKX16" s="154"/>
      <c r="UKY16" s="154"/>
      <c r="UKZ16" s="154"/>
      <c r="ULA16" s="154"/>
      <c r="ULB16" s="154"/>
      <c r="ULC16" s="154"/>
      <c r="ULD16" s="154"/>
      <c r="ULE16" s="154"/>
      <c r="ULF16" s="154"/>
      <c r="ULG16" s="154"/>
      <c r="ULH16" s="154"/>
      <c r="ULI16" s="154"/>
      <c r="ULJ16" s="154"/>
      <c r="ULK16" s="154"/>
      <c r="ULL16" s="154"/>
      <c r="ULM16" s="154"/>
      <c r="ULN16" s="154"/>
      <c r="ULO16" s="154"/>
      <c r="ULP16" s="154"/>
      <c r="ULQ16" s="154"/>
      <c r="ULR16" s="154"/>
      <c r="ULS16" s="154"/>
      <c r="ULT16" s="154"/>
      <c r="ULU16" s="154"/>
      <c r="ULV16" s="154"/>
      <c r="ULW16" s="154"/>
      <c r="ULX16" s="154"/>
      <c r="ULY16" s="154"/>
      <c r="ULZ16" s="154"/>
      <c r="UMA16" s="154"/>
      <c r="UMB16" s="154"/>
      <c r="UMC16" s="154"/>
      <c r="UMD16" s="154"/>
      <c r="UME16" s="154"/>
      <c r="UMF16" s="154"/>
      <c r="UMG16" s="154"/>
      <c r="UMH16" s="154"/>
      <c r="UMI16" s="154"/>
      <c r="UMJ16" s="154"/>
      <c r="UMK16" s="154"/>
      <c r="UML16" s="154"/>
      <c r="UMM16" s="154"/>
      <c r="UMN16" s="154"/>
      <c r="UMO16" s="154"/>
      <c r="UMP16" s="154"/>
      <c r="UMQ16" s="154"/>
      <c r="UMR16" s="154"/>
      <c r="UMS16" s="154"/>
      <c r="UMT16" s="154"/>
      <c r="UMU16" s="154"/>
      <c r="UMV16" s="154"/>
      <c r="UMW16" s="154"/>
      <c r="UMX16" s="154"/>
      <c r="UMY16" s="154"/>
      <c r="UMZ16" s="154"/>
      <c r="UNA16" s="154"/>
      <c r="UNB16" s="154"/>
      <c r="UNC16" s="154"/>
      <c r="UND16" s="154"/>
      <c r="UNE16" s="154"/>
      <c r="UNF16" s="154"/>
      <c r="UNG16" s="154"/>
      <c r="UNH16" s="154"/>
      <c r="UNI16" s="154"/>
      <c r="UNJ16" s="154"/>
      <c r="UNK16" s="154"/>
      <c r="UNL16" s="154"/>
      <c r="UNM16" s="154"/>
      <c r="UNN16" s="154"/>
      <c r="UNO16" s="154"/>
      <c r="UNP16" s="154"/>
      <c r="UNQ16" s="154"/>
      <c r="UNR16" s="154"/>
      <c r="UNS16" s="154"/>
      <c r="UNT16" s="154"/>
      <c r="UNU16" s="154"/>
      <c r="UNV16" s="154"/>
      <c r="UNW16" s="154"/>
      <c r="UNX16" s="154"/>
      <c r="UNY16" s="154"/>
      <c r="UNZ16" s="154"/>
      <c r="UOA16" s="154"/>
      <c r="UOB16" s="154"/>
      <c r="UOC16" s="154"/>
      <c r="UOD16" s="154"/>
      <c r="UOE16" s="154"/>
      <c r="UOF16" s="154"/>
      <c r="UOG16" s="154"/>
      <c r="UOH16" s="154"/>
      <c r="UOI16" s="154"/>
      <c r="UOJ16" s="154"/>
      <c r="UOK16" s="154"/>
      <c r="UOL16" s="154"/>
      <c r="UOM16" s="154"/>
      <c r="UON16" s="154"/>
      <c r="UOO16" s="154"/>
      <c r="UOP16" s="154"/>
      <c r="UOQ16" s="154"/>
      <c r="UOR16" s="154"/>
      <c r="UOS16" s="154"/>
      <c r="UOT16" s="154"/>
      <c r="UOU16" s="154"/>
      <c r="UOV16" s="154"/>
      <c r="UOW16" s="154"/>
      <c r="UOX16" s="154"/>
      <c r="UOY16" s="154"/>
      <c r="UOZ16" s="154"/>
      <c r="UPA16" s="154"/>
      <c r="UPB16" s="154"/>
      <c r="UPC16" s="154"/>
      <c r="UPD16" s="154"/>
      <c r="UPE16" s="154"/>
      <c r="UPF16" s="154"/>
      <c r="UPG16" s="154"/>
      <c r="UPH16" s="154"/>
      <c r="UPI16" s="154"/>
      <c r="UPJ16" s="154"/>
      <c r="UPK16" s="154"/>
      <c r="UPL16" s="154"/>
      <c r="UPM16" s="154"/>
      <c r="UPN16" s="154"/>
      <c r="UPO16" s="154"/>
      <c r="UPP16" s="154"/>
      <c r="UPQ16" s="154"/>
      <c r="UPR16" s="154"/>
      <c r="UPS16" s="154"/>
      <c r="UPT16" s="154"/>
      <c r="UPU16" s="154"/>
      <c r="UPV16" s="154"/>
      <c r="UPW16" s="154"/>
      <c r="UPX16" s="154"/>
      <c r="UPY16" s="154"/>
      <c r="UPZ16" s="154"/>
      <c r="UQA16" s="154"/>
      <c r="UQB16" s="154"/>
      <c r="UQC16" s="154"/>
      <c r="UQD16" s="154"/>
      <c r="UQE16" s="154"/>
      <c r="UQF16" s="154"/>
      <c r="UQG16" s="154"/>
      <c r="UQH16" s="154"/>
      <c r="UQI16" s="154"/>
      <c r="UQJ16" s="154"/>
      <c r="UQK16" s="154"/>
      <c r="UQL16" s="154"/>
      <c r="UQM16" s="154"/>
      <c r="UQN16" s="154"/>
      <c r="UQO16" s="154"/>
      <c r="UQP16" s="154"/>
      <c r="UQQ16" s="154"/>
      <c r="UQR16" s="154"/>
      <c r="UQS16" s="154"/>
      <c r="UQT16" s="154"/>
      <c r="UQU16" s="154"/>
      <c r="UQV16" s="154"/>
      <c r="UQW16" s="154"/>
      <c r="UQX16" s="154"/>
      <c r="UQY16" s="154"/>
      <c r="UQZ16" s="154"/>
      <c r="URA16" s="154"/>
      <c r="URB16" s="154"/>
      <c r="URC16" s="154"/>
      <c r="URD16" s="154"/>
      <c r="URE16" s="154"/>
      <c r="URF16" s="154"/>
      <c r="URG16" s="154"/>
      <c r="URH16" s="154"/>
      <c r="URI16" s="154"/>
      <c r="URJ16" s="154"/>
      <c r="URK16" s="154"/>
      <c r="URL16" s="154"/>
      <c r="URM16" s="154"/>
      <c r="URN16" s="154"/>
      <c r="URO16" s="154"/>
      <c r="URP16" s="154"/>
      <c r="URQ16" s="154"/>
      <c r="URR16" s="154"/>
      <c r="URS16" s="154"/>
      <c r="URT16" s="154"/>
      <c r="URU16" s="154"/>
      <c r="URV16" s="154"/>
      <c r="URW16" s="154"/>
      <c r="URX16" s="154"/>
      <c r="URY16" s="154"/>
      <c r="URZ16" s="154"/>
      <c r="USA16" s="154"/>
      <c r="USB16" s="154"/>
      <c r="USC16" s="154"/>
      <c r="USD16" s="154"/>
      <c r="USE16" s="154"/>
      <c r="USF16" s="154"/>
      <c r="USG16" s="154"/>
      <c r="USH16" s="154"/>
      <c r="USI16" s="154"/>
      <c r="USJ16" s="154"/>
      <c r="USK16" s="154"/>
      <c r="USL16" s="154"/>
      <c r="USM16" s="154"/>
      <c r="USN16" s="154"/>
      <c r="USO16" s="154"/>
      <c r="USP16" s="154"/>
      <c r="USQ16" s="154"/>
      <c r="USR16" s="154"/>
      <c r="USS16" s="154"/>
      <c r="UST16" s="154"/>
      <c r="USU16" s="154"/>
      <c r="USV16" s="154"/>
      <c r="USW16" s="154"/>
      <c r="USX16" s="154"/>
      <c r="USY16" s="154"/>
      <c r="USZ16" s="154"/>
      <c r="UTA16" s="154"/>
      <c r="UTB16" s="154"/>
      <c r="UTC16" s="154"/>
      <c r="UTD16" s="154"/>
      <c r="UTE16" s="154"/>
      <c r="UTF16" s="154"/>
      <c r="UTG16" s="154"/>
      <c r="UTH16" s="154"/>
      <c r="UTI16" s="154"/>
      <c r="UTJ16" s="154"/>
      <c r="UTK16" s="154"/>
      <c r="UTL16" s="154"/>
      <c r="UTM16" s="154"/>
      <c r="UTN16" s="154"/>
      <c r="UTO16" s="154"/>
      <c r="UTP16" s="154"/>
      <c r="UTQ16" s="154"/>
      <c r="UTR16" s="154"/>
      <c r="UTS16" s="154"/>
      <c r="UTT16" s="154"/>
      <c r="UTU16" s="154"/>
      <c r="UTV16" s="154"/>
      <c r="UTW16" s="154"/>
      <c r="UTX16" s="154"/>
      <c r="UTY16" s="154"/>
      <c r="UTZ16" s="154"/>
      <c r="UUA16" s="154"/>
      <c r="UUB16" s="154"/>
      <c r="UUC16" s="154"/>
      <c r="UUD16" s="154"/>
      <c r="UUE16" s="154"/>
      <c r="UUF16" s="154"/>
      <c r="UUG16" s="154"/>
      <c r="UUH16" s="154"/>
      <c r="UUI16" s="154"/>
      <c r="UUJ16" s="154"/>
      <c r="UUK16" s="154"/>
      <c r="UUL16" s="154"/>
      <c r="UUM16" s="154"/>
      <c r="UUN16" s="154"/>
      <c r="UUO16" s="154"/>
      <c r="UUP16" s="154"/>
      <c r="UUQ16" s="154"/>
      <c r="UUR16" s="154"/>
      <c r="UUS16" s="154"/>
      <c r="UUT16" s="154"/>
      <c r="UUU16" s="154"/>
      <c r="UUV16" s="154"/>
      <c r="UUW16" s="154"/>
      <c r="UUX16" s="154"/>
      <c r="UUY16" s="154"/>
      <c r="UUZ16" s="154"/>
      <c r="UVA16" s="154"/>
      <c r="UVB16" s="154"/>
      <c r="UVC16" s="154"/>
      <c r="UVD16" s="154"/>
      <c r="UVE16" s="154"/>
      <c r="UVF16" s="154"/>
      <c r="UVG16" s="154"/>
      <c r="UVH16" s="154"/>
      <c r="UVI16" s="154"/>
      <c r="UVJ16" s="154"/>
      <c r="UVK16" s="154"/>
      <c r="UVL16" s="154"/>
      <c r="UVM16" s="154"/>
      <c r="UVN16" s="154"/>
      <c r="UVO16" s="154"/>
      <c r="UVP16" s="154"/>
      <c r="UVQ16" s="154"/>
      <c r="UVR16" s="154"/>
      <c r="UVS16" s="154"/>
      <c r="UVT16" s="154"/>
      <c r="UVU16" s="154"/>
      <c r="UVV16" s="154"/>
      <c r="UVW16" s="154"/>
      <c r="UVX16" s="154"/>
      <c r="UVY16" s="154"/>
      <c r="UVZ16" s="154"/>
      <c r="UWA16" s="154"/>
      <c r="UWB16" s="154"/>
      <c r="UWC16" s="154"/>
      <c r="UWD16" s="154"/>
      <c r="UWE16" s="154"/>
      <c r="UWF16" s="154"/>
      <c r="UWG16" s="154"/>
      <c r="UWH16" s="154"/>
      <c r="UWI16" s="154"/>
      <c r="UWJ16" s="154"/>
      <c r="UWK16" s="154"/>
      <c r="UWL16" s="154"/>
      <c r="UWM16" s="154"/>
      <c r="UWN16" s="154"/>
      <c r="UWO16" s="154"/>
      <c r="UWP16" s="154"/>
      <c r="UWQ16" s="154"/>
      <c r="UWR16" s="154"/>
      <c r="UWS16" s="154"/>
      <c r="UWT16" s="154"/>
      <c r="UWU16" s="154"/>
      <c r="UWV16" s="154"/>
      <c r="UWW16" s="154"/>
      <c r="UWX16" s="154"/>
      <c r="UWY16" s="154"/>
      <c r="UWZ16" s="154"/>
      <c r="UXA16" s="154"/>
      <c r="UXB16" s="154"/>
      <c r="UXC16" s="154"/>
      <c r="UXD16" s="154"/>
      <c r="UXE16" s="154"/>
      <c r="UXF16" s="154"/>
      <c r="UXG16" s="154"/>
      <c r="UXH16" s="154"/>
      <c r="UXI16" s="154"/>
      <c r="UXJ16" s="154"/>
      <c r="UXK16" s="154"/>
      <c r="UXL16" s="154"/>
      <c r="UXM16" s="154"/>
      <c r="UXN16" s="154"/>
      <c r="UXO16" s="154"/>
      <c r="UXP16" s="154"/>
      <c r="UXQ16" s="154"/>
      <c r="UXR16" s="154"/>
      <c r="UXS16" s="154"/>
      <c r="UXT16" s="154"/>
      <c r="UXU16" s="154"/>
      <c r="UXV16" s="154"/>
      <c r="UXW16" s="154"/>
      <c r="UXX16" s="154"/>
      <c r="UXY16" s="154"/>
      <c r="UXZ16" s="154"/>
      <c r="UYA16" s="154"/>
      <c r="UYB16" s="154"/>
      <c r="UYC16" s="154"/>
      <c r="UYD16" s="154"/>
      <c r="UYE16" s="154"/>
      <c r="UYF16" s="154"/>
      <c r="UYG16" s="154"/>
      <c r="UYH16" s="154"/>
      <c r="UYI16" s="154"/>
      <c r="UYJ16" s="154"/>
      <c r="UYK16" s="154"/>
      <c r="UYL16" s="154"/>
      <c r="UYM16" s="154"/>
      <c r="UYN16" s="154"/>
      <c r="UYO16" s="154"/>
      <c r="UYP16" s="154"/>
      <c r="UYQ16" s="154"/>
      <c r="UYR16" s="154"/>
      <c r="UYS16" s="154"/>
      <c r="UYT16" s="154"/>
      <c r="UYU16" s="154"/>
      <c r="UYV16" s="154"/>
      <c r="UYW16" s="154"/>
      <c r="UYX16" s="154"/>
      <c r="UYY16" s="154"/>
      <c r="UYZ16" s="154"/>
      <c r="UZA16" s="154"/>
      <c r="UZB16" s="154"/>
      <c r="UZC16" s="154"/>
      <c r="UZD16" s="154"/>
      <c r="UZE16" s="154"/>
      <c r="UZF16" s="154"/>
      <c r="UZG16" s="154"/>
      <c r="UZH16" s="154"/>
      <c r="UZI16" s="154"/>
      <c r="UZJ16" s="154"/>
      <c r="UZK16" s="154"/>
      <c r="UZL16" s="154"/>
      <c r="UZM16" s="154"/>
      <c r="UZN16" s="154"/>
      <c r="UZO16" s="154"/>
      <c r="UZP16" s="154"/>
      <c r="UZQ16" s="154"/>
      <c r="UZR16" s="154"/>
      <c r="UZS16" s="154"/>
      <c r="UZT16" s="154"/>
      <c r="UZU16" s="154"/>
      <c r="UZV16" s="154"/>
      <c r="UZW16" s="154"/>
      <c r="UZX16" s="154"/>
      <c r="UZY16" s="154"/>
      <c r="UZZ16" s="154"/>
      <c r="VAA16" s="154"/>
      <c r="VAB16" s="154"/>
      <c r="VAC16" s="154"/>
      <c r="VAD16" s="154"/>
      <c r="VAE16" s="154"/>
      <c r="VAF16" s="154"/>
      <c r="VAG16" s="154"/>
      <c r="VAH16" s="154"/>
      <c r="VAI16" s="154"/>
      <c r="VAJ16" s="154"/>
      <c r="VAK16" s="154"/>
      <c r="VAL16" s="154"/>
      <c r="VAM16" s="154"/>
      <c r="VAN16" s="154"/>
      <c r="VAO16" s="154"/>
      <c r="VAP16" s="154"/>
      <c r="VAQ16" s="154"/>
      <c r="VAR16" s="154"/>
      <c r="VAS16" s="154"/>
      <c r="VAT16" s="154"/>
      <c r="VAU16" s="154"/>
      <c r="VAV16" s="154"/>
      <c r="VAW16" s="154"/>
      <c r="VAX16" s="154"/>
      <c r="VAY16" s="154"/>
      <c r="VAZ16" s="154"/>
      <c r="VBA16" s="154"/>
      <c r="VBB16" s="154"/>
      <c r="VBC16" s="154"/>
      <c r="VBD16" s="154"/>
      <c r="VBE16" s="154"/>
      <c r="VBF16" s="154"/>
      <c r="VBG16" s="154"/>
      <c r="VBH16" s="154"/>
      <c r="VBI16" s="154"/>
      <c r="VBJ16" s="154"/>
      <c r="VBK16" s="154"/>
      <c r="VBL16" s="154"/>
      <c r="VBM16" s="154"/>
      <c r="VBN16" s="154"/>
      <c r="VBO16" s="154"/>
      <c r="VBP16" s="154"/>
      <c r="VBQ16" s="154"/>
      <c r="VBR16" s="154"/>
      <c r="VBS16" s="154"/>
      <c r="VBT16" s="154"/>
      <c r="VBU16" s="154"/>
      <c r="VBV16" s="154"/>
      <c r="VBW16" s="154"/>
      <c r="VBX16" s="154"/>
      <c r="VBY16" s="154"/>
      <c r="VBZ16" s="154"/>
      <c r="VCA16" s="154"/>
      <c r="VCB16" s="154"/>
      <c r="VCC16" s="154"/>
      <c r="VCD16" s="154"/>
      <c r="VCE16" s="154"/>
      <c r="VCF16" s="154"/>
      <c r="VCG16" s="154"/>
      <c r="VCH16" s="154"/>
      <c r="VCI16" s="154"/>
      <c r="VCJ16" s="154"/>
      <c r="VCK16" s="154"/>
      <c r="VCL16" s="154"/>
      <c r="VCM16" s="154"/>
      <c r="VCN16" s="154"/>
      <c r="VCO16" s="154"/>
      <c r="VCP16" s="154"/>
      <c r="VCQ16" s="154"/>
      <c r="VCR16" s="154"/>
      <c r="VCS16" s="154"/>
      <c r="VCT16" s="154"/>
      <c r="VCU16" s="154"/>
      <c r="VCV16" s="154"/>
      <c r="VCW16" s="154"/>
      <c r="VCX16" s="154"/>
      <c r="VCY16" s="154"/>
      <c r="VCZ16" s="154"/>
      <c r="VDA16" s="154"/>
      <c r="VDB16" s="154"/>
      <c r="VDC16" s="154"/>
      <c r="VDD16" s="154"/>
      <c r="VDE16" s="154"/>
      <c r="VDF16" s="154"/>
      <c r="VDG16" s="154"/>
      <c r="VDH16" s="154"/>
      <c r="VDI16" s="154"/>
      <c r="VDJ16" s="154"/>
      <c r="VDK16" s="154"/>
      <c r="VDL16" s="154"/>
      <c r="VDM16" s="154"/>
      <c r="VDN16" s="154"/>
      <c r="VDO16" s="154"/>
      <c r="VDP16" s="154"/>
      <c r="VDQ16" s="154"/>
      <c r="VDR16" s="154"/>
      <c r="VDS16" s="154"/>
      <c r="VDT16" s="154"/>
      <c r="VDU16" s="154"/>
      <c r="VDV16" s="154"/>
      <c r="VDW16" s="154"/>
      <c r="VDX16" s="154"/>
      <c r="VDY16" s="154"/>
      <c r="VDZ16" s="154"/>
      <c r="VEA16" s="154"/>
      <c r="VEB16" s="154"/>
      <c r="VEC16" s="154"/>
      <c r="VED16" s="154"/>
      <c r="VEE16" s="154"/>
      <c r="VEF16" s="154"/>
      <c r="VEG16" s="154"/>
      <c r="VEH16" s="154"/>
      <c r="VEI16" s="154"/>
      <c r="VEJ16" s="154"/>
      <c r="VEK16" s="154"/>
      <c r="VEL16" s="154"/>
      <c r="VEM16" s="154"/>
      <c r="VEN16" s="154"/>
      <c r="VEO16" s="154"/>
      <c r="VEP16" s="154"/>
      <c r="VEQ16" s="154"/>
      <c r="VER16" s="154"/>
      <c r="VES16" s="154"/>
      <c r="VET16" s="154"/>
      <c r="VEU16" s="154"/>
      <c r="VEV16" s="154"/>
      <c r="VEW16" s="154"/>
      <c r="VEX16" s="154"/>
      <c r="VEY16" s="154"/>
      <c r="VEZ16" s="154"/>
      <c r="VFA16" s="154"/>
      <c r="VFB16" s="154"/>
      <c r="VFC16" s="154"/>
      <c r="VFD16" s="154"/>
      <c r="VFE16" s="154"/>
      <c r="VFF16" s="154"/>
      <c r="VFG16" s="154"/>
      <c r="VFH16" s="154"/>
      <c r="VFI16" s="154"/>
      <c r="VFJ16" s="154"/>
      <c r="VFK16" s="154"/>
      <c r="VFL16" s="154"/>
      <c r="VFM16" s="154"/>
      <c r="VFN16" s="154"/>
      <c r="VFO16" s="154"/>
      <c r="VFP16" s="154"/>
      <c r="VFQ16" s="154"/>
      <c r="VFR16" s="154"/>
      <c r="VFS16" s="154"/>
      <c r="VFT16" s="154"/>
      <c r="VFU16" s="154"/>
      <c r="VFV16" s="154"/>
      <c r="VFW16" s="154"/>
      <c r="VFX16" s="154"/>
      <c r="VFY16" s="154"/>
      <c r="VFZ16" s="154"/>
      <c r="VGA16" s="154"/>
      <c r="VGB16" s="154"/>
      <c r="VGC16" s="154"/>
      <c r="VGD16" s="154"/>
      <c r="VGE16" s="154"/>
      <c r="VGF16" s="154"/>
      <c r="VGG16" s="154"/>
      <c r="VGH16" s="154"/>
      <c r="VGI16" s="154"/>
      <c r="VGJ16" s="154"/>
      <c r="VGK16" s="154"/>
      <c r="VGL16" s="154"/>
      <c r="VGM16" s="154"/>
      <c r="VGN16" s="154"/>
      <c r="VGO16" s="154"/>
      <c r="VGP16" s="154"/>
      <c r="VGQ16" s="154"/>
      <c r="VGR16" s="154"/>
      <c r="VGS16" s="154"/>
      <c r="VGT16" s="154"/>
      <c r="VGU16" s="154"/>
      <c r="VGV16" s="154"/>
      <c r="VGW16" s="154"/>
      <c r="VGX16" s="154"/>
      <c r="VGY16" s="154"/>
      <c r="VGZ16" s="154"/>
      <c r="VHA16" s="154"/>
      <c r="VHB16" s="154"/>
      <c r="VHC16" s="154"/>
      <c r="VHD16" s="154"/>
      <c r="VHE16" s="154"/>
      <c r="VHF16" s="154"/>
      <c r="VHG16" s="154"/>
      <c r="VHH16" s="154"/>
      <c r="VHI16" s="154"/>
      <c r="VHJ16" s="154"/>
      <c r="VHK16" s="154"/>
      <c r="VHL16" s="154"/>
      <c r="VHM16" s="154"/>
      <c r="VHN16" s="154"/>
      <c r="VHO16" s="154"/>
      <c r="VHP16" s="154"/>
      <c r="VHQ16" s="154"/>
      <c r="VHR16" s="154"/>
      <c r="VHS16" s="154"/>
      <c r="VHT16" s="154"/>
      <c r="VHU16" s="154"/>
      <c r="VHV16" s="154"/>
      <c r="VHW16" s="154"/>
      <c r="VHX16" s="154"/>
      <c r="VHY16" s="154"/>
      <c r="VHZ16" s="154"/>
      <c r="VIA16" s="154"/>
      <c r="VIB16" s="154"/>
      <c r="VIC16" s="154"/>
      <c r="VID16" s="154"/>
      <c r="VIE16" s="154"/>
      <c r="VIF16" s="154"/>
      <c r="VIG16" s="154"/>
      <c r="VIH16" s="154"/>
      <c r="VII16" s="154"/>
      <c r="VIJ16" s="154"/>
      <c r="VIK16" s="154"/>
      <c r="VIL16" s="154"/>
      <c r="VIM16" s="154"/>
      <c r="VIN16" s="154"/>
      <c r="VIO16" s="154"/>
      <c r="VIP16" s="154"/>
      <c r="VIQ16" s="154"/>
      <c r="VIR16" s="154"/>
      <c r="VIS16" s="154"/>
      <c r="VIT16" s="154"/>
      <c r="VIU16" s="154"/>
      <c r="VIV16" s="154"/>
      <c r="VIW16" s="154"/>
      <c r="VIX16" s="154"/>
      <c r="VIY16" s="154"/>
      <c r="VIZ16" s="154"/>
      <c r="VJA16" s="154"/>
      <c r="VJB16" s="154"/>
      <c r="VJC16" s="154"/>
      <c r="VJD16" s="154"/>
      <c r="VJE16" s="154"/>
      <c r="VJF16" s="154"/>
      <c r="VJG16" s="154"/>
      <c r="VJH16" s="154"/>
      <c r="VJI16" s="154"/>
      <c r="VJJ16" s="154"/>
      <c r="VJK16" s="154"/>
      <c r="VJL16" s="154"/>
      <c r="VJM16" s="154"/>
      <c r="VJN16" s="154"/>
      <c r="VJO16" s="154"/>
      <c r="VJP16" s="154"/>
      <c r="VJQ16" s="154"/>
      <c r="VJR16" s="154"/>
      <c r="VJS16" s="154"/>
      <c r="VJT16" s="154"/>
      <c r="VJU16" s="154"/>
      <c r="VJV16" s="154"/>
      <c r="VJW16" s="154"/>
      <c r="VJX16" s="154"/>
      <c r="VJY16" s="154"/>
      <c r="VJZ16" s="154"/>
      <c r="VKA16" s="154"/>
      <c r="VKB16" s="154"/>
      <c r="VKC16" s="154"/>
      <c r="VKD16" s="154"/>
      <c r="VKE16" s="154"/>
      <c r="VKF16" s="154"/>
      <c r="VKG16" s="154"/>
      <c r="VKH16" s="154"/>
      <c r="VKI16" s="154"/>
      <c r="VKJ16" s="154"/>
      <c r="VKK16" s="154"/>
      <c r="VKL16" s="154"/>
      <c r="VKM16" s="154"/>
      <c r="VKN16" s="154"/>
      <c r="VKO16" s="154"/>
      <c r="VKP16" s="154"/>
      <c r="VKQ16" s="154"/>
      <c r="VKR16" s="154"/>
      <c r="VKS16" s="154"/>
      <c r="VKT16" s="154"/>
      <c r="VKU16" s="154"/>
      <c r="VKV16" s="154"/>
      <c r="VKW16" s="154"/>
      <c r="VKX16" s="154"/>
      <c r="VKY16" s="154"/>
      <c r="VKZ16" s="154"/>
      <c r="VLA16" s="154"/>
      <c r="VLB16" s="154"/>
      <c r="VLC16" s="154"/>
      <c r="VLD16" s="154"/>
      <c r="VLE16" s="154"/>
      <c r="VLF16" s="154"/>
      <c r="VLG16" s="154"/>
      <c r="VLH16" s="154"/>
      <c r="VLI16" s="154"/>
      <c r="VLJ16" s="154"/>
      <c r="VLK16" s="154"/>
      <c r="VLL16" s="154"/>
      <c r="VLM16" s="154"/>
      <c r="VLN16" s="154"/>
      <c r="VLO16" s="154"/>
      <c r="VLP16" s="154"/>
      <c r="VLQ16" s="154"/>
      <c r="VLR16" s="154"/>
      <c r="VLS16" s="154"/>
      <c r="VLT16" s="154"/>
      <c r="VLU16" s="154"/>
      <c r="VLV16" s="154"/>
      <c r="VLW16" s="154"/>
      <c r="VLX16" s="154"/>
      <c r="VLY16" s="154"/>
      <c r="VLZ16" s="154"/>
      <c r="VMA16" s="154"/>
      <c r="VMB16" s="154"/>
      <c r="VMC16" s="154"/>
      <c r="VMD16" s="154"/>
      <c r="VME16" s="154"/>
      <c r="VMF16" s="154"/>
      <c r="VMG16" s="154"/>
      <c r="VMH16" s="154"/>
      <c r="VMI16" s="154"/>
      <c r="VMJ16" s="154"/>
      <c r="VMK16" s="154"/>
      <c r="VML16" s="154"/>
      <c r="VMM16" s="154"/>
      <c r="VMN16" s="154"/>
      <c r="VMO16" s="154"/>
      <c r="VMP16" s="154"/>
      <c r="VMQ16" s="154"/>
      <c r="VMR16" s="154"/>
      <c r="VMS16" s="154"/>
      <c r="VMT16" s="154"/>
      <c r="VMU16" s="154"/>
      <c r="VMV16" s="154"/>
      <c r="VMW16" s="154"/>
      <c r="VMX16" s="154"/>
      <c r="VMY16" s="154"/>
      <c r="VMZ16" s="154"/>
      <c r="VNA16" s="154"/>
      <c r="VNB16" s="154"/>
      <c r="VNC16" s="154"/>
      <c r="VND16" s="154"/>
      <c r="VNE16" s="154"/>
      <c r="VNF16" s="154"/>
      <c r="VNG16" s="154"/>
      <c r="VNH16" s="154"/>
      <c r="VNI16" s="154"/>
      <c r="VNJ16" s="154"/>
      <c r="VNK16" s="154"/>
      <c r="VNL16" s="154"/>
      <c r="VNM16" s="154"/>
      <c r="VNN16" s="154"/>
      <c r="VNO16" s="154"/>
      <c r="VNP16" s="154"/>
      <c r="VNQ16" s="154"/>
      <c r="VNR16" s="154"/>
      <c r="VNS16" s="154"/>
      <c r="VNT16" s="154"/>
      <c r="VNU16" s="154"/>
      <c r="VNV16" s="154"/>
      <c r="VNW16" s="154"/>
      <c r="VNX16" s="154"/>
      <c r="VNY16" s="154"/>
      <c r="VNZ16" s="154"/>
      <c r="VOA16" s="154"/>
      <c r="VOB16" s="154"/>
      <c r="VOC16" s="154"/>
      <c r="VOD16" s="154"/>
      <c r="VOE16" s="154"/>
      <c r="VOF16" s="154"/>
      <c r="VOG16" s="154"/>
      <c r="VOH16" s="154"/>
      <c r="VOI16" s="154"/>
      <c r="VOJ16" s="154"/>
      <c r="VOK16" s="154"/>
      <c r="VOL16" s="154"/>
      <c r="VOM16" s="154"/>
      <c r="VON16" s="154"/>
      <c r="VOO16" s="154"/>
      <c r="VOP16" s="154"/>
      <c r="VOQ16" s="154"/>
      <c r="VOR16" s="154"/>
      <c r="VOS16" s="154"/>
      <c r="VOT16" s="154"/>
      <c r="VOU16" s="154"/>
      <c r="VOV16" s="154"/>
      <c r="VOW16" s="154"/>
      <c r="VOX16" s="154"/>
      <c r="VOY16" s="154"/>
      <c r="VOZ16" s="154"/>
      <c r="VPA16" s="154"/>
      <c r="VPB16" s="154"/>
      <c r="VPC16" s="154"/>
      <c r="VPD16" s="154"/>
      <c r="VPE16" s="154"/>
      <c r="VPF16" s="154"/>
      <c r="VPG16" s="154"/>
      <c r="VPH16" s="154"/>
      <c r="VPI16" s="154"/>
      <c r="VPJ16" s="154"/>
      <c r="VPK16" s="154"/>
      <c r="VPL16" s="154"/>
      <c r="VPM16" s="154"/>
      <c r="VPN16" s="154"/>
      <c r="VPO16" s="154"/>
      <c r="VPP16" s="154"/>
      <c r="VPQ16" s="154"/>
      <c r="VPR16" s="154"/>
      <c r="VPS16" s="154"/>
      <c r="VPT16" s="154"/>
      <c r="VPU16" s="154"/>
      <c r="VPV16" s="154"/>
      <c r="VPW16" s="154"/>
      <c r="VPX16" s="154"/>
      <c r="VPY16" s="154"/>
      <c r="VPZ16" s="154"/>
      <c r="VQA16" s="154"/>
      <c r="VQB16" s="154"/>
      <c r="VQC16" s="154"/>
      <c r="VQD16" s="154"/>
      <c r="VQE16" s="154"/>
      <c r="VQF16" s="154"/>
      <c r="VQG16" s="154"/>
      <c r="VQH16" s="154"/>
      <c r="VQI16" s="154"/>
      <c r="VQJ16" s="154"/>
      <c r="VQK16" s="154"/>
      <c r="VQL16" s="154"/>
      <c r="VQM16" s="154"/>
      <c r="VQN16" s="154"/>
      <c r="VQO16" s="154"/>
      <c r="VQP16" s="154"/>
      <c r="VQQ16" s="154"/>
      <c r="VQR16" s="154"/>
      <c r="VQS16" s="154"/>
      <c r="VQT16" s="154"/>
      <c r="VQU16" s="154"/>
      <c r="VQV16" s="154"/>
      <c r="VQW16" s="154"/>
      <c r="VQX16" s="154"/>
      <c r="VQY16" s="154"/>
      <c r="VQZ16" s="154"/>
      <c r="VRA16" s="154"/>
      <c r="VRB16" s="154"/>
      <c r="VRC16" s="154"/>
      <c r="VRD16" s="154"/>
      <c r="VRE16" s="154"/>
      <c r="VRF16" s="154"/>
      <c r="VRG16" s="154"/>
      <c r="VRH16" s="154"/>
      <c r="VRI16" s="154"/>
      <c r="VRJ16" s="154"/>
      <c r="VRK16" s="154"/>
      <c r="VRL16" s="154"/>
      <c r="VRM16" s="154"/>
      <c r="VRN16" s="154"/>
      <c r="VRO16" s="154"/>
      <c r="VRP16" s="154"/>
      <c r="VRQ16" s="154"/>
      <c r="VRR16" s="154"/>
      <c r="VRS16" s="154"/>
      <c r="VRT16" s="154"/>
      <c r="VRU16" s="154"/>
      <c r="VRV16" s="154"/>
      <c r="VRW16" s="154"/>
      <c r="VRX16" s="154"/>
      <c r="VRY16" s="154"/>
      <c r="VRZ16" s="154"/>
      <c r="VSA16" s="154"/>
      <c r="VSB16" s="154"/>
      <c r="VSC16" s="154"/>
      <c r="VSD16" s="154"/>
      <c r="VSE16" s="154"/>
      <c r="VSF16" s="154"/>
      <c r="VSG16" s="154"/>
      <c r="VSH16" s="154"/>
      <c r="VSI16" s="154"/>
      <c r="VSJ16" s="154"/>
      <c r="VSK16" s="154"/>
      <c r="VSL16" s="154"/>
      <c r="VSM16" s="154"/>
      <c r="VSN16" s="154"/>
      <c r="VSO16" s="154"/>
      <c r="VSP16" s="154"/>
      <c r="VSQ16" s="154"/>
      <c r="VSR16" s="154"/>
      <c r="VSS16" s="154"/>
      <c r="VST16" s="154"/>
      <c r="VSU16" s="154"/>
      <c r="VSV16" s="154"/>
      <c r="VSW16" s="154"/>
      <c r="VSX16" s="154"/>
      <c r="VSY16" s="154"/>
      <c r="VSZ16" s="154"/>
      <c r="VTA16" s="154"/>
      <c r="VTB16" s="154"/>
      <c r="VTC16" s="154"/>
      <c r="VTD16" s="154"/>
      <c r="VTE16" s="154"/>
      <c r="VTF16" s="154"/>
      <c r="VTG16" s="154"/>
      <c r="VTH16" s="154"/>
      <c r="VTI16" s="154"/>
      <c r="VTJ16" s="154"/>
      <c r="VTK16" s="154"/>
      <c r="VTL16" s="154"/>
      <c r="VTM16" s="154"/>
      <c r="VTN16" s="154"/>
      <c r="VTO16" s="154"/>
      <c r="VTP16" s="154"/>
      <c r="VTQ16" s="154"/>
      <c r="VTR16" s="154"/>
      <c r="VTS16" s="154"/>
      <c r="VTT16" s="154"/>
      <c r="VTU16" s="154"/>
      <c r="VTV16" s="154"/>
      <c r="VTW16" s="154"/>
      <c r="VTX16" s="154"/>
      <c r="VTY16" s="154"/>
      <c r="VTZ16" s="154"/>
      <c r="VUA16" s="154"/>
      <c r="VUB16" s="154"/>
      <c r="VUC16" s="154"/>
      <c r="VUD16" s="154"/>
      <c r="VUE16" s="154"/>
      <c r="VUF16" s="154"/>
      <c r="VUG16" s="154"/>
      <c r="VUH16" s="154"/>
      <c r="VUI16" s="154"/>
      <c r="VUJ16" s="154"/>
      <c r="VUK16" s="154"/>
      <c r="VUL16" s="154"/>
      <c r="VUM16" s="154"/>
      <c r="VUN16" s="154"/>
      <c r="VUO16" s="154"/>
      <c r="VUP16" s="154"/>
      <c r="VUQ16" s="154"/>
      <c r="VUR16" s="154"/>
      <c r="VUS16" s="154"/>
      <c r="VUT16" s="154"/>
      <c r="VUU16" s="154"/>
      <c r="VUV16" s="154"/>
      <c r="VUW16" s="154"/>
      <c r="VUX16" s="154"/>
      <c r="VUY16" s="154"/>
      <c r="VUZ16" s="154"/>
      <c r="VVA16" s="154"/>
      <c r="VVB16" s="154"/>
      <c r="VVC16" s="154"/>
      <c r="VVD16" s="154"/>
      <c r="VVE16" s="154"/>
      <c r="VVF16" s="154"/>
      <c r="VVG16" s="154"/>
      <c r="VVH16" s="154"/>
      <c r="VVI16" s="154"/>
      <c r="VVJ16" s="154"/>
      <c r="VVK16" s="154"/>
      <c r="VVL16" s="154"/>
      <c r="VVM16" s="154"/>
      <c r="VVN16" s="154"/>
      <c r="VVO16" s="154"/>
      <c r="VVP16" s="154"/>
      <c r="VVQ16" s="154"/>
      <c r="VVR16" s="154"/>
      <c r="VVS16" s="154"/>
      <c r="VVT16" s="154"/>
      <c r="VVU16" s="154"/>
      <c r="VVV16" s="154"/>
      <c r="VVW16" s="154"/>
      <c r="VVX16" s="154"/>
      <c r="VVY16" s="154"/>
      <c r="VVZ16" s="154"/>
      <c r="VWA16" s="154"/>
      <c r="VWB16" s="154"/>
      <c r="VWC16" s="154"/>
      <c r="VWD16" s="154"/>
      <c r="VWE16" s="154"/>
      <c r="VWF16" s="154"/>
      <c r="VWG16" s="154"/>
      <c r="VWH16" s="154"/>
      <c r="VWI16" s="154"/>
      <c r="VWJ16" s="154"/>
      <c r="VWK16" s="154"/>
      <c r="VWL16" s="154"/>
      <c r="VWM16" s="154"/>
      <c r="VWN16" s="154"/>
      <c r="VWO16" s="154"/>
      <c r="VWP16" s="154"/>
      <c r="VWQ16" s="154"/>
      <c r="VWR16" s="154"/>
      <c r="VWS16" s="154"/>
      <c r="VWT16" s="154"/>
      <c r="VWU16" s="154"/>
      <c r="VWV16" s="154"/>
      <c r="VWW16" s="154"/>
      <c r="VWX16" s="154"/>
      <c r="VWY16" s="154"/>
      <c r="VWZ16" s="154"/>
      <c r="VXA16" s="154"/>
      <c r="VXB16" s="154"/>
      <c r="VXC16" s="154"/>
      <c r="VXD16" s="154"/>
      <c r="VXE16" s="154"/>
      <c r="VXF16" s="154"/>
      <c r="VXG16" s="154"/>
      <c r="VXH16" s="154"/>
      <c r="VXI16" s="154"/>
      <c r="VXJ16" s="154"/>
      <c r="VXK16" s="154"/>
      <c r="VXL16" s="154"/>
      <c r="VXM16" s="154"/>
      <c r="VXN16" s="154"/>
      <c r="VXO16" s="154"/>
      <c r="VXP16" s="154"/>
      <c r="VXQ16" s="154"/>
      <c r="VXR16" s="154"/>
      <c r="VXS16" s="154"/>
      <c r="VXT16" s="154"/>
      <c r="VXU16" s="154"/>
      <c r="VXV16" s="154"/>
      <c r="VXW16" s="154"/>
      <c r="VXX16" s="154"/>
      <c r="VXY16" s="154"/>
      <c r="VXZ16" s="154"/>
      <c r="VYA16" s="154"/>
      <c r="VYB16" s="154"/>
      <c r="VYC16" s="154"/>
      <c r="VYD16" s="154"/>
      <c r="VYE16" s="154"/>
      <c r="VYF16" s="154"/>
      <c r="VYG16" s="154"/>
      <c r="VYH16" s="154"/>
      <c r="VYI16" s="154"/>
      <c r="VYJ16" s="154"/>
      <c r="VYK16" s="154"/>
      <c r="VYL16" s="154"/>
      <c r="VYM16" s="154"/>
      <c r="VYN16" s="154"/>
      <c r="VYO16" s="154"/>
      <c r="VYP16" s="154"/>
      <c r="VYQ16" s="154"/>
      <c r="VYR16" s="154"/>
      <c r="VYS16" s="154"/>
      <c r="VYT16" s="154"/>
      <c r="VYU16" s="154"/>
      <c r="VYV16" s="154"/>
      <c r="VYW16" s="154"/>
      <c r="VYX16" s="154"/>
      <c r="VYY16" s="154"/>
      <c r="VYZ16" s="154"/>
      <c r="VZA16" s="154"/>
      <c r="VZB16" s="154"/>
      <c r="VZC16" s="154"/>
      <c r="VZD16" s="154"/>
      <c r="VZE16" s="154"/>
      <c r="VZF16" s="154"/>
      <c r="VZG16" s="154"/>
      <c r="VZH16" s="154"/>
      <c r="VZI16" s="154"/>
      <c r="VZJ16" s="154"/>
      <c r="VZK16" s="154"/>
      <c r="VZL16" s="154"/>
      <c r="VZM16" s="154"/>
      <c r="VZN16" s="154"/>
      <c r="VZO16" s="154"/>
      <c r="VZP16" s="154"/>
      <c r="VZQ16" s="154"/>
      <c r="VZR16" s="154"/>
      <c r="VZS16" s="154"/>
      <c r="VZT16" s="154"/>
      <c r="VZU16" s="154"/>
      <c r="VZV16" s="154"/>
      <c r="VZW16" s="154"/>
      <c r="VZX16" s="154"/>
      <c r="VZY16" s="154"/>
      <c r="VZZ16" s="154"/>
      <c r="WAA16" s="154"/>
      <c r="WAB16" s="154"/>
      <c r="WAC16" s="154"/>
      <c r="WAD16" s="154"/>
      <c r="WAE16" s="154"/>
      <c r="WAF16" s="154"/>
      <c r="WAG16" s="154"/>
      <c r="WAH16" s="154"/>
      <c r="WAI16" s="154"/>
      <c r="WAJ16" s="154"/>
      <c r="WAK16" s="154"/>
      <c r="WAL16" s="154"/>
      <c r="WAM16" s="154"/>
      <c r="WAN16" s="154"/>
      <c r="WAO16" s="154"/>
      <c r="WAP16" s="154"/>
      <c r="WAQ16" s="154"/>
      <c r="WAR16" s="154"/>
      <c r="WAS16" s="154"/>
      <c r="WAT16" s="154"/>
      <c r="WAU16" s="154"/>
      <c r="WAV16" s="154"/>
      <c r="WAW16" s="154"/>
      <c r="WAX16" s="154"/>
      <c r="WAY16" s="154"/>
      <c r="WAZ16" s="154"/>
      <c r="WBA16" s="154"/>
      <c r="WBB16" s="154"/>
      <c r="WBC16" s="154"/>
      <c r="WBD16" s="154"/>
      <c r="WBE16" s="154"/>
      <c r="WBF16" s="154"/>
      <c r="WBG16" s="154"/>
      <c r="WBH16" s="154"/>
      <c r="WBI16" s="154"/>
      <c r="WBJ16" s="154"/>
      <c r="WBK16" s="154"/>
      <c r="WBL16" s="154"/>
      <c r="WBM16" s="154"/>
      <c r="WBN16" s="154"/>
      <c r="WBO16" s="154"/>
      <c r="WBP16" s="154"/>
      <c r="WBQ16" s="154"/>
      <c r="WBR16" s="154"/>
      <c r="WBS16" s="154"/>
      <c r="WBT16" s="154"/>
      <c r="WBU16" s="154"/>
      <c r="WBV16" s="154"/>
      <c r="WBW16" s="154"/>
      <c r="WBX16" s="154"/>
      <c r="WBY16" s="154"/>
      <c r="WBZ16" s="154"/>
      <c r="WCA16" s="154"/>
      <c r="WCB16" s="154"/>
      <c r="WCC16" s="154"/>
      <c r="WCD16" s="154"/>
      <c r="WCE16" s="154"/>
      <c r="WCF16" s="154"/>
      <c r="WCG16" s="154"/>
      <c r="WCH16" s="154"/>
      <c r="WCI16" s="154"/>
      <c r="WCJ16" s="154"/>
      <c r="WCK16" s="154"/>
      <c r="WCL16" s="154"/>
      <c r="WCM16" s="154"/>
      <c r="WCN16" s="154"/>
      <c r="WCO16" s="154"/>
      <c r="WCP16" s="154"/>
      <c r="WCQ16" s="154"/>
      <c r="WCR16" s="154"/>
      <c r="WCS16" s="154"/>
      <c r="WCT16" s="154"/>
      <c r="WCU16" s="154"/>
      <c r="WCV16" s="154"/>
      <c r="WCW16" s="154"/>
      <c r="WCX16" s="154"/>
      <c r="WCY16" s="154"/>
      <c r="WCZ16" s="154"/>
      <c r="WDA16" s="154"/>
      <c r="WDB16" s="154"/>
      <c r="WDC16" s="154"/>
      <c r="WDD16" s="154"/>
      <c r="WDE16" s="154"/>
      <c r="WDF16" s="154"/>
      <c r="WDG16" s="154"/>
      <c r="WDH16" s="154"/>
      <c r="WDI16" s="154"/>
      <c r="WDJ16" s="154"/>
      <c r="WDK16" s="154"/>
      <c r="WDL16" s="154"/>
      <c r="WDM16" s="154"/>
      <c r="WDN16" s="154"/>
      <c r="WDO16" s="154"/>
      <c r="WDP16" s="154"/>
      <c r="WDQ16" s="154"/>
      <c r="WDR16" s="154"/>
      <c r="WDS16" s="154"/>
      <c r="WDT16" s="154"/>
      <c r="WDU16" s="154"/>
      <c r="WDV16" s="154"/>
      <c r="WDW16" s="154"/>
      <c r="WDX16" s="154"/>
      <c r="WDY16" s="154"/>
      <c r="WDZ16" s="154"/>
      <c r="WEA16" s="154"/>
      <c r="WEB16" s="154"/>
      <c r="WEC16" s="154"/>
      <c r="WED16" s="154"/>
      <c r="WEE16" s="154"/>
      <c r="WEF16" s="154"/>
      <c r="WEG16" s="154"/>
      <c r="WEH16" s="154"/>
      <c r="WEI16" s="154"/>
      <c r="WEJ16" s="154"/>
      <c r="WEK16" s="154"/>
      <c r="WEL16" s="154"/>
      <c r="WEM16" s="154"/>
      <c r="WEN16" s="154"/>
      <c r="WEO16" s="154"/>
      <c r="WEP16" s="154"/>
      <c r="WEQ16" s="154"/>
      <c r="WER16" s="154"/>
      <c r="WES16" s="154"/>
      <c r="WET16" s="154"/>
      <c r="WEU16" s="154"/>
      <c r="WEV16" s="154"/>
      <c r="WEW16" s="154"/>
      <c r="WEX16" s="154"/>
      <c r="WEY16" s="154"/>
      <c r="WEZ16" s="154"/>
      <c r="WFA16" s="154"/>
      <c r="WFB16" s="154"/>
      <c r="WFC16" s="154"/>
      <c r="WFD16" s="154"/>
      <c r="WFE16" s="154"/>
      <c r="WFF16" s="154"/>
      <c r="WFG16" s="154"/>
      <c r="WFH16" s="154"/>
      <c r="WFI16" s="154"/>
      <c r="WFJ16" s="154"/>
      <c r="WFK16" s="154"/>
      <c r="WFL16" s="154"/>
      <c r="WFM16" s="154"/>
      <c r="WFN16" s="154"/>
      <c r="WFO16" s="154"/>
      <c r="WFP16" s="154"/>
      <c r="WFQ16" s="154"/>
      <c r="WFR16" s="154"/>
      <c r="WFS16" s="154"/>
      <c r="WFT16" s="154"/>
      <c r="WFU16" s="154"/>
      <c r="WFV16" s="154"/>
      <c r="WFW16" s="154"/>
      <c r="WFX16" s="154"/>
      <c r="WFY16" s="154"/>
      <c r="WFZ16" s="154"/>
      <c r="WGA16" s="154"/>
      <c r="WGB16" s="154"/>
      <c r="WGC16" s="154"/>
      <c r="WGD16" s="154"/>
      <c r="WGE16" s="154"/>
      <c r="WGF16" s="154"/>
      <c r="WGG16" s="154"/>
      <c r="WGH16" s="154"/>
      <c r="WGI16" s="154"/>
      <c r="WGJ16" s="154"/>
      <c r="WGK16" s="154"/>
      <c r="WGL16" s="154"/>
      <c r="WGM16" s="154"/>
      <c r="WGN16" s="154"/>
      <c r="WGO16" s="154"/>
      <c r="WGP16" s="154"/>
      <c r="WGQ16" s="154"/>
      <c r="WGR16" s="154"/>
      <c r="WGS16" s="154"/>
      <c r="WGT16" s="154"/>
      <c r="WGU16" s="154"/>
      <c r="WGV16" s="154"/>
      <c r="WGW16" s="154"/>
      <c r="WGX16" s="154"/>
      <c r="WGY16" s="154"/>
      <c r="WGZ16" s="154"/>
      <c r="WHA16" s="154"/>
      <c r="WHB16" s="154"/>
      <c r="WHC16" s="154"/>
      <c r="WHD16" s="154"/>
      <c r="WHE16" s="154"/>
      <c r="WHF16" s="154"/>
      <c r="WHG16" s="154"/>
      <c r="WHH16" s="154"/>
      <c r="WHI16" s="154"/>
      <c r="WHJ16" s="154"/>
      <c r="WHK16" s="154"/>
      <c r="WHL16" s="154"/>
      <c r="WHM16" s="154"/>
      <c r="WHN16" s="154"/>
      <c r="WHO16" s="154"/>
      <c r="WHP16" s="154"/>
      <c r="WHQ16" s="154"/>
      <c r="WHR16" s="154"/>
      <c r="WHS16" s="154"/>
      <c r="WHT16" s="154"/>
      <c r="WHU16" s="154"/>
      <c r="WHV16" s="154"/>
      <c r="WHW16" s="154"/>
      <c r="WHX16" s="154"/>
      <c r="WHY16" s="154"/>
      <c r="WHZ16" s="154"/>
      <c r="WIA16" s="154"/>
      <c r="WIB16" s="154"/>
      <c r="WIC16" s="154"/>
      <c r="WID16" s="154"/>
      <c r="WIE16" s="154"/>
      <c r="WIF16" s="154"/>
      <c r="WIG16" s="154"/>
      <c r="WIH16" s="154"/>
      <c r="WII16" s="154"/>
      <c r="WIJ16" s="154"/>
      <c r="WIK16" s="154"/>
      <c r="WIL16" s="154"/>
      <c r="WIM16" s="154"/>
      <c r="WIN16" s="154"/>
      <c r="WIO16" s="154"/>
      <c r="WIP16" s="154"/>
      <c r="WIQ16" s="154"/>
      <c r="WIR16" s="154"/>
      <c r="WIS16" s="154"/>
      <c r="WIT16" s="154"/>
      <c r="WIU16" s="154"/>
      <c r="WIV16" s="154"/>
      <c r="WIW16" s="154"/>
      <c r="WIX16" s="154"/>
      <c r="WIY16" s="154"/>
      <c r="WIZ16" s="154"/>
      <c r="WJA16" s="154"/>
      <c r="WJB16" s="154"/>
      <c r="WJC16" s="154"/>
      <c r="WJD16" s="154"/>
      <c r="WJE16" s="154"/>
      <c r="WJF16" s="154"/>
      <c r="WJG16" s="154"/>
      <c r="WJH16" s="154"/>
      <c r="WJI16" s="154"/>
      <c r="WJJ16" s="154"/>
      <c r="WJK16" s="154"/>
      <c r="WJL16" s="154"/>
      <c r="WJM16" s="154"/>
      <c r="WJN16" s="154"/>
      <c r="WJO16" s="154"/>
      <c r="WJP16" s="154"/>
      <c r="WJQ16" s="154"/>
      <c r="WJR16" s="154"/>
      <c r="WJS16" s="154"/>
      <c r="WJT16" s="154"/>
      <c r="WJU16" s="154"/>
      <c r="WJV16" s="154"/>
      <c r="WJW16" s="154"/>
      <c r="WJX16" s="154"/>
      <c r="WJY16" s="154"/>
      <c r="WJZ16" s="154"/>
      <c r="WKA16" s="154"/>
      <c r="WKB16" s="154"/>
      <c r="WKC16" s="154"/>
      <c r="WKD16" s="154"/>
      <c r="WKE16" s="154"/>
      <c r="WKF16" s="154"/>
      <c r="WKG16" s="154"/>
      <c r="WKH16" s="154"/>
      <c r="WKI16" s="154"/>
      <c r="WKJ16" s="154"/>
      <c r="WKK16" s="154"/>
      <c r="WKL16" s="154"/>
      <c r="WKM16" s="154"/>
      <c r="WKN16" s="154"/>
      <c r="WKO16" s="154"/>
      <c r="WKP16" s="154"/>
      <c r="WKQ16" s="154"/>
      <c r="WKR16" s="154"/>
      <c r="WKS16" s="154"/>
      <c r="WKT16" s="154"/>
      <c r="WKU16" s="154"/>
      <c r="WKV16" s="154"/>
      <c r="WKW16" s="154"/>
      <c r="WKX16" s="154"/>
      <c r="WKY16" s="154"/>
      <c r="WKZ16" s="154"/>
      <c r="WLA16" s="154"/>
      <c r="WLB16" s="154"/>
      <c r="WLC16" s="154"/>
      <c r="WLD16" s="154"/>
      <c r="WLE16" s="154"/>
      <c r="WLF16" s="154"/>
      <c r="WLG16" s="154"/>
      <c r="WLH16" s="154"/>
      <c r="WLI16" s="154"/>
      <c r="WLJ16" s="154"/>
      <c r="WLK16" s="154"/>
      <c r="WLL16" s="154"/>
      <c r="WLM16" s="154"/>
      <c r="WLN16" s="154"/>
      <c r="WLO16" s="154"/>
      <c r="WLP16" s="154"/>
      <c r="WLQ16" s="154"/>
      <c r="WLR16" s="154"/>
      <c r="WLS16" s="154"/>
      <c r="WLT16" s="154"/>
      <c r="WLU16" s="154"/>
      <c r="WLV16" s="154"/>
      <c r="WLW16" s="154"/>
      <c r="WLX16" s="154"/>
      <c r="WLY16" s="154"/>
      <c r="WLZ16" s="154"/>
      <c r="WMA16" s="154"/>
      <c r="WMB16" s="154"/>
      <c r="WMC16" s="154"/>
      <c r="WMD16" s="154"/>
      <c r="WME16" s="154"/>
      <c r="WMF16" s="154"/>
      <c r="WMG16" s="154"/>
      <c r="WMH16" s="154"/>
      <c r="WMI16" s="154"/>
      <c r="WMJ16" s="154"/>
      <c r="WMK16" s="154"/>
      <c r="WML16" s="154"/>
      <c r="WMM16" s="154"/>
      <c r="WMN16" s="154"/>
      <c r="WMO16" s="154"/>
      <c r="WMP16" s="154"/>
      <c r="WMQ16" s="154"/>
      <c r="WMR16" s="154"/>
      <c r="WMS16" s="154"/>
      <c r="WMT16" s="154"/>
      <c r="WMU16" s="154"/>
      <c r="WMV16" s="154"/>
      <c r="WMW16" s="154"/>
      <c r="WMX16" s="154"/>
      <c r="WMY16" s="154"/>
      <c r="WMZ16" s="154"/>
      <c r="WNA16" s="154"/>
      <c r="WNB16" s="154"/>
      <c r="WNC16" s="154"/>
      <c r="WND16" s="154"/>
      <c r="WNE16" s="154"/>
      <c r="WNF16" s="154"/>
      <c r="WNG16" s="154"/>
      <c r="WNH16" s="154"/>
      <c r="WNI16" s="154"/>
      <c r="WNJ16" s="154"/>
      <c r="WNK16" s="154"/>
      <c r="WNL16" s="154"/>
      <c r="WNM16" s="154"/>
      <c r="WNN16" s="154"/>
      <c r="WNO16" s="154"/>
      <c r="WNP16" s="154"/>
      <c r="WNQ16" s="154"/>
      <c r="WNR16" s="154"/>
      <c r="WNS16" s="154"/>
      <c r="WNT16" s="154"/>
      <c r="WNU16" s="154"/>
      <c r="WNV16" s="154"/>
      <c r="WNW16" s="154"/>
      <c r="WNX16" s="154"/>
      <c r="WNY16" s="154"/>
      <c r="WNZ16" s="154"/>
      <c r="WOA16" s="154"/>
      <c r="WOB16" s="154"/>
      <c r="WOC16" s="154"/>
      <c r="WOD16" s="154"/>
      <c r="WOE16" s="154"/>
      <c r="WOF16" s="154"/>
      <c r="WOG16" s="154"/>
      <c r="WOH16" s="154"/>
      <c r="WOI16" s="154"/>
      <c r="WOJ16" s="154"/>
      <c r="WOK16" s="154"/>
      <c r="WOL16" s="154"/>
      <c r="WOM16" s="154"/>
      <c r="WON16" s="154"/>
      <c r="WOO16" s="154"/>
      <c r="WOP16" s="154"/>
      <c r="WOQ16" s="154"/>
      <c r="WOR16" s="154"/>
      <c r="WOS16" s="154"/>
      <c r="WOT16" s="154"/>
      <c r="WOU16" s="154"/>
      <c r="WOV16" s="154"/>
      <c r="WOW16" s="154"/>
      <c r="WOX16" s="154"/>
      <c r="WOY16" s="154"/>
      <c r="WOZ16" s="154"/>
      <c r="WPA16" s="154"/>
      <c r="WPB16" s="154"/>
      <c r="WPC16" s="154"/>
      <c r="WPD16" s="154"/>
      <c r="WPE16" s="154"/>
      <c r="WPF16" s="154"/>
      <c r="WPG16" s="154"/>
      <c r="WPH16" s="154"/>
      <c r="WPI16" s="154"/>
      <c r="WPJ16" s="154"/>
      <c r="WPK16" s="154"/>
      <c r="WPL16" s="154"/>
      <c r="WPM16" s="154"/>
      <c r="WPN16" s="154"/>
      <c r="WPO16" s="154"/>
      <c r="WPP16" s="154"/>
      <c r="WPQ16" s="154"/>
      <c r="WPR16" s="154"/>
      <c r="WPS16" s="154"/>
      <c r="WPT16" s="154"/>
      <c r="WPU16" s="154"/>
      <c r="WPV16" s="154"/>
      <c r="WPW16" s="154"/>
      <c r="WPX16" s="154"/>
      <c r="WPY16" s="154"/>
      <c r="WPZ16" s="154"/>
      <c r="WQA16" s="154"/>
      <c r="WQB16" s="154"/>
      <c r="WQC16" s="154"/>
      <c r="WQD16" s="154"/>
      <c r="WQE16" s="154"/>
      <c r="WQF16" s="154"/>
      <c r="WQG16" s="154"/>
      <c r="WQH16" s="154"/>
      <c r="WQI16" s="154"/>
      <c r="WQJ16" s="154"/>
      <c r="WQK16" s="154"/>
      <c r="WQL16" s="154"/>
      <c r="WQM16" s="154"/>
      <c r="WQN16" s="154"/>
      <c r="WQO16" s="154"/>
      <c r="WQP16" s="154"/>
      <c r="WQQ16" s="154"/>
      <c r="WQR16" s="154"/>
      <c r="WQS16" s="154"/>
      <c r="WQT16" s="154"/>
      <c r="WQU16" s="154"/>
      <c r="WQV16" s="154"/>
      <c r="WQW16" s="154"/>
      <c r="WQX16" s="154"/>
      <c r="WQY16" s="154"/>
      <c r="WQZ16" s="154"/>
      <c r="WRA16" s="154"/>
      <c r="WRB16" s="154"/>
      <c r="WRC16" s="154"/>
      <c r="WRD16" s="154"/>
      <c r="WRE16" s="154"/>
      <c r="WRF16" s="154"/>
      <c r="WRG16" s="154"/>
      <c r="WRH16" s="154"/>
      <c r="WRI16" s="154"/>
      <c r="WRJ16" s="154"/>
    </row>
    <row r="17" spans="1:16026" s="18" customFormat="1" ht="10.35" customHeight="1" x14ac:dyDescent="0.2">
      <c r="A17" s="100" t="s">
        <v>60</v>
      </c>
      <c r="B17" s="59" t="e">
        <f t="shared" ref="B17:BA17" si="0">B4</f>
        <v>#REF!</v>
      </c>
      <c r="C17" s="59">
        <f t="shared" si="0"/>
        <v>45401</v>
      </c>
      <c r="D17" s="59">
        <f t="shared" si="0"/>
        <v>45402</v>
      </c>
      <c r="E17" s="59">
        <f t="shared" si="0"/>
        <v>45403</v>
      </c>
      <c r="F17" s="59">
        <f t="shared" si="0"/>
        <v>45407</v>
      </c>
      <c r="G17" s="59">
        <f t="shared" si="0"/>
        <v>45409</v>
      </c>
      <c r="H17" s="59">
        <f t="shared" si="0"/>
        <v>45411</v>
      </c>
      <c r="I17" s="59">
        <f t="shared" si="0"/>
        <v>45413</v>
      </c>
      <c r="J17" s="59">
        <f t="shared" si="0"/>
        <v>45417</v>
      </c>
      <c r="K17" s="59">
        <f t="shared" si="0"/>
        <v>45419</v>
      </c>
      <c r="L17" s="59">
        <f t="shared" si="0"/>
        <v>45420</v>
      </c>
      <c r="M17" s="59">
        <f t="shared" si="0"/>
        <v>45421</v>
      </c>
      <c r="N17" s="59">
        <f t="shared" si="0"/>
        <v>45423</v>
      </c>
      <c r="O17" s="59">
        <f t="shared" si="0"/>
        <v>45424</v>
      </c>
      <c r="P17" s="59">
        <f t="shared" si="0"/>
        <v>45427</v>
      </c>
      <c r="Q17" s="59">
        <f t="shared" si="0"/>
        <v>45429</v>
      </c>
      <c r="R17" s="59">
        <f t="shared" si="0"/>
        <v>45434</v>
      </c>
      <c r="S17" s="59">
        <f t="shared" si="0"/>
        <v>45437</v>
      </c>
      <c r="T17" s="59">
        <f t="shared" si="0"/>
        <v>45443</v>
      </c>
      <c r="U17" s="59">
        <f t="shared" si="0"/>
        <v>45444</v>
      </c>
      <c r="V17" s="59">
        <f t="shared" si="0"/>
        <v>45445</v>
      </c>
      <c r="W17" s="59">
        <f t="shared" si="0"/>
        <v>45453</v>
      </c>
      <c r="X17" s="59">
        <f t="shared" si="0"/>
        <v>45457</v>
      </c>
      <c r="Y17" s="59">
        <f t="shared" si="0"/>
        <v>45460</v>
      </c>
      <c r="Z17" s="59">
        <f t="shared" si="0"/>
        <v>45465</v>
      </c>
      <c r="AA17" s="59">
        <f t="shared" si="0"/>
        <v>45466</v>
      </c>
      <c r="AB17" s="59">
        <f t="shared" si="0"/>
        <v>45471</v>
      </c>
      <c r="AC17" s="59">
        <f t="shared" si="0"/>
        <v>45474</v>
      </c>
      <c r="AD17" s="59">
        <f t="shared" si="0"/>
        <v>45484</v>
      </c>
      <c r="AE17" s="59">
        <f t="shared" si="0"/>
        <v>45489</v>
      </c>
      <c r="AF17" s="59">
        <f t="shared" si="0"/>
        <v>45494</v>
      </c>
      <c r="AG17" s="59">
        <f t="shared" si="0"/>
        <v>45499</v>
      </c>
      <c r="AH17" s="59">
        <f t="shared" si="0"/>
        <v>45501</v>
      </c>
      <c r="AI17" s="59">
        <f t="shared" si="0"/>
        <v>45505</v>
      </c>
      <c r="AJ17" s="59">
        <f t="shared" si="0"/>
        <v>45506</v>
      </c>
      <c r="AK17" s="59">
        <f t="shared" si="0"/>
        <v>45508</v>
      </c>
      <c r="AL17" s="59">
        <f t="shared" si="0"/>
        <v>45513</v>
      </c>
      <c r="AM17" s="59">
        <f t="shared" si="0"/>
        <v>45515</v>
      </c>
      <c r="AN17" s="59">
        <f t="shared" si="0"/>
        <v>45520</v>
      </c>
      <c r="AO17" s="59">
        <f t="shared" si="0"/>
        <v>45522</v>
      </c>
      <c r="AP17" s="59">
        <f t="shared" si="0"/>
        <v>45527</v>
      </c>
      <c r="AQ17" s="59">
        <f t="shared" si="0"/>
        <v>45529</v>
      </c>
      <c r="AR17" s="59">
        <f t="shared" si="0"/>
        <v>45534</v>
      </c>
      <c r="AS17" s="59">
        <f t="shared" si="0"/>
        <v>45536</v>
      </c>
      <c r="AT17" s="59">
        <f t="shared" si="0"/>
        <v>45541</v>
      </c>
      <c r="AU17" s="59">
        <f t="shared" si="0"/>
        <v>45543</v>
      </c>
      <c r="AV17" s="59">
        <f t="shared" si="0"/>
        <v>45548</v>
      </c>
      <c r="AW17" s="59">
        <f t="shared" si="0"/>
        <v>45550</v>
      </c>
      <c r="AX17" s="59">
        <f t="shared" si="0"/>
        <v>45555</v>
      </c>
      <c r="AY17" s="59">
        <f t="shared" si="0"/>
        <v>45557</v>
      </c>
      <c r="AZ17" s="59">
        <f t="shared" si="0"/>
        <v>45562</v>
      </c>
      <c r="BA17" s="59">
        <f t="shared" si="0"/>
        <v>45564</v>
      </c>
    </row>
    <row r="18" spans="1:16026" s="18" customFormat="1" ht="20.100000000000001" customHeight="1" x14ac:dyDescent="0.2">
      <c r="A18" s="20"/>
      <c r="B18" s="59" t="e">
        <f t="shared" ref="B18:BA18" si="1">B5</f>
        <v>#REF!</v>
      </c>
      <c r="C18" s="59">
        <f t="shared" si="1"/>
        <v>45401</v>
      </c>
      <c r="D18" s="59">
        <f t="shared" si="1"/>
        <v>45402</v>
      </c>
      <c r="E18" s="59">
        <f t="shared" si="1"/>
        <v>45406</v>
      </c>
      <c r="F18" s="59">
        <f t="shared" si="1"/>
        <v>45408</v>
      </c>
      <c r="G18" s="59">
        <f t="shared" si="1"/>
        <v>45410</v>
      </c>
      <c r="H18" s="59">
        <f t="shared" si="1"/>
        <v>45412</v>
      </c>
      <c r="I18" s="59">
        <f t="shared" si="1"/>
        <v>45416</v>
      </c>
      <c r="J18" s="59">
        <f t="shared" si="1"/>
        <v>45418</v>
      </c>
      <c r="K18" s="59">
        <f t="shared" si="1"/>
        <v>45419</v>
      </c>
      <c r="L18" s="59">
        <f t="shared" si="1"/>
        <v>45420</v>
      </c>
      <c r="M18" s="59">
        <f t="shared" si="1"/>
        <v>45422</v>
      </c>
      <c r="N18" s="59">
        <f t="shared" si="1"/>
        <v>45423</v>
      </c>
      <c r="O18" s="59">
        <f t="shared" si="1"/>
        <v>45426</v>
      </c>
      <c r="P18" s="59">
        <f t="shared" si="1"/>
        <v>45428</v>
      </c>
      <c r="Q18" s="59">
        <f t="shared" si="1"/>
        <v>45433</v>
      </c>
      <c r="R18" s="59">
        <f t="shared" si="1"/>
        <v>45434</v>
      </c>
      <c r="S18" s="59">
        <f t="shared" si="1"/>
        <v>45442</v>
      </c>
      <c r="T18" s="59">
        <f t="shared" si="1"/>
        <v>45443</v>
      </c>
      <c r="U18" s="59">
        <f t="shared" si="1"/>
        <v>45444</v>
      </c>
      <c r="V18" s="59">
        <f t="shared" si="1"/>
        <v>45452</v>
      </c>
      <c r="W18" s="59">
        <f t="shared" si="1"/>
        <v>45456</v>
      </c>
      <c r="X18" s="59">
        <f t="shared" si="1"/>
        <v>45459</v>
      </c>
      <c r="Y18" s="59">
        <f t="shared" si="1"/>
        <v>45464</v>
      </c>
      <c r="Z18" s="59">
        <f t="shared" si="1"/>
        <v>45465</v>
      </c>
      <c r="AA18" s="59">
        <f t="shared" si="1"/>
        <v>45470</v>
      </c>
      <c r="AB18" s="59">
        <f t="shared" si="1"/>
        <v>45473</v>
      </c>
      <c r="AC18" s="59">
        <f t="shared" si="1"/>
        <v>45483</v>
      </c>
      <c r="AD18" s="59">
        <f t="shared" si="1"/>
        <v>45488</v>
      </c>
      <c r="AE18" s="59">
        <f t="shared" si="1"/>
        <v>45493</v>
      </c>
      <c r="AF18" s="59">
        <f t="shared" si="1"/>
        <v>45498</v>
      </c>
      <c r="AG18" s="59">
        <f t="shared" si="1"/>
        <v>45500</v>
      </c>
      <c r="AH18" s="59">
        <f t="shared" si="1"/>
        <v>45504</v>
      </c>
      <c r="AI18" s="59">
        <f t="shared" si="1"/>
        <v>45505</v>
      </c>
      <c r="AJ18" s="59">
        <f t="shared" si="1"/>
        <v>45507</v>
      </c>
      <c r="AK18" s="59">
        <f t="shared" si="1"/>
        <v>45512</v>
      </c>
      <c r="AL18" s="59">
        <f t="shared" si="1"/>
        <v>45514</v>
      </c>
      <c r="AM18" s="59">
        <f t="shared" si="1"/>
        <v>45519</v>
      </c>
      <c r="AN18" s="59">
        <f t="shared" si="1"/>
        <v>45521</v>
      </c>
      <c r="AO18" s="59">
        <f t="shared" si="1"/>
        <v>45526</v>
      </c>
      <c r="AP18" s="59">
        <f t="shared" si="1"/>
        <v>45528</v>
      </c>
      <c r="AQ18" s="59">
        <f t="shared" si="1"/>
        <v>45533</v>
      </c>
      <c r="AR18" s="59">
        <f t="shared" si="1"/>
        <v>45535</v>
      </c>
      <c r="AS18" s="59">
        <f t="shared" si="1"/>
        <v>45540</v>
      </c>
      <c r="AT18" s="59">
        <f t="shared" si="1"/>
        <v>45542</v>
      </c>
      <c r="AU18" s="59">
        <f t="shared" si="1"/>
        <v>45547</v>
      </c>
      <c r="AV18" s="59">
        <f t="shared" si="1"/>
        <v>45549</v>
      </c>
      <c r="AW18" s="59">
        <f t="shared" si="1"/>
        <v>45554</v>
      </c>
      <c r="AX18" s="59">
        <f t="shared" si="1"/>
        <v>45556</v>
      </c>
      <c r="AY18" s="59">
        <f t="shared" si="1"/>
        <v>45561</v>
      </c>
      <c r="AZ18" s="59">
        <f t="shared" si="1"/>
        <v>45563</v>
      </c>
      <c r="BA18" s="59">
        <f t="shared" si="1"/>
        <v>45565</v>
      </c>
    </row>
    <row r="19" spans="1:16026" s="18" customFormat="1" ht="10.35" customHeight="1" x14ac:dyDescent="0.2">
      <c r="A19" s="17" t="s">
        <v>149</v>
      </c>
    </row>
    <row r="20" spans="1:16026" s="18" customFormat="1" ht="10.35" customHeight="1" x14ac:dyDescent="0.2">
      <c r="A20" s="19">
        <v>1</v>
      </c>
      <c r="B20" s="17" t="e">
        <f t="shared" ref="B20:BA20" si="2">ROUNDUP(B7*0.82,)+35</f>
        <v>#REF!</v>
      </c>
      <c r="C20" s="17">
        <f t="shared" si="2"/>
        <v>8973</v>
      </c>
      <c r="D20" s="17">
        <f t="shared" si="2"/>
        <v>13401</v>
      </c>
      <c r="E20" s="17">
        <f t="shared" si="2"/>
        <v>8973</v>
      </c>
      <c r="F20" s="17">
        <f t="shared" si="2"/>
        <v>13401</v>
      </c>
      <c r="G20" s="17">
        <f t="shared" si="2"/>
        <v>13401</v>
      </c>
      <c r="H20" s="17">
        <f t="shared" si="2"/>
        <v>9957</v>
      </c>
      <c r="I20" s="17">
        <f t="shared" si="2"/>
        <v>9957</v>
      </c>
      <c r="J20" s="17">
        <f t="shared" si="2"/>
        <v>7989</v>
      </c>
      <c r="K20" s="17">
        <f t="shared" si="2"/>
        <v>7989</v>
      </c>
      <c r="L20" s="17">
        <f t="shared" si="2"/>
        <v>8973</v>
      </c>
      <c r="M20" s="17">
        <f t="shared" si="2"/>
        <v>10941</v>
      </c>
      <c r="N20" s="17">
        <f t="shared" si="2"/>
        <v>9957</v>
      </c>
      <c r="O20" s="17">
        <f t="shared" si="2"/>
        <v>6431</v>
      </c>
      <c r="P20" s="17">
        <f t="shared" si="2"/>
        <v>7989</v>
      </c>
      <c r="Q20" s="17">
        <f t="shared" si="2"/>
        <v>7989</v>
      </c>
      <c r="R20" s="17">
        <f t="shared" si="2"/>
        <v>8973</v>
      </c>
      <c r="S20" s="17">
        <f t="shared" si="2"/>
        <v>6431</v>
      </c>
      <c r="T20" s="17">
        <f t="shared" si="2"/>
        <v>6431</v>
      </c>
      <c r="U20" s="17">
        <f t="shared" si="2"/>
        <v>6841</v>
      </c>
      <c r="V20" s="17">
        <f t="shared" si="2"/>
        <v>9711</v>
      </c>
      <c r="W20" s="17">
        <f t="shared" si="2"/>
        <v>7989</v>
      </c>
      <c r="X20" s="17">
        <f t="shared" si="2"/>
        <v>8563</v>
      </c>
      <c r="Y20" s="17">
        <f t="shared" si="2"/>
        <v>11679</v>
      </c>
      <c r="Z20" s="17">
        <f t="shared" si="2"/>
        <v>8563</v>
      </c>
      <c r="AA20" s="17">
        <f t="shared" si="2"/>
        <v>8563</v>
      </c>
      <c r="AB20" s="17">
        <f t="shared" si="2"/>
        <v>8563</v>
      </c>
      <c r="AC20" s="17">
        <f t="shared" si="2"/>
        <v>10695</v>
      </c>
      <c r="AD20" s="17">
        <f t="shared" si="2"/>
        <v>9711</v>
      </c>
      <c r="AE20" s="17">
        <f t="shared" si="2"/>
        <v>10695</v>
      </c>
      <c r="AF20" s="17">
        <f t="shared" si="2"/>
        <v>9711</v>
      </c>
      <c r="AG20" s="17">
        <f t="shared" si="2"/>
        <v>9711</v>
      </c>
      <c r="AH20" s="17">
        <f t="shared" si="2"/>
        <v>8563</v>
      </c>
      <c r="AI20" s="17">
        <f t="shared" si="2"/>
        <v>9711</v>
      </c>
      <c r="AJ20" s="17">
        <f t="shared" si="2"/>
        <v>10695</v>
      </c>
      <c r="AK20" s="17">
        <f t="shared" si="2"/>
        <v>9711</v>
      </c>
      <c r="AL20" s="17">
        <f t="shared" si="2"/>
        <v>10695</v>
      </c>
      <c r="AM20" s="17">
        <f t="shared" si="2"/>
        <v>9711</v>
      </c>
      <c r="AN20" s="17">
        <f t="shared" si="2"/>
        <v>10695</v>
      </c>
      <c r="AO20" s="17">
        <f t="shared" si="2"/>
        <v>10695</v>
      </c>
      <c r="AP20" s="17">
        <f t="shared" si="2"/>
        <v>10695</v>
      </c>
      <c r="AQ20" s="17">
        <f t="shared" si="2"/>
        <v>9711</v>
      </c>
      <c r="AR20" s="17">
        <f t="shared" si="2"/>
        <v>10695</v>
      </c>
      <c r="AS20" s="17">
        <f t="shared" si="2"/>
        <v>9711</v>
      </c>
      <c r="AT20" s="17">
        <f t="shared" si="2"/>
        <v>10695</v>
      </c>
      <c r="AU20" s="17">
        <f t="shared" si="2"/>
        <v>9711</v>
      </c>
      <c r="AV20" s="17">
        <f t="shared" si="2"/>
        <v>10695</v>
      </c>
      <c r="AW20" s="17">
        <f t="shared" si="2"/>
        <v>9711</v>
      </c>
      <c r="AX20" s="17">
        <f t="shared" si="2"/>
        <v>10695</v>
      </c>
      <c r="AY20" s="17">
        <f t="shared" si="2"/>
        <v>9711</v>
      </c>
      <c r="AZ20" s="17">
        <f t="shared" si="2"/>
        <v>10695</v>
      </c>
      <c r="BA20" s="17">
        <f t="shared" si="2"/>
        <v>9711</v>
      </c>
    </row>
    <row r="21" spans="1:16026" s="18" customFormat="1" ht="10.35" customHeight="1" x14ac:dyDescent="0.2">
      <c r="A21" s="17" t="s">
        <v>150</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row>
    <row r="22" spans="1:16026" s="18" customFormat="1" ht="10.35" customHeight="1" x14ac:dyDescent="0.2">
      <c r="A22" s="19">
        <v>1</v>
      </c>
      <c r="B22" s="17" t="e">
        <f t="shared" ref="B22:BA22" si="3">ROUNDUP(B9*0.82,)+35</f>
        <v>#REF!</v>
      </c>
      <c r="C22" s="17">
        <f t="shared" si="3"/>
        <v>9793</v>
      </c>
      <c r="D22" s="17">
        <f t="shared" si="3"/>
        <v>14221</v>
      </c>
      <c r="E22" s="17">
        <f t="shared" si="3"/>
        <v>9793</v>
      </c>
      <c r="F22" s="17">
        <f t="shared" si="3"/>
        <v>14221</v>
      </c>
      <c r="G22" s="17">
        <f t="shared" si="3"/>
        <v>14221</v>
      </c>
      <c r="H22" s="17">
        <f t="shared" si="3"/>
        <v>10777</v>
      </c>
      <c r="I22" s="17">
        <f t="shared" si="3"/>
        <v>10777</v>
      </c>
      <c r="J22" s="17">
        <f t="shared" si="3"/>
        <v>8809</v>
      </c>
      <c r="K22" s="17">
        <f t="shared" si="3"/>
        <v>8809</v>
      </c>
      <c r="L22" s="17">
        <f t="shared" si="3"/>
        <v>9793</v>
      </c>
      <c r="M22" s="17">
        <f t="shared" si="3"/>
        <v>11761</v>
      </c>
      <c r="N22" s="17">
        <f t="shared" si="3"/>
        <v>10777</v>
      </c>
      <c r="O22" s="17">
        <f t="shared" si="3"/>
        <v>7251</v>
      </c>
      <c r="P22" s="17">
        <f t="shared" si="3"/>
        <v>8809</v>
      </c>
      <c r="Q22" s="17">
        <f t="shared" si="3"/>
        <v>8809</v>
      </c>
      <c r="R22" s="17">
        <f t="shared" si="3"/>
        <v>9793</v>
      </c>
      <c r="S22" s="17">
        <f t="shared" si="3"/>
        <v>7251</v>
      </c>
      <c r="T22" s="17">
        <f t="shared" si="3"/>
        <v>7251</v>
      </c>
      <c r="U22" s="17">
        <f t="shared" si="3"/>
        <v>7661</v>
      </c>
      <c r="V22" s="17">
        <f t="shared" si="3"/>
        <v>10531</v>
      </c>
      <c r="W22" s="17">
        <f t="shared" si="3"/>
        <v>8809</v>
      </c>
      <c r="X22" s="17">
        <f t="shared" si="3"/>
        <v>9383</v>
      </c>
      <c r="Y22" s="17">
        <f t="shared" si="3"/>
        <v>12499</v>
      </c>
      <c r="Z22" s="17">
        <f t="shared" si="3"/>
        <v>9383</v>
      </c>
      <c r="AA22" s="17">
        <f t="shared" si="3"/>
        <v>9383</v>
      </c>
      <c r="AB22" s="17">
        <f t="shared" si="3"/>
        <v>9383</v>
      </c>
      <c r="AC22" s="17">
        <f t="shared" si="3"/>
        <v>11515</v>
      </c>
      <c r="AD22" s="17">
        <f t="shared" si="3"/>
        <v>10531</v>
      </c>
      <c r="AE22" s="17">
        <f t="shared" si="3"/>
        <v>11515</v>
      </c>
      <c r="AF22" s="17">
        <f t="shared" si="3"/>
        <v>10531</v>
      </c>
      <c r="AG22" s="17">
        <f t="shared" si="3"/>
        <v>10531</v>
      </c>
      <c r="AH22" s="17">
        <f t="shared" si="3"/>
        <v>9383</v>
      </c>
      <c r="AI22" s="17">
        <f t="shared" si="3"/>
        <v>10531</v>
      </c>
      <c r="AJ22" s="17">
        <f t="shared" si="3"/>
        <v>11515</v>
      </c>
      <c r="AK22" s="17">
        <f t="shared" si="3"/>
        <v>10531</v>
      </c>
      <c r="AL22" s="17">
        <f t="shared" si="3"/>
        <v>11515</v>
      </c>
      <c r="AM22" s="17">
        <f t="shared" si="3"/>
        <v>10531</v>
      </c>
      <c r="AN22" s="17">
        <f t="shared" si="3"/>
        <v>11515</v>
      </c>
      <c r="AO22" s="17">
        <f t="shared" si="3"/>
        <v>11515</v>
      </c>
      <c r="AP22" s="17">
        <f t="shared" si="3"/>
        <v>11515</v>
      </c>
      <c r="AQ22" s="17">
        <f t="shared" si="3"/>
        <v>10531</v>
      </c>
      <c r="AR22" s="17">
        <f t="shared" si="3"/>
        <v>11515</v>
      </c>
      <c r="AS22" s="17">
        <f t="shared" si="3"/>
        <v>10531</v>
      </c>
      <c r="AT22" s="17">
        <f t="shared" si="3"/>
        <v>11515</v>
      </c>
      <c r="AU22" s="17">
        <f t="shared" si="3"/>
        <v>10531</v>
      </c>
      <c r="AV22" s="17">
        <f t="shared" si="3"/>
        <v>11515</v>
      </c>
      <c r="AW22" s="17">
        <f t="shared" si="3"/>
        <v>10531</v>
      </c>
      <c r="AX22" s="17">
        <f t="shared" si="3"/>
        <v>11515</v>
      </c>
      <c r="AY22" s="17">
        <f t="shared" si="3"/>
        <v>10531</v>
      </c>
      <c r="AZ22" s="17">
        <f t="shared" si="3"/>
        <v>11515</v>
      </c>
      <c r="BA22" s="17">
        <f t="shared" si="3"/>
        <v>10531</v>
      </c>
    </row>
    <row r="23" spans="1:16026" s="18" customFormat="1" ht="10.35" customHeight="1" x14ac:dyDescent="0.2">
      <c r="A23" s="17" t="s">
        <v>151</v>
      </c>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row>
    <row r="24" spans="1:16026" s="18" customFormat="1" ht="10.35" customHeight="1" x14ac:dyDescent="0.2">
      <c r="A24" s="19">
        <v>1</v>
      </c>
      <c r="B24" s="17" t="e">
        <f t="shared" ref="B24:BA24" si="4">ROUNDUP(B11*0.82,)+35</f>
        <v>#REF!</v>
      </c>
      <c r="C24" s="17">
        <f t="shared" si="4"/>
        <v>10613</v>
      </c>
      <c r="D24" s="17">
        <f t="shared" si="4"/>
        <v>15041</v>
      </c>
      <c r="E24" s="17">
        <f t="shared" si="4"/>
        <v>10613</v>
      </c>
      <c r="F24" s="17">
        <f t="shared" si="4"/>
        <v>15041</v>
      </c>
      <c r="G24" s="17">
        <f t="shared" si="4"/>
        <v>15041</v>
      </c>
      <c r="H24" s="17">
        <f t="shared" si="4"/>
        <v>11597</v>
      </c>
      <c r="I24" s="17">
        <f t="shared" si="4"/>
        <v>11597</v>
      </c>
      <c r="J24" s="17">
        <f t="shared" si="4"/>
        <v>9629</v>
      </c>
      <c r="K24" s="17">
        <f t="shared" si="4"/>
        <v>9629</v>
      </c>
      <c r="L24" s="17">
        <f t="shared" si="4"/>
        <v>10613</v>
      </c>
      <c r="M24" s="17">
        <f t="shared" si="4"/>
        <v>12581</v>
      </c>
      <c r="N24" s="17">
        <f t="shared" si="4"/>
        <v>11597</v>
      </c>
      <c r="O24" s="17">
        <f t="shared" si="4"/>
        <v>8071</v>
      </c>
      <c r="P24" s="17">
        <f t="shared" si="4"/>
        <v>9629</v>
      </c>
      <c r="Q24" s="17">
        <f t="shared" si="4"/>
        <v>9629</v>
      </c>
      <c r="R24" s="17">
        <f t="shared" si="4"/>
        <v>10613</v>
      </c>
      <c r="S24" s="17">
        <f t="shared" si="4"/>
        <v>8071</v>
      </c>
      <c r="T24" s="17">
        <f t="shared" si="4"/>
        <v>8071</v>
      </c>
      <c r="U24" s="17">
        <f t="shared" si="4"/>
        <v>8481</v>
      </c>
      <c r="V24" s="17">
        <f t="shared" si="4"/>
        <v>11351</v>
      </c>
      <c r="W24" s="17">
        <f t="shared" si="4"/>
        <v>9629</v>
      </c>
      <c r="X24" s="17">
        <f t="shared" si="4"/>
        <v>10203</v>
      </c>
      <c r="Y24" s="17">
        <f t="shared" si="4"/>
        <v>13319</v>
      </c>
      <c r="Z24" s="17">
        <f t="shared" si="4"/>
        <v>10203</v>
      </c>
      <c r="AA24" s="17">
        <f t="shared" si="4"/>
        <v>10203</v>
      </c>
      <c r="AB24" s="17">
        <f t="shared" si="4"/>
        <v>10203</v>
      </c>
      <c r="AC24" s="17">
        <f t="shared" si="4"/>
        <v>12335</v>
      </c>
      <c r="AD24" s="17">
        <f t="shared" si="4"/>
        <v>11351</v>
      </c>
      <c r="AE24" s="17">
        <f t="shared" si="4"/>
        <v>12335</v>
      </c>
      <c r="AF24" s="17">
        <f t="shared" si="4"/>
        <v>11351</v>
      </c>
      <c r="AG24" s="17">
        <f t="shared" si="4"/>
        <v>11351</v>
      </c>
      <c r="AH24" s="17">
        <f t="shared" si="4"/>
        <v>10203</v>
      </c>
      <c r="AI24" s="17">
        <f t="shared" si="4"/>
        <v>11351</v>
      </c>
      <c r="AJ24" s="17">
        <f t="shared" si="4"/>
        <v>12335</v>
      </c>
      <c r="AK24" s="17">
        <f t="shared" si="4"/>
        <v>11351</v>
      </c>
      <c r="AL24" s="17">
        <f t="shared" si="4"/>
        <v>12335</v>
      </c>
      <c r="AM24" s="17">
        <f t="shared" si="4"/>
        <v>11351</v>
      </c>
      <c r="AN24" s="17">
        <f t="shared" si="4"/>
        <v>12335</v>
      </c>
      <c r="AO24" s="17">
        <f t="shared" si="4"/>
        <v>12335</v>
      </c>
      <c r="AP24" s="17">
        <f t="shared" si="4"/>
        <v>12335</v>
      </c>
      <c r="AQ24" s="17">
        <f t="shared" si="4"/>
        <v>11351</v>
      </c>
      <c r="AR24" s="17">
        <f t="shared" si="4"/>
        <v>12335</v>
      </c>
      <c r="AS24" s="17">
        <f t="shared" si="4"/>
        <v>11351</v>
      </c>
      <c r="AT24" s="17">
        <f t="shared" si="4"/>
        <v>12335</v>
      </c>
      <c r="AU24" s="17">
        <f t="shared" si="4"/>
        <v>11351</v>
      </c>
      <c r="AV24" s="17">
        <f t="shared" si="4"/>
        <v>12335</v>
      </c>
      <c r="AW24" s="17">
        <f t="shared" si="4"/>
        <v>11351</v>
      </c>
      <c r="AX24" s="17">
        <f t="shared" si="4"/>
        <v>12335</v>
      </c>
      <c r="AY24" s="17">
        <f t="shared" si="4"/>
        <v>11351</v>
      </c>
      <c r="AZ24" s="17">
        <f t="shared" si="4"/>
        <v>12335</v>
      </c>
      <c r="BA24" s="17">
        <f t="shared" si="4"/>
        <v>11351</v>
      </c>
    </row>
    <row r="25" spans="1:16026" s="18" customFormat="1" ht="10.35" customHeight="1" x14ac:dyDescent="0.2">
      <c r="A25" s="17" t="s">
        <v>4</v>
      </c>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row>
    <row r="26" spans="1:16026" s="18" customFormat="1" ht="10.9" customHeight="1" x14ac:dyDescent="0.2">
      <c r="A26" s="19">
        <v>1</v>
      </c>
      <c r="B26" s="17" t="e">
        <f t="shared" ref="B26:BA26" si="5">ROUNDUP(B13*0.82,)+35</f>
        <v>#REF!</v>
      </c>
      <c r="C26" s="17">
        <f t="shared" si="5"/>
        <v>11433</v>
      </c>
      <c r="D26" s="17">
        <f t="shared" si="5"/>
        <v>15861</v>
      </c>
      <c r="E26" s="17">
        <f t="shared" si="5"/>
        <v>11433</v>
      </c>
      <c r="F26" s="17">
        <f t="shared" si="5"/>
        <v>15861</v>
      </c>
      <c r="G26" s="17">
        <f t="shared" si="5"/>
        <v>15861</v>
      </c>
      <c r="H26" s="17">
        <f t="shared" si="5"/>
        <v>12417</v>
      </c>
      <c r="I26" s="17">
        <f t="shared" si="5"/>
        <v>12417</v>
      </c>
      <c r="J26" s="17">
        <f t="shared" si="5"/>
        <v>10449</v>
      </c>
      <c r="K26" s="17">
        <f t="shared" si="5"/>
        <v>10449</v>
      </c>
      <c r="L26" s="17">
        <f t="shared" si="5"/>
        <v>11433</v>
      </c>
      <c r="M26" s="17">
        <f t="shared" si="5"/>
        <v>13401</v>
      </c>
      <c r="N26" s="17">
        <f t="shared" si="5"/>
        <v>12417</v>
      </c>
      <c r="O26" s="17">
        <f t="shared" si="5"/>
        <v>8891</v>
      </c>
      <c r="P26" s="17">
        <f t="shared" si="5"/>
        <v>10449</v>
      </c>
      <c r="Q26" s="17">
        <f t="shared" si="5"/>
        <v>10449</v>
      </c>
      <c r="R26" s="17">
        <f t="shared" si="5"/>
        <v>11433</v>
      </c>
      <c r="S26" s="17">
        <f t="shared" si="5"/>
        <v>8891</v>
      </c>
      <c r="T26" s="17">
        <f t="shared" si="5"/>
        <v>8891</v>
      </c>
      <c r="U26" s="17">
        <f t="shared" si="5"/>
        <v>9301</v>
      </c>
      <c r="V26" s="17">
        <f t="shared" si="5"/>
        <v>12171</v>
      </c>
      <c r="W26" s="17">
        <f t="shared" si="5"/>
        <v>10449</v>
      </c>
      <c r="X26" s="17">
        <f t="shared" si="5"/>
        <v>11023</v>
      </c>
      <c r="Y26" s="17">
        <f t="shared" si="5"/>
        <v>14139</v>
      </c>
      <c r="Z26" s="17">
        <f t="shared" si="5"/>
        <v>11023</v>
      </c>
      <c r="AA26" s="17">
        <f t="shared" si="5"/>
        <v>11023</v>
      </c>
      <c r="AB26" s="17">
        <f t="shared" si="5"/>
        <v>11023</v>
      </c>
      <c r="AC26" s="17">
        <f t="shared" si="5"/>
        <v>13155</v>
      </c>
      <c r="AD26" s="17">
        <f t="shared" si="5"/>
        <v>12171</v>
      </c>
      <c r="AE26" s="17">
        <f t="shared" si="5"/>
        <v>13155</v>
      </c>
      <c r="AF26" s="17">
        <f t="shared" si="5"/>
        <v>12171</v>
      </c>
      <c r="AG26" s="17">
        <f t="shared" si="5"/>
        <v>12171</v>
      </c>
      <c r="AH26" s="17">
        <f t="shared" si="5"/>
        <v>11023</v>
      </c>
      <c r="AI26" s="17">
        <f t="shared" si="5"/>
        <v>12171</v>
      </c>
      <c r="AJ26" s="17">
        <f t="shared" si="5"/>
        <v>13155</v>
      </c>
      <c r="AK26" s="17">
        <f t="shared" si="5"/>
        <v>12171</v>
      </c>
      <c r="AL26" s="17">
        <f t="shared" si="5"/>
        <v>13155</v>
      </c>
      <c r="AM26" s="17">
        <f t="shared" si="5"/>
        <v>12171</v>
      </c>
      <c r="AN26" s="17">
        <f t="shared" si="5"/>
        <v>13155</v>
      </c>
      <c r="AO26" s="17">
        <f t="shared" si="5"/>
        <v>13155</v>
      </c>
      <c r="AP26" s="17">
        <f t="shared" si="5"/>
        <v>13155</v>
      </c>
      <c r="AQ26" s="17">
        <f t="shared" si="5"/>
        <v>12171</v>
      </c>
      <c r="AR26" s="17">
        <f t="shared" si="5"/>
        <v>13155</v>
      </c>
      <c r="AS26" s="17">
        <f t="shared" si="5"/>
        <v>12171</v>
      </c>
      <c r="AT26" s="17">
        <f t="shared" si="5"/>
        <v>13155</v>
      </c>
      <c r="AU26" s="17">
        <f t="shared" si="5"/>
        <v>12171</v>
      </c>
      <c r="AV26" s="17">
        <f t="shared" si="5"/>
        <v>13155</v>
      </c>
      <c r="AW26" s="17">
        <f t="shared" si="5"/>
        <v>12171</v>
      </c>
      <c r="AX26" s="17">
        <f t="shared" si="5"/>
        <v>13155</v>
      </c>
      <c r="AY26" s="17">
        <f t="shared" si="5"/>
        <v>12171</v>
      </c>
      <c r="AZ26" s="17">
        <f t="shared" si="5"/>
        <v>13155</v>
      </c>
      <c r="BA26" s="17">
        <f t="shared" si="5"/>
        <v>12171</v>
      </c>
    </row>
    <row r="27" spans="1:16026" s="18" customFormat="1" ht="10.9" customHeight="1" x14ac:dyDescent="0.2">
      <c r="A27" s="17" t="s">
        <v>152</v>
      </c>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row>
    <row r="28" spans="1:16026" s="18" customFormat="1" ht="10.9" customHeight="1" x14ac:dyDescent="0.2">
      <c r="A28" s="19">
        <v>1</v>
      </c>
      <c r="B28" s="17" t="e">
        <f t="shared" ref="B28:BA28" si="6">ROUNDUP(B15*0.82,)+35</f>
        <v>#REF!</v>
      </c>
      <c r="C28" s="17">
        <f t="shared" si="6"/>
        <v>12253</v>
      </c>
      <c r="D28" s="17">
        <f t="shared" si="6"/>
        <v>16681</v>
      </c>
      <c r="E28" s="17">
        <f t="shared" si="6"/>
        <v>12253</v>
      </c>
      <c r="F28" s="17">
        <f t="shared" si="6"/>
        <v>16681</v>
      </c>
      <c r="G28" s="17">
        <f t="shared" si="6"/>
        <v>16681</v>
      </c>
      <c r="H28" s="17">
        <f t="shared" si="6"/>
        <v>13237</v>
      </c>
      <c r="I28" s="17">
        <f t="shared" si="6"/>
        <v>13237</v>
      </c>
      <c r="J28" s="17">
        <f t="shared" si="6"/>
        <v>11269</v>
      </c>
      <c r="K28" s="17">
        <f t="shared" si="6"/>
        <v>11269</v>
      </c>
      <c r="L28" s="17">
        <f t="shared" si="6"/>
        <v>12253</v>
      </c>
      <c r="M28" s="17">
        <f t="shared" si="6"/>
        <v>14221</v>
      </c>
      <c r="N28" s="17">
        <f t="shared" si="6"/>
        <v>13237</v>
      </c>
      <c r="O28" s="17">
        <f t="shared" si="6"/>
        <v>9711</v>
      </c>
      <c r="P28" s="17">
        <f t="shared" si="6"/>
        <v>11269</v>
      </c>
      <c r="Q28" s="17">
        <f t="shared" si="6"/>
        <v>11269</v>
      </c>
      <c r="R28" s="17">
        <f t="shared" si="6"/>
        <v>12253</v>
      </c>
      <c r="S28" s="17">
        <f t="shared" si="6"/>
        <v>9711</v>
      </c>
      <c r="T28" s="17">
        <f t="shared" si="6"/>
        <v>9711</v>
      </c>
      <c r="U28" s="17">
        <f t="shared" si="6"/>
        <v>10121</v>
      </c>
      <c r="V28" s="17">
        <f t="shared" si="6"/>
        <v>12991</v>
      </c>
      <c r="W28" s="17">
        <f t="shared" si="6"/>
        <v>11269</v>
      </c>
      <c r="X28" s="17">
        <f t="shared" si="6"/>
        <v>11843</v>
      </c>
      <c r="Y28" s="17">
        <f t="shared" si="6"/>
        <v>14959</v>
      </c>
      <c r="Z28" s="17">
        <f t="shared" si="6"/>
        <v>11843</v>
      </c>
      <c r="AA28" s="17">
        <f t="shared" si="6"/>
        <v>11843</v>
      </c>
      <c r="AB28" s="17">
        <f t="shared" si="6"/>
        <v>11843</v>
      </c>
      <c r="AC28" s="17">
        <f t="shared" si="6"/>
        <v>13975</v>
      </c>
      <c r="AD28" s="17">
        <f t="shared" si="6"/>
        <v>12991</v>
      </c>
      <c r="AE28" s="17">
        <f t="shared" si="6"/>
        <v>13975</v>
      </c>
      <c r="AF28" s="17">
        <f t="shared" si="6"/>
        <v>12991</v>
      </c>
      <c r="AG28" s="17">
        <f t="shared" si="6"/>
        <v>12991</v>
      </c>
      <c r="AH28" s="17">
        <f t="shared" si="6"/>
        <v>11843</v>
      </c>
      <c r="AI28" s="17">
        <f t="shared" si="6"/>
        <v>12991</v>
      </c>
      <c r="AJ28" s="17">
        <f t="shared" si="6"/>
        <v>13975</v>
      </c>
      <c r="AK28" s="17">
        <f t="shared" si="6"/>
        <v>12991</v>
      </c>
      <c r="AL28" s="17">
        <f t="shared" si="6"/>
        <v>13975</v>
      </c>
      <c r="AM28" s="17">
        <f t="shared" si="6"/>
        <v>12991</v>
      </c>
      <c r="AN28" s="17">
        <f t="shared" si="6"/>
        <v>13975</v>
      </c>
      <c r="AO28" s="17">
        <f t="shared" si="6"/>
        <v>13975</v>
      </c>
      <c r="AP28" s="17">
        <f t="shared" si="6"/>
        <v>13975</v>
      </c>
      <c r="AQ28" s="17">
        <f t="shared" si="6"/>
        <v>12991</v>
      </c>
      <c r="AR28" s="17">
        <f t="shared" si="6"/>
        <v>13975</v>
      </c>
      <c r="AS28" s="17">
        <f t="shared" si="6"/>
        <v>12991</v>
      </c>
      <c r="AT28" s="17">
        <f t="shared" si="6"/>
        <v>13975</v>
      </c>
      <c r="AU28" s="17">
        <f t="shared" si="6"/>
        <v>12991</v>
      </c>
      <c r="AV28" s="17">
        <f t="shared" si="6"/>
        <v>13975</v>
      </c>
      <c r="AW28" s="17">
        <f t="shared" si="6"/>
        <v>12991</v>
      </c>
      <c r="AX28" s="17">
        <f t="shared" si="6"/>
        <v>13975</v>
      </c>
      <c r="AY28" s="17">
        <f t="shared" si="6"/>
        <v>12991</v>
      </c>
      <c r="AZ28" s="17">
        <f t="shared" si="6"/>
        <v>13975</v>
      </c>
      <c r="BA28" s="17">
        <f t="shared" si="6"/>
        <v>12991</v>
      </c>
    </row>
    <row r="29" spans="1:16026" s="18" customFormat="1" ht="10.35" customHeight="1" x14ac:dyDescent="0.2">
      <c r="A29" s="41"/>
      <c r="B29" s="154"/>
      <c r="C29" s="154"/>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c r="FY29" s="154"/>
      <c r="FZ29" s="154"/>
      <c r="GA29" s="154"/>
      <c r="GB29" s="154"/>
      <c r="GC29" s="154"/>
      <c r="GD29" s="154"/>
      <c r="GE29" s="154"/>
      <c r="GF29" s="154"/>
      <c r="GG29" s="154"/>
      <c r="GH29" s="154"/>
      <c r="GI29" s="154"/>
      <c r="GJ29" s="154"/>
      <c r="GK29" s="154"/>
      <c r="GL29" s="154"/>
      <c r="GM29" s="154"/>
      <c r="GN29" s="154"/>
      <c r="GO29" s="154"/>
      <c r="GP29" s="154"/>
      <c r="GQ29" s="154"/>
      <c r="GR29" s="154"/>
      <c r="GS29" s="154"/>
      <c r="GT29" s="154"/>
      <c r="GU29" s="154"/>
      <c r="GV29" s="154"/>
      <c r="GW29" s="154"/>
      <c r="GX29" s="154"/>
      <c r="GY29" s="154"/>
      <c r="GZ29" s="154"/>
      <c r="HA29" s="154"/>
      <c r="HB29" s="154"/>
      <c r="HC29" s="154"/>
      <c r="HD29" s="154"/>
      <c r="HE29" s="154"/>
      <c r="HF29" s="154"/>
      <c r="HG29" s="154"/>
      <c r="HH29" s="154"/>
      <c r="HI29" s="154"/>
      <c r="HJ29" s="154"/>
      <c r="HK29" s="154"/>
      <c r="HL29" s="154"/>
      <c r="HM29" s="154"/>
      <c r="HN29" s="154"/>
      <c r="HO29" s="154"/>
      <c r="HP29" s="154"/>
      <c r="HQ29" s="154"/>
      <c r="HR29" s="154"/>
      <c r="HS29" s="154"/>
      <c r="HT29" s="154"/>
      <c r="HU29" s="154"/>
      <c r="HV29" s="154"/>
      <c r="HW29" s="154"/>
      <c r="HX29" s="154"/>
      <c r="HY29" s="154"/>
      <c r="HZ29" s="154"/>
      <c r="IA29" s="154"/>
      <c r="IB29" s="154"/>
      <c r="IC29" s="154"/>
      <c r="ID29" s="154"/>
      <c r="IE29" s="154"/>
      <c r="IF29" s="154"/>
      <c r="IG29" s="154"/>
      <c r="IH29" s="154"/>
      <c r="II29" s="154"/>
      <c r="IJ29" s="154"/>
      <c r="IK29" s="154"/>
      <c r="IL29" s="154"/>
      <c r="IM29" s="154"/>
      <c r="IN29" s="154"/>
      <c r="IO29" s="154"/>
      <c r="IP29" s="154"/>
      <c r="IQ29" s="154"/>
      <c r="IR29" s="154"/>
      <c r="IS29" s="154"/>
      <c r="IT29" s="154"/>
      <c r="IU29" s="154"/>
      <c r="IV29" s="154"/>
      <c r="IW29" s="154"/>
      <c r="IX29" s="154"/>
      <c r="IY29" s="154"/>
      <c r="IZ29" s="154"/>
      <c r="JA29" s="154"/>
      <c r="JB29" s="154"/>
      <c r="JC29" s="154"/>
      <c r="JD29" s="154"/>
      <c r="JE29" s="154"/>
      <c r="JF29" s="154"/>
      <c r="JG29" s="154"/>
      <c r="JH29" s="154"/>
      <c r="JI29" s="154"/>
      <c r="JJ29" s="154"/>
      <c r="JK29" s="154"/>
      <c r="JL29" s="154"/>
      <c r="JM29" s="154"/>
      <c r="JN29" s="154"/>
      <c r="JO29" s="154"/>
      <c r="JP29" s="154"/>
      <c r="JQ29" s="154"/>
      <c r="JR29" s="154"/>
      <c r="JS29" s="154"/>
      <c r="JT29" s="154"/>
      <c r="JU29" s="154"/>
      <c r="JV29" s="154"/>
      <c r="JW29" s="154"/>
      <c r="JX29" s="154"/>
      <c r="JY29" s="154"/>
      <c r="JZ29" s="154"/>
      <c r="KA29" s="154"/>
      <c r="KB29" s="154"/>
      <c r="KC29" s="154"/>
      <c r="KD29" s="154"/>
      <c r="KE29" s="154"/>
      <c r="KF29" s="154"/>
      <c r="KG29" s="154"/>
      <c r="KH29" s="154"/>
      <c r="KI29" s="154"/>
      <c r="KJ29" s="154"/>
      <c r="KK29" s="154"/>
      <c r="KL29" s="154"/>
      <c r="KM29" s="154"/>
      <c r="KN29" s="154"/>
      <c r="KO29" s="154"/>
      <c r="KP29" s="154"/>
      <c r="KQ29" s="154"/>
      <c r="KR29" s="154"/>
      <c r="KS29" s="154"/>
      <c r="KT29" s="154"/>
      <c r="KU29" s="154"/>
      <c r="KV29" s="154"/>
      <c r="KW29" s="154"/>
      <c r="KX29" s="154"/>
      <c r="KY29" s="154"/>
      <c r="KZ29" s="154"/>
      <c r="LA29" s="154"/>
      <c r="LB29" s="154"/>
      <c r="LC29" s="154"/>
      <c r="LD29" s="154"/>
      <c r="LE29" s="154"/>
      <c r="LF29" s="154"/>
      <c r="LG29" s="154"/>
      <c r="LH29" s="154"/>
      <c r="LI29" s="154"/>
      <c r="LJ29" s="154"/>
      <c r="LK29" s="154"/>
      <c r="LL29" s="154"/>
      <c r="LM29" s="154"/>
      <c r="LN29" s="154"/>
      <c r="LO29" s="154"/>
      <c r="LP29" s="154"/>
      <c r="LQ29" s="154"/>
      <c r="LR29" s="154"/>
      <c r="LS29" s="154"/>
      <c r="LT29" s="154"/>
      <c r="LU29" s="154"/>
      <c r="LV29" s="154"/>
      <c r="LW29" s="154"/>
      <c r="LX29" s="154"/>
      <c r="LY29" s="154"/>
      <c r="LZ29" s="154"/>
      <c r="MA29" s="154"/>
      <c r="MB29" s="154"/>
      <c r="MC29" s="154"/>
      <c r="MD29" s="154"/>
      <c r="ME29" s="154"/>
      <c r="MF29" s="154"/>
      <c r="MG29" s="154"/>
      <c r="MH29" s="154"/>
      <c r="MI29" s="154"/>
      <c r="MJ29" s="154"/>
      <c r="MK29" s="154"/>
      <c r="ML29" s="154"/>
      <c r="MM29" s="154"/>
      <c r="MN29" s="154"/>
      <c r="MO29" s="154"/>
      <c r="MP29" s="154"/>
      <c r="MQ29" s="154"/>
      <c r="MR29" s="154"/>
      <c r="MS29" s="154"/>
      <c r="MT29" s="154"/>
      <c r="MU29" s="154"/>
      <c r="MV29" s="154"/>
      <c r="MW29" s="154"/>
      <c r="MX29" s="154"/>
      <c r="MY29" s="154"/>
      <c r="MZ29" s="154"/>
      <c r="NA29" s="154"/>
      <c r="NB29" s="154"/>
      <c r="NC29" s="154"/>
      <c r="ND29" s="154"/>
      <c r="NE29" s="154"/>
      <c r="NF29" s="154"/>
      <c r="NG29" s="154"/>
      <c r="NH29" s="154"/>
      <c r="NI29" s="154"/>
      <c r="NJ29" s="154"/>
      <c r="NK29" s="154"/>
      <c r="NL29" s="154"/>
      <c r="NM29" s="154"/>
      <c r="NN29" s="154"/>
      <c r="NO29" s="154"/>
      <c r="NP29" s="154"/>
      <c r="NQ29" s="154"/>
      <c r="NR29" s="154"/>
      <c r="NS29" s="154"/>
      <c r="NT29" s="154"/>
      <c r="NU29" s="154"/>
      <c r="NV29" s="154"/>
      <c r="NW29" s="154"/>
      <c r="NX29" s="154"/>
      <c r="NY29" s="154"/>
      <c r="NZ29" s="154"/>
      <c r="OA29" s="154"/>
      <c r="OB29" s="154"/>
      <c r="OC29" s="154"/>
      <c r="OD29" s="154"/>
      <c r="OE29" s="154"/>
      <c r="OF29" s="154"/>
      <c r="OG29" s="154"/>
      <c r="OH29" s="154"/>
      <c r="OI29" s="154"/>
      <c r="OJ29" s="154"/>
      <c r="OK29" s="154"/>
      <c r="OL29" s="154"/>
      <c r="OM29" s="154"/>
      <c r="ON29" s="154"/>
      <c r="OO29" s="154"/>
      <c r="OP29" s="154"/>
      <c r="OQ29" s="154"/>
      <c r="OR29" s="154"/>
      <c r="OS29" s="154"/>
      <c r="OT29" s="154"/>
      <c r="OU29" s="154"/>
      <c r="OV29" s="154"/>
      <c r="OW29" s="154"/>
      <c r="OX29" s="154"/>
      <c r="OY29" s="154"/>
      <c r="OZ29" s="154"/>
      <c r="PA29" s="154"/>
      <c r="PB29" s="154"/>
      <c r="PC29" s="154"/>
      <c r="PD29" s="154"/>
      <c r="PE29" s="154"/>
      <c r="PF29" s="154"/>
      <c r="PG29" s="154"/>
      <c r="PH29" s="154"/>
      <c r="PI29" s="154"/>
      <c r="PJ29" s="154"/>
      <c r="PK29" s="154"/>
      <c r="PL29" s="154"/>
      <c r="PM29" s="154"/>
      <c r="PN29" s="154"/>
      <c r="PO29" s="154"/>
      <c r="PP29" s="154"/>
      <c r="PQ29" s="154"/>
      <c r="PR29" s="154"/>
      <c r="PS29" s="154"/>
      <c r="PT29" s="154"/>
      <c r="PU29" s="154"/>
      <c r="PV29" s="154"/>
      <c r="PW29" s="154"/>
      <c r="PX29" s="154"/>
      <c r="PY29" s="154"/>
      <c r="PZ29" s="154"/>
      <c r="QA29" s="154"/>
      <c r="QB29" s="154"/>
      <c r="QC29" s="154"/>
      <c r="QD29" s="154"/>
      <c r="QE29" s="154"/>
      <c r="QF29" s="154"/>
      <c r="QG29" s="154"/>
      <c r="QH29" s="154"/>
      <c r="QI29" s="154"/>
      <c r="QJ29" s="154"/>
      <c r="QK29" s="154"/>
      <c r="QL29" s="154"/>
      <c r="QM29" s="154"/>
      <c r="QN29" s="154"/>
      <c r="QO29" s="154"/>
      <c r="QP29" s="154"/>
      <c r="QQ29" s="154"/>
      <c r="QR29" s="154"/>
      <c r="QS29" s="154"/>
      <c r="QT29" s="154"/>
      <c r="QU29" s="154"/>
      <c r="QV29" s="154"/>
      <c r="QW29" s="154"/>
      <c r="QX29" s="154"/>
      <c r="QY29" s="154"/>
      <c r="QZ29" s="154"/>
      <c r="RA29" s="154"/>
      <c r="RB29" s="154"/>
      <c r="RC29" s="154"/>
      <c r="RD29" s="154"/>
      <c r="RE29" s="154"/>
      <c r="RF29" s="154"/>
      <c r="RG29" s="154"/>
      <c r="RH29" s="154"/>
      <c r="RI29" s="154"/>
      <c r="RJ29" s="154"/>
      <c r="RK29" s="154"/>
      <c r="RL29" s="154"/>
      <c r="RM29" s="154"/>
      <c r="RN29" s="154"/>
      <c r="RO29" s="154"/>
      <c r="RP29" s="154"/>
      <c r="RQ29" s="154"/>
      <c r="RR29" s="154"/>
      <c r="RS29" s="154"/>
      <c r="RT29" s="154"/>
      <c r="RU29" s="154"/>
      <c r="RV29" s="154"/>
      <c r="RW29" s="154"/>
      <c r="RX29" s="154"/>
      <c r="RY29" s="154"/>
      <c r="RZ29" s="154"/>
      <c r="SA29" s="154"/>
      <c r="SB29" s="154"/>
      <c r="SC29" s="154"/>
      <c r="SD29" s="154"/>
      <c r="SE29" s="154"/>
      <c r="SF29" s="154"/>
      <c r="SG29" s="154"/>
      <c r="SH29" s="154"/>
      <c r="SI29" s="154"/>
      <c r="SJ29" s="154"/>
      <c r="SK29" s="154"/>
      <c r="SL29" s="154"/>
      <c r="SM29" s="154"/>
      <c r="SN29" s="154"/>
      <c r="SO29" s="154"/>
      <c r="SP29" s="154"/>
      <c r="SQ29" s="154"/>
      <c r="SR29" s="154"/>
      <c r="SS29" s="154"/>
      <c r="ST29" s="154"/>
      <c r="SU29" s="154"/>
      <c r="SV29" s="154"/>
      <c r="SW29" s="154"/>
      <c r="SX29" s="154"/>
      <c r="SY29" s="154"/>
      <c r="SZ29" s="154"/>
      <c r="TA29" s="154"/>
      <c r="TB29" s="154"/>
      <c r="TC29" s="154"/>
      <c r="TD29" s="154"/>
      <c r="TE29" s="154"/>
      <c r="TF29" s="154"/>
      <c r="TG29" s="154"/>
      <c r="TH29" s="154"/>
      <c r="TI29" s="154"/>
      <c r="TJ29" s="154"/>
      <c r="TK29" s="154"/>
      <c r="TL29" s="154"/>
      <c r="TM29" s="154"/>
      <c r="TN29" s="154"/>
      <c r="TO29" s="154"/>
      <c r="TP29" s="154"/>
      <c r="TQ29" s="154"/>
      <c r="TR29" s="154"/>
      <c r="TS29" s="154"/>
      <c r="TT29" s="154"/>
      <c r="TU29" s="154"/>
      <c r="TV29" s="154"/>
      <c r="TW29" s="154"/>
      <c r="TX29" s="154"/>
      <c r="TY29" s="154"/>
      <c r="TZ29" s="154"/>
      <c r="UA29" s="154"/>
      <c r="UB29" s="154"/>
      <c r="UC29" s="154"/>
      <c r="UD29" s="154"/>
      <c r="UE29" s="154"/>
      <c r="UF29" s="154"/>
      <c r="UG29" s="154"/>
      <c r="UH29" s="154"/>
      <c r="UI29" s="154"/>
      <c r="UJ29" s="154"/>
      <c r="UK29" s="154"/>
      <c r="UL29" s="154"/>
      <c r="UM29" s="154"/>
      <c r="UN29" s="154"/>
      <c r="UO29" s="154"/>
      <c r="UP29" s="154"/>
      <c r="UQ29" s="154"/>
      <c r="UR29" s="154"/>
      <c r="US29" s="154"/>
      <c r="UT29" s="154"/>
      <c r="UU29" s="154"/>
      <c r="UV29" s="154"/>
      <c r="UW29" s="154"/>
      <c r="UX29" s="154"/>
      <c r="UY29" s="154"/>
      <c r="UZ29" s="154"/>
      <c r="VA29" s="154"/>
      <c r="VB29" s="154"/>
      <c r="VC29" s="154"/>
      <c r="VD29" s="154"/>
      <c r="VE29" s="154"/>
      <c r="VF29" s="154"/>
      <c r="VG29" s="154"/>
      <c r="VH29" s="154"/>
      <c r="VI29" s="154"/>
      <c r="VJ29" s="154"/>
      <c r="VK29" s="154"/>
      <c r="VL29" s="154"/>
      <c r="VM29" s="154"/>
      <c r="VN29" s="154"/>
      <c r="VO29" s="154"/>
      <c r="VP29" s="154"/>
      <c r="VQ29" s="154"/>
      <c r="VR29" s="154"/>
      <c r="VS29" s="154"/>
      <c r="VT29" s="154"/>
      <c r="VU29" s="154"/>
      <c r="VV29" s="154"/>
      <c r="VW29" s="154"/>
      <c r="VX29" s="154"/>
      <c r="VY29" s="154"/>
      <c r="VZ29" s="154"/>
      <c r="WA29" s="154"/>
      <c r="WB29" s="154"/>
      <c r="WC29" s="154"/>
      <c r="WD29" s="154"/>
      <c r="WE29" s="154"/>
      <c r="WF29" s="154"/>
      <c r="WG29" s="154"/>
      <c r="WH29" s="154"/>
      <c r="WI29" s="154"/>
      <c r="WJ29" s="154"/>
      <c r="WK29" s="154"/>
      <c r="WL29" s="154"/>
      <c r="WM29" s="154"/>
      <c r="WN29" s="154"/>
      <c r="WO29" s="154"/>
      <c r="WP29" s="154"/>
      <c r="WQ29" s="154"/>
      <c r="WR29" s="154"/>
      <c r="WS29" s="154"/>
      <c r="WT29" s="154"/>
      <c r="WU29" s="154"/>
      <c r="WV29" s="154"/>
      <c r="WW29" s="154"/>
      <c r="WX29" s="154"/>
      <c r="WY29" s="154"/>
      <c r="WZ29" s="154"/>
      <c r="XA29" s="154"/>
      <c r="XB29" s="154"/>
      <c r="XC29" s="154"/>
      <c r="XD29" s="154"/>
      <c r="XE29" s="154"/>
      <c r="XF29" s="154"/>
      <c r="XG29" s="154"/>
      <c r="XH29" s="154"/>
      <c r="XI29" s="154"/>
      <c r="XJ29" s="154"/>
      <c r="XK29" s="154"/>
      <c r="XL29" s="154"/>
      <c r="XM29" s="154"/>
      <c r="XN29" s="154"/>
      <c r="XO29" s="154"/>
      <c r="XP29" s="154"/>
      <c r="XQ29" s="154"/>
      <c r="XR29" s="154"/>
      <c r="XS29" s="154"/>
      <c r="XT29" s="154"/>
      <c r="XU29" s="154"/>
      <c r="XV29" s="154"/>
      <c r="XW29" s="154"/>
      <c r="XX29" s="154"/>
      <c r="XY29" s="154"/>
      <c r="XZ29" s="154"/>
      <c r="YA29" s="154"/>
      <c r="YB29" s="154"/>
      <c r="YC29" s="154"/>
      <c r="YD29" s="154"/>
      <c r="YE29" s="154"/>
      <c r="YF29" s="154"/>
      <c r="YG29" s="154"/>
      <c r="YH29" s="154"/>
      <c r="YI29" s="154"/>
      <c r="YJ29" s="154"/>
      <c r="YK29" s="154"/>
      <c r="YL29" s="154"/>
      <c r="YM29" s="154"/>
      <c r="YN29" s="154"/>
      <c r="YO29" s="154"/>
      <c r="YP29" s="154"/>
      <c r="YQ29" s="154"/>
      <c r="YR29" s="154"/>
      <c r="YS29" s="154"/>
      <c r="YT29" s="154"/>
      <c r="YU29" s="154"/>
      <c r="YV29" s="154"/>
      <c r="YW29" s="154"/>
      <c r="YX29" s="154"/>
      <c r="YY29" s="154"/>
      <c r="YZ29" s="154"/>
      <c r="ZA29" s="154"/>
      <c r="ZB29" s="154"/>
      <c r="ZC29" s="154"/>
      <c r="ZD29" s="154"/>
      <c r="ZE29" s="154"/>
      <c r="ZF29" s="154"/>
      <c r="ZG29" s="154"/>
      <c r="ZH29" s="154"/>
      <c r="ZI29" s="154"/>
      <c r="ZJ29" s="154"/>
      <c r="ZK29" s="154"/>
      <c r="ZL29" s="154"/>
      <c r="ZM29" s="154"/>
      <c r="ZN29" s="154"/>
      <c r="ZO29" s="154"/>
      <c r="ZP29" s="154"/>
      <c r="ZQ29" s="154"/>
      <c r="ZR29" s="154"/>
      <c r="ZS29" s="154"/>
      <c r="ZT29" s="154"/>
      <c r="ZU29" s="154"/>
      <c r="ZV29" s="154"/>
      <c r="ZW29" s="154"/>
      <c r="ZX29" s="154"/>
      <c r="ZY29" s="154"/>
      <c r="ZZ29" s="154"/>
      <c r="AAA29" s="154"/>
      <c r="AAB29" s="154"/>
      <c r="AAC29" s="154"/>
      <c r="AAD29" s="154"/>
      <c r="AAE29" s="154"/>
      <c r="AAF29" s="154"/>
      <c r="AAG29" s="154"/>
      <c r="AAH29" s="154"/>
      <c r="AAI29" s="154"/>
      <c r="AAJ29" s="154"/>
      <c r="AAK29" s="154"/>
      <c r="AAL29" s="154"/>
      <c r="AAM29" s="154"/>
      <c r="AAN29" s="154"/>
      <c r="AAO29" s="154"/>
      <c r="AAP29" s="154"/>
      <c r="AAQ29" s="154"/>
      <c r="AAR29" s="154"/>
      <c r="AAS29" s="154"/>
      <c r="AAT29" s="154"/>
      <c r="AAU29" s="154"/>
      <c r="AAV29" s="154"/>
      <c r="AAW29" s="154"/>
      <c r="AAX29" s="154"/>
      <c r="AAY29" s="154"/>
      <c r="AAZ29" s="154"/>
      <c r="ABA29" s="154"/>
      <c r="ABB29" s="154"/>
      <c r="ABC29" s="154"/>
      <c r="ABD29" s="154"/>
      <c r="ABE29" s="154"/>
      <c r="ABF29" s="154"/>
      <c r="ABG29" s="154"/>
      <c r="ABH29" s="154"/>
      <c r="ABI29" s="154"/>
      <c r="ABJ29" s="154"/>
      <c r="ABK29" s="154"/>
      <c r="ABL29" s="154"/>
      <c r="ABM29" s="154"/>
      <c r="ABN29" s="154"/>
      <c r="ABO29" s="154"/>
      <c r="ABP29" s="154"/>
      <c r="ABQ29" s="154"/>
      <c r="ABR29" s="154"/>
      <c r="ABS29" s="154"/>
      <c r="ABT29" s="154"/>
      <c r="ABU29" s="154"/>
      <c r="ABV29" s="154"/>
      <c r="ABW29" s="154"/>
      <c r="ABX29" s="154"/>
      <c r="ABY29" s="154"/>
      <c r="ABZ29" s="154"/>
      <c r="ACA29" s="154"/>
      <c r="ACB29" s="154"/>
      <c r="ACC29" s="154"/>
      <c r="ACD29" s="154"/>
      <c r="ACE29" s="154"/>
      <c r="ACF29" s="154"/>
      <c r="ACG29" s="154"/>
      <c r="ACH29" s="154"/>
      <c r="ACI29" s="154"/>
      <c r="ACJ29" s="154"/>
      <c r="ACK29" s="154"/>
      <c r="ACL29" s="154"/>
      <c r="ACM29" s="154"/>
      <c r="ACN29" s="154"/>
      <c r="ACO29" s="154"/>
      <c r="ACP29" s="154"/>
      <c r="ACQ29" s="154"/>
      <c r="ACR29" s="154"/>
      <c r="ACS29" s="154"/>
      <c r="ACT29" s="154"/>
      <c r="ACU29" s="154"/>
      <c r="ACV29" s="154"/>
      <c r="ACW29" s="154"/>
      <c r="ACX29" s="154"/>
      <c r="ACY29" s="154"/>
      <c r="ACZ29" s="154"/>
      <c r="ADA29" s="154"/>
      <c r="ADB29" s="154"/>
      <c r="ADC29" s="154"/>
      <c r="ADD29" s="154"/>
      <c r="ADE29" s="154"/>
      <c r="ADF29" s="154"/>
      <c r="ADG29" s="154"/>
      <c r="ADH29" s="154"/>
      <c r="ADI29" s="154"/>
      <c r="ADJ29" s="154"/>
      <c r="ADK29" s="154"/>
      <c r="ADL29" s="154"/>
      <c r="ADM29" s="154"/>
      <c r="ADN29" s="154"/>
      <c r="ADO29" s="154"/>
      <c r="ADP29" s="154"/>
      <c r="ADQ29" s="154"/>
      <c r="ADR29" s="154"/>
      <c r="ADS29" s="154"/>
      <c r="ADT29" s="154"/>
      <c r="ADU29" s="154"/>
      <c r="ADV29" s="154"/>
      <c r="ADW29" s="154"/>
      <c r="ADX29" s="154"/>
      <c r="ADY29" s="154"/>
      <c r="ADZ29" s="154"/>
      <c r="AEA29" s="154"/>
      <c r="AEB29" s="154"/>
      <c r="AEC29" s="154"/>
      <c r="AED29" s="154"/>
      <c r="AEE29" s="154"/>
      <c r="AEF29" s="154"/>
      <c r="AEG29" s="154"/>
      <c r="AEH29" s="154"/>
      <c r="AEI29" s="154"/>
      <c r="AEJ29" s="154"/>
      <c r="AEK29" s="154"/>
      <c r="AEL29" s="154"/>
      <c r="AEM29" s="154"/>
      <c r="AEN29" s="154"/>
      <c r="AEO29" s="154"/>
      <c r="AEP29" s="154"/>
      <c r="AEQ29" s="154"/>
      <c r="AER29" s="154"/>
      <c r="AES29" s="154"/>
      <c r="AET29" s="154"/>
      <c r="AEU29" s="154"/>
      <c r="AEV29" s="154"/>
      <c r="AEW29" s="154"/>
      <c r="AEX29" s="154"/>
      <c r="AEY29" s="154"/>
      <c r="AEZ29" s="154"/>
      <c r="AFA29" s="154"/>
      <c r="AFB29" s="154"/>
      <c r="AFC29" s="154"/>
      <c r="AFD29" s="154"/>
      <c r="AFE29" s="154"/>
      <c r="AFF29" s="154"/>
      <c r="AFG29" s="154"/>
      <c r="AFH29" s="154"/>
      <c r="AFI29" s="154"/>
      <c r="AFJ29" s="154"/>
      <c r="AFK29" s="154"/>
      <c r="AFL29" s="154"/>
      <c r="AFM29" s="154"/>
      <c r="AFN29" s="154"/>
      <c r="AFO29" s="154"/>
      <c r="AFP29" s="154"/>
      <c r="AFQ29" s="154"/>
      <c r="AFR29" s="154"/>
      <c r="AFS29" s="154"/>
      <c r="AFT29" s="154"/>
      <c r="AFU29" s="154"/>
      <c r="AFV29" s="154"/>
      <c r="AFW29" s="154"/>
      <c r="AFX29" s="154"/>
      <c r="AFY29" s="154"/>
      <c r="AFZ29" s="154"/>
      <c r="AGA29" s="154"/>
      <c r="AGB29" s="154"/>
      <c r="AGC29" s="154"/>
      <c r="AGD29" s="154"/>
      <c r="AGE29" s="154"/>
      <c r="AGF29" s="154"/>
      <c r="AGG29" s="154"/>
      <c r="AGH29" s="154"/>
      <c r="AGI29" s="154"/>
      <c r="AGJ29" s="154"/>
      <c r="AGK29" s="154"/>
      <c r="AGL29" s="154"/>
      <c r="AGM29" s="154"/>
      <c r="AGN29" s="154"/>
      <c r="AGO29" s="154"/>
      <c r="AGP29" s="154"/>
      <c r="AGQ29" s="154"/>
      <c r="AGR29" s="154"/>
      <c r="AGS29" s="154"/>
      <c r="AGT29" s="154"/>
      <c r="AGU29" s="154"/>
      <c r="AGV29" s="154"/>
      <c r="AGW29" s="154"/>
      <c r="AGX29" s="154"/>
      <c r="AGY29" s="154"/>
      <c r="AGZ29" s="154"/>
      <c r="AHA29" s="154"/>
      <c r="AHB29" s="154"/>
      <c r="AHC29" s="154"/>
      <c r="AHD29" s="154"/>
      <c r="AHE29" s="154"/>
      <c r="AHF29" s="154"/>
      <c r="AHG29" s="154"/>
      <c r="AHH29" s="154"/>
      <c r="AHI29" s="154"/>
      <c r="AHJ29" s="154"/>
      <c r="AHK29" s="154"/>
      <c r="AHL29" s="154"/>
      <c r="AHM29" s="154"/>
      <c r="AHN29" s="154"/>
      <c r="AHO29" s="154"/>
      <c r="AHP29" s="154"/>
      <c r="AHQ29" s="154"/>
      <c r="AHR29" s="154"/>
      <c r="AHS29" s="154"/>
      <c r="AHT29" s="154"/>
      <c r="AHU29" s="154"/>
      <c r="AHV29" s="154"/>
      <c r="AHW29" s="154"/>
      <c r="AHX29" s="154"/>
      <c r="AHY29" s="154"/>
      <c r="AHZ29" s="154"/>
      <c r="AIA29" s="154"/>
      <c r="AIB29" s="154"/>
      <c r="AIC29" s="154"/>
      <c r="AID29" s="154"/>
      <c r="AIE29" s="154"/>
      <c r="AIF29" s="154"/>
      <c r="AIG29" s="154"/>
      <c r="AIH29" s="154"/>
      <c r="AII29" s="154"/>
      <c r="AIJ29" s="154"/>
      <c r="AIK29" s="154"/>
      <c r="AIL29" s="154"/>
      <c r="AIM29" s="154"/>
      <c r="AIN29" s="154"/>
      <c r="AIO29" s="154"/>
      <c r="AIP29" s="154"/>
      <c r="AIQ29" s="154"/>
      <c r="AIR29" s="154"/>
      <c r="AIS29" s="154"/>
      <c r="AIT29" s="154"/>
      <c r="AIU29" s="154"/>
      <c r="AIV29" s="154"/>
      <c r="AIW29" s="154"/>
      <c r="AIX29" s="154"/>
      <c r="AIY29" s="154"/>
      <c r="AIZ29" s="154"/>
      <c r="AJA29" s="154"/>
      <c r="AJB29" s="154"/>
      <c r="AJC29" s="154"/>
      <c r="AJD29" s="154"/>
      <c r="AJE29" s="154"/>
      <c r="AJF29" s="154"/>
      <c r="AJG29" s="154"/>
      <c r="AJH29" s="154"/>
      <c r="AJI29" s="154"/>
      <c r="AJJ29" s="154"/>
      <c r="AJK29" s="154"/>
      <c r="AJL29" s="154"/>
      <c r="AJM29" s="154"/>
      <c r="AJN29" s="154"/>
      <c r="AJO29" s="154"/>
      <c r="AJP29" s="154"/>
      <c r="AJQ29" s="154"/>
      <c r="AJR29" s="154"/>
      <c r="AJS29" s="154"/>
      <c r="AJT29" s="154"/>
      <c r="AJU29" s="154"/>
      <c r="AJV29" s="154"/>
      <c r="AJW29" s="154"/>
      <c r="AJX29" s="154"/>
      <c r="AJY29" s="154"/>
      <c r="AJZ29" s="154"/>
      <c r="AKA29" s="154"/>
      <c r="AKB29" s="154"/>
      <c r="AKC29" s="154"/>
      <c r="AKD29" s="154"/>
      <c r="AKE29" s="154"/>
      <c r="AKF29" s="154"/>
      <c r="AKG29" s="154"/>
      <c r="AKH29" s="154"/>
      <c r="AKI29" s="154"/>
      <c r="AKJ29" s="154"/>
      <c r="AKK29" s="154"/>
      <c r="AKL29" s="154"/>
      <c r="AKM29" s="154"/>
      <c r="AKN29" s="154"/>
      <c r="AKO29" s="154"/>
      <c r="AKP29" s="154"/>
      <c r="AKQ29" s="154"/>
      <c r="AKR29" s="154"/>
      <c r="AKS29" s="154"/>
      <c r="AKT29" s="154"/>
      <c r="AKU29" s="154"/>
      <c r="AKV29" s="154"/>
      <c r="AKW29" s="154"/>
      <c r="AKX29" s="154"/>
      <c r="AKY29" s="154"/>
      <c r="AKZ29" s="154"/>
      <c r="ALA29" s="154"/>
      <c r="ALB29" s="154"/>
      <c r="ALC29" s="154"/>
      <c r="ALD29" s="154"/>
      <c r="ALE29" s="154"/>
      <c r="ALF29" s="154"/>
      <c r="ALG29" s="154"/>
      <c r="ALH29" s="154"/>
      <c r="ALI29" s="154"/>
      <c r="ALJ29" s="154"/>
      <c r="ALK29" s="154"/>
      <c r="ALL29" s="154"/>
      <c r="ALM29" s="154"/>
      <c r="ALN29" s="154"/>
      <c r="ALO29" s="154"/>
      <c r="ALP29" s="154"/>
      <c r="ALQ29" s="154"/>
      <c r="ALR29" s="154"/>
      <c r="ALS29" s="154"/>
      <c r="ALT29" s="154"/>
      <c r="ALU29" s="154"/>
      <c r="ALV29" s="154"/>
      <c r="ALW29" s="154"/>
      <c r="ALX29" s="154"/>
      <c r="ALY29" s="154"/>
      <c r="ALZ29" s="154"/>
      <c r="AMA29" s="154"/>
      <c r="AMB29" s="154"/>
      <c r="AMC29" s="154"/>
      <c r="AMD29" s="154"/>
      <c r="AME29" s="154"/>
      <c r="AMF29" s="154"/>
      <c r="AMG29" s="154"/>
      <c r="AMH29" s="154"/>
      <c r="AMI29" s="154"/>
      <c r="AMJ29" s="154"/>
      <c r="AMK29" s="154"/>
      <c r="AML29" s="154"/>
      <c r="AMM29" s="154"/>
      <c r="AMN29" s="154"/>
      <c r="AMO29" s="154"/>
      <c r="AMP29" s="154"/>
      <c r="AMQ29" s="154"/>
      <c r="AMR29" s="154"/>
      <c r="AMS29" s="154"/>
      <c r="AMT29" s="154"/>
      <c r="AMU29" s="154"/>
      <c r="AMV29" s="154"/>
      <c r="AMW29" s="154"/>
      <c r="AMX29" s="154"/>
      <c r="AMY29" s="154"/>
      <c r="AMZ29" s="154"/>
      <c r="ANA29" s="154"/>
      <c r="ANB29" s="154"/>
      <c r="ANC29" s="154"/>
      <c r="AND29" s="154"/>
      <c r="ANE29" s="154"/>
      <c r="ANF29" s="154"/>
      <c r="ANG29" s="154"/>
      <c r="ANH29" s="154"/>
      <c r="ANI29" s="154"/>
      <c r="ANJ29" s="154"/>
      <c r="ANK29" s="154"/>
      <c r="ANL29" s="154"/>
      <c r="ANM29" s="154"/>
      <c r="ANN29" s="154"/>
      <c r="ANO29" s="154"/>
      <c r="ANP29" s="154"/>
      <c r="ANQ29" s="154"/>
      <c r="ANR29" s="154"/>
      <c r="ANS29" s="154"/>
      <c r="ANT29" s="154"/>
      <c r="ANU29" s="154"/>
      <c r="ANV29" s="154"/>
      <c r="ANW29" s="154"/>
      <c r="ANX29" s="154"/>
      <c r="ANY29" s="154"/>
      <c r="ANZ29" s="154"/>
      <c r="AOA29" s="154"/>
      <c r="AOB29" s="154"/>
      <c r="AOC29" s="154"/>
      <c r="AOD29" s="154"/>
      <c r="AOE29" s="154"/>
      <c r="AOF29" s="154"/>
      <c r="AOG29" s="154"/>
      <c r="AOH29" s="154"/>
      <c r="AOI29" s="154"/>
      <c r="AOJ29" s="154"/>
      <c r="AOK29" s="154"/>
      <c r="AOL29" s="154"/>
      <c r="AOM29" s="154"/>
      <c r="AON29" s="154"/>
      <c r="AOO29" s="154"/>
      <c r="AOP29" s="154"/>
      <c r="AOQ29" s="154"/>
      <c r="AOR29" s="154"/>
      <c r="AOS29" s="154"/>
      <c r="AOT29" s="154"/>
      <c r="AOU29" s="154"/>
      <c r="AOV29" s="154"/>
      <c r="AOW29" s="154"/>
      <c r="AOX29" s="154"/>
      <c r="AOY29" s="154"/>
      <c r="AOZ29" s="154"/>
      <c r="APA29" s="154"/>
      <c r="APB29" s="154"/>
      <c r="APC29" s="154"/>
      <c r="APD29" s="154"/>
      <c r="APE29" s="154"/>
      <c r="APF29" s="154"/>
      <c r="APG29" s="154"/>
      <c r="APH29" s="154"/>
      <c r="API29" s="154"/>
      <c r="APJ29" s="154"/>
      <c r="APK29" s="154"/>
      <c r="APL29" s="154"/>
      <c r="APM29" s="154"/>
      <c r="APN29" s="154"/>
      <c r="APO29" s="154"/>
      <c r="APP29" s="154"/>
      <c r="APQ29" s="154"/>
      <c r="APR29" s="154"/>
      <c r="APS29" s="154"/>
      <c r="APT29" s="154"/>
      <c r="APU29" s="154"/>
      <c r="APV29" s="154"/>
      <c r="APW29" s="154"/>
      <c r="APX29" s="154"/>
      <c r="APY29" s="154"/>
      <c r="APZ29" s="154"/>
      <c r="AQA29" s="154"/>
      <c r="AQB29" s="154"/>
      <c r="AQC29" s="154"/>
      <c r="AQD29" s="154"/>
      <c r="AQE29" s="154"/>
      <c r="AQF29" s="154"/>
      <c r="AQG29" s="154"/>
      <c r="AQH29" s="154"/>
      <c r="AQI29" s="154"/>
      <c r="AQJ29" s="154"/>
      <c r="AQK29" s="154"/>
      <c r="AQL29" s="154"/>
      <c r="AQM29" s="154"/>
      <c r="AQN29" s="154"/>
      <c r="AQO29" s="154"/>
      <c r="AQP29" s="154"/>
      <c r="AQQ29" s="154"/>
      <c r="AQR29" s="154"/>
      <c r="AQS29" s="154"/>
      <c r="AQT29" s="154"/>
      <c r="AQU29" s="154"/>
      <c r="AQV29" s="154"/>
      <c r="AQW29" s="154"/>
      <c r="AQX29" s="154"/>
      <c r="AQY29" s="154"/>
      <c r="AQZ29" s="154"/>
      <c r="ARA29" s="154"/>
      <c r="ARB29" s="154"/>
      <c r="ARC29" s="154"/>
      <c r="ARD29" s="154"/>
      <c r="ARE29" s="154"/>
      <c r="ARF29" s="154"/>
      <c r="ARG29" s="154"/>
      <c r="ARH29" s="154"/>
      <c r="ARI29" s="154"/>
      <c r="ARJ29" s="154"/>
      <c r="ARK29" s="154"/>
      <c r="ARL29" s="154"/>
      <c r="ARM29" s="154"/>
      <c r="ARN29" s="154"/>
      <c r="ARO29" s="154"/>
      <c r="ARP29" s="154"/>
      <c r="ARQ29" s="154"/>
      <c r="ARR29" s="154"/>
      <c r="ARS29" s="154"/>
      <c r="ART29" s="154"/>
      <c r="ARU29" s="154"/>
      <c r="ARV29" s="154"/>
      <c r="ARW29" s="154"/>
      <c r="ARX29" s="154"/>
      <c r="ARY29" s="154"/>
      <c r="ARZ29" s="154"/>
      <c r="ASA29" s="154"/>
      <c r="ASB29" s="154"/>
      <c r="ASC29" s="154"/>
      <c r="ASD29" s="154"/>
      <c r="ASE29" s="154"/>
      <c r="ASF29" s="154"/>
      <c r="ASG29" s="154"/>
      <c r="ASH29" s="154"/>
      <c r="ASI29" s="154"/>
      <c r="ASJ29" s="154"/>
      <c r="ASK29" s="154"/>
      <c r="ASL29" s="154"/>
      <c r="ASM29" s="154"/>
      <c r="ASN29" s="154"/>
      <c r="ASO29" s="154"/>
      <c r="ASP29" s="154"/>
      <c r="ASQ29" s="154"/>
      <c r="ASR29" s="154"/>
      <c r="ASS29" s="154"/>
      <c r="AST29" s="154"/>
      <c r="ASU29" s="154"/>
      <c r="ASV29" s="154"/>
      <c r="ASW29" s="154"/>
      <c r="ASX29" s="154"/>
      <c r="ASY29" s="154"/>
      <c r="ASZ29" s="154"/>
      <c r="ATA29" s="154"/>
      <c r="ATB29" s="154"/>
      <c r="ATC29" s="154"/>
      <c r="ATD29" s="154"/>
      <c r="ATE29" s="154"/>
      <c r="ATF29" s="154"/>
      <c r="ATG29" s="154"/>
      <c r="ATH29" s="154"/>
      <c r="ATI29" s="154"/>
      <c r="ATJ29" s="154"/>
      <c r="ATK29" s="154"/>
      <c r="ATL29" s="154"/>
      <c r="ATM29" s="154"/>
      <c r="ATN29" s="154"/>
      <c r="ATO29" s="154"/>
      <c r="ATP29" s="154"/>
      <c r="ATQ29" s="154"/>
      <c r="ATR29" s="154"/>
      <c r="ATS29" s="154"/>
      <c r="ATT29" s="154"/>
      <c r="ATU29" s="154"/>
      <c r="ATV29" s="154"/>
      <c r="ATW29" s="154"/>
      <c r="ATX29" s="154"/>
      <c r="ATY29" s="154"/>
      <c r="ATZ29" s="154"/>
      <c r="AUA29" s="154"/>
      <c r="AUB29" s="154"/>
      <c r="AUC29" s="154"/>
      <c r="AUD29" s="154"/>
      <c r="AUE29" s="154"/>
      <c r="AUF29" s="154"/>
      <c r="AUG29" s="154"/>
      <c r="AUH29" s="154"/>
      <c r="AUI29" s="154"/>
      <c r="AUJ29" s="154"/>
      <c r="AUK29" s="154"/>
      <c r="AUL29" s="154"/>
      <c r="AUM29" s="154"/>
      <c r="AUN29" s="154"/>
      <c r="AUO29" s="154"/>
      <c r="AUP29" s="154"/>
      <c r="AUQ29" s="154"/>
      <c r="AUR29" s="154"/>
      <c r="AUS29" s="154"/>
      <c r="AUT29" s="154"/>
      <c r="AUU29" s="154"/>
      <c r="AUV29" s="154"/>
      <c r="AUW29" s="154"/>
      <c r="AUX29" s="154"/>
      <c r="AUY29" s="154"/>
      <c r="AUZ29" s="154"/>
      <c r="AVA29" s="154"/>
      <c r="AVB29" s="154"/>
      <c r="AVC29" s="154"/>
      <c r="AVD29" s="154"/>
      <c r="AVE29" s="154"/>
      <c r="AVF29" s="154"/>
      <c r="AVG29" s="154"/>
      <c r="AVH29" s="154"/>
      <c r="AVI29" s="154"/>
      <c r="AVJ29" s="154"/>
      <c r="AVK29" s="154"/>
      <c r="AVL29" s="154"/>
      <c r="AVM29" s="154"/>
      <c r="AVN29" s="154"/>
      <c r="AVO29" s="154"/>
      <c r="AVP29" s="154"/>
      <c r="AVQ29" s="154"/>
      <c r="AVR29" s="154"/>
      <c r="AVS29" s="154"/>
      <c r="AVT29" s="154"/>
      <c r="AVU29" s="154"/>
      <c r="AVV29" s="154"/>
      <c r="AVW29" s="154"/>
      <c r="AVX29" s="154"/>
      <c r="AVY29" s="154"/>
      <c r="AVZ29" s="154"/>
      <c r="AWA29" s="154"/>
      <c r="AWB29" s="154"/>
      <c r="AWC29" s="154"/>
      <c r="AWD29" s="154"/>
      <c r="AWE29" s="154"/>
      <c r="AWF29" s="154"/>
      <c r="AWG29" s="154"/>
      <c r="AWH29" s="154"/>
      <c r="AWI29" s="154"/>
      <c r="AWJ29" s="154"/>
      <c r="AWK29" s="154"/>
      <c r="AWL29" s="154"/>
      <c r="AWM29" s="154"/>
      <c r="AWN29" s="154"/>
      <c r="AWO29" s="154"/>
      <c r="AWP29" s="154"/>
      <c r="AWQ29" s="154"/>
      <c r="AWR29" s="154"/>
      <c r="AWS29" s="154"/>
      <c r="AWT29" s="154"/>
      <c r="AWU29" s="154"/>
      <c r="AWV29" s="154"/>
      <c r="AWW29" s="154"/>
      <c r="AWX29" s="154"/>
      <c r="AWY29" s="154"/>
      <c r="AWZ29" s="154"/>
      <c r="AXA29" s="154"/>
      <c r="AXB29" s="154"/>
      <c r="AXC29" s="154"/>
      <c r="AXD29" s="154"/>
      <c r="AXE29" s="154"/>
      <c r="AXF29" s="154"/>
      <c r="AXG29" s="154"/>
      <c r="AXH29" s="154"/>
      <c r="AXI29" s="154"/>
      <c r="AXJ29" s="154"/>
      <c r="AXK29" s="154"/>
      <c r="AXL29" s="154"/>
      <c r="AXM29" s="154"/>
      <c r="AXN29" s="154"/>
      <c r="AXO29" s="154"/>
      <c r="AXP29" s="154"/>
      <c r="AXQ29" s="154"/>
      <c r="AXR29" s="154"/>
      <c r="AXS29" s="154"/>
      <c r="AXT29" s="154"/>
      <c r="AXU29" s="154"/>
      <c r="AXV29" s="154"/>
      <c r="AXW29" s="154"/>
      <c r="AXX29" s="154"/>
      <c r="AXY29" s="154"/>
      <c r="AXZ29" s="154"/>
      <c r="AYA29" s="154"/>
      <c r="AYB29" s="154"/>
      <c r="AYC29" s="154"/>
      <c r="AYD29" s="154"/>
      <c r="AYE29" s="154"/>
      <c r="AYF29" s="154"/>
      <c r="AYG29" s="154"/>
      <c r="AYH29" s="154"/>
      <c r="AYI29" s="154"/>
      <c r="AYJ29" s="154"/>
      <c r="AYK29" s="154"/>
      <c r="AYL29" s="154"/>
      <c r="AYM29" s="154"/>
      <c r="AYN29" s="154"/>
      <c r="AYO29" s="154"/>
      <c r="AYP29" s="154"/>
      <c r="AYQ29" s="154"/>
      <c r="AYR29" s="154"/>
      <c r="AYS29" s="154"/>
      <c r="AYT29" s="154"/>
      <c r="AYU29" s="154"/>
      <c r="AYV29" s="154"/>
      <c r="AYW29" s="154"/>
      <c r="AYX29" s="154"/>
      <c r="AYY29" s="154"/>
      <c r="AYZ29" s="154"/>
      <c r="AZA29" s="154"/>
      <c r="AZB29" s="154"/>
      <c r="AZC29" s="154"/>
      <c r="AZD29" s="154"/>
      <c r="AZE29" s="154"/>
      <c r="AZF29" s="154"/>
      <c r="AZG29" s="154"/>
      <c r="AZH29" s="154"/>
      <c r="AZI29" s="154"/>
      <c r="AZJ29" s="154"/>
      <c r="AZK29" s="154"/>
      <c r="AZL29" s="154"/>
      <c r="AZM29" s="154"/>
      <c r="AZN29" s="154"/>
      <c r="AZO29" s="154"/>
      <c r="AZP29" s="154"/>
      <c r="AZQ29" s="154"/>
      <c r="AZR29" s="154"/>
      <c r="AZS29" s="154"/>
      <c r="AZT29" s="154"/>
      <c r="AZU29" s="154"/>
      <c r="AZV29" s="154"/>
      <c r="AZW29" s="154"/>
      <c r="AZX29" s="154"/>
      <c r="AZY29" s="154"/>
      <c r="AZZ29" s="154"/>
      <c r="BAA29" s="154"/>
      <c r="BAB29" s="154"/>
      <c r="BAC29" s="154"/>
      <c r="BAD29" s="154"/>
      <c r="BAE29" s="154"/>
      <c r="BAF29" s="154"/>
      <c r="BAG29" s="154"/>
      <c r="BAH29" s="154"/>
      <c r="BAI29" s="154"/>
      <c r="BAJ29" s="154"/>
      <c r="BAK29" s="154"/>
      <c r="BAL29" s="154"/>
      <c r="BAM29" s="154"/>
      <c r="BAN29" s="154"/>
      <c r="BAO29" s="154"/>
      <c r="BAP29" s="154"/>
      <c r="BAQ29" s="154"/>
      <c r="BAR29" s="154"/>
      <c r="BAS29" s="154"/>
      <c r="BAT29" s="154"/>
      <c r="BAU29" s="154"/>
      <c r="BAV29" s="154"/>
      <c r="BAW29" s="154"/>
      <c r="BAX29" s="154"/>
      <c r="BAY29" s="154"/>
      <c r="BAZ29" s="154"/>
      <c r="BBA29" s="154"/>
      <c r="BBB29" s="154"/>
      <c r="BBC29" s="154"/>
      <c r="BBD29" s="154"/>
      <c r="BBE29" s="154"/>
      <c r="BBF29" s="154"/>
      <c r="BBG29" s="154"/>
      <c r="BBH29" s="154"/>
      <c r="BBI29" s="154"/>
      <c r="BBJ29" s="154"/>
      <c r="BBK29" s="154"/>
      <c r="BBL29" s="154"/>
      <c r="BBM29" s="154"/>
      <c r="BBN29" s="154"/>
      <c r="BBO29" s="154"/>
      <c r="BBP29" s="154"/>
      <c r="BBQ29" s="154"/>
      <c r="BBR29" s="154"/>
      <c r="BBS29" s="154"/>
      <c r="BBT29" s="154"/>
      <c r="BBU29" s="154"/>
      <c r="BBV29" s="154"/>
      <c r="BBW29" s="154"/>
      <c r="BBX29" s="154"/>
      <c r="BBY29" s="154"/>
      <c r="BBZ29" s="154"/>
      <c r="BCA29" s="154"/>
      <c r="BCB29" s="154"/>
      <c r="BCC29" s="154"/>
      <c r="BCD29" s="154"/>
      <c r="BCE29" s="154"/>
      <c r="BCF29" s="154"/>
      <c r="BCG29" s="154"/>
      <c r="BCH29" s="154"/>
      <c r="BCI29" s="154"/>
      <c r="BCJ29" s="154"/>
      <c r="BCK29" s="154"/>
      <c r="BCL29" s="154"/>
      <c r="BCM29" s="154"/>
      <c r="BCN29" s="154"/>
      <c r="BCO29" s="154"/>
      <c r="BCP29" s="154"/>
      <c r="BCQ29" s="154"/>
      <c r="BCR29" s="154"/>
      <c r="BCS29" s="154"/>
      <c r="BCT29" s="154"/>
      <c r="BCU29" s="154"/>
      <c r="BCV29" s="154"/>
      <c r="BCW29" s="154"/>
      <c r="BCX29" s="154"/>
      <c r="BCY29" s="154"/>
      <c r="BCZ29" s="154"/>
      <c r="BDA29" s="154"/>
      <c r="BDB29" s="154"/>
      <c r="BDC29" s="154"/>
      <c r="BDD29" s="154"/>
      <c r="BDE29" s="154"/>
      <c r="BDF29" s="154"/>
      <c r="BDG29" s="154"/>
      <c r="BDH29" s="154"/>
      <c r="BDI29" s="154"/>
      <c r="BDJ29" s="154"/>
      <c r="BDK29" s="154"/>
      <c r="BDL29" s="154"/>
      <c r="BDM29" s="154"/>
      <c r="BDN29" s="154"/>
      <c r="BDO29" s="154"/>
      <c r="BDP29" s="154"/>
      <c r="BDQ29" s="154"/>
      <c r="BDR29" s="154"/>
      <c r="BDS29" s="154"/>
      <c r="BDT29" s="154"/>
      <c r="BDU29" s="154"/>
      <c r="BDV29" s="154"/>
      <c r="BDW29" s="154"/>
      <c r="BDX29" s="154"/>
      <c r="BDY29" s="154"/>
      <c r="BDZ29" s="154"/>
      <c r="BEA29" s="154"/>
      <c r="BEB29" s="154"/>
      <c r="BEC29" s="154"/>
      <c r="BED29" s="154"/>
      <c r="BEE29" s="154"/>
      <c r="BEF29" s="154"/>
      <c r="BEG29" s="154"/>
      <c r="BEH29" s="154"/>
      <c r="BEI29" s="154"/>
      <c r="BEJ29" s="154"/>
      <c r="BEK29" s="154"/>
      <c r="BEL29" s="154"/>
      <c r="BEM29" s="154"/>
      <c r="BEN29" s="154"/>
      <c r="BEO29" s="154"/>
      <c r="BEP29" s="154"/>
      <c r="BEQ29" s="154"/>
      <c r="BER29" s="154"/>
      <c r="BES29" s="154"/>
      <c r="BET29" s="154"/>
      <c r="BEU29" s="154"/>
      <c r="BEV29" s="154"/>
      <c r="BEW29" s="154"/>
      <c r="BEX29" s="154"/>
      <c r="BEY29" s="154"/>
      <c r="BEZ29" s="154"/>
      <c r="BFA29" s="154"/>
      <c r="BFB29" s="154"/>
      <c r="BFC29" s="154"/>
      <c r="BFD29" s="154"/>
      <c r="BFE29" s="154"/>
      <c r="BFF29" s="154"/>
      <c r="BFG29" s="154"/>
      <c r="BFH29" s="154"/>
      <c r="BFI29" s="154"/>
      <c r="BFJ29" s="154"/>
      <c r="BFK29" s="154"/>
      <c r="BFL29" s="154"/>
      <c r="BFM29" s="154"/>
      <c r="BFN29" s="154"/>
      <c r="BFO29" s="154"/>
      <c r="BFP29" s="154"/>
      <c r="BFQ29" s="154"/>
      <c r="BFR29" s="154"/>
      <c r="BFS29" s="154"/>
      <c r="BFT29" s="154"/>
      <c r="BFU29" s="154"/>
      <c r="BFV29" s="154"/>
      <c r="BFW29" s="154"/>
      <c r="BFX29" s="154"/>
      <c r="BFY29" s="154"/>
      <c r="BFZ29" s="154"/>
      <c r="BGA29" s="154"/>
      <c r="BGB29" s="154"/>
      <c r="BGC29" s="154"/>
      <c r="BGD29" s="154"/>
      <c r="BGE29" s="154"/>
      <c r="BGF29" s="154"/>
      <c r="BGG29" s="154"/>
      <c r="BGH29" s="154"/>
      <c r="BGI29" s="154"/>
      <c r="BGJ29" s="154"/>
      <c r="BGK29" s="154"/>
      <c r="BGL29" s="154"/>
      <c r="BGM29" s="154"/>
      <c r="BGN29" s="154"/>
      <c r="BGO29" s="154"/>
      <c r="BGP29" s="154"/>
      <c r="BGQ29" s="154"/>
      <c r="BGR29" s="154"/>
      <c r="BGS29" s="154"/>
      <c r="BGT29" s="154"/>
      <c r="BGU29" s="154"/>
      <c r="BGV29" s="154"/>
      <c r="BGW29" s="154"/>
      <c r="BGX29" s="154"/>
      <c r="BGY29" s="154"/>
      <c r="BGZ29" s="154"/>
      <c r="BHA29" s="154"/>
      <c r="BHB29" s="154"/>
      <c r="BHC29" s="154"/>
      <c r="BHD29" s="154"/>
      <c r="BHE29" s="154"/>
      <c r="BHF29" s="154"/>
      <c r="BHG29" s="154"/>
      <c r="BHH29" s="154"/>
      <c r="BHI29" s="154"/>
      <c r="BHJ29" s="154"/>
      <c r="BHK29" s="154"/>
      <c r="BHL29" s="154"/>
      <c r="BHM29" s="154"/>
      <c r="BHN29" s="154"/>
      <c r="BHO29" s="154"/>
      <c r="BHP29" s="154"/>
      <c r="BHQ29" s="154"/>
      <c r="BHR29" s="154"/>
      <c r="BHS29" s="154"/>
      <c r="BHT29" s="154"/>
      <c r="BHU29" s="154"/>
      <c r="BHV29" s="154"/>
      <c r="BHW29" s="154"/>
      <c r="BHX29" s="154"/>
      <c r="BHY29" s="154"/>
      <c r="BHZ29" s="154"/>
      <c r="BIA29" s="154"/>
      <c r="BIB29" s="154"/>
      <c r="BIC29" s="154"/>
      <c r="BID29" s="154"/>
      <c r="BIE29" s="154"/>
      <c r="BIF29" s="154"/>
      <c r="BIG29" s="154"/>
      <c r="BIH29" s="154"/>
      <c r="BII29" s="154"/>
      <c r="BIJ29" s="154"/>
      <c r="BIK29" s="154"/>
      <c r="BIL29" s="154"/>
      <c r="BIM29" s="154"/>
      <c r="BIN29" s="154"/>
      <c r="BIO29" s="154"/>
      <c r="BIP29" s="154"/>
      <c r="BIQ29" s="154"/>
      <c r="BIR29" s="154"/>
      <c r="BIS29" s="154"/>
      <c r="BIT29" s="154"/>
      <c r="BIU29" s="154"/>
      <c r="BIV29" s="154"/>
      <c r="BIW29" s="154"/>
      <c r="BIX29" s="154"/>
      <c r="BIY29" s="154"/>
      <c r="BIZ29" s="154"/>
      <c r="BJA29" s="154"/>
      <c r="BJB29" s="154"/>
      <c r="BJC29" s="154"/>
      <c r="BJD29" s="154"/>
      <c r="BJE29" s="154"/>
      <c r="BJF29" s="154"/>
      <c r="BJG29" s="154"/>
      <c r="BJH29" s="154"/>
      <c r="BJI29" s="154"/>
      <c r="BJJ29" s="154"/>
      <c r="BJK29" s="154"/>
      <c r="BJL29" s="154"/>
      <c r="BJM29" s="154"/>
      <c r="BJN29" s="154"/>
      <c r="BJO29" s="154"/>
      <c r="BJP29" s="154"/>
      <c r="BJQ29" s="154"/>
      <c r="BJR29" s="154"/>
      <c r="BJS29" s="154"/>
      <c r="BJT29" s="154"/>
      <c r="BJU29" s="154"/>
      <c r="BJV29" s="154"/>
      <c r="BJW29" s="154"/>
      <c r="BJX29" s="154"/>
      <c r="BJY29" s="154"/>
      <c r="BJZ29" s="154"/>
      <c r="BKA29" s="154"/>
      <c r="BKB29" s="154"/>
      <c r="BKC29" s="154"/>
      <c r="BKD29" s="154"/>
      <c r="BKE29" s="154"/>
      <c r="BKF29" s="154"/>
      <c r="BKG29" s="154"/>
      <c r="BKH29" s="154"/>
      <c r="BKI29" s="154"/>
      <c r="BKJ29" s="154"/>
      <c r="BKK29" s="154"/>
      <c r="BKL29" s="154"/>
      <c r="BKM29" s="154"/>
      <c r="BKN29" s="154"/>
      <c r="BKO29" s="154"/>
      <c r="BKP29" s="154"/>
      <c r="BKQ29" s="154"/>
      <c r="BKR29" s="154"/>
      <c r="BKS29" s="154"/>
      <c r="BKT29" s="154"/>
      <c r="BKU29" s="154"/>
      <c r="BKV29" s="154"/>
      <c r="BKW29" s="154"/>
      <c r="BKX29" s="154"/>
      <c r="BKY29" s="154"/>
      <c r="BKZ29" s="154"/>
      <c r="BLA29" s="154"/>
      <c r="BLB29" s="154"/>
      <c r="BLC29" s="154"/>
      <c r="BLD29" s="154"/>
      <c r="BLE29" s="154"/>
      <c r="BLF29" s="154"/>
      <c r="BLG29" s="154"/>
      <c r="BLH29" s="154"/>
      <c r="BLI29" s="154"/>
      <c r="BLJ29" s="154"/>
      <c r="BLK29" s="154"/>
      <c r="BLL29" s="154"/>
      <c r="BLM29" s="154"/>
      <c r="BLN29" s="154"/>
      <c r="BLO29" s="154"/>
      <c r="BLP29" s="154"/>
      <c r="BLQ29" s="154"/>
      <c r="BLR29" s="154"/>
      <c r="BLS29" s="154"/>
      <c r="BLT29" s="154"/>
      <c r="BLU29" s="154"/>
      <c r="BLV29" s="154"/>
      <c r="BLW29" s="154"/>
      <c r="BLX29" s="154"/>
      <c r="BLY29" s="154"/>
      <c r="BLZ29" s="154"/>
      <c r="BMA29" s="154"/>
      <c r="BMB29" s="154"/>
      <c r="BMC29" s="154"/>
      <c r="BMD29" s="154"/>
      <c r="BME29" s="154"/>
      <c r="BMF29" s="154"/>
      <c r="BMG29" s="154"/>
      <c r="BMH29" s="154"/>
      <c r="BMI29" s="154"/>
      <c r="BMJ29" s="154"/>
      <c r="BMK29" s="154"/>
      <c r="BML29" s="154"/>
      <c r="BMM29" s="154"/>
      <c r="BMN29" s="154"/>
      <c r="BMO29" s="154"/>
      <c r="BMP29" s="154"/>
      <c r="BMQ29" s="154"/>
      <c r="BMR29" s="154"/>
      <c r="BMS29" s="154"/>
      <c r="BMT29" s="154"/>
      <c r="BMU29" s="154"/>
      <c r="BMV29" s="154"/>
      <c r="BMW29" s="154"/>
      <c r="BMX29" s="154"/>
      <c r="BMY29" s="154"/>
      <c r="BMZ29" s="154"/>
      <c r="BNA29" s="154"/>
      <c r="BNB29" s="154"/>
      <c r="BNC29" s="154"/>
      <c r="BND29" s="154"/>
      <c r="BNE29" s="154"/>
      <c r="BNF29" s="154"/>
      <c r="BNG29" s="154"/>
      <c r="BNH29" s="154"/>
      <c r="BNI29" s="154"/>
      <c r="BNJ29" s="154"/>
      <c r="BNK29" s="154"/>
      <c r="BNL29" s="154"/>
      <c r="BNM29" s="154"/>
      <c r="BNN29" s="154"/>
      <c r="BNO29" s="154"/>
      <c r="BNP29" s="154"/>
      <c r="BNQ29" s="154"/>
      <c r="BNR29" s="154"/>
      <c r="BNS29" s="154"/>
      <c r="BNT29" s="154"/>
      <c r="BNU29" s="154"/>
      <c r="BNV29" s="154"/>
      <c r="BNW29" s="154"/>
      <c r="BNX29" s="154"/>
      <c r="BNY29" s="154"/>
      <c r="BNZ29" s="154"/>
      <c r="BOA29" s="154"/>
      <c r="BOB29" s="154"/>
      <c r="BOC29" s="154"/>
      <c r="BOD29" s="154"/>
      <c r="BOE29" s="154"/>
      <c r="BOF29" s="154"/>
      <c r="BOG29" s="154"/>
      <c r="BOH29" s="154"/>
      <c r="BOI29" s="154"/>
      <c r="BOJ29" s="154"/>
      <c r="BOK29" s="154"/>
      <c r="BOL29" s="154"/>
      <c r="BOM29" s="154"/>
      <c r="BON29" s="154"/>
      <c r="BOO29" s="154"/>
      <c r="BOP29" s="154"/>
      <c r="BOQ29" s="154"/>
      <c r="BOR29" s="154"/>
      <c r="BOS29" s="154"/>
      <c r="BOT29" s="154"/>
      <c r="BOU29" s="154"/>
      <c r="BOV29" s="154"/>
      <c r="BOW29" s="154"/>
      <c r="BOX29" s="154"/>
      <c r="BOY29" s="154"/>
      <c r="BOZ29" s="154"/>
      <c r="BPA29" s="154"/>
      <c r="BPB29" s="154"/>
      <c r="BPC29" s="154"/>
      <c r="BPD29" s="154"/>
      <c r="BPE29" s="154"/>
      <c r="BPF29" s="154"/>
      <c r="BPG29" s="154"/>
      <c r="BPH29" s="154"/>
      <c r="BPI29" s="154"/>
      <c r="BPJ29" s="154"/>
      <c r="BPK29" s="154"/>
      <c r="BPL29" s="154"/>
      <c r="BPM29" s="154"/>
      <c r="BPN29" s="154"/>
      <c r="BPO29" s="154"/>
      <c r="BPP29" s="154"/>
      <c r="BPQ29" s="154"/>
      <c r="BPR29" s="154"/>
      <c r="BPS29" s="154"/>
      <c r="BPT29" s="154"/>
      <c r="BPU29" s="154"/>
      <c r="BPV29" s="154"/>
      <c r="BPW29" s="154"/>
      <c r="BPX29" s="154"/>
      <c r="BPY29" s="154"/>
      <c r="BPZ29" s="154"/>
      <c r="BQA29" s="154"/>
      <c r="BQB29" s="154"/>
      <c r="BQC29" s="154"/>
      <c r="BQD29" s="154"/>
      <c r="BQE29" s="154"/>
      <c r="BQF29" s="154"/>
      <c r="BQG29" s="154"/>
      <c r="BQH29" s="154"/>
      <c r="BQI29" s="154"/>
      <c r="BQJ29" s="154"/>
      <c r="BQK29" s="154"/>
      <c r="BQL29" s="154"/>
      <c r="BQM29" s="154"/>
      <c r="BQN29" s="154"/>
      <c r="BQO29" s="154"/>
      <c r="BQP29" s="154"/>
      <c r="BQQ29" s="154"/>
      <c r="BQR29" s="154"/>
      <c r="BQS29" s="154"/>
      <c r="BQT29" s="154"/>
      <c r="BQU29" s="154"/>
      <c r="BQV29" s="154"/>
      <c r="BQW29" s="154"/>
      <c r="BQX29" s="154"/>
      <c r="BQY29" s="154"/>
      <c r="BQZ29" s="154"/>
      <c r="BRA29" s="154"/>
      <c r="BRB29" s="154"/>
      <c r="BRC29" s="154"/>
      <c r="BRD29" s="154"/>
      <c r="BRE29" s="154"/>
      <c r="BRF29" s="154"/>
      <c r="BRG29" s="154"/>
      <c r="BRH29" s="154"/>
      <c r="BRI29" s="154"/>
      <c r="BRJ29" s="154"/>
      <c r="BRK29" s="154"/>
      <c r="BRL29" s="154"/>
      <c r="BRM29" s="154"/>
      <c r="BRN29" s="154"/>
      <c r="BRO29" s="154"/>
      <c r="BRP29" s="154"/>
      <c r="BRQ29" s="154"/>
      <c r="BRR29" s="154"/>
      <c r="BRS29" s="154"/>
      <c r="BRT29" s="154"/>
      <c r="BRU29" s="154"/>
      <c r="BRV29" s="154"/>
      <c r="BRW29" s="154"/>
      <c r="BRX29" s="154"/>
      <c r="BRY29" s="154"/>
      <c r="BRZ29" s="154"/>
      <c r="BSA29" s="154"/>
      <c r="BSB29" s="154"/>
      <c r="BSC29" s="154"/>
      <c r="BSD29" s="154"/>
      <c r="BSE29" s="154"/>
      <c r="BSF29" s="154"/>
      <c r="BSG29" s="154"/>
      <c r="BSH29" s="154"/>
      <c r="BSI29" s="154"/>
      <c r="BSJ29" s="154"/>
      <c r="BSK29" s="154"/>
      <c r="BSL29" s="154"/>
      <c r="BSM29" s="154"/>
      <c r="BSN29" s="154"/>
      <c r="BSO29" s="154"/>
      <c r="BSP29" s="154"/>
      <c r="BSQ29" s="154"/>
      <c r="BSR29" s="154"/>
      <c r="BSS29" s="154"/>
      <c r="BST29" s="154"/>
      <c r="BSU29" s="154"/>
      <c r="BSV29" s="154"/>
      <c r="BSW29" s="154"/>
      <c r="BSX29" s="154"/>
      <c r="BSY29" s="154"/>
      <c r="BSZ29" s="154"/>
      <c r="BTA29" s="154"/>
      <c r="BTB29" s="154"/>
      <c r="BTC29" s="154"/>
      <c r="BTD29" s="154"/>
      <c r="BTE29" s="154"/>
      <c r="BTF29" s="154"/>
      <c r="BTG29" s="154"/>
      <c r="BTH29" s="154"/>
      <c r="BTI29" s="154"/>
      <c r="BTJ29" s="154"/>
      <c r="BTK29" s="154"/>
      <c r="BTL29" s="154"/>
      <c r="BTM29" s="154"/>
      <c r="BTN29" s="154"/>
      <c r="BTO29" s="154"/>
      <c r="BTP29" s="154"/>
      <c r="BTQ29" s="154"/>
      <c r="BTR29" s="154"/>
      <c r="BTS29" s="154"/>
      <c r="BTT29" s="154"/>
      <c r="BTU29" s="154"/>
      <c r="BTV29" s="154"/>
      <c r="BTW29" s="154"/>
      <c r="BTX29" s="154"/>
      <c r="BTY29" s="154"/>
      <c r="BTZ29" s="154"/>
      <c r="BUA29" s="154"/>
      <c r="BUB29" s="154"/>
      <c r="BUC29" s="154"/>
      <c r="BUD29" s="154"/>
      <c r="BUE29" s="154"/>
      <c r="BUF29" s="154"/>
      <c r="BUG29" s="154"/>
      <c r="BUH29" s="154"/>
      <c r="BUI29" s="154"/>
      <c r="BUJ29" s="154"/>
      <c r="BUK29" s="154"/>
      <c r="BUL29" s="154"/>
      <c r="BUM29" s="154"/>
      <c r="BUN29" s="154"/>
      <c r="BUO29" s="154"/>
      <c r="BUP29" s="154"/>
      <c r="BUQ29" s="154"/>
      <c r="BUR29" s="154"/>
      <c r="BUS29" s="154"/>
      <c r="BUT29" s="154"/>
      <c r="BUU29" s="154"/>
      <c r="BUV29" s="154"/>
      <c r="BUW29" s="154"/>
      <c r="BUX29" s="154"/>
      <c r="BUY29" s="154"/>
      <c r="BUZ29" s="154"/>
      <c r="BVA29" s="154"/>
      <c r="BVB29" s="154"/>
      <c r="BVC29" s="154"/>
      <c r="BVD29" s="154"/>
      <c r="BVE29" s="154"/>
      <c r="BVF29" s="154"/>
      <c r="BVG29" s="154"/>
      <c r="BVH29" s="154"/>
      <c r="BVI29" s="154"/>
      <c r="BVJ29" s="154"/>
      <c r="BVK29" s="154"/>
      <c r="BVL29" s="154"/>
      <c r="BVM29" s="154"/>
      <c r="BVN29" s="154"/>
      <c r="BVO29" s="154"/>
      <c r="BVP29" s="154"/>
      <c r="BVQ29" s="154"/>
      <c r="BVR29" s="154"/>
      <c r="BVS29" s="154"/>
      <c r="BVT29" s="154"/>
      <c r="BVU29" s="154"/>
      <c r="BVV29" s="154"/>
      <c r="BVW29" s="154"/>
      <c r="BVX29" s="154"/>
      <c r="BVY29" s="154"/>
      <c r="BVZ29" s="154"/>
      <c r="BWA29" s="154"/>
      <c r="BWB29" s="154"/>
      <c r="BWC29" s="154"/>
      <c r="BWD29" s="154"/>
      <c r="BWE29" s="154"/>
      <c r="BWF29" s="154"/>
      <c r="BWG29" s="154"/>
      <c r="BWH29" s="154"/>
      <c r="BWI29" s="154"/>
      <c r="BWJ29" s="154"/>
      <c r="BWK29" s="154"/>
      <c r="BWL29" s="154"/>
      <c r="BWM29" s="154"/>
      <c r="BWN29" s="154"/>
      <c r="BWO29" s="154"/>
      <c r="BWP29" s="154"/>
      <c r="BWQ29" s="154"/>
      <c r="BWR29" s="154"/>
      <c r="BWS29" s="154"/>
      <c r="BWT29" s="154"/>
      <c r="BWU29" s="154"/>
      <c r="BWV29" s="154"/>
      <c r="BWW29" s="154"/>
      <c r="BWX29" s="154"/>
      <c r="BWY29" s="154"/>
      <c r="BWZ29" s="154"/>
      <c r="BXA29" s="154"/>
      <c r="BXB29" s="154"/>
      <c r="BXC29" s="154"/>
      <c r="BXD29" s="154"/>
      <c r="BXE29" s="154"/>
      <c r="BXF29" s="154"/>
      <c r="BXG29" s="154"/>
      <c r="BXH29" s="154"/>
      <c r="BXI29" s="154"/>
      <c r="BXJ29" s="154"/>
      <c r="BXK29" s="154"/>
      <c r="BXL29" s="154"/>
      <c r="BXM29" s="154"/>
      <c r="BXN29" s="154"/>
      <c r="BXO29" s="154"/>
      <c r="BXP29" s="154"/>
      <c r="BXQ29" s="154"/>
      <c r="BXR29" s="154"/>
      <c r="BXS29" s="154"/>
      <c r="BXT29" s="154"/>
      <c r="BXU29" s="154"/>
      <c r="BXV29" s="154"/>
      <c r="BXW29" s="154"/>
      <c r="BXX29" s="154"/>
      <c r="BXY29" s="154"/>
      <c r="BXZ29" s="154"/>
      <c r="BYA29" s="154"/>
      <c r="BYB29" s="154"/>
      <c r="BYC29" s="154"/>
      <c r="BYD29" s="154"/>
      <c r="BYE29" s="154"/>
      <c r="BYF29" s="154"/>
      <c r="BYG29" s="154"/>
      <c r="BYH29" s="154"/>
      <c r="BYI29" s="154"/>
      <c r="BYJ29" s="154"/>
      <c r="BYK29" s="154"/>
      <c r="BYL29" s="154"/>
      <c r="BYM29" s="154"/>
      <c r="BYN29" s="154"/>
      <c r="BYO29" s="154"/>
      <c r="BYP29" s="154"/>
      <c r="BYQ29" s="154"/>
      <c r="BYR29" s="154"/>
      <c r="BYS29" s="154"/>
      <c r="BYT29" s="154"/>
      <c r="BYU29" s="154"/>
      <c r="BYV29" s="154"/>
      <c r="BYW29" s="154"/>
      <c r="BYX29" s="154"/>
      <c r="BYY29" s="154"/>
      <c r="BYZ29" s="154"/>
      <c r="BZA29" s="154"/>
      <c r="BZB29" s="154"/>
      <c r="BZC29" s="154"/>
      <c r="BZD29" s="154"/>
      <c r="BZE29" s="154"/>
      <c r="BZF29" s="154"/>
      <c r="BZG29" s="154"/>
      <c r="BZH29" s="154"/>
      <c r="BZI29" s="154"/>
      <c r="BZJ29" s="154"/>
      <c r="BZK29" s="154"/>
      <c r="BZL29" s="154"/>
      <c r="BZM29" s="154"/>
      <c r="BZN29" s="154"/>
      <c r="BZO29" s="154"/>
      <c r="BZP29" s="154"/>
      <c r="BZQ29" s="154"/>
      <c r="BZR29" s="154"/>
      <c r="BZS29" s="154"/>
      <c r="BZT29" s="154"/>
      <c r="BZU29" s="154"/>
      <c r="BZV29" s="154"/>
      <c r="BZW29" s="154"/>
      <c r="BZX29" s="154"/>
      <c r="BZY29" s="154"/>
      <c r="BZZ29" s="154"/>
      <c r="CAA29" s="154"/>
      <c r="CAB29" s="154"/>
      <c r="CAC29" s="154"/>
      <c r="CAD29" s="154"/>
      <c r="CAE29" s="154"/>
      <c r="CAF29" s="154"/>
      <c r="CAG29" s="154"/>
      <c r="CAH29" s="154"/>
      <c r="CAI29" s="154"/>
      <c r="CAJ29" s="154"/>
      <c r="CAK29" s="154"/>
      <c r="CAL29" s="154"/>
      <c r="CAM29" s="154"/>
      <c r="CAN29" s="154"/>
      <c r="CAO29" s="154"/>
      <c r="CAP29" s="154"/>
      <c r="CAQ29" s="154"/>
      <c r="CAR29" s="154"/>
      <c r="CAS29" s="154"/>
      <c r="CAT29" s="154"/>
      <c r="CAU29" s="154"/>
      <c r="CAV29" s="154"/>
      <c r="CAW29" s="154"/>
      <c r="CAX29" s="154"/>
      <c r="CAY29" s="154"/>
      <c r="CAZ29" s="154"/>
      <c r="CBA29" s="154"/>
      <c r="CBB29" s="154"/>
      <c r="CBC29" s="154"/>
      <c r="CBD29" s="154"/>
      <c r="CBE29" s="154"/>
      <c r="CBF29" s="154"/>
      <c r="CBG29" s="154"/>
      <c r="CBH29" s="154"/>
      <c r="CBI29" s="154"/>
      <c r="CBJ29" s="154"/>
      <c r="CBK29" s="154"/>
      <c r="CBL29" s="154"/>
      <c r="CBM29" s="154"/>
      <c r="CBN29" s="154"/>
      <c r="CBO29" s="154"/>
      <c r="CBP29" s="154"/>
      <c r="CBQ29" s="154"/>
      <c r="CBR29" s="154"/>
      <c r="CBS29" s="154"/>
      <c r="CBT29" s="154"/>
      <c r="CBU29" s="154"/>
      <c r="CBV29" s="154"/>
      <c r="CBW29" s="154"/>
      <c r="CBX29" s="154"/>
      <c r="CBY29" s="154"/>
      <c r="CBZ29" s="154"/>
      <c r="CCA29" s="154"/>
      <c r="CCB29" s="154"/>
      <c r="CCC29" s="154"/>
      <c r="CCD29" s="154"/>
      <c r="CCE29" s="154"/>
      <c r="CCF29" s="154"/>
      <c r="CCG29" s="154"/>
      <c r="CCH29" s="154"/>
      <c r="CCI29" s="154"/>
      <c r="CCJ29" s="154"/>
      <c r="CCK29" s="154"/>
      <c r="CCL29" s="154"/>
      <c r="CCM29" s="154"/>
      <c r="CCN29" s="154"/>
      <c r="CCO29" s="154"/>
      <c r="CCP29" s="154"/>
      <c r="CCQ29" s="154"/>
      <c r="CCR29" s="154"/>
      <c r="CCS29" s="154"/>
      <c r="CCT29" s="154"/>
      <c r="CCU29" s="154"/>
      <c r="CCV29" s="154"/>
      <c r="CCW29" s="154"/>
      <c r="CCX29" s="154"/>
      <c r="CCY29" s="154"/>
      <c r="CCZ29" s="154"/>
      <c r="CDA29" s="154"/>
      <c r="CDB29" s="154"/>
      <c r="CDC29" s="154"/>
      <c r="CDD29" s="154"/>
      <c r="CDE29" s="154"/>
      <c r="CDF29" s="154"/>
      <c r="CDG29" s="154"/>
      <c r="CDH29" s="154"/>
      <c r="CDI29" s="154"/>
      <c r="CDJ29" s="154"/>
      <c r="CDK29" s="154"/>
      <c r="CDL29" s="154"/>
      <c r="CDM29" s="154"/>
      <c r="CDN29" s="154"/>
      <c r="CDO29" s="154"/>
      <c r="CDP29" s="154"/>
      <c r="CDQ29" s="154"/>
      <c r="CDR29" s="154"/>
      <c r="CDS29" s="154"/>
      <c r="CDT29" s="154"/>
      <c r="CDU29" s="154"/>
      <c r="CDV29" s="154"/>
      <c r="CDW29" s="154"/>
      <c r="CDX29" s="154"/>
      <c r="CDY29" s="154"/>
      <c r="CDZ29" s="154"/>
      <c r="CEA29" s="154"/>
      <c r="CEB29" s="154"/>
      <c r="CEC29" s="154"/>
      <c r="CED29" s="154"/>
      <c r="CEE29" s="154"/>
      <c r="CEF29" s="154"/>
      <c r="CEG29" s="154"/>
      <c r="CEH29" s="154"/>
      <c r="CEI29" s="154"/>
      <c r="CEJ29" s="154"/>
      <c r="CEK29" s="154"/>
      <c r="CEL29" s="154"/>
      <c r="CEM29" s="154"/>
      <c r="CEN29" s="154"/>
      <c r="CEO29" s="154"/>
      <c r="CEP29" s="154"/>
      <c r="CEQ29" s="154"/>
      <c r="CER29" s="154"/>
      <c r="CES29" s="154"/>
      <c r="CET29" s="154"/>
      <c r="CEU29" s="154"/>
      <c r="CEV29" s="154"/>
      <c r="CEW29" s="154"/>
      <c r="CEX29" s="154"/>
      <c r="CEY29" s="154"/>
      <c r="CEZ29" s="154"/>
      <c r="CFA29" s="154"/>
      <c r="CFB29" s="154"/>
      <c r="CFC29" s="154"/>
      <c r="CFD29" s="154"/>
      <c r="CFE29" s="154"/>
      <c r="CFF29" s="154"/>
      <c r="CFG29" s="154"/>
      <c r="CFH29" s="154"/>
      <c r="CFI29" s="154"/>
      <c r="CFJ29" s="154"/>
      <c r="CFK29" s="154"/>
      <c r="CFL29" s="154"/>
      <c r="CFM29" s="154"/>
      <c r="CFN29" s="154"/>
      <c r="CFO29" s="154"/>
      <c r="CFP29" s="154"/>
      <c r="CFQ29" s="154"/>
      <c r="CFR29" s="154"/>
      <c r="CFS29" s="154"/>
      <c r="CFT29" s="154"/>
      <c r="CFU29" s="154"/>
      <c r="CFV29" s="154"/>
      <c r="CFW29" s="154"/>
      <c r="CFX29" s="154"/>
      <c r="CFY29" s="154"/>
      <c r="CFZ29" s="154"/>
      <c r="CGA29" s="154"/>
      <c r="CGB29" s="154"/>
      <c r="CGC29" s="154"/>
      <c r="CGD29" s="154"/>
      <c r="CGE29" s="154"/>
      <c r="CGF29" s="154"/>
      <c r="CGG29" s="154"/>
      <c r="CGH29" s="154"/>
      <c r="CGI29" s="154"/>
      <c r="CGJ29" s="154"/>
      <c r="CGK29" s="154"/>
      <c r="CGL29" s="154"/>
      <c r="CGM29" s="154"/>
      <c r="CGN29" s="154"/>
      <c r="CGO29" s="154"/>
      <c r="CGP29" s="154"/>
      <c r="CGQ29" s="154"/>
      <c r="CGR29" s="154"/>
      <c r="CGS29" s="154"/>
      <c r="CGT29" s="154"/>
      <c r="CGU29" s="154"/>
      <c r="CGV29" s="154"/>
      <c r="CGW29" s="154"/>
      <c r="CGX29" s="154"/>
      <c r="CGY29" s="154"/>
      <c r="CGZ29" s="154"/>
      <c r="CHA29" s="154"/>
      <c r="CHB29" s="154"/>
      <c r="CHC29" s="154"/>
      <c r="CHD29" s="154"/>
      <c r="CHE29" s="154"/>
      <c r="CHF29" s="154"/>
      <c r="CHG29" s="154"/>
      <c r="CHH29" s="154"/>
      <c r="CHI29" s="154"/>
      <c r="CHJ29" s="154"/>
      <c r="CHK29" s="154"/>
      <c r="CHL29" s="154"/>
      <c r="CHM29" s="154"/>
      <c r="CHN29" s="154"/>
      <c r="CHO29" s="154"/>
      <c r="CHP29" s="154"/>
      <c r="CHQ29" s="154"/>
      <c r="CHR29" s="154"/>
      <c r="CHS29" s="154"/>
      <c r="CHT29" s="154"/>
      <c r="CHU29" s="154"/>
      <c r="CHV29" s="154"/>
      <c r="CHW29" s="154"/>
      <c r="CHX29" s="154"/>
      <c r="CHY29" s="154"/>
      <c r="CHZ29" s="154"/>
      <c r="CIA29" s="154"/>
      <c r="CIB29" s="154"/>
      <c r="CIC29" s="154"/>
      <c r="CID29" s="154"/>
      <c r="CIE29" s="154"/>
      <c r="CIF29" s="154"/>
      <c r="CIG29" s="154"/>
      <c r="CIH29" s="154"/>
      <c r="CII29" s="154"/>
      <c r="CIJ29" s="154"/>
      <c r="CIK29" s="154"/>
      <c r="CIL29" s="154"/>
      <c r="CIM29" s="154"/>
      <c r="CIN29" s="154"/>
      <c r="CIO29" s="154"/>
      <c r="CIP29" s="154"/>
      <c r="CIQ29" s="154"/>
      <c r="CIR29" s="154"/>
      <c r="CIS29" s="154"/>
      <c r="CIT29" s="154"/>
      <c r="CIU29" s="154"/>
      <c r="CIV29" s="154"/>
      <c r="CIW29" s="154"/>
      <c r="CIX29" s="154"/>
      <c r="CIY29" s="154"/>
      <c r="CIZ29" s="154"/>
      <c r="CJA29" s="154"/>
      <c r="CJB29" s="154"/>
      <c r="CJC29" s="154"/>
      <c r="CJD29" s="154"/>
      <c r="CJE29" s="154"/>
      <c r="CJF29" s="154"/>
      <c r="CJG29" s="154"/>
      <c r="CJH29" s="154"/>
      <c r="CJI29" s="154"/>
      <c r="CJJ29" s="154"/>
      <c r="CJK29" s="154"/>
      <c r="CJL29" s="154"/>
      <c r="CJM29" s="154"/>
      <c r="CJN29" s="154"/>
      <c r="CJO29" s="154"/>
      <c r="CJP29" s="154"/>
      <c r="CJQ29" s="154"/>
      <c r="CJR29" s="154"/>
      <c r="CJS29" s="154"/>
      <c r="CJT29" s="154"/>
      <c r="CJU29" s="154"/>
      <c r="CJV29" s="154"/>
      <c r="CJW29" s="154"/>
      <c r="CJX29" s="154"/>
      <c r="CJY29" s="154"/>
      <c r="CJZ29" s="154"/>
      <c r="CKA29" s="154"/>
      <c r="CKB29" s="154"/>
      <c r="CKC29" s="154"/>
      <c r="CKD29" s="154"/>
      <c r="CKE29" s="154"/>
      <c r="CKF29" s="154"/>
      <c r="CKG29" s="154"/>
      <c r="CKH29" s="154"/>
      <c r="CKI29" s="154"/>
      <c r="CKJ29" s="154"/>
      <c r="CKK29" s="154"/>
      <c r="CKL29" s="154"/>
      <c r="CKM29" s="154"/>
      <c r="CKN29" s="154"/>
      <c r="CKO29" s="154"/>
      <c r="CKP29" s="154"/>
      <c r="CKQ29" s="154"/>
      <c r="CKR29" s="154"/>
      <c r="CKS29" s="154"/>
      <c r="CKT29" s="154"/>
      <c r="CKU29" s="154"/>
      <c r="CKV29" s="154"/>
      <c r="CKW29" s="154"/>
      <c r="CKX29" s="154"/>
      <c r="CKY29" s="154"/>
      <c r="CKZ29" s="154"/>
      <c r="CLA29" s="154"/>
      <c r="CLB29" s="154"/>
      <c r="CLC29" s="154"/>
      <c r="CLD29" s="154"/>
      <c r="CLE29" s="154"/>
      <c r="CLF29" s="154"/>
      <c r="CLG29" s="154"/>
      <c r="CLH29" s="154"/>
      <c r="CLI29" s="154"/>
      <c r="CLJ29" s="154"/>
      <c r="CLK29" s="154"/>
      <c r="CLL29" s="154"/>
      <c r="CLM29" s="154"/>
      <c r="CLN29" s="154"/>
      <c r="CLO29" s="154"/>
      <c r="CLP29" s="154"/>
      <c r="CLQ29" s="154"/>
      <c r="CLR29" s="154"/>
      <c r="CLS29" s="154"/>
      <c r="CLT29" s="154"/>
      <c r="CLU29" s="154"/>
      <c r="CLV29" s="154"/>
      <c r="CLW29" s="154"/>
      <c r="CLX29" s="154"/>
      <c r="CLY29" s="154"/>
      <c r="CLZ29" s="154"/>
      <c r="CMA29" s="154"/>
      <c r="CMB29" s="154"/>
      <c r="CMC29" s="154"/>
      <c r="CMD29" s="154"/>
      <c r="CME29" s="154"/>
      <c r="CMF29" s="154"/>
      <c r="CMG29" s="154"/>
      <c r="CMH29" s="154"/>
      <c r="CMI29" s="154"/>
      <c r="CMJ29" s="154"/>
      <c r="CMK29" s="154"/>
      <c r="CML29" s="154"/>
      <c r="CMM29" s="154"/>
      <c r="CMN29" s="154"/>
      <c r="CMO29" s="154"/>
      <c r="CMP29" s="154"/>
      <c r="CMQ29" s="154"/>
      <c r="CMR29" s="154"/>
      <c r="CMS29" s="154"/>
      <c r="CMT29" s="154"/>
      <c r="CMU29" s="154"/>
      <c r="CMV29" s="154"/>
      <c r="CMW29" s="154"/>
      <c r="CMX29" s="154"/>
      <c r="CMY29" s="154"/>
      <c r="CMZ29" s="154"/>
      <c r="CNA29" s="154"/>
      <c r="CNB29" s="154"/>
      <c r="CNC29" s="154"/>
      <c r="CND29" s="154"/>
      <c r="CNE29" s="154"/>
      <c r="CNF29" s="154"/>
      <c r="CNG29" s="154"/>
      <c r="CNH29" s="154"/>
      <c r="CNI29" s="154"/>
      <c r="CNJ29" s="154"/>
      <c r="CNK29" s="154"/>
      <c r="CNL29" s="154"/>
      <c r="CNM29" s="154"/>
      <c r="CNN29" s="154"/>
      <c r="CNO29" s="154"/>
      <c r="CNP29" s="154"/>
      <c r="CNQ29" s="154"/>
      <c r="CNR29" s="154"/>
      <c r="CNS29" s="154"/>
      <c r="CNT29" s="154"/>
      <c r="CNU29" s="154"/>
      <c r="CNV29" s="154"/>
      <c r="CNW29" s="154"/>
      <c r="CNX29" s="154"/>
      <c r="CNY29" s="154"/>
      <c r="CNZ29" s="154"/>
      <c r="COA29" s="154"/>
      <c r="COB29" s="154"/>
      <c r="COC29" s="154"/>
      <c r="COD29" s="154"/>
      <c r="COE29" s="154"/>
      <c r="COF29" s="154"/>
      <c r="COG29" s="154"/>
      <c r="COH29" s="154"/>
      <c r="COI29" s="154"/>
      <c r="COJ29" s="154"/>
      <c r="COK29" s="154"/>
      <c r="COL29" s="154"/>
      <c r="COM29" s="154"/>
      <c r="CON29" s="154"/>
      <c r="COO29" s="154"/>
      <c r="COP29" s="154"/>
      <c r="COQ29" s="154"/>
      <c r="COR29" s="154"/>
      <c r="COS29" s="154"/>
      <c r="COT29" s="154"/>
      <c r="COU29" s="154"/>
      <c r="COV29" s="154"/>
      <c r="COW29" s="154"/>
      <c r="COX29" s="154"/>
      <c r="COY29" s="154"/>
      <c r="COZ29" s="154"/>
      <c r="CPA29" s="154"/>
      <c r="CPB29" s="154"/>
      <c r="CPC29" s="154"/>
      <c r="CPD29" s="154"/>
      <c r="CPE29" s="154"/>
      <c r="CPF29" s="154"/>
      <c r="CPG29" s="154"/>
      <c r="CPH29" s="154"/>
      <c r="CPI29" s="154"/>
      <c r="CPJ29" s="154"/>
      <c r="CPK29" s="154"/>
      <c r="CPL29" s="154"/>
      <c r="CPM29" s="154"/>
      <c r="CPN29" s="154"/>
      <c r="CPO29" s="154"/>
      <c r="CPP29" s="154"/>
      <c r="CPQ29" s="154"/>
      <c r="CPR29" s="154"/>
      <c r="CPS29" s="154"/>
      <c r="CPT29" s="154"/>
      <c r="CPU29" s="154"/>
      <c r="CPV29" s="154"/>
      <c r="CPW29" s="154"/>
      <c r="CPX29" s="154"/>
      <c r="CPY29" s="154"/>
      <c r="CPZ29" s="154"/>
      <c r="CQA29" s="154"/>
      <c r="CQB29" s="154"/>
      <c r="CQC29" s="154"/>
      <c r="CQD29" s="154"/>
      <c r="CQE29" s="154"/>
      <c r="CQF29" s="154"/>
      <c r="CQG29" s="154"/>
      <c r="CQH29" s="154"/>
      <c r="CQI29" s="154"/>
      <c r="CQJ29" s="154"/>
      <c r="CQK29" s="154"/>
      <c r="CQL29" s="154"/>
      <c r="CQM29" s="154"/>
      <c r="CQN29" s="154"/>
      <c r="CQO29" s="154"/>
      <c r="CQP29" s="154"/>
      <c r="CQQ29" s="154"/>
      <c r="CQR29" s="154"/>
      <c r="CQS29" s="154"/>
      <c r="CQT29" s="154"/>
      <c r="CQU29" s="154"/>
      <c r="CQV29" s="154"/>
      <c r="CQW29" s="154"/>
      <c r="CQX29" s="154"/>
      <c r="CQY29" s="154"/>
      <c r="CQZ29" s="154"/>
      <c r="CRA29" s="154"/>
      <c r="CRB29" s="154"/>
      <c r="CRC29" s="154"/>
      <c r="CRD29" s="154"/>
      <c r="CRE29" s="154"/>
      <c r="CRF29" s="154"/>
      <c r="CRG29" s="154"/>
      <c r="CRH29" s="154"/>
      <c r="CRI29" s="154"/>
      <c r="CRJ29" s="154"/>
      <c r="CRK29" s="154"/>
      <c r="CRL29" s="154"/>
      <c r="CRM29" s="154"/>
      <c r="CRN29" s="154"/>
      <c r="CRO29" s="154"/>
      <c r="CRP29" s="154"/>
      <c r="CRQ29" s="154"/>
      <c r="CRR29" s="154"/>
      <c r="CRS29" s="154"/>
      <c r="CRT29" s="154"/>
      <c r="CRU29" s="154"/>
      <c r="CRV29" s="154"/>
      <c r="CRW29" s="154"/>
      <c r="CRX29" s="154"/>
      <c r="CRY29" s="154"/>
      <c r="CRZ29" s="154"/>
      <c r="CSA29" s="154"/>
      <c r="CSB29" s="154"/>
      <c r="CSC29" s="154"/>
      <c r="CSD29" s="154"/>
      <c r="CSE29" s="154"/>
      <c r="CSF29" s="154"/>
      <c r="CSG29" s="154"/>
      <c r="CSH29" s="154"/>
      <c r="CSI29" s="154"/>
      <c r="CSJ29" s="154"/>
      <c r="CSK29" s="154"/>
      <c r="CSL29" s="154"/>
      <c r="CSM29" s="154"/>
      <c r="CSN29" s="154"/>
      <c r="CSO29" s="154"/>
      <c r="CSP29" s="154"/>
      <c r="CSQ29" s="154"/>
      <c r="CSR29" s="154"/>
      <c r="CSS29" s="154"/>
      <c r="CST29" s="154"/>
      <c r="CSU29" s="154"/>
      <c r="CSV29" s="154"/>
      <c r="CSW29" s="154"/>
      <c r="CSX29" s="154"/>
      <c r="CSY29" s="154"/>
      <c r="CSZ29" s="154"/>
      <c r="CTA29" s="154"/>
      <c r="CTB29" s="154"/>
      <c r="CTC29" s="154"/>
      <c r="CTD29" s="154"/>
      <c r="CTE29" s="154"/>
      <c r="CTF29" s="154"/>
      <c r="CTG29" s="154"/>
      <c r="CTH29" s="154"/>
      <c r="CTI29" s="154"/>
      <c r="CTJ29" s="154"/>
      <c r="CTK29" s="154"/>
      <c r="CTL29" s="154"/>
      <c r="CTM29" s="154"/>
      <c r="CTN29" s="154"/>
      <c r="CTO29" s="154"/>
      <c r="CTP29" s="154"/>
      <c r="CTQ29" s="154"/>
      <c r="CTR29" s="154"/>
      <c r="CTS29" s="154"/>
      <c r="CTT29" s="154"/>
      <c r="CTU29" s="154"/>
      <c r="CTV29" s="154"/>
      <c r="CTW29" s="154"/>
      <c r="CTX29" s="154"/>
      <c r="CTY29" s="154"/>
      <c r="CTZ29" s="154"/>
      <c r="CUA29" s="154"/>
      <c r="CUB29" s="154"/>
      <c r="CUC29" s="154"/>
      <c r="CUD29" s="154"/>
      <c r="CUE29" s="154"/>
      <c r="CUF29" s="154"/>
      <c r="CUG29" s="154"/>
      <c r="CUH29" s="154"/>
      <c r="CUI29" s="154"/>
      <c r="CUJ29" s="154"/>
      <c r="CUK29" s="154"/>
      <c r="CUL29" s="154"/>
      <c r="CUM29" s="154"/>
      <c r="CUN29" s="154"/>
      <c r="CUO29" s="154"/>
      <c r="CUP29" s="154"/>
      <c r="CUQ29" s="154"/>
      <c r="CUR29" s="154"/>
      <c r="CUS29" s="154"/>
      <c r="CUT29" s="154"/>
      <c r="CUU29" s="154"/>
      <c r="CUV29" s="154"/>
      <c r="CUW29" s="154"/>
      <c r="CUX29" s="154"/>
      <c r="CUY29" s="154"/>
      <c r="CUZ29" s="154"/>
      <c r="CVA29" s="154"/>
      <c r="CVB29" s="154"/>
      <c r="CVC29" s="154"/>
      <c r="CVD29" s="154"/>
      <c r="CVE29" s="154"/>
      <c r="CVF29" s="154"/>
      <c r="CVG29" s="154"/>
      <c r="CVH29" s="154"/>
      <c r="CVI29" s="154"/>
      <c r="CVJ29" s="154"/>
      <c r="CVK29" s="154"/>
      <c r="CVL29" s="154"/>
      <c r="CVM29" s="154"/>
      <c r="CVN29" s="154"/>
      <c r="CVO29" s="154"/>
      <c r="CVP29" s="154"/>
      <c r="CVQ29" s="154"/>
      <c r="CVR29" s="154"/>
      <c r="CVS29" s="154"/>
      <c r="CVT29" s="154"/>
      <c r="CVU29" s="154"/>
      <c r="CVV29" s="154"/>
      <c r="CVW29" s="154"/>
      <c r="CVX29" s="154"/>
      <c r="CVY29" s="154"/>
      <c r="CVZ29" s="154"/>
      <c r="CWA29" s="154"/>
      <c r="CWB29" s="154"/>
      <c r="CWC29" s="154"/>
      <c r="CWD29" s="154"/>
      <c r="CWE29" s="154"/>
      <c r="CWF29" s="154"/>
      <c r="CWG29" s="154"/>
      <c r="CWH29" s="154"/>
      <c r="CWI29" s="154"/>
      <c r="CWJ29" s="154"/>
      <c r="CWK29" s="154"/>
      <c r="CWL29" s="154"/>
      <c r="CWM29" s="154"/>
      <c r="CWN29" s="154"/>
      <c r="CWO29" s="154"/>
      <c r="CWP29" s="154"/>
      <c r="CWQ29" s="154"/>
      <c r="CWR29" s="154"/>
      <c r="CWS29" s="154"/>
      <c r="CWT29" s="154"/>
      <c r="CWU29" s="154"/>
      <c r="CWV29" s="154"/>
      <c r="CWW29" s="154"/>
      <c r="CWX29" s="154"/>
      <c r="CWY29" s="154"/>
      <c r="CWZ29" s="154"/>
      <c r="CXA29" s="154"/>
      <c r="CXB29" s="154"/>
      <c r="CXC29" s="154"/>
      <c r="CXD29" s="154"/>
      <c r="CXE29" s="154"/>
      <c r="CXF29" s="154"/>
      <c r="CXG29" s="154"/>
      <c r="CXH29" s="154"/>
      <c r="CXI29" s="154"/>
      <c r="CXJ29" s="154"/>
      <c r="CXK29" s="154"/>
      <c r="CXL29" s="154"/>
      <c r="CXM29" s="154"/>
      <c r="CXN29" s="154"/>
      <c r="CXO29" s="154"/>
      <c r="CXP29" s="154"/>
      <c r="CXQ29" s="154"/>
      <c r="CXR29" s="154"/>
      <c r="CXS29" s="154"/>
      <c r="CXT29" s="154"/>
      <c r="CXU29" s="154"/>
      <c r="CXV29" s="154"/>
      <c r="CXW29" s="154"/>
      <c r="CXX29" s="154"/>
      <c r="CXY29" s="154"/>
      <c r="CXZ29" s="154"/>
      <c r="CYA29" s="154"/>
      <c r="CYB29" s="154"/>
      <c r="CYC29" s="154"/>
      <c r="CYD29" s="154"/>
      <c r="CYE29" s="154"/>
      <c r="CYF29" s="154"/>
      <c r="CYG29" s="154"/>
      <c r="CYH29" s="154"/>
      <c r="CYI29" s="154"/>
      <c r="CYJ29" s="154"/>
      <c r="CYK29" s="154"/>
      <c r="CYL29" s="154"/>
      <c r="CYM29" s="154"/>
      <c r="CYN29" s="154"/>
      <c r="CYO29" s="154"/>
      <c r="CYP29" s="154"/>
      <c r="CYQ29" s="154"/>
      <c r="CYR29" s="154"/>
      <c r="CYS29" s="154"/>
      <c r="CYT29" s="154"/>
      <c r="CYU29" s="154"/>
      <c r="CYV29" s="154"/>
      <c r="CYW29" s="154"/>
      <c r="CYX29" s="154"/>
      <c r="CYY29" s="154"/>
      <c r="CYZ29" s="154"/>
      <c r="CZA29" s="154"/>
      <c r="CZB29" s="154"/>
      <c r="CZC29" s="154"/>
      <c r="CZD29" s="154"/>
      <c r="CZE29" s="154"/>
      <c r="CZF29" s="154"/>
      <c r="CZG29" s="154"/>
      <c r="CZH29" s="154"/>
      <c r="CZI29" s="154"/>
      <c r="CZJ29" s="154"/>
      <c r="CZK29" s="154"/>
      <c r="CZL29" s="154"/>
      <c r="CZM29" s="154"/>
      <c r="CZN29" s="154"/>
      <c r="CZO29" s="154"/>
      <c r="CZP29" s="154"/>
      <c r="CZQ29" s="154"/>
      <c r="CZR29" s="154"/>
      <c r="CZS29" s="154"/>
      <c r="CZT29" s="154"/>
      <c r="CZU29" s="154"/>
      <c r="CZV29" s="154"/>
      <c r="CZW29" s="154"/>
      <c r="CZX29" s="154"/>
      <c r="CZY29" s="154"/>
      <c r="CZZ29" s="154"/>
      <c r="DAA29" s="154"/>
      <c r="DAB29" s="154"/>
      <c r="DAC29" s="154"/>
      <c r="DAD29" s="154"/>
      <c r="DAE29" s="154"/>
      <c r="DAF29" s="154"/>
      <c r="DAG29" s="154"/>
      <c r="DAH29" s="154"/>
      <c r="DAI29" s="154"/>
      <c r="DAJ29" s="154"/>
      <c r="DAK29" s="154"/>
      <c r="DAL29" s="154"/>
      <c r="DAM29" s="154"/>
      <c r="DAN29" s="154"/>
      <c r="DAO29" s="154"/>
      <c r="DAP29" s="154"/>
      <c r="DAQ29" s="154"/>
      <c r="DAR29" s="154"/>
      <c r="DAS29" s="154"/>
      <c r="DAT29" s="154"/>
      <c r="DAU29" s="154"/>
      <c r="DAV29" s="154"/>
      <c r="DAW29" s="154"/>
      <c r="DAX29" s="154"/>
      <c r="DAY29" s="154"/>
      <c r="DAZ29" s="154"/>
      <c r="DBA29" s="154"/>
      <c r="DBB29" s="154"/>
      <c r="DBC29" s="154"/>
      <c r="DBD29" s="154"/>
      <c r="DBE29" s="154"/>
      <c r="DBF29" s="154"/>
      <c r="DBG29" s="154"/>
      <c r="DBH29" s="154"/>
      <c r="DBI29" s="154"/>
      <c r="DBJ29" s="154"/>
      <c r="DBK29" s="154"/>
      <c r="DBL29" s="154"/>
      <c r="DBM29" s="154"/>
      <c r="DBN29" s="154"/>
      <c r="DBO29" s="154"/>
      <c r="DBP29" s="154"/>
      <c r="DBQ29" s="154"/>
      <c r="DBR29" s="154"/>
      <c r="DBS29" s="154"/>
      <c r="DBT29" s="154"/>
      <c r="DBU29" s="154"/>
      <c r="DBV29" s="154"/>
      <c r="DBW29" s="154"/>
      <c r="DBX29" s="154"/>
      <c r="DBY29" s="154"/>
      <c r="DBZ29" s="154"/>
      <c r="DCA29" s="154"/>
      <c r="DCB29" s="154"/>
      <c r="DCC29" s="154"/>
      <c r="DCD29" s="154"/>
      <c r="DCE29" s="154"/>
      <c r="DCF29" s="154"/>
      <c r="DCG29" s="154"/>
      <c r="DCH29" s="154"/>
      <c r="DCI29" s="154"/>
      <c r="DCJ29" s="154"/>
      <c r="DCK29" s="154"/>
      <c r="DCL29" s="154"/>
      <c r="DCM29" s="154"/>
      <c r="DCN29" s="154"/>
      <c r="DCO29" s="154"/>
      <c r="DCP29" s="154"/>
      <c r="DCQ29" s="154"/>
      <c r="DCR29" s="154"/>
      <c r="DCS29" s="154"/>
      <c r="DCT29" s="154"/>
      <c r="DCU29" s="154"/>
      <c r="DCV29" s="154"/>
      <c r="DCW29" s="154"/>
      <c r="DCX29" s="154"/>
      <c r="DCY29" s="154"/>
      <c r="DCZ29" s="154"/>
      <c r="DDA29" s="154"/>
      <c r="DDB29" s="154"/>
      <c r="DDC29" s="154"/>
      <c r="DDD29" s="154"/>
      <c r="DDE29" s="154"/>
      <c r="DDF29" s="154"/>
      <c r="DDG29" s="154"/>
      <c r="DDH29" s="154"/>
      <c r="DDI29" s="154"/>
      <c r="DDJ29" s="154"/>
      <c r="DDK29" s="154"/>
      <c r="DDL29" s="154"/>
      <c r="DDM29" s="154"/>
      <c r="DDN29" s="154"/>
      <c r="DDO29" s="154"/>
      <c r="DDP29" s="154"/>
      <c r="DDQ29" s="154"/>
      <c r="DDR29" s="154"/>
      <c r="DDS29" s="154"/>
      <c r="DDT29" s="154"/>
      <c r="DDU29" s="154"/>
      <c r="DDV29" s="154"/>
      <c r="DDW29" s="154"/>
      <c r="DDX29" s="154"/>
      <c r="DDY29" s="154"/>
      <c r="DDZ29" s="154"/>
      <c r="DEA29" s="154"/>
      <c r="DEB29" s="154"/>
      <c r="DEC29" s="154"/>
      <c r="DED29" s="154"/>
      <c r="DEE29" s="154"/>
      <c r="DEF29" s="154"/>
      <c r="DEG29" s="154"/>
      <c r="DEH29" s="154"/>
      <c r="DEI29" s="154"/>
      <c r="DEJ29" s="154"/>
      <c r="DEK29" s="154"/>
      <c r="DEL29" s="154"/>
      <c r="DEM29" s="154"/>
      <c r="DEN29" s="154"/>
      <c r="DEO29" s="154"/>
      <c r="DEP29" s="154"/>
      <c r="DEQ29" s="154"/>
      <c r="DER29" s="154"/>
      <c r="DES29" s="154"/>
      <c r="DET29" s="154"/>
      <c r="DEU29" s="154"/>
      <c r="DEV29" s="154"/>
      <c r="DEW29" s="154"/>
      <c r="DEX29" s="154"/>
      <c r="DEY29" s="154"/>
      <c r="DEZ29" s="154"/>
      <c r="DFA29" s="154"/>
      <c r="DFB29" s="154"/>
      <c r="DFC29" s="154"/>
      <c r="DFD29" s="154"/>
      <c r="DFE29" s="154"/>
      <c r="DFF29" s="154"/>
      <c r="DFG29" s="154"/>
      <c r="DFH29" s="154"/>
      <c r="DFI29" s="154"/>
      <c r="DFJ29" s="154"/>
      <c r="DFK29" s="154"/>
      <c r="DFL29" s="154"/>
      <c r="DFM29" s="154"/>
      <c r="DFN29" s="154"/>
      <c r="DFO29" s="154"/>
      <c r="DFP29" s="154"/>
      <c r="DFQ29" s="154"/>
      <c r="DFR29" s="154"/>
      <c r="DFS29" s="154"/>
      <c r="DFT29" s="154"/>
      <c r="DFU29" s="154"/>
      <c r="DFV29" s="154"/>
      <c r="DFW29" s="154"/>
      <c r="DFX29" s="154"/>
      <c r="DFY29" s="154"/>
      <c r="DFZ29" s="154"/>
      <c r="DGA29" s="154"/>
      <c r="DGB29" s="154"/>
      <c r="DGC29" s="154"/>
      <c r="DGD29" s="154"/>
      <c r="DGE29" s="154"/>
      <c r="DGF29" s="154"/>
      <c r="DGG29" s="154"/>
      <c r="DGH29" s="154"/>
      <c r="DGI29" s="154"/>
      <c r="DGJ29" s="154"/>
      <c r="DGK29" s="154"/>
      <c r="DGL29" s="154"/>
      <c r="DGM29" s="154"/>
      <c r="DGN29" s="154"/>
      <c r="DGO29" s="154"/>
      <c r="DGP29" s="154"/>
      <c r="DGQ29" s="154"/>
      <c r="DGR29" s="154"/>
      <c r="DGS29" s="154"/>
      <c r="DGT29" s="154"/>
      <c r="DGU29" s="154"/>
      <c r="DGV29" s="154"/>
      <c r="DGW29" s="154"/>
      <c r="DGX29" s="154"/>
      <c r="DGY29" s="154"/>
      <c r="DGZ29" s="154"/>
      <c r="DHA29" s="154"/>
      <c r="DHB29" s="154"/>
      <c r="DHC29" s="154"/>
      <c r="DHD29" s="154"/>
      <c r="DHE29" s="154"/>
      <c r="DHF29" s="154"/>
      <c r="DHG29" s="154"/>
      <c r="DHH29" s="154"/>
      <c r="DHI29" s="154"/>
      <c r="DHJ29" s="154"/>
      <c r="DHK29" s="154"/>
      <c r="DHL29" s="154"/>
      <c r="DHM29" s="154"/>
      <c r="DHN29" s="154"/>
      <c r="DHO29" s="154"/>
      <c r="DHP29" s="154"/>
      <c r="DHQ29" s="154"/>
      <c r="DHR29" s="154"/>
      <c r="DHS29" s="154"/>
      <c r="DHT29" s="154"/>
      <c r="DHU29" s="154"/>
      <c r="DHV29" s="154"/>
      <c r="DHW29" s="154"/>
      <c r="DHX29" s="154"/>
      <c r="DHY29" s="154"/>
      <c r="DHZ29" s="154"/>
      <c r="DIA29" s="154"/>
      <c r="DIB29" s="154"/>
      <c r="DIC29" s="154"/>
      <c r="DID29" s="154"/>
      <c r="DIE29" s="154"/>
      <c r="DIF29" s="154"/>
      <c r="DIG29" s="154"/>
      <c r="DIH29" s="154"/>
      <c r="DII29" s="154"/>
      <c r="DIJ29" s="154"/>
      <c r="DIK29" s="154"/>
      <c r="DIL29" s="154"/>
      <c r="DIM29" s="154"/>
      <c r="DIN29" s="154"/>
      <c r="DIO29" s="154"/>
      <c r="DIP29" s="154"/>
      <c r="DIQ29" s="154"/>
      <c r="DIR29" s="154"/>
      <c r="DIS29" s="154"/>
      <c r="DIT29" s="154"/>
      <c r="DIU29" s="154"/>
      <c r="DIV29" s="154"/>
      <c r="DIW29" s="154"/>
      <c r="DIX29" s="154"/>
      <c r="DIY29" s="154"/>
      <c r="DIZ29" s="154"/>
      <c r="DJA29" s="154"/>
      <c r="DJB29" s="154"/>
      <c r="DJC29" s="154"/>
      <c r="DJD29" s="154"/>
      <c r="DJE29" s="154"/>
      <c r="DJF29" s="154"/>
      <c r="DJG29" s="154"/>
      <c r="DJH29" s="154"/>
      <c r="DJI29" s="154"/>
      <c r="DJJ29" s="154"/>
      <c r="DJK29" s="154"/>
      <c r="DJL29" s="154"/>
      <c r="DJM29" s="154"/>
      <c r="DJN29" s="154"/>
      <c r="DJO29" s="154"/>
      <c r="DJP29" s="154"/>
      <c r="DJQ29" s="154"/>
      <c r="DJR29" s="154"/>
      <c r="DJS29" s="154"/>
      <c r="DJT29" s="154"/>
      <c r="DJU29" s="154"/>
      <c r="DJV29" s="154"/>
      <c r="DJW29" s="154"/>
      <c r="DJX29" s="154"/>
      <c r="DJY29" s="154"/>
      <c r="DJZ29" s="154"/>
      <c r="DKA29" s="154"/>
      <c r="DKB29" s="154"/>
      <c r="DKC29" s="154"/>
      <c r="DKD29" s="154"/>
      <c r="DKE29" s="154"/>
      <c r="DKF29" s="154"/>
      <c r="DKG29" s="154"/>
      <c r="DKH29" s="154"/>
      <c r="DKI29" s="154"/>
      <c r="DKJ29" s="154"/>
      <c r="DKK29" s="154"/>
      <c r="DKL29" s="154"/>
      <c r="DKM29" s="154"/>
      <c r="DKN29" s="154"/>
      <c r="DKO29" s="154"/>
      <c r="DKP29" s="154"/>
      <c r="DKQ29" s="154"/>
      <c r="DKR29" s="154"/>
      <c r="DKS29" s="154"/>
      <c r="DKT29" s="154"/>
      <c r="DKU29" s="154"/>
      <c r="DKV29" s="154"/>
      <c r="DKW29" s="154"/>
      <c r="DKX29" s="154"/>
      <c r="DKY29" s="154"/>
      <c r="DKZ29" s="154"/>
      <c r="DLA29" s="154"/>
      <c r="DLB29" s="154"/>
      <c r="DLC29" s="154"/>
      <c r="DLD29" s="154"/>
      <c r="DLE29" s="154"/>
      <c r="DLF29" s="154"/>
      <c r="DLG29" s="154"/>
      <c r="DLH29" s="154"/>
      <c r="DLI29" s="154"/>
      <c r="DLJ29" s="154"/>
      <c r="DLK29" s="154"/>
      <c r="DLL29" s="154"/>
      <c r="DLM29" s="154"/>
      <c r="DLN29" s="154"/>
      <c r="DLO29" s="154"/>
      <c r="DLP29" s="154"/>
      <c r="DLQ29" s="154"/>
      <c r="DLR29" s="154"/>
      <c r="DLS29" s="154"/>
      <c r="DLT29" s="154"/>
      <c r="DLU29" s="154"/>
      <c r="DLV29" s="154"/>
      <c r="DLW29" s="154"/>
      <c r="DLX29" s="154"/>
      <c r="DLY29" s="154"/>
      <c r="DLZ29" s="154"/>
      <c r="DMA29" s="154"/>
      <c r="DMB29" s="154"/>
      <c r="DMC29" s="154"/>
      <c r="DMD29" s="154"/>
      <c r="DME29" s="154"/>
      <c r="DMF29" s="154"/>
      <c r="DMG29" s="154"/>
      <c r="DMH29" s="154"/>
      <c r="DMI29" s="154"/>
      <c r="DMJ29" s="154"/>
      <c r="DMK29" s="154"/>
      <c r="DML29" s="154"/>
      <c r="DMM29" s="154"/>
      <c r="DMN29" s="154"/>
      <c r="DMO29" s="154"/>
      <c r="DMP29" s="154"/>
      <c r="DMQ29" s="154"/>
      <c r="DMR29" s="154"/>
      <c r="DMS29" s="154"/>
      <c r="DMT29" s="154"/>
      <c r="DMU29" s="154"/>
      <c r="DMV29" s="154"/>
      <c r="DMW29" s="154"/>
      <c r="DMX29" s="154"/>
      <c r="DMY29" s="154"/>
      <c r="DMZ29" s="154"/>
      <c r="DNA29" s="154"/>
      <c r="DNB29" s="154"/>
      <c r="DNC29" s="154"/>
      <c r="DND29" s="154"/>
      <c r="DNE29" s="154"/>
      <c r="DNF29" s="154"/>
      <c r="DNG29" s="154"/>
      <c r="DNH29" s="154"/>
      <c r="DNI29" s="154"/>
      <c r="DNJ29" s="154"/>
      <c r="DNK29" s="154"/>
      <c r="DNL29" s="154"/>
      <c r="DNM29" s="154"/>
      <c r="DNN29" s="154"/>
      <c r="DNO29" s="154"/>
      <c r="DNP29" s="154"/>
      <c r="DNQ29" s="154"/>
      <c r="DNR29" s="154"/>
      <c r="DNS29" s="154"/>
      <c r="DNT29" s="154"/>
      <c r="DNU29" s="154"/>
      <c r="DNV29" s="154"/>
      <c r="DNW29" s="154"/>
      <c r="DNX29" s="154"/>
      <c r="DNY29" s="154"/>
      <c r="DNZ29" s="154"/>
      <c r="DOA29" s="154"/>
      <c r="DOB29" s="154"/>
      <c r="DOC29" s="154"/>
      <c r="DOD29" s="154"/>
      <c r="DOE29" s="154"/>
      <c r="DOF29" s="154"/>
      <c r="DOG29" s="154"/>
      <c r="DOH29" s="154"/>
      <c r="DOI29" s="154"/>
      <c r="DOJ29" s="154"/>
      <c r="DOK29" s="154"/>
      <c r="DOL29" s="154"/>
      <c r="DOM29" s="154"/>
      <c r="DON29" s="154"/>
      <c r="DOO29" s="154"/>
      <c r="DOP29" s="154"/>
      <c r="DOQ29" s="154"/>
      <c r="DOR29" s="154"/>
      <c r="DOS29" s="154"/>
      <c r="DOT29" s="154"/>
      <c r="DOU29" s="154"/>
      <c r="DOV29" s="154"/>
      <c r="DOW29" s="154"/>
      <c r="DOX29" s="154"/>
      <c r="DOY29" s="154"/>
      <c r="DOZ29" s="154"/>
      <c r="DPA29" s="154"/>
      <c r="DPB29" s="154"/>
      <c r="DPC29" s="154"/>
      <c r="DPD29" s="154"/>
      <c r="DPE29" s="154"/>
      <c r="DPF29" s="154"/>
      <c r="DPG29" s="154"/>
      <c r="DPH29" s="154"/>
      <c r="DPI29" s="154"/>
      <c r="DPJ29" s="154"/>
      <c r="DPK29" s="154"/>
      <c r="DPL29" s="154"/>
      <c r="DPM29" s="154"/>
      <c r="DPN29" s="154"/>
      <c r="DPO29" s="154"/>
      <c r="DPP29" s="154"/>
      <c r="DPQ29" s="154"/>
      <c r="DPR29" s="154"/>
      <c r="DPS29" s="154"/>
      <c r="DPT29" s="154"/>
      <c r="DPU29" s="154"/>
      <c r="DPV29" s="154"/>
      <c r="DPW29" s="154"/>
      <c r="DPX29" s="154"/>
      <c r="DPY29" s="154"/>
      <c r="DPZ29" s="154"/>
      <c r="DQA29" s="154"/>
      <c r="DQB29" s="154"/>
      <c r="DQC29" s="154"/>
      <c r="DQD29" s="154"/>
      <c r="DQE29" s="154"/>
      <c r="DQF29" s="154"/>
      <c r="DQG29" s="154"/>
      <c r="DQH29" s="154"/>
      <c r="DQI29" s="154"/>
      <c r="DQJ29" s="154"/>
      <c r="DQK29" s="154"/>
      <c r="DQL29" s="154"/>
      <c r="DQM29" s="154"/>
      <c r="DQN29" s="154"/>
      <c r="DQO29" s="154"/>
      <c r="DQP29" s="154"/>
      <c r="DQQ29" s="154"/>
      <c r="DQR29" s="154"/>
      <c r="DQS29" s="154"/>
      <c r="DQT29" s="154"/>
      <c r="DQU29" s="154"/>
      <c r="DQV29" s="154"/>
      <c r="DQW29" s="154"/>
      <c r="DQX29" s="154"/>
      <c r="DQY29" s="154"/>
      <c r="DQZ29" s="154"/>
      <c r="DRA29" s="154"/>
      <c r="DRB29" s="154"/>
      <c r="DRC29" s="154"/>
      <c r="DRD29" s="154"/>
      <c r="DRE29" s="154"/>
      <c r="DRF29" s="154"/>
      <c r="DRG29" s="154"/>
      <c r="DRH29" s="154"/>
      <c r="DRI29" s="154"/>
      <c r="DRJ29" s="154"/>
      <c r="DRK29" s="154"/>
      <c r="DRL29" s="154"/>
      <c r="DRM29" s="154"/>
      <c r="DRN29" s="154"/>
      <c r="DRO29" s="154"/>
      <c r="DRP29" s="154"/>
      <c r="DRQ29" s="154"/>
      <c r="DRR29" s="154"/>
      <c r="DRS29" s="154"/>
      <c r="DRT29" s="154"/>
      <c r="DRU29" s="154"/>
      <c r="DRV29" s="154"/>
      <c r="DRW29" s="154"/>
      <c r="DRX29" s="154"/>
      <c r="DRY29" s="154"/>
      <c r="DRZ29" s="154"/>
      <c r="DSA29" s="154"/>
      <c r="DSB29" s="154"/>
      <c r="DSC29" s="154"/>
      <c r="DSD29" s="154"/>
      <c r="DSE29" s="154"/>
      <c r="DSF29" s="154"/>
      <c r="DSG29" s="154"/>
      <c r="DSH29" s="154"/>
      <c r="DSI29" s="154"/>
      <c r="DSJ29" s="154"/>
      <c r="DSK29" s="154"/>
      <c r="DSL29" s="154"/>
      <c r="DSM29" s="154"/>
      <c r="DSN29" s="154"/>
      <c r="DSO29" s="154"/>
      <c r="DSP29" s="154"/>
      <c r="DSQ29" s="154"/>
      <c r="DSR29" s="154"/>
      <c r="DSS29" s="154"/>
      <c r="DST29" s="154"/>
      <c r="DSU29" s="154"/>
      <c r="DSV29" s="154"/>
      <c r="DSW29" s="154"/>
      <c r="DSX29" s="154"/>
      <c r="DSY29" s="154"/>
      <c r="DSZ29" s="154"/>
      <c r="DTA29" s="154"/>
      <c r="DTB29" s="154"/>
      <c r="DTC29" s="154"/>
      <c r="DTD29" s="154"/>
      <c r="DTE29" s="154"/>
      <c r="DTF29" s="154"/>
      <c r="DTG29" s="154"/>
      <c r="DTH29" s="154"/>
      <c r="DTI29" s="154"/>
      <c r="DTJ29" s="154"/>
      <c r="DTK29" s="154"/>
      <c r="DTL29" s="154"/>
      <c r="DTM29" s="154"/>
      <c r="DTN29" s="154"/>
      <c r="DTO29" s="154"/>
      <c r="DTP29" s="154"/>
      <c r="DTQ29" s="154"/>
      <c r="DTR29" s="154"/>
      <c r="DTS29" s="154"/>
      <c r="DTT29" s="154"/>
      <c r="DTU29" s="154"/>
      <c r="DTV29" s="154"/>
      <c r="DTW29" s="154"/>
      <c r="DTX29" s="154"/>
      <c r="DTY29" s="154"/>
      <c r="DTZ29" s="154"/>
      <c r="DUA29" s="154"/>
      <c r="DUB29" s="154"/>
      <c r="DUC29" s="154"/>
      <c r="DUD29" s="154"/>
      <c r="DUE29" s="154"/>
      <c r="DUF29" s="154"/>
      <c r="DUG29" s="154"/>
      <c r="DUH29" s="154"/>
      <c r="DUI29" s="154"/>
      <c r="DUJ29" s="154"/>
      <c r="DUK29" s="154"/>
      <c r="DUL29" s="154"/>
      <c r="DUM29" s="154"/>
      <c r="DUN29" s="154"/>
      <c r="DUO29" s="154"/>
      <c r="DUP29" s="154"/>
      <c r="DUQ29" s="154"/>
      <c r="DUR29" s="154"/>
      <c r="DUS29" s="154"/>
      <c r="DUT29" s="154"/>
      <c r="DUU29" s="154"/>
      <c r="DUV29" s="154"/>
      <c r="DUW29" s="154"/>
      <c r="DUX29" s="154"/>
      <c r="DUY29" s="154"/>
      <c r="DUZ29" s="154"/>
      <c r="DVA29" s="154"/>
      <c r="DVB29" s="154"/>
      <c r="DVC29" s="154"/>
      <c r="DVD29" s="154"/>
      <c r="DVE29" s="154"/>
      <c r="DVF29" s="154"/>
      <c r="DVG29" s="154"/>
      <c r="DVH29" s="154"/>
      <c r="DVI29" s="154"/>
      <c r="DVJ29" s="154"/>
      <c r="DVK29" s="154"/>
      <c r="DVL29" s="154"/>
      <c r="DVM29" s="154"/>
      <c r="DVN29" s="154"/>
      <c r="DVO29" s="154"/>
      <c r="DVP29" s="154"/>
      <c r="DVQ29" s="154"/>
      <c r="DVR29" s="154"/>
      <c r="DVS29" s="154"/>
      <c r="DVT29" s="154"/>
      <c r="DVU29" s="154"/>
      <c r="DVV29" s="154"/>
      <c r="DVW29" s="154"/>
      <c r="DVX29" s="154"/>
      <c r="DVY29" s="154"/>
      <c r="DVZ29" s="154"/>
      <c r="DWA29" s="154"/>
      <c r="DWB29" s="154"/>
      <c r="DWC29" s="154"/>
      <c r="DWD29" s="154"/>
      <c r="DWE29" s="154"/>
      <c r="DWF29" s="154"/>
      <c r="DWG29" s="154"/>
      <c r="DWH29" s="154"/>
      <c r="DWI29" s="154"/>
      <c r="DWJ29" s="154"/>
      <c r="DWK29" s="154"/>
      <c r="DWL29" s="154"/>
      <c r="DWM29" s="154"/>
      <c r="DWN29" s="154"/>
      <c r="DWO29" s="154"/>
      <c r="DWP29" s="154"/>
      <c r="DWQ29" s="154"/>
      <c r="DWR29" s="154"/>
      <c r="DWS29" s="154"/>
      <c r="DWT29" s="154"/>
      <c r="DWU29" s="154"/>
      <c r="DWV29" s="154"/>
      <c r="DWW29" s="154"/>
      <c r="DWX29" s="154"/>
      <c r="DWY29" s="154"/>
      <c r="DWZ29" s="154"/>
      <c r="DXA29" s="154"/>
      <c r="DXB29" s="154"/>
      <c r="DXC29" s="154"/>
      <c r="DXD29" s="154"/>
      <c r="DXE29" s="154"/>
      <c r="DXF29" s="154"/>
      <c r="DXG29" s="154"/>
      <c r="DXH29" s="154"/>
      <c r="DXI29" s="154"/>
      <c r="DXJ29" s="154"/>
      <c r="DXK29" s="154"/>
      <c r="DXL29" s="154"/>
      <c r="DXM29" s="154"/>
      <c r="DXN29" s="154"/>
      <c r="DXO29" s="154"/>
      <c r="DXP29" s="154"/>
      <c r="DXQ29" s="154"/>
      <c r="DXR29" s="154"/>
      <c r="DXS29" s="154"/>
      <c r="DXT29" s="154"/>
      <c r="DXU29" s="154"/>
      <c r="DXV29" s="154"/>
      <c r="DXW29" s="154"/>
      <c r="DXX29" s="154"/>
      <c r="DXY29" s="154"/>
      <c r="DXZ29" s="154"/>
      <c r="DYA29" s="154"/>
      <c r="DYB29" s="154"/>
      <c r="DYC29" s="154"/>
      <c r="DYD29" s="154"/>
      <c r="DYE29" s="154"/>
      <c r="DYF29" s="154"/>
      <c r="DYG29" s="154"/>
      <c r="DYH29" s="154"/>
      <c r="DYI29" s="154"/>
      <c r="DYJ29" s="154"/>
      <c r="DYK29" s="154"/>
      <c r="DYL29" s="154"/>
      <c r="DYM29" s="154"/>
      <c r="DYN29" s="154"/>
      <c r="DYO29" s="154"/>
      <c r="DYP29" s="154"/>
      <c r="DYQ29" s="154"/>
      <c r="DYR29" s="154"/>
      <c r="DYS29" s="154"/>
      <c r="DYT29" s="154"/>
      <c r="DYU29" s="154"/>
      <c r="DYV29" s="154"/>
      <c r="DYW29" s="154"/>
      <c r="DYX29" s="154"/>
      <c r="DYY29" s="154"/>
      <c r="DYZ29" s="154"/>
      <c r="DZA29" s="154"/>
      <c r="DZB29" s="154"/>
      <c r="DZC29" s="154"/>
      <c r="DZD29" s="154"/>
      <c r="DZE29" s="154"/>
      <c r="DZF29" s="154"/>
      <c r="DZG29" s="154"/>
      <c r="DZH29" s="154"/>
      <c r="DZI29" s="154"/>
      <c r="DZJ29" s="154"/>
      <c r="DZK29" s="154"/>
      <c r="DZL29" s="154"/>
      <c r="DZM29" s="154"/>
      <c r="DZN29" s="154"/>
      <c r="DZO29" s="154"/>
      <c r="DZP29" s="154"/>
      <c r="DZQ29" s="154"/>
      <c r="DZR29" s="154"/>
      <c r="DZS29" s="154"/>
      <c r="DZT29" s="154"/>
      <c r="DZU29" s="154"/>
      <c r="DZV29" s="154"/>
      <c r="DZW29" s="154"/>
      <c r="DZX29" s="154"/>
      <c r="DZY29" s="154"/>
      <c r="DZZ29" s="154"/>
      <c r="EAA29" s="154"/>
      <c r="EAB29" s="154"/>
      <c r="EAC29" s="154"/>
      <c r="EAD29" s="154"/>
      <c r="EAE29" s="154"/>
      <c r="EAF29" s="154"/>
      <c r="EAG29" s="154"/>
      <c r="EAH29" s="154"/>
      <c r="EAI29" s="154"/>
      <c r="EAJ29" s="154"/>
      <c r="EAK29" s="154"/>
      <c r="EAL29" s="154"/>
      <c r="EAM29" s="154"/>
      <c r="EAN29" s="154"/>
      <c r="EAO29" s="154"/>
      <c r="EAP29" s="154"/>
      <c r="EAQ29" s="154"/>
      <c r="EAR29" s="154"/>
      <c r="EAS29" s="154"/>
      <c r="EAT29" s="154"/>
      <c r="EAU29" s="154"/>
      <c r="EAV29" s="154"/>
      <c r="EAW29" s="154"/>
      <c r="EAX29" s="154"/>
      <c r="EAY29" s="154"/>
      <c r="EAZ29" s="154"/>
      <c r="EBA29" s="154"/>
      <c r="EBB29" s="154"/>
      <c r="EBC29" s="154"/>
      <c r="EBD29" s="154"/>
      <c r="EBE29" s="154"/>
      <c r="EBF29" s="154"/>
      <c r="EBG29" s="154"/>
      <c r="EBH29" s="154"/>
      <c r="EBI29" s="154"/>
      <c r="EBJ29" s="154"/>
      <c r="EBK29" s="154"/>
      <c r="EBL29" s="154"/>
      <c r="EBM29" s="154"/>
      <c r="EBN29" s="154"/>
      <c r="EBO29" s="154"/>
      <c r="EBP29" s="154"/>
      <c r="EBQ29" s="154"/>
      <c r="EBR29" s="154"/>
      <c r="EBS29" s="154"/>
      <c r="EBT29" s="154"/>
      <c r="EBU29" s="154"/>
      <c r="EBV29" s="154"/>
      <c r="EBW29" s="154"/>
      <c r="EBX29" s="154"/>
      <c r="EBY29" s="154"/>
      <c r="EBZ29" s="154"/>
      <c r="ECA29" s="154"/>
      <c r="ECB29" s="154"/>
      <c r="ECC29" s="154"/>
      <c r="ECD29" s="154"/>
      <c r="ECE29" s="154"/>
      <c r="ECF29" s="154"/>
      <c r="ECG29" s="154"/>
      <c r="ECH29" s="154"/>
      <c r="ECI29" s="154"/>
      <c r="ECJ29" s="154"/>
      <c r="ECK29" s="154"/>
      <c r="ECL29" s="154"/>
      <c r="ECM29" s="154"/>
      <c r="ECN29" s="154"/>
      <c r="ECO29" s="154"/>
      <c r="ECP29" s="154"/>
      <c r="ECQ29" s="154"/>
      <c r="ECR29" s="154"/>
      <c r="ECS29" s="154"/>
      <c r="ECT29" s="154"/>
      <c r="ECU29" s="154"/>
      <c r="ECV29" s="154"/>
      <c r="ECW29" s="154"/>
      <c r="ECX29" s="154"/>
      <c r="ECY29" s="154"/>
      <c r="ECZ29" s="154"/>
      <c r="EDA29" s="154"/>
      <c r="EDB29" s="154"/>
      <c r="EDC29" s="154"/>
      <c r="EDD29" s="154"/>
      <c r="EDE29" s="154"/>
      <c r="EDF29" s="154"/>
      <c r="EDG29" s="154"/>
      <c r="EDH29" s="154"/>
      <c r="EDI29" s="154"/>
      <c r="EDJ29" s="154"/>
      <c r="EDK29" s="154"/>
      <c r="EDL29" s="154"/>
      <c r="EDM29" s="154"/>
      <c r="EDN29" s="154"/>
      <c r="EDO29" s="154"/>
      <c r="EDP29" s="154"/>
      <c r="EDQ29" s="154"/>
      <c r="EDR29" s="154"/>
      <c r="EDS29" s="154"/>
      <c r="EDT29" s="154"/>
      <c r="EDU29" s="154"/>
      <c r="EDV29" s="154"/>
      <c r="EDW29" s="154"/>
      <c r="EDX29" s="154"/>
      <c r="EDY29" s="154"/>
      <c r="EDZ29" s="154"/>
      <c r="EEA29" s="154"/>
      <c r="EEB29" s="154"/>
      <c r="EEC29" s="154"/>
      <c r="EED29" s="154"/>
      <c r="EEE29" s="154"/>
      <c r="EEF29" s="154"/>
      <c r="EEG29" s="154"/>
      <c r="EEH29" s="154"/>
      <c r="EEI29" s="154"/>
      <c r="EEJ29" s="154"/>
      <c r="EEK29" s="154"/>
      <c r="EEL29" s="154"/>
      <c r="EEM29" s="154"/>
      <c r="EEN29" s="154"/>
      <c r="EEO29" s="154"/>
      <c r="EEP29" s="154"/>
      <c r="EEQ29" s="154"/>
      <c r="EER29" s="154"/>
      <c r="EES29" s="154"/>
      <c r="EET29" s="154"/>
      <c r="EEU29" s="154"/>
      <c r="EEV29" s="154"/>
      <c r="EEW29" s="154"/>
      <c r="EEX29" s="154"/>
      <c r="EEY29" s="154"/>
      <c r="EEZ29" s="154"/>
      <c r="EFA29" s="154"/>
      <c r="EFB29" s="154"/>
      <c r="EFC29" s="154"/>
      <c r="EFD29" s="154"/>
      <c r="EFE29" s="154"/>
      <c r="EFF29" s="154"/>
      <c r="EFG29" s="154"/>
      <c r="EFH29" s="154"/>
      <c r="EFI29" s="154"/>
      <c r="EFJ29" s="154"/>
      <c r="EFK29" s="154"/>
      <c r="EFL29" s="154"/>
      <c r="EFM29" s="154"/>
      <c r="EFN29" s="154"/>
      <c r="EFO29" s="154"/>
      <c r="EFP29" s="154"/>
      <c r="EFQ29" s="154"/>
      <c r="EFR29" s="154"/>
      <c r="EFS29" s="154"/>
      <c r="EFT29" s="154"/>
      <c r="EFU29" s="154"/>
      <c r="EFV29" s="154"/>
      <c r="EFW29" s="154"/>
      <c r="EFX29" s="154"/>
      <c r="EFY29" s="154"/>
      <c r="EFZ29" s="154"/>
      <c r="EGA29" s="154"/>
      <c r="EGB29" s="154"/>
      <c r="EGC29" s="154"/>
      <c r="EGD29" s="154"/>
      <c r="EGE29" s="154"/>
      <c r="EGF29" s="154"/>
      <c r="EGG29" s="154"/>
      <c r="EGH29" s="154"/>
      <c r="EGI29" s="154"/>
      <c r="EGJ29" s="154"/>
      <c r="EGK29" s="154"/>
      <c r="EGL29" s="154"/>
      <c r="EGM29" s="154"/>
      <c r="EGN29" s="154"/>
      <c r="EGO29" s="154"/>
      <c r="EGP29" s="154"/>
      <c r="EGQ29" s="154"/>
      <c r="EGR29" s="154"/>
      <c r="EGS29" s="154"/>
      <c r="EGT29" s="154"/>
      <c r="EGU29" s="154"/>
      <c r="EGV29" s="154"/>
      <c r="EGW29" s="154"/>
      <c r="EGX29" s="154"/>
      <c r="EGY29" s="154"/>
      <c r="EGZ29" s="154"/>
      <c r="EHA29" s="154"/>
      <c r="EHB29" s="154"/>
      <c r="EHC29" s="154"/>
      <c r="EHD29" s="154"/>
      <c r="EHE29" s="154"/>
      <c r="EHF29" s="154"/>
      <c r="EHG29" s="154"/>
      <c r="EHH29" s="154"/>
      <c r="EHI29" s="154"/>
      <c r="EHJ29" s="154"/>
      <c r="EHK29" s="154"/>
      <c r="EHL29" s="154"/>
      <c r="EHM29" s="154"/>
      <c r="EHN29" s="154"/>
      <c r="EHO29" s="154"/>
      <c r="EHP29" s="154"/>
      <c r="EHQ29" s="154"/>
      <c r="EHR29" s="154"/>
      <c r="EHS29" s="154"/>
      <c r="EHT29" s="154"/>
      <c r="EHU29" s="154"/>
      <c r="EHV29" s="154"/>
      <c r="EHW29" s="154"/>
      <c r="EHX29" s="154"/>
      <c r="EHY29" s="154"/>
      <c r="EHZ29" s="154"/>
      <c r="EIA29" s="154"/>
      <c r="EIB29" s="154"/>
      <c r="EIC29" s="154"/>
      <c r="EID29" s="154"/>
      <c r="EIE29" s="154"/>
      <c r="EIF29" s="154"/>
      <c r="EIG29" s="154"/>
      <c r="EIH29" s="154"/>
      <c r="EII29" s="154"/>
      <c r="EIJ29" s="154"/>
      <c r="EIK29" s="154"/>
      <c r="EIL29" s="154"/>
      <c r="EIM29" s="154"/>
      <c r="EIN29" s="154"/>
      <c r="EIO29" s="154"/>
      <c r="EIP29" s="154"/>
      <c r="EIQ29" s="154"/>
      <c r="EIR29" s="154"/>
      <c r="EIS29" s="154"/>
      <c r="EIT29" s="154"/>
      <c r="EIU29" s="154"/>
      <c r="EIV29" s="154"/>
      <c r="EIW29" s="154"/>
      <c r="EIX29" s="154"/>
      <c r="EIY29" s="154"/>
      <c r="EIZ29" s="154"/>
      <c r="EJA29" s="154"/>
      <c r="EJB29" s="154"/>
      <c r="EJC29" s="154"/>
      <c r="EJD29" s="154"/>
      <c r="EJE29" s="154"/>
      <c r="EJF29" s="154"/>
      <c r="EJG29" s="154"/>
      <c r="EJH29" s="154"/>
      <c r="EJI29" s="154"/>
      <c r="EJJ29" s="154"/>
      <c r="EJK29" s="154"/>
      <c r="EJL29" s="154"/>
      <c r="EJM29" s="154"/>
      <c r="EJN29" s="154"/>
      <c r="EJO29" s="154"/>
      <c r="EJP29" s="154"/>
      <c r="EJQ29" s="154"/>
      <c r="EJR29" s="154"/>
      <c r="EJS29" s="154"/>
      <c r="EJT29" s="154"/>
      <c r="EJU29" s="154"/>
      <c r="EJV29" s="154"/>
      <c r="EJW29" s="154"/>
      <c r="EJX29" s="154"/>
      <c r="EJY29" s="154"/>
      <c r="EJZ29" s="154"/>
      <c r="EKA29" s="154"/>
      <c r="EKB29" s="154"/>
      <c r="EKC29" s="154"/>
      <c r="EKD29" s="154"/>
      <c r="EKE29" s="154"/>
      <c r="EKF29" s="154"/>
      <c r="EKG29" s="154"/>
      <c r="EKH29" s="154"/>
      <c r="EKI29" s="154"/>
      <c r="EKJ29" s="154"/>
      <c r="EKK29" s="154"/>
      <c r="EKL29" s="154"/>
      <c r="EKM29" s="154"/>
      <c r="EKN29" s="154"/>
      <c r="EKO29" s="154"/>
      <c r="EKP29" s="154"/>
      <c r="EKQ29" s="154"/>
      <c r="EKR29" s="154"/>
      <c r="EKS29" s="154"/>
      <c r="EKT29" s="154"/>
      <c r="EKU29" s="154"/>
      <c r="EKV29" s="154"/>
      <c r="EKW29" s="154"/>
      <c r="EKX29" s="154"/>
      <c r="EKY29" s="154"/>
      <c r="EKZ29" s="154"/>
      <c r="ELA29" s="154"/>
      <c r="ELB29" s="154"/>
      <c r="ELC29" s="154"/>
      <c r="ELD29" s="154"/>
      <c r="ELE29" s="154"/>
      <c r="ELF29" s="154"/>
      <c r="ELG29" s="154"/>
      <c r="ELH29" s="154"/>
      <c r="ELI29" s="154"/>
      <c r="ELJ29" s="154"/>
      <c r="ELK29" s="154"/>
      <c r="ELL29" s="154"/>
      <c r="ELM29" s="154"/>
      <c r="ELN29" s="154"/>
      <c r="ELO29" s="154"/>
      <c r="ELP29" s="154"/>
      <c r="ELQ29" s="154"/>
      <c r="ELR29" s="154"/>
      <c r="ELS29" s="154"/>
      <c r="ELT29" s="154"/>
      <c r="ELU29" s="154"/>
      <c r="ELV29" s="154"/>
      <c r="ELW29" s="154"/>
      <c r="ELX29" s="154"/>
      <c r="ELY29" s="154"/>
      <c r="ELZ29" s="154"/>
      <c r="EMA29" s="154"/>
      <c r="EMB29" s="154"/>
      <c r="EMC29" s="154"/>
      <c r="EMD29" s="154"/>
      <c r="EME29" s="154"/>
      <c r="EMF29" s="154"/>
      <c r="EMG29" s="154"/>
      <c r="EMH29" s="154"/>
      <c r="EMI29" s="154"/>
      <c r="EMJ29" s="154"/>
      <c r="EMK29" s="154"/>
      <c r="EML29" s="154"/>
      <c r="EMM29" s="154"/>
      <c r="EMN29" s="154"/>
      <c r="EMO29" s="154"/>
      <c r="EMP29" s="154"/>
      <c r="EMQ29" s="154"/>
      <c r="EMR29" s="154"/>
      <c r="EMS29" s="154"/>
      <c r="EMT29" s="154"/>
      <c r="EMU29" s="154"/>
      <c r="EMV29" s="154"/>
      <c r="EMW29" s="154"/>
      <c r="EMX29" s="154"/>
      <c r="EMY29" s="154"/>
      <c r="EMZ29" s="154"/>
      <c r="ENA29" s="154"/>
      <c r="ENB29" s="154"/>
      <c r="ENC29" s="154"/>
      <c r="END29" s="154"/>
      <c r="ENE29" s="154"/>
      <c r="ENF29" s="154"/>
      <c r="ENG29" s="154"/>
      <c r="ENH29" s="154"/>
      <c r="ENI29" s="154"/>
      <c r="ENJ29" s="154"/>
      <c r="ENK29" s="154"/>
      <c r="ENL29" s="154"/>
      <c r="ENM29" s="154"/>
      <c r="ENN29" s="154"/>
      <c r="ENO29" s="154"/>
      <c r="ENP29" s="154"/>
      <c r="ENQ29" s="154"/>
      <c r="ENR29" s="154"/>
      <c r="ENS29" s="154"/>
      <c r="ENT29" s="154"/>
      <c r="ENU29" s="154"/>
      <c r="ENV29" s="154"/>
      <c r="ENW29" s="154"/>
      <c r="ENX29" s="154"/>
      <c r="ENY29" s="154"/>
      <c r="ENZ29" s="154"/>
      <c r="EOA29" s="154"/>
      <c r="EOB29" s="154"/>
      <c r="EOC29" s="154"/>
      <c r="EOD29" s="154"/>
      <c r="EOE29" s="154"/>
      <c r="EOF29" s="154"/>
      <c r="EOG29" s="154"/>
      <c r="EOH29" s="154"/>
      <c r="EOI29" s="154"/>
      <c r="EOJ29" s="154"/>
      <c r="EOK29" s="154"/>
      <c r="EOL29" s="154"/>
      <c r="EOM29" s="154"/>
      <c r="EON29" s="154"/>
      <c r="EOO29" s="154"/>
      <c r="EOP29" s="154"/>
      <c r="EOQ29" s="154"/>
      <c r="EOR29" s="154"/>
      <c r="EOS29" s="154"/>
      <c r="EOT29" s="154"/>
      <c r="EOU29" s="154"/>
      <c r="EOV29" s="154"/>
      <c r="EOW29" s="154"/>
      <c r="EOX29" s="154"/>
      <c r="EOY29" s="154"/>
      <c r="EOZ29" s="154"/>
      <c r="EPA29" s="154"/>
      <c r="EPB29" s="154"/>
      <c r="EPC29" s="154"/>
      <c r="EPD29" s="154"/>
      <c r="EPE29" s="154"/>
      <c r="EPF29" s="154"/>
      <c r="EPG29" s="154"/>
      <c r="EPH29" s="154"/>
      <c r="EPI29" s="154"/>
      <c r="EPJ29" s="154"/>
      <c r="EPK29" s="154"/>
      <c r="EPL29" s="154"/>
      <c r="EPM29" s="154"/>
      <c r="EPN29" s="154"/>
      <c r="EPO29" s="154"/>
      <c r="EPP29" s="154"/>
      <c r="EPQ29" s="154"/>
      <c r="EPR29" s="154"/>
      <c r="EPS29" s="154"/>
      <c r="EPT29" s="154"/>
      <c r="EPU29" s="154"/>
      <c r="EPV29" s="154"/>
      <c r="EPW29" s="154"/>
      <c r="EPX29" s="154"/>
      <c r="EPY29" s="154"/>
      <c r="EPZ29" s="154"/>
      <c r="EQA29" s="154"/>
      <c r="EQB29" s="154"/>
      <c r="EQC29" s="154"/>
      <c r="EQD29" s="154"/>
      <c r="EQE29" s="154"/>
      <c r="EQF29" s="154"/>
      <c r="EQG29" s="154"/>
      <c r="EQH29" s="154"/>
      <c r="EQI29" s="154"/>
      <c r="EQJ29" s="154"/>
      <c r="EQK29" s="154"/>
      <c r="EQL29" s="154"/>
      <c r="EQM29" s="154"/>
      <c r="EQN29" s="154"/>
      <c r="EQO29" s="154"/>
      <c r="EQP29" s="154"/>
      <c r="EQQ29" s="154"/>
      <c r="EQR29" s="154"/>
      <c r="EQS29" s="154"/>
      <c r="EQT29" s="154"/>
      <c r="EQU29" s="154"/>
      <c r="EQV29" s="154"/>
      <c r="EQW29" s="154"/>
      <c r="EQX29" s="154"/>
      <c r="EQY29" s="154"/>
      <c r="EQZ29" s="154"/>
      <c r="ERA29" s="154"/>
      <c r="ERB29" s="154"/>
      <c r="ERC29" s="154"/>
      <c r="ERD29" s="154"/>
      <c r="ERE29" s="154"/>
      <c r="ERF29" s="154"/>
      <c r="ERG29" s="154"/>
      <c r="ERH29" s="154"/>
      <c r="ERI29" s="154"/>
      <c r="ERJ29" s="154"/>
      <c r="ERK29" s="154"/>
      <c r="ERL29" s="154"/>
      <c r="ERM29" s="154"/>
      <c r="ERN29" s="154"/>
      <c r="ERO29" s="154"/>
      <c r="ERP29" s="154"/>
      <c r="ERQ29" s="154"/>
      <c r="ERR29" s="154"/>
      <c r="ERS29" s="154"/>
      <c r="ERT29" s="154"/>
      <c r="ERU29" s="154"/>
      <c r="ERV29" s="154"/>
      <c r="ERW29" s="154"/>
      <c r="ERX29" s="154"/>
      <c r="ERY29" s="154"/>
      <c r="ERZ29" s="154"/>
      <c r="ESA29" s="154"/>
      <c r="ESB29" s="154"/>
      <c r="ESC29" s="154"/>
      <c r="ESD29" s="154"/>
      <c r="ESE29" s="154"/>
      <c r="ESF29" s="154"/>
      <c r="ESG29" s="154"/>
      <c r="ESH29" s="154"/>
      <c r="ESI29" s="154"/>
      <c r="ESJ29" s="154"/>
      <c r="ESK29" s="154"/>
      <c r="ESL29" s="154"/>
      <c r="ESM29" s="154"/>
      <c r="ESN29" s="154"/>
      <c r="ESO29" s="154"/>
      <c r="ESP29" s="154"/>
      <c r="ESQ29" s="154"/>
      <c r="ESR29" s="154"/>
      <c r="ESS29" s="154"/>
      <c r="EST29" s="154"/>
      <c r="ESU29" s="154"/>
      <c r="ESV29" s="154"/>
      <c r="ESW29" s="154"/>
      <c r="ESX29" s="154"/>
      <c r="ESY29" s="154"/>
      <c r="ESZ29" s="154"/>
      <c r="ETA29" s="154"/>
      <c r="ETB29" s="154"/>
      <c r="ETC29" s="154"/>
      <c r="ETD29" s="154"/>
      <c r="ETE29" s="154"/>
      <c r="ETF29" s="154"/>
      <c r="ETG29" s="154"/>
      <c r="ETH29" s="154"/>
      <c r="ETI29" s="154"/>
      <c r="ETJ29" s="154"/>
      <c r="ETK29" s="154"/>
      <c r="ETL29" s="154"/>
      <c r="ETM29" s="154"/>
      <c r="ETN29" s="154"/>
      <c r="ETO29" s="154"/>
      <c r="ETP29" s="154"/>
      <c r="ETQ29" s="154"/>
      <c r="ETR29" s="154"/>
      <c r="ETS29" s="154"/>
      <c r="ETT29" s="154"/>
      <c r="ETU29" s="154"/>
      <c r="ETV29" s="154"/>
      <c r="ETW29" s="154"/>
      <c r="ETX29" s="154"/>
      <c r="ETY29" s="154"/>
      <c r="ETZ29" s="154"/>
      <c r="EUA29" s="154"/>
      <c r="EUB29" s="154"/>
      <c r="EUC29" s="154"/>
      <c r="EUD29" s="154"/>
      <c r="EUE29" s="154"/>
      <c r="EUF29" s="154"/>
      <c r="EUG29" s="154"/>
      <c r="EUH29" s="154"/>
      <c r="EUI29" s="154"/>
      <c r="EUJ29" s="154"/>
      <c r="EUK29" s="154"/>
      <c r="EUL29" s="154"/>
      <c r="EUM29" s="154"/>
      <c r="EUN29" s="154"/>
      <c r="EUO29" s="154"/>
      <c r="EUP29" s="154"/>
      <c r="EUQ29" s="154"/>
      <c r="EUR29" s="154"/>
      <c r="EUS29" s="154"/>
      <c r="EUT29" s="154"/>
      <c r="EUU29" s="154"/>
      <c r="EUV29" s="154"/>
      <c r="EUW29" s="154"/>
      <c r="EUX29" s="154"/>
      <c r="EUY29" s="154"/>
      <c r="EUZ29" s="154"/>
      <c r="EVA29" s="154"/>
      <c r="EVB29" s="154"/>
      <c r="EVC29" s="154"/>
      <c r="EVD29" s="154"/>
      <c r="EVE29" s="154"/>
      <c r="EVF29" s="154"/>
      <c r="EVG29" s="154"/>
      <c r="EVH29" s="154"/>
      <c r="EVI29" s="154"/>
      <c r="EVJ29" s="154"/>
      <c r="EVK29" s="154"/>
      <c r="EVL29" s="154"/>
      <c r="EVM29" s="154"/>
      <c r="EVN29" s="154"/>
      <c r="EVO29" s="154"/>
      <c r="EVP29" s="154"/>
      <c r="EVQ29" s="154"/>
      <c r="EVR29" s="154"/>
      <c r="EVS29" s="154"/>
      <c r="EVT29" s="154"/>
      <c r="EVU29" s="154"/>
      <c r="EVV29" s="154"/>
      <c r="EVW29" s="154"/>
      <c r="EVX29" s="154"/>
      <c r="EVY29" s="154"/>
      <c r="EVZ29" s="154"/>
      <c r="EWA29" s="154"/>
      <c r="EWB29" s="154"/>
      <c r="EWC29" s="154"/>
      <c r="EWD29" s="154"/>
      <c r="EWE29" s="154"/>
      <c r="EWF29" s="154"/>
      <c r="EWG29" s="154"/>
      <c r="EWH29" s="154"/>
      <c r="EWI29" s="154"/>
      <c r="EWJ29" s="154"/>
      <c r="EWK29" s="154"/>
      <c r="EWL29" s="154"/>
      <c r="EWM29" s="154"/>
      <c r="EWN29" s="154"/>
      <c r="EWO29" s="154"/>
      <c r="EWP29" s="154"/>
      <c r="EWQ29" s="154"/>
      <c r="EWR29" s="154"/>
      <c r="EWS29" s="154"/>
      <c r="EWT29" s="154"/>
      <c r="EWU29" s="154"/>
      <c r="EWV29" s="154"/>
      <c r="EWW29" s="154"/>
      <c r="EWX29" s="154"/>
      <c r="EWY29" s="154"/>
      <c r="EWZ29" s="154"/>
      <c r="EXA29" s="154"/>
      <c r="EXB29" s="154"/>
      <c r="EXC29" s="154"/>
      <c r="EXD29" s="154"/>
      <c r="EXE29" s="154"/>
      <c r="EXF29" s="154"/>
      <c r="EXG29" s="154"/>
      <c r="EXH29" s="154"/>
      <c r="EXI29" s="154"/>
      <c r="EXJ29" s="154"/>
      <c r="EXK29" s="154"/>
      <c r="EXL29" s="154"/>
      <c r="EXM29" s="154"/>
      <c r="EXN29" s="154"/>
      <c r="EXO29" s="154"/>
      <c r="EXP29" s="154"/>
      <c r="EXQ29" s="154"/>
      <c r="EXR29" s="154"/>
      <c r="EXS29" s="154"/>
      <c r="EXT29" s="154"/>
      <c r="EXU29" s="154"/>
      <c r="EXV29" s="154"/>
      <c r="EXW29" s="154"/>
      <c r="EXX29" s="154"/>
      <c r="EXY29" s="154"/>
      <c r="EXZ29" s="154"/>
      <c r="EYA29" s="154"/>
      <c r="EYB29" s="154"/>
      <c r="EYC29" s="154"/>
      <c r="EYD29" s="154"/>
      <c r="EYE29" s="154"/>
      <c r="EYF29" s="154"/>
      <c r="EYG29" s="154"/>
      <c r="EYH29" s="154"/>
      <c r="EYI29" s="154"/>
      <c r="EYJ29" s="154"/>
      <c r="EYK29" s="154"/>
      <c r="EYL29" s="154"/>
      <c r="EYM29" s="154"/>
      <c r="EYN29" s="154"/>
      <c r="EYO29" s="154"/>
      <c r="EYP29" s="154"/>
      <c r="EYQ29" s="154"/>
      <c r="EYR29" s="154"/>
      <c r="EYS29" s="154"/>
      <c r="EYT29" s="154"/>
      <c r="EYU29" s="154"/>
      <c r="EYV29" s="154"/>
      <c r="EYW29" s="154"/>
      <c r="EYX29" s="154"/>
      <c r="EYY29" s="154"/>
      <c r="EYZ29" s="154"/>
      <c r="EZA29" s="154"/>
      <c r="EZB29" s="154"/>
      <c r="EZC29" s="154"/>
      <c r="EZD29" s="154"/>
      <c r="EZE29" s="154"/>
      <c r="EZF29" s="154"/>
      <c r="EZG29" s="154"/>
      <c r="EZH29" s="154"/>
      <c r="EZI29" s="154"/>
      <c r="EZJ29" s="154"/>
      <c r="EZK29" s="154"/>
      <c r="EZL29" s="154"/>
      <c r="EZM29" s="154"/>
      <c r="EZN29" s="154"/>
      <c r="EZO29" s="154"/>
      <c r="EZP29" s="154"/>
      <c r="EZQ29" s="154"/>
      <c r="EZR29" s="154"/>
      <c r="EZS29" s="154"/>
      <c r="EZT29" s="154"/>
      <c r="EZU29" s="154"/>
      <c r="EZV29" s="154"/>
      <c r="EZW29" s="154"/>
      <c r="EZX29" s="154"/>
      <c r="EZY29" s="154"/>
      <c r="EZZ29" s="154"/>
      <c r="FAA29" s="154"/>
      <c r="FAB29" s="154"/>
      <c r="FAC29" s="154"/>
      <c r="FAD29" s="154"/>
      <c r="FAE29" s="154"/>
      <c r="FAF29" s="154"/>
      <c r="FAG29" s="154"/>
      <c r="FAH29" s="154"/>
      <c r="FAI29" s="154"/>
      <c r="FAJ29" s="154"/>
      <c r="FAK29" s="154"/>
      <c r="FAL29" s="154"/>
      <c r="FAM29" s="154"/>
      <c r="FAN29" s="154"/>
      <c r="FAO29" s="154"/>
      <c r="FAP29" s="154"/>
      <c r="FAQ29" s="154"/>
      <c r="FAR29" s="154"/>
      <c r="FAS29" s="154"/>
      <c r="FAT29" s="154"/>
      <c r="FAU29" s="154"/>
      <c r="FAV29" s="154"/>
      <c r="FAW29" s="154"/>
      <c r="FAX29" s="154"/>
      <c r="FAY29" s="154"/>
      <c r="FAZ29" s="154"/>
      <c r="FBA29" s="154"/>
      <c r="FBB29" s="154"/>
      <c r="FBC29" s="154"/>
      <c r="FBD29" s="154"/>
      <c r="FBE29" s="154"/>
      <c r="FBF29" s="154"/>
      <c r="FBG29" s="154"/>
      <c r="FBH29" s="154"/>
      <c r="FBI29" s="154"/>
      <c r="FBJ29" s="154"/>
      <c r="FBK29" s="154"/>
      <c r="FBL29" s="154"/>
      <c r="FBM29" s="154"/>
      <c r="FBN29" s="154"/>
      <c r="FBO29" s="154"/>
      <c r="FBP29" s="154"/>
      <c r="FBQ29" s="154"/>
      <c r="FBR29" s="154"/>
      <c r="FBS29" s="154"/>
      <c r="FBT29" s="154"/>
      <c r="FBU29" s="154"/>
      <c r="FBV29" s="154"/>
      <c r="FBW29" s="154"/>
      <c r="FBX29" s="154"/>
      <c r="FBY29" s="154"/>
      <c r="FBZ29" s="154"/>
      <c r="FCA29" s="154"/>
      <c r="FCB29" s="154"/>
      <c r="FCC29" s="154"/>
      <c r="FCD29" s="154"/>
      <c r="FCE29" s="154"/>
      <c r="FCF29" s="154"/>
      <c r="FCG29" s="154"/>
      <c r="FCH29" s="154"/>
      <c r="FCI29" s="154"/>
      <c r="FCJ29" s="154"/>
      <c r="FCK29" s="154"/>
      <c r="FCL29" s="154"/>
      <c r="FCM29" s="154"/>
      <c r="FCN29" s="154"/>
      <c r="FCO29" s="154"/>
      <c r="FCP29" s="154"/>
      <c r="FCQ29" s="154"/>
      <c r="FCR29" s="154"/>
      <c r="FCS29" s="154"/>
      <c r="FCT29" s="154"/>
      <c r="FCU29" s="154"/>
      <c r="FCV29" s="154"/>
      <c r="FCW29" s="154"/>
      <c r="FCX29" s="154"/>
      <c r="FCY29" s="154"/>
      <c r="FCZ29" s="154"/>
      <c r="FDA29" s="154"/>
      <c r="FDB29" s="154"/>
      <c r="FDC29" s="154"/>
      <c r="FDD29" s="154"/>
      <c r="FDE29" s="154"/>
      <c r="FDF29" s="154"/>
      <c r="FDG29" s="154"/>
      <c r="FDH29" s="154"/>
      <c r="FDI29" s="154"/>
      <c r="FDJ29" s="154"/>
      <c r="FDK29" s="154"/>
      <c r="FDL29" s="154"/>
      <c r="FDM29" s="154"/>
      <c r="FDN29" s="154"/>
      <c r="FDO29" s="154"/>
      <c r="FDP29" s="154"/>
      <c r="FDQ29" s="154"/>
      <c r="FDR29" s="154"/>
      <c r="FDS29" s="154"/>
      <c r="FDT29" s="154"/>
      <c r="FDU29" s="154"/>
      <c r="FDV29" s="154"/>
      <c r="FDW29" s="154"/>
      <c r="FDX29" s="154"/>
      <c r="FDY29" s="154"/>
      <c r="FDZ29" s="154"/>
      <c r="FEA29" s="154"/>
      <c r="FEB29" s="154"/>
      <c r="FEC29" s="154"/>
      <c r="FED29" s="154"/>
      <c r="FEE29" s="154"/>
      <c r="FEF29" s="154"/>
      <c r="FEG29" s="154"/>
      <c r="FEH29" s="154"/>
      <c r="FEI29" s="154"/>
      <c r="FEJ29" s="154"/>
      <c r="FEK29" s="154"/>
      <c r="FEL29" s="154"/>
      <c r="FEM29" s="154"/>
      <c r="FEN29" s="154"/>
      <c r="FEO29" s="154"/>
      <c r="FEP29" s="154"/>
      <c r="FEQ29" s="154"/>
      <c r="FER29" s="154"/>
      <c r="FES29" s="154"/>
      <c r="FET29" s="154"/>
      <c r="FEU29" s="154"/>
      <c r="FEV29" s="154"/>
      <c r="FEW29" s="154"/>
      <c r="FEX29" s="154"/>
      <c r="FEY29" s="154"/>
      <c r="FEZ29" s="154"/>
      <c r="FFA29" s="154"/>
      <c r="FFB29" s="154"/>
      <c r="FFC29" s="154"/>
      <c r="FFD29" s="154"/>
      <c r="FFE29" s="154"/>
      <c r="FFF29" s="154"/>
      <c r="FFG29" s="154"/>
      <c r="FFH29" s="154"/>
      <c r="FFI29" s="154"/>
      <c r="FFJ29" s="154"/>
      <c r="FFK29" s="154"/>
      <c r="FFL29" s="154"/>
      <c r="FFM29" s="154"/>
      <c r="FFN29" s="154"/>
      <c r="FFO29" s="154"/>
      <c r="FFP29" s="154"/>
      <c r="FFQ29" s="154"/>
      <c r="FFR29" s="154"/>
      <c r="FFS29" s="154"/>
      <c r="FFT29" s="154"/>
      <c r="FFU29" s="154"/>
      <c r="FFV29" s="154"/>
      <c r="FFW29" s="154"/>
      <c r="FFX29" s="154"/>
      <c r="FFY29" s="154"/>
      <c r="FFZ29" s="154"/>
      <c r="FGA29" s="154"/>
      <c r="FGB29" s="154"/>
      <c r="FGC29" s="154"/>
      <c r="FGD29" s="154"/>
      <c r="FGE29" s="154"/>
      <c r="FGF29" s="154"/>
      <c r="FGG29" s="154"/>
      <c r="FGH29" s="154"/>
      <c r="FGI29" s="154"/>
      <c r="FGJ29" s="154"/>
      <c r="FGK29" s="154"/>
      <c r="FGL29" s="154"/>
      <c r="FGM29" s="154"/>
      <c r="FGN29" s="154"/>
      <c r="FGO29" s="154"/>
      <c r="FGP29" s="154"/>
      <c r="FGQ29" s="154"/>
      <c r="FGR29" s="154"/>
      <c r="FGS29" s="154"/>
      <c r="FGT29" s="154"/>
      <c r="FGU29" s="154"/>
      <c r="FGV29" s="154"/>
      <c r="FGW29" s="154"/>
      <c r="FGX29" s="154"/>
      <c r="FGY29" s="154"/>
      <c r="FGZ29" s="154"/>
      <c r="FHA29" s="154"/>
      <c r="FHB29" s="154"/>
      <c r="FHC29" s="154"/>
      <c r="FHD29" s="154"/>
      <c r="FHE29" s="154"/>
      <c r="FHF29" s="154"/>
      <c r="FHG29" s="154"/>
      <c r="FHH29" s="154"/>
      <c r="FHI29" s="154"/>
      <c r="FHJ29" s="154"/>
      <c r="FHK29" s="154"/>
      <c r="FHL29" s="154"/>
      <c r="FHM29" s="154"/>
      <c r="FHN29" s="154"/>
      <c r="FHO29" s="154"/>
      <c r="FHP29" s="154"/>
      <c r="FHQ29" s="154"/>
      <c r="FHR29" s="154"/>
      <c r="FHS29" s="154"/>
      <c r="FHT29" s="154"/>
      <c r="FHU29" s="154"/>
      <c r="FHV29" s="154"/>
      <c r="FHW29" s="154"/>
      <c r="FHX29" s="154"/>
      <c r="FHY29" s="154"/>
      <c r="FHZ29" s="154"/>
      <c r="FIA29" s="154"/>
      <c r="FIB29" s="154"/>
      <c r="FIC29" s="154"/>
      <c r="FID29" s="154"/>
      <c r="FIE29" s="154"/>
      <c r="FIF29" s="154"/>
      <c r="FIG29" s="154"/>
      <c r="FIH29" s="154"/>
      <c r="FII29" s="154"/>
      <c r="FIJ29" s="154"/>
      <c r="FIK29" s="154"/>
      <c r="FIL29" s="154"/>
      <c r="FIM29" s="154"/>
      <c r="FIN29" s="154"/>
      <c r="FIO29" s="154"/>
      <c r="FIP29" s="154"/>
      <c r="FIQ29" s="154"/>
      <c r="FIR29" s="154"/>
      <c r="FIS29" s="154"/>
      <c r="FIT29" s="154"/>
      <c r="FIU29" s="154"/>
      <c r="FIV29" s="154"/>
      <c r="FIW29" s="154"/>
      <c r="FIX29" s="154"/>
      <c r="FIY29" s="154"/>
      <c r="FIZ29" s="154"/>
      <c r="FJA29" s="154"/>
      <c r="FJB29" s="154"/>
      <c r="FJC29" s="154"/>
      <c r="FJD29" s="154"/>
      <c r="FJE29" s="154"/>
      <c r="FJF29" s="154"/>
      <c r="FJG29" s="154"/>
      <c r="FJH29" s="154"/>
      <c r="FJI29" s="154"/>
      <c r="FJJ29" s="154"/>
      <c r="FJK29" s="154"/>
      <c r="FJL29" s="154"/>
      <c r="FJM29" s="154"/>
      <c r="FJN29" s="154"/>
      <c r="FJO29" s="154"/>
      <c r="FJP29" s="154"/>
      <c r="FJQ29" s="154"/>
      <c r="FJR29" s="154"/>
      <c r="FJS29" s="154"/>
      <c r="FJT29" s="154"/>
      <c r="FJU29" s="154"/>
      <c r="FJV29" s="154"/>
      <c r="FJW29" s="154"/>
      <c r="FJX29" s="154"/>
      <c r="FJY29" s="154"/>
      <c r="FJZ29" s="154"/>
      <c r="FKA29" s="154"/>
      <c r="FKB29" s="154"/>
      <c r="FKC29" s="154"/>
      <c r="FKD29" s="154"/>
      <c r="FKE29" s="154"/>
      <c r="FKF29" s="154"/>
      <c r="FKG29" s="154"/>
      <c r="FKH29" s="154"/>
      <c r="FKI29" s="154"/>
      <c r="FKJ29" s="154"/>
      <c r="FKK29" s="154"/>
      <c r="FKL29" s="154"/>
      <c r="FKM29" s="154"/>
      <c r="FKN29" s="154"/>
      <c r="FKO29" s="154"/>
      <c r="FKP29" s="154"/>
      <c r="FKQ29" s="154"/>
      <c r="FKR29" s="154"/>
      <c r="FKS29" s="154"/>
      <c r="FKT29" s="154"/>
      <c r="FKU29" s="154"/>
      <c r="FKV29" s="154"/>
      <c r="FKW29" s="154"/>
      <c r="FKX29" s="154"/>
      <c r="FKY29" s="154"/>
      <c r="FKZ29" s="154"/>
      <c r="FLA29" s="154"/>
      <c r="FLB29" s="154"/>
      <c r="FLC29" s="154"/>
      <c r="FLD29" s="154"/>
      <c r="FLE29" s="154"/>
      <c r="FLF29" s="154"/>
      <c r="FLG29" s="154"/>
      <c r="FLH29" s="154"/>
      <c r="FLI29" s="154"/>
      <c r="FLJ29" s="154"/>
      <c r="FLK29" s="154"/>
      <c r="FLL29" s="154"/>
      <c r="FLM29" s="154"/>
      <c r="FLN29" s="154"/>
      <c r="FLO29" s="154"/>
      <c r="FLP29" s="154"/>
      <c r="FLQ29" s="154"/>
      <c r="FLR29" s="154"/>
      <c r="FLS29" s="154"/>
      <c r="FLT29" s="154"/>
      <c r="FLU29" s="154"/>
      <c r="FLV29" s="154"/>
      <c r="FLW29" s="154"/>
      <c r="FLX29" s="154"/>
      <c r="FLY29" s="154"/>
      <c r="FLZ29" s="154"/>
      <c r="FMA29" s="154"/>
      <c r="FMB29" s="154"/>
      <c r="FMC29" s="154"/>
      <c r="FMD29" s="154"/>
      <c r="FME29" s="154"/>
      <c r="FMF29" s="154"/>
      <c r="FMG29" s="154"/>
      <c r="FMH29" s="154"/>
      <c r="FMI29" s="154"/>
      <c r="FMJ29" s="154"/>
      <c r="FMK29" s="154"/>
      <c r="FML29" s="154"/>
      <c r="FMM29" s="154"/>
      <c r="FMN29" s="154"/>
      <c r="FMO29" s="154"/>
      <c r="FMP29" s="154"/>
      <c r="FMQ29" s="154"/>
      <c r="FMR29" s="154"/>
      <c r="FMS29" s="154"/>
      <c r="FMT29" s="154"/>
      <c r="FMU29" s="154"/>
      <c r="FMV29" s="154"/>
      <c r="FMW29" s="154"/>
      <c r="FMX29" s="154"/>
      <c r="FMY29" s="154"/>
      <c r="FMZ29" s="154"/>
      <c r="FNA29" s="154"/>
      <c r="FNB29" s="154"/>
      <c r="FNC29" s="154"/>
      <c r="FND29" s="154"/>
      <c r="FNE29" s="154"/>
      <c r="FNF29" s="154"/>
      <c r="FNG29" s="154"/>
      <c r="FNH29" s="154"/>
      <c r="FNI29" s="154"/>
      <c r="FNJ29" s="154"/>
      <c r="FNK29" s="154"/>
      <c r="FNL29" s="154"/>
      <c r="FNM29" s="154"/>
      <c r="FNN29" s="154"/>
      <c r="FNO29" s="154"/>
      <c r="FNP29" s="154"/>
      <c r="FNQ29" s="154"/>
      <c r="FNR29" s="154"/>
      <c r="FNS29" s="154"/>
      <c r="FNT29" s="154"/>
      <c r="FNU29" s="154"/>
      <c r="FNV29" s="154"/>
      <c r="FNW29" s="154"/>
      <c r="FNX29" s="154"/>
      <c r="FNY29" s="154"/>
      <c r="FNZ29" s="154"/>
      <c r="FOA29" s="154"/>
      <c r="FOB29" s="154"/>
      <c r="FOC29" s="154"/>
      <c r="FOD29" s="154"/>
      <c r="FOE29" s="154"/>
      <c r="FOF29" s="154"/>
      <c r="FOG29" s="154"/>
      <c r="FOH29" s="154"/>
      <c r="FOI29" s="154"/>
      <c r="FOJ29" s="154"/>
      <c r="FOK29" s="154"/>
      <c r="FOL29" s="154"/>
      <c r="FOM29" s="154"/>
      <c r="FON29" s="154"/>
      <c r="FOO29" s="154"/>
      <c r="FOP29" s="154"/>
      <c r="FOQ29" s="154"/>
      <c r="FOR29" s="154"/>
      <c r="FOS29" s="154"/>
      <c r="FOT29" s="154"/>
      <c r="FOU29" s="154"/>
      <c r="FOV29" s="154"/>
      <c r="FOW29" s="154"/>
      <c r="FOX29" s="154"/>
      <c r="FOY29" s="154"/>
      <c r="FOZ29" s="154"/>
      <c r="FPA29" s="154"/>
      <c r="FPB29" s="154"/>
      <c r="FPC29" s="154"/>
      <c r="FPD29" s="154"/>
      <c r="FPE29" s="154"/>
      <c r="FPF29" s="154"/>
      <c r="FPG29" s="154"/>
      <c r="FPH29" s="154"/>
      <c r="FPI29" s="154"/>
      <c r="FPJ29" s="154"/>
      <c r="FPK29" s="154"/>
      <c r="FPL29" s="154"/>
      <c r="FPM29" s="154"/>
      <c r="FPN29" s="154"/>
      <c r="FPO29" s="154"/>
      <c r="FPP29" s="154"/>
      <c r="FPQ29" s="154"/>
      <c r="FPR29" s="154"/>
      <c r="FPS29" s="154"/>
      <c r="FPT29" s="154"/>
      <c r="FPU29" s="154"/>
      <c r="FPV29" s="154"/>
      <c r="FPW29" s="154"/>
      <c r="FPX29" s="154"/>
      <c r="FPY29" s="154"/>
      <c r="FPZ29" s="154"/>
      <c r="FQA29" s="154"/>
      <c r="FQB29" s="154"/>
      <c r="FQC29" s="154"/>
      <c r="FQD29" s="154"/>
      <c r="FQE29" s="154"/>
      <c r="FQF29" s="154"/>
      <c r="FQG29" s="154"/>
      <c r="FQH29" s="154"/>
      <c r="FQI29" s="154"/>
      <c r="FQJ29" s="154"/>
      <c r="FQK29" s="154"/>
      <c r="FQL29" s="154"/>
      <c r="FQM29" s="154"/>
      <c r="FQN29" s="154"/>
      <c r="FQO29" s="154"/>
      <c r="FQP29" s="154"/>
      <c r="FQQ29" s="154"/>
      <c r="FQR29" s="154"/>
      <c r="FQS29" s="154"/>
      <c r="FQT29" s="154"/>
      <c r="FQU29" s="154"/>
      <c r="FQV29" s="154"/>
      <c r="FQW29" s="154"/>
      <c r="FQX29" s="154"/>
      <c r="FQY29" s="154"/>
      <c r="FQZ29" s="154"/>
      <c r="FRA29" s="154"/>
      <c r="FRB29" s="154"/>
      <c r="FRC29" s="154"/>
      <c r="FRD29" s="154"/>
      <c r="FRE29" s="154"/>
      <c r="FRF29" s="154"/>
      <c r="FRG29" s="154"/>
      <c r="FRH29" s="154"/>
      <c r="FRI29" s="154"/>
      <c r="FRJ29" s="154"/>
      <c r="FRK29" s="154"/>
      <c r="FRL29" s="154"/>
      <c r="FRM29" s="154"/>
      <c r="FRN29" s="154"/>
      <c r="FRO29" s="154"/>
      <c r="FRP29" s="154"/>
      <c r="FRQ29" s="154"/>
      <c r="FRR29" s="154"/>
      <c r="FRS29" s="154"/>
      <c r="FRT29" s="154"/>
      <c r="FRU29" s="154"/>
      <c r="FRV29" s="154"/>
      <c r="FRW29" s="154"/>
      <c r="FRX29" s="154"/>
      <c r="FRY29" s="154"/>
      <c r="FRZ29" s="154"/>
      <c r="FSA29" s="154"/>
      <c r="FSB29" s="154"/>
      <c r="FSC29" s="154"/>
      <c r="FSD29" s="154"/>
      <c r="FSE29" s="154"/>
      <c r="FSF29" s="154"/>
      <c r="FSG29" s="154"/>
      <c r="FSH29" s="154"/>
      <c r="FSI29" s="154"/>
      <c r="FSJ29" s="154"/>
      <c r="FSK29" s="154"/>
      <c r="FSL29" s="154"/>
      <c r="FSM29" s="154"/>
      <c r="FSN29" s="154"/>
      <c r="FSO29" s="154"/>
      <c r="FSP29" s="154"/>
      <c r="FSQ29" s="154"/>
      <c r="FSR29" s="154"/>
      <c r="FSS29" s="154"/>
      <c r="FST29" s="154"/>
      <c r="FSU29" s="154"/>
      <c r="FSV29" s="154"/>
      <c r="FSW29" s="154"/>
      <c r="FSX29" s="154"/>
      <c r="FSY29" s="154"/>
      <c r="FSZ29" s="154"/>
      <c r="FTA29" s="154"/>
      <c r="FTB29" s="154"/>
      <c r="FTC29" s="154"/>
      <c r="FTD29" s="154"/>
      <c r="FTE29" s="154"/>
      <c r="FTF29" s="154"/>
      <c r="FTG29" s="154"/>
      <c r="FTH29" s="154"/>
      <c r="FTI29" s="154"/>
      <c r="FTJ29" s="154"/>
      <c r="FTK29" s="154"/>
      <c r="FTL29" s="154"/>
      <c r="FTM29" s="154"/>
      <c r="FTN29" s="154"/>
      <c r="FTO29" s="154"/>
      <c r="FTP29" s="154"/>
      <c r="FTQ29" s="154"/>
      <c r="FTR29" s="154"/>
      <c r="FTS29" s="154"/>
      <c r="FTT29" s="154"/>
      <c r="FTU29" s="154"/>
      <c r="FTV29" s="154"/>
      <c r="FTW29" s="154"/>
      <c r="FTX29" s="154"/>
      <c r="FTY29" s="154"/>
      <c r="FTZ29" s="154"/>
      <c r="FUA29" s="154"/>
      <c r="FUB29" s="154"/>
      <c r="FUC29" s="154"/>
      <c r="FUD29" s="154"/>
      <c r="FUE29" s="154"/>
      <c r="FUF29" s="154"/>
      <c r="FUG29" s="154"/>
      <c r="FUH29" s="154"/>
      <c r="FUI29" s="154"/>
      <c r="FUJ29" s="154"/>
      <c r="FUK29" s="154"/>
      <c r="FUL29" s="154"/>
      <c r="FUM29" s="154"/>
      <c r="FUN29" s="154"/>
      <c r="FUO29" s="154"/>
      <c r="FUP29" s="154"/>
      <c r="FUQ29" s="154"/>
      <c r="FUR29" s="154"/>
      <c r="FUS29" s="154"/>
      <c r="FUT29" s="154"/>
      <c r="FUU29" s="154"/>
      <c r="FUV29" s="154"/>
      <c r="FUW29" s="154"/>
      <c r="FUX29" s="154"/>
      <c r="FUY29" s="154"/>
      <c r="FUZ29" s="154"/>
      <c r="FVA29" s="154"/>
      <c r="FVB29" s="154"/>
      <c r="FVC29" s="154"/>
      <c r="FVD29" s="154"/>
      <c r="FVE29" s="154"/>
      <c r="FVF29" s="154"/>
      <c r="FVG29" s="154"/>
      <c r="FVH29" s="154"/>
      <c r="FVI29" s="154"/>
      <c r="FVJ29" s="154"/>
      <c r="FVK29" s="154"/>
      <c r="FVL29" s="154"/>
      <c r="FVM29" s="154"/>
      <c r="FVN29" s="154"/>
      <c r="FVO29" s="154"/>
      <c r="FVP29" s="154"/>
      <c r="FVQ29" s="154"/>
      <c r="FVR29" s="154"/>
      <c r="FVS29" s="154"/>
      <c r="FVT29" s="154"/>
      <c r="FVU29" s="154"/>
      <c r="FVV29" s="154"/>
      <c r="FVW29" s="154"/>
      <c r="FVX29" s="154"/>
      <c r="FVY29" s="154"/>
      <c r="FVZ29" s="154"/>
      <c r="FWA29" s="154"/>
      <c r="FWB29" s="154"/>
      <c r="FWC29" s="154"/>
      <c r="FWD29" s="154"/>
      <c r="FWE29" s="154"/>
      <c r="FWF29" s="154"/>
      <c r="FWG29" s="154"/>
      <c r="FWH29" s="154"/>
      <c r="FWI29" s="154"/>
      <c r="FWJ29" s="154"/>
      <c r="FWK29" s="154"/>
      <c r="FWL29" s="154"/>
      <c r="FWM29" s="154"/>
      <c r="FWN29" s="154"/>
      <c r="FWO29" s="154"/>
      <c r="FWP29" s="154"/>
      <c r="FWQ29" s="154"/>
      <c r="FWR29" s="154"/>
      <c r="FWS29" s="154"/>
      <c r="FWT29" s="154"/>
      <c r="FWU29" s="154"/>
      <c r="FWV29" s="154"/>
      <c r="FWW29" s="154"/>
      <c r="FWX29" s="154"/>
      <c r="FWY29" s="154"/>
      <c r="FWZ29" s="154"/>
      <c r="FXA29" s="154"/>
      <c r="FXB29" s="154"/>
      <c r="FXC29" s="154"/>
      <c r="FXD29" s="154"/>
      <c r="FXE29" s="154"/>
      <c r="FXF29" s="154"/>
      <c r="FXG29" s="154"/>
      <c r="FXH29" s="154"/>
      <c r="FXI29" s="154"/>
      <c r="FXJ29" s="154"/>
      <c r="FXK29" s="154"/>
      <c r="FXL29" s="154"/>
      <c r="FXM29" s="154"/>
      <c r="FXN29" s="154"/>
      <c r="FXO29" s="154"/>
      <c r="FXP29" s="154"/>
      <c r="FXQ29" s="154"/>
      <c r="FXR29" s="154"/>
      <c r="FXS29" s="154"/>
      <c r="FXT29" s="154"/>
      <c r="FXU29" s="154"/>
      <c r="FXV29" s="154"/>
      <c r="FXW29" s="154"/>
      <c r="FXX29" s="154"/>
      <c r="FXY29" s="154"/>
      <c r="FXZ29" s="154"/>
      <c r="FYA29" s="154"/>
      <c r="FYB29" s="154"/>
      <c r="FYC29" s="154"/>
      <c r="FYD29" s="154"/>
      <c r="FYE29" s="154"/>
      <c r="FYF29" s="154"/>
      <c r="FYG29" s="154"/>
      <c r="FYH29" s="154"/>
      <c r="FYI29" s="154"/>
      <c r="FYJ29" s="154"/>
      <c r="FYK29" s="154"/>
      <c r="FYL29" s="154"/>
      <c r="FYM29" s="154"/>
      <c r="FYN29" s="154"/>
      <c r="FYO29" s="154"/>
      <c r="FYP29" s="154"/>
      <c r="FYQ29" s="154"/>
      <c r="FYR29" s="154"/>
      <c r="FYS29" s="154"/>
      <c r="FYT29" s="154"/>
      <c r="FYU29" s="154"/>
      <c r="FYV29" s="154"/>
      <c r="FYW29" s="154"/>
      <c r="FYX29" s="154"/>
      <c r="FYY29" s="154"/>
      <c r="FYZ29" s="154"/>
      <c r="FZA29" s="154"/>
      <c r="FZB29" s="154"/>
      <c r="FZC29" s="154"/>
      <c r="FZD29" s="154"/>
      <c r="FZE29" s="154"/>
      <c r="FZF29" s="154"/>
      <c r="FZG29" s="154"/>
      <c r="FZH29" s="154"/>
      <c r="FZI29" s="154"/>
      <c r="FZJ29" s="154"/>
      <c r="FZK29" s="154"/>
      <c r="FZL29" s="154"/>
      <c r="FZM29" s="154"/>
      <c r="FZN29" s="154"/>
      <c r="FZO29" s="154"/>
      <c r="FZP29" s="154"/>
      <c r="FZQ29" s="154"/>
      <c r="FZR29" s="154"/>
      <c r="FZS29" s="154"/>
      <c r="FZT29" s="154"/>
      <c r="FZU29" s="154"/>
      <c r="FZV29" s="154"/>
      <c r="FZW29" s="154"/>
      <c r="FZX29" s="154"/>
      <c r="FZY29" s="154"/>
      <c r="FZZ29" s="154"/>
      <c r="GAA29" s="154"/>
      <c r="GAB29" s="154"/>
      <c r="GAC29" s="154"/>
      <c r="GAD29" s="154"/>
      <c r="GAE29" s="154"/>
      <c r="GAF29" s="154"/>
      <c r="GAG29" s="154"/>
      <c r="GAH29" s="154"/>
      <c r="GAI29" s="154"/>
      <c r="GAJ29" s="154"/>
      <c r="GAK29" s="154"/>
      <c r="GAL29" s="154"/>
      <c r="GAM29" s="154"/>
      <c r="GAN29" s="154"/>
      <c r="GAO29" s="154"/>
      <c r="GAP29" s="154"/>
      <c r="GAQ29" s="154"/>
      <c r="GAR29" s="154"/>
      <c r="GAS29" s="154"/>
      <c r="GAT29" s="154"/>
      <c r="GAU29" s="154"/>
      <c r="GAV29" s="154"/>
      <c r="GAW29" s="154"/>
      <c r="GAX29" s="154"/>
      <c r="GAY29" s="154"/>
      <c r="GAZ29" s="154"/>
      <c r="GBA29" s="154"/>
      <c r="GBB29" s="154"/>
      <c r="GBC29" s="154"/>
      <c r="GBD29" s="154"/>
      <c r="GBE29" s="154"/>
      <c r="GBF29" s="154"/>
      <c r="GBG29" s="154"/>
      <c r="GBH29" s="154"/>
      <c r="GBI29" s="154"/>
      <c r="GBJ29" s="154"/>
      <c r="GBK29" s="154"/>
      <c r="GBL29" s="154"/>
      <c r="GBM29" s="154"/>
      <c r="GBN29" s="154"/>
      <c r="GBO29" s="154"/>
      <c r="GBP29" s="154"/>
      <c r="GBQ29" s="154"/>
      <c r="GBR29" s="154"/>
      <c r="GBS29" s="154"/>
      <c r="GBT29" s="154"/>
      <c r="GBU29" s="154"/>
      <c r="GBV29" s="154"/>
      <c r="GBW29" s="154"/>
      <c r="GBX29" s="154"/>
      <c r="GBY29" s="154"/>
      <c r="GBZ29" s="154"/>
      <c r="GCA29" s="154"/>
      <c r="GCB29" s="154"/>
      <c r="GCC29" s="154"/>
      <c r="GCD29" s="154"/>
      <c r="GCE29" s="154"/>
      <c r="GCF29" s="154"/>
      <c r="GCG29" s="154"/>
      <c r="GCH29" s="154"/>
      <c r="GCI29" s="154"/>
      <c r="GCJ29" s="154"/>
      <c r="GCK29" s="154"/>
      <c r="GCL29" s="154"/>
      <c r="GCM29" s="154"/>
      <c r="GCN29" s="154"/>
      <c r="GCO29" s="154"/>
      <c r="GCP29" s="154"/>
      <c r="GCQ29" s="154"/>
      <c r="GCR29" s="154"/>
      <c r="GCS29" s="154"/>
      <c r="GCT29" s="154"/>
      <c r="GCU29" s="154"/>
      <c r="GCV29" s="154"/>
      <c r="GCW29" s="154"/>
      <c r="GCX29" s="154"/>
      <c r="GCY29" s="154"/>
      <c r="GCZ29" s="154"/>
      <c r="GDA29" s="154"/>
      <c r="GDB29" s="154"/>
      <c r="GDC29" s="154"/>
      <c r="GDD29" s="154"/>
      <c r="GDE29" s="154"/>
      <c r="GDF29" s="154"/>
      <c r="GDG29" s="154"/>
      <c r="GDH29" s="154"/>
      <c r="GDI29" s="154"/>
      <c r="GDJ29" s="154"/>
      <c r="GDK29" s="154"/>
      <c r="GDL29" s="154"/>
      <c r="GDM29" s="154"/>
      <c r="GDN29" s="154"/>
      <c r="GDO29" s="154"/>
      <c r="GDP29" s="154"/>
      <c r="GDQ29" s="154"/>
      <c r="GDR29" s="154"/>
      <c r="GDS29" s="154"/>
      <c r="GDT29" s="154"/>
      <c r="GDU29" s="154"/>
      <c r="GDV29" s="154"/>
      <c r="GDW29" s="154"/>
      <c r="GDX29" s="154"/>
      <c r="GDY29" s="154"/>
      <c r="GDZ29" s="154"/>
      <c r="GEA29" s="154"/>
      <c r="GEB29" s="154"/>
      <c r="GEC29" s="154"/>
      <c r="GED29" s="154"/>
      <c r="GEE29" s="154"/>
      <c r="GEF29" s="154"/>
      <c r="GEG29" s="154"/>
      <c r="GEH29" s="154"/>
      <c r="GEI29" s="154"/>
      <c r="GEJ29" s="154"/>
      <c r="GEK29" s="154"/>
      <c r="GEL29" s="154"/>
      <c r="GEM29" s="154"/>
      <c r="GEN29" s="154"/>
      <c r="GEO29" s="154"/>
      <c r="GEP29" s="154"/>
      <c r="GEQ29" s="154"/>
      <c r="GER29" s="154"/>
      <c r="GES29" s="154"/>
      <c r="GET29" s="154"/>
      <c r="GEU29" s="154"/>
      <c r="GEV29" s="154"/>
      <c r="GEW29" s="154"/>
      <c r="GEX29" s="154"/>
      <c r="GEY29" s="154"/>
      <c r="GEZ29" s="154"/>
      <c r="GFA29" s="154"/>
      <c r="GFB29" s="154"/>
      <c r="GFC29" s="154"/>
      <c r="GFD29" s="154"/>
      <c r="GFE29" s="154"/>
      <c r="GFF29" s="154"/>
      <c r="GFG29" s="154"/>
      <c r="GFH29" s="154"/>
      <c r="GFI29" s="154"/>
      <c r="GFJ29" s="154"/>
      <c r="GFK29" s="154"/>
      <c r="GFL29" s="154"/>
      <c r="GFM29" s="154"/>
      <c r="GFN29" s="154"/>
      <c r="GFO29" s="154"/>
      <c r="GFP29" s="154"/>
      <c r="GFQ29" s="154"/>
      <c r="GFR29" s="154"/>
      <c r="GFS29" s="154"/>
      <c r="GFT29" s="154"/>
      <c r="GFU29" s="154"/>
      <c r="GFV29" s="154"/>
      <c r="GFW29" s="154"/>
      <c r="GFX29" s="154"/>
      <c r="GFY29" s="154"/>
      <c r="GFZ29" s="154"/>
      <c r="GGA29" s="154"/>
      <c r="GGB29" s="154"/>
      <c r="GGC29" s="154"/>
      <c r="GGD29" s="154"/>
      <c r="GGE29" s="154"/>
      <c r="GGF29" s="154"/>
      <c r="GGG29" s="154"/>
      <c r="GGH29" s="154"/>
      <c r="GGI29" s="154"/>
      <c r="GGJ29" s="154"/>
      <c r="GGK29" s="154"/>
      <c r="GGL29" s="154"/>
      <c r="GGM29" s="154"/>
      <c r="GGN29" s="154"/>
      <c r="GGO29" s="154"/>
      <c r="GGP29" s="154"/>
      <c r="GGQ29" s="154"/>
      <c r="GGR29" s="154"/>
      <c r="GGS29" s="154"/>
      <c r="GGT29" s="154"/>
      <c r="GGU29" s="154"/>
      <c r="GGV29" s="154"/>
      <c r="GGW29" s="154"/>
      <c r="GGX29" s="154"/>
      <c r="GGY29" s="154"/>
      <c r="GGZ29" s="154"/>
      <c r="GHA29" s="154"/>
      <c r="GHB29" s="154"/>
      <c r="GHC29" s="154"/>
      <c r="GHD29" s="154"/>
      <c r="GHE29" s="154"/>
      <c r="GHF29" s="154"/>
      <c r="GHG29" s="154"/>
      <c r="GHH29" s="154"/>
      <c r="GHI29" s="154"/>
      <c r="GHJ29" s="154"/>
      <c r="GHK29" s="154"/>
      <c r="GHL29" s="154"/>
      <c r="GHM29" s="154"/>
      <c r="GHN29" s="154"/>
      <c r="GHO29" s="154"/>
      <c r="GHP29" s="154"/>
      <c r="GHQ29" s="154"/>
      <c r="GHR29" s="154"/>
      <c r="GHS29" s="154"/>
      <c r="GHT29" s="154"/>
      <c r="GHU29" s="154"/>
      <c r="GHV29" s="154"/>
      <c r="GHW29" s="154"/>
      <c r="GHX29" s="154"/>
      <c r="GHY29" s="154"/>
      <c r="GHZ29" s="154"/>
      <c r="GIA29" s="154"/>
      <c r="GIB29" s="154"/>
      <c r="GIC29" s="154"/>
      <c r="GID29" s="154"/>
      <c r="GIE29" s="154"/>
      <c r="GIF29" s="154"/>
      <c r="GIG29" s="154"/>
      <c r="GIH29" s="154"/>
      <c r="GII29" s="154"/>
      <c r="GIJ29" s="154"/>
      <c r="GIK29" s="154"/>
      <c r="GIL29" s="154"/>
      <c r="GIM29" s="154"/>
      <c r="GIN29" s="154"/>
      <c r="GIO29" s="154"/>
      <c r="GIP29" s="154"/>
      <c r="GIQ29" s="154"/>
      <c r="GIR29" s="154"/>
      <c r="GIS29" s="154"/>
      <c r="GIT29" s="154"/>
      <c r="GIU29" s="154"/>
      <c r="GIV29" s="154"/>
      <c r="GIW29" s="154"/>
      <c r="GIX29" s="154"/>
      <c r="GIY29" s="154"/>
      <c r="GIZ29" s="154"/>
      <c r="GJA29" s="154"/>
      <c r="GJB29" s="154"/>
      <c r="GJC29" s="154"/>
      <c r="GJD29" s="154"/>
      <c r="GJE29" s="154"/>
      <c r="GJF29" s="154"/>
      <c r="GJG29" s="154"/>
      <c r="GJH29" s="154"/>
      <c r="GJI29" s="154"/>
      <c r="GJJ29" s="154"/>
      <c r="GJK29" s="154"/>
      <c r="GJL29" s="154"/>
      <c r="GJM29" s="154"/>
      <c r="GJN29" s="154"/>
      <c r="GJO29" s="154"/>
      <c r="GJP29" s="154"/>
      <c r="GJQ29" s="154"/>
      <c r="GJR29" s="154"/>
      <c r="GJS29" s="154"/>
      <c r="GJT29" s="154"/>
      <c r="GJU29" s="154"/>
      <c r="GJV29" s="154"/>
      <c r="GJW29" s="154"/>
      <c r="GJX29" s="154"/>
      <c r="GJY29" s="154"/>
      <c r="GJZ29" s="154"/>
      <c r="GKA29" s="154"/>
      <c r="GKB29" s="154"/>
      <c r="GKC29" s="154"/>
      <c r="GKD29" s="154"/>
      <c r="GKE29" s="154"/>
      <c r="GKF29" s="154"/>
      <c r="GKG29" s="154"/>
      <c r="GKH29" s="154"/>
      <c r="GKI29" s="154"/>
      <c r="GKJ29" s="154"/>
      <c r="GKK29" s="154"/>
      <c r="GKL29" s="154"/>
      <c r="GKM29" s="154"/>
      <c r="GKN29" s="154"/>
      <c r="GKO29" s="154"/>
      <c r="GKP29" s="154"/>
      <c r="GKQ29" s="154"/>
      <c r="GKR29" s="154"/>
      <c r="GKS29" s="154"/>
      <c r="GKT29" s="154"/>
      <c r="GKU29" s="154"/>
      <c r="GKV29" s="154"/>
      <c r="GKW29" s="154"/>
      <c r="GKX29" s="154"/>
      <c r="GKY29" s="154"/>
      <c r="GKZ29" s="154"/>
      <c r="GLA29" s="154"/>
      <c r="GLB29" s="154"/>
      <c r="GLC29" s="154"/>
      <c r="GLD29" s="154"/>
      <c r="GLE29" s="154"/>
      <c r="GLF29" s="154"/>
      <c r="GLG29" s="154"/>
      <c r="GLH29" s="154"/>
      <c r="GLI29" s="154"/>
      <c r="GLJ29" s="154"/>
      <c r="GLK29" s="154"/>
      <c r="GLL29" s="154"/>
      <c r="GLM29" s="154"/>
      <c r="GLN29" s="154"/>
      <c r="GLO29" s="154"/>
      <c r="GLP29" s="154"/>
      <c r="GLQ29" s="154"/>
      <c r="GLR29" s="154"/>
      <c r="GLS29" s="154"/>
      <c r="GLT29" s="154"/>
      <c r="GLU29" s="154"/>
      <c r="GLV29" s="154"/>
      <c r="GLW29" s="154"/>
      <c r="GLX29" s="154"/>
      <c r="GLY29" s="154"/>
      <c r="GLZ29" s="154"/>
      <c r="GMA29" s="154"/>
      <c r="GMB29" s="154"/>
      <c r="GMC29" s="154"/>
      <c r="GMD29" s="154"/>
      <c r="GME29" s="154"/>
      <c r="GMF29" s="154"/>
      <c r="GMG29" s="154"/>
      <c r="GMH29" s="154"/>
      <c r="GMI29" s="154"/>
      <c r="GMJ29" s="154"/>
      <c r="GMK29" s="154"/>
      <c r="GML29" s="154"/>
      <c r="GMM29" s="154"/>
      <c r="GMN29" s="154"/>
      <c r="GMO29" s="154"/>
      <c r="GMP29" s="154"/>
      <c r="GMQ29" s="154"/>
      <c r="GMR29" s="154"/>
      <c r="GMS29" s="154"/>
      <c r="GMT29" s="154"/>
      <c r="GMU29" s="154"/>
      <c r="GMV29" s="154"/>
      <c r="GMW29" s="154"/>
      <c r="GMX29" s="154"/>
      <c r="GMY29" s="154"/>
      <c r="GMZ29" s="154"/>
      <c r="GNA29" s="154"/>
      <c r="GNB29" s="154"/>
      <c r="GNC29" s="154"/>
      <c r="GND29" s="154"/>
      <c r="GNE29" s="154"/>
      <c r="GNF29" s="154"/>
      <c r="GNG29" s="154"/>
      <c r="GNH29" s="154"/>
      <c r="GNI29" s="154"/>
      <c r="GNJ29" s="154"/>
      <c r="GNK29" s="154"/>
      <c r="GNL29" s="154"/>
      <c r="GNM29" s="154"/>
      <c r="GNN29" s="154"/>
      <c r="GNO29" s="154"/>
      <c r="GNP29" s="154"/>
      <c r="GNQ29" s="154"/>
      <c r="GNR29" s="154"/>
      <c r="GNS29" s="154"/>
      <c r="GNT29" s="154"/>
      <c r="GNU29" s="154"/>
      <c r="GNV29" s="154"/>
      <c r="GNW29" s="154"/>
      <c r="GNX29" s="154"/>
      <c r="GNY29" s="154"/>
      <c r="GNZ29" s="154"/>
      <c r="GOA29" s="154"/>
      <c r="GOB29" s="154"/>
      <c r="GOC29" s="154"/>
      <c r="GOD29" s="154"/>
      <c r="GOE29" s="154"/>
      <c r="GOF29" s="154"/>
      <c r="GOG29" s="154"/>
      <c r="GOH29" s="154"/>
      <c r="GOI29" s="154"/>
      <c r="GOJ29" s="154"/>
      <c r="GOK29" s="154"/>
      <c r="GOL29" s="154"/>
      <c r="GOM29" s="154"/>
      <c r="GON29" s="154"/>
      <c r="GOO29" s="154"/>
      <c r="GOP29" s="154"/>
      <c r="GOQ29" s="154"/>
      <c r="GOR29" s="154"/>
      <c r="GOS29" s="154"/>
      <c r="GOT29" s="154"/>
      <c r="GOU29" s="154"/>
      <c r="GOV29" s="154"/>
      <c r="GOW29" s="154"/>
      <c r="GOX29" s="154"/>
      <c r="GOY29" s="154"/>
      <c r="GOZ29" s="154"/>
      <c r="GPA29" s="154"/>
      <c r="GPB29" s="154"/>
      <c r="GPC29" s="154"/>
      <c r="GPD29" s="154"/>
      <c r="GPE29" s="154"/>
      <c r="GPF29" s="154"/>
      <c r="GPG29" s="154"/>
      <c r="GPH29" s="154"/>
      <c r="GPI29" s="154"/>
      <c r="GPJ29" s="154"/>
      <c r="GPK29" s="154"/>
      <c r="GPL29" s="154"/>
      <c r="GPM29" s="154"/>
      <c r="GPN29" s="154"/>
      <c r="GPO29" s="154"/>
      <c r="GPP29" s="154"/>
      <c r="GPQ29" s="154"/>
      <c r="GPR29" s="154"/>
      <c r="GPS29" s="154"/>
      <c r="GPT29" s="154"/>
      <c r="GPU29" s="154"/>
      <c r="GPV29" s="154"/>
      <c r="GPW29" s="154"/>
      <c r="GPX29" s="154"/>
      <c r="GPY29" s="154"/>
      <c r="GPZ29" s="154"/>
      <c r="GQA29" s="154"/>
      <c r="GQB29" s="154"/>
      <c r="GQC29" s="154"/>
      <c r="GQD29" s="154"/>
      <c r="GQE29" s="154"/>
      <c r="GQF29" s="154"/>
      <c r="GQG29" s="154"/>
      <c r="GQH29" s="154"/>
      <c r="GQI29" s="154"/>
      <c r="GQJ29" s="154"/>
      <c r="GQK29" s="154"/>
      <c r="GQL29" s="154"/>
      <c r="GQM29" s="154"/>
      <c r="GQN29" s="154"/>
      <c r="GQO29" s="154"/>
      <c r="GQP29" s="154"/>
      <c r="GQQ29" s="154"/>
      <c r="GQR29" s="154"/>
      <c r="GQS29" s="154"/>
      <c r="GQT29" s="154"/>
      <c r="GQU29" s="154"/>
      <c r="GQV29" s="154"/>
      <c r="GQW29" s="154"/>
      <c r="GQX29" s="154"/>
      <c r="GQY29" s="154"/>
      <c r="GQZ29" s="154"/>
      <c r="GRA29" s="154"/>
      <c r="GRB29" s="154"/>
      <c r="GRC29" s="154"/>
      <c r="GRD29" s="154"/>
      <c r="GRE29" s="154"/>
      <c r="GRF29" s="154"/>
      <c r="GRG29" s="154"/>
      <c r="GRH29" s="154"/>
      <c r="GRI29" s="154"/>
      <c r="GRJ29" s="154"/>
      <c r="GRK29" s="154"/>
      <c r="GRL29" s="154"/>
      <c r="GRM29" s="154"/>
      <c r="GRN29" s="154"/>
      <c r="GRO29" s="154"/>
      <c r="GRP29" s="154"/>
      <c r="GRQ29" s="154"/>
      <c r="GRR29" s="154"/>
      <c r="GRS29" s="154"/>
      <c r="GRT29" s="154"/>
      <c r="GRU29" s="154"/>
      <c r="GRV29" s="154"/>
      <c r="GRW29" s="154"/>
      <c r="GRX29" s="154"/>
      <c r="GRY29" s="154"/>
      <c r="GRZ29" s="154"/>
      <c r="GSA29" s="154"/>
      <c r="GSB29" s="154"/>
      <c r="GSC29" s="154"/>
      <c r="GSD29" s="154"/>
      <c r="GSE29" s="154"/>
      <c r="GSF29" s="154"/>
      <c r="GSG29" s="154"/>
      <c r="GSH29" s="154"/>
      <c r="GSI29" s="154"/>
      <c r="GSJ29" s="154"/>
      <c r="GSK29" s="154"/>
      <c r="GSL29" s="154"/>
      <c r="GSM29" s="154"/>
      <c r="GSN29" s="154"/>
      <c r="GSO29" s="154"/>
      <c r="GSP29" s="154"/>
      <c r="GSQ29" s="154"/>
      <c r="GSR29" s="154"/>
      <c r="GSS29" s="154"/>
      <c r="GST29" s="154"/>
      <c r="GSU29" s="154"/>
      <c r="GSV29" s="154"/>
      <c r="GSW29" s="154"/>
      <c r="GSX29" s="154"/>
      <c r="GSY29" s="154"/>
      <c r="GSZ29" s="154"/>
      <c r="GTA29" s="154"/>
      <c r="GTB29" s="154"/>
      <c r="GTC29" s="154"/>
      <c r="GTD29" s="154"/>
      <c r="GTE29" s="154"/>
      <c r="GTF29" s="154"/>
      <c r="GTG29" s="154"/>
      <c r="GTH29" s="154"/>
      <c r="GTI29" s="154"/>
      <c r="GTJ29" s="154"/>
      <c r="GTK29" s="154"/>
      <c r="GTL29" s="154"/>
      <c r="GTM29" s="154"/>
      <c r="GTN29" s="154"/>
      <c r="GTO29" s="154"/>
      <c r="GTP29" s="154"/>
      <c r="GTQ29" s="154"/>
      <c r="GTR29" s="154"/>
      <c r="GTS29" s="154"/>
      <c r="GTT29" s="154"/>
      <c r="GTU29" s="154"/>
      <c r="GTV29" s="154"/>
      <c r="GTW29" s="154"/>
      <c r="GTX29" s="154"/>
      <c r="GTY29" s="154"/>
      <c r="GTZ29" s="154"/>
      <c r="GUA29" s="154"/>
      <c r="GUB29" s="154"/>
      <c r="GUC29" s="154"/>
      <c r="GUD29" s="154"/>
      <c r="GUE29" s="154"/>
      <c r="GUF29" s="154"/>
      <c r="GUG29" s="154"/>
      <c r="GUH29" s="154"/>
      <c r="GUI29" s="154"/>
      <c r="GUJ29" s="154"/>
      <c r="GUK29" s="154"/>
      <c r="GUL29" s="154"/>
      <c r="GUM29" s="154"/>
      <c r="GUN29" s="154"/>
      <c r="GUO29" s="154"/>
      <c r="GUP29" s="154"/>
      <c r="GUQ29" s="154"/>
      <c r="GUR29" s="154"/>
      <c r="GUS29" s="154"/>
      <c r="GUT29" s="154"/>
      <c r="GUU29" s="154"/>
      <c r="GUV29" s="154"/>
      <c r="GUW29" s="154"/>
      <c r="GUX29" s="154"/>
      <c r="GUY29" s="154"/>
      <c r="GUZ29" s="154"/>
      <c r="GVA29" s="154"/>
      <c r="GVB29" s="154"/>
      <c r="GVC29" s="154"/>
      <c r="GVD29" s="154"/>
      <c r="GVE29" s="154"/>
      <c r="GVF29" s="154"/>
      <c r="GVG29" s="154"/>
      <c r="GVH29" s="154"/>
      <c r="GVI29" s="154"/>
      <c r="GVJ29" s="154"/>
      <c r="GVK29" s="154"/>
      <c r="GVL29" s="154"/>
      <c r="GVM29" s="154"/>
      <c r="GVN29" s="154"/>
      <c r="GVO29" s="154"/>
      <c r="GVP29" s="154"/>
      <c r="GVQ29" s="154"/>
      <c r="GVR29" s="154"/>
      <c r="GVS29" s="154"/>
      <c r="GVT29" s="154"/>
      <c r="GVU29" s="154"/>
      <c r="GVV29" s="154"/>
      <c r="GVW29" s="154"/>
      <c r="GVX29" s="154"/>
      <c r="GVY29" s="154"/>
      <c r="GVZ29" s="154"/>
      <c r="GWA29" s="154"/>
      <c r="GWB29" s="154"/>
      <c r="GWC29" s="154"/>
      <c r="GWD29" s="154"/>
      <c r="GWE29" s="154"/>
      <c r="GWF29" s="154"/>
      <c r="GWG29" s="154"/>
      <c r="GWH29" s="154"/>
      <c r="GWI29" s="154"/>
      <c r="GWJ29" s="154"/>
      <c r="GWK29" s="154"/>
      <c r="GWL29" s="154"/>
      <c r="GWM29" s="154"/>
      <c r="GWN29" s="154"/>
      <c r="GWO29" s="154"/>
      <c r="GWP29" s="154"/>
      <c r="GWQ29" s="154"/>
      <c r="GWR29" s="154"/>
      <c r="GWS29" s="154"/>
      <c r="GWT29" s="154"/>
      <c r="GWU29" s="154"/>
      <c r="GWV29" s="154"/>
      <c r="GWW29" s="154"/>
      <c r="GWX29" s="154"/>
      <c r="GWY29" s="154"/>
      <c r="GWZ29" s="154"/>
      <c r="GXA29" s="154"/>
      <c r="GXB29" s="154"/>
      <c r="GXC29" s="154"/>
      <c r="GXD29" s="154"/>
      <c r="GXE29" s="154"/>
      <c r="GXF29" s="154"/>
      <c r="GXG29" s="154"/>
      <c r="GXH29" s="154"/>
      <c r="GXI29" s="154"/>
      <c r="GXJ29" s="154"/>
      <c r="GXK29" s="154"/>
      <c r="GXL29" s="154"/>
      <c r="GXM29" s="154"/>
      <c r="GXN29" s="154"/>
      <c r="GXO29" s="154"/>
      <c r="GXP29" s="154"/>
      <c r="GXQ29" s="154"/>
      <c r="GXR29" s="154"/>
      <c r="GXS29" s="154"/>
      <c r="GXT29" s="154"/>
      <c r="GXU29" s="154"/>
      <c r="GXV29" s="154"/>
      <c r="GXW29" s="154"/>
      <c r="GXX29" s="154"/>
      <c r="GXY29" s="154"/>
      <c r="GXZ29" s="154"/>
      <c r="GYA29" s="154"/>
      <c r="GYB29" s="154"/>
      <c r="GYC29" s="154"/>
      <c r="GYD29" s="154"/>
      <c r="GYE29" s="154"/>
      <c r="GYF29" s="154"/>
      <c r="GYG29" s="154"/>
      <c r="GYH29" s="154"/>
      <c r="GYI29" s="154"/>
      <c r="GYJ29" s="154"/>
      <c r="GYK29" s="154"/>
      <c r="GYL29" s="154"/>
      <c r="GYM29" s="154"/>
      <c r="GYN29" s="154"/>
      <c r="GYO29" s="154"/>
      <c r="GYP29" s="154"/>
      <c r="GYQ29" s="154"/>
      <c r="GYR29" s="154"/>
      <c r="GYS29" s="154"/>
      <c r="GYT29" s="154"/>
      <c r="GYU29" s="154"/>
      <c r="GYV29" s="154"/>
      <c r="GYW29" s="154"/>
      <c r="GYX29" s="154"/>
      <c r="GYY29" s="154"/>
      <c r="GYZ29" s="154"/>
      <c r="GZA29" s="154"/>
      <c r="GZB29" s="154"/>
      <c r="GZC29" s="154"/>
      <c r="GZD29" s="154"/>
      <c r="GZE29" s="154"/>
      <c r="GZF29" s="154"/>
      <c r="GZG29" s="154"/>
      <c r="GZH29" s="154"/>
      <c r="GZI29" s="154"/>
      <c r="GZJ29" s="154"/>
      <c r="GZK29" s="154"/>
      <c r="GZL29" s="154"/>
      <c r="GZM29" s="154"/>
      <c r="GZN29" s="154"/>
      <c r="GZO29" s="154"/>
      <c r="GZP29" s="154"/>
      <c r="GZQ29" s="154"/>
      <c r="GZR29" s="154"/>
      <c r="GZS29" s="154"/>
      <c r="GZT29" s="154"/>
      <c r="GZU29" s="154"/>
      <c r="GZV29" s="154"/>
      <c r="GZW29" s="154"/>
      <c r="GZX29" s="154"/>
      <c r="GZY29" s="154"/>
      <c r="GZZ29" s="154"/>
      <c r="HAA29" s="154"/>
      <c r="HAB29" s="154"/>
      <c r="HAC29" s="154"/>
      <c r="HAD29" s="154"/>
      <c r="HAE29" s="154"/>
      <c r="HAF29" s="154"/>
      <c r="HAG29" s="154"/>
      <c r="HAH29" s="154"/>
      <c r="HAI29" s="154"/>
      <c r="HAJ29" s="154"/>
      <c r="HAK29" s="154"/>
      <c r="HAL29" s="154"/>
      <c r="HAM29" s="154"/>
      <c r="HAN29" s="154"/>
      <c r="HAO29" s="154"/>
      <c r="HAP29" s="154"/>
      <c r="HAQ29" s="154"/>
      <c r="HAR29" s="154"/>
      <c r="HAS29" s="154"/>
      <c r="HAT29" s="154"/>
      <c r="HAU29" s="154"/>
      <c r="HAV29" s="154"/>
      <c r="HAW29" s="154"/>
      <c r="HAX29" s="154"/>
      <c r="HAY29" s="154"/>
      <c r="HAZ29" s="154"/>
      <c r="HBA29" s="154"/>
      <c r="HBB29" s="154"/>
      <c r="HBC29" s="154"/>
      <c r="HBD29" s="154"/>
      <c r="HBE29" s="154"/>
      <c r="HBF29" s="154"/>
      <c r="HBG29" s="154"/>
      <c r="HBH29" s="154"/>
      <c r="HBI29" s="154"/>
      <c r="HBJ29" s="154"/>
      <c r="HBK29" s="154"/>
      <c r="HBL29" s="154"/>
      <c r="HBM29" s="154"/>
      <c r="HBN29" s="154"/>
      <c r="HBO29" s="154"/>
      <c r="HBP29" s="154"/>
      <c r="HBQ29" s="154"/>
      <c r="HBR29" s="154"/>
      <c r="HBS29" s="154"/>
      <c r="HBT29" s="154"/>
      <c r="HBU29" s="154"/>
      <c r="HBV29" s="154"/>
      <c r="HBW29" s="154"/>
      <c r="HBX29" s="154"/>
      <c r="HBY29" s="154"/>
      <c r="HBZ29" s="154"/>
      <c r="HCA29" s="154"/>
      <c r="HCB29" s="154"/>
      <c r="HCC29" s="154"/>
      <c r="HCD29" s="154"/>
      <c r="HCE29" s="154"/>
      <c r="HCF29" s="154"/>
      <c r="HCG29" s="154"/>
      <c r="HCH29" s="154"/>
      <c r="HCI29" s="154"/>
      <c r="HCJ29" s="154"/>
      <c r="HCK29" s="154"/>
      <c r="HCL29" s="154"/>
      <c r="HCM29" s="154"/>
      <c r="HCN29" s="154"/>
      <c r="HCO29" s="154"/>
      <c r="HCP29" s="154"/>
      <c r="HCQ29" s="154"/>
      <c r="HCR29" s="154"/>
      <c r="HCS29" s="154"/>
      <c r="HCT29" s="154"/>
      <c r="HCU29" s="154"/>
      <c r="HCV29" s="154"/>
      <c r="HCW29" s="154"/>
      <c r="HCX29" s="154"/>
      <c r="HCY29" s="154"/>
      <c r="HCZ29" s="154"/>
      <c r="HDA29" s="154"/>
      <c r="HDB29" s="154"/>
      <c r="HDC29" s="154"/>
      <c r="HDD29" s="154"/>
      <c r="HDE29" s="154"/>
      <c r="HDF29" s="154"/>
      <c r="HDG29" s="154"/>
      <c r="HDH29" s="154"/>
      <c r="HDI29" s="154"/>
      <c r="HDJ29" s="154"/>
      <c r="HDK29" s="154"/>
      <c r="HDL29" s="154"/>
      <c r="HDM29" s="154"/>
      <c r="HDN29" s="154"/>
      <c r="HDO29" s="154"/>
      <c r="HDP29" s="154"/>
      <c r="HDQ29" s="154"/>
      <c r="HDR29" s="154"/>
      <c r="HDS29" s="154"/>
      <c r="HDT29" s="154"/>
      <c r="HDU29" s="154"/>
      <c r="HDV29" s="154"/>
      <c r="HDW29" s="154"/>
      <c r="HDX29" s="154"/>
      <c r="HDY29" s="154"/>
      <c r="HDZ29" s="154"/>
      <c r="HEA29" s="154"/>
      <c r="HEB29" s="154"/>
      <c r="HEC29" s="154"/>
      <c r="HED29" s="154"/>
      <c r="HEE29" s="154"/>
      <c r="HEF29" s="154"/>
      <c r="HEG29" s="154"/>
      <c r="HEH29" s="154"/>
      <c r="HEI29" s="154"/>
      <c r="HEJ29" s="154"/>
      <c r="HEK29" s="154"/>
      <c r="HEL29" s="154"/>
      <c r="HEM29" s="154"/>
      <c r="HEN29" s="154"/>
      <c r="HEO29" s="154"/>
      <c r="HEP29" s="154"/>
      <c r="HEQ29" s="154"/>
      <c r="HER29" s="154"/>
      <c r="HES29" s="154"/>
      <c r="HET29" s="154"/>
      <c r="HEU29" s="154"/>
      <c r="HEV29" s="154"/>
      <c r="HEW29" s="154"/>
      <c r="HEX29" s="154"/>
      <c r="HEY29" s="154"/>
      <c r="HEZ29" s="154"/>
      <c r="HFA29" s="154"/>
      <c r="HFB29" s="154"/>
      <c r="HFC29" s="154"/>
      <c r="HFD29" s="154"/>
      <c r="HFE29" s="154"/>
      <c r="HFF29" s="154"/>
      <c r="HFG29" s="154"/>
      <c r="HFH29" s="154"/>
      <c r="HFI29" s="154"/>
      <c r="HFJ29" s="154"/>
      <c r="HFK29" s="154"/>
      <c r="HFL29" s="154"/>
      <c r="HFM29" s="154"/>
      <c r="HFN29" s="154"/>
      <c r="HFO29" s="154"/>
      <c r="HFP29" s="154"/>
      <c r="HFQ29" s="154"/>
      <c r="HFR29" s="154"/>
      <c r="HFS29" s="154"/>
      <c r="HFT29" s="154"/>
      <c r="HFU29" s="154"/>
      <c r="HFV29" s="154"/>
      <c r="HFW29" s="154"/>
      <c r="HFX29" s="154"/>
      <c r="HFY29" s="154"/>
      <c r="HFZ29" s="154"/>
      <c r="HGA29" s="154"/>
      <c r="HGB29" s="154"/>
      <c r="HGC29" s="154"/>
      <c r="HGD29" s="154"/>
      <c r="HGE29" s="154"/>
      <c r="HGF29" s="154"/>
      <c r="HGG29" s="154"/>
      <c r="HGH29" s="154"/>
      <c r="HGI29" s="154"/>
      <c r="HGJ29" s="154"/>
      <c r="HGK29" s="154"/>
      <c r="HGL29" s="154"/>
      <c r="HGM29" s="154"/>
      <c r="HGN29" s="154"/>
      <c r="HGO29" s="154"/>
      <c r="HGP29" s="154"/>
      <c r="HGQ29" s="154"/>
      <c r="HGR29" s="154"/>
      <c r="HGS29" s="154"/>
      <c r="HGT29" s="154"/>
      <c r="HGU29" s="154"/>
      <c r="HGV29" s="154"/>
      <c r="HGW29" s="154"/>
      <c r="HGX29" s="154"/>
      <c r="HGY29" s="154"/>
      <c r="HGZ29" s="154"/>
      <c r="HHA29" s="154"/>
      <c r="HHB29" s="154"/>
      <c r="HHC29" s="154"/>
      <c r="HHD29" s="154"/>
      <c r="HHE29" s="154"/>
      <c r="HHF29" s="154"/>
      <c r="HHG29" s="154"/>
      <c r="HHH29" s="154"/>
      <c r="HHI29" s="154"/>
      <c r="HHJ29" s="154"/>
      <c r="HHK29" s="154"/>
      <c r="HHL29" s="154"/>
      <c r="HHM29" s="154"/>
      <c r="HHN29" s="154"/>
      <c r="HHO29" s="154"/>
      <c r="HHP29" s="154"/>
      <c r="HHQ29" s="154"/>
      <c r="HHR29" s="154"/>
      <c r="HHS29" s="154"/>
      <c r="HHT29" s="154"/>
      <c r="HHU29" s="154"/>
      <c r="HHV29" s="154"/>
      <c r="HHW29" s="154"/>
      <c r="HHX29" s="154"/>
      <c r="HHY29" s="154"/>
      <c r="HHZ29" s="154"/>
      <c r="HIA29" s="154"/>
      <c r="HIB29" s="154"/>
      <c r="HIC29" s="154"/>
      <c r="HID29" s="154"/>
      <c r="HIE29" s="154"/>
      <c r="HIF29" s="154"/>
      <c r="HIG29" s="154"/>
      <c r="HIH29" s="154"/>
      <c r="HII29" s="154"/>
      <c r="HIJ29" s="154"/>
      <c r="HIK29" s="154"/>
      <c r="HIL29" s="154"/>
      <c r="HIM29" s="154"/>
      <c r="HIN29" s="154"/>
      <c r="HIO29" s="154"/>
      <c r="HIP29" s="154"/>
      <c r="HIQ29" s="154"/>
      <c r="HIR29" s="154"/>
      <c r="HIS29" s="154"/>
      <c r="HIT29" s="154"/>
      <c r="HIU29" s="154"/>
      <c r="HIV29" s="154"/>
      <c r="HIW29" s="154"/>
      <c r="HIX29" s="154"/>
      <c r="HIY29" s="154"/>
      <c r="HIZ29" s="154"/>
      <c r="HJA29" s="154"/>
      <c r="HJB29" s="154"/>
      <c r="HJC29" s="154"/>
      <c r="HJD29" s="154"/>
      <c r="HJE29" s="154"/>
      <c r="HJF29" s="154"/>
      <c r="HJG29" s="154"/>
      <c r="HJH29" s="154"/>
      <c r="HJI29" s="154"/>
      <c r="HJJ29" s="154"/>
      <c r="HJK29" s="154"/>
      <c r="HJL29" s="154"/>
      <c r="HJM29" s="154"/>
      <c r="HJN29" s="154"/>
      <c r="HJO29" s="154"/>
      <c r="HJP29" s="154"/>
      <c r="HJQ29" s="154"/>
      <c r="HJR29" s="154"/>
      <c r="HJS29" s="154"/>
      <c r="HJT29" s="154"/>
      <c r="HJU29" s="154"/>
      <c r="HJV29" s="154"/>
      <c r="HJW29" s="154"/>
      <c r="HJX29" s="154"/>
      <c r="HJY29" s="154"/>
      <c r="HJZ29" s="154"/>
      <c r="HKA29" s="154"/>
      <c r="HKB29" s="154"/>
      <c r="HKC29" s="154"/>
      <c r="HKD29" s="154"/>
      <c r="HKE29" s="154"/>
      <c r="HKF29" s="154"/>
      <c r="HKG29" s="154"/>
      <c r="HKH29" s="154"/>
      <c r="HKI29" s="154"/>
      <c r="HKJ29" s="154"/>
      <c r="HKK29" s="154"/>
      <c r="HKL29" s="154"/>
      <c r="HKM29" s="154"/>
      <c r="HKN29" s="154"/>
      <c r="HKO29" s="154"/>
      <c r="HKP29" s="154"/>
      <c r="HKQ29" s="154"/>
      <c r="HKR29" s="154"/>
      <c r="HKS29" s="154"/>
      <c r="HKT29" s="154"/>
      <c r="HKU29" s="154"/>
      <c r="HKV29" s="154"/>
      <c r="HKW29" s="154"/>
      <c r="HKX29" s="154"/>
      <c r="HKY29" s="154"/>
      <c r="HKZ29" s="154"/>
      <c r="HLA29" s="154"/>
      <c r="HLB29" s="154"/>
      <c r="HLC29" s="154"/>
      <c r="HLD29" s="154"/>
      <c r="HLE29" s="154"/>
      <c r="HLF29" s="154"/>
      <c r="HLG29" s="154"/>
      <c r="HLH29" s="154"/>
      <c r="HLI29" s="154"/>
      <c r="HLJ29" s="154"/>
      <c r="HLK29" s="154"/>
      <c r="HLL29" s="154"/>
      <c r="HLM29" s="154"/>
      <c r="HLN29" s="154"/>
      <c r="HLO29" s="154"/>
      <c r="HLP29" s="154"/>
      <c r="HLQ29" s="154"/>
      <c r="HLR29" s="154"/>
      <c r="HLS29" s="154"/>
      <c r="HLT29" s="154"/>
      <c r="HLU29" s="154"/>
      <c r="HLV29" s="154"/>
      <c r="HLW29" s="154"/>
      <c r="HLX29" s="154"/>
      <c r="HLY29" s="154"/>
      <c r="HLZ29" s="154"/>
      <c r="HMA29" s="154"/>
      <c r="HMB29" s="154"/>
      <c r="HMC29" s="154"/>
      <c r="HMD29" s="154"/>
      <c r="HME29" s="154"/>
      <c r="HMF29" s="154"/>
      <c r="HMG29" s="154"/>
      <c r="HMH29" s="154"/>
      <c r="HMI29" s="154"/>
      <c r="HMJ29" s="154"/>
      <c r="HMK29" s="154"/>
      <c r="HML29" s="154"/>
      <c r="HMM29" s="154"/>
      <c r="HMN29" s="154"/>
      <c r="HMO29" s="154"/>
      <c r="HMP29" s="154"/>
      <c r="HMQ29" s="154"/>
      <c r="HMR29" s="154"/>
      <c r="HMS29" s="154"/>
      <c r="HMT29" s="154"/>
      <c r="HMU29" s="154"/>
      <c r="HMV29" s="154"/>
      <c r="HMW29" s="154"/>
      <c r="HMX29" s="154"/>
      <c r="HMY29" s="154"/>
      <c r="HMZ29" s="154"/>
      <c r="HNA29" s="154"/>
      <c r="HNB29" s="154"/>
      <c r="HNC29" s="154"/>
      <c r="HND29" s="154"/>
      <c r="HNE29" s="154"/>
      <c r="HNF29" s="154"/>
      <c r="HNG29" s="154"/>
      <c r="HNH29" s="154"/>
      <c r="HNI29" s="154"/>
      <c r="HNJ29" s="154"/>
      <c r="HNK29" s="154"/>
      <c r="HNL29" s="154"/>
      <c r="HNM29" s="154"/>
      <c r="HNN29" s="154"/>
      <c r="HNO29" s="154"/>
      <c r="HNP29" s="154"/>
      <c r="HNQ29" s="154"/>
      <c r="HNR29" s="154"/>
      <c r="HNS29" s="154"/>
      <c r="HNT29" s="154"/>
      <c r="HNU29" s="154"/>
      <c r="HNV29" s="154"/>
      <c r="HNW29" s="154"/>
      <c r="HNX29" s="154"/>
      <c r="HNY29" s="154"/>
      <c r="HNZ29" s="154"/>
      <c r="HOA29" s="154"/>
      <c r="HOB29" s="154"/>
      <c r="HOC29" s="154"/>
      <c r="HOD29" s="154"/>
      <c r="HOE29" s="154"/>
      <c r="HOF29" s="154"/>
      <c r="HOG29" s="154"/>
      <c r="HOH29" s="154"/>
      <c r="HOI29" s="154"/>
      <c r="HOJ29" s="154"/>
      <c r="HOK29" s="154"/>
      <c r="HOL29" s="154"/>
      <c r="HOM29" s="154"/>
      <c r="HON29" s="154"/>
      <c r="HOO29" s="154"/>
      <c r="HOP29" s="154"/>
      <c r="HOQ29" s="154"/>
      <c r="HOR29" s="154"/>
      <c r="HOS29" s="154"/>
      <c r="HOT29" s="154"/>
      <c r="HOU29" s="154"/>
      <c r="HOV29" s="154"/>
      <c r="HOW29" s="154"/>
      <c r="HOX29" s="154"/>
      <c r="HOY29" s="154"/>
      <c r="HOZ29" s="154"/>
      <c r="HPA29" s="154"/>
      <c r="HPB29" s="154"/>
      <c r="HPC29" s="154"/>
      <c r="HPD29" s="154"/>
      <c r="HPE29" s="154"/>
      <c r="HPF29" s="154"/>
      <c r="HPG29" s="154"/>
      <c r="HPH29" s="154"/>
      <c r="HPI29" s="154"/>
      <c r="HPJ29" s="154"/>
      <c r="HPK29" s="154"/>
      <c r="HPL29" s="154"/>
      <c r="HPM29" s="154"/>
      <c r="HPN29" s="154"/>
      <c r="HPO29" s="154"/>
      <c r="HPP29" s="154"/>
      <c r="HPQ29" s="154"/>
      <c r="HPR29" s="154"/>
      <c r="HPS29" s="154"/>
      <c r="HPT29" s="154"/>
      <c r="HPU29" s="154"/>
      <c r="HPV29" s="154"/>
      <c r="HPW29" s="154"/>
      <c r="HPX29" s="154"/>
      <c r="HPY29" s="154"/>
      <c r="HPZ29" s="154"/>
      <c r="HQA29" s="154"/>
      <c r="HQB29" s="154"/>
      <c r="HQC29" s="154"/>
      <c r="HQD29" s="154"/>
      <c r="HQE29" s="154"/>
      <c r="HQF29" s="154"/>
      <c r="HQG29" s="154"/>
      <c r="HQH29" s="154"/>
      <c r="HQI29" s="154"/>
      <c r="HQJ29" s="154"/>
      <c r="HQK29" s="154"/>
      <c r="HQL29" s="154"/>
      <c r="HQM29" s="154"/>
      <c r="HQN29" s="154"/>
      <c r="HQO29" s="154"/>
      <c r="HQP29" s="154"/>
      <c r="HQQ29" s="154"/>
      <c r="HQR29" s="154"/>
      <c r="HQS29" s="154"/>
      <c r="HQT29" s="154"/>
      <c r="HQU29" s="154"/>
      <c r="HQV29" s="154"/>
      <c r="HQW29" s="154"/>
      <c r="HQX29" s="154"/>
      <c r="HQY29" s="154"/>
      <c r="HQZ29" s="154"/>
      <c r="HRA29" s="154"/>
      <c r="HRB29" s="154"/>
      <c r="HRC29" s="154"/>
      <c r="HRD29" s="154"/>
      <c r="HRE29" s="154"/>
      <c r="HRF29" s="154"/>
      <c r="HRG29" s="154"/>
      <c r="HRH29" s="154"/>
      <c r="HRI29" s="154"/>
      <c r="HRJ29" s="154"/>
      <c r="HRK29" s="154"/>
      <c r="HRL29" s="154"/>
      <c r="HRM29" s="154"/>
      <c r="HRN29" s="154"/>
      <c r="HRO29" s="154"/>
      <c r="HRP29" s="154"/>
      <c r="HRQ29" s="154"/>
      <c r="HRR29" s="154"/>
      <c r="HRS29" s="154"/>
      <c r="HRT29" s="154"/>
      <c r="HRU29" s="154"/>
      <c r="HRV29" s="154"/>
      <c r="HRW29" s="154"/>
      <c r="HRX29" s="154"/>
      <c r="HRY29" s="154"/>
      <c r="HRZ29" s="154"/>
      <c r="HSA29" s="154"/>
      <c r="HSB29" s="154"/>
      <c r="HSC29" s="154"/>
      <c r="HSD29" s="154"/>
      <c r="HSE29" s="154"/>
      <c r="HSF29" s="154"/>
      <c r="HSG29" s="154"/>
      <c r="HSH29" s="154"/>
      <c r="HSI29" s="154"/>
      <c r="HSJ29" s="154"/>
      <c r="HSK29" s="154"/>
      <c r="HSL29" s="154"/>
      <c r="HSM29" s="154"/>
      <c r="HSN29" s="154"/>
      <c r="HSO29" s="154"/>
      <c r="HSP29" s="154"/>
      <c r="HSQ29" s="154"/>
      <c r="HSR29" s="154"/>
      <c r="HSS29" s="154"/>
      <c r="HST29" s="154"/>
      <c r="HSU29" s="154"/>
      <c r="HSV29" s="154"/>
      <c r="HSW29" s="154"/>
      <c r="HSX29" s="154"/>
      <c r="HSY29" s="154"/>
      <c r="HSZ29" s="154"/>
      <c r="HTA29" s="154"/>
      <c r="HTB29" s="154"/>
      <c r="HTC29" s="154"/>
      <c r="HTD29" s="154"/>
      <c r="HTE29" s="154"/>
      <c r="HTF29" s="154"/>
      <c r="HTG29" s="154"/>
      <c r="HTH29" s="154"/>
      <c r="HTI29" s="154"/>
      <c r="HTJ29" s="154"/>
      <c r="HTK29" s="154"/>
      <c r="HTL29" s="154"/>
      <c r="HTM29" s="154"/>
      <c r="HTN29" s="154"/>
      <c r="HTO29" s="154"/>
      <c r="HTP29" s="154"/>
      <c r="HTQ29" s="154"/>
      <c r="HTR29" s="154"/>
      <c r="HTS29" s="154"/>
      <c r="HTT29" s="154"/>
      <c r="HTU29" s="154"/>
      <c r="HTV29" s="154"/>
      <c r="HTW29" s="154"/>
      <c r="HTX29" s="154"/>
      <c r="HTY29" s="154"/>
      <c r="HTZ29" s="154"/>
      <c r="HUA29" s="154"/>
      <c r="HUB29" s="154"/>
      <c r="HUC29" s="154"/>
      <c r="HUD29" s="154"/>
      <c r="HUE29" s="154"/>
      <c r="HUF29" s="154"/>
      <c r="HUG29" s="154"/>
      <c r="HUH29" s="154"/>
      <c r="HUI29" s="154"/>
      <c r="HUJ29" s="154"/>
      <c r="HUK29" s="154"/>
      <c r="HUL29" s="154"/>
      <c r="HUM29" s="154"/>
      <c r="HUN29" s="154"/>
      <c r="HUO29" s="154"/>
      <c r="HUP29" s="154"/>
      <c r="HUQ29" s="154"/>
      <c r="HUR29" s="154"/>
      <c r="HUS29" s="154"/>
      <c r="HUT29" s="154"/>
      <c r="HUU29" s="154"/>
      <c r="HUV29" s="154"/>
      <c r="HUW29" s="154"/>
      <c r="HUX29" s="154"/>
      <c r="HUY29" s="154"/>
      <c r="HUZ29" s="154"/>
      <c r="HVA29" s="154"/>
      <c r="HVB29" s="154"/>
      <c r="HVC29" s="154"/>
      <c r="HVD29" s="154"/>
      <c r="HVE29" s="154"/>
      <c r="HVF29" s="154"/>
      <c r="HVG29" s="154"/>
      <c r="HVH29" s="154"/>
      <c r="HVI29" s="154"/>
      <c r="HVJ29" s="154"/>
      <c r="HVK29" s="154"/>
      <c r="HVL29" s="154"/>
      <c r="HVM29" s="154"/>
      <c r="HVN29" s="154"/>
      <c r="HVO29" s="154"/>
      <c r="HVP29" s="154"/>
      <c r="HVQ29" s="154"/>
      <c r="HVR29" s="154"/>
      <c r="HVS29" s="154"/>
      <c r="HVT29" s="154"/>
      <c r="HVU29" s="154"/>
      <c r="HVV29" s="154"/>
      <c r="HVW29" s="154"/>
      <c r="HVX29" s="154"/>
      <c r="HVY29" s="154"/>
      <c r="HVZ29" s="154"/>
      <c r="HWA29" s="154"/>
      <c r="HWB29" s="154"/>
      <c r="HWC29" s="154"/>
      <c r="HWD29" s="154"/>
      <c r="HWE29" s="154"/>
      <c r="HWF29" s="154"/>
      <c r="HWG29" s="154"/>
      <c r="HWH29" s="154"/>
      <c r="HWI29" s="154"/>
      <c r="HWJ29" s="154"/>
      <c r="HWK29" s="154"/>
      <c r="HWL29" s="154"/>
      <c r="HWM29" s="154"/>
      <c r="HWN29" s="154"/>
      <c r="HWO29" s="154"/>
      <c r="HWP29" s="154"/>
      <c r="HWQ29" s="154"/>
      <c r="HWR29" s="154"/>
      <c r="HWS29" s="154"/>
      <c r="HWT29" s="154"/>
      <c r="HWU29" s="154"/>
      <c r="HWV29" s="154"/>
      <c r="HWW29" s="154"/>
      <c r="HWX29" s="154"/>
      <c r="HWY29" s="154"/>
      <c r="HWZ29" s="154"/>
      <c r="HXA29" s="154"/>
      <c r="HXB29" s="154"/>
      <c r="HXC29" s="154"/>
      <c r="HXD29" s="154"/>
      <c r="HXE29" s="154"/>
      <c r="HXF29" s="154"/>
      <c r="HXG29" s="154"/>
      <c r="HXH29" s="154"/>
      <c r="HXI29" s="154"/>
      <c r="HXJ29" s="154"/>
      <c r="HXK29" s="154"/>
      <c r="HXL29" s="154"/>
      <c r="HXM29" s="154"/>
      <c r="HXN29" s="154"/>
      <c r="HXO29" s="154"/>
      <c r="HXP29" s="154"/>
      <c r="HXQ29" s="154"/>
      <c r="HXR29" s="154"/>
      <c r="HXS29" s="154"/>
      <c r="HXT29" s="154"/>
      <c r="HXU29" s="154"/>
      <c r="HXV29" s="154"/>
      <c r="HXW29" s="154"/>
      <c r="HXX29" s="154"/>
      <c r="HXY29" s="154"/>
      <c r="HXZ29" s="154"/>
      <c r="HYA29" s="154"/>
      <c r="HYB29" s="154"/>
      <c r="HYC29" s="154"/>
      <c r="HYD29" s="154"/>
      <c r="HYE29" s="154"/>
      <c r="HYF29" s="154"/>
      <c r="HYG29" s="154"/>
      <c r="HYH29" s="154"/>
      <c r="HYI29" s="154"/>
      <c r="HYJ29" s="154"/>
      <c r="HYK29" s="154"/>
      <c r="HYL29" s="154"/>
      <c r="HYM29" s="154"/>
      <c r="HYN29" s="154"/>
      <c r="HYO29" s="154"/>
      <c r="HYP29" s="154"/>
      <c r="HYQ29" s="154"/>
      <c r="HYR29" s="154"/>
      <c r="HYS29" s="154"/>
      <c r="HYT29" s="154"/>
      <c r="HYU29" s="154"/>
      <c r="HYV29" s="154"/>
      <c r="HYW29" s="154"/>
      <c r="HYX29" s="154"/>
      <c r="HYY29" s="154"/>
      <c r="HYZ29" s="154"/>
      <c r="HZA29" s="154"/>
      <c r="HZB29" s="154"/>
      <c r="HZC29" s="154"/>
      <c r="HZD29" s="154"/>
      <c r="HZE29" s="154"/>
      <c r="HZF29" s="154"/>
      <c r="HZG29" s="154"/>
      <c r="HZH29" s="154"/>
      <c r="HZI29" s="154"/>
      <c r="HZJ29" s="154"/>
      <c r="HZK29" s="154"/>
      <c r="HZL29" s="154"/>
      <c r="HZM29" s="154"/>
      <c r="HZN29" s="154"/>
      <c r="HZO29" s="154"/>
      <c r="HZP29" s="154"/>
      <c r="HZQ29" s="154"/>
      <c r="HZR29" s="154"/>
      <c r="HZS29" s="154"/>
      <c r="HZT29" s="154"/>
      <c r="HZU29" s="154"/>
      <c r="HZV29" s="154"/>
      <c r="HZW29" s="154"/>
      <c r="HZX29" s="154"/>
      <c r="HZY29" s="154"/>
      <c r="HZZ29" s="154"/>
      <c r="IAA29" s="154"/>
      <c r="IAB29" s="154"/>
      <c r="IAC29" s="154"/>
      <c r="IAD29" s="154"/>
      <c r="IAE29" s="154"/>
      <c r="IAF29" s="154"/>
      <c r="IAG29" s="154"/>
      <c r="IAH29" s="154"/>
      <c r="IAI29" s="154"/>
      <c r="IAJ29" s="154"/>
      <c r="IAK29" s="154"/>
      <c r="IAL29" s="154"/>
      <c r="IAM29" s="154"/>
      <c r="IAN29" s="154"/>
      <c r="IAO29" s="154"/>
      <c r="IAP29" s="154"/>
      <c r="IAQ29" s="154"/>
      <c r="IAR29" s="154"/>
      <c r="IAS29" s="154"/>
      <c r="IAT29" s="154"/>
      <c r="IAU29" s="154"/>
      <c r="IAV29" s="154"/>
      <c r="IAW29" s="154"/>
      <c r="IAX29" s="154"/>
      <c r="IAY29" s="154"/>
      <c r="IAZ29" s="154"/>
      <c r="IBA29" s="154"/>
      <c r="IBB29" s="154"/>
      <c r="IBC29" s="154"/>
      <c r="IBD29" s="154"/>
      <c r="IBE29" s="154"/>
      <c r="IBF29" s="154"/>
      <c r="IBG29" s="154"/>
      <c r="IBH29" s="154"/>
      <c r="IBI29" s="154"/>
      <c r="IBJ29" s="154"/>
      <c r="IBK29" s="154"/>
      <c r="IBL29" s="154"/>
      <c r="IBM29" s="154"/>
      <c r="IBN29" s="154"/>
      <c r="IBO29" s="154"/>
      <c r="IBP29" s="154"/>
      <c r="IBQ29" s="154"/>
      <c r="IBR29" s="154"/>
      <c r="IBS29" s="154"/>
      <c r="IBT29" s="154"/>
      <c r="IBU29" s="154"/>
      <c r="IBV29" s="154"/>
      <c r="IBW29" s="154"/>
      <c r="IBX29" s="154"/>
      <c r="IBY29" s="154"/>
      <c r="IBZ29" s="154"/>
      <c r="ICA29" s="154"/>
      <c r="ICB29" s="154"/>
      <c r="ICC29" s="154"/>
      <c r="ICD29" s="154"/>
      <c r="ICE29" s="154"/>
      <c r="ICF29" s="154"/>
      <c r="ICG29" s="154"/>
      <c r="ICH29" s="154"/>
      <c r="ICI29" s="154"/>
      <c r="ICJ29" s="154"/>
      <c r="ICK29" s="154"/>
      <c r="ICL29" s="154"/>
      <c r="ICM29" s="154"/>
      <c r="ICN29" s="154"/>
      <c r="ICO29" s="154"/>
      <c r="ICP29" s="154"/>
      <c r="ICQ29" s="154"/>
      <c r="ICR29" s="154"/>
      <c r="ICS29" s="154"/>
      <c r="ICT29" s="154"/>
      <c r="ICU29" s="154"/>
      <c r="ICV29" s="154"/>
      <c r="ICW29" s="154"/>
      <c r="ICX29" s="154"/>
      <c r="ICY29" s="154"/>
      <c r="ICZ29" s="154"/>
      <c r="IDA29" s="154"/>
      <c r="IDB29" s="154"/>
      <c r="IDC29" s="154"/>
      <c r="IDD29" s="154"/>
      <c r="IDE29" s="154"/>
      <c r="IDF29" s="154"/>
      <c r="IDG29" s="154"/>
      <c r="IDH29" s="154"/>
      <c r="IDI29" s="154"/>
      <c r="IDJ29" s="154"/>
      <c r="IDK29" s="154"/>
      <c r="IDL29" s="154"/>
      <c r="IDM29" s="154"/>
      <c r="IDN29" s="154"/>
      <c r="IDO29" s="154"/>
      <c r="IDP29" s="154"/>
      <c r="IDQ29" s="154"/>
      <c r="IDR29" s="154"/>
      <c r="IDS29" s="154"/>
      <c r="IDT29" s="154"/>
      <c r="IDU29" s="154"/>
      <c r="IDV29" s="154"/>
      <c r="IDW29" s="154"/>
      <c r="IDX29" s="154"/>
      <c r="IDY29" s="154"/>
      <c r="IDZ29" s="154"/>
      <c r="IEA29" s="154"/>
      <c r="IEB29" s="154"/>
      <c r="IEC29" s="154"/>
      <c r="IED29" s="154"/>
      <c r="IEE29" s="154"/>
      <c r="IEF29" s="154"/>
      <c r="IEG29" s="154"/>
      <c r="IEH29" s="154"/>
      <c r="IEI29" s="154"/>
      <c r="IEJ29" s="154"/>
      <c r="IEK29" s="154"/>
      <c r="IEL29" s="154"/>
      <c r="IEM29" s="154"/>
      <c r="IEN29" s="154"/>
      <c r="IEO29" s="154"/>
      <c r="IEP29" s="154"/>
      <c r="IEQ29" s="154"/>
      <c r="IER29" s="154"/>
      <c r="IES29" s="154"/>
      <c r="IET29" s="154"/>
      <c r="IEU29" s="154"/>
      <c r="IEV29" s="154"/>
      <c r="IEW29" s="154"/>
      <c r="IEX29" s="154"/>
      <c r="IEY29" s="154"/>
      <c r="IEZ29" s="154"/>
      <c r="IFA29" s="154"/>
      <c r="IFB29" s="154"/>
      <c r="IFC29" s="154"/>
      <c r="IFD29" s="154"/>
      <c r="IFE29" s="154"/>
      <c r="IFF29" s="154"/>
      <c r="IFG29" s="154"/>
      <c r="IFH29" s="154"/>
      <c r="IFI29" s="154"/>
      <c r="IFJ29" s="154"/>
      <c r="IFK29" s="154"/>
      <c r="IFL29" s="154"/>
      <c r="IFM29" s="154"/>
      <c r="IFN29" s="154"/>
      <c r="IFO29" s="154"/>
      <c r="IFP29" s="154"/>
      <c r="IFQ29" s="154"/>
      <c r="IFR29" s="154"/>
      <c r="IFS29" s="154"/>
      <c r="IFT29" s="154"/>
      <c r="IFU29" s="154"/>
      <c r="IFV29" s="154"/>
      <c r="IFW29" s="154"/>
      <c r="IFX29" s="154"/>
      <c r="IFY29" s="154"/>
      <c r="IFZ29" s="154"/>
      <c r="IGA29" s="154"/>
      <c r="IGB29" s="154"/>
      <c r="IGC29" s="154"/>
      <c r="IGD29" s="154"/>
      <c r="IGE29" s="154"/>
      <c r="IGF29" s="154"/>
      <c r="IGG29" s="154"/>
      <c r="IGH29" s="154"/>
      <c r="IGI29" s="154"/>
      <c r="IGJ29" s="154"/>
      <c r="IGK29" s="154"/>
      <c r="IGL29" s="154"/>
      <c r="IGM29" s="154"/>
      <c r="IGN29" s="154"/>
      <c r="IGO29" s="154"/>
      <c r="IGP29" s="154"/>
      <c r="IGQ29" s="154"/>
      <c r="IGR29" s="154"/>
      <c r="IGS29" s="154"/>
      <c r="IGT29" s="154"/>
      <c r="IGU29" s="154"/>
      <c r="IGV29" s="154"/>
      <c r="IGW29" s="154"/>
      <c r="IGX29" s="154"/>
      <c r="IGY29" s="154"/>
      <c r="IGZ29" s="154"/>
      <c r="IHA29" s="154"/>
      <c r="IHB29" s="154"/>
      <c r="IHC29" s="154"/>
      <c r="IHD29" s="154"/>
      <c r="IHE29" s="154"/>
      <c r="IHF29" s="154"/>
      <c r="IHG29" s="154"/>
      <c r="IHH29" s="154"/>
      <c r="IHI29" s="154"/>
      <c r="IHJ29" s="154"/>
      <c r="IHK29" s="154"/>
      <c r="IHL29" s="154"/>
      <c r="IHM29" s="154"/>
      <c r="IHN29" s="154"/>
      <c r="IHO29" s="154"/>
      <c r="IHP29" s="154"/>
      <c r="IHQ29" s="154"/>
      <c r="IHR29" s="154"/>
      <c r="IHS29" s="154"/>
      <c r="IHT29" s="154"/>
      <c r="IHU29" s="154"/>
      <c r="IHV29" s="154"/>
      <c r="IHW29" s="154"/>
      <c r="IHX29" s="154"/>
      <c r="IHY29" s="154"/>
      <c r="IHZ29" s="154"/>
      <c r="IIA29" s="154"/>
      <c r="IIB29" s="154"/>
      <c r="IIC29" s="154"/>
      <c r="IID29" s="154"/>
      <c r="IIE29" s="154"/>
      <c r="IIF29" s="154"/>
      <c r="IIG29" s="154"/>
      <c r="IIH29" s="154"/>
      <c r="III29" s="154"/>
      <c r="IIJ29" s="154"/>
      <c r="IIK29" s="154"/>
      <c r="IIL29" s="154"/>
      <c r="IIM29" s="154"/>
      <c r="IIN29" s="154"/>
      <c r="IIO29" s="154"/>
      <c r="IIP29" s="154"/>
      <c r="IIQ29" s="154"/>
      <c r="IIR29" s="154"/>
      <c r="IIS29" s="154"/>
      <c r="IIT29" s="154"/>
      <c r="IIU29" s="154"/>
      <c r="IIV29" s="154"/>
      <c r="IIW29" s="154"/>
      <c r="IIX29" s="154"/>
      <c r="IIY29" s="154"/>
      <c r="IIZ29" s="154"/>
      <c r="IJA29" s="154"/>
      <c r="IJB29" s="154"/>
      <c r="IJC29" s="154"/>
      <c r="IJD29" s="154"/>
      <c r="IJE29" s="154"/>
      <c r="IJF29" s="154"/>
      <c r="IJG29" s="154"/>
      <c r="IJH29" s="154"/>
      <c r="IJI29" s="154"/>
      <c r="IJJ29" s="154"/>
      <c r="IJK29" s="154"/>
      <c r="IJL29" s="154"/>
      <c r="IJM29" s="154"/>
      <c r="IJN29" s="154"/>
      <c r="IJO29" s="154"/>
      <c r="IJP29" s="154"/>
      <c r="IJQ29" s="154"/>
      <c r="IJR29" s="154"/>
      <c r="IJS29" s="154"/>
      <c r="IJT29" s="154"/>
      <c r="IJU29" s="154"/>
      <c r="IJV29" s="154"/>
      <c r="IJW29" s="154"/>
      <c r="IJX29" s="154"/>
      <c r="IJY29" s="154"/>
      <c r="IJZ29" s="154"/>
      <c r="IKA29" s="154"/>
      <c r="IKB29" s="154"/>
      <c r="IKC29" s="154"/>
      <c r="IKD29" s="154"/>
      <c r="IKE29" s="154"/>
      <c r="IKF29" s="154"/>
      <c r="IKG29" s="154"/>
      <c r="IKH29" s="154"/>
      <c r="IKI29" s="154"/>
      <c r="IKJ29" s="154"/>
      <c r="IKK29" s="154"/>
      <c r="IKL29" s="154"/>
      <c r="IKM29" s="154"/>
      <c r="IKN29" s="154"/>
      <c r="IKO29" s="154"/>
      <c r="IKP29" s="154"/>
      <c r="IKQ29" s="154"/>
      <c r="IKR29" s="154"/>
      <c r="IKS29" s="154"/>
      <c r="IKT29" s="154"/>
      <c r="IKU29" s="154"/>
      <c r="IKV29" s="154"/>
      <c r="IKW29" s="154"/>
      <c r="IKX29" s="154"/>
      <c r="IKY29" s="154"/>
      <c r="IKZ29" s="154"/>
      <c r="ILA29" s="154"/>
      <c r="ILB29" s="154"/>
      <c r="ILC29" s="154"/>
      <c r="ILD29" s="154"/>
      <c r="ILE29" s="154"/>
      <c r="ILF29" s="154"/>
      <c r="ILG29" s="154"/>
      <c r="ILH29" s="154"/>
      <c r="ILI29" s="154"/>
      <c r="ILJ29" s="154"/>
      <c r="ILK29" s="154"/>
      <c r="ILL29" s="154"/>
      <c r="ILM29" s="154"/>
      <c r="ILN29" s="154"/>
      <c r="ILO29" s="154"/>
      <c r="ILP29" s="154"/>
      <c r="ILQ29" s="154"/>
      <c r="ILR29" s="154"/>
      <c r="ILS29" s="154"/>
      <c r="ILT29" s="154"/>
      <c r="ILU29" s="154"/>
      <c r="ILV29" s="154"/>
      <c r="ILW29" s="154"/>
      <c r="ILX29" s="154"/>
      <c r="ILY29" s="154"/>
      <c r="ILZ29" s="154"/>
      <c r="IMA29" s="154"/>
      <c r="IMB29" s="154"/>
      <c r="IMC29" s="154"/>
      <c r="IMD29" s="154"/>
      <c r="IME29" s="154"/>
      <c r="IMF29" s="154"/>
      <c r="IMG29" s="154"/>
      <c r="IMH29" s="154"/>
      <c r="IMI29" s="154"/>
      <c r="IMJ29" s="154"/>
      <c r="IMK29" s="154"/>
      <c r="IML29" s="154"/>
      <c r="IMM29" s="154"/>
      <c r="IMN29" s="154"/>
      <c r="IMO29" s="154"/>
      <c r="IMP29" s="154"/>
      <c r="IMQ29" s="154"/>
      <c r="IMR29" s="154"/>
      <c r="IMS29" s="154"/>
      <c r="IMT29" s="154"/>
      <c r="IMU29" s="154"/>
      <c r="IMV29" s="154"/>
      <c r="IMW29" s="154"/>
      <c r="IMX29" s="154"/>
      <c r="IMY29" s="154"/>
      <c r="IMZ29" s="154"/>
      <c r="INA29" s="154"/>
      <c r="INB29" s="154"/>
      <c r="INC29" s="154"/>
      <c r="IND29" s="154"/>
      <c r="INE29" s="154"/>
      <c r="INF29" s="154"/>
      <c r="ING29" s="154"/>
      <c r="INH29" s="154"/>
      <c r="INI29" s="154"/>
      <c r="INJ29" s="154"/>
      <c r="INK29" s="154"/>
      <c r="INL29" s="154"/>
      <c r="INM29" s="154"/>
      <c r="INN29" s="154"/>
      <c r="INO29" s="154"/>
      <c r="INP29" s="154"/>
      <c r="INQ29" s="154"/>
      <c r="INR29" s="154"/>
      <c r="INS29" s="154"/>
      <c r="INT29" s="154"/>
      <c r="INU29" s="154"/>
      <c r="INV29" s="154"/>
      <c r="INW29" s="154"/>
      <c r="INX29" s="154"/>
      <c r="INY29" s="154"/>
      <c r="INZ29" s="154"/>
      <c r="IOA29" s="154"/>
      <c r="IOB29" s="154"/>
      <c r="IOC29" s="154"/>
      <c r="IOD29" s="154"/>
      <c r="IOE29" s="154"/>
      <c r="IOF29" s="154"/>
      <c r="IOG29" s="154"/>
      <c r="IOH29" s="154"/>
      <c r="IOI29" s="154"/>
      <c r="IOJ29" s="154"/>
      <c r="IOK29" s="154"/>
      <c r="IOL29" s="154"/>
      <c r="IOM29" s="154"/>
      <c r="ION29" s="154"/>
      <c r="IOO29" s="154"/>
      <c r="IOP29" s="154"/>
      <c r="IOQ29" s="154"/>
      <c r="IOR29" s="154"/>
      <c r="IOS29" s="154"/>
      <c r="IOT29" s="154"/>
      <c r="IOU29" s="154"/>
      <c r="IOV29" s="154"/>
      <c r="IOW29" s="154"/>
      <c r="IOX29" s="154"/>
      <c r="IOY29" s="154"/>
      <c r="IOZ29" s="154"/>
      <c r="IPA29" s="154"/>
      <c r="IPB29" s="154"/>
      <c r="IPC29" s="154"/>
      <c r="IPD29" s="154"/>
      <c r="IPE29" s="154"/>
      <c r="IPF29" s="154"/>
      <c r="IPG29" s="154"/>
      <c r="IPH29" s="154"/>
      <c r="IPI29" s="154"/>
      <c r="IPJ29" s="154"/>
      <c r="IPK29" s="154"/>
      <c r="IPL29" s="154"/>
      <c r="IPM29" s="154"/>
      <c r="IPN29" s="154"/>
      <c r="IPO29" s="154"/>
      <c r="IPP29" s="154"/>
      <c r="IPQ29" s="154"/>
      <c r="IPR29" s="154"/>
      <c r="IPS29" s="154"/>
      <c r="IPT29" s="154"/>
      <c r="IPU29" s="154"/>
      <c r="IPV29" s="154"/>
      <c r="IPW29" s="154"/>
      <c r="IPX29" s="154"/>
      <c r="IPY29" s="154"/>
      <c r="IPZ29" s="154"/>
      <c r="IQA29" s="154"/>
      <c r="IQB29" s="154"/>
      <c r="IQC29" s="154"/>
      <c r="IQD29" s="154"/>
      <c r="IQE29" s="154"/>
      <c r="IQF29" s="154"/>
      <c r="IQG29" s="154"/>
      <c r="IQH29" s="154"/>
      <c r="IQI29" s="154"/>
      <c r="IQJ29" s="154"/>
      <c r="IQK29" s="154"/>
      <c r="IQL29" s="154"/>
      <c r="IQM29" s="154"/>
      <c r="IQN29" s="154"/>
      <c r="IQO29" s="154"/>
      <c r="IQP29" s="154"/>
      <c r="IQQ29" s="154"/>
      <c r="IQR29" s="154"/>
      <c r="IQS29" s="154"/>
      <c r="IQT29" s="154"/>
      <c r="IQU29" s="154"/>
      <c r="IQV29" s="154"/>
      <c r="IQW29" s="154"/>
      <c r="IQX29" s="154"/>
      <c r="IQY29" s="154"/>
      <c r="IQZ29" s="154"/>
      <c r="IRA29" s="154"/>
      <c r="IRB29" s="154"/>
      <c r="IRC29" s="154"/>
      <c r="IRD29" s="154"/>
      <c r="IRE29" s="154"/>
      <c r="IRF29" s="154"/>
      <c r="IRG29" s="154"/>
      <c r="IRH29" s="154"/>
      <c r="IRI29" s="154"/>
      <c r="IRJ29" s="154"/>
      <c r="IRK29" s="154"/>
      <c r="IRL29" s="154"/>
      <c r="IRM29" s="154"/>
      <c r="IRN29" s="154"/>
      <c r="IRO29" s="154"/>
      <c r="IRP29" s="154"/>
      <c r="IRQ29" s="154"/>
      <c r="IRR29" s="154"/>
      <c r="IRS29" s="154"/>
      <c r="IRT29" s="154"/>
      <c r="IRU29" s="154"/>
      <c r="IRV29" s="154"/>
      <c r="IRW29" s="154"/>
      <c r="IRX29" s="154"/>
      <c r="IRY29" s="154"/>
      <c r="IRZ29" s="154"/>
      <c r="ISA29" s="154"/>
      <c r="ISB29" s="154"/>
      <c r="ISC29" s="154"/>
      <c r="ISD29" s="154"/>
      <c r="ISE29" s="154"/>
      <c r="ISF29" s="154"/>
      <c r="ISG29" s="154"/>
      <c r="ISH29" s="154"/>
      <c r="ISI29" s="154"/>
      <c r="ISJ29" s="154"/>
      <c r="ISK29" s="154"/>
      <c r="ISL29" s="154"/>
      <c r="ISM29" s="154"/>
      <c r="ISN29" s="154"/>
      <c r="ISO29" s="154"/>
      <c r="ISP29" s="154"/>
      <c r="ISQ29" s="154"/>
      <c r="ISR29" s="154"/>
      <c r="ISS29" s="154"/>
      <c r="IST29" s="154"/>
      <c r="ISU29" s="154"/>
      <c r="ISV29" s="154"/>
      <c r="ISW29" s="154"/>
      <c r="ISX29" s="154"/>
      <c r="ISY29" s="154"/>
      <c r="ISZ29" s="154"/>
      <c r="ITA29" s="154"/>
      <c r="ITB29" s="154"/>
      <c r="ITC29" s="154"/>
      <c r="ITD29" s="154"/>
      <c r="ITE29" s="154"/>
      <c r="ITF29" s="154"/>
      <c r="ITG29" s="154"/>
      <c r="ITH29" s="154"/>
      <c r="ITI29" s="154"/>
      <c r="ITJ29" s="154"/>
      <c r="ITK29" s="154"/>
      <c r="ITL29" s="154"/>
      <c r="ITM29" s="154"/>
      <c r="ITN29" s="154"/>
      <c r="ITO29" s="154"/>
      <c r="ITP29" s="154"/>
      <c r="ITQ29" s="154"/>
      <c r="ITR29" s="154"/>
      <c r="ITS29" s="154"/>
      <c r="ITT29" s="154"/>
      <c r="ITU29" s="154"/>
      <c r="ITV29" s="154"/>
      <c r="ITW29" s="154"/>
      <c r="ITX29" s="154"/>
      <c r="ITY29" s="154"/>
      <c r="ITZ29" s="154"/>
      <c r="IUA29" s="154"/>
      <c r="IUB29" s="154"/>
      <c r="IUC29" s="154"/>
      <c r="IUD29" s="154"/>
      <c r="IUE29" s="154"/>
      <c r="IUF29" s="154"/>
      <c r="IUG29" s="154"/>
      <c r="IUH29" s="154"/>
      <c r="IUI29" s="154"/>
      <c r="IUJ29" s="154"/>
      <c r="IUK29" s="154"/>
      <c r="IUL29" s="154"/>
      <c r="IUM29" s="154"/>
      <c r="IUN29" s="154"/>
      <c r="IUO29" s="154"/>
      <c r="IUP29" s="154"/>
      <c r="IUQ29" s="154"/>
      <c r="IUR29" s="154"/>
      <c r="IUS29" s="154"/>
      <c r="IUT29" s="154"/>
      <c r="IUU29" s="154"/>
      <c r="IUV29" s="154"/>
      <c r="IUW29" s="154"/>
      <c r="IUX29" s="154"/>
      <c r="IUY29" s="154"/>
      <c r="IUZ29" s="154"/>
      <c r="IVA29" s="154"/>
      <c r="IVB29" s="154"/>
      <c r="IVC29" s="154"/>
      <c r="IVD29" s="154"/>
      <c r="IVE29" s="154"/>
      <c r="IVF29" s="154"/>
      <c r="IVG29" s="154"/>
      <c r="IVH29" s="154"/>
      <c r="IVI29" s="154"/>
      <c r="IVJ29" s="154"/>
      <c r="IVK29" s="154"/>
      <c r="IVL29" s="154"/>
      <c r="IVM29" s="154"/>
      <c r="IVN29" s="154"/>
      <c r="IVO29" s="154"/>
      <c r="IVP29" s="154"/>
      <c r="IVQ29" s="154"/>
      <c r="IVR29" s="154"/>
      <c r="IVS29" s="154"/>
      <c r="IVT29" s="154"/>
      <c r="IVU29" s="154"/>
      <c r="IVV29" s="154"/>
      <c r="IVW29" s="154"/>
      <c r="IVX29" s="154"/>
      <c r="IVY29" s="154"/>
      <c r="IVZ29" s="154"/>
      <c r="IWA29" s="154"/>
      <c r="IWB29" s="154"/>
      <c r="IWC29" s="154"/>
      <c r="IWD29" s="154"/>
      <c r="IWE29" s="154"/>
      <c r="IWF29" s="154"/>
      <c r="IWG29" s="154"/>
      <c r="IWH29" s="154"/>
      <c r="IWI29" s="154"/>
      <c r="IWJ29" s="154"/>
      <c r="IWK29" s="154"/>
      <c r="IWL29" s="154"/>
      <c r="IWM29" s="154"/>
      <c r="IWN29" s="154"/>
      <c r="IWO29" s="154"/>
      <c r="IWP29" s="154"/>
      <c r="IWQ29" s="154"/>
      <c r="IWR29" s="154"/>
      <c r="IWS29" s="154"/>
      <c r="IWT29" s="154"/>
      <c r="IWU29" s="154"/>
      <c r="IWV29" s="154"/>
      <c r="IWW29" s="154"/>
      <c r="IWX29" s="154"/>
      <c r="IWY29" s="154"/>
      <c r="IWZ29" s="154"/>
      <c r="IXA29" s="154"/>
      <c r="IXB29" s="154"/>
      <c r="IXC29" s="154"/>
      <c r="IXD29" s="154"/>
      <c r="IXE29" s="154"/>
      <c r="IXF29" s="154"/>
      <c r="IXG29" s="154"/>
      <c r="IXH29" s="154"/>
      <c r="IXI29" s="154"/>
      <c r="IXJ29" s="154"/>
      <c r="IXK29" s="154"/>
      <c r="IXL29" s="154"/>
      <c r="IXM29" s="154"/>
      <c r="IXN29" s="154"/>
      <c r="IXO29" s="154"/>
      <c r="IXP29" s="154"/>
      <c r="IXQ29" s="154"/>
      <c r="IXR29" s="154"/>
      <c r="IXS29" s="154"/>
      <c r="IXT29" s="154"/>
      <c r="IXU29" s="154"/>
      <c r="IXV29" s="154"/>
      <c r="IXW29" s="154"/>
      <c r="IXX29" s="154"/>
      <c r="IXY29" s="154"/>
      <c r="IXZ29" s="154"/>
      <c r="IYA29" s="154"/>
      <c r="IYB29" s="154"/>
      <c r="IYC29" s="154"/>
      <c r="IYD29" s="154"/>
      <c r="IYE29" s="154"/>
      <c r="IYF29" s="154"/>
      <c r="IYG29" s="154"/>
      <c r="IYH29" s="154"/>
      <c r="IYI29" s="154"/>
      <c r="IYJ29" s="154"/>
      <c r="IYK29" s="154"/>
      <c r="IYL29" s="154"/>
      <c r="IYM29" s="154"/>
      <c r="IYN29" s="154"/>
      <c r="IYO29" s="154"/>
      <c r="IYP29" s="154"/>
      <c r="IYQ29" s="154"/>
      <c r="IYR29" s="154"/>
      <c r="IYS29" s="154"/>
      <c r="IYT29" s="154"/>
      <c r="IYU29" s="154"/>
      <c r="IYV29" s="154"/>
      <c r="IYW29" s="154"/>
      <c r="IYX29" s="154"/>
      <c r="IYY29" s="154"/>
      <c r="IYZ29" s="154"/>
      <c r="IZA29" s="154"/>
      <c r="IZB29" s="154"/>
      <c r="IZC29" s="154"/>
      <c r="IZD29" s="154"/>
      <c r="IZE29" s="154"/>
      <c r="IZF29" s="154"/>
      <c r="IZG29" s="154"/>
      <c r="IZH29" s="154"/>
      <c r="IZI29" s="154"/>
      <c r="IZJ29" s="154"/>
      <c r="IZK29" s="154"/>
      <c r="IZL29" s="154"/>
      <c r="IZM29" s="154"/>
      <c r="IZN29" s="154"/>
      <c r="IZO29" s="154"/>
      <c r="IZP29" s="154"/>
      <c r="IZQ29" s="154"/>
      <c r="IZR29" s="154"/>
      <c r="IZS29" s="154"/>
      <c r="IZT29" s="154"/>
      <c r="IZU29" s="154"/>
      <c r="IZV29" s="154"/>
      <c r="IZW29" s="154"/>
      <c r="IZX29" s="154"/>
      <c r="IZY29" s="154"/>
      <c r="IZZ29" s="154"/>
      <c r="JAA29" s="154"/>
      <c r="JAB29" s="154"/>
      <c r="JAC29" s="154"/>
      <c r="JAD29" s="154"/>
      <c r="JAE29" s="154"/>
      <c r="JAF29" s="154"/>
      <c r="JAG29" s="154"/>
      <c r="JAH29" s="154"/>
      <c r="JAI29" s="154"/>
      <c r="JAJ29" s="154"/>
      <c r="JAK29" s="154"/>
      <c r="JAL29" s="154"/>
      <c r="JAM29" s="154"/>
      <c r="JAN29" s="154"/>
      <c r="JAO29" s="154"/>
      <c r="JAP29" s="154"/>
      <c r="JAQ29" s="154"/>
      <c r="JAR29" s="154"/>
      <c r="JAS29" s="154"/>
      <c r="JAT29" s="154"/>
      <c r="JAU29" s="154"/>
      <c r="JAV29" s="154"/>
      <c r="JAW29" s="154"/>
      <c r="JAX29" s="154"/>
      <c r="JAY29" s="154"/>
      <c r="JAZ29" s="154"/>
      <c r="JBA29" s="154"/>
      <c r="JBB29" s="154"/>
      <c r="JBC29" s="154"/>
      <c r="JBD29" s="154"/>
      <c r="JBE29" s="154"/>
      <c r="JBF29" s="154"/>
      <c r="JBG29" s="154"/>
      <c r="JBH29" s="154"/>
      <c r="JBI29" s="154"/>
      <c r="JBJ29" s="154"/>
      <c r="JBK29" s="154"/>
      <c r="JBL29" s="154"/>
      <c r="JBM29" s="154"/>
      <c r="JBN29" s="154"/>
      <c r="JBO29" s="154"/>
      <c r="JBP29" s="154"/>
      <c r="JBQ29" s="154"/>
      <c r="JBR29" s="154"/>
      <c r="JBS29" s="154"/>
      <c r="JBT29" s="154"/>
      <c r="JBU29" s="154"/>
      <c r="JBV29" s="154"/>
      <c r="JBW29" s="154"/>
      <c r="JBX29" s="154"/>
      <c r="JBY29" s="154"/>
      <c r="JBZ29" s="154"/>
      <c r="JCA29" s="154"/>
      <c r="JCB29" s="154"/>
      <c r="JCC29" s="154"/>
      <c r="JCD29" s="154"/>
      <c r="JCE29" s="154"/>
      <c r="JCF29" s="154"/>
      <c r="JCG29" s="154"/>
      <c r="JCH29" s="154"/>
      <c r="JCI29" s="154"/>
      <c r="JCJ29" s="154"/>
      <c r="JCK29" s="154"/>
      <c r="JCL29" s="154"/>
      <c r="JCM29" s="154"/>
      <c r="JCN29" s="154"/>
      <c r="JCO29" s="154"/>
      <c r="JCP29" s="154"/>
      <c r="JCQ29" s="154"/>
      <c r="JCR29" s="154"/>
      <c r="JCS29" s="154"/>
      <c r="JCT29" s="154"/>
      <c r="JCU29" s="154"/>
      <c r="JCV29" s="154"/>
      <c r="JCW29" s="154"/>
      <c r="JCX29" s="154"/>
      <c r="JCY29" s="154"/>
      <c r="JCZ29" s="154"/>
      <c r="JDA29" s="154"/>
      <c r="JDB29" s="154"/>
      <c r="JDC29" s="154"/>
      <c r="JDD29" s="154"/>
      <c r="JDE29" s="154"/>
      <c r="JDF29" s="154"/>
      <c r="JDG29" s="154"/>
      <c r="JDH29" s="154"/>
      <c r="JDI29" s="154"/>
      <c r="JDJ29" s="154"/>
      <c r="JDK29" s="154"/>
      <c r="JDL29" s="154"/>
      <c r="JDM29" s="154"/>
      <c r="JDN29" s="154"/>
      <c r="JDO29" s="154"/>
      <c r="JDP29" s="154"/>
      <c r="JDQ29" s="154"/>
      <c r="JDR29" s="154"/>
      <c r="JDS29" s="154"/>
      <c r="JDT29" s="154"/>
      <c r="JDU29" s="154"/>
      <c r="JDV29" s="154"/>
      <c r="JDW29" s="154"/>
      <c r="JDX29" s="154"/>
      <c r="JDY29" s="154"/>
      <c r="JDZ29" s="154"/>
      <c r="JEA29" s="154"/>
      <c r="JEB29" s="154"/>
      <c r="JEC29" s="154"/>
      <c r="JED29" s="154"/>
      <c r="JEE29" s="154"/>
      <c r="JEF29" s="154"/>
      <c r="JEG29" s="154"/>
      <c r="JEH29" s="154"/>
      <c r="JEI29" s="154"/>
      <c r="JEJ29" s="154"/>
      <c r="JEK29" s="154"/>
      <c r="JEL29" s="154"/>
      <c r="JEM29" s="154"/>
      <c r="JEN29" s="154"/>
      <c r="JEO29" s="154"/>
      <c r="JEP29" s="154"/>
      <c r="JEQ29" s="154"/>
      <c r="JER29" s="154"/>
      <c r="JES29" s="154"/>
      <c r="JET29" s="154"/>
      <c r="JEU29" s="154"/>
      <c r="JEV29" s="154"/>
      <c r="JEW29" s="154"/>
      <c r="JEX29" s="154"/>
      <c r="JEY29" s="154"/>
      <c r="JEZ29" s="154"/>
      <c r="JFA29" s="154"/>
      <c r="JFB29" s="154"/>
      <c r="JFC29" s="154"/>
      <c r="JFD29" s="154"/>
      <c r="JFE29" s="154"/>
      <c r="JFF29" s="154"/>
      <c r="JFG29" s="154"/>
      <c r="JFH29" s="154"/>
      <c r="JFI29" s="154"/>
      <c r="JFJ29" s="154"/>
      <c r="JFK29" s="154"/>
      <c r="JFL29" s="154"/>
      <c r="JFM29" s="154"/>
      <c r="JFN29" s="154"/>
      <c r="JFO29" s="154"/>
      <c r="JFP29" s="154"/>
      <c r="JFQ29" s="154"/>
      <c r="JFR29" s="154"/>
      <c r="JFS29" s="154"/>
      <c r="JFT29" s="154"/>
      <c r="JFU29" s="154"/>
      <c r="JFV29" s="154"/>
      <c r="JFW29" s="154"/>
      <c r="JFX29" s="154"/>
      <c r="JFY29" s="154"/>
      <c r="JFZ29" s="154"/>
      <c r="JGA29" s="154"/>
      <c r="JGB29" s="154"/>
      <c r="JGC29" s="154"/>
      <c r="JGD29" s="154"/>
      <c r="JGE29" s="154"/>
      <c r="JGF29" s="154"/>
      <c r="JGG29" s="154"/>
      <c r="JGH29" s="154"/>
      <c r="JGI29" s="154"/>
      <c r="JGJ29" s="154"/>
      <c r="JGK29" s="154"/>
      <c r="JGL29" s="154"/>
      <c r="JGM29" s="154"/>
      <c r="JGN29" s="154"/>
      <c r="JGO29" s="154"/>
      <c r="JGP29" s="154"/>
      <c r="JGQ29" s="154"/>
      <c r="JGR29" s="154"/>
      <c r="JGS29" s="154"/>
      <c r="JGT29" s="154"/>
      <c r="JGU29" s="154"/>
      <c r="JGV29" s="154"/>
      <c r="JGW29" s="154"/>
      <c r="JGX29" s="154"/>
      <c r="JGY29" s="154"/>
      <c r="JGZ29" s="154"/>
      <c r="JHA29" s="154"/>
      <c r="JHB29" s="154"/>
      <c r="JHC29" s="154"/>
      <c r="JHD29" s="154"/>
      <c r="JHE29" s="154"/>
      <c r="JHF29" s="154"/>
      <c r="JHG29" s="154"/>
      <c r="JHH29" s="154"/>
      <c r="JHI29" s="154"/>
      <c r="JHJ29" s="154"/>
      <c r="JHK29" s="154"/>
      <c r="JHL29" s="154"/>
      <c r="JHM29" s="154"/>
      <c r="JHN29" s="154"/>
      <c r="JHO29" s="154"/>
      <c r="JHP29" s="154"/>
      <c r="JHQ29" s="154"/>
      <c r="JHR29" s="154"/>
      <c r="JHS29" s="154"/>
      <c r="JHT29" s="154"/>
      <c r="JHU29" s="154"/>
      <c r="JHV29" s="154"/>
      <c r="JHW29" s="154"/>
      <c r="JHX29" s="154"/>
      <c r="JHY29" s="154"/>
      <c r="JHZ29" s="154"/>
      <c r="JIA29" s="154"/>
      <c r="JIB29" s="154"/>
      <c r="JIC29" s="154"/>
      <c r="JID29" s="154"/>
      <c r="JIE29" s="154"/>
      <c r="JIF29" s="154"/>
      <c r="JIG29" s="154"/>
      <c r="JIH29" s="154"/>
      <c r="JII29" s="154"/>
      <c r="JIJ29" s="154"/>
      <c r="JIK29" s="154"/>
      <c r="JIL29" s="154"/>
      <c r="JIM29" s="154"/>
      <c r="JIN29" s="154"/>
      <c r="JIO29" s="154"/>
      <c r="JIP29" s="154"/>
      <c r="JIQ29" s="154"/>
      <c r="JIR29" s="154"/>
      <c r="JIS29" s="154"/>
      <c r="JIT29" s="154"/>
      <c r="JIU29" s="154"/>
      <c r="JIV29" s="154"/>
      <c r="JIW29" s="154"/>
      <c r="JIX29" s="154"/>
      <c r="JIY29" s="154"/>
      <c r="JIZ29" s="154"/>
      <c r="JJA29" s="154"/>
      <c r="JJB29" s="154"/>
      <c r="JJC29" s="154"/>
      <c r="JJD29" s="154"/>
      <c r="JJE29" s="154"/>
      <c r="JJF29" s="154"/>
      <c r="JJG29" s="154"/>
      <c r="JJH29" s="154"/>
      <c r="JJI29" s="154"/>
      <c r="JJJ29" s="154"/>
      <c r="JJK29" s="154"/>
      <c r="JJL29" s="154"/>
      <c r="JJM29" s="154"/>
      <c r="JJN29" s="154"/>
      <c r="JJO29" s="154"/>
      <c r="JJP29" s="154"/>
      <c r="JJQ29" s="154"/>
      <c r="JJR29" s="154"/>
      <c r="JJS29" s="154"/>
      <c r="JJT29" s="154"/>
      <c r="JJU29" s="154"/>
      <c r="JJV29" s="154"/>
      <c r="JJW29" s="154"/>
      <c r="JJX29" s="154"/>
      <c r="JJY29" s="154"/>
      <c r="JJZ29" s="154"/>
      <c r="JKA29" s="154"/>
      <c r="JKB29" s="154"/>
      <c r="JKC29" s="154"/>
      <c r="JKD29" s="154"/>
      <c r="JKE29" s="154"/>
      <c r="JKF29" s="154"/>
      <c r="JKG29" s="154"/>
      <c r="JKH29" s="154"/>
      <c r="JKI29" s="154"/>
      <c r="JKJ29" s="154"/>
      <c r="JKK29" s="154"/>
      <c r="JKL29" s="154"/>
      <c r="JKM29" s="154"/>
      <c r="JKN29" s="154"/>
      <c r="JKO29" s="154"/>
      <c r="JKP29" s="154"/>
      <c r="JKQ29" s="154"/>
      <c r="JKR29" s="154"/>
      <c r="JKS29" s="154"/>
      <c r="JKT29" s="154"/>
      <c r="JKU29" s="154"/>
      <c r="JKV29" s="154"/>
      <c r="JKW29" s="154"/>
      <c r="JKX29" s="154"/>
      <c r="JKY29" s="154"/>
      <c r="JKZ29" s="154"/>
      <c r="JLA29" s="154"/>
      <c r="JLB29" s="154"/>
      <c r="JLC29" s="154"/>
      <c r="JLD29" s="154"/>
      <c r="JLE29" s="154"/>
      <c r="JLF29" s="154"/>
      <c r="JLG29" s="154"/>
      <c r="JLH29" s="154"/>
      <c r="JLI29" s="154"/>
      <c r="JLJ29" s="154"/>
      <c r="JLK29" s="154"/>
      <c r="JLL29" s="154"/>
      <c r="JLM29" s="154"/>
      <c r="JLN29" s="154"/>
      <c r="JLO29" s="154"/>
      <c r="JLP29" s="154"/>
      <c r="JLQ29" s="154"/>
      <c r="JLR29" s="154"/>
      <c r="JLS29" s="154"/>
      <c r="JLT29" s="154"/>
      <c r="JLU29" s="154"/>
      <c r="JLV29" s="154"/>
      <c r="JLW29" s="154"/>
      <c r="JLX29" s="154"/>
      <c r="JLY29" s="154"/>
      <c r="JLZ29" s="154"/>
      <c r="JMA29" s="154"/>
      <c r="JMB29" s="154"/>
      <c r="JMC29" s="154"/>
      <c r="JMD29" s="154"/>
      <c r="JME29" s="154"/>
      <c r="JMF29" s="154"/>
      <c r="JMG29" s="154"/>
      <c r="JMH29" s="154"/>
      <c r="JMI29" s="154"/>
      <c r="JMJ29" s="154"/>
      <c r="JMK29" s="154"/>
      <c r="JML29" s="154"/>
      <c r="JMM29" s="154"/>
      <c r="JMN29" s="154"/>
      <c r="JMO29" s="154"/>
      <c r="JMP29" s="154"/>
      <c r="JMQ29" s="154"/>
      <c r="JMR29" s="154"/>
      <c r="JMS29" s="154"/>
      <c r="JMT29" s="154"/>
      <c r="JMU29" s="154"/>
      <c r="JMV29" s="154"/>
      <c r="JMW29" s="154"/>
      <c r="JMX29" s="154"/>
      <c r="JMY29" s="154"/>
      <c r="JMZ29" s="154"/>
      <c r="JNA29" s="154"/>
      <c r="JNB29" s="154"/>
      <c r="JNC29" s="154"/>
      <c r="JND29" s="154"/>
      <c r="JNE29" s="154"/>
      <c r="JNF29" s="154"/>
      <c r="JNG29" s="154"/>
      <c r="JNH29" s="154"/>
      <c r="JNI29" s="154"/>
      <c r="JNJ29" s="154"/>
      <c r="JNK29" s="154"/>
      <c r="JNL29" s="154"/>
      <c r="JNM29" s="154"/>
      <c r="JNN29" s="154"/>
      <c r="JNO29" s="154"/>
      <c r="JNP29" s="154"/>
      <c r="JNQ29" s="154"/>
      <c r="JNR29" s="154"/>
      <c r="JNS29" s="154"/>
      <c r="JNT29" s="154"/>
      <c r="JNU29" s="154"/>
      <c r="JNV29" s="154"/>
      <c r="JNW29" s="154"/>
      <c r="JNX29" s="154"/>
      <c r="JNY29" s="154"/>
      <c r="JNZ29" s="154"/>
      <c r="JOA29" s="154"/>
      <c r="JOB29" s="154"/>
      <c r="JOC29" s="154"/>
      <c r="JOD29" s="154"/>
      <c r="JOE29" s="154"/>
      <c r="JOF29" s="154"/>
      <c r="JOG29" s="154"/>
      <c r="JOH29" s="154"/>
      <c r="JOI29" s="154"/>
      <c r="JOJ29" s="154"/>
      <c r="JOK29" s="154"/>
      <c r="JOL29" s="154"/>
      <c r="JOM29" s="154"/>
      <c r="JON29" s="154"/>
      <c r="JOO29" s="154"/>
      <c r="JOP29" s="154"/>
      <c r="JOQ29" s="154"/>
      <c r="JOR29" s="154"/>
      <c r="JOS29" s="154"/>
      <c r="JOT29" s="154"/>
      <c r="JOU29" s="154"/>
      <c r="JOV29" s="154"/>
      <c r="JOW29" s="154"/>
      <c r="JOX29" s="154"/>
      <c r="JOY29" s="154"/>
      <c r="JOZ29" s="154"/>
      <c r="JPA29" s="154"/>
      <c r="JPB29" s="154"/>
      <c r="JPC29" s="154"/>
      <c r="JPD29" s="154"/>
      <c r="JPE29" s="154"/>
      <c r="JPF29" s="154"/>
      <c r="JPG29" s="154"/>
      <c r="JPH29" s="154"/>
      <c r="JPI29" s="154"/>
      <c r="JPJ29" s="154"/>
      <c r="JPK29" s="154"/>
      <c r="JPL29" s="154"/>
      <c r="JPM29" s="154"/>
      <c r="JPN29" s="154"/>
      <c r="JPO29" s="154"/>
      <c r="JPP29" s="154"/>
      <c r="JPQ29" s="154"/>
      <c r="JPR29" s="154"/>
      <c r="JPS29" s="154"/>
      <c r="JPT29" s="154"/>
      <c r="JPU29" s="154"/>
      <c r="JPV29" s="154"/>
      <c r="JPW29" s="154"/>
      <c r="JPX29" s="154"/>
      <c r="JPY29" s="154"/>
      <c r="JPZ29" s="154"/>
      <c r="JQA29" s="154"/>
      <c r="JQB29" s="154"/>
      <c r="JQC29" s="154"/>
      <c r="JQD29" s="154"/>
      <c r="JQE29" s="154"/>
      <c r="JQF29" s="154"/>
      <c r="JQG29" s="154"/>
      <c r="JQH29" s="154"/>
      <c r="JQI29" s="154"/>
      <c r="JQJ29" s="154"/>
      <c r="JQK29" s="154"/>
      <c r="JQL29" s="154"/>
      <c r="JQM29" s="154"/>
      <c r="JQN29" s="154"/>
      <c r="JQO29" s="154"/>
      <c r="JQP29" s="154"/>
      <c r="JQQ29" s="154"/>
      <c r="JQR29" s="154"/>
      <c r="JQS29" s="154"/>
      <c r="JQT29" s="154"/>
      <c r="JQU29" s="154"/>
      <c r="JQV29" s="154"/>
      <c r="JQW29" s="154"/>
      <c r="JQX29" s="154"/>
      <c r="JQY29" s="154"/>
      <c r="JQZ29" s="154"/>
      <c r="JRA29" s="154"/>
      <c r="JRB29" s="154"/>
      <c r="JRC29" s="154"/>
      <c r="JRD29" s="154"/>
      <c r="JRE29" s="154"/>
      <c r="JRF29" s="154"/>
      <c r="JRG29" s="154"/>
      <c r="JRH29" s="154"/>
      <c r="JRI29" s="154"/>
      <c r="JRJ29" s="154"/>
      <c r="JRK29" s="154"/>
      <c r="JRL29" s="154"/>
      <c r="JRM29" s="154"/>
      <c r="JRN29" s="154"/>
      <c r="JRO29" s="154"/>
      <c r="JRP29" s="154"/>
      <c r="JRQ29" s="154"/>
      <c r="JRR29" s="154"/>
      <c r="JRS29" s="154"/>
      <c r="JRT29" s="154"/>
      <c r="JRU29" s="154"/>
      <c r="JRV29" s="154"/>
      <c r="JRW29" s="154"/>
      <c r="JRX29" s="154"/>
      <c r="JRY29" s="154"/>
      <c r="JRZ29" s="154"/>
      <c r="JSA29" s="154"/>
      <c r="JSB29" s="154"/>
      <c r="JSC29" s="154"/>
      <c r="JSD29" s="154"/>
      <c r="JSE29" s="154"/>
      <c r="JSF29" s="154"/>
      <c r="JSG29" s="154"/>
      <c r="JSH29" s="154"/>
      <c r="JSI29" s="154"/>
      <c r="JSJ29" s="154"/>
      <c r="JSK29" s="154"/>
      <c r="JSL29" s="154"/>
      <c r="JSM29" s="154"/>
      <c r="JSN29" s="154"/>
      <c r="JSO29" s="154"/>
      <c r="JSP29" s="154"/>
      <c r="JSQ29" s="154"/>
      <c r="JSR29" s="154"/>
      <c r="JSS29" s="154"/>
      <c r="JST29" s="154"/>
      <c r="JSU29" s="154"/>
      <c r="JSV29" s="154"/>
      <c r="JSW29" s="154"/>
      <c r="JSX29" s="154"/>
      <c r="JSY29" s="154"/>
      <c r="JSZ29" s="154"/>
      <c r="JTA29" s="154"/>
      <c r="JTB29" s="154"/>
      <c r="JTC29" s="154"/>
      <c r="JTD29" s="154"/>
      <c r="JTE29" s="154"/>
      <c r="JTF29" s="154"/>
      <c r="JTG29" s="154"/>
      <c r="JTH29" s="154"/>
      <c r="JTI29" s="154"/>
      <c r="JTJ29" s="154"/>
      <c r="JTK29" s="154"/>
      <c r="JTL29" s="154"/>
      <c r="JTM29" s="154"/>
      <c r="JTN29" s="154"/>
      <c r="JTO29" s="154"/>
      <c r="JTP29" s="154"/>
      <c r="JTQ29" s="154"/>
      <c r="JTR29" s="154"/>
      <c r="JTS29" s="154"/>
      <c r="JTT29" s="154"/>
      <c r="JTU29" s="154"/>
      <c r="JTV29" s="154"/>
      <c r="JTW29" s="154"/>
      <c r="JTX29" s="154"/>
      <c r="JTY29" s="154"/>
      <c r="JTZ29" s="154"/>
      <c r="JUA29" s="154"/>
      <c r="JUB29" s="154"/>
      <c r="JUC29" s="154"/>
      <c r="JUD29" s="154"/>
      <c r="JUE29" s="154"/>
      <c r="JUF29" s="154"/>
      <c r="JUG29" s="154"/>
      <c r="JUH29" s="154"/>
      <c r="JUI29" s="154"/>
      <c r="JUJ29" s="154"/>
      <c r="JUK29" s="154"/>
      <c r="JUL29" s="154"/>
      <c r="JUM29" s="154"/>
      <c r="JUN29" s="154"/>
      <c r="JUO29" s="154"/>
      <c r="JUP29" s="154"/>
      <c r="JUQ29" s="154"/>
      <c r="JUR29" s="154"/>
      <c r="JUS29" s="154"/>
      <c r="JUT29" s="154"/>
      <c r="JUU29" s="154"/>
      <c r="JUV29" s="154"/>
      <c r="JUW29" s="154"/>
      <c r="JUX29" s="154"/>
      <c r="JUY29" s="154"/>
      <c r="JUZ29" s="154"/>
      <c r="JVA29" s="154"/>
      <c r="JVB29" s="154"/>
      <c r="JVC29" s="154"/>
      <c r="JVD29" s="154"/>
      <c r="JVE29" s="154"/>
      <c r="JVF29" s="154"/>
      <c r="JVG29" s="154"/>
      <c r="JVH29" s="154"/>
      <c r="JVI29" s="154"/>
      <c r="JVJ29" s="154"/>
      <c r="JVK29" s="154"/>
      <c r="JVL29" s="154"/>
      <c r="JVM29" s="154"/>
      <c r="JVN29" s="154"/>
      <c r="JVO29" s="154"/>
      <c r="JVP29" s="154"/>
      <c r="JVQ29" s="154"/>
      <c r="JVR29" s="154"/>
      <c r="JVS29" s="154"/>
      <c r="JVT29" s="154"/>
      <c r="JVU29" s="154"/>
      <c r="JVV29" s="154"/>
      <c r="JVW29" s="154"/>
      <c r="JVX29" s="154"/>
      <c r="JVY29" s="154"/>
      <c r="JVZ29" s="154"/>
      <c r="JWA29" s="154"/>
      <c r="JWB29" s="154"/>
      <c r="JWC29" s="154"/>
      <c r="JWD29" s="154"/>
      <c r="JWE29" s="154"/>
      <c r="JWF29" s="154"/>
      <c r="JWG29" s="154"/>
      <c r="JWH29" s="154"/>
      <c r="JWI29" s="154"/>
      <c r="JWJ29" s="154"/>
      <c r="JWK29" s="154"/>
      <c r="JWL29" s="154"/>
      <c r="JWM29" s="154"/>
      <c r="JWN29" s="154"/>
      <c r="JWO29" s="154"/>
      <c r="JWP29" s="154"/>
      <c r="JWQ29" s="154"/>
      <c r="JWR29" s="154"/>
      <c r="JWS29" s="154"/>
      <c r="JWT29" s="154"/>
      <c r="JWU29" s="154"/>
      <c r="JWV29" s="154"/>
      <c r="JWW29" s="154"/>
      <c r="JWX29" s="154"/>
      <c r="JWY29" s="154"/>
      <c r="JWZ29" s="154"/>
      <c r="JXA29" s="154"/>
      <c r="JXB29" s="154"/>
      <c r="JXC29" s="154"/>
      <c r="JXD29" s="154"/>
      <c r="JXE29" s="154"/>
      <c r="JXF29" s="154"/>
      <c r="JXG29" s="154"/>
      <c r="JXH29" s="154"/>
      <c r="JXI29" s="154"/>
      <c r="JXJ29" s="154"/>
      <c r="JXK29" s="154"/>
      <c r="JXL29" s="154"/>
      <c r="JXM29" s="154"/>
      <c r="JXN29" s="154"/>
      <c r="JXO29" s="154"/>
      <c r="JXP29" s="154"/>
      <c r="JXQ29" s="154"/>
      <c r="JXR29" s="154"/>
      <c r="JXS29" s="154"/>
      <c r="JXT29" s="154"/>
      <c r="JXU29" s="154"/>
      <c r="JXV29" s="154"/>
      <c r="JXW29" s="154"/>
      <c r="JXX29" s="154"/>
      <c r="JXY29" s="154"/>
      <c r="JXZ29" s="154"/>
      <c r="JYA29" s="154"/>
      <c r="JYB29" s="154"/>
      <c r="JYC29" s="154"/>
      <c r="JYD29" s="154"/>
      <c r="JYE29" s="154"/>
      <c r="JYF29" s="154"/>
      <c r="JYG29" s="154"/>
      <c r="JYH29" s="154"/>
      <c r="JYI29" s="154"/>
      <c r="JYJ29" s="154"/>
      <c r="JYK29" s="154"/>
      <c r="JYL29" s="154"/>
      <c r="JYM29" s="154"/>
      <c r="JYN29" s="154"/>
      <c r="JYO29" s="154"/>
      <c r="JYP29" s="154"/>
      <c r="JYQ29" s="154"/>
      <c r="JYR29" s="154"/>
      <c r="JYS29" s="154"/>
      <c r="JYT29" s="154"/>
      <c r="JYU29" s="154"/>
      <c r="JYV29" s="154"/>
      <c r="JYW29" s="154"/>
      <c r="JYX29" s="154"/>
      <c r="JYY29" s="154"/>
      <c r="JYZ29" s="154"/>
      <c r="JZA29" s="154"/>
      <c r="JZB29" s="154"/>
      <c r="JZC29" s="154"/>
      <c r="JZD29" s="154"/>
      <c r="JZE29" s="154"/>
      <c r="JZF29" s="154"/>
      <c r="JZG29" s="154"/>
      <c r="JZH29" s="154"/>
      <c r="JZI29" s="154"/>
      <c r="JZJ29" s="154"/>
      <c r="JZK29" s="154"/>
      <c r="JZL29" s="154"/>
      <c r="JZM29" s="154"/>
      <c r="JZN29" s="154"/>
      <c r="JZO29" s="154"/>
      <c r="JZP29" s="154"/>
      <c r="JZQ29" s="154"/>
      <c r="JZR29" s="154"/>
      <c r="JZS29" s="154"/>
      <c r="JZT29" s="154"/>
      <c r="JZU29" s="154"/>
      <c r="JZV29" s="154"/>
      <c r="JZW29" s="154"/>
      <c r="JZX29" s="154"/>
      <c r="JZY29" s="154"/>
      <c r="JZZ29" s="154"/>
      <c r="KAA29" s="154"/>
      <c r="KAB29" s="154"/>
      <c r="KAC29" s="154"/>
      <c r="KAD29" s="154"/>
      <c r="KAE29" s="154"/>
      <c r="KAF29" s="154"/>
      <c r="KAG29" s="154"/>
      <c r="KAH29" s="154"/>
      <c r="KAI29" s="154"/>
      <c r="KAJ29" s="154"/>
      <c r="KAK29" s="154"/>
      <c r="KAL29" s="154"/>
      <c r="KAM29" s="154"/>
      <c r="KAN29" s="154"/>
      <c r="KAO29" s="154"/>
      <c r="KAP29" s="154"/>
      <c r="KAQ29" s="154"/>
      <c r="KAR29" s="154"/>
      <c r="KAS29" s="154"/>
      <c r="KAT29" s="154"/>
      <c r="KAU29" s="154"/>
      <c r="KAV29" s="154"/>
      <c r="KAW29" s="154"/>
      <c r="KAX29" s="154"/>
      <c r="KAY29" s="154"/>
      <c r="KAZ29" s="154"/>
      <c r="KBA29" s="154"/>
      <c r="KBB29" s="154"/>
      <c r="KBC29" s="154"/>
      <c r="KBD29" s="154"/>
      <c r="KBE29" s="154"/>
      <c r="KBF29" s="154"/>
      <c r="KBG29" s="154"/>
      <c r="KBH29" s="154"/>
      <c r="KBI29" s="154"/>
      <c r="KBJ29" s="154"/>
      <c r="KBK29" s="154"/>
      <c r="KBL29" s="154"/>
      <c r="KBM29" s="154"/>
      <c r="KBN29" s="154"/>
      <c r="KBO29" s="154"/>
      <c r="KBP29" s="154"/>
      <c r="KBQ29" s="154"/>
      <c r="KBR29" s="154"/>
      <c r="KBS29" s="154"/>
      <c r="KBT29" s="154"/>
      <c r="KBU29" s="154"/>
      <c r="KBV29" s="154"/>
      <c r="KBW29" s="154"/>
      <c r="KBX29" s="154"/>
      <c r="KBY29" s="154"/>
      <c r="KBZ29" s="154"/>
      <c r="KCA29" s="154"/>
      <c r="KCB29" s="154"/>
      <c r="KCC29" s="154"/>
      <c r="KCD29" s="154"/>
      <c r="KCE29" s="154"/>
      <c r="KCF29" s="154"/>
      <c r="KCG29" s="154"/>
      <c r="KCH29" s="154"/>
      <c r="KCI29" s="154"/>
      <c r="KCJ29" s="154"/>
      <c r="KCK29" s="154"/>
      <c r="KCL29" s="154"/>
      <c r="KCM29" s="154"/>
      <c r="KCN29" s="154"/>
      <c r="KCO29" s="154"/>
      <c r="KCP29" s="154"/>
      <c r="KCQ29" s="154"/>
      <c r="KCR29" s="154"/>
      <c r="KCS29" s="154"/>
      <c r="KCT29" s="154"/>
      <c r="KCU29" s="154"/>
      <c r="KCV29" s="154"/>
      <c r="KCW29" s="154"/>
      <c r="KCX29" s="154"/>
      <c r="KCY29" s="154"/>
      <c r="KCZ29" s="154"/>
      <c r="KDA29" s="154"/>
      <c r="KDB29" s="154"/>
      <c r="KDC29" s="154"/>
      <c r="KDD29" s="154"/>
      <c r="KDE29" s="154"/>
      <c r="KDF29" s="154"/>
      <c r="KDG29" s="154"/>
      <c r="KDH29" s="154"/>
      <c r="KDI29" s="154"/>
      <c r="KDJ29" s="154"/>
      <c r="KDK29" s="154"/>
      <c r="KDL29" s="154"/>
      <c r="KDM29" s="154"/>
      <c r="KDN29" s="154"/>
      <c r="KDO29" s="154"/>
      <c r="KDP29" s="154"/>
      <c r="KDQ29" s="154"/>
      <c r="KDR29" s="154"/>
      <c r="KDS29" s="154"/>
      <c r="KDT29" s="154"/>
      <c r="KDU29" s="154"/>
      <c r="KDV29" s="154"/>
      <c r="KDW29" s="154"/>
      <c r="KDX29" s="154"/>
      <c r="KDY29" s="154"/>
      <c r="KDZ29" s="154"/>
      <c r="KEA29" s="154"/>
      <c r="KEB29" s="154"/>
      <c r="KEC29" s="154"/>
      <c r="KED29" s="154"/>
      <c r="KEE29" s="154"/>
      <c r="KEF29" s="154"/>
      <c r="KEG29" s="154"/>
      <c r="KEH29" s="154"/>
      <c r="KEI29" s="154"/>
      <c r="KEJ29" s="154"/>
      <c r="KEK29" s="154"/>
      <c r="KEL29" s="154"/>
      <c r="KEM29" s="154"/>
      <c r="KEN29" s="154"/>
      <c r="KEO29" s="154"/>
      <c r="KEP29" s="154"/>
      <c r="KEQ29" s="154"/>
      <c r="KER29" s="154"/>
      <c r="KES29" s="154"/>
      <c r="KET29" s="154"/>
      <c r="KEU29" s="154"/>
      <c r="KEV29" s="154"/>
      <c r="KEW29" s="154"/>
      <c r="KEX29" s="154"/>
      <c r="KEY29" s="154"/>
      <c r="KEZ29" s="154"/>
      <c r="KFA29" s="154"/>
      <c r="KFB29" s="154"/>
      <c r="KFC29" s="154"/>
      <c r="KFD29" s="154"/>
      <c r="KFE29" s="154"/>
      <c r="KFF29" s="154"/>
      <c r="KFG29" s="154"/>
      <c r="KFH29" s="154"/>
      <c r="KFI29" s="154"/>
      <c r="KFJ29" s="154"/>
      <c r="KFK29" s="154"/>
      <c r="KFL29" s="154"/>
      <c r="KFM29" s="154"/>
      <c r="KFN29" s="154"/>
      <c r="KFO29" s="154"/>
      <c r="KFP29" s="154"/>
      <c r="KFQ29" s="154"/>
      <c r="KFR29" s="154"/>
      <c r="KFS29" s="154"/>
      <c r="KFT29" s="154"/>
      <c r="KFU29" s="154"/>
      <c r="KFV29" s="154"/>
      <c r="KFW29" s="154"/>
      <c r="KFX29" s="154"/>
      <c r="KFY29" s="154"/>
      <c r="KFZ29" s="154"/>
      <c r="KGA29" s="154"/>
      <c r="KGB29" s="154"/>
      <c r="KGC29" s="154"/>
      <c r="KGD29" s="154"/>
      <c r="KGE29" s="154"/>
      <c r="KGF29" s="154"/>
      <c r="KGG29" s="154"/>
      <c r="KGH29" s="154"/>
      <c r="KGI29" s="154"/>
      <c r="KGJ29" s="154"/>
      <c r="KGK29" s="154"/>
      <c r="KGL29" s="154"/>
      <c r="KGM29" s="154"/>
      <c r="KGN29" s="154"/>
      <c r="KGO29" s="154"/>
      <c r="KGP29" s="154"/>
      <c r="KGQ29" s="154"/>
      <c r="KGR29" s="154"/>
      <c r="KGS29" s="154"/>
      <c r="KGT29" s="154"/>
      <c r="KGU29" s="154"/>
      <c r="KGV29" s="154"/>
      <c r="KGW29" s="154"/>
      <c r="KGX29" s="154"/>
      <c r="KGY29" s="154"/>
      <c r="KGZ29" s="154"/>
      <c r="KHA29" s="154"/>
      <c r="KHB29" s="154"/>
      <c r="KHC29" s="154"/>
      <c r="KHD29" s="154"/>
      <c r="KHE29" s="154"/>
      <c r="KHF29" s="154"/>
      <c r="KHG29" s="154"/>
      <c r="KHH29" s="154"/>
      <c r="KHI29" s="154"/>
      <c r="KHJ29" s="154"/>
      <c r="KHK29" s="154"/>
      <c r="KHL29" s="154"/>
      <c r="KHM29" s="154"/>
      <c r="KHN29" s="154"/>
      <c r="KHO29" s="154"/>
      <c r="KHP29" s="154"/>
      <c r="KHQ29" s="154"/>
      <c r="KHR29" s="154"/>
      <c r="KHS29" s="154"/>
      <c r="KHT29" s="154"/>
      <c r="KHU29" s="154"/>
      <c r="KHV29" s="154"/>
      <c r="KHW29" s="154"/>
      <c r="KHX29" s="154"/>
      <c r="KHY29" s="154"/>
      <c r="KHZ29" s="154"/>
      <c r="KIA29" s="154"/>
      <c r="KIB29" s="154"/>
      <c r="KIC29" s="154"/>
      <c r="KID29" s="154"/>
      <c r="KIE29" s="154"/>
      <c r="KIF29" s="154"/>
      <c r="KIG29" s="154"/>
      <c r="KIH29" s="154"/>
      <c r="KII29" s="154"/>
      <c r="KIJ29" s="154"/>
      <c r="KIK29" s="154"/>
      <c r="KIL29" s="154"/>
      <c r="KIM29" s="154"/>
      <c r="KIN29" s="154"/>
      <c r="KIO29" s="154"/>
      <c r="KIP29" s="154"/>
      <c r="KIQ29" s="154"/>
      <c r="KIR29" s="154"/>
      <c r="KIS29" s="154"/>
      <c r="KIT29" s="154"/>
      <c r="KIU29" s="154"/>
      <c r="KIV29" s="154"/>
      <c r="KIW29" s="154"/>
      <c r="KIX29" s="154"/>
      <c r="KIY29" s="154"/>
      <c r="KIZ29" s="154"/>
      <c r="KJA29" s="154"/>
      <c r="KJB29" s="154"/>
      <c r="KJC29" s="154"/>
      <c r="KJD29" s="154"/>
      <c r="KJE29" s="154"/>
      <c r="KJF29" s="154"/>
      <c r="KJG29" s="154"/>
      <c r="KJH29" s="154"/>
      <c r="KJI29" s="154"/>
      <c r="KJJ29" s="154"/>
      <c r="KJK29" s="154"/>
      <c r="KJL29" s="154"/>
      <c r="KJM29" s="154"/>
      <c r="KJN29" s="154"/>
      <c r="KJO29" s="154"/>
      <c r="KJP29" s="154"/>
      <c r="KJQ29" s="154"/>
      <c r="KJR29" s="154"/>
      <c r="KJS29" s="154"/>
      <c r="KJT29" s="154"/>
      <c r="KJU29" s="154"/>
      <c r="KJV29" s="154"/>
      <c r="KJW29" s="154"/>
      <c r="KJX29" s="154"/>
      <c r="KJY29" s="154"/>
      <c r="KJZ29" s="154"/>
      <c r="KKA29" s="154"/>
      <c r="KKB29" s="154"/>
      <c r="KKC29" s="154"/>
      <c r="KKD29" s="154"/>
      <c r="KKE29" s="154"/>
      <c r="KKF29" s="154"/>
      <c r="KKG29" s="154"/>
      <c r="KKH29" s="154"/>
      <c r="KKI29" s="154"/>
      <c r="KKJ29" s="154"/>
      <c r="KKK29" s="154"/>
      <c r="KKL29" s="154"/>
      <c r="KKM29" s="154"/>
      <c r="KKN29" s="154"/>
      <c r="KKO29" s="154"/>
      <c r="KKP29" s="154"/>
      <c r="KKQ29" s="154"/>
      <c r="KKR29" s="154"/>
      <c r="KKS29" s="154"/>
      <c r="KKT29" s="154"/>
      <c r="KKU29" s="154"/>
      <c r="KKV29" s="154"/>
      <c r="KKW29" s="154"/>
      <c r="KKX29" s="154"/>
      <c r="KKY29" s="154"/>
      <c r="KKZ29" s="154"/>
      <c r="KLA29" s="154"/>
      <c r="KLB29" s="154"/>
      <c r="KLC29" s="154"/>
      <c r="KLD29" s="154"/>
      <c r="KLE29" s="154"/>
      <c r="KLF29" s="154"/>
      <c r="KLG29" s="154"/>
      <c r="KLH29" s="154"/>
      <c r="KLI29" s="154"/>
      <c r="KLJ29" s="154"/>
      <c r="KLK29" s="154"/>
      <c r="KLL29" s="154"/>
      <c r="KLM29" s="154"/>
      <c r="KLN29" s="154"/>
      <c r="KLO29" s="154"/>
      <c r="KLP29" s="154"/>
      <c r="KLQ29" s="154"/>
      <c r="KLR29" s="154"/>
      <c r="KLS29" s="154"/>
      <c r="KLT29" s="154"/>
      <c r="KLU29" s="154"/>
      <c r="KLV29" s="154"/>
      <c r="KLW29" s="154"/>
      <c r="KLX29" s="154"/>
      <c r="KLY29" s="154"/>
      <c r="KLZ29" s="154"/>
      <c r="KMA29" s="154"/>
      <c r="KMB29" s="154"/>
      <c r="KMC29" s="154"/>
      <c r="KMD29" s="154"/>
      <c r="KME29" s="154"/>
      <c r="KMF29" s="154"/>
      <c r="KMG29" s="154"/>
      <c r="KMH29" s="154"/>
      <c r="KMI29" s="154"/>
      <c r="KMJ29" s="154"/>
      <c r="KMK29" s="154"/>
      <c r="KML29" s="154"/>
      <c r="KMM29" s="154"/>
      <c r="KMN29" s="154"/>
      <c r="KMO29" s="154"/>
      <c r="KMP29" s="154"/>
      <c r="KMQ29" s="154"/>
      <c r="KMR29" s="154"/>
      <c r="KMS29" s="154"/>
      <c r="KMT29" s="154"/>
      <c r="KMU29" s="154"/>
      <c r="KMV29" s="154"/>
      <c r="KMW29" s="154"/>
      <c r="KMX29" s="154"/>
      <c r="KMY29" s="154"/>
      <c r="KMZ29" s="154"/>
      <c r="KNA29" s="154"/>
      <c r="KNB29" s="154"/>
      <c r="KNC29" s="154"/>
      <c r="KND29" s="154"/>
      <c r="KNE29" s="154"/>
      <c r="KNF29" s="154"/>
      <c r="KNG29" s="154"/>
      <c r="KNH29" s="154"/>
      <c r="KNI29" s="154"/>
      <c r="KNJ29" s="154"/>
      <c r="KNK29" s="154"/>
      <c r="KNL29" s="154"/>
      <c r="KNM29" s="154"/>
      <c r="KNN29" s="154"/>
      <c r="KNO29" s="154"/>
      <c r="KNP29" s="154"/>
      <c r="KNQ29" s="154"/>
      <c r="KNR29" s="154"/>
      <c r="KNS29" s="154"/>
      <c r="KNT29" s="154"/>
      <c r="KNU29" s="154"/>
      <c r="KNV29" s="154"/>
      <c r="KNW29" s="154"/>
      <c r="KNX29" s="154"/>
      <c r="KNY29" s="154"/>
      <c r="KNZ29" s="154"/>
      <c r="KOA29" s="154"/>
      <c r="KOB29" s="154"/>
      <c r="KOC29" s="154"/>
      <c r="KOD29" s="154"/>
      <c r="KOE29" s="154"/>
      <c r="KOF29" s="154"/>
      <c r="KOG29" s="154"/>
      <c r="KOH29" s="154"/>
      <c r="KOI29" s="154"/>
      <c r="KOJ29" s="154"/>
      <c r="KOK29" s="154"/>
      <c r="KOL29" s="154"/>
      <c r="KOM29" s="154"/>
      <c r="KON29" s="154"/>
      <c r="KOO29" s="154"/>
      <c r="KOP29" s="154"/>
      <c r="KOQ29" s="154"/>
      <c r="KOR29" s="154"/>
      <c r="KOS29" s="154"/>
      <c r="KOT29" s="154"/>
      <c r="KOU29" s="154"/>
      <c r="KOV29" s="154"/>
      <c r="KOW29" s="154"/>
      <c r="KOX29" s="154"/>
      <c r="KOY29" s="154"/>
      <c r="KOZ29" s="154"/>
      <c r="KPA29" s="154"/>
      <c r="KPB29" s="154"/>
      <c r="KPC29" s="154"/>
      <c r="KPD29" s="154"/>
      <c r="KPE29" s="154"/>
      <c r="KPF29" s="154"/>
      <c r="KPG29" s="154"/>
      <c r="KPH29" s="154"/>
      <c r="KPI29" s="154"/>
      <c r="KPJ29" s="154"/>
      <c r="KPK29" s="154"/>
      <c r="KPL29" s="154"/>
      <c r="KPM29" s="154"/>
      <c r="KPN29" s="154"/>
      <c r="KPO29" s="154"/>
      <c r="KPP29" s="154"/>
      <c r="KPQ29" s="154"/>
      <c r="KPR29" s="154"/>
      <c r="KPS29" s="154"/>
      <c r="KPT29" s="154"/>
      <c r="KPU29" s="154"/>
      <c r="KPV29" s="154"/>
      <c r="KPW29" s="154"/>
      <c r="KPX29" s="154"/>
      <c r="KPY29" s="154"/>
      <c r="KPZ29" s="154"/>
      <c r="KQA29" s="154"/>
      <c r="KQB29" s="154"/>
      <c r="KQC29" s="154"/>
      <c r="KQD29" s="154"/>
      <c r="KQE29" s="154"/>
      <c r="KQF29" s="154"/>
      <c r="KQG29" s="154"/>
      <c r="KQH29" s="154"/>
      <c r="KQI29" s="154"/>
      <c r="KQJ29" s="154"/>
      <c r="KQK29" s="154"/>
      <c r="KQL29" s="154"/>
      <c r="KQM29" s="154"/>
      <c r="KQN29" s="154"/>
      <c r="KQO29" s="154"/>
      <c r="KQP29" s="154"/>
      <c r="KQQ29" s="154"/>
      <c r="KQR29" s="154"/>
      <c r="KQS29" s="154"/>
      <c r="KQT29" s="154"/>
      <c r="KQU29" s="154"/>
      <c r="KQV29" s="154"/>
      <c r="KQW29" s="154"/>
      <c r="KQX29" s="154"/>
      <c r="KQY29" s="154"/>
      <c r="KQZ29" s="154"/>
      <c r="KRA29" s="154"/>
      <c r="KRB29" s="154"/>
      <c r="KRC29" s="154"/>
      <c r="KRD29" s="154"/>
      <c r="KRE29" s="154"/>
      <c r="KRF29" s="154"/>
      <c r="KRG29" s="154"/>
      <c r="KRH29" s="154"/>
      <c r="KRI29" s="154"/>
      <c r="KRJ29" s="154"/>
      <c r="KRK29" s="154"/>
      <c r="KRL29" s="154"/>
      <c r="KRM29" s="154"/>
      <c r="KRN29" s="154"/>
      <c r="KRO29" s="154"/>
      <c r="KRP29" s="154"/>
      <c r="KRQ29" s="154"/>
      <c r="KRR29" s="154"/>
      <c r="KRS29" s="154"/>
      <c r="KRT29" s="154"/>
      <c r="KRU29" s="154"/>
      <c r="KRV29" s="154"/>
      <c r="KRW29" s="154"/>
      <c r="KRX29" s="154"/>
      <c r="KRY29" s="154"/>
      <c r="KRZ29" s="154"/>
      <c r="KSA29" s="154"/>
      <c r="KSB29" s="154"/>
      <c r="KSC29" s="154"/>
      <c r="KSD29" s="154"/>
      <c r="KSE29" s="154"/>
      <c r="KSF29" s="154"/>
      <c r="KSG29" s="154"/>
      <c r="KSH29" s="154"/>
      <c r="KSI29" s="154"/>
      <c r="KSJ29" s="154"/>
      <c r="KSK29" s="154"/>
      <c r="KSL29" s="154"/>
      <c r="KSM29" s="154"/>
      <c r="KSN29" s="154"/>
      <c r="KSO29" s="154"/>
      <c r="KSP29" s="154"/>
      <c r="KSQ29" s="154"/>
      <c r="KSR29" s="154"/>
      <c r="KSS29" s="154"/>
      <c r="KST29" s="154"/>
      <c r="KSU29" s="154"/>
      <c r="KSV29" s="154"/>
      <c r="KSW29" s="154"/>
      <c r="KSX29" s="154"/>
      <c r="KSY29" s="154"/>
      <c r="KSZ29" s="154"/>
      <c r="KTA29" s="154"/>
      <c r="KTB29" s="154"/>
      <c r="KTC29" s="154"/>
      <c r="KTD29" s="154"/>
      <c r="KTE29" s="154"/>
      <c r="KTF29" s="154"/>
      <c r="KTG29" s="154"/>
      <c r="KTH29" s="154"/>
      <c r="KTI29" s="154"/>
      <c r="KTJ29" s="154"/>
      <c r="KTK29" s="154"/>
      <c r="KTL29" s="154"/>
      <c r="KTM29" s="154"/>
      <c r="KTN29" s="154"/>
      <c r="KTO29" s="154"/>
      <c r="KTP29" s="154"/>
      <c r="KTQ29" s="154"/>
      <c r="KTR29" s="154"/>
      <c r="KTS29" s="154"/>
      <c r="KTT29" s="154"/>
      <c r="KTU29" s="154"/>
      <c r="KTV29" s="154"/>
      <c r="KTW29" s="154"/>
      <c r="KTX29" s="154"/>
      <c r="KTY29" s="154"/>
      <c r="KTZ29" s="154"/>
      <c r="KUA29" s="154"/>
      <c r="KUB29" s="154"/>
      <c r="KUC29" s="154"/>
      <c r="KUD29" s="154"/>
      <c r="KUE29" s="154"/>
      <c r="KUF29" s="154"/>
      <c r="KUG29" s="154"/>
      <c r="KUH29" s="154"/>
      <c r="KUI29" s="154"/>
      <c r="KUJ29" s="154"/>
      <c r="KUK29" s="154"/>
      <c r="KUL29" s="154"/>
      <c r="KUM29" s="154"/>
      <c r="KUN29" s="154"/>
      <c r="KUO29" s="154"/>
      <c r="KUP29" s="154"/>
      <c r="KUQ29" s="154"/>
      <c r="KUR29" s="154"/>
      <c r="KUS29" s="154"/>
      <c r="KUT29" s="154"/>
      <c r="KUU29" s="154"/>
      <c r="KUV29" s="154"/>
      <c r="KUW29" s="154"/>
      <c r="KUX29" s="154"/>
      <c r="KUY29" s="154"/>
      <c r="KUZ29" s="154"/>
      <c r="KVA29" s="154"/>
      <c r="KVB29" s="154"/>
      <c r="KVC29" s="154"/>
      <c r="KVD29" s="154"/>
      <c r="KVE29" s="154"/>
      <c r="KVF29" s="154"/>
      <c r="KVG29" s="154"/>
      <c r="KVH29" s="154"/>
      <c r="KVI29" s="154"/>
      <c r="KVJ29" s="154"/>
      <c r="KVK29" s="154"/>
      <c r="KVL29" s="154"/>
      <c r="KVM29" s="154"/>
      <c r="KVN29" s="154"/>
      <c r="KVO29" s="154"/>
      <c r="KVP29" s="154"/>
      <c r="KVQ29" s="154"/>
      <c r="KVR29" s="154"/>
      <c r="KVS29" s="154"/>
      <c r="KVT29" s="154"/>
      <c r="KVU29" s="154"/>
      <c r="KVV29" s="154"/>
      <c r="KVW29" s="154"/>
      <c r="KVX29" s="154"/>
      <c r="KVY29" s="154"/>
      <c r="KVZ29" s="154"/>
      <c r="KWA29" s="154"/>
      <c r="KWB29" s="154"/>
      <c r="KWC29" s="154"/>
      <c r="KWD29" s="154"/>
      <c r="KWE29" s="154"/>
      <c r="KWF29" s="154"/>
      <c r="KWG29" s="154"/>
      <c r="KWH29" s="154"/>
      <c r="KWI29" s="154"/>
      <c r="KWJ29" s="154"/>
      <c r="KWK29" s="154"/>
      <c r="KWL29" s="154"/>
      <c r="KWM29" s="154"/>
      <c r="KWN29" s="154"/>
      <c r="KWO29" s="154"/>
      <c r="KWP29" s="154"/>
      <c r="KWQ29" s="154"/>
      <c r="KWR29" s="154"/>
      <c r="KWS29" s="154"/>
      <c r="KWT29" s="154"/>
      <c r="KWU29" s="154"/>
      <c r="KWV29" s="154"/>
      <c r="KWW29" s="154"/>
      <c r="KWX29" s="154"/>
      <c r="KWY29" s="154"/>
      <c r="KWZ29" s="154"/>
      <c r="KXA29" s="154"/>
      <c r="KXB29" s="154"/>
      <c r="KXC29" s="154"/>
      <c r="KXD29" s="154"/>
      <c r="KXE29" s="154"/>
      <c r="KXF29" s="154"/>
      <c r="KXG29" s="154"/>
      <c r="KXH29" s="154"/>
      <c r="KXI29" s="154"/>
      <c r="KXJ29" s="154"/>
      <c r="KXK29" s="154"/>
      <c r="KXL29" s="154"/>
      <c r="KXM29" s="154"/>
      <c r="KXN29" s="154"/>
      <c r="KXO29" s="154"/>
      <c r="KXP29" s="154"/>
      <c r="KXQ29" s="154"/>
      <c r="KXR29" s="154"/>
      <c r="KXS29" s="154"/>
      <c r="KXT29" s="154"/>
      <c r="KXU29" s="154"/>
      <c r="KXV29" s="154"/>
      <c r="KXW29" s="154"/>
      <c r="KXX29" s="154"/>
      <c r="KXY29" s="154"/>
      <c r="KXZ29" s="154"/>
      <c r="KYA29" s="154"/>
      <c r="KYB29" s="154"/>
      <c r="KYC29" s="154"/>
      <c r="KYD29" s="154"/>
      <c r="KYE29" s="154"/>
      <c r="KYF29" s="154"/>
      <c r="KYG29" s="154"/>
      <c r="KYH29" s="154"/>
      <c r="KYI29" s="154"/>
      <c r="KYJ29" s="154"/>
      <c r="KYK29" s="154"/>
      <c r="KYL29" s="154"/>
      <c r="KYM29" s="154"/>
      <c r="KYN29" s="154"/>
      <c r="KYO29" s="154"/>
      <c r="KYP29" s="154"/>
      <c r="KYQ29" s="154"/>
      <c r="KYR29" s="154"/>
      <c r="KYS29" s="154"/>
      <c r="KYT29" s="154"/>
      <c r="KYU29" s="154"/>
      <c r="KYV29" s="154"/>
      <c r="KYW29" s="154"/>
      <c r="KYX29" s="154"/>
      <c r="KYY29" s="154"/>
      <c r="KYZ29" s="154"/>
      <c r="KZA29" s="154"/>
      <c r="KZB29" s="154"/>
      <c r="KZC29" s="154"/>
      <c r="KZD29" s="154"/>
      <c r="KZE29" s="154"/>
      <c r="KZF29" s="154"/>
      <c r="KZG29" s="154"/>
      <c r="KZH29" s="154"/>
      <c r="KZI29" s="154"/>
      <c r="KZJ29" s="154"/>
      <c r="KZK29" s="154"/>
      <c r="KZL29" s="154"/>
      <c r="KZM29" s="154"/>
      <c r="KZN29" s="154"/>
      <c r="KZO29" s="154"/>
      <c r="KZP29" s="154"/>
      <c r="KZQ29" s="154"/>
      <c r="KZR29" s="154"/>
      <c r="KZS29" s="154"/>
      <c r="KZT29" s="154"/>
      <c r="KZU29" s="154"/>
      <c r="KZV29" s="154"/>
      <c r="KZW29" s="154"/>
      <c r="KZX29" s="154"/>
      <c r="KZY29" s="154"/>
      <c r="KZZ29" s="154"/>
      <c r="LAA29" s="154"/>
      <c r="LAB29" s="154"/>
      <c r="LAC29" s="154"/>
      <c r="LAD29" s="154"/>
      <c r="LAE29" s="154"/>
      <c r="LAF29" s="154"/>
      <c r="LAG29" s="154"/>
      <c r="LAH29" s="154"/>
      <c r="LAI29" s="154"/>
      <c r="LAJ29" s="154"/>
      <c r="LAK29" s="154"/>
      <c r="LAL29" s="154"/>
      <c r="LAM29" s="154"/>
      <c r="LAN29" s="154"/>
      <c r="LAO29" s="154"/>
      <c r="LAP29" s="154"/>
      <c r="LAQ29" s="154"/>
      <c r="LAR29" s="154"/>
      <c r="LAS29" s="154"/>
      <c r="LAT29" s="154"/>
      <c r="LAU29" s="154"/>
      <c r="LAV29" s="154"/>
      <c r="LAW29" s="154"/>
      <c r="LAX29" s="154"/>
      <c r="LAY29" s="154"/>
      <c r="LAZ29" s="154"/>
      <c r="LBA29" s="154"/>
      <c r="LBB29" s="154"/>
      <c r="LBC29" s="154"/>
      <c r="LBD29" s="154"/>
      <c r="LBE29" s="154"/>
      <c r="LBF29" s="154"/>
      <c r="LBG29" s="154"/>
      <c r="LBH29" s="154"/>
      <c r="LBI29" s="154"/>
      <c r="LBJ29" s="154"/>
      <c r="LBK29" s="154"/>
      <c r="LBL29" s="154"/>
      <c r="LBM29" s="154"/>
      <c r="LBN29" s="154"/>
      <c r="LBO29" s="154"/>
      <c r="LBP29" s="154"/>
      <c r="LBQ29" s="154"/>
      <c r="LBR29" s="154"/>
      <c r="LBS29" s="154"/>
      <c r="LBT29" s="154"/>
      <c r="LBU29" s="154"/>
      <c r="LBV29" s="154"/>
      <c r="LBW29" s="154"/>
      <c r="LBX29" s="154"/>
      <c r="LBY29" s="154"/>
      <c r="LBZ29" s="154"/>
      <c r="LCA29" s="154"/>
      <c r="LCB29" s="154"/>
      <c r="LCC29" s="154"/>
      <c r="LCD29" s="154"/>
      <c r="LCE29" s="154"/>
      <c r="LCF29" s="154"/>
      <c r="LCG29" s="154"/>
      <c r="LCH29" s="154"/>
      <c r="LCI29" s="154"/>
      <c r="LCJ29" s="154"/>
      <c r="LCK29" s="154"/>
      <c r="LCL29" s="154"/>
      <c r="LCM29" s="154"/>
      <c r="LCN29" s="154"/>
      <c r="LCO29" s="154"/>
      <c r="LCP29" s="154"/>
      <c r="LCQ29" s="154"/>
      <c r="LCR29" s="154"/>
      <c r="LCS29" s="154"/>
      <c r="LCT29" s="154"/>
      <c r="LCU29" s="154"/>
      <c r="LCV29" s="154"/>
      <c r="LCW29" s="154"/>
      <c r="LCX29" s="154"/>
      <c r="LCY29" s="154"/>
      <c r="LCZ29" s="154"/>
      <c r="LDA29" s="154"/>
      <c r="LDB29" s="154"/>
      <c r="LDC29" s="154"/>
      <c r="LDD29" s="154"/>
      <c r="LDE29" s="154"/>
      <c r="LDF29" s="154"/>
      <c r="LDG29" s="154"/>
      <c r="LDH29" s="154"/>
      <c r="LDI29" s="154"/>
      <c r="LDJ29" s="154"/>
      <c r="LDK29" s="154"/>
      <c r="LDL29" s="154"/>
      <c r="LDM29" s="154"/>
      <c r="LDN29" s="154"/>
      <c r="LDO29" s="154"/>
      <c r="LDP29" s="154"/>
      <c r="LDQ29" s="154"/>
      <c r="LDR29" s="154"/>
      <c r="LDS29" s="154"/>
      <c r="LDT29" s="154"/>
      <c r="LDU29" s="154"/>
      <c r="LDV29" s="154"/>
      <c r="LDW29" s="154"/>
      <c r="LDX29" s="154"/>
      <c r="LDY29" s="154"/>
      <c r="LDZ29" s="154"/>
      <c r="LEA29" s="154"/>
      <c r="LEB29" s="154"/>
      <c r="LEC29" s="154"/>
      <c r="LED29" s="154"/>
      <c r="LEE29" s="154"/>
      <c r="LEF29" s="154"/>
      <c r="LEG29" s="154"/>
      <c r="LEH29" s="154"/>
      <c r="LEI29" s="154"/>
      <c r="LEJ29" s="154"/>
      <c r="LEK29" s="154"/>
      <c r="LEL29" s="154"/>
      <c r="LEM29" s="154"/>
      <c r="LEN29" s="154"/>
      <c r="LEO29" s="154"/>
      <c r="LEP29" s="154"/>
      <c r="LEQ29" s="154"/>
      <c r="LER29" s="154"/>
      <c r="LES29" s="154"/>
      <c r="LET29" s="154"/>
      <c r="LEU29" s="154"/>
      <c r="LEV29" s="154"/>
      <c r="LEW29" s="154"/>
      <c r="LEX29" s="154"/>
      <c r="LEY29" s="154"/>
      <c r="LEZ29" s="154"/>
      <c r="LFA29" s="154"/>
      <c r="LFB29" s="154"/>
      <c r="LFC29" s="154"/>
      <c r="LFD29" s="154"/>
      <c r="LFE29" s="154"/>
      <c r="LFF29" s="154"/>
      <c r="LFG29" s="154"/>
      <c r="LFH29" s="154"/>
      <c r="LFI29" s="154"/>
      <c r="LFJ29" s="154"/>
      <c r="LFK29" s="154"/>
      <c r="LFL29" s="154"/>
      <c r="LFM29" s="154"/>
      <c r="LFN29" s="154"/>
      <c r="LFO29" s="154"/>
      <c r="LFP29" s="154"/>
      <c r="LFQ29" s="154"/>
      <c r="LFR29" s="154"/>
      <c r="LFS29" s="154"/>
      <c r="LFT29" s="154"/>
      <c r="LFU29" s="154"/>
      <c r="LFV29" s="154"/>
      <c r="LFW29" s="154"/>
      <c r="LFX29" s="154"/>
      <c r="LFY29" s="154"/>
      <c r="LFZ29" s="154"/>
      <c r="LGA29" s="154"/>
      <c r="LGB29" s="154"/>
      <c r="LGC29" s="154"/>
      <c r="LGD29" s="154"/>
      <c r="LGE29" s="154"/>
      <c r="LGF29" s="154"/>
      <c r="LGG29" s="154"/>
      <c r="LGH29" s="154"/>
      <c r="LGI29" s="154"/>
      <c r="LGJ29" s="154"/>
      <c r="LGK29" s="154"/>
      <c r="LGL29" s="154"/>
      <c r="LGM29" s="154"/>
      <c r="LGN29" s="154"/>
      <c r="LGO29" s="154"/>
      <c r="LGP29" s="154"/>
      <c r="LGQ29" s="154"/>
      <c r="LGR29" s="154"/>
      <c r="LGS29" s="154"/>
      <c r="LGT29" s="154"/>
      <c r="LGU29" s="154"/>
      <c r="LGV29" s="154"/>
      <c r="LGW29" s="154"/>
      <c r="LGX29" s="154"/>
      <c r="LGY29" s="154"/>
      <c r="LGZ29" s="154"/>
      <c r="LHA29" s="154"/>
      <c r="LHB29" s="154"/>
      <c r="LHC29" s="154"/>
      <c r="LHD29" s="154"/>
      <c r="LHE29" s="154"/>
      <c r="LHF29" s="154"/>
      <c r="LHG29" s="154"/>
      <c r="LHH29" s="154"/>
      <c r="LHI29" s="154"/>
      <c r="LHJ29" s="154"/>
      <c r="LHK29" s="154"/>
      <c r="LHL29" s="154"/>
      <c r="LHM29" s="154"/>
      <c r="LHN29" s="154"/>
      <c r="LHO29" s="154"/>
      <c r="LHP29" s="154"/>
      <c r="LHQ29" s="154"/>
      <c r="LHR29" s="154"/>
      <c r="LHS29" s="154"/>
      <c r="LHT29" s="154"/>
      <c r="LHU29" s="154"/>
      <c r="LHV29" s="154"/>
      <c r="LHW29" s="154"/>
      <c r="LHX29" s="154"/>
      <c r="LHY29" s="154"/>
      <c r="LHZ29" s="154"/>
      <c r="LIA29" s="154"/>
      <c r="LIB29" s="154"/>
      <c r="LIC29" s="154"/>
      <c r="LID29" s="154"/>
      <c r="LIE29" s="154"/>
      <c r="LIF29" s="154"/>
      <c r="LIG29" s="154"/>
      <c r="LIH29" s="154"/>
      <c r="LII29" s="154"/>
      <c r="LIJ29" s="154"/>
      <c r="LIK29" s="154"/>
      <c r="LIL29" s="154"/>
      <c r="LIM29" s="154"/>
      <c r="LIN29" s="154"/>
      <c r="LIO29" s="154"/>
      <c r="LIP29" s="154"/>
      <c r="LIQ29" s="154"/>
      <c r="LIR29" s="154"/>
      <c r="LIS29" s="154"/>
      <c r="LIT29" s="154"/>
      <c r="LIU29" s="154"/>
      <c r="LIV29" s="154"/>
      <c r="LIW29" s="154"/>
      <c r="LIX29" s="154"/>
      <c r="LIY29" s="154"/>
      <c r="LIZ29" s="154"/>
      <c r="LJA29" s="154"/>
      <c r="LJB29" s="154"/>
      <c r="LJC29" s="154"/>
      <c r="LJD29" s="154"/>
      <c r="LJE29" s="154"/>
      <c r="LJF29" s="154"/>
      <c r="LJG29" s="154"/>
      <c r="LJH29" s="154"/>
      <c r="LJI29" s="154"/>
      <c r="LJJ29" s="154"/>
      <c r="LJK29" s="154"/>
      <c r="LJL29" s="154"/>
      <c r="LJM29" s="154"/>
      <c r="LJN29" s="154"/>
      <c r="LJO29" s="154"/>
      <c r="LJP29" s="154"/>
      <c r="LJQ29" s="154"/>
      <c r="LJR29" s="154"/>
      <c r="LJS29" s="154"/>
      <c r="LJT29" s="154"/>
      <c r="LJU29" s="154"/>
      <c r="LJV29" s="154"/>
      <c r="LJW29" s="154"/>
      <c r="LJX29" s="154"/>
      <c r="LJY29" s="154"/>
      <c r="LJZ29" s="154"/>
      <c r="LKA29" s="154"/>
      <c r="LKB29" s="154"/>
      <c r="LKC29" s="154"/>
      <c r="LKD29" s="154"/>
      <c r="LKE29" s="154"/>
      <c r="LKF29" s="154"/>
      <c r="LKG29" s="154"/>
      <c r="LKH29" s="154"/>
      <c r="LKI29" s="154"/>
      <c r="LKJ29" s="154"/>
      <c r="LKK29" s="154"/>
      <c r="LKL29" s="154"/>
      <c r="LKM29" s="154"/>
      <c r="LKN29" s="154"/>
      <c r="LKO29" s="154"/>
      <c r="LKP29" s="154"/>
      <c r="LKQ29" s="154"/>
      <c r="LKR29" s="154"/>
      <c r="LKS29" s="154"/>
      <c r="LKT29" s="154"/>
      <c r="LKU29" s="154"/>
      <c r="LKV29" s="154"/>
      <c r="LKW29" s="154"/>
      <c r="LKX29" s="154"/>
      <c r="LKY29" s="154"/>
      <c r="LKZ29" s="154"/>
      <c r="LLA29" s="154"/>
      <c r="LLB29" s="154"/>
      <c r="LLC29" s="154"/>
      <c r="LLD29" s="154"/>
      <c r="LLE29" s="154"/>
      <c r="LLF29" s="154"/>
      <c r="LLG29" s="154"/>
      <c r="LLH29" s="154"/>
      <c r="LLI29" s="154"/>
      <c r="LLJ29" s="154"/>
      <c r="LLK29" s="154"/>
      <c r="LLL29" s="154"/>
      <c r="LLM29" s="154"/>
      <c r="LLN29" s="154"/>
      <c r="LLO29" s="154"/>
      <c r="LLP29" s="154"/>
      <c r="LLQ29" s="154"/>
      <c r="LLR29" s="154"/>
      <c r="LLS29" s="154"/>
      <c r="LLT29" s="154"/>
      <c r="LLU29" s="154"/>
      <c r="LLV29" s="154"/>
      <c r="LLW29" s="154"/>
      <c r="LLX29" s="154"/>
      <c r="LLY29" s="154"/>
      <c r="LLZ29" s="154"/>
      <c r="LMA29" s="154"/>
      <c r="LMB29" s="154"/>
      <c r="LMC29" s="154"/>
      <c r="LMD29" s="154"/>
      <c r="LME29" s="154"/>
      <c r="LMF29" s="154"/>
      <c r="LMG29" s="154"/>
      <c r="LMH29" s="154"/>
      <c r="LMI29" s="154"/>
      <c r="LMJ29" s="154"/>
      <c r="LMK29" s="154"/>
      <c r="LML29" s="154"/>
      <c r="LMM29" s="154"/>
      <c r="LMN29" s="154"/>
      <c r="LMO29" s="154"/>
      <c r="LMP29" s="154"/>
      <c r="LMQ29" s="154"/>
      <c r="LMR29" s="154"/>
      <c r="LMS29" s="154"/>
      <c r="LMT29" s="154"/>
      <c r="LMU29" s="154"/>
      <c r="LMV29" s="154"/>
      <c r="LMW29" s="154"/>
      <c r="LMX29" s="154"/>
      <c r="LMY29" s="154"/>
      <c r="LMZ29" s="154"/>
      <c r="LNA29" s="154"/>
      <c r="LNB29" s="154"/>
      <c r="LNC29" s="154"/>
      <c r="LND29" s="154"/>
      <c r="LNE29" s="154"/>
      <c r="LNF29" s="154"/>
      <c r="LNG29" s="154"/>
      <c r="LNH29" s="154"/>
      <c r="LNI29" s="154"/>
      <c r="LNJ29" s="154"/>
      <c r="LNK29" s="154"/>
      <c r="LNL29" s="154"/>
      <c r="LNM29" s="154"/>
      <c r="LNN29" s="154"/>
      <c r="LNO29" s="154"/>
      <c r="LNP29" s="154"/>
      <c r="LNQ29" s="154"/>
      <c r="LNR29" s="154"/>
      <c r="LNS29" s="154"/>
      <c r="LNT29" s="154"/>
      <c r="LNU29" s="154"/>
      <c r="LNV29" s="154"/>
      <c r="LNW29" s="154"/>
      <c r="LNX29" s="154"/>
      <c r="LNY29" s="154"/>
      <c r="LNZ29" s="154"/>
      <c r="LOA29" s="154"/>
      <c r="LOB29" s="154"/>
      <c r="LOC29" s="154"/>
      <c r="LOD29" s="154"/>
      <c r="LOE29" s="154"/>
      <c r="LOF29" s="154"/>
      <c r="LOG29" s="154"/>
      <c r="LOH29" s="154"/>
      <c r="LOI29" s="154"/>
      <c r="LOJ29" s="154"/>
      <c r="LOK29" s="154"/>
      <c r="LOL29" s="154"/>
      <c r="LOM29" s="154"/>
      <c r="LON29" s="154"/>
      <c r="LOO29" s="154"/>
      <c r="LOP29" s="154"/>
      <c r="LOQ29" s="154"/>
      <c r="LOR29" s="154"/>
      <c r="LOS29" s="154"/>
      <c r="LOT29" s="154"/>
      <c r="LOU29" s="154"/>
      <c r="LOV29" s="154"/>
      <c r="LOW29" s="154"/>
      <c r="LOX29" s="154"/>
      <c r="LOY29" s="154"/>
      <c r="LOZ29" s="154"/>
      <c r="LPA29" s="154"/>
      <c r="LPB29" s="154"/>
      <c r="LPC29" s="154"/>
      <c r="LPD29" s="154"/>
      <c r="LPE29" s="154"/>
      <c r="LPF29" s="154"/>
      <c r="LPG29" s="154"/>
      <c r="LPH29" s="154"/>
      <c r="LPI29" s="154"/>
      <c r="LPJ29" s="154"/>
      <c r="LPK29" s="154"/>
      <c r="LPL29" s="154"/>
      <c r="LPM29" s="154"/>
      <c r="LPN29" s="154"/>
      <c r="LPO29" s="154"/>
      <c r="LPP29" s="154"/>
      <c r="LPQ29" s="154"/>
      <c r="LPR29" s="154"/>
      <c r="LPS29" s="154"/>
      <c r="LPT29" s="154"/>
      <c r="LPU29" s="154"/>
      <c r="LPV29" s="154"/>
      <c r="LPW29" s="154"/>
      <c r="LPX29" s="154"/>
      <c r="LPY29" s="154"/>
      <c r="LPZ29" s="154"/>
      <c r="LQA29" s="154"/>
      <c r="LQB29" s="154"/>
      <c r="LQC29" s="154"/>
      <c r="LQD29" s="154"/>
      <c r="LQE29" s="154"/>
      <c r="LQF29" s="154"/>
      <c r="LQG29" s="154"/>
      <c r="LQH29" s="154"/>
      <c r="LQI29" s="154"/>
      <c r="LQJ29" s="154"/>
      <c r="LQK29" s="154"/>
      <c r="LQL29" s="154"/>
      <c r="LQM29" s="154"/>
      <c r="LQN29" s="154"/>
      <c r="LQO29" s="154"/>
      <c r="LQP29" s="154"/>
      <c r="LQQ29" s="154"/>
      <c r="LQR29" s="154"/>
      <c r="LQS29" s="154"/>
      <c r="LQT29" s="154"/>
      <c r="LQU29" s="154"/>
      <c r="LQV29" s="154"/>
      <c r="LQW29" s="154"/>
      <c r="LQX29" s="154"/>
      <c r="LQY29" s="154"/>
      <c r="LQZ29" s="154"/>
      <c r="LRA29" s="154"/>
      <c r="LRB29" s="154"/>
      <c r="LRC29" s="154"/>
      <c r="LRD29" s="154"/>
      <c r="LRE29" s="154"/>
      <c r="LRF29" s="154"/>
      <c r="LRG29" s="154"/>
      <c r="LRH29" s="154"/>
      <c r="LRI29" s="154"/>
      <c r="LRJ29" s="154"/>
      <c r="LRK29" s="154"/>
      <c r="LRL29" s="154"/>
      <c r="LRM29" s="154"/>
      <c r="LRN29" s="154"/>
      <c r="LRO29" s="154"/>
      <c r="LRP29" s="154"/>
      <c r="LRQ29" s="154"/>
      <c r="LRR29" s="154"/>
      <c r="LRS29" s="154"/>
      <c r="LRT29" s="154"/>
      <c r="LRU29" s="154"/>
      <c r="LRV29" s="154"/>
      <c r="LRW29" s="154"/>
      <c r="LRX29" s="154"/>
      <c r="LRY29" s="154"/>
      <c r="LRZ29" s="154"/>
      <c r="LSA29" s="154"/>
      <c r="LSB29" s="154"/>
      <c r="LSC29" s="154"/>
      <c r="LSD29" s="154"/>
      <c r="LSE29" s="154"/>
      <c r="LSF29" s="154"/>
      <c r="LSG29" s="154"/>
      <c r="LSH29" s="154"/>
      <c r="LSI29" s="154"/>
      <c r="LSJ29" s="154"/>
      <c r="LSK29" s="154"/>
      <c r="LSL29" s="154"/>
      <c r="LSM29" s="154"/>
      <c r="LSN29" s="154"/>
      <c r="LSO29" s="154"/>
      <c r="LSP29" s="154"/>
      <c r="LSQ29" s="154"/>
      <c r="LSR29" s="154"/>
      <c r="LSS29" s="154"/>
      <c r="LST29" s="154"/>
      <c r="LSU29" s="154"/>
      <c r="LSV29" s="154"/>
      <c r="LSW29" s="154"/>
      <c r="LSX29" s="154"/>
      <c r="LSY29" s="154"/>
      <c r="LSZ29" s="154"/>
      <c r="LTA29" s="154"/>
      <c r="LTB29" s="154"/>
      <c r="LTC29" s="154"/>
      <c r="LTD29" s="154"/>
      <c r="LTE29" s="154"/>
      <c r="LTF29" s="154"/>
      <c r="LTG29" s="154"/>
      <c r="LTH29" s="154"/>
      <c r="LTI29" s="154"/>
      <c r="LTJ29" s="154"/>
      <c r="LTK29" s="154"/>
      <c r="LTL29" s="154"/>
      <c r="LTM29" s="154"/>
      <c r="LTN29" s="154"/>
      <c r="LTO29" s="154"/>
      <c r="LTP29" s="154"/>
      <c r="LTQ29" s="154"/>
      <c r="LTR29" s="154"/>
      <c r="LTS29" s="154"/>
      <c r="LTT29" s="154"/>
      <c r="LTU29" s="154"/>
      <c r="LTV29" s="154"/>
      <c r="LTW29" s="154"/>
      <c r="LTX29" s="154"/>
      <c r="LTY29" s="154"/>
      <c r="LTZ29" s="154"/>
      <c r="LUA29" s="154"/>
      <c r="LUB29" s="154"/>
      <c r="LUC29" s="154"/>
      <c r="LUD29" s="154"/>
      <c r="LUE29" s="154"/>
      <c r="LUF29" s="154"/>
      <c r="LUG29" s="154"/>
      <c r="LUH29" s="154"/>
      <c r="LUI29" s="154"/>
      <c r="LUJ29" s="154"/>
      <c r="LUK29" s="154"/>
      <c r="LUL29" s="154"/>
      <c r="LUM29" s="154"/>
      <c r="LUN29" s="154"/>
      <c r="LUO29" s="154"/>
      <c r="LUP29" s="154"/>
      <c r="LUQ29" s="154"/>
      <c r="LUR29" s="154"/>
      <c r="LUS29" s="154"/>
      <c r="LUT29" s="154"/>
      <c r="LUU29" s="154"/>
      <c r="LUV29" s="154"/>
      <c r="LUW29" s="154"/>
      <c r="LUX29" s="154"/>
      <c r="LUY29" s="154"/>
      <c r="LUZ29" s="154"/>
      <c r="LVA29" s="154"/>
      <c r="LVB29" s="154"/>
      <c r="LVC29" s="154"/>
      <c r="LVD29" s="154"/>
      <c r="LVE29" s="154"/>
      <c r="LVF29" s="154"/>
      <c r="LVG29" s="154"/>
      <c r="LVH29" s="154"/>
      <c r="LVI29" s="154"/>
      <c r="LVJ29" s="154"/>
      <c r="LVK29" s="154"/>
      <c r="LVL29" s="154"/>
      <c r="LVM29" s="154"/>
      <c r="LVN29" s="154"/>
      <c r="LVO29" s="154"/>
      <c r="LVP29" s="154"/>
      <c r="LVQ29" s="154"/>
      <c r="LVR29" s="154"/>
      <c r="LVS29" s="154"/>
      <c r="LVT29" s="154"/>
      <c r="LVU29" s="154"/>
      <c r="LVV29" s="154"/>
      <c r="LVW29" s="154"/>
      <c r="LVX29" s="154"/>
      <c r="LVY29" s="154"/>
      <c r="LVZ29" s="154"/>
      <c r="LWA29" s="154"/>
      <c r="LWB29" s="154"/>
      <c r="LWC29" s="154"/>
      <c r="LWD29" s="154"/>
      <c r="LWE29" s="154"/>
      <c r="LWF29" s="154"/>
      <c r="LWG29" s="154"/>
      <c r="LWH29" s="154"/>
      <c r="LWI29" s="154"/>
      <c r="LWJ29" s="154"/>
      <c r="LWK29" s="154"/>
      <c r="LWL29" s="154"/>
      <c r="LWM29" s="154"/>
      <c r="LWN29" s="154"/>
      <c r="LWO29" s="154"/>
      <c r="LWP29" s="154"/>
      <c r="LWQ29" s="154"/>
      <c r="LWR29" s="154"/>
      <c r="LWS29" s="154"/>
      <c r="LWT29" s="154"/>
      <c r="LWU29" s="154"/>
      <c r="LWV29" s="154"/>
      <c r="LWW29" s="154"/>
      <c r="LWX29" s="154"/>
      <c r="LWY29" s="154"/>
      <c r="LWZ29" s="154"/>
      <c r="LXA29" s="154"/>
      <c r="LXB29" s="154"/>
      <c r="LXC29" s="154"/>
      <c r="LXD29" s="154"/>
      <c r="LXE29" s="154"/>
      <c r="LXF29" s="154"/>
      <c r="LXG29" s="154"/>
      <c r="LXH29" s="154"/>
      <c r="LXI29" s="154"/>
      <c r="LXJ29" s="154"/>
      <c r="LXK29" s="154"/>
      <c r="LXL29" s="154"/>
      <c r="LXM29" s="154"/>
      <c r="LXN29" s="154"/>
      <c r="LXO29" s="154"/>
      <c r="LXP29" s="154"/>
      <c r="LXQ29" s="154"/>
      <c r="LXR29" s="154"/>
      <c r="LXS29" s="154"/>
      <c r="LXT29" s="154"/>
      <c r="LXU29" s="154"/>
      <c r="LXV29" s="154"/>
      <c r="LXW29" s="154"/>
      <c r="LXX29" s="154"/>
      <c r="LXY29" s="154"/>
      <c r="LXZ29" s="154"/>
      <c r="LYA29" s="154"/>
      <c r="LYB29" s="154"/>
      <c r="LYC29" s="154"/>
      <c r="LYD29" s="154"/>
      <c r="LYE29" s="154"/>
      <c r="LYF29" s="154"/>
      <c r="LYG29" s="154"/>
      <c r="LYH29" s="154"/>
      <c r="LYI29" s="154"/>
      <c r="LYJ29" s="154"/>
      <c r="LYK29" s="154"/>
      <c r="LYL29" s="154"/>
      <c r="LYM29" s="154"/>
      <c r="LYN29" s="154"/>
      <c r="LYO29" s="154"/>
      <c r="LYP29" s="154"/>
      <c r="LYQ29" s="154"/>
      <c r="LYR29" s="154"/>
      <c r="LYS29" s="154"/>
      <c r="LYT29" s="154"/>
      <c r="LYU29" s="154"/>
      <c r="LYV29" s="154"/>
      <c r="LYW29" s="154"/>
      <c r="LYX29" s="154"/>
      <c r="LYY29" s="154"/>
      <c r="LYZ29" s="154"/>
      <c r="LZA29" s="154"/>
      <c r="LZB29" s="154"/>
      <c r="LZC29" s="154"/>
      <c r="LZD29" s="154"/>
      <c r="LZE29" s="154"/>
      <c r="LZF29" s="154"/>
      <c r="LZG29" s="154"/>
      <c r="LZH29" s="154"/>
      <c r="LZI29" s="154"/>
      <c r="LZJ29" s="154"/>
      <c r="LZK29" s="154"/>
      <c r="LZL29" s="154"/>
      <c r="LZM29" s="154"/>
      <c r="LZN29" s="154"/>
      <c r="LZO29" s="154"/>
      <c r="LZP29" s="154"/>
      <c r="LZQ29" s="154"/>
      <c r="LZR29" s="154"/>
      <c r="LZS29" s="154"/>
      <c r="LZT29" s="154"/>
      <c r="LZU29" s="154"/>
      <c r="LZV29" s="154"/>
      <c r="LZW29" s="154"/>
      <c r="LZX29" s="154"/>
      <c r="LZY29" s="154"/>
      <c r="LZZ29" s="154"/>
      <c r="MAA29" s="154"/>
      <c r="MAB29" s="154"/>
      <c r="MAC29" s="154"/>
      <c r="MAD29" s="154"/>
      <c r="MAE29" s="154"/>
      <c r="MAF29" s="154"/>
      <c r="MAG29" s="154"/>
      <c r="MAH29" s="154"/>
      <c r="MAI29" s="154"/>
      <c r="MAJ29" s="154"/>
      <c r="MAK29" s="154"/>
      <c r="MAL29" s="154"/>
      <c r="MAM29" s="154"/>
      <c r="MAN29" s="154"/>
      <c r="MAO29" s="154"/>
      <c r="MAP29" s="154"/>
      <c r="MAQ29" s="154"/>
      <c r="MAR29" s="154"/>
      <c r="MAS29" s="154"/>
      <c r="MAT29" s="154"/>
      <c r="MAU29" s="154"/>
      <c r="MAV29" s="154"/>
      <c r="MAW29" s="154"/>
      <c r="MAX29" s="154"/>
      <c r="MAY29" s="154"/>
      <c r="MAZ29" s="154"/>
      <c r="MBA29" s="154"/>
      <c r="MBB29" s="154"/>
      <c r="MBC29" s="154"/>
      <c r="MBD29" s="154"/>
      <c r="MBE29" s="154"/>
      <c r="MBF29" s="154"/>
      <c r="MBG29" s="154"/>
      <c r="MBH29" s="154"/>
      <c r="MBI29" s="154"/>
      <c r="MBJ29" s="154"/>
      <c r="MBK29" s="154"/>
      <c r="MBL29" s="154"/>
      <c r="MBM29" s="154"/>
      <c r="MBN29" s="154"/>
      <c r="MBO29" s="154"/>
      <c r="MBP29" s="154"/>
      <c r="MBQ29" s="154"/>
      <c r="MBR29" s="154"/>
      <c r="MBS29" s="154"/>
      <c r="MBT29" s="154"/>
      <c r="MBU29" s="154"/>
      <c r="MBV29" s="154"/>
      <c r="MBW29" s="154"/>
      <c r="MBX29" s="154"/>
      <c r="MBY29" s="154"/>
      <c r="MBZ29" s="154"/>
      <c r="MCA29" s="154"/>
      <c r="MCB29" s="154"/>
      <c r="MCC29" s="154"/>
      <c r="MCD29" s="154"/>
      <c r="MCE29" s="154"/>
      <c r="MCF29" s="154"/>
      <c r="MCG29" s="154"/>
      <c r="MCH29" s="154"/>
      <c r="MCI29" s="154"/>
      <c r="MCJ29" s="154"/>
      <c r="MCK29" s="154"/>
      <c r="MCL29" s="154"/>
      <c r="MCM29" s="154"/>
      <c r="MCN29" s="154"/>
      <c r="MCO29" s="154"/>
      <c r="MCP29" s="154"/>
      <c r="MCQ29" s="154"/>
      <c r="MCR29" s="154"/>
      <c r="MCS29" s="154"/>
      <c r="MCT29" s="154"/>
      <c r="MCU29" s="154"/>
      <c r="MCV29" s="154"/>
      <c r="MCW29" s="154"/>
      <c r="MCX29" s="154"/>
      <c r="MCY29" s="154"/>
      <c r="MCZ29" s="154"/>
      <c r="MDA29" s="154"/>
      <c r="MDB29" s="154"/>
      <c r="MDC29" s="154"/>
      <c r="MDD29" s="154"/>
      <c r="MDE29" s="154"/>
      <c r="MDF29" s="154"/>
      <c r="MDG29" s="154"/>
      <c r="MDH29" s="154"/>
      <c r="MDI29" s="154"/>
      <c r="MDJ29" s="154"/>
      <c r="MDK29" s="154"/>
      <c r="MDL29" s="154"/>
      <c r="MDM29" s="154"/>
      <c r="MDN29" s="154"/>
      <c r="MDO29" s="154"/>
      <c r="MDP29" s="154"/>
      <c r="MDQ29" s="154"/>
      <c r="MDR29" s="154"/>
      <c r="MDS29" s="154"/>
      <c r="MDT29" s="154"/>
      <c r="MDU29" s="154"/>
      <c r="MDV29" s="154"/>
      <c r="MDW29" s="154"/>
      <c r="MDX29" s="154"/>
      <c r="MDY29" s="154"/>
      <c r="MDZ29" s="154"/>
      <c r="MEA29" s="154"/>
      <c r="MEB29" s="154"/>
      <c r="MEC29" s="154"/>
      <c r="MED29" s="154"/>
      <c r="MEE29" s="154"/>
      <c r="MEF29" s="154"/>
      <c r="MEG29" s="154"/>
      <c r="MEH29" s="154"/>
      <c r="MEI29" s="154"/>
      <c r="MEJ29" s="154"/>
      <c r="MEK29" s="154"/>
      <c r="MEL29" s="154"/>
      <c r="MEM29" s="154"/>
      <c r="MEN29" s="154"/>
      <c r="MEO29" s="154"/>
      <c r="MEP29" s="154"/>
      <c r="MEQ29" s="154"/>
      <c r="MER29" s="154"/>
      <c r="MES29" s="154"/>
      <c r="MET29" s="154"/>
      <c r="MEU29" s="154"/>
      <c r="MEV29" s="154"/>
      <c r="MEW29" s="154"/>
      <c r="MEX29" s="154"/>
      <c r="MEY29" s="154"/>
      <c r="MEZ29" s="154"/>
      <c r="MFA29" s="154"/>
      <c r="MFB29" s="154"/>
      <c r="MFC29" s="154"/>
      <c r="MFD29" s="154"/>
      <c r="MFE29" s="154"/>
      <c r="MFF29" s="154"/>
      <c r="MFG29" s="154"/>
      <c r="MFH29" s="154"/>
      <c r="MFI29" s="154"/>
      <c r="MFJ29" s="154"/>
      <c r="MFK29" s="154"/>
      <c r="MFL29" s="154"/>
      <c r="MFM29" s="154"/>
      <c r="MFN29" s="154"/>
      <c r="MFO29" s="154"/>
      <c r="MFP29" s="154"/>
      <c r="MFQ29" s="154"/>
      <c r="MFR29" s="154"/>
      <c r="MFS29" s="154"/>
      <c r="MFT29" s="154"/>
      <c r="MFU29" s="154"/>
      <c r="MFV29" s="154"/>
      <c r="MFW29" s="154"/>
      <c r="MFX29" s="154"/>
      <c r="MFY29" s="154"/>
      <c r="MFZ29" s="154"/>
      <c r="MGA29" s="154"/>
      <c r="MGB29" s="154"/>
      <c r="MGC29" s="154"/>
      <c r="MGD29" s="154"/>
      <c r="MGE29" s="154"/>
      <c r="MGF29" s="154"/>
      <c r="MGG29" s="154"/>
      <c r="MGH29" s="154"/>
      <c r="MGI29" s="154"/>
      <c r="MGJ29" s="154"/>
      <c r="MGK29" s="154"/>
      <c r="MGL29" s="154"/>
      <c r="MGM29" s="154"/>
      <c r="MGN29" s="154"/>
      <c r="MGO29" s="154"/>
      <c r="MGP29" s="154"/>
      <c r="MGQ29" s="154"/>
      <c r="MGR29" s="154"/>
      <c r="MGS29" s="154"/>
      <c r="MGT29" s="154"/>
      <c r="MGU29" s="154"/>
      <c r="MGV29" s="154"/>
      <c r="MGW29" s="154"/>
      <c r="MGX29" s="154"/>
      <c r="MGY29" s="154"/>
      <c r="MGZ29" s="154"/>
      <c r="MHA29" s="154"/>
      <c r="MHB29" s="154"/>
      <c r="MHC29" s="154"/>
      <c r="MHD29" s="154"/>
      <c r="MHE29" s="154"/>
      <c r="MHF29" s="154"/>
      <c r="MHG29" s="154"/>
      <c r="MHH29" s="154"/>
      <c r="MHI29" s="154"/>
      <c r="MHJ29" s="154"/>
      <c r="MHK29" s="154"/>
      <c r="MHL29" s="154"/>
      <c r="MHM29" s="154"/>
      <c r="MHN29" s="154"/>
      <c r="MHO29" s="154"/>
      <c r="MHP29" s="154"/>
      <c r="MHQ29" s="154"/>
      <c r="MHR29" s="154"/>
      <c r="MHS29" s="154"/>
      <c r="MHT29" s="154"/>
      <c r="MHU29" s="154"/>
      <c r="MHV29" s="154"/>
      <c r="MHW29" s="154"/>
      <c r="MHX29" s="154"/>
      <c r="MHY29" s="154"/>
      <c r="MHZ29" s="154"/>
      <c r="MIA29" s="154"/>
      <c r="MIB29" s="154"/>
      <c r="MIC29" s="154"/>
      <c r="MID29" s="154"/>
      <c r="MIE29" s="154"/>
      <c r="MIF29" s="154"/>
      <c r="MIG29" s="154"/>
      <c r="MIH29" s="154"/>
      <c r="MII29" s="154"/>
      <c r="MIJ29" s="154"/>
      <c r="MIK29" s="154"/>
      <c r="MIL29" s="154"/>
      <c r="MIM29" s="154"/>
      <c r="MIN29" s="154"/>
      <c r="MIO29" s="154"/>
      <c r="MIP29" s="154"/>
      <c r="MIQ29" s="154"/>
      <c r="MIR29" s="154"/>
      <c r="MIS29" s="154"/>
      <c r="MIT29" s="154"/>
      <c r="MIU29" s="154"/>
      <c r="MIV29" s="154"/>
      <c r="MIW29" s="154"/>
      <c r="MIX29" s="154"/>
      <c r="MIY29" s="154"/>
      <c r="MIZ29" s="154"/>
      <c r="MJA29" s="154"/>
      <c r="MJB29" s="154"/>
      <c r="MJC29" s="154"/>
      <c r="MJD29" s="154"/>
      <c r="MJE29" s="154"/>
      <c r="MJF29" s="154"/>
      <c r="MJG29" s="154"/>
      <c r="MJH29" s="154"/>
      <c r="MJI29" s="154"/>
      <c r="MJJ29" s="154"/>
      <c r="MJK29" s="154"/>
      <c r="MJL29" s="154"/>
      <c r="MJM29" s="154"/>
      <c r="MJN29" s="154"/>
      <c r="MJO29" s="154"/>
      <c r="MJP29" s="154"/>
      <c r="MJQ29" s="154"/>
      <c r="MJR29" s="154"/>
      <c r="MJS29" s="154"/>
      <c r="MJT29" s="154"/>
      <c r="MJU29" s="154"/>
      <c r="MJV29" s="154"/>
      <c r="MJW29" s="154"/>
      <c r="MJX29" s="154"/>
      <c r="MJY29" s="154"/>
      <c r="MJZ29" s="154"/>
      <c r="MKA29" s="154"/>
      <c r="MKB29" s="154"/>
      <c r="MKC29" s="154"/>
      <c r="MKD29" s="154"/>
      <c r="MKE29" s="154"/>
      <c r="MKF29" s="154"/>
      <c r="MKG29" s="154"/>
      <c r="MKH29" s="154"/>
      <c r="MKI29" s="154"/>
      <c r="MKJ29" s="154"/>
      <c r="MKK29" s="154"/>
      <c r="MKL29" s="154"/>
      <c r="MKM29" s="154"/>
      <c r="MKN29" s="154"/>
      <c r="MKO29" s="154"/>
      <c r="MKP29" s="154"/>
      <c r="MKQ29" s="154"/>
      <c r="MKR29" s="154"/>
      <c r="MKS29" s="154"/>
      <c r="MKT29" s="154"/>
      <c r="MKU29" s="154"/>
      <c r="MKV29" s="154"/>
      <c r="MKW29" s="154"/>
      <c r="MKX29" s="154"/>
      <c r="MKY29" s="154"/>
      <c r="MKZ29" s="154"/>
      <c r="MLA29" s="154"/>
      <c r="MLB29" s="154"/>
      <c r="MLC29" s="154"/>
      <c r="MLD29" s="154"/>
      <c r="MLE29" s="154"/>
      <c r="MLF29" s="154"/>
      <c r="MLG29" s="154"/>
      <c r="MLH29" s="154"/>
      <c r="MLI29" s="154"/>
      <c r="MLJ29" s="154"/>
      <c r="MLK29" s="154"/>
      <c r="MLL29" s="154"/>
      <c r="MLM29" s="154"/>
      <c r="MLN29" s="154"/>
      <c r="MLO29" s="154"/>
      <c r="MLP29" s="154"/>
      <c r="MLQ29" s="154"/>
      <c r="MLR29" s="154"/>
      <c r="MLS29" s="154"/>
      <c r="MLT29" s="154"/>
      <c r="MLU29" s="154"/>
      <c r="MLV29" s="154"/>
      <c r="MLW29" s="154"/>
      <c r="MLX29" s="154"/>
      <c r="MLY29" s="154"/>
      <c r="MLZ29" s="154"/>
      <c r="MMA29" s="154"/>
      <c r="MMB29" s="154"/>
      <c r="MMC29" s="154"/>
      <c r="MMD29" s="154"/>
      <c r="MME29" s="154"/>
      <c r="MMF29" s="154"/>
      <c r="MMG29" s="154"/>
      <c r="MMH29" s="154"/>
      <c r="MMI29" s="154"/>
      <c r="MMJ29" s="154"/>
      <c r="MMK29" s="154"/>
      <c r="MML29" s="154"/>
      <c r="MMM29" s="154"/>
      <c r="MMN29" s="154"/>
      <c r="MMO29" s="154"/>
      <c r="MMP29" s="154"/>
      <c r="MMQ29" s="154"/>
      <c r="MMR29" s="154"/>
      <c r="MMS29" s="154"/>
      <c r="MMT29" s="154"/>
      <c r="MMU29" s="154"/>
      <c r="MMV29" s="154"/>
      <c r="MMW29" s="154"/>
      <c r="MMX29" s="154"/>
      <c r="MMY29" s="154"/>
      <c r="MMZ29" s="154"/>
      <c r="MNA29" s="154"/>
      <c r="MNB29" s="154"/>
      <c r="MNC29" s="154"/>
      <c r="MND29" s="154"/>
      <c r="MNE29" s="154"/>
      <c r="MNF29" s="154"/>
      <c r="MNG29" s="154"/>
      <c r="MNH29" s="154"/>
      <c r="MNI29" s="154"/>
      <c r="MNJ29" s="154"/>
      <c r="MNK29" s="154"/>
      <c r="MNL29" s="154"/>
      <c r="MNM29" s="154"/>
      <c r="MNN29" s="154"/>
      <c r="MNO29" s="154"/>
      <c r="MNP29" s="154"/>
      <c r="MNQ29" s="154"/>
      <c r="MNR29" s="154"/>
      <c r="MNS29" s="154"/>
      <c r="MNT29" s="154"/>
      <c r="MNU29" s="154"/>
      <c r="MNV29" s="154"/>
      <c r="MNW29" s="154"/>
      <c r="MNX29" s="154"/>
      <c r="MNY29" s="154"/>
      <c r="MNZ29" s="154"/>
      <c r="MOA29" s="154"/>
      <c r="MOB29" s="154"/>
      <c r="MOC29" s="154"/>
      <c r="MOD29" s="154"/>
      <c r="MOE29" s="154"/>
      <c r="MOF29" s="154"/>
      <c r="MOG29" s="154"/>
      <c r="MOH29" s="154"/>
      <c r="MOI29" s="154"/>
      <c r="MOJ29" s="154"/>
      <c r="MOK29" s="154"/>
      <c r="MOL29" s="154"/>
      <c r="MOM29" s="154"/>
      <c r="MON29" s="154"/>
      <c r="MOO29" s="154"/>
      <c r="MOP29" s="154"/>
      <c r="MOQ29" s="154"/>
      <c r="MOR29" s="154"/>
      <c r="MOS29" s="154"/>
      <c r="MOT29" s="154"/>
      <c r="MOU29" s="154"/>
      <c r="MOV29" s="154"/>
      <c r="MOW29" s="154"/>
      <c r="MOX29" s="154"/>
      <c r="MOY29" s="154"/>
      <c r="MOZ29" s="154"/>
      <c r="MPA29" s="154"/>
      <c r="MPB29" s="154"/>
      <c r="MPC29" s="154"/>
      <c r="MPD29" s="154"/>
      <c r="MPE29" s="154"/>
      <c r="MPF29" s="154"/>
      <c r="MPG29" s="154"/>
      <c r="MPH29" s="154"/>
      <c r="MPI29" s="154"/>
      <c r="MPJ29" s="154"/>
      <c r="MPK29" s="154"/>
      <c r="MPL29" s="154"/>
      <c r="MPM29" s="154"/>
      <c r="MPN29" s="154"/>
      <c r="MPO29" s="154"/>
      <c r="MPP29" s="154"/>
      <c r="MPQ29" s="154"/>
      <c r="MPR29" s="154"/>
      <c r="MPS29" s="154"/>
      <c r="MPT29" s="154"/>
      <c r="MPU29" s="154"/>
      <c r="MPV29" s="154"/>
      <c r="MPW29" s="154"/>
      <c r="MPX29" s="154"/>
      <c r="MPY29" s="154"/>
      <c r="MPZ29" s="154"/>
      <c r="MQA29" s="154"/>
      <c r="MQB29" s="154"/>
      <c r="MQC29" s="154"/>
      <c r="MQD29" s="154"/>
      <c r="MQE29" s="154"/>
      <c r="MQF29" s="154"/>
      <c r="MQG29" s="154"/>
      <c r="MQH29" s="154"/>
      <c r="MQI29" s="154"/>
      <c r="MQJ29" s="154"/>
      <c r="MQK29" s="154"/>
      <c r="MQL29" s="154"/>
      <c r="MQM29" s="154"/>
      <c r="MQN29" s="154"/>
      <c r="MQO29" s="154"/>
      <c r="MQP29" s="154"/>
      <c r="MQQ29" s="154"/>
      <c r="MQR29" s="154"/>
      <c r="MQS29" s="154"/>
      <c r="MQT29" s="154"/>
      <c r="MQU29" s="154"/>
      <c r="MQV29" s="154"/>
      <c r="MQW29" s="154"/>
      <c r="MQX29" s="154"/>
      <c r="MQY29" s="154"/>
      <c r="MQZ29" s="154"/>
      <c r="MRA29" s="154"/>
      <c r="MRB29" s="154"/>
      <c r="MRC29" s="154"/>
      <c r="MRD29" s="154"/>
      <c r="MRE29" s="154"/>
      <c r="MRF29" s="154"/>
      <c r="MRG29" s="154"/>
      <c r="MRH29" s="154"/>
      <c r="MRI29" s="154"/>
      <c r="MRJ29" s="154"/>
      <c r="MRK29" s="154"/>
      <c r="MRL29" s="154"/>
      <c r="MRM29" s="154"/>
      <c r="MRN29" s="154"/>
      <c r="MRO29" s="154"/>
      <c r="MRP29" s="154"/>
      <c r="MRQ29" s="154"/>
      <c r="MRR29" s="154"/>
      <c r="MRS29" s="154"/>
      <c r="MRT29" s="154"/>
      <c r="MRU29" s="154"/>
      <c r="MRV29" s="154"/>
      <c r="MRW29" s="154"/>
      <c r="MRX29" s="154"/>
      <c r="MRY29" s="154"/>
      <c r="MRZ29" s="154"/>
      <c r="MSA29" s="154"/>
      <c r="MSB29" s="154"/>
      <c r="MSC29" s="154"/>
      <c r="MSD29" s="154"/>
      <c r="MSE29" s="154"/>
      <c r="MSF29" s="154"/>
      <c r="MSG29" s="154"/>
      <c r="MSH29" s="154"/>
      <c r="MSI29" s="154"/>
      <c r="MSJ29" s="154"/>
      <c r="MSK29" s="154"/>
      <c r="MSL29" s="154"/>
      <c r="MSM29" s="154"/>
      <c r="MSN29" s="154"/>
      <c r="MSO29" s="154"/>
      <c r="MSP29" s="154"/>
      <c r="MSQ29" s="154"/>
      <c r="MSR29" s="154"/>
      <c r="MSS29" s="154"/>
      <c r="MST29" s="154"/>
      <c r="MSU29" s="154"/>
      <c r="MSV29" s="154"/>
      <c r="MSW29" s="154"/>
      <c r="MSX29" s="154"/>
      <c r="MSY29" s="154"/>
      <c r="MSZ29" s="154"/>
      <c r="MTA29" s="154"/>
      <c r="MTB29" s="154"/>
      <c r="MTC29" s="154"/>
      <c r="MTD29" s="154"/>
      <c r="MTE29" s="154"/>
      <c r="MTF29" s="154"/>
      <c r="MTG29" s="154"/>
      <c r="MTH29" s="154"/>
      <c r="MTI29" s="154"/>
      <c r="MTJ29" s="154"/>
      <c r="MTK29" s="154"/>
      <c r="MTL29" s="154"/>
      <c r="MTM29" s="154"/>
      <c r="MTN29" s="154"/>
      <c r="MTO29" s="154"/>
      <c r="MTP29" s="154"/>
      <c r="MTQ29" s="154"/>
      <c r="MTR29" s="154"/>
      <c r="MTS29" s="154"/>
      <c r="MTT29" s="154"/>
      <c r="MTU29" s="154"/>
      <c r="MTV29" s="154"/>
      <c r="MTW29" s="154"/>
      <c r="MTX29" s="154"/>
      <c r="MTY29" s="154"/>
      <c r="MTZ29" s="154"/>
      <c r="MUA29" s="154"/>
      <c r="MUB29" s="154"/>
      <c r="MUC29" s="154"/>
      <c r="MUD29" s="154"/>
      <c r="MUE29" s="154"/>
      <c r="MUF29" s="154"/>
      <c r="MUG29" s="154"/>
      <c r="MUH29" s="154"/>
      <c r="MUI29" s="154"/>
      <c r="MUJ29" s="154"/>
      <c r="MUK29" s="154"/>
      <c r="MUL29" s="154"/>
      <c r="MUM29" s="154"/>
      <c r="MUN29" s="154"/>
      <c r="MUO29" s="154"/>
      <c r="MUP29" s="154"/>
      <c r="MUQ29" s="154"/>
      <c r="MUR29" s="154"/>
      <c r="MUS29" s="154"/>
      <c r="MUT29" s="154"/>
      <c r="MUU29" s="154"/>
      <c r="MUV29" s="154"/>
      <c r="MUW29" s="154"/>
      <c r="MUX29" s="154"/>
      <c r="MUY29" s="154"/>
      <c r="MUZ29" s="154"/>
      <c r="MVA29" s="154"/>
      <c r="MVB29" s="154"/>
      <c r="MVC29" s="154"/>
      <c r="MVD29" s="154"/>
      <c r="MVE29" s="154"/>
      <c r="MVF29" s="154"/>
      <c r="MVG29" s="154"/>
      <c r="MVH29" s="154"/>
      <c r="MVI29" s="154"/>
      <c r="MVJ29" s="154"/>
      <c r="MVK29" s="154"/>
      <c r="MVL29" s="154"/>
      <c r="MVM29" s="154"/>
      <c r="MVN29" s="154"/>
      <c r="MVO29" s="154"/>
      <c r="MVP29" s="154"/>
      <c r="MVQ29" s="154"/>
      <c r="MVR29" s="154"/>
      <c r="MVS29" s="154"/>
      <c r="MVT29" s="154"/>
      <c r="MVU29" s="154"/>
      <c r="MVV29" s="154"/>
      <c r="MVW29" s="154"/>
      <c r="MVX29" s="154"/>
      <c r="MVY29" s="154"/>
      <c r="MVZ29" s="154"/>
      <c r="MWA29" s="154"/>
      <c r="MWB29" s="154"/>
      <c r="MWC29" s="154"/>
      <c r="MWD29" s="154"/>
      <c r="MWE29" s="154"/>
      <c r="MWF29" s="154"/>
      <c r="MWG29" s="154"/>
      <c r="MWH29" s="154"/>
      <c r="MWI29" s="154"/>
      <c r="MWJ29" s="154"/>
      <c r="MWK29" s="154"/>
      <c r="MWL29" s="154"/>
      <c r="MWM29" s="154"/>
      <c r="MWN29" s="154"/>
      <c r="MWO29" s="154"/>
      <c r="MWP29" s="154"/>
      <c r="MWQ29" s="154"/>
      <c r="MWR29" s="154"/>
      <c r="MWS29" s="154"/>
      <c r="MWT29" s="154"/>
      <c r="MWU29" s="154"/>
      <c r="MWV29" s="154"/>
      <c r="MWW29" s="154"/>
      <c r="MWX29" s="154"/>
      <c r="MWY29" s="154"/>
      <c r="MWZ29" s="154"/>
      <c r="MXA29" s="154"/>
      <c r="MXB29" s="154"/>
      <c r="MXC29" s="154"/>
      <c r="MXD29" s="154"/>
      <c r="MXE29" s="154"/>
      <c r="MXF29" s="154"/>
      <c r="MXG29" s="154"/>
      <c r="MXH29" s="154"/>
      <c r="MXI29" s="154"/>
      <c r="MXJ29" s="154"/>
      <c r="MXK29" s="154"/>
      <c r="MXL29" s="154"/>
      <c r="MXM29" s="154"/>
      <c r="MXN29" s="154"/>
      <c r="MXO29" s="154"/>
      <c r="MXP29" s="154"/>
      <c r="MXQ29" s="154"/>
      <c r="MXR29" s="154"/>
      <c r="MXS29" s="154"/>
      <c r="MXT29" s="154"/>
      <c r="MXU29" s="154"/>
      <c r="MXV29" s="154"/>
      <c r="MXW29" s="154"/>
      <c r="MXX29" s="154"/>
      <c r="MXY29" s="154"/>
      <c r="MXZ29" s="154"/>
      <c r="MYA29" s="154"/>
      <c r="MYB29" s="154"/>
      <c r="MYC29" s="154"/>
      <c r="MYD29" s="154"/>
      <c r="MYE29" s="154"/>
      <c r="MYF29" s="154"/>
      <c r="MYG29" s="154"/>
      <c r="MYH29" s="154"/>
      <c r="MYI29" s="154"/>
      <c r="MYJ29" s="154"/>
      <c r="MYK29" s="154"/>
      <c r="MYL29" s="154"/>
      <c r="MYM29" s="154"/>
      <c r="MYN29" s="154"/>
      <c r="MYO29" s="154"/>
      <c r="MYP29" s="154"/>
      <c r="MYQ29" s="154"/>
      <c r="MYR29" s="154"/>
      <c r="MYS29" s="154"/>
      <c r="MYT29" s="154"/>
      <c r="MYU29" s="154"/>
      <c r="MYV29" s="154"/>
      <c r="MYW29" s="154"/>
      <c r="MYX29" s="154"/>
      <c r="MYY29" s="154"/>
      <c r="MYZ29" s="154"/>
      <c r="MZA29" s="154"/>
      <c r="MZB29" s="154"/>
      <c r="MZC29" s="154"/>
      <c r="MZD29" s="154"/>
      <c r="MZE29" s="154"/>
      <c r="MZF29" s="154"/>
      <c r="MZG29" s="154"/>
      <c r="MZH29" s="154"/>
      <c r="MZI29" s="154"/>
      <c r="MZJ29" s="154"/>
      <c r="MZK29" s="154"/>
      <c r="MZL29" s="154"/>
      <c r="MZM29" s="154"/>
      <c r="MZN29" s="154"/>
      <c r="MZO29" s="154"/>
      <c r="MZP29" s="154"/>
      <c r="MZQ29" s="154"/>
      <c r="MZR29" s="154"/>
      <c r="MZS29" s="154"/>
      <c r="MZT29" s="154"/>
      <c r="MZU29" s="154"/>
      <c r="MZV29" s="154"/>
      <c r="MZW29" s="154"/>
      <c r="MZX29" s="154"/>
      <c r="MZY29" s="154"/>
      <c r="MZZ29" s="154"/>
      <c r="NAA29" s="154"/>
      <c r="NAB29" s="154"/>
      <c r="NAC29" s="154"/>
      <c r="NAD29" s="154"/>
      <c r="NAE29" s="154"/>
      <c r="NAF29" s="154"/>
      <c r="NAG29" s="154"/>
      <c r="NAH29" s="154"/>
      <c r="NAI29" s="154"/>
      <c r="NAJ29" s="154"/>
      <c r="NAK29" s="154"/>
      <c r="NAL29" s="154"/>
      <c r="NAM29" s="154"/>
      <c r="NAN29" s="154"/>
      <c r="NAO29" s="154"/>
      <c r="NAP29" s="154"/>
      <c r="NAQ29" s="154"/>
      <c r="NAR29" s="154"/>
      <c r="NAS29" s="154"/>
      <c r="NAT29" s="154"/>
      <c r="NAU29" s="154"/>
      <c r="NAV29" s="154"/>
      <c r="NAW29" s="154"/>
      <c r="NAX29" s="154"/>
      <c r="NAY29" s="154"/>
      <c r="NAZ29" s="154"/>
      <c r="NBA29" s="154"/>
      <c r="NBB29" s="154"/>
      <c r="NBC29" s="154"/>
      <c r="NBD29" s="154"/>
      <c r="NBE29" s="154"/>
      <c r="NBF29" s="154"/>
      <c r="NBG29" s="154"/>
      <c r="NBH29" s="154"/>
      <c r="NBI29" s="154"/>
      <c r="NBJ29" s="154"/>
      <c r="NBK29" s="154"/>
      <c r="NBL29" s="154"/>
      <c r="NBM29" s="154"/>
      <c r="NBN29" s="154"/>
      <c r="NBO29" s="154"/>
      <c r="NBP29" s="154"/>
      <c r="NBQ29" s="154"/>
      <c r="NBR29" s="154"/>
      <c r="NBS29" s="154"/>
      <c r="NBT29" s="154"/>
      <c r="NBU29" s="154"/>
      <c r="NBV29" s="154"/>
      <c r="NBW29" s="154"/>
      <c r="NBX29" s="154"/>
      <c r="NBY29" s="154"/>
      <c r="NBZ29" s="154"/>
      <c r="NCA29" s="154"/>
      <c r="NCB29" s="154"/>
      <c r="NCC29" s="154"/>
      <c r="NCD29" s="154"/>
      <c r="NCE29" s="154"/>
      <c r="NCF29" s="154"/>
      <c r="NCG29" s="154"/>
      <c r="NCH29" s="154"/>
      <c r="NCI29" s="154"/>
      <c r="NCJ29" s="154"/>
      <c r="NCK29" s="154"/>
      <c r="NCL29" s="154"/>
      <c r="NCM29" s="154"/>
      <c r="NCN29" s="154"/>
      <c r="NCO29" s="154"/>
      <c r="NCP29" s="154"/>
      <c r="NCQ29" s="154"/>
      <c r="NCR29" s="154"/>
      <c r="NCS29" s="154"/>
      <c r="NCT29" s="154"/>
      <c r="NCU29" s="154"/>
      <c r="NCV29" s="154"/>
      <c r="NCW29" s="154"/>
      <c r="NCX29" s="154"/>
      <c r="NCY29" s="154"/>
      <c r="NCZ29" s="154"/>
      <c r="NDA29" s="154"/>
      <c r="NDB29" s="154"/>
      <c r="NDC29" s="154"/>
      <c r="NDD29" s="154"/>
      <c r="NDE29" s="154"/>
      <c r="NDF29" s="154"/>
      <c r="NDG29" s="154"/>
      <c r="NDH29" s="154"/>
      <c r="NDI29" s="154"/>
      <c r="NDJ29" s="154"/>
      <c r="NDK29" s="154"/>
      <c r="NDL29" s="154"/>
      <c r="NDM29" s="154"/>
      <c r="NDN29" s="154"/>
      <c r="NDO29" s="154"/>
      <c r="NDP29" s="154"/>
      <c r="NDQ29" s="154"/>
      <c r="NDR29" s="154"/>
      <c r="NDS29" s="154"/>
      <c r="NDT29" s="154"/>
      <c r="NDU29" s="154"/>
      <c r="NDV29" s="154"/>
      <c r="NDW29" s="154"/>
      <c r="NDX29" s="154"/>
      <c r="NDY29" s="154"/>
      <c r="NDZ29" s="154"/>
      <c r="NEA29" s="154"/>
      <c r="NEB29" s="154"/>
      <c r="NEC29" s="154"/>
      <c r="NED29" s="154"/>
      <c r="NEE29" s="154"/>
      <c r="NEF29" s="154"/>
      <c r="NEG29" s="154"/>
      <c r="NEH29" s="154"/>
      <c r="NEI29" s="154"/>
      <c r="NEJ29" s="154"/>
      <c r="NEK29" s="154"/>
      <c r="NEL29" s="154"/>
      <c r="NEM29" s="154"/>
      <c r="NEN29" s="154"/>
      <c r="NEO29" s="154"/>
      <c r="NEP29" s="154"/>
      <c r="NEQ29" s="154"/>
      <c r="NER29" s="154"/>
      <c r="NES29" s="154"/>
      <c r="NET29" s="154"/>
      <c r="NEU29" s="154"/>
      <c r="NEV29" s="154"/>
      <c r="NEW29" s="154"/>
      <c r="NEX29" s="154"/>
      <c r="NEY29" s="154"/>
      <c r="NEZ29" s="154"/>
      <c r="NFA29" s="154"/>
      <c r="NFB29" s="154"/>
      <c r="NFC29" s="154"/>
      <c r="NFD29" s="154"/>
      <c r="NFE29" s="154"/>
      <c r="NFF29" s="154"/>
      <c r="NFG29" s="154"/>
      <c r="NFH29" s="154"/>
      <c r="NFI29" s="154"/>
      <c r="NFJ29" s="154"/>
      <c r="NFK29" s="154"/>
      <c r="NFL29" s="154"/>
      <c r="NFM29" s="154"/>
      <c r="NFN29" s="154"/>
      <c r="NFO29" s="154"/>
      <c r="NFP29" s="154"/>
      <c r="NFQ29" s="154"/>
      <c r="NFR29" s="154"/>
      <c r="NFS29" s="154"/>
      <c r="NFT29" s="154"/>
      <c r="NFU29" s="154"/>
      <c r="NFV29" s="154"/>
      <c r="NFW29" s="154"/>
      <c r="NFX29" s="154"/>
      <c r="NFY29" s="154"/>
      <c r="NFZ29" s="154"/>
      <c r="NGA29" s="154"/>
      <c r="NGB29" s="154"/>
      <c r="NGC29" s="154"/>
      <c r="NGD29" s="154"/>
      <c r="NGE29" s="154"/>
      <c r="NGF29" s="154"/>
      <c r="NGG29" s="154"/>
      <c r="NGH29" s="154"/>
      <c r="NGI29" s="154"/>
      <c r="NGJ29" s="154"/>
      <c r="NGK29" s="154"/>
      <c r="NGL29" s="154"/>
      <c r="NGM29" s="154"/>
      <c r="NGN29" s="154"/>
      <c r="NGO29" s="154"/>
      <c r="NGP29" s="154"/>
      <c r="NGQ29" s="154"/>
      <c r="NGR29" s="154"/>
      <c r="NGS29" s="154"/>
      <c r="NGT29" s="154"/>
      <c r="NGU29" s="154"/>
      <c r="NGV29" s="154"/>
      <c r="NGW29" s="154"/>
      <c r="NGX29" s="154"/>
      <c r="NGY29" s="154"/>
      <c r="NGZ29" s="154"/>
      <c r="NHA29" s="154"/>
      <c r="NHB29" s="154"/>
      <c r="NHC29" s="154"/>
      <c r="NHD29" s="154"/>
      <c r="NHE29" s="154"/>
      <c r="NHF29" s="154"/>
      <c r="NHG29" s="154"/>
      <c r="NHH29" s="154"/>
      <c r="NHI29" s="154"/>
      <c r="NHJ29" s="154"/>
      <c r="NHK29" s="154"/>
      <c r="NHL29" s="154"/>
      <c r="NHM29" s="154"/>
      <c r="NHN29" s="154"/>
      <c r="NHO29" s="154"/>
      <c r="NHP29" s="154"/>
      <c r="NHQ29" s="154"/>
      <c r="NHR29" s="154"/>
      <c r="NHS29" s="154"/>
      <c r="NHT29" s="154"/>
      <c r="NHU29" s="154"/>
      <c r="NHV29" s="154"/>
      <c r="NHW29" s="154"/>
      <c r="NHX29" s="154"/>
      <c r="NHY29" s="154"/>
      <c r="NHZ29" s="154"/>
      <c r="NIA29" s="154"/>
      <c r="NIB29" s="154"/>
      <c r="NIC29" s="154"/>
      <c r="NID29" s="154"/>
      <c r="NIE29" s="154"/>
      <c r="NIF29" s="154"/>
      <c r="NIG29" s="154"/>
      <c r="NIH29" s="154"/>
      <c r="NII29" s="154"/>
      <c r="NIJ29" s="154"/>
      <c r="NIK29" s="154"/>
      <c r="NIL29" s="154"/>
      <c r="NIM29" s="154"/>
      <c r="NIN29" s="154"/>
      <c r="NIO29" s="154"/>
      <c r="NIP29" s="154"/>
      <c r="NIQ29" s="154"/>
      <c r="NIR29" s="154"/>
      <c r="NIS29" s="154"/>
      <c r="NIT29" s="154"/>
      <c r="NIU29" s="154"/>
      <c r="NIV29" s="154"/>
      <c r="NIW29" s="154"/>
      <c r="NIX29" s="154"/>
      <c r="NIY29" s="154"/>
      <c r="NIZ29" s="154"/>
      <c r="NJA29" s="154"/>
      <c r="NJB29" s="154"/>
      <c r="NJC29" s="154"/>
      <c r="NJD29" s="154"/>
      <c r="NJE29" s="154"/>
      <c r="NJF29" s="154"/>
      <c r="NJG29" s="154"/>
      <c r="NJH29" s="154"/>
      <c r="NJI29" s="154"/>
      <c r="NJJ29" s="154"/>
      <c r="NJK29" s="154"/>
      <c r="NJL29" s="154"/>
      <c r="NJM29" s="154"/>
      <c r="NJN29" s="154"/>
      <c r="NJO29" s="154"/>
      <c r="NJP29" s="154"/>
      <c r="NJQ29" s="154"/>
      <c r="NJR29" s="154"/>
      <c r="NJS29" s="154"/>
      <c r="NJT29" s="154"/>
      <c r="NJU29" s="154"/>
      <c r="NJV29" s="154"/>
      <c r="NJW29" s="154"/>
      <c r="NJX29" s="154"/>
      <c r="NJY29" s="154"/>
      <c r="NJZ29" s="154"/>
      <c r="NKA29" s="154"/>
      <c r="NKB29" s="154"/>
      <c r="NKC29" s="154"/>
      <c r="NKD29" s="154"/>
      <c r="NKE29" s="154"/>
      <c r="NKF29" s="154"/>
      <c r="NKG29" s="154"/>
      <c r="NKH29" s="154"/>
      <c r="NKI29" s="154"/>
      <c r="NKJ29" s="154"/>
      <c r="NKK29" s="154"/>
      <c r="NKL29" s="154"/>
      <c r="NKM29" s="154"/>
      <c r="NKN29" s="154"/>
      <c r="NKO29" s="154"/>
      <c r="NKP29" s="154"/>
      <c r="NKQ29" s="154"/>
      <c r="NKR29" s="154"/>
      <c r="NKS29" s="154"/>
      <c r="NKT29" s="154"/>
      <c r="NKU29" s="154"/>
      <c r="NKV29" s="154"/>
      <c r="NKW29" s="154"/>
      <c r="NKX29" s="154"/>
      <c r="NKY29" s="154"/>
      <c r="NKZ29" s="154"/>
      <c r="NLA29" s="154"/>
      <c r="NLB29" s="154"/>
      <c r="NLC29" s="154"/>
      <c r="NLD29" s="154"/>
      <c r="NLE29" s="154"/>
      <c r="NLF29" s="154"/>
      <c r="NLG29" s="154"/>
      <c r="NLH29" s="154"/>
      <c r="NLI29" s="154"/>
      <c r="NLJ29" s="154"/>
      <c r="NLK29" s="154"/>
      <c r="NLL29" s="154"/>
      <c r="NLM29" s="154"/>
      <c r="NLN29" s="154"/>
      <c r="NLO29" s="154"/>
      <c r="NLP29" s="154"/>
      <c r="NLQ29" s="154"/>
      <c r="NLR29" s="154"/>
      <c r="NLS29" s="154"/>
      <c r="NLT29" s="154"/>
      <c r="NLU29" s="154"/>
      <c r="NLV29" s="154"/>
      <c r="NLW29" s="154"/>
      <c r="NLX29" s="154"/>
      <c r="NLY29" s="154"/>
      <c r="NLZ29" s="154"/>
      <c r="NMA29" s="154"/>
      <c r="NMB29" s="154"/>
      <c r="NMC29" s="154"/>
      <c r="NMD29" s="154"/>
      <c r="NME29" s="154"/>
      <c r="NMF29" s="154"/>
      <c r="NMG29" s="154"/>
      <c r="NMH29" s="154"/>
      <c r="NMI29" s="154"/>
      <c r="NMJ29" s="154"/>
      <c r="NMK29" s="154"/>
      <c r="NML29" s="154"/>
      <c r="NMM29" s="154"/>
      <c r="NMN29" s="154"/>
      <c r="NMO29" s="154"/>
      <c r="NMP29" s="154"/>
      <c r="NMQ29" s="154"/>
      <c r="NMR29" s="154"/>
      <c r="NMS29" s="154"/>
      <c r="NMT29" s="154"/>
      <c r="NMU29" s="154"/>
      <c r="NMV29" s="154"/>
      <c r="NMW29" s="154"/>
      <c r="NMX29" s="154"/>
      <c r="NMY29" s="154"/>
      <c r="NMZ29" s="154"/>
      <c r="NNA29" s="154"/>
      <c r="NNB29" s="154"/>
      <c r="NNC29" s="154"/>
      <c r="NND29" s="154"/>
      <c r="NNE29" s="154"/>
      <c r="NNF29" s="154"/>
      <c r="NNG29" s="154"/>
      <c r="NNH29" s="154"/>
      <c r="NNI29" s="154"/>
      <c r="NNJ29" s="154"/>
      <c r="NNK29" s="154"/>
      <c r="NNL29" s="154"/>
      <c r="NNM29" s="154"/>
      <c r="NNN29" s="154"/>
      <c r="NNO29" s="154"/>
      <c r="NNP29" s="154"/>
      <c r="NNQ29" s="154"/>
      <c r="NNR29" s="154"/>
      <c r="NNS29" s="154"/>
      <c r="NNT29" s="154"/>
      <c r="NNU29" s="154"/>
      <c r="NNV29" s="154"/>
      <c r="NNW29" s="154"/>
      <c r="NNX29" s="154"/>
      <c r="NNY29" s="154"/>
      <c r="NNZ29" s="154"/>
      <c r="NOA29" s="154"/>
      <c r="NOB29" s="154"/>
      <c r="NOC29" s="154"/>
      <c r="NOD29" s="154"/>
      <c r="NOE29" s="154"/>
      <c r="NOF29" s="154"/>
      <c r="NOG29" s="154"/>
      <c r="NOH29" s="154"/>
      <c r="NOI29" s="154"/>
      <c r="NOJ29" s="154"/>
      <c r="NOK29" s="154"/>
      <c r="NOL29" s="154"/>
      <c r="NOM29" s="154"/>
      <c r="NON29" s="154"/>
      <c r="NOO29" s="154"/>
      <c r="NOP29" s="154"/>
      <c r="NOQ29" s="154"/>
      <c r="NOR29" s="154"/>
      <c r="NOS29" s="154"/>
      <c r="NOT29" s="154"/>
      <c r="NOU29" s="154"/>
      <c r="NOV29" s="154"/>
      <c r="NOW29" s="154"/>
      <c r="NOX29" s="154"/>
      <c r="NOY29" s="154"/>
      <c r="NOZ29" s="154"/>
      <c r="NPA29" s="154"/>
      <c r="NPB29" s="154"/>
      <c r="NPC29" s="154"/>
      <c r="NPD29" s="154"/>
      <c r="NPE29" s="154"/>
      <c r="NPF29" s="154"/>
      <c r="NPG29" s="154"/>
      <c r="NPH29" s="154"/>
      <c r="NPI29" s="154"/>
      <c r="NPJ29" s="154"/>
      <c r="NPK29" s="154"/>
      <c r="NPL29" s="154"/>
      <c r="NPM29" s="154"/>
      <c r="NPN29" s="154"/>
      <c r="NPO29" s="154"/>
      <c r="NPP29" s="154"/>
      <c r="NPQ29" s="154"/>
      <c r="NPR29" s="154"/>
      <c r="NPS29" s="154"/>
      <c r="NPT29" s="154"/>
      <c r="NPU29" s="154"/>
      <c r="NPV29" s="154"/>
      <c r="NPW29" s="154"/>
      <c r="NPX29" s="154"/>
      <c r="NPY29" s="154"/>
      <c r="NPZ29" s="154"/>
      <c r="NQA29" s="154"/>
      <c r="NQB29" s="154"/>
      <c r="NQC29" s="154"/>
      <c r="NQD29" s="154"/>
      <c r="NQE29" s="154"/>
      <c r="NQF29" s="154"/>
      <c r="NQG29" s="154"/>
      <c r="NQH29" s="154"/>
      <c r="NQI29" s="154"/>
      <c r="NQJ29" s="154"/>
      <c r="NQK29" s="154"/>
      <c r="NQL29" s="154"/>
      <c r="NQM29" s="154"/>
      <c r="NQN29" s="154"/>
      <c r="NQO29" s="154"/>
      <c r="NQP29" s="154"/>
      <c r="NQQ29" s="154"/>
      <c r="NQR29" s="154"/>
      <c r="NQS29" s="154"/>
      <c r="NQT29" s="154"/>
      <c r="NQU29" s="154"/>
      <c r="NQV29" s="154"/>
      <c r="NQW29" s="154"/>
      <c r="NQX29" s="154"/>
      <c r="NQY29" s="154"/>
      <c r="NQZ29" s="154"/>
      <c r="NRA29" s="154"/>
      <c r="NRB29" s="154"/>
      <c r="NRC29" s="154"/>
      <c r="NRD29" s="154"/>
      <c r="NRE29" s="154"/>
      <c r="NRF29" s="154"/>
      <c r="NRG29" s="154"/>
      <c r="NRH29" s="154"/>
      <c r="NRI29" s="154"/>
      <c r="NRJ29" s="154"/>
      <c r="NRK29" s="154"/>
      <c r="NRL29" s="154"/>
      <c r="NRM29" s="154"/>
      <c r="NRN29" s="154"/>
      <c r="NRO29" s="154"/>
      <c r="NRP29" s="154"/>
      <c r="NRQ29" s="154"/>
      <c r="NRR29" s="154"/>
      <c r="NRS29" s="154"/>
      <c r="NRT29" s="154"/>
      <c r="NRU29" s="154"/>
      <c r="NRV29" s="154"/>
      <c r="NRW29" s="154"/>
      <c r="NRX29" s="154"/>
      <c r="NRY29" s="154"/>
      <c r="NRZ29" s="154"/>
      <c r="NSA29" s="154"/>
      <c r="NSB29" s="154"/>
      <c r="NSC29" s="154"/>
      <c r="NSD29" s="154"/>
      <c r="NSE29" s="154"/>
      <c r="NSF29" s="154"/>
      <c r="NSG29" s="154"/>
      <c r="NSH29" s="154"/>
      <c r="NSI29" s="154"/>
      <c r="NSJ29" s="154"/>
      <c r="NSK29" s="154"/>
      <c r="NSL29" s="154"/>
      <c r="NSM29" s="154"/>
      <c r="NSN29" s="154"/>
      <c r="NSO29" s="154"/>
      <c r="NSP29" s="154"/>
      <c r="NSQ29" s="154"/>
      <c r="NSR29" s="154"/>
      <c r="NSS29" s="154"/>
      <c r="NST29" s="154"/>
      <c r="NSU29" s="154"/>
      <c r="NSV29" s="154"/>
      <c r="NSW29" s="154"/>
      <c r="NSX29" s="154"/>
      <c r="NSY29" s="154"/>
      <c r="NSZ29" s="154"/>
      <c r="NTA29" s="154"/>
      <c r="NTB29" s="154"/>
      <c r="NTC29" s="154"/>
      <c r="NTD29" s="154"/>
      <c r="NTE29" s="154"/>
      <c r="NTF29" s="154"/>
      <c r="NTG29" s="154"/>
      <c r="NTH29" s="154"/>
      <c r="NTI29" s="154"/>
      <c r="NTJ29" s="154"/>
      <c r="NTK29" s="154"/>
      <c r="NTL29" s="154"/>
      <c r="NTM29" s="154"/>
      <c r="NTN29" s="154"/>
      <c r="NTO29" s="154"/>
      <c r="NTP29" s="154"/>
      <c r="NTQ29" s="154"/>
      <c r="NTR29" s="154"/>
      <c r="NTS29" s="154"/>
      <c r="NTT29" s="154"/>
      <c r="NTU29" s="154"/>
      <c r="NTV29" s="154"/>
      <c r="NTW29" s="154"/>
      <c r="NTX29" s="154"/>
      <c r="NTY29" s="154"/>
      <c r="NTZ29" s="154"/>
      <c r="NUA29" s="154"/>
      <c r="NUB29" s="154"/>
      <c r="NUC29" s="154"/>
      <c r="NUD29" s="154"/>
      <c r="NUE29" s="154"/>
      <c r="NUF29" s="154"/>
      <c r="NUG29" s="154"/>
      <c r="NUH29" s="154"/>
      <c r="NUI29" s="154"/>
      <c r="NUJ29" s="154"/>
      <c r="NUK29" s="154"/>
      <c r="NUL29" s="154"/>
      <c r="NUM29" s="154"/>
      <c r="NUN29" s="154"/>
      <c r="NUO29" s="154"/>
      <c r="NUP29" s="154"/>
      <c r="NUQ29" s="154"/>
      <c r="NUR29" s="154"/>
      <c r="NUS29" s="154"/>
      <c r="NUT29" s="154"/>
      <c r="NUU29" s="154"/>
      <c r="NUV29" s="154"/>
      <c r="NUW29" s="154"/>
      <c r="NUX29" s="154"/>
      <c r="NUY29" s="154"/>
      <c r="NUZ29" s="154"/>
      <c r="NVA29" s="154"/>
      <c r="NVB29" s="154"/>
      <c r="NVC29" s="154"/>
      <c r="NVD29" s="154"/>
      <c r="NVE29" s="154"/>
      <c r="NVF29" s="154"/>
      <c r="NVG29" s="154"/>
      <c r="NVH29" s="154"/>
      <c r="NVI29" s="154"/>
      <c r="NVJ29" s="154"/>
      <c r="NVK29" s="154"/>
      <c r="NVL29" s="154"/>
      <c r="NVM29" s="154"/>
      <c r="NVN29" s="154"/>
      <c r="NVO29" s="154"/>
      <c r="NVP29" s="154"/>
      <c r="NVQ29" s="154"/>
      <c r="NVR29" s="154"/>
      <c r="NVS29" s="154"/>
      <c r="NVT29" s="154"/>
      <c r="NVU29" s="154"/>
      <c r="NVV29" s="154"/>
      <c r="NVW29" s="154"/>
      <c r="NVX29" s="154"/>
      <c r="NVY29" s="154"/>
      <c r="NVZ29" s="154"/>
      <c r="NWA29" s="154"/>
      <c r="NWB29" s="154"/>
      <c r="NWC29" s="154"/>
      <c r="NWD29" s="154"/>
      <c r="NWE29" s="154"/>
      <c r="NWF29" s="154"/>
      <c r="NWG29" s="154"/>
      <c r="NWH29" s="154"/>
      <c r="NWI29" s="154"/>
      <c r="NWJ29" s="154"/>
      <c r="NWK29" s="154"/>
      <c r="NWL29" s="154"/>
      <c r="NWM29" s="154"/>
      <c r="NWN29" s="154"/>
      <c r="NWO29" s="154"/>
      <c r="NWP29" s="154"/>
      <c r="NWQ29" s="154"/>
      <c r="NWR29" s="154"/>
      <c r="NWS29" s="154"/>
      <c r="NWT29" s="154"/>
      <c r="NWU29" s="154"/>
      <c r="NWV29" s="154"/>
      <c r="NWW29" s="154"/>
      <c r="NWX29" s="154"/>
      <c r="NWY29" s="154"/>
      <c r="NWZ29" s="154"/>
      <c r="NXA29" s="154"/>
      <c r="NXB29" s="154"/>
      <c r="NXC29" s="154"/>
      <c r="NXD29" s="154"/>
      <c r="NXE29" s="154"/>
      <c r="NXF29" s="154"/>
      <c r="NXG29" s="154"/>
      <c r="NXH29" s="154"/>
      <c r="NXI29" s="154"/>
      <c r="NXJ29" s="154"/>
      <c r="NXK29" s="154"/>
      <c r="NXL29" s="154"/>
      <c r="NXM29" s="154"/>
      <c r="NXN29" s="154"/>
      <c r="NXO29" s="154"/>
      <c r="NXP29" s="154"/>
      <c r="NXQ29" s="154"/>
      <c r="NXR29" s="154"/>
      <c r="NXS29" s="154"/>
      <c r="NXT29" s="154"/>
      <c r="NXU29" s="154"/>
      <c r="NXV29" s="154"/>
      <c r="NXW29" s="154"/>
      <c r="NXX29" s="154"/>
      <c r="NXY29" s="154"/>
      <c r="NXZ29" s="154"/>
      <c r="NYA29" s="154"/>
      <c r="NYB29" s="154"/>
      <c r="NYC29" s="154"/>
      <c r="NYD29" s="154"/>
      <c r="NYE29" s="154"/>
      <c r="NYF29" s="154"/>
      <c r="NYG29" s="154"/>
      <c r="NYH29" s="154"/>
      <c r="NYI29" s="154"/>
      <c r="NYJ29" s="154"/>
      <c r="NYK29" s="154"/>
      <c r="NYL29" s="154"/>
      <c r="NYM29" s="154"/>
      <c r="NYN29" s="154"/>
      <c r="NYO29" s="154"/>
      <c r="NYP29" s="154"/>
      <c r="NYQ29" s="154"/>
      <c r="NYR29" s="154"/>
      <c r="NYS29" s="154"/>
      <c r="NYT29" s="154"/>
      <c r="NYU29" s="154"/>
      <c r="NYV29" s="154"/>
      <c r="NYW29" s="154"/>
      <c r="NYX29" s="154"/>
      <c r="NYY29" s="154"/>
      <c r="NYZ29" s="154"/>
      <c r="NZA29" s="154"/>
      <c r="NZB29" s="154"/>
      <c r="NZC29" s="154"/>
      <c r="NZD29" s="154"/>
      <c r="NZE29" s="154"/>
      <c r="NZF29" s="154"/>
      <c r="NZG29" s="154"/>
      <c r="NZH29" s="154"/>
      <c r="NZI29" s="154"/>
      <c r="NZJ29" s="154"/>
      <c r="NZK29" s="154"/>
      <c r="NZL29" s="154"/>
      <c r="NZM29" s="154"/>
      <c r="NZN29" s="154"/>
      <c r="NZO29" s="154"/>
      <c r="NZP29" s="154"/>
      <c r="NZQ29" s="154"/>
      <c r="NZR29" s="154"/>
      <c r="NZS29" s="154"/>
      <c r="NZT29" s="154"/>
      <c r="NZU29" s="154"/>
      <c r="NZV29" s="154"/>
      <c r="NZW29" s="154"/>
      <c r="NZX29" s="154"/>
      <c r="NZY29" s="154"/>
      <c r="NZZ29" s="154"/>
      <c r="OAA29" s="154"/>
      <c r="OAB29" s="154"/>
      <c r="OAC29" s="154"/>
      <c r="OAD29" s="154"/>
      <c r="OAE29" s="154"/>
      <c r="OAF29" s="154"/>
      <c r="OAG29" s="154"/>
      <c r="OAH29" s="154"/>
      <c r="OAI29" s="154"/>
      <c r="OAJ29" s="154"/>
      <c r="OAK29" s="154"/>
      <c r="OAL29" s="154"/>
      <c r="OAM29" s="154"/>
      <c r="OAN29" s="154"/>
      <c r="OAO29" s="154"/>
      <c r="OAP29" s="154"/>
      <c r="OAQ29" s="154"/>
      <c r="OAR29" s="154"/>
      <c r="OAS29" s="154"/>
      <c r="OAT29" s="154"/>
      <c r="OAU29" s="154"/>
      <c r="OAV29" s="154"/>
      <c r="OAW29" s="154"/>
      <c r="OAX29" s="154"/>
      <c r="OAY29" s="154"/>
      <c r="OAZ29" s="154"/>
      <c r="OBA29" s="154"/>
      <c r="OBB29" s="154"/>
      <c r="OBC29" s="154"/>
      <c r="OBD29" s="154"/>
      <c r="OBE29" s="154"/>
      <c r="OBF29" s="154"/>
      <c r="OBG29" s="154"/>
      <c r="OBH29" s="154"/>
      <c r="OBI29" s="154"/>
      <c r="OBJ29" s="154"/>
      <c r="OBK29" s="154"/>
      <c r="OBL29" s="154"/>
      <c r="OBM29" s="154"/>
      <c r="OBN29" s="154"/>
      <c r="OBO29" s="154"/>
      <c r="OBP29" s="154"/>
      <c r="OBQ29" s="154"/>
      <c r="OBR29" s="154"/>
      <c r="OBS29" s="154"/>
      <c r="OBT29" s="154"/>
      <c r="OBU29" s="154"/>
      <c r="OBV29" s="154"/>
      <c r="OBW29" s="154"/>
      <c r="OBX29" s="154"/>
      <c r="OBY29" s="154"/>
      <c r="OBZ29" s="154"/>
      <c r="OCA29" s="154"/>
      <c r="OCB29" s="154"/>
      <c r="OCC29" s="154"/>
      <c r="OCD29" s="154"/>
      <c r="OCE29" s="154"/>
      <c r="OCF29" s="154"/>
      <c r="OCG29" s="154"/>
      <c r="OCH29" s="154"/>
      <c r="OCI29" s="154"/>
      <c r="OCJ29" s="154"/>
      <c r="OCK29" s="154"/>
      <c r="OCL29" s="154"/>
      <c r="OCM29" s="154"/>
      <c r="OCN29" s="154"/>
      <c r="OCO29" s="154"/>
      <c r="OCP29" s="154"/>
      <c r="OCQ29" s="154"/>
      <c r="OCR29" s="154"/>
      <c r="OCS29" s="154"/>
      <c r="OCT29" s="154"/>
      <c r="OCU29" s="154"/>
      <c r="OCV29" s="154"/>
      <c r="OCW29" s="154"/>
      <c r="OCX29" s="154"/>
      <c r="OCY29" s="154"/>
      <c r="OCZ29" s="154"/>
      <c r="ODA29" s="154"/>
      <c r="ODB29" s="154"/>
      <c r="ODC29" s="154"/>
      <c r="ODD29" s="154"/>
      <c r="ODE29" s="154"/>
      <c r="ODF29" s="154"/>
      <c r="ODG29" s="154"/>
      <c r="ODH29" s="154"/>
      <c r="ODI29" s="154"/>
      <c r="ODJ29" s="154"/>
      <c r="ODK29" s="154"/>
      <c r="ODL29" s="154"/>
      <c r="ODM29" s="154"/>
      <c r="ODN29" s="154"/>
      <c r="ODO29" s="154"/>
      <c r="ODP29" s="154"/>
      <c r="ODQ29" s="154"/>
      <c r="ODR29" s="154"/>
      <c r="ODS29" s="154"/>
      <c r="ODT29" s="154"/>
      <c r="ODU29" s="154"/>
      <c r="ODV29" s="154"/>
      <c r="ODW29" s="154"/>
      <c r="ODX29" s="154"/>
      <c r="ODY29" s="154"/>
      <c r="ODZ29" s="154"/>
      <c r="OEA29" s="154"/>
      <c r="OEB29" s="154"/>
      <c r="OEC29" s="154"/>
      <c r="OED29" s="154"/>
      <c r="OEE29" s="154"/>
      <c r="OEF29" s="154"/>
      <c r="OEG29" s="154"/>
      <c r="OEH29" s="154"/>
      <c r="OEI29" s="154"/>
      <c r="OEJ29" s="154"/>
      <c r="OEK29" s="154"/>
      <c r="OEL29" s="154"/>
      <c r="OEM29" s="154"/>
      <c r="OEN29" s="154"/>
      <c r="OEO29" s="154"/>
      <c r="OEP29" s="154"/>
      <c r="OEQ29" s="154"/>
      <c r="OER29" s="154"/>
      <c r="OES29" s="154"/>
      <c r="OET29" s="154"/>
      <c r="OEU29" s="154"/>
      <c r="OEV29" s="154"/>
      <c r="OEW29" s="154"/>
      <c r="OEX29" s="154"/>
      <c r="OEY29" s="154"/>
      <c r="OEZ29" s="154"/>
      <c r="OFA29" s="154"/>
      <c r="OFB29" s="154"/>
      <c r="OFC29" s="154"/>
      <c r="OFD29" s="154"/>
      <c r="OFE29" s="154"/>
      <c r="OFF29" s="154"/>
      <c r="OFG29" s="154"/>
      <c r="OFH29" s="154"/>
      <c r="OFI29" s="154"/>
      <c r="OFJ29" s="154"/>
      <c r="OFK29" s="154"/>
      <c r="OFL29" s="154"/>
      <c r="OFM29" s="154"/>
      <c r="OFN29" s="154"/>
      <c r="OFO29" s="154"/>
      <c r="OFP29" s="154"/>
      <c r="OFQ29" s="154"/>
      <c r="OFR29" s="154"/>
      <c r="OFS29" s="154"/>
      <c r="OFT29" s="154"/>
      <c r="OFU29" s="154"/>
      <c r="OFV29" s="154"/>
      <c r="OFW29" s="154"/>
      <c r="OFX29" s="154"/>
      <c r="OFY29" s="154"/>
      <c r="OFZ29" s="154"/>
      <c r="OGA29" s="154"/>
      <c r="OGB29" s="154"/>
      <c r="OGC29" s="154"/>
      <c r="OGD29" s="154"/>
      <c r="OGE29" s="154"/>
      <c r="OGF29" s="154"/>
      <c r="OGG29" s="154"/>
      <c r="OGH29" s="154"/>
      <c r="OGI29" s="154"/>
      <c r="OGJ29" s="154"/>
      <c r="OGK29" s="154"/>
      <c r="OGL29" s="154"/>
      <c r="OGM29" s="154"/>
      <c r="OGN29" s="154"/>
      <c r="OGO29" s="154"/>
      <c r="OGP29" s="154"/>
      <c r="OGQ29" s="154"/>
      <c r="OGR29" s="154"/>
      <c r="OGS29" s="154"/>
      <c r="OGT29" s="154"/>
      <c r="OGU29" s="154"/>
      <c r="OGV29" s="154"/>
      <c r="OGW29" s="154"/>
      <c r="OGX29" s="154"/>
      <c r="OGY29" s="154"/>
      <c r="OGZ29" s="154"/>
      <c r="OHA29" s="154"/>
      <c r="OHB29" s="154"/>
      <c r="OHC29" s="154"/>
      <c r="OHD29" s="154"/>
      <c r="OHE29" s="154"/>
      <c r="OHF29" s="154"/>
      <c r="OHG29" s="154"/>
      <c r="OHH29" s="154"/>
      <c r="OHI29" s="154"/>
      <c r="OHJ29" s="154"/>
      <c r="OHK29" s="154"/>
      <c r="OHL29" s="154"/>
      <c r="OHM29" s="154"/>
      <c r="OHN29" s="154"/>
      <c r="OHO29" s="154"/>
      <c r="OHP29" s="154"/>
      <c r="OHQ29" s="154"/>
      <c r="OHR29" s="154"/>
      <c r="OHS29" s="154"/>
      <c r="OHT29" s="154"/>
      <c r="OHU29" s="154"/>
      <c r="OHV29" s="154"/>
      <c r="OHW29" s="154"/>
      <c r="OHX29" s="154"/>
      <c r="OHY29" s="154"/>
      <c r="OHZ29" s="154"/>
      <c r="OIA29" s="154"/>
      <c r="OIB29" s="154"/>
      <c r="OIC29" s="154"/>
      <c r="OID29" s="154"/>
      <c r="OIE29" s="154"/>
      <c r="OIF29" s="154"/>
      <c r="OIG29" s="154"/>
      <c r="OIH29" s="154"/>
      <c r="OII29" s="154"/>
      <c r="OIJ29" s="154"/>
      <c r="OIK29" s="154"/>
      <c r="OIL29" s="154"/>
      <c r="OIM29" s="154"/>
      <c r="OIN29" s="154"/>
      <c r="OIO29" s="154"/>
      <c r="OIP29" s="154"/>
      <c r="OIQ29" s="154"/>
      <c r="OIR29" s="154"/>
      <c r="OIS29" s="154"/>
      <c r="OIT29" s="154"/>
      <c r="OIU29" s="154"/>
      <c r="OIV29" s="154"/>
      <c r="OIW29" s="154"/>
      <c r="OIX29" s="154"/>
      <c r="OIY29" s="154"/>
      <c r="OIZ29" s="154"/>
      <c r="OJA29" s="154"/>
      <c r="OJB29" s="154"/>
      <c r="OJC29" s="154"/>
      <c r="OJD29" s="154"/>
      <c r="OJE29" s="154"/>
      <c r="OJF29" s="154"/>
      <c r="OJG29" s="154"/>
      <c r="OJH29" s="154"/>
      <c r="OJI29" s="154"/>
      <c r="OJJ29" s="154"/>
      <c r="OJK29" s="154"/>
      <c r="OJL29" s="154"/>
      <c r="OJM29" s="154"/>
      <c r="OJN29" s="154"/>
      <c r="OJO29" s="154"/>
      <c r="OJP29" s="154"/>
      <c r="OJQ29" s="154"/>
      <c r="OJR29" s="154"/>
      <c r="OJS29" s="154"/>
      <c r="OJT29" s="154"/>
      <c r="OJU29" s="154"/>
      <c r="OJV29" s="154"/>
      <c r="OJW29" s="154"/>
      <c r="OJX29" s="154"/>
      <c r="OJY29" s="154"/>
      <c r="OJZ29" s="154"/>
      <c r="OKA29" s="154"/>
      <c r="OKB29" s="154"/>
      <c r="OKC29" s="154"/>
      <c r="OKD29" s="154"/>
      <c r="OKE29" s="154"/>
      <c r="OKF29" s="154"/>
      <c r="OKG29" s="154"/>
      <c r="OKH29" s="154"/>
      <c r="OKI29" s="154"/>
      <c r="OKJ29" s="154"/>
      <c r="OKK29" s="154"/>
      <c r="OKL29" s="154"/>
      <c r="OKM29" s="154"/>
      <c r="OKN29" s="154"/>
      <c r="OKO29" s="154"/>
      <c r="OKP29" s="154"/>
      <c r="OKQ29" s="154"/>
      <c r="OKR29" s="154"/>
      <c r="OKS29" s="154"/>
      <c r="OKT29" s="154"/>
      <c r="OKU29" s="154"/>
      <c r="OKV29" s="154"/>
      <c r="OKW29" s="154"/>
      <c r="OKX29" s="154"/>
      <c r="OKY29" s="154"/>
      <c r="OKZ29" s="154"/>
      <c r="OLA29" s="154"/>
      <c r="OLB29" s="154"/>
      <c r="OLC29" s="154"/>
      <c r="OLD29" s="154"/>
      <c r="OLE29" s="154"/>
      <c r="OLF29" s="154"/>
      <c r="OLG29" s="154"/>
      <c r="OLH29" s="154"/>
      <c r="OLI29" s="154"/>
      <c r="OLJ29" s="154"/>
      <c r="OLK29" s="154"/>
      <c r="OLL29" s="154"/>
      <c r="OLM29" s="154"/>
      <c r="OLN29" s="154"/>
      <c r="OLO29" s="154"/>
      <c r="OLP29" s="154"/>
      <c r="OLQ29" s="154"/>
      <c r="OLR29" s="154"/>
      <c r="OLS29" s="154"/>
      <c r="OLT29" s="154"/>
      <c r="OLU29" s="154"/>
      <c r="OLV29" s="154"/>
      <c r="OLW29" s="154"/>
      <c r="OLX29" s="154"/>
      <c r="OLY29" s="154"/>
      <c r="OLZ29" s="154"/>
      <c r="OMA29" s="154"/>
      <c r="OMB29" s="154"/>
      <c r="OMC29" s="154"/>
      <c r="OMD29" s="154"/>
      <c r="OME29" s="154"/>
      <c r="OMF29" s="154"/>
      <c r="OMG29" s="154"/>
      <c r="OMH29" s="154"/>
      <c r="OMI29" s="154"/>
      <c r="OMJ29" s="154"/>
      <c r="OMK29" s="154"/>
      <c r="OML29" s="154"/>
      <c r="OMM29" s="154"/>
      <c r="OMN29" s="154"/>
      <c r="OMO29" s="154"/>
      <c r="OMP29" s="154"/>
      <c r="OMQ29" s="154"/>
      <c r="OMR29" s="154"/>
      <c r="OMS29" s="154"/>
      <c r="OMT29" s="154"/>
      <c r="OMU29" s="154"/>
      <c r="OMV29" s="154"/>
      <c r="OMW29" s="154"/>
      <c r="OMX29" s="154"/>
      <c r="OMY29" s="154"/>
      <c r="OMZ29" s="154"/>
      <c r="ONA29" s="154"/>
      <c r="ONB29" s="154"/>
      <c r="ONC29" s="154"/>
      <c r="OND29" s="154"/>
      <c r="ONE29" s="154"/>
      <c r="ONF29" s="154"/>
      <c r="ONG29" s="154"/>
      <c r="ONH29" s="154"/>
      <c r="ONI29" s="154"/>
      <c r="ONJ29" s="154"/>
      <c r="ONK29" s="154"/>
      <c r="ONL29" s="154"/>
      <c r="ONM29" s="154"/>
      <c r="ONN29" s="154"/>
      <c r="ONO29" s="154"/>
      <c r="ONP29" s="154"/>
      <c r="ONQ29" s="154"/>
      <c r="ONR29" s="154"/>
      <c r="ONS29" s="154"/>
      <c r="ONT29" s="154"/>
      <c r="ONU29" s="154"/>
      <c r="ONV29" s="154"/>
      <c r="ONW29" s="154"/>
      <c r="ONX29" s="154"/>
      <c r="ONY29" s="154"/>
      <c r="ONZ29" s="154"/>
      <c r="OOA29" s="154"/>
      <c r="OOB29" s="154"/>
      <c r="OOC29" s="154"/>
      <c r="OOD29" s="154"/>
      <c r="OOE29" s="154"/>
      <c r="OOF29" s="154"/>
      <c r="OOG29" s="154"/>
      <c r="OOH29" s="154"/>
      <c r="OOI29" s="154"/>
      <c r="OOJ29" s="154"/>
      <c r="OOK29" s="154"/>
      <c r="OOL29" s="154"/>
      <c r="OOM29" s="154"/>
      <c r="OON29" s="154"/>
      <c r="OOO29" s="154"/>
      <c r="OOP29" s="154"/>
      <c r="OOQ29" s="154"/>
      <c r="OOR29" s="154"/>
      <c r="OOS29" s="154"/>
      <c r="OOT29" s="154"/>
      <c r="OOU29" s="154"/>
      <c r="OOV29" s="154"/>
      <c r="OOW29" s="154"/>
      <c r="OOX29" s="154"/>
      <c r="OOY29" s="154"/>
      <c r="OOZ29" s="154"/>
      <c r="OPA29" s="154"/>
      <c r="OPB29" s="154"/>
      <c r="OPC29" s="154"/>
      <c r="OPD29" s="154"/>
      <c r="OPE29" s="154"/>
      <c r="OPF29" s="154"/>
      <c r="OPG29" s="154"/>
      <c r="OPH29" s="154"/>
      <c r="OPI29" s="154"/>
      <c r="OPJ29" s="154"/>
      <c r="OPK29" s="154"/>
      <c r="OPL29" s="154"/>
      <c r="OPM29" s="154"/>
      <c r="OPN29" s="154"/>
      <c r="OPO29" s="154"/>
      <c r="OPP29" s="154"/>
      <c r="OPQ29" s="154"/>
      <c r="OPR29" s="154"/>
      <c r="OPS29" s="154"/>
      <c r="OPT29" s="154"/>
      <c r="OPU29" s="154"/>
      <c r="OPV29" s="154"/>
      <c r="OPW29" s="154"/>
      <c r="OPX29" s="154"/>
      <c r="OPY29" s="154"/>
      <c r="OPZ29" s="154"/>
      <c r="OQA29" s="154"/>
      <c r="OQB29" s="154"/>
      <c r="OQC29" s="154"/>
      <c r="OQD29" s="154"/>
      <c r="OQE29" s="154"/>
      <c r="OQF29" s="154"/>
      <c r="OQG29" s="154"/>
      <c r="OQH29" s="154"/>
      <c r="OQI29" s="154"/>
      <c r="OQJ29" s="154"/>
      <c r="OQK29" s="154"/>
      <c r="OQL29" s="154"/>
      <c r="OQM29" s="154"/>
      <c r="OQN29" s="154"/>
      <c r="OQO29" s="154"/>
      <c r="OQP29" s="154"/>
      <c r="OQQ29" s="154"/>
      <c r="OQR29" s="154"/>
      <c r="OQS29" s="154"/>
      <c r="OQT29" s="154"/>
      <c r="OQU29" s="154"/>
      <c r="OQV29" s="154"/>
      <c r="OQW29" s="154"/>
      <c r="OQX29" s="154"/>
      <c r="OQY29" s="154"/>
      <c r="OQZ29" s="154"/>
      <c r="ORA29" s="154"/>
      <c r="ORB29" s="154"/>
      <c r="ORC29" s="154"/>
      <c r="ORD29" s="154"/>
      <c r="ORE29" s="154"/>
      <c r="ORF29" s="154"/>
      <c r="ORG29" s="154"/>
      <c r="ORH29" s="154"/>
      <c r="ORI29" s="154"/>
      <c r="ORJ29" s="154"/>
      <c r="ORK29" s="154"/>
      <c r="ORL29" s="154"/>
      <c r="ORM29" s="154"/>
      <c r="ORN29" s="154"/>
      <c r="ORO29" s="154"/>
      <c r="ORP29" s="154"/>
      <c r="ORQ29" s="154"/>
      <c r="ORR29" s="154"/>
      <c r="ORS29" s="154"/>
      <c r="ORT29" s="154"/>
      <c r="ORU29" s="154"/>
      <c r="ORV29" s="154"/>
      <c r="ORW29" s="154"/>
      <c r="ORX29" s="154"/>
      <c r="ORY29" s="154"/>
      <c r="ORZ29" s="154"/>
      <c r="OSA29" s="154"/>
      <c r="OSB29" s="154"/>
      <c r="OSC29" s="154"/>
      <c r="OSD29" s="154"/>
      <c r="OSE29" s="154"/>
      <c r="OSF29" s="154"/>
      <c r="OSG29" s="154"/>
      <c r="OSH29" s="154"/>
      <c r="OSI29" s="154"/>
      <c r="OSJ29" s="154"/>
      <c r="OSK29" s="154"/>
      <c r="OSL29" s="154"/>
      <c r="OSM29" s="154"/>
      <c r="OSN29" s="154"/>
      <c r="OSO29" s="154"/>
      <c r="OSP29" s="154"/>
      <c r="OSQ29" s="154"/>
      <c r="OSR29" s="154"/>
      <c r="OSS29" s="154"/>
      <c r="OST29" s="154"/>
      <c r="OSU29" s="154"/>
      <c r="OSV29" s="154"/>
      <c r="OSW29" s="154"/>
      <c r="OSX29" s="154"/>
      <c r="OSY29" s="154"/>
      <c r="OSZ29" s="154"/>
      <c r="OTA29" s="154"/>
      <c r="OTB29" s="154"/>
      <c r="OTC29" s="154"/>
      <c r="OTD29" s="154"/>
      <c r="OTE29" s="154"/>
      <c r="OTF29" s="154"/>
      <c r="OTG29" s="154"/>
      <c r="OTH29" s="154"/>
      <c r="OTI29" s="154"/>
      <c r="OTJ29" s="154"/>
      <c r="OTK29" s="154"/>
      <c r="OTL29" s="154"/>
      <c r="OTM29" s="154"/>
      <c r="OTN29" s="154"/>
      <c r="OTO29" s="154"/>
      <c r="OTP29" s="154"/>
      <c r="OTQ29" s="154"/>
      <c r="OTR29" s="154"/>
      <c r="OTS29" s="154"/>
      <c r="OTT29" s="154"/>
      <c r="OTU29" s="154"/>
      <c r="OTV29" s="154"/>
      <c r="OTW29" s="154"/>
      <c r="OTX29" s="154"/>
      <c r="OTY29" s="154"/>
      <c r="OTZ29" s="154"/>
      <c r="OUA29" s="154"/>
      <c r="OUB29" s="154"/>
      <c r="OUC29" s="154"/>
      <c r="OUD29" s="154"/>
      <c r="OUE29" s="154"/>
      <c r="OUF29" s="154"/>
      <c r="OUG29" s="154"/>
      <c r="OUH29" s="154"/>
      <c r="OUI29" s="154"/>
      <c r="OUJ29" s="154"/>
      <c r="OUK29" s="154"/>
      <c r="OUL29" s="154"/>
      <c r="OUM29" s="154"/>
      <c r="OUN29" s="154"/>
      <c r="OUO29" s="154"/>
      <c r="OUP29" s="154"/>
      <c r="OUQ29" s="154"/>
      <c r="OUR29" s="154"/>
      <c r="OUS29" s="154"/>
      <c r="OUT29" s="154"/>
      <c r="OUU29" s="154"/>
      <c r="OUV29" s="154"/>
      <c r="OUW29" s="154"/>
      <c r="OUX29" s="154"/>
      <c r="OUY29" s="154"/>
      <c r="OUZ29" s="154"/>
      <c r="OVA29" s="154"/>
      <c r="OVB29" s="154"/>
      <c r="OVC29" s="154"/>
      <c r="OVD29" s="154"/>
      <c r="OVE29" s="154"/>
      <c r="OVF29" s="154"/>
      <c r="OVG29" s="154"/>
      <c r="OVH29" s="154"/>
      <c r="OVI29" s="154"/>
      <c r="OVJ29" s="154"/>
      <c r="OVK29" s="154"/>
      <c r="OVL29" s="154"/>
      <c r="OVM29" s="154"/>
      <c r="OVN29" s="154"/>
      <c r="OVO29" s="154"/>
      <c r="OVP29" s="154"/>
      <c r="OVQ29" s="154"/>
      <c r="OVR29" s="154"/>
      <c r="OVS29" s="154"/>
      <c r="OVT29" s="154"/>
      <c r="OVU29" s="154"/>
      <c r="OVV29" s="154"/>
      <c r="OVW29" s="154"/>
      <c r="OVX29" s="154"/>
      <c r="OVY29" s="154"/>
      <c r="OVZ29" s="154"/>
      <c r="OWA29" s="154"/>
      <c r="OWB29" s="154"/>
      <c r="OWC29" s="154"/>
      <c r="OWD29" s="154"/>
      <c r="OWE29" s="154"/>
      <c r="OWF29" s="154"/>
      <c r="OWG29" s="154"/>
      <c r="OWH29" s="154"/>
      <c r="OWI29" s="154"/>
      <c r="OWJ29" s="154"/>
      <c r="OWK29" s="154"/>
      <c r="OWL29" s="154"/>
      <c r="OWM29" s="154"/>
      <c r="OWN29" s="154"/>
      <c r="OWO29" s="154"/>
      <c r="OWP29" s="154"/>
      <c r="OWQ29" s="154"/>
      <c r="OWR29" s="154"/>
      <c r="OWS29" s="154"/>
      <c r="OWT29" s="154"/>
      <c r="OWU29" s="154"/>
      <c r="OWV29" s="154"/>
      <c r="OWW29" s="154"/>
      <c r="OWX29" s="154"/>
      <c r="OWY29" s="154"/>
      <c r="OWZ29" s="154"/>
      <c r="OXA29" s="154"/>
      <c r="OXB29" s="154"/>
      <c r="OXC29" s="154"/>
      <c r="OXD29" s="154"/>
      <c r="OXE29" s="154"/>
      <c r="OXF29" s="154"/>
      <c r="OXG29" s="154"/>
      <c r="OXH29" s="154"/>
      <c r="OXI29" s="154"/>
      <c r="OXJ29" s="154"/>
      <c r="OXK29" s="154"/>
      <c r="OXL29" s="154"/>
      <c r="OXM29" s="154"/>
      <c r="OXN29" s="154"/>
      <c r="OXO29" s="154"/>
      <c r="OXP29" s="154"/>
      <c r="OXQ29" s="154"/>
      <c r="OXR29" s="154"/>
      <c r="OXS29" s="154"/>
      <c r="OXT29" s="154"/>
      <c r="OXU29" s="154"/>
      <c r="OXV29" s="154"/>
      <c r="OXW29" s="154"/>
      <c r="OXX29" s="154"/>
      <c r="OXY29" s="154"/>
      <c r="OXZ29" s="154"/>
      <c r="OYA29" s="154"/>
      <c r="OYB29" s="154"/>
      <c r="OYC29" s="154"/>
      <c r="OYD29" s="154"/>
      <c r="OYE29" s="154"/>
      <c r="OYF29" s="154"/>
      <c r="OYG29" s="154"/>
      <c r="OYH29" s="154"/>
      <c r="OYI29" s="154"/>
      <c r="OYJ29" s="154"/>
      <c r="OYK29" s="154"/>
      <c r="OYL29" s="154"/>
      <c r="OYM29" s="154"/>
      <c r="OYN29" s="154"/>
      <c r="OYO29" s="154"/>
      <c r="OYP29" s="154"/>
      <c r="OYQ29" s="154"/>
      <c r="OYR29" s="154"/>
      <c r="OYS29" s="154"/>
      <c r="OYT29" s="154"/>
      <c r="OYU29" s="154"/>
      <c r="OYV29" s="154"/>
      <c r="OYW29" s="154"/>
      <c r="OYX29" s="154"/>
      <c r="OYY29" s="154"/>
      <c r="OYZ29" s="154"/>
      <c r="OZA29" s="154"/>
      <c r="OZB29" s="154"/>
      <c r="OZC29" s="154"/>
      <c r="OZD29" s="154"/>
      <c r="OZE29" s="154"/>
      <c r="OZF29" s="154"/>
      <c r="OZG29" s="154"/>
      <c r="OZH29" s="154"/>
      <c r="OZI29" s="154"/>
      <c r="OZJ29" s="154"/>
      <c r="OZK29" s="154"/>
      <c r="OZL29" s="154"/>
      <c r="OZM29" s="154"/>
      <c r="OZN29" s="154"/>
      <c r="OZO29" s="154"/>
      <c r="OZP29" s="154"/>
      <c r="OZQ29" s="154"/>
      <c r="OZR29" s="154"/>
      <c r="OZS29" s="154"/>
      <c r="OZT29" s="154"/>
      <c r="OZU29" s="154"/>
      <c r="OZV29" s="154"/>
      <c r="OZW29" s="154"/>
      <c r="OZX29" s="154"/>
      <c r="OZY29" s="154"/>
      <c r="OZZ29" s="154"/>
      <c r="PAA29" s="154"/>
      <c r="PAB29" s="154"/>
      <c r="PAC29" s="154"/>
      <c r="PAD29" s="154"/>
      <c r="PAE29" s="154"/>
      <c r="PAF29" s="154"/>
      <c r="PAG29" s="154"/>
      <c r="PAH29" s="154"/>
      <c r="PAI29" s="154"/>
      <c r="PAJ29" s="154"/>
      <c r="PAK29" s="154"/>
      <c r="PAL29" s="154"/>
      <c r="PAM29" s="154"/>
      <c r="PAN29" s="154"/>
      <c r="PAO29" s="154"/>
      <c r="PAP29" s="154"/>
      <c r="PAQ29" s="154"/>
      <c r="PAR29" s="154"/>
      <c r="PAS29" s="154"/>
      <c r="PAT29" s="154"/>
      <c r="PAU29" s="154"/>
      <c r="PAV29" s="154"/>
      <c r="PAW29" s="154"/>
      <c r="PAX29" s="154"/>
      <c r="PAY29" s="154"/>
      <c r="PAZ29" s="154"/>
      <c r="PBA29" s="154"/>
      <c r="PBB29" s="154"/>
      <c r="PBC29" s="154"/>
      <c r="PBD29" s="154"/>
      <c r="PBE29" s="154"/>
      <c r="PBF29" s="154"/>
      <c r="PBG29" s="154"/>
      <c r="PBH29" s="154"/>
      <c r="PBI29" s="154"/>
      <c r="PBJ29" s="154"/>
      <c r="PBK29" s="154"/>
      <c r="PBL29" s="154"/>
      <c r="PBM29" s="154"/>
      <c r="PBN29" s="154"/>
      <c r="PBO29" s="154"/>
      <c r="PBP29" s="154"/>
      <c r="PBQ29" s="154"/>
      <c r="PBR29" s="154"/>
      <c r="PBS29" s="154"/>
      <c r="PBT29" s="154"/>
      <c r="PBU29" s="154"/>
      <c r="PBV29" s="154"/>
      <c r="PBW29" s="154"/>
      <c r="PBX29" s="154"/>
      <c r="PBY29" s="154"/>
      <c r="PBZ29" s="154"/>
      <c r="PCA29" s="154"/>
      <c r="PCB29" s="154"/>
      <c r="PCC29" s="154"/>
      <c r="PCD29" s="154"/>
      <c r="PCE29" s="154"/>
      <c r="PCF29" s="154"/>
      <c r="PCG29" s="154"/>
      <c r="PCH29" s="154"/>
      <c r="PCI29" s="154"/>
      <c r="PCJ29" s="154"/>
      <c r="PCK29" s="154"/>
      <c r="PCL29" s="154"/>
      <c r="PCM29" s="154"/>
      <c r="PCN29" s="154"/>
      <c r="PCO29" s="154"/>
      <c r="PCP29" s="154"/>
      <c r="PCQ29" s="154"/>
      <c r="PCR29" s="154"/>
      <c r="PCS29" s="154"/>
      <c r="PCT29" s="154"/>
      <c r="PCU29" s="154"/>
      <c r="PCV29" s="154"/>
      <c r="PCW29" s="154"/>
      <c r="PCX29" s="154"/>
      <c r="PCY29" s="154"/>
      <c r="PCZ29" s="154"/>
      <c r="PDA29" s="154"/>
      <c r="PDB29" s="154"/>
      <c r="PDC29" s="154"/>
      <c r="PDD29" s="154"/>
      <c r="PDE29" s="154"/>
      <c r="PDF29" s="154"/>
      <c r="PDG29" s="154"/>
      <c r="PDH29" s="154"/>
      <c r="PDI29" s="154"/>
      <c r="PDJ29" s="154"/>
      <c r="PDK29" s="154"/>
      <c r="PDL29" s="154"/>
      <c r="PDM29" s="154"/>
      <c r="PDN29" s="154"/>
      <c r="PDO29" s="154"/>
      <c r="PDP29" s="154"/>
      <c r="PDQ29" s="154"/>
      <c r="PDR29" s="154"/>
      <c r="PDS29" s="154"/>
      <c r="PDT29" s="154"/>
      <c r="PDU29" s="154"/>
      <c r="PDV29" s="154"/>
      <c r="PDW29" s="154"/>
      <c r="PDX29" s="154"/>
      <c r="PDY29" s="154"/>
      <c r="PDZ29" s="154"/>
      <c r="PEA29" s="154"/>
      <c r="PEB29" s="154"/>
      <c r="PEC29" s="154"/>
      <c r="PED29" s="154"/>
      <c r="PEE29" s="154"/>
      <c r="PEF29" s="154"/>
      <c r="PEG29" s="154"/>
      <c r="PEH29" s="154"/>
      <c r="PEI29" s="154"/>
      <c r="PEJ29" s="154"/>
      <c r="PEK29" s="154"/>
      <c r="PEL29" s="154"/>
      <c r="PEM29" s="154"/>
      <c r="PEN29" s="154"/>
      <c r="PEO29" s="154"/>
      <c r="PEP29" s="154"/>
      <c r="PEQ29" s="154"/>
      <c r="PER29" s="154"/>
      <c r="PES29" s="154"/>
      <c r="PET29" s="154"/>
      <c r="PEU29" s="154"/>
      <c r="PEV29" s="154"/>
      <c r="PEW29" s="154"/>
      <c r="PEX29" s="154"/>
      <c r="PEY29" s="154"/>
      <c r="PEZ29" s="154"/>
      <c r="PFA29" s="154"/>
      <c r="PFB29" s="154"/>
      <c r="PFC29" s="154"/>
      <c r="PFD29" s="154"/>
      <c r="PFE29" s="154"/>
      <c r="PFF29" s="154"/>
      <c r="PFG29" s="154"/>
      <c r="PFH29" s="154"/>
      <c r="PFI29" s="154"/>
      <c r="PFJ29" s="154"/>
      <c r="PFK29" s="154"/>
      <c r="PFL29" s="154"/>
      <c r="PFM29" s="154"/>
      <c r="PFN29" s="154"/>
      <c r="PFO29" s="154"/>
      <c r="PFP29" s="154"/>
      <c r="PFQ29" s="154"/>
      <c r="PFR29" s="154"/>
      <c r="PFS29" s="154"/>
      <c r="PFT29" s="154"/>
      <c r="PFU29" s="154"/>
      <c r="PFV29" s="154"/>
      <c r="PFW29" s="154"/>
      <c r="PFX29" s="154"/>
      <c r="PFY29" s="154"/>
      <c r="PFZ29" s="154"/>
      <c r="PGA29" s="154"/>
      <c r="PGB29" s="154"/>
      <c r="PGC29" s="154"/>
      <c r="PGD29" s="154"/>
      <c r="PGE29" s="154"/>
      <c r="PGF29" s="154"/>
      <c r="PGG29" s="154"/>
      <c r="PGH29" s="154"/>
      <c r="PGI29" s="154"/>
      <c r="PGJ29" s="154"/>
      <c r="PGK29" s="154"/>
      <c r="PGL29" s="154"/>
      <c r="PGM29" s="154"/>
      <c r="PGN29" s="154"/>
      <c r="PGO29" s="154"/>
      <c r="PGP29" s="154"/>
      <c r="PGQ29" s="154"/>
      <c r="PGR29" s="154"/>
      <c r="PGS29" s="154"/>
      <c r="PGT29" s="154"/>
      <c r="PGU29" s="154"/>
      <c r="PGV29" s="154"/>
      <c r="PGW29" s="154"/>
      <c r="PGX29" s="154"/>
      <c r="PGY29" s="154"/>
      <c r="PGZ29" s="154"/>
      <c r="PHA29" s="154"/>
      <c r="PHB29" s="154"/>
      <c r="PHC29" s="154"/>
      <c r="PHD29" s="154"/>
      <c r="PHE29" s="154"/>
      <c r="PHF29" s="154"/>
      <c r="PHG29" s="154"/>
      <c r="PHH29" s="154"/>
      <c r="PHI29" s="154"/>
      <c r="PHJ29" s="154"/>
      <c r="PHK29" s="154"/>
      <c r="PHL29" s="154"/>
      <c r="PHM29" s="154"/>
      <c r="PHN29" s="154"/>
      <c r="PHO29" s="154"/>
      <c r="PHP29" s="154"/>
      <c r="PHQ29" s="154"/>
      <c r="PHR29" s="154"/>
      <c r="PHS29" s="154"/>
      <c r="PHT29" s="154"/>
      <c r="PHU29" s="154"/>
      <c r="PHV29" s="154"/>
      <c r="PHW29" s="154"/>
      <c r="PHX29" s="154"/>
      <c r="PHY29" s="154"/>
      <c r="PHZ29" s="154"/>
      <c r="PIA29" s="154"/>
      <c r="PIB29" s="154"/>
      <c r="PIC29" s="154"/>
      <c r="PID29" s="154"/>
      <c r="PIE29" s="154"/>
      <c r="PIF29" s="154"/>
      <c r="PIG29" s="154"/>
      <c r="PIH29" s="154"/>
      <c r="PII29" s="154"/>
      <c r="PIJ29" s="154"/>
      <c r="PIK29" s="154"/>
      <c r="PIL29" s="154"/>
      <c r="PIM29" s="154"/>
      <c r="PIN29" s="154"/>
      <c r="PIO29" s="154"/>
      <c r="PIP29" s="154"/>
      <c r="PIQ29" s="154"/>
      <c r="PIR29" s="154"/>
      <c r="PIS29" s="154"/>
      <c r="PIT29" s="154"/>
      <c r="PIU29" s="154"/>
      <c r="PIV29" s="154"/>
      <c r="PIW29" s="154"/>
      <c r="PIX29" s="154"/>
      <c r="PIY29" s="154"/>
      <c r="PIZ29" s="154"/>
      <c r="PJA29" s="154"/>
      <c r="PJB29" s="154"/>
      <c r="PJC29" s="154"/>
      <c r="PJD29" s="154"/>
      <c r="PJE29" s="154"/>
      <c r="PJF29" s="154"/>
      <c r="PJG29" s="154"/>
      <c r="PJH29" s="154"/>
      <c r="PJI29" s="154"/>
      <c r="PJJ29" s="154"/>
      <c r="PJK29" s="154"/>
      <c r="PJL29" s="154"/>
      <c r="PJM29" s="154"/>
      <c r="PJN29" s="154"/>
      <c r="PJO29" s="154"/>
      <c r="PJP29" s="154"/>
      <c r="PJQ29" s="154"/>
      <c r="PJR29" s="154"/>
      <c r="PJS29" s="154"/>
      <c r="PJT29" s="154"/>
      <c r="PJU29" s="154"/>
      <c r="PJV29" s="154"/>
      <c r="PJW29" s="154"/>
      <c r="PJX29" s="154"/>
      <c r="PJY29" s="154"/>
      <c r="PJZ29" s="154"/>
      <c r="PKA29" s="154"/>
      <c r="PKB29" s="154"/>
      <c r="PKC29" s="154"/>
      <c r="PKD29" s="154"/>
      <c r="PKE29" s="154"/>
      <c r="PKF29" s="154"/>
      <c r="PKG29" s="154"/>
      <c r="PKH29" s="154"/>
      <c r="PKI29" s="154"/>
      <c r="PKJ29" s="154"/>
      <c r="PKK29" s="154"/>
      <c r="PKL29" s="154"/>
      <c r="PKM29" s="154"/>
      <c r="PKN29" s="154"/>
      <c r="PKO29" s="154"/>
      <c r="PKP29" s="154"/>
      <c r="PKQ29" s="154"/>
      <c r="PKR29" s="154"/>
      <c r="PKS29" s="154"/>
      <c r="PKT29" s="154"/>
      <c r="PKU29" s="154"/>
      <c r="PKV29" s="154"/>
      <c r="PKW29" s="154"/>
      <c r="PKX29" s="154"/>
      <c r="PKY29" s="154"/>
      <c r="PKZ29" s="154"/>
      <c r="PLA29" s="154"/>
      <c r="PLB29" s="154"/>
      <c r="PLC29" s="154"/>
      <c r="PLD29" s="154"/>
      <c r="PLE29" s="154"/>
      <c r="PLF29" s="154"/>
      <c r="PLG29" s="154"/>
      <c r="PLH29" s="154"/>
      <c r="PLI29" s="154"/>
      <c r="PLJ29" s="154"/>
      <c r="PLK29" s="154"/>
      <c r="PLL29" s="154"/>
      <c r="PLM29" s="154"/>
      <c r="PLN29" s="154"/>
      <c r="PLO29" s="154"/>
      <c r="PLP29" s="154"/>
      <c r="PLQ29" s="154"/>
      <c r="PLR29" s="154"/>
      <c r="PLS29" s="154"/>
      <c r="PLT29" s="154"/>
      <c r="PLU29" s="154"/>
      <c r="PLV29" s="154"/>
      <c r="PLW29" s="154"/>
      <c r="PLX29" s="154"/>
      <c r="PLY29" s="154"/>
      <c r="PLZ29" s="154"/>
      <c r="PMA29" s="154"/>
      <c r="PMB29" s="154"/>
      <c r="PMC29" s="154"/>
      <c r="PMD29" s="154"/>
      <c r="PME29" s="154"/>
      <c r="PMF29" s="154"/>
      <c r="PMG29" s="154"/>
      <c r="PMH29" s="154"/>
      <c r="PMI29" s="154"/>
      <c r="PMJ29" s="154"/>
      <c r="PMK29" s="154"/>
      <c r="PML29" s="154"/>
      <c r="PMM29" s="154"/>
      <c r="PMN29" s="154"/>
      <c r="PMO29" s="154"/>
      <c r="PMP29" s="154"/>
      <c r="PMQ29" s="154"/>
      <c r="PMR29" s="154"/>
      <c r="PMS29" s="154"/>
      <c r="PMT29" s="154"/>
      <c r="PMU29" s="154"/>
      <c r="PMV29" s="154"/>
      <c r="PMW29" s="154"/>
      <c r="PMX29" s="154"/>
      <c r="PMY29" s="154"/>
      <c r="PMZ29" s="154"/>
      <c r="PNA29" s="154"/>
      <c r="PNB29" s="154"/>
      <c r="PNC29" s="154"/>
      <c r="PND29" s="154"/>
      <c r="PNE29" s="154"/>
      <c r="PNF29" s="154"/>
      <c r="PNG29" s="154"/>
      <c r="PNH29" s="154"/>
      <c r="PNI29" s="154"/>
      <c r="PNJ29" s="154"/>
      <c r="PNK29" s="154"/>
      <c r="PNL29" s="154"/>
      <c r="PNM29" s="154"/>
      <c r="PNN29" s="154"/>
      <c r="PNO29" s="154"/>
      <c r="PNP29" s="154"/>
      <c r="PNQ29" s="154"/>
      <c r="PNR29" s="154"/>
      <c r="PNS29" s="154"/>
      <c r="PNT29" s="154"/>
      <c r="PNU29" s="154"/>
      <c r="PNV29" s="154"/>
      <c r="PNW29" s="154"/>
      <c r="PNX29" s="154"/>
      <c r="PNY29" s="154"/>
      <c r="PNZ29" s="154"/>
      <c r="POA29" s="154"/>
      <c r="POB29" s="154"/>
      <c r="POC29" s="154"/>
      <c r="POD29" s="154"/>
      <c r="POE29" s="154"/>
      <c r="POF29" s="154"/>
      <c r="POG29" s="154"/>
      <c r="POH29" s="154"/>
      <c r="POI29" s="154"/>
      <c r="POJ29" s="154"/>
      <c r="POK29" s="154"/>
      <c r="POL29" s="154"/>
      <c r="POM29" s="154"/>
      <c r="PON29" s="154"/>
      <c r="POO29" s="154"/>
      <c r="POP29" s="154"/>
      <c r="POQ29" s="154"/>
      <c r="POR29" s="154"/>
      <c r="POS29" s="154"/>
      <c r="POT29" s="154"/>
      <c r="POU29" s="154"/>
      <c r="POV29" s="154"/>
      <c r="POW29" s="154"/>
      <c r="POX29" s="154"/>
      <c r="POY29" s="154"/>
      <c r="POZ29" s="154"/>
      <c r="PPA29" s="154"/>
      <c r="PPB29" s="154"/>
      <c r="PPC29" s="154"/>
      <c r="PPD29" s="154"/>
      <c r="PPE29" s="154"/>
      <c r="PPF29" s="154"/>
      <c r="PPG29" s="154"/>
      <c r="PPH29" s="154"/>
      <c r="PPI29" s="154"/>
      <c r="PPJ29" s="154"/>
      <c r="PPK29" s="154"/>
      <c r="PPL29" s="154"/>
      <c r="PPM29" s="154"/>
      <c r="PPN29" s="154"/>
      <c r="PPO29" s="154"/>
      <c r="PPP29" s="154"/>
      <c r="PPQ29" s="154"/>
      <c r="PPR29" s="154"/>
      <c r="PPS29" s="154"/>
      <c r="PPT29" s="154"/>
      <c r="PPU29" s="154"/>
      <c r="PPV29" s="154"/>
      <c r="PPW29" s="154"/>
      <c r="PPX29" s="154"/>
      <c r="PPY29" s="154"/>
      <c r="PPZ29" s="154"/>
      <c r="PQA29" s="154"/>
      <c r="PQB29" s="154"/>
      <c r="PQC29" s="154"/>
      <c r="PQD29" s="154"/>
      <c r="PQE29" s="154"/>
      <c r="PQF29" s="154"/>
      <c r="PQG29" s="154"/>
      <c r="PQH29" s="154"/>
      <c r="PQI29" s="154"/>
      <c r="PQJ29" s="154"/>
      <c r="PQK29" s="154"/>
      <c r="PQL29" s="154"/>
      <c r="PQM29" s="154"/>
      <c r="PQN29" s="154"/>
      <c r="PQO29" s="154"/>
      <c r="PQP29" s="154"/>
      <c r="PQQ29" s="154"/>
      <c r="PQR29" s="154"/>
      <c r="PQS29" s="154"/>
      <c r="PQT29" s="154"/>
      <c r="PQU29" s="154"/>
      <c r="PQV29" s="154"/>
      <c r="PQW29" s="154"/>
      <c r="PQX29" s="154"/>
      <c r="PQY29" s="154"/>
      <c r="PQZ29" s="154"/>
      <c r="PRA29" s="154"/>
      <c r="PRB29" s="154"/>
      <c r="PRC29" s="154"/>
      <c r="PRD29" s="154"/>
      <c r="PRE29" s="154"/>
      <c r="PRF29" s="154"/>
      <c r="PRG29" s="154"/>
      <c r="PRH29" s="154"/>
      <c r="PRI29" s="154"/>
      <c r="PRJ29" s="154"/>
      <c r="PRK29" s="154"/>
      <c r="PRL29" s="154"/>
      <c r="PRM29" s="154"/>
      <c r="PRN29" s="154"/>
      <c r="PRO29" s="154"/>
      <c r="PRP29" s="154"/>
      <c r="PRQ29" s="154"/>
      <c r="PRR29" s="154"/>
      <c r="PRS29" s="154"/>
      <c r="PRT29" s="154"/>
      <c r="PRU29" s="154"/>
      <c r="PRV29" s="154"/>
      <c r="PRW29" s="154"/>
      <c r="PRX29" s="154"/>
      <c r="PRY29" s="154"/>
      <c r="PRZ29" s="154"/>
      <c r="PSA29" s="154"/>
      <c r="PSB29" s="154"/>
      <c r="PSC29" s="154"/>
      <c r="PSD29" s="154"/>
      <c r="PSE29" s="154"/>
      <c r="PSF29" s="154"/>
      <c r="PSG29" s="154"/>
      <c r="PSH29" s="154"/>
      <c r="PSI29" s="154"/>
      <c r="PSJ29" s="154"/>
      <c r="PSK29" s="154"/>
      <c r="PSL29" s="154"/>
      <c r="PSM29" s="154"/>
      <c r="PSN29" s="154"/>
      <c r="PSO29" s="154"/>
      <c r="PSP29" s="154"/>
      <c r="PSQ29" s="154"/>
      <c r="PSR29" s="154"/>
      <c r="PSS29" s="154"/>
      <c r="PST29" s="154"/>
      <c r="PSU29" s="154"/>
      <c r="PSV29" s="154"/>
      <c r="PSW29" s="154"/>
      <c r="PSX29" s="154"/>
      <c r="PSY29" s="154"/>
      <c r="PSZ29" s="154"/>
      <c r="PTA29" s="154"/>
      <c r="PTB29" s="154"/>
      <c r="PTC29" s="154"/>
      <c r="PTD29" s="154"/>
      <c r="PTE29" s="154"/>
      <c r="PTF29" s="154"/>
      <c r="PTG29" s="154"/>
      <c r="PTH29" s="154"/>
      <c r="PTI29" s="154"/>
      <c r="PTJ29" s="154"/>
      <c r="PTK29" s="154"/>
      <c r="PTL29" s="154"/>
      <c r="PTM29" s="154"/>
      <c r="PTN29" s="154"/>
      <c r="PTO29" s="154"/>
      <c r="PTP29" s="154"/>
      <c r="PTQ29" s="154"/>
      <c r="PTR29" s="154"/>
      <c r="PTS29" s="154"/>
      <c r="PTT29" s="154"/>
      <c r="PTU29" s="154"/>
      <c r="PTV29" s="154"/>
      <c r="PTW29" s="154"/>
      <c r="PTX29" s="154"/>
      <c r="PTY29" s="154"/>
      <c r="PTZ29" s="154"/>
      <c r="PUA29" s="154"/>
      <c r="PUB29" s="154"/>
      <c r="PUC29" s="154"/>
      <c r="PUD29" s="154"/>
      <c r="PUE29" s="154"/>
      <c r="PUF29" s="154"/>
      <c r="PUG29" s="154"/>
      <c r="PUH29" s="154"/>
      <c r="PUI29" s="154"/>
      <c r="PUJ29" s="154"/>
      <c r="PUK29" s="154"/>
      <c r="PUL29" s="154"/>
      <c r="PUM29" s="154"/>
      <c r="PUN29" s="154"/>
      <c r="PUO29" s="154"/>
      <c r="PUP29" s="154"/>
      <c r="PUQ29" s="154"/>
      <c r="PUR29" s="154"/>
      <c r="PUS29" s="154"/>
      <c r="PUT29" s="154"/>
      <c r="PUU29" s="154"/>
      <c r="PUV29" s="154"/>
      <c r="PUW29" s="154"/>
      <c r="PUX29" s="154"/>
      <c r="PUY29" s="154"/>
      <c r="PUZ29" s="154"/>
      <c r="PVA29" s="154"/>
      <c r="PVB29" s="154"/>
      <c r="PVC29" s="154"/>
      <c r="PVD29" s="154"/>
      <c r="PVE29" s="154"/>
      <c r="PVF29" s="154"/>
      <c r="PVG29" s="154"/>
      <c r="PVH29" s="154"/>
      <c r="PVI29" s="154"/>
      <c r="PVJ29" s="154"/>
      <c r="PVK29" s="154"/>
      <c r="PVL29" s="154"/>
      <c r="PVM29" s="154"/>
      <c r="PVN29" s="154"/>
      <c r="PVO29" s="154"/>
      <c r="PVP29" s="154"/>
      <c r="PVQ29" s="154"/>
      <c r="PVR29" s="154"/>
      <c r="PVS29" s="154"/>
      <c r="PVT29" s="154"/>
      <c r="PVU29" s="154"/>
      <c r="PVV29" s="154"/>
      <c r="PVW29" s="154"/>
      <c r="PVX29" s="154"/>
      <c r="PVY29" s="154"/>
      <c r="PVZ29" s="154"/>
      <c r="PWA29" s="154"/>
      <c r="PWB29" s="154"/>
      <c r="PWC29" s="154"/>
      <c r="PWD29" s="154"/>
      <c r="PWE29" s="154"/>
      <c r="PWF29" s="154"/>
      <c r="PWG29" s="154"/>
      <c r="PWH29" s="154"/>
      <c r="PWI29" s="154"/>
      <c r="PWJ29" s="154"/>
      <c r="PWK29" s="154"/>
      <c r="PWL29" s="154"/>
      <c r="PWM29" s="154"/>
      <c r="PWN29" s="154"/>
      <c r="PWO29" s="154"/>
      <c r="PWP29" s="154"/>
      <c r="PWQ29" s="154"/>
      <c r="PWR29" s="154"/>
      <c r="PWS29" s="154"/>
      <c r="PWT29" s="154"/>
      <c r="PWU29" s="154"/>
      <c r="PWV29" s="154"/>
      <c r="PWW29" s="154"/>
      <c r="PWX29" s="154"/>
      <c r="PWY29" s="154"/>
      <c r="PWZ29" s="154"/>
      <c r="PXA29" s="154"/>
      <c r="PXB29" s="154"/>
      <c r="PXC29" s="154"/>
      <c r="PXD29" s="154"/>
      <c r="PXE29" s="154"/>
      <c r="PXF29" s="154"/>
      <c r="PXG29" s="154"/>
      <c r="PXH29" s="154"/>
      <c r="PXI29" s="154"/>
      <c r="PXJ29" s="154"/>
      <c r="PXK29" s="154"/>
      <c r="PXL29" s="154"/>
      <c r="PXM29" s="154"/>
      <c r="PXN29" s="154"/>
      <c r="PXO29" s="154"/>
      <c r="PXP29" s="154"/>
      <c r="PXQ29" s="154"/>
      <c r="PXR29" s="154"/>
      <c r="PXS29" s="154"/>
      <c r="PXT29" s="154"/>
      <c r="PXU29" s="154"/>
      <c r="PXV29" s="154"/>
      <c r="PXW29" s="154"/>
      <c r="PXX29" s="154"/>
      <c r="PXY29" s="154"/>
      <c r="PXZ29" s="154"/>
      <c r="PYA29" s="154"/>
      <c r="PYB29" s="154"/>
      <c r="PYC29" s="154"/>
      <c r="PYD29" s="154"/>
      <c r="PYE29" s="154"/>
      <c r="PYF29" s="154"/>
      <c r="PYG29" s="154"/>
      <c r="PYH29" s="154"/>
      <c r="PYI29" s="154"/>
      <c r="PYJ29" s="154"/>
      <c r="PYK29" s="154"/>
      <c r="PYL29" s="154"/>
      <c r="PYM29" s="154"/>
      <c r="PYN29" s="154"/>
      <c r="PYO29" s="154"/>
      <c r="PYP29" s="154"/>
      <c r="PYQ29" s="154"/>
      <c r="PYR29" s="154"/>
      <c r="PYS29" s="154"/>
      <c r="PYT29" s="154"/>
      <c r="PYU29" s="154"/>
      <c r="PYV29" s="154"/>
      <c r="PYW29" s="154"/>
      <c r="PYX29" s="154"/>
      <c r="PYY29" s="154"/>
      <c r="PYZ29" s="154"/>
      <c r="PZA29" s="154"/>
      <c r="PZB29" s="154"/>
      <c r="PZC29" s="154"/>
      <c r="PZD29" s="154"/>
      <c r="PZE29" s="154"/>
      <c r="PZF29" s="154"/>
      <c r="PZG29" s="154"/>
      <c r="PZH29" s="154"/>
      <c r="PZI29" s="154"/>
      <c r="PZJ29" s="154"/>
      <c r="PZK29" s="154"/>
      <c r="PZL29" s="154"/>
      <c r="PZM29" s="154"/>
      <c r="PZN29" s="154"/>
      <c r="PZO29" s="154"/>
      <c r="PZP29" s="154"/>
      <c r="PZQ29" s="154"/>
      <c r="PZR29" s="154"/>
      <c r="PZS29" s="154"/>
      <c r="PZT29" s="154"/>
      <c r="PZU29" s="154"/>
      <c r="PZV29" s="154"/>
      <c r="PZW29" s="154"/>
      <c r="PZX29" s="154"/>
      <c r="PZY29" s="154"/>
      <c r="PZZ29" s="154"/>
      <c r="QAA29" s="154"/>
      <c r="QAB29" s="154"/>
      <c r="QAC29" s="154"/>
      <c r="QAD29" s="154"/>
      <c r="QAE29" s="154"/>
      <c r="QAF29" s="154"/>
      <c r="QAG29" s="154"/>
      <c r="QAH29" s="154"/>
      <c r="QAI29" s="154"/>
      <c r="QAJ29" s="154"/>
      <c r="QAK29" s="154"/>
      <c r="QAL29" s="154"/>
      <c r="QAM29" s="154"/>
      <c r="QAN29" s="154"/>
      <c r="QAO29" s="154"/>
      <c r="QAP29" s="154"/>
      <c r="QAQ29" s="154"/>
      <c r="QAR29" s="154"/>
      <c r="QAS29" s="154"/>
      <c r="QAT29" s="154"/>
      <c r="QAU29" s="154"/>
      <c r="QAV29" s="154"/>
      <c r="QAW29" s="154"/>
      <c r="QAX29" s="154"/>
      <c r="QAY29" s="154"/>
      <c r="QAZ29" s="154"/>
      <c r="QBA29" s="154"/>
      <c r="QBB29" s="154"/>
      <c r="QBC29" s="154"/>
      <c r="QBD29" s="154"/>
      <c r="QBE29" s="154"/>
      <c r="QBF29" s="154"/>
      <c r="QBG29" s="154"/>
      <c r="QBH29" s="154"/>
      <c r="QBI29" s="154"/>
      <c r="QBJ29" s="154"/>
      <c r="QBK29" s="154"/>
      <c r="QBL29" s="154"/>
      <c r="QBM29" s="154"/>
      <c r="QBN29" s="154"/>
      <c r="QBO29" s="154"/>
      <c r="QBP29" s="154"/>
      <c r="QBQ29" s="154"/>
      <c r="QBR29" s="154"/>
      <c r="QBS29" s="154"/>
      <c r="QBT29" s="154"/>
      <c r="QBU29" s="154"/>
      <c r="QBV29" s="154"/>
      <c r="QBW29" s="154"/>
      <c r="QBX29" s="154"/>
      <c r="QBY29" s="154"/>
      <c r="QBZ29" s="154"/>
      <c r="QCA29" s="154"/>
      <c r="QCB29" s="154"/>
      <c r="QCC29" s="154"/>
      <c r="QCD29" s="154"/>
      <c r="QCE29" s="154"/>
      <c r="QCF29" s="154"/>
      <c r="QCG29" s="154"/>
      <c r="QCH29" s="154"/>
      <c r="QCI29" s="154"/>
      <c r="QCJ29" s="154"/>
      <c r="QCK29" s="154"/>
      <c r="QCL29" s="154"/>
      <c r="QCM29" s="154"/>
      <c r="QCN29" s="154"/>
      <c r="QCO29" s="154"/>
      <c r="QCP29" s="154"/>
      <c r="QCQ29" s="154"/>
      <c r="QCR29" s="154"/>
      <c r="QCS29" s="154"/>
      <c r="QCT29" s="154"/>
      <c r="QCU29" s="154"/>
      <c r="QCV29" s="154"/>
      <c r="QCW29" s="154"/>
      <c r="QCX29" s="154"/>
      <c r="QCY29" s="154"/>
      <c r="QCZ29" s="154"/>
      <c r="QDA29" s="154"/>
      <c r="QDB29" s="154"/>
      <c r="QDC29" s="154"/>
      <c r="QDD29" s="154"/>
      <c r="QDE29" s="154"/>
      <c r="QDF29" s="154"/>
      <c r="QDG29" s="154"/>
      <c r="QDH29" s="154"/>
      <c r="QDI29" s="154"/>
      <c r="QDJ29" s="154"/>
      <c r="QDK29" s="154"/>
      <c r="QDL29" s="154"/>
      <c r="QDM29" s="154"/>
      <c r="QDN29" s="154"/>
      <c r="QDO29" s="154"/>
      <c r="QDP29" s="154"/>
      <c r="QDQ29" s="154"/>
      <c r="QDR29" s="154"/>
      <c r="QDS29" s="154"/>
      <c r="QDT29" s="154"/>
      <c r="QDU29" s="154"/>
      <c r="QDV29" s="154"/>
      <c r="QDW29" s="154"/>
      <c r="QDX29" s="154"/>
      <c r="QDY29" s="154"/>
      <c r="QDZ29" s="154"/>
      <c r="QEA29" s="154"/>
      <c r="QEB29" s="154"/>
      <c r="QEC29" s="154"/>
      <c r="QED29" s="154"/>
      <c r="QEE29" s="154"/>
      <c r="QEF29" s="154"/>
      <c r="QEG29" s="154"/>
      <c r="QEH29" s="154"/>
      <c r="QEI29" s="154"/>
      <c r="QEJ29" s="154"/>
      <c r="QEK29" s="154"/>
      <c r="QEL29" s="154"/>
      <c r="QEM29" s="154"/>
      <c r="QEN29" s="154"/>
      <c r="QEO29" s="154"/>
      <c r="QEP29" s="154"/>
      <c r="QEQ29" s="154"/>
      <c r="QER29" s="154"/>
      <c r="QES29" s="154"/>
      <c r="QET29" s="154"/>
      <c r="QEU29" s="154"/>
      <c r="QEV29" s="154"/>
      <c r="QEW29" s="154"/>
      <c r="QEX29" s="154"/>
      <c r="QEY29" s="154"/>
      <c r="QEZ29" s="154"/>
      <c r="QFA29" s="154"/>
      <c r="QFB29" s="154"/>
      <c r="QFC29" s="154"/>
      <c r="QFD29" s="154"/>
      <c r="QFE29" s="154"/>
      <c r="QFF29" s="154"/>
      <c r="QFG29" s="154"/>
      <c r="QFH29" s="154"/>
      <c r="QFI29" s="154"/>
      <c r="QFJ29" s="154"/>
      <c r="QFK29" s="154"/>
      <c r="QFL29" s="154"/>
      <c r="QFM29" s="154"/>
      <c r="QFN29" s="154"/>
      <c r="QFO29" s="154"/>
      <c r="QFP29" s="154"/>
      <c r="QFQ29" s="154"/>
      <c r="QFR29" s="154"/>
      <c r="QFS29" s="154"/>
      <c r="QFT29" s="154"/>
      <c r="QFU29" s="154"/>
      <c r="QFV29" s="154"/>
      <c r="QFW29" s="154"/>
      <c r="QFX29" s="154"/>
      <c r="QFY29" s="154"/>
      <c r="QFZ29" s="154"/>
      <c r="QGA29" s="154"/>
      <c r="QGB29" s="154"/>
      <c r="QGC29" s="154"/>
      <c r="QGD29" s="154"/>
      <c r="QGE29" s="154"/>
      <c r="QGF29" s="154"/>
      <c r="QGG29" s="154"/>
      <c r="QGH29" s="154"/>
      <c r="QGI29" s="154"/>
      <c r="QGJ29" s="154"/>
      <c r="QGK29" s="154"/>
      <c r="QGL29" s="154"/>
      <c r="QGM29" s="154"/>
      <c r="QGN29" s="154"/>
      <c r="QGO29" s="154"/>
      <c r="QGP29" s="154"/>
      <c r="QGQ29" s="154"/>
      <c r="QGR29" s="154"/>
      <c r="QGS29" s="154"/>
      <c r="QGT29" s="154"/>
      <c r="QGU29" s="154"/>
      <c r="QGV29" s="154"/>
      <c r="QGW29" s="154"/>
      <c r="QGX29" s="154"/>
      <c r="QGY29" s="154"/>
      <c r="QGZ29" s="154"/>
      <c r="QHA29" s="154"/>
      <c r="QHB29" s="154"/>
      <c r="QHC29" s="154"/>
      <c r="QHD29" s="154"/>
      <c r="QHE29" s="154"/>
      <c r="QHF29" s="154"/>
      <c r="QHG29" s="154"/>
      <c r="QHH29" s="154"/>
      <c r="QHI29" s="154"/>
      <c r="QHJ29" s="154"/>
      <c r="QHK29" s="154"/>
      <c r="QHL29" s="154"/>
      <c r="QHM29" s="154"/>
      <c r="QHN29" s="154"/>
      <c r="QHO29" s="154"/>
      <c r="QHP29" s="154"/>
      <c r="QHQ29" s="154"/>
      <c r="QHR29" s="154"/>
      <c r="QHS29" s="154"/>
      <c r="QHT29" s="154"/>
      <c r="QHU29" s="154"/>
      <c r="QHV29" s="154"/>
      <c r="QHW29" s="154"/>
      <c r="QHX29" s="154"/>
      <c r="QHY29" s="154"/>
      <c r="QHZ29" s="154"/>
      <c r="QIA29" s="154"/>
      <c r="QIB29" s="154"/>
      <c r="QIC29" s="154"/>
      <c r="QID29" s="154"/>
      <c r="QIE29" s="154"/>
      <c r="QIF29" s="154"/>
      <c r="QIG29" s="154"/>
      <c r="QIH29" s="154"/>
      <c r="QII29" s="154"/>
      <c r="QIJ29" s="154"/>
      <c r="QIK29" s="154"/>
      <c r="QIL29" s="154"/>
      <c r="QIM29" s="154"/>
      <c r="QIN29" s="154"/>
      <c r="QIO29" s="154"/>
      <c r="QIP29" s="154"/>
      <c r="QIQ29" s="154"/>
      <c r="QIR29" s="154"/>
      <c r="QIS29" s="154"/>
      <c r="QIT29" s="154"/>
      <c r="QIU29" s="154"/>
      <c r="QIV29" s="154"/>
      <c r="QIW29" s="154"/>
      <c r="QIX29" s="154"/>
      <c r="QIY29" s="154"/>
      <c r="QIZ29" s="154"/>
      <c r="QJA29" s="154"/>
      <c r="QJB29" s="154"/>
      <c r="QJC29" s="154"/>
      <c r="QJD29" s="154"/>
      <c r="QJE29" s="154"/>
      <c r="QJF29" s="154"/>
      <c r="QJG29" s="154"/>
      <c r="QJH29" s="154"/>
      <c r="QJI29" s="154"/>
      <c r="QJJ29" s="154"/>
      <c r="QJK29" s="154"/>
      <c r="QJL29" s="154"/>
      <c r="QJM29" s="154"/>
      <c r="QJN29" s="154"/>
      <c r="QJO29" s="154"/>
      <c r="QJP29" s="154"/>
      <c r="QJQ29" s="154"/>
      <c r="QJR29" s="154"/>
      <c r="QJS29" s="154"/>
      <c r="QJT29" s="154"/>
      <c r="QJU29" s="154"/>
      <c r="QJV29" s="154"/>
      <c r="QJW29" s="154"/>
      <c r="QJX29" s="154"/>
      <c r="QJY29" s="154"/>
      <c r="QJZ29" s="154"/>
      <c r="QKA29" s="154"/>
      <c r="QKB29" s="154"/>
      <c r="QKC29" s="154"/>
      <c r="QKD29" s="154"/>
      <c r="QKE29" s="154"/>
      <c r="QKF29" s="154"/>
      <c r="QKG29" s="154"/>
      <c r="QKH29" s="154"/>
      <c r="QKI29" s="154"/>
      <c r="QKJ29" s="154"/>
      <c r="QKK29" s="154"/>
      <c r="QKL29" s="154"/>
      <c r="QKM29" s="154"/>
      <c r="QKN29" s="154"/>
      <c r="QKO29" s="154"/>
      <c r="QKP29" s="154"/>
      <c r="QKQ29" s="154"/>
      <c r="QKR29" s="154"/>
      <c r="QKS29" s="154"/>
      <c r="QKT29" s="154"/>
      <c r="QKU29" s="154"/>
      <c r="QKV29" s="154"/>
      <c r="QKW29" s="154"/>
      <c r="QKX29" s="154"/>
      <c r="QKY29" s="154"/>
      <c r="QKZ29" s="154"/>
      <c r="QLA29" s="154"/>
      <c r="QLB29" s="154"/>
      <c r="QLC29" s="154"/>
      <c r="QLD29" s="154"/>
      <c r="QLE29" s="154"/>
      <c r="QLF29" s="154"/>
      <c r="QLG29" s="154"/>
      <c r="QLH29" s="154"/>
      <c r="QLI29" s="154"/>
      <c r="QLJ29" s="154"/>
      <c r="QLK29" s="154"/>
      <c r="QLL29" s="154"/>
      <c r="QLM29" s="154"/>
      <c r="QLN29" s="154"/>
      <c r="QLO29" s="154"/>
      <c r="QLP29" s="154"/>
      <c r="QLQ29" s="154"/>
      <c r="QLR29" s="154"/>
      <c r="QLS29" s="154"/>
      <c r="QLT29" s="154"/>
      <c r="QLU29" s="154"/>
      <c r="QLV29" s="154"/>
      <c r="QLW29" s="154"/>
      <c r="QLX29" s="154"/>
      <c r="QLY29" s="154"/>
      <c r="QLZ29" s="154"/>
      <c r="QMA29" s="154"/>
      <c r="QMB29" s="154"/>
      <c r="QMC29" s="154"/>
      <c r="QMD29" s="154"/>
      <c r="QME29" s="154"/>
      <c r="QMF29" s="154"/>
      <c r="QMG29" s="154"/>
      <c r="QMH29" s="154"/>
      <c r="QMI29" s="154"/>
      <c r="QMJ29" s="154"/>
      <c r="QMK29" s="154"/>
      <c r="QML29" s="154"/>
      <c r="QMM29" s="154"/>
      <c r="QMN29" s="154"/>
      <c r="QMO29" s="154"/>
      <c r="QMP29" s="154"/>
      <c r="QMQ29" s="154"/>
      <c r="QMR29" s="154"/>
      <c r="QMS29" s="154"/>
      <c r="QMT29" s="154"/>
      <c r="QMU29" s="154"/>
      <c r="QMV29" s="154"/>
      <c r="QMW29" s="154"/>
      <c r="QMX29" s="154"/>
      <c r="QMY29" s="154"/>
      <c r="QMZ29" s="154"/>
      <c r="QNA29" s="154"/>
      <c r="QNB29" s="154"/>
      <c r="QNC29" s="154"/>
      <c r="QND29" s="154"/>
      <c r="QNE29" s="154"/>
      <c r="QNF29" s="154"/>
      <c r="QNG29" s="154"/>
      <c r="QNH29" s="154"/>
      <c r="QNI29" s="154"/>
      <c r="QNJ29" s="154"/>
      <c r="QNK29" s="154"/>
      <c r="QNL29" s="154"/>
      <c r="QNM29" s="154"/>
      <c r="QNN29" s="154"/>
      <c r="QNO29" s="154"/>
      <c r="QNP29" s="154"/>
      <c r="QNQ29" s="154"/>
      <c r="QNR29" s="154"/>
      <c r="QNS29" s="154"/>
      <c r="QNT29" s="154"/>
      <c r="QNU29" s="154"/>
      <c r="QNV29" s="154"/>
      <c r="QNW29" s="154"/>
      <c r="QNX29" s="154"/>
      <c r="QNY29" s="154"/>
      <c r="QNZ29" s="154"/>
      <c r="QOA29" s="154"/>
      <c r="QOB29" s="154"/>
      <c r="QOC29" s="154"/>
      <c r="QOD29" s="154"/>
      <c r="QOE29" s="154"/>
      <c r="QOF29" s="154"/>
      <c r="QOG29" s="154"/>
      <c r="QOH29" s="154"/>
      <c r="QOI29" s="154"/>
      <c r="QOJ29" s="154"/>
      <c r="QOK29" s="154"/>
      <c r="QOL29" s="154"/>
      <c r="QOM29" s="154"/>
      <c r="QON29" s="154"/>
      <c r="QOO29" s="154"/>
      <c r="QOP29" s="154"/>
      <c r="QOQ29" s="154"/>
      <c r="QOR29" s="154"/>
      <c r="QOS29" s="154"/>
      <c r="QOT29" s="154"/>
      <c r="QOU29" s="154"/>
      <c r="QOV29" s="154"/>
      <c r="QOW29" s="154"/>
      <c r="QOX29" s="154"/>
      <c r="QOY29" s="154"/>
      <c r="QOZ29" s="154"/>
      <c r="QPA29" s="154"/>
      <c r="QPB29" s="154"/>
      <c r="QPC29" s="154"/>
      <c r="QPD29" s="154"/>
      <c r="QPE29" s="154"/>
      <c r="QPF29" s="154"/>
      <c r="QPG29" s="154"/>
      <c r="QPH29" s="154"/>
      <c r="QPI29" s="154"/>
      <c r="QPJ29" s="154"/>
      <c r="QPK29" s="154"/>
      <c r="QPL29" s="154"/>
      <c r="QPM29" s="154"/>
      <c r="QPN29" s="154"/>
      <c r="QPO29" s="154"/>
      <c r="QPP29" s="154"/>
      <c r="QPQ29" s="154"/>
      <c r="QPR29" s="154"/>
      <c r="QPS29" s="154"/>
      <c r="QPT29" s="154"/>
      <c r="QPU29" s="154"/>
      <c r="QPV29" s="154"/>
      <c r="QPW29" s="154"/>
      <c r="QPX29" s="154"/>
      <c r="QPY29" s="154"/>
      <c r="QPZ29" s="154"/>
      <c r="QQA29" s="154"/>
      <c r="QQB29" s="154"/>
      <c r="QQC29" s="154"/>
      <c r="QQD29" s="154"/>
      <c r="QQE29" s="154"/>
      <c r="QQF29" s="154"/>
      <c r="QQG29" s="154"/>
      <c r="QQH29" s="154"/>
      <c r="QQI29" s="154"/>
      <c r="QQJ29" s="154"/>
      <c r="QQK29" s="154"/>
      <c r="QQL29" s="154"/>
      <c r="QQM29" s="154"/>
      <c r="QQN29" s="154"/>
      <c r="QQO29" s="154"/>
      <c r="QQP29" s="154"/>
      <c r="QQQ29" s="154"/>
      <c r="QQR29" s="154"/>
      <c r="QQS29" s="154"/>
      <c r="QQT29" s="154"/>
      <c r="QQU29" s="154"/>
      <c r="QQV29" s="154"/>
      <c r="QQW29" s="154"/>
      <c r="QQX29" s="154"/>
      <c r="QQY29" s="154"/>
      <c r="QQZ29" s="154"/>
      <c r="QRA29" s="154"/>
      <c r="QRB29" s="154"/>
      <c r="QRC29" s="154"/>
      <c r="QRD29" s="154"/>
      <c r="QRE29" s="154"/>
      <c r="QRF29" s="154"/>
      <c r="QRG29" s="154"/>
      <c r="QRH29" s="154"/>
      <c r="QRI29" s="154"/>
      <c r="QRJ29" s="154"/>
      <c r="QRK29" s="154"/>
      <c r="QRL29" s="154"/>
      <c r="QRM29" s="154"/>
      <c r="QRN29" s="154"/>
      <c r="QRO29" s="154"/>
      <c r="QRP29" s="154"/>
      <c r="QRQ29" s="154"/>
      <c r="QRR29" s="154"/>
      <c r="QRS29" s="154"/>
      <c r="QRT29" s="154"/>
      <c r="QRU29" s="154"/>
      <c r="QRV29" s="154"/>
      <c r="QRW29" s="154"/>
      <c r="QRX29" s="154"/>
      <c r="QRY29" s="154"/>
      <c r="QRZ29" s="154"/>
      <c r="QSA29" s="154"/>
      <c r="QSB29" s="154"/>
      <c r="QSC29" s="154"/>
      <c r="QSD29" s="154"/>
      <c r="QSE29" s="154"/>
      <c r="QSF29" s="154"/>
      <c r="QSG29" s="154"/>
      <c r="QSH29" s="154"/>
      <c r="QSI29" s="154"/>
      <c r="QSJ29" s="154"/>
      <c r="QSK29" s="154"/>
      <c r="QSL29" s="154"/>
      <c r="QSM29" s="154"/>
      <c r="QSN29" s="154"/>
      <c r="QSO29" s="154"/>
      <c r="QSP29" s="154"/>
      <c r="QSQ29" s="154"/>
      <c r="QSR29" s="154"/>
      <c r="QSS29" s="154"/>
      <c r="QST29" s="154"/>
      <c r="QSU29" s="154"/>
      <c r="QSV29" s="154"/>
      <c r="QSW29" s="154"/>
      <c r="QSX29" s="154"/>
      <c r="QSY29" s="154"/>
      <c r="QSZ29" s="154"/>
      <c r="QTA29" s="154"/>
      <c r="QTB29" s="154"/>
      <c r="QTC29" s="154"/>
      <c r="QTD29" s="154"/>
      <c r="QTE29" s="154"/>
      <c r="QTF29" s="154"/>
      <c r="QTG29" s="154"/>
      <c r="QTH29" s="154"/>
      <c r="QTI29" s="154"/>
      <c r="QTJ29" s="154"/>
      <c r="QTK29" s="154"/>
      <c r="QTL29" s="154"/>
      <c r="QTM29" s="154"/>
      <c r="QTN29" s="154"/>
      <c r="QTO29" s="154"/>
      <c r="QTP29" s="154"/>
      <c r="QTQ29" s="154"/>
      <c r="QTR29" s="154"/>
      <c r="QTS29" s="154"/>
      <c r="QTT29" s="154"/>
      <c r="QTU29" s="154"/>
      <c r="QTV29" s="154"/>
      <c r="QTW29" s="154"/>
      <c r="QTX29" s="154"/>
      <c r="QTY29" s="154"/>
      <c r="QTZ29" s="154"/>
      <c r="QUA29" s="154"/>
      <c r="QUB29" s="154"/>
      <c r="QUC29" s="154"/>
      <c r="QUD29" s="154"/>
      <c r="QUE29" s="154"/>
      <c r="QUF29" s="154"/>
      <c r="QUG29" s="154"/>
      <c r="QUH29" s="154"/>
      <c r="QUI29" s="154"/>
      <c r="QUJ29" s="154"/>
      <c r="QUK29" s="154"/>
      <c r="QUL29" s="154"/>
      <c r="QUM29" s="154"/>
      <c r="QUN29" s="154"/>
      <c r="QUO29" s="154"/>
      <c r="QUP29" s="154"/>
      <c r="QUQ29" s="154"/>
      <c r="QUR29" s="154"/>
      <c r="QUS29" s="154"/>
      <c r="QUT29" s="154"/>
      <c r="QUU29" s="154"/>
      <c r="QUV29" s="154"/>
      <c r="QUW29" s="154"/>
      <c r="QUX29" s="154"/>
      <c r="QUY29" s="154"/>
      <c r="QUZ29" s="154"/>
      <c r="QVA29" s="154"/>
      <c r="QVB29" s="154"/>
      <c r="QVC29" s="154"/>
      <c r="QVD29" s="154"/>
      <c r="QVE29" s="154"/>
      <c r="QVF29" s="154"/>
      <c r="QVG29" s="154"/>
      <c r="QVH29" s="154"/>
      <c r="QVI29" s="154"/>
      <c r="QVJ29" s="154"/>
      <c r="QVK29" s="154"/>
      <c r="QVL29" s="154"/>
      <c r="QVM29" s="154"/>
      <c r="QVN29" s="154"/>
      <c r="QVO29" s="154"/>
      <c r="QVP29" s="154"/>
      <c r="QVQ29" s="154"/>
      <c r="QVR29" s="154"/>
      <c r="QVS29" s="154"/>
      <c r="QVT29" s="154"/>
      <c r="QVU29" s="154"/>
      <c r="QVV29" s="154"/>
      <c r="QVW29" s="154"/>
      <c r="QVX29" s="154"/>
      <c r="QVY29" s="154"/>
      <c r="QVZ29" s="154"/>
      <c r="QWA29" s="154"/>
      <c r="QWB29" s="154"/>
      <c r="QWC29" s="154"/>
      <c r="QWD29" s="154"/>
      <c r="QWE29" s="154"/>
      <c r="QWF29" s="154"/>
      <c r="QWG29" s="154"/>
      <c r="QWH29" s="154"/>
      <c r="QWI29" s="154"/>
      <c r="QWJ29" s="154"/>
      <c r="QWK29" s="154"/>
      <c r="QWL29" s="154"/>
      <c r="QWM29" s="154"/>
      <c r="QWN29" s="154"/>
      <c r="QWO29" s="154"/>
      <c r="QWP29" s="154"/>
      <c r="QWQ29" s="154"/>
      <c r="QWR29" s="154"/>
      <c r="QWS29" s="154"/>
      <c r="QWT29" s="154"/>
      <c r="QWU29" s="154"/>
      <c r="QWV29" s="154"/>
      <c r="QWW29" s="154"/>
      <c r="QWX29" s="154"/>
      <c r="QWY29" s="154"/>
      <c r="QWZ29" s="154"/>
      <c r="QXA29" s="154"/>
      <c r="QXB29" s="154"/>
      <c r="QXC29" s="154"/>
      <c r="QXD29" s="154"/>
      <c r="QXE29" s="154"/>
      <c r="QXF29" s="154"/>
      <c r="QXG29" s="154"/>
      <c r="QXH29" s="154"/>
      <c r="QXI29" s="154"/>
      <c r="QXJ29" s="154"/>
      <c r="QXK29" s="154"/>
      <c r="QXL29" s="154"/>
      <c r="QXM29" s="154"/>
      <c r="QXN29" s="154"/>
      <c r="QXO29" s="154"/>
      <c r="QXP29" s="154"/>
      <c r="QXQ29" s="154"/>
      <c r="QXR29" s="154"/>
      <c r="QXS29" s="154"/>
      <c r="QXT29" s="154"/>
      <c r="QXU29" s="154"/>
      <c r="QXV29" s="154"/>
      <c r="QXW29" s="154"/>
      <c r="QXX29" s="154"/>
      <c r="QXY29" s="154"/>
      <c r="QXZ29" s="154"/>
      <c r="QYA29" s="154"/>
      <c r="QYB29" s="154"/>
      <c r="QYC29" s="154"/>
      <c r="QYD29" s="154"/>
      <c r="QYE29" s="154"/>
      <c r="QYF29" s="154"/>
      <c r="QYG29" s="154"/>
      <c r="QYH29" s="154"/>
      <c r="QYI29" s="154"/>
      <c r="QYJ29" s="154"/>
      <c r="QYK29" s="154"/>
      <c r="QYL29" s="154"/>
      <c r="QYM29" s="154"/>
      <c r="QYN29" s="154"/>
      <c r="QYO29" s="154"/>
      <c r="QYP29" s="154"/>
      <c r="QYQ29" s="154"/>
      <c r="QYR29" s="154"/>
      <c r="QYS29" s="154"/>
      <c r="QYT29" s="154"/>
      <c r="QYU29" s="154"/>
      <c r="QYV29" s="154"/>
      <c r="QYW29" s="154"/>
      <c r="QYX29" s="154"/>
      <c r="QYY29" s="154"/>
      <c r="QYZ29" s="154"/>
      <c r="QZA29" s="154"/>
      <c r="QZB29" s="154"/>
      <c r="QZC29" s="154"/>
      <c r="QZD29" s="154"/>
      <c r="QZE29" s="154"/>
      <c r="QZF29" s="154"/>
      <c r="QZG29" s="154"/>
      <c r="QZH29" s="154"/>
      <c r="QZI29" s="154"/>
      <c r="QZJ29" s="154"/>
      <c r="QZK29" s="154"/>
      <c r="QZL29" s="154"/>
      <c r="QZM29" s="154"/>
      <c r="QZN29" s="154"/>
      <c r="QZO29" s="154"/>
      <c r="QZP29" s="154"/>
      <c r="QZQ29" s="154"/>
      <c r="QZR29" s="154"/>
      <c r="QZS29" s="154"/>
      <c r="QZT29" s="154"/>
      <c r="QZU29" s="154"/>
      <c r="QZV29" s="154"/>
      <c r="QZW29" s="154"/>
      <c r="QZX29" s="154"/>
      <c r="QZY29" s="154"/>
      <c r="QZZ29" s="154"/>
      <c r="RAA29" s="154"/>
      <c r="RAB29" s="154"/>
      <c r="RAC29" s="154"/>
      <c r="RAD29" s="154"/>
      <c r="RAE29" s="154"/>
      <c r="RAF29" s="154"/>
      <c r="RAG29" s="154"/>
      <c r="RAH29" s="154"/>
      <c r="RAI29" s="154"/>
      <c r="RAJ29" s="154"/>
      <c r="RAK29" s="154"/>
      <c r="RAL29" s="154"/>
      <c r="RAM29" s="154"/>
      <c r="RAN29" s="154"/>
      <c r="RAO29" s="154"/>
      <c r="RAP29" s="154"/>
      <c r="RAQ29" s="154"/>
      <c r="RAR29" s="154"/>
      <c r="RAS29" s="154"/>
      <c r="RAT29" s="154"/>
      <c r="RAU29" s="154"/>
      <c r="RAV29" s="154"/>
      <c r="RAW29" s="154"/>
      <c r="RAX29" s="154"/>
      <c r="RAY29" s="154"/>
      <c r="RAZ29" s="154"/>
      <c r="RBA29" s="154"/>
      <c r="RBB29" s="154"/>
      <c r="RBC29" s="154"/>
      <c r="RBD29" s="154"/>
      <c r="RBE29" s="154"/>
      <c r="RBF29" s="154"/>
      <c r="RBG29" s="154"/>
      <c r="RBH29" s="154"/>
      <c r="RBI29" s="154"/>
      <c r="RBJ29" s="154"/>
      <c r="RBK29" s="154"/>
      <c r="RBL29" s="154"/>
      <c r="RBM29" s="154"/>
      <c r="RBN29" s="154"/>
      <c r="RBO29" s="154"/>
      <c r="RBP29" s="154"/>
      <c r="RBQ29" s="154"/>
      <c r="RBR29" s="154"/>
      <c r="RBS29" s="154"/>
      <c r="RBT29" s="154"/>
      <c r="RBU29" s="154"/>
      <c r="RBV29" s="154"/>
      <c r="RBW29" s="154"/>
      <c r="RBX29" s="154"/>
      <c r="RBY29" s="154"/>
      <c r="RBZ29" s="154"/>
      <c r="RCA29" s="154"/>
      <c r="RCB29" s="154"/>
      <c r="RCC29" s="154"/>
      <c r="RCD29" s="154"/>
      <c r="RCE29" s="154"/>
      <c r="RCF29" s="154"/>
      <c r="RCG29" s="154"/>
      <c r="RCH29" s="154"/>
      <c r="RCI29" s="154"/>
      <c r="RCJ29" s="154"/>
      <c r="RCK29" s="154"/>
      <c r="RCL29" s="154"/>
      <c r="RCM29" s="154"/>
      <c r="RCN29" s="154"/>
      <c r="RCO29" s="154"/>
      <c r="RCP29" s="154"/>
      <c r="RCQ29" s="154"/>
      <c r="RCR29" s="154"/>
      <c r="RCS29" s="154"/>
      <c r="RCT29" s="154"/>
      <c r="RCU29" s="154"/>
      <c r="RCV29" s="154"/>
      <c r="RCW29" s="154"/>
      <c r="RCX29" s="154"/>
      <c r="RCY29" s="154"/>
      <c r="RCZ29" s="154"/>
      <c r="RDA29" s="154"/>
      <c r="RDB29" s="154"/>
      <c r="RDC29" s="154"/>
      <c r="RDD29" s="154"/>
      <c r="RDE29" s="154"/>
      <c r="RDF29" s="154"/>
      <c r="RDG29" s="154"/>
      <c r="RDH29" s="154"/>
      <c r="RDI29" s="154"/>
      <c r="RDJ29" s="154"/>
      <c r="RDK29" s="154"/>
      <c r="RDL29" s="154"/>
      <c r="RDM29" s="154"/>
      <c r="RDN29" s="154"/>
      <c r="RDO29" s="154"/>
      <c r="RDP29" s="154"/>
      <c r="RDQ29" s="154"/>
      <c r="RDR29" s="154"/>
      <c r="RDS29" s="154"/>
      <c r="RDT29" s="154"/>
      <c r="RDU29" s="154"/>
      <c r="RDV29" s="154"/>
      <c r="RDW29" s="154"/>
      <c r="RDX29" s="154"/>
      <c r="RDY29" s="154"/>
      <c r="RDZ29" s="154"/>
      <c r="REA29" s="154"/>
      <c r="REB29" s="154"/>
      <c r="REC29" s="154"/>
      <c r="RED29" s="154"/>
      <c r="REE29" s="154"/>
      <c r="REF29" s="154"/>
      <c r="REG29" s="154"/>
      <c r="REH29" s="154"/>
      <c r="REI29" s="154"/>
      <c r="REJ29" s="154"/>
      <c r="REK29" s="154"/>
      <c r="REL29" s="154"/>
      <c r="REM29" s="154"/>
      <c r="REN29" s="154"/>
      <c r="REO29" s="154"/>
      <c r="REP29" s="154"/>
      <c r="REQ29" s="154"/>
      <c r="RER29" s="154"/>
      <c r="RES29" s="154"/>
      <c r="RET29" s="154"/>
      <c r="REU29" s="154"/>
      <c r="REV29" s="154"/>
      <c r="REW29" s="154"/>
      <c r="REX29" s="154"/>
      <c r="REY29" s="154"/>
      <c r="REZ29" s="154"/>
      <c r="RFA29" s="154"/>
      <c r="RFB29" s="154"/>
      <c r="RFC29" s="154"/>
      <c r="RFD29" s="154"/>
      <c r="RFE29" s="154"/>
      <c r="RFF29" s="154"/>
      <c r="RFG29" s="154"/>
      <c r="RFH29" s="154"/>
      <c r="RFI29" s="154"/>
      <c r="RFJ29" s="154"/>
      <c r="RFK29" s="154"/>
      <c r="RFL29" s="154"/>
      <c r="RFM29" s="154"/>
      <c r="RFN29" s="154"/>
      <c r="RFO29" s="154"/>
      <c r="RFP29" s="154"/>
      <c r="RFQ29" s="154"/>
      <c r="RFR29" s="154"/>
      <c r="RFS29" s="154"/>
      <c r="RFT29" s="154"/>
      <c r="RFU29" s="154"/>
      <c r="RFV29" s="154"/>
      <c r="RFW29" s="154"/>
      <c r="RFX29" s="154"/>
      <c r="RFY29" s="154"/>
      <c r="RFZ29" s="154"/>
      <c r="RGA29" s="154"/>
      <c r="RGB29" s="154"/>
      <c r="RGC29" s="154"/>
      <c r="RGD29" s="154"/>
      <c r="RGE29" s="154"/>
      <c r="RGF29" s="154"/>
      <c r="RGG29" s="154"/>
      <c r="RGH29" s="154"/>
      <c r="RGI29" s="154"/>
      <c r="RGJ29" s="154"/>
      <c r="RGK29" s="154"/>
      <c r="RGL29" s="154"/>
      <c r="RGM29" s="154"/>
      <c r="RGN29" s="154"/>
      <c r="RGO29" s="154"/>
      <c r="RGP29" s="154"/>
      <c r="RGQ29" s="154"/>
      <c r="RGR29" s="154"/>
      <c r="RGS29" s="154"/>
      <c r="RGT29" s="154"/>
      <c r="RGU29" s="154"/>
      <c r="RGV29" s="154"/>
      <c r="RGW29" s="154"/>
      <c r="RGX29" s="154"/>
      <c r="RGY29" s="154"/>
      <c r="RGZ29" s="154"/>
      <c r="RHA29" s="154"/>
      <c r="RHB29" s="154"/>
      <c r="RHC29" s="154"/>
      <c r="RHD29" s="154"/>
      <c r="RHE29" s="154"/>
      <c r="RHF29" s="154"/>
      <c r="RHG29" s="154"/>
      <c r="RHH29" s="154"/>
      <c r="RHI29" s="154"/>
      <c r="RHJ29" s="154"/>
      <c r="RHK29" s="154"/>
      <c r="RHL29" s="154"/>
      <c r="RHM29" s="154"/>
      <c r="RHN29" s="154"/>
      <c r="RHO29" s="154"/>
      <c r="RHP29" s="154"/>
      <c r="RHQ29" s="154"/>
      <c r="RHR29" s="154"/>
      <c r="RHS29" s="154"/>
      <c r="RHT29" s="154"/>
      <c r="RHU29" s="154"/>
      <c r="RHV29" s="154"/>
      <c r="RHW29" s="154"/>
      <c r="RHX29" s="154"/>
      <c r="RHY29" s="154"/>
      <c r="RHZ29" s="154"/>
      <c r="RIA29" s="154"/>
      <c r="RIB29" s="154"/>
      <c r="RIC29" s="154"/>
      <c r="RID29" s="154"/>
      <c r="RIE29" s="154"/>
      <c r="RIF29" s="154"/>
      <c r="RIG29" s="154"/>
      <c r="RIH29" s="154"/>
      <c r="RII29" s="154"/>
      <c r="RIJ29" s="154"/>
      <c r="RIK29" s="154"/>
      <c r="RIL29" s="154"/>
      <c r="RIM29" s="154"/>
      <c r="RIN29" s="154"/>
      <c r="RIO29" s="154"/>
      <c r="RIP29" s="154"/>
      <c r="RIQ29" s="154"/>
      <c r="RIR29" s="154"/>
      <c r="RIS29" s="154"/>
      <c r="RIT29" s="154"/>
      <c r="RIU29" s="154"/>
      <c r="RIV29" s="154"/>
      <c r="RIW29" s="154"/>
      <c r="RIX29" s="154"/>
      <c r="RIY29" s="154"/>
      <c r="RIZ29" s="154"/>
      <c r="RJA29" s="154"/>
      <c r="RJB29" s="154"/>
      <c r="RJC29" s="154"/>
      <c r="RJD29" s="154"/>
      <c r="RJE29" s="154"/>
      <c r="RJF29" s="154"/>
      <c r="RJG29" s="154"/>
      <c r="RJH29" s="154"/>
      <c r="RJI29" s="154"/>
      <c r="RJJ29" s="154"/>
      <c r="RJK29" s="154"/>
      <c r="RJL29" s="154"/>
      <c r="RJM29" s="154"/>
      <c r="RJN29" s="154"/>
      <c r="RJO29" s="154"/>
      <c r="RJP29" s="154"/>
      <c r="RJQ29" s="154"/>
      <c r="RJR29" s="154"/>
      <c r="RJS29" s="154"/>
      <c r="RJT29" s="154"/>
      <c r="RJU29" s="154"/>
      <c r="RJV29" s="154"/>
      <c r="RJW29" s="154"/>
      <c r="RJX29" s="154"/>
      <c r="RJY29" s="154"/>
      <c r="RJZ29" s="154"/>
      <c r="RKA29" s="154"/>
      <c r="RKB29" s="154"/>
      <c r="RKC29" s="154"/>
      <c r="RKD29" s="154"/>
      <c r="RKE29" s="154"/>
      <c r="RKF29" s="154"/>
      <c r="RKG29" s="154"/>
      <c r="RKH29" s="154"/>
      <c r="RKI29" s="154"/>
      <c r="RKJ29" s="154"/>
      <c r="RKK29" s="154"/>
      <c r="RKL29" s="154"/>
      <c r="RKM29" s="154"/>
      <c r="RKN29" s="154"/>
      <c r="RKO29" s="154"/>
      <c r="RKP29" s="154"/>
      <c r="RKQ29" s="154"/>
      <c r="RKR29" s="154"/>
      <c r="RKS29" s="154"/>
      <c r="RKT29" s="154"/>
      <c r="RKU29" s="154"/>
      <c r="RKV29" s="154"/>
      <c r="RKW29" s="154"/>
      <c r="RKX29" s="154"/>
      <c r="RKY29" s="154"/>
      <c r="RKZ29" s="154"/>
      <c r="RLA29" s="154"/>
      <c r="RLB29" s="154"/>
      <c r="RLC29" s="154"/>
      <c r="RLD29" s="154"/>
      <c r="RLE29" s="154"/>
      <c r="RLF29" s="154"/>
      <c r="RLG29" s="154"/>
      <c r="RLH29" s="154"/>
      <c r="RLI29" s="154"/>
      <c r="RLJ29" s="154"/>
      <c r="RLK29" s="154"/>
      <c r="RLL29" s="154"/>
      <c r="RLM29" s="154"/>
      <c r="RLN29" s="154"/>
      <c r="RLO29" s="154"/>
      <c r="RLP29" s="154"/>
      <c r="RLQ29" s="154"/>
      <c r="RLR29" s="154"/>
      <c r="RLS29" s="154"/>
      <c r="RLT29" s="154"/>
      <c r="RLU29" s="154"/>
      <c r="RLV29" s="154"/>
      <c r="RLW29" s="154"/>
      <c r="RLX29" s="154"/>
      <c r="RLY29" s="154"/>
      <c r="RLZ29" s="154"/>
      <c r="RMA29" s="154"/>
      <c r="RMB29" s="154"/>
      <c r="RMC29" s="154"/>
      <c r="RMD29" s="154"/>
      <c r="RME29" s="154"/>
      <c r="RMF29" s="154"/>
      <c r="RMG29" s="154"/>
      <c r="RMH29" s="154"/>
      <c r="RMI29" s="154"/>
      <c r="RMJ29" s="154"/>
      <c r="RMK29" s="154"/>
      <c r="RML29" s="154"/>
      <c r="RMM29" s="154"/>
      <c r="RMN29" s="154"/>
      <c r="RMO29" s="154"/>
      <c r="RMP29" s="154"/>
      <c r="RMQ29" s="154"/>
      <c r="RMR29" s="154"/>
      <c r="RMS29" s="154"/>
      <c r="RMT29" s="154"/>
      <c r="RMU29" s="154"/>
      <c r="RMV29" s="154"/>
      <c r="RMW29" s="154"/>
      <c r="RMX29" s="154"/>
      <c r="RMY29" s="154"/>
      <c r="RMZ29" s="154"/>
      <c r="RNA29" s="154"/>
      <c r="RNB29" s="154"/>
      <c r="RNC29" s="154"/>
      <c r="RND29" s="154"/>
      <c r="RNE29" s="154"/>
      <c r="RNF29" s="154"/>
      <c r="RNG29" s="154"/>
      <c r="RNH29" s="154"/>
      <c r="RNI29" s="154"/>
      <c r="RNJ29" s="154"/>
      <c r="RNK29" s="154"/>
      <c r="RNL29" s="154"/>
      <c r="RNM29" s="154"/>
      <c r="RNN29" s="154"/>
      <c r="RNO29" s="154"/>
      <c r="RNP29" s="154"/>
      <c r="RNQ29" s="154"/>
      <c r="RNR29" s="154"/>
      <c r="RNS29" s="154"/>
      <c r="RNT29" s="154"/>
      <c r="RNU29" s="154"/>
      <c r="RNV29" s="154"/>
      <c r="RNW29" s="154"/>
      <c r="RNX29" s="154"/>
      <c r="RNY29" s="154"/>
      <c r="RNZ29" s="154"/>
      <c r="ROA29" s="154"/>
      <c r="ROB29" s="154"/>
      <c r="ROC29" s="154"/>
      <c r="ROD29" s="154"/>
      <c r="ROE29" s="154"/>
      <c r="ROF29" s="154"/>
      <c r="ROG29" s="154"/>
      <c r="ROH29" s="154"/>
      <c r="ROI29" s="154"/>
      <c r="ROJ29" s="154"/>
      <c r="ROK29" s="154"/>
      <c r="ROL29" s="154"/>
      <c r="ROM29" s="154"/>
      <c r="RON29" s="154"/>
      <c r="ROO29" s="154"/>
      <c r="ROP29" s="154"/>
      <c r="ROQ29" s="154"/>
      <c r="ROR29" s="154"/>
      <c r="ROS29" s="154"/>
      <c r="ROT29" s="154"/>
      <c r="ROU29" s="154"/>
      <c r="ROV29" s="154"/>
      <c r="ROW29" s="154"/>
      <c r="ROX29" s="154"/>
      <c r="ROY29" s="154"/>
      <c r="ROZ29" s="154"/>
      <c r="RPA29" s="154"/>
      <c r="RPB29" s="154"/>
      <c r="RPC29" s="154"/>
      <c r="RPD29" s="154"/>
      <c r="RPE29" s="154"/>
      <c r="RPF29" s="154"/>
      <c r="RPG29" s="154"/>
      <c r="RPH29" s="154"/>
      <c r="RPI29" s="154"/>
      <c r="RPJ29" s="154"/>
      <c r="RPK29" s="154"/>
      <c r="RPL29" s="154"/>
      <c r="RPM29" s="154"/>
      <c r="RPN29" s="154"/>
      <c r="RPO29" s="154"/>
      <c r="RPP29" s="154"/>
      <c r="RPQ29" s="154"/>
      <c r="RPR29" s="154"/>
      <c r="RPS29" s="154"/>
      <c r="RPT29" s="154"/>
      <c r="RPU29" s="154"/>
      <c r="RPV29" s="154"/>
      <c r="RPW29" s="154"/>
      <c r="RPX29" s="154"/>
      <c r="RPY29" s="154"/>
      <c r="RPZ29" s="154"/>
      <c r="RQA29" s="154"/>
      <c r="RQB29" s="154"/>
      <c r="RQC29" s="154"/>
      <c r="RQD29" s="154"/>
      <c r="RQE29" s="154"/>
      <c r="RQF29" s="154"/>
      <c r="RQG29" s="154"/>
      <c r="RQH29" s="154"/>
      <c r="RQI29" s="154"/>
      <c r="RQJ29" s="154"/>
      <c r="RQK29" s="154"/>
      <c r="RQL29" s="154"/>
      <c r="RQM29" s="154"/>
      <c r="RQN29" s="154"/>
      <c r="RQO29" s="154"/>
      <c r="RQP29" s="154"/>
      <c r="RQQ29" s="154"/>
      <c r="RQR29" s="154"/>
      <c r="RQS29" s="154"/>
      <c r="RQT29" s="154"/>
      <c r="RQU29" s="154"/>
      <c r="RQV29" s="154"/>
      <c r="RQW29" s="154"/>
      <c r="RQX29" s="154"/>
      <c r="RQY29" s="154"/>
      <c r="RQZ29" s="154"/>
      <c r="RRA29" s="154"/>
      <c r="RRB29" s="154"/>
      <c r="RRC29" s="154"/>
      <c r="RRD29" s="154"/>
      <c r="RRE29" s="154"/>
      <c r="RRF29" s="154"/>
      <c r="RRG29" s="154"/>
      <c r="RRH29" s="154"/>
      <c r="RRI29" s="154"/>
      <c r="RRJ29" s="154"/>
      <c r="RRK29" s="154"/>
      <c r="RRL29" s="154"/>
      <c r="RRM29" s="154"/>
      <c r="RRN29" s="154"/>
      <c r="RRO29" s="154"/>
      <c r="RRP29" s="154"/>
      <c r="RRQ29" s="154"/>
      <c r="RRR29" s="154"/>
      <c r="RRS29" s="154"/>
      <c r="RRT29" s="154"/>
      <c r="RRU29" s="154"/>
      <c r="RRV29" s="154"/>
      <c r="RRW29" s="154"/>
      <c r="RRX29" s="154"/>
      <c r="RRY29" s="154"/>
      <c r="RRZ29" s="154"/>
      <c r="RSA29" s="154"/>
      <c r="RSB29" s="154"/>
      <c r="RSC29" s="154"/>
      <c r="RSD29" s="154"/>
      <c r="RSE29" s="154"/>
      <c r="RSF29" s="154"/>
      <c r="RSG29" s="154"/>
      <c r="RSH29" s="154"/>
      <c r="RSI29" s="154"/>
      <c r="RSJ29" s="154"/>
      <c r="RSK29" s="154"/>
      <c r="RSL29" s="154"/>
      <c r="RSM29" s="154"/>
      <c r="RSN29" s="154"/>
      <c r="RSO29" s="154"/>
      <c r="RSP29" s="154"/>
      <c r="RSQ29" s="154"/>
      <c r="RSR29" s="154"/>
      <c r="RSS29" s="154"/>
      <c r="RST29" s="154"/>
      <c r="RSU29" s="154"/>
      <c r="RSV29" s="154"/>
      <c r="RSW29" s="154"/>
      <c r="RSX29" s="154"/>
      <c r="RSY29" s="154"/>
      <c r="RSZ29" s="154"/>
      <c r="RTA29" s="154"/>
      <c r="RTB29" s="154"/>
      <c r="RTC29" s="154"/>
      <c r="RTD29" s="154"/>
      <c r="RTE29" s="154"/>
      <c r="RTF29" s="154"/>
      <c r="RTG29" s="154"/>
      <c r="RTH29" s="154"/>
      <c r="RTI29" s="154"/>
      <c r="RTJ29" s="154"/>
      <c r="RTK29" s="154"/>
      <c r="RTL29" s="154"/>
      <c r="RTM29" s="154"/>
      <c r="RTN29" s="154"/>
      <c r="RTO29" s="154"/>
      <c r="RTP29" s="154"/>
      <c r="RTQ29" s="154"/>
      <c r="RTR29" s="154"/>
      <c r="RTS29" s="154"/>
      <c r="RTT29" s="154"/>
      <c r="RTU29" s="154"/>
      <c r="RTV29" s="154"/>
      <c r="RTW29" s="154"/>
      <c r="RTX29" s="154"/>
      <c r="RTY29" s="154"/>
      <c r="RTZ29" s="154"/>
      <c r="RUA29" s="154"/>
      <c r="RUB29" s="154"/>
      <c r="RUC29" s="154"/>
      <c r="RUD29" s="154"/>
      <c r="RUE29" s="154"/>
      <c r="RUF29" s="154"/>
      <c r="RUG29" s="154"/>
      <c r="RUH29" s="154"/>
      <c r="RUI29" s="154"/>
      <c r="RUJ29" s="154"/>
      <c r="RUK29" s="154"/>
      <c r="RUL29" s="154"/>
      <c r="RUM29" s="154"/>
      <c r="RUN29" s="154"/>
      <c r="RUO29" s="154"/>
      <c r="RUP29" s="154"/>
      <c r="RUQ29" s="154"/>
      <c r="RUR29" s="154"/>
      <c r="RUS29" s="154"/>
      <c r="RUT29" s="154"/>
      <c r="RUU29" s="154"/>
      <c r="RUV29" s="154"/>
      <c r="RUW29" s="154"/>
      <c r="RUX29" s="154"/>
      <c r="RUY29" s="154"/>
      <c r="RUZ29" s="154"/>
      <c r="RVA29" s="154"/>
      <c r="RVB29" s="154"/>
      <c r="RVC29" s="154"/>
      <c r="RVD29" s="154"/>
      <c r="RVE29" s="154"/>
      <c r="RVF29" s="154"/>
      <c r="RVG29" s="154"/>
      <c r="RVH29" s="154"/>
      <c r="RVI29" s="154"/>
      <c r="RVJ29" s="154"/>
      <c r="RVK29" s="154"/>
      <c r="RVL29" s="154"/>
      <c r="RVM29" s="154"/>
      <c r="RVN29" s="154"/>
      <c r="RVO29" s="154"/>
      <c r="RVP29" s="154"/>
      <c r="RVQ29" s="154"/>
      <c r="RVR29" s="154"/>
      <c r="RVS29" s="154"/>
      <c r="RVT29" s="154"/>
      <c r="RVU29" s="154"/>
      <c r="RVV29" s="154"/>
      <c r="RVW29" s="154"/>
      <c r="RVX29" s="154"/>
      <c r="RVY29" s="154"/>
      <c r="RVZ29" s="154"/>
      <c r="RWA29" s="154"/>
      <c r="RWB29" s="154"/>
      <c r="RWC29" s="154"/>
      <c r="RWD29" s="154"/>
      <c r="RWE29" s="154"/>
      <c r="RWF29" s="154"/>
      <c r="RWG29" s="154"/>
      <c r="RWH29" s="154"/>
      <c r="RWI29" s="154"/>
      <c r="RWJ29" s="154"/>
      <c r="RWK29" s="154"/>
      <c r="RWL29" s="154"/>
      <c r="RWM29" s="154"/>
      <c r="RWN29" s="154"/>
      <c r="RWO29" s="154"/>
      <c r="RWP29" s="154"/>
      <c r="RWQ29" s="154"/>
      <c r="RWR29" s="154"/>
      <c r="RWS29" s="154"/>
      <c r="RWT29" s="154"/>
      <c r="RWU29" s="154"/>
      <c r="RWV29" s="154"/>
      <c r="RWW29" s="154"/>
      <c r="RWX29" s="154"/>
      <c r="RWY29" s="154"/>
      <c r="RWZ29" s="154"/>
      <c r="RXA29" s="154"/>
      <c r="RXB29" s="154"/>
      <c r="RXC29" s="154"/>
      <c r="RXD29" s="154"/>
      <c r="RXE29" s="154"/>
      <c r="RXF29" s="154"/>
      <c r="RXG29" s="154"/>
      <c r="RXH29" s="154"/>
      <c r="RXI29" s="154"/>
      <c r="RXJ29" s="154"/>
      <c r="RXK29" s="154"/>
      <c r="RXL29" s="154"/>
      <c r="RXM29" s="154"/>
      <c r="RXN29" s="154"/>
      <c r="RXO29" s="154"/>
      <c r="RXP29" s="154"/>
      <c r="RXQ29" s="154"/>
      <c r="RXR29" s="154"/>
      <c r="RXS29" s="154"/>
      <c r="RXT29" s="154"/>
      <c r="RXU29" s="154"/>
      <c r="RXV29" s="154"/>
      <c r="RXW29" s="154"/>
      <c r="RXX29" s="154"/>
      <c r="RXY29" s="154"/>
      <c r="RXZ29" s="154"/>
      <c r="RYA29" s="154"/>
      <c r="RYB29" s="154"/>
      <c r="RYC29" s="154"/>
      <c r="RYD29" s="154"/>
      <c r="RYE29" s="154"/>
      <c r="RYF29" s="154"/>
      <c r="RYG29" s="154"/>
      <c r="RYH29" s="154"/>
      <c r="RYI29" s="154"/>
      <c r="RYJ29" s="154"/>
      <c r="RYK29" s="154"/>
      <c r="RYL29" s="154"/>
      <c r="RYM29" s="154"/>
      <c r="RYN29" s="154"/>
      <c r="RYO29" s="154"/>
      <c r="RYP29" s="154"/>
      <c r="RYQ29" s="154"/>
      <c r="RYR29" s="154"/>
      <c r="RYS29" s="154"/>
      <c r="RYT29" s="154"/>
      <c r="RYU29" s="154"/>
      <c r="RYV29" s="154"/>
      <c r="RYW29" s="154"/>
      <c r="RYX29" s="154"/>
      <c r="RYY29" s="154"/>
      <c r="RYZ29" s="154"/>
      <c r="RZA29" s="154"/>
      <c r="RZB29" s="154"/>
      <c r="RZC29" s="154"/>
      <c r="RZD29" s="154"/>
      <c r="RZE29" s="154"/>
      <c r="RZF29" s="154"/>
      <c r="RZG29" s="154"/>
      <c r="RZH29" s="154"/>
      <c r="RZI29" s="154"/>
      <c r="RZJ29" s="154"/>
      <c r="RZK29" s="154"/>
      <c r="RZL29" s="154"/>
      <c r="RZM29" s="154"/>
      <c r="RZN29" s="154"/>
      <c r="RZO29" s="154"/>
      <c r="RZP29" s="154"/>
      <c r="RZQ29" s="154"/>
      <c r="RZR29" s="154"/>
      <c r="RZS29" s="154"/>
      <c r="RZT29" s="154"/>
      <c r="RZU29" s="154"/>
      <c r="RZV29" s="154"/>
      <c r="RZW29" s="154"/>
      <c r="RZX29" s="154"/>
      <c r="RZY29" s="154"/>
      <c r="RZZ29" s="154"/>
      <c r="SAA29" s="154"/>
      <c r="SAB29" s="154"/>
      <c r="SAC29" s="154"/>
      <c r="SAD29" s="154"/>
      <c r="SAE29" s="154"/>
      <c r="SAF29" s="154"/>
      <c r="SAG29" s="154"/>
      <c r="SAH29" s="154"/>
      <c r="SAI29" s="154"/>
      <c r="SAJ29" s="154"/>
      <c r="SAK29" s="154"/>
      <c r="SAL29" s="154"/>
      <c r="SAM29" s="154"/>
      <c r="SAN29" s="154"/>
      <c r="SAO29" s="154"/>
      <c r="SAP29" s="154"/>
      <c r="SAQ29" s="154"/>
      <c r="SAR29" s="154"/>
      <c r="SAS29" s="154"/>
      <c r="SAT29" s="154"/>
      <c r="SAU29" s="154"/>
      <c r="SAV29" s="154"/>
      <c r="SAW29" s="154"/>
      <c r="SAX29" s="154"/>
      <c r="SAY29" s="154"/>
      <c r="SAZ29" s="154"/>
      <c r="SBA29" s="154"/>
      <c r="SBB29" s="154"/>
      <c r="SBC29" s="154"/>
      <c r="SBD29" s="154"/>
      <c r="SBE29" s="154"/>
      <c r="SBF29" s="154"/>
      <c r="SBG29" s="154"/>
      <c r="SBH29" s="154"/>
      <c r="SBI29" s="154"/>
      <c r="SBJ29" s="154"/>
      <c r="SBK29" s="154"/>
      <c r="SBL29" s="154"/>
      <c r="SBM29" s="154"/>
      <c r="SBN29" s="154"/>
      <c r="SBO29" s="154"/>
      <c r="SBP29" s="154"/>
      <c r="SBQ29" s="154"/>
      <c r="SBR29" s="154"/>
      <c r="SBS29" s="154"/>
      <c r="SBT29" s="154"/>
      <c r="SBU29" s="154"/>
      <c r="SBV29" s="154"/>
      <c r="SBW29" s="154"/>
      <c r="SBX29" s="154"/>
      <c r="SBY29" s="154"/>
      <c r="SBZ29" s="154"/>
      <c r="SCA29" s="154"/>
      <c r="SCB29" s="154"/>
      <c r="SCC29" s="154"/>
      <c r="SCD29" s="154"/>
      <c r="SCE29" s="154"/>
      <c r="SCF29" s="154"/>
      <c r="SCG29" s="154"/>
      <c r="SCH29" s="154"/>
      <c r="SCI29" s="154"/>
      <c r="SCJ29" s="154"/>
      <c r="SCK29" s="154"/>
      <c r="SCL29" s="154"/>
      <c r="SCM29" s="154"/>
      <c r="SCN29" s="154"/>
      <c r="SCO29" s="154"/>
      <c r="SCP29" s="154"/>
      <c r="SCQ29" s="154"/>
      <c r="SCR29" s="154"/>
      <c r="SCS29" s="154"/>
      <c r="SCT29" s="154"/>
      <c r="SCU29" s="154"/>
      <c r="SCV29" s="154"/>
      <c r="SCW29" s="154"/>
      <c r="SCX29" s="154"/>
      <c r="SCY29" s="154"/>
      <c r="SCZ29" s="154"/>
      <c r="SDA29" s="154"/>
      <c r="SDB29" s="154"/>
      <c r="SDC29" s="154"/>
      <c r="SDD29" s="154"/>
      <c r="SDE29" s="154"/>
      <c r="SDF29" s="154"/>
      <c r="SDG29" s="154"/>
      <c r="SDH29" s="154"/>
      <c r="SDI29" s="154"/>
      <c r="SDJ29" s="154"/>
      <c r="SDK29" s="154"/>
      <c r="SDL29" s="154"/>
      <c r="SDM29" s="154"/>
      <c r="SDN29" s="154"/>
      <c r="SDO29" s="154"/>
      <c r="SDP29" s="154"/>
      <c r="SDQ29" s="154"/>
      <c r="SDR29" s="154"/>
      <c r="SDS29" s="154"/>
      <c r="SDT29" s="154"/>
      <c r="SDU29" s="154"/>
      <c r="SDV29" s="154"/>
      <c r="SDW29" s="154"/>
      <c r="SDX29" s="154"/>
      <c r="SDY29" s="154"/>
      <c r="SDZ29" s="154"/>
      <c r="SEA29" s="154"/>
      <c r="SEB29" s="154"/>
      <c r="SEC29" s="154"/>
      <c r="SED29" s="154"/>
      <c r="SEE29" s="154"/>
      <c r="SEF29" s="154"/>
      <c r="SEG29" s="154"/>
      <c r="SEH29" s="154"/>
      <c r="SEI29" s="154"/>
      <c r="SEJ29" s="154"/>
      <c r="SEK29" s="154"/>
      <c r="SEL29" s="154"/>
      <c r="SEM29" s="154"/>
      <c r="SEN29" s="154"/>
      <c r="SEO29" s="154"/>
      <c r="SEP29" s="154"/>
      <c r="SEQ29" s="154"/>
      <c r="SER29" s="154"/>
      <c r="SES29" s="154"/>
      <c r="SET29" s="154"/>
      <c r="SEU29" s="154"/>
      <c r="SEV29" s="154"/>
      <c r="SEW29" s="154"/>
      <c r="SEX29" s="154"/>
      <c r="SEY29" s="154"/>
      <c r="SEZ29" s="154"/>
      <c r="SFA29" s="154"/>
      <c r="SFB29" s="154"/>
      <c r="SFC29" s="154"/>
      <c r="SFD29" s="154"/>
      <c r="SFE29" s="154"/>
      <c r="SFF29" s="154"/>
      <c r="SFG29" s="154"/>
      <c r="SFH29" s="154"/>
      <c r="SFI29" s="154"/>
      <c r="SFJ29" s="154"/>
      <c r="SFK29" s="154"/>
      <c r="SFL29" s="154"/>
      <c r="SFM29" s="154"/>
      <c r="SFN29" s="154"/>
      <c r="SFO29" s="154"/>
      <c r="SFP29" s="154"/>
      <c r="SFQ29" s="154"/>
      <c r="SFR29" s="154"/>
      <c r="SFS29" s="154"/>
      <c r="SFT29" s="154"/>
      <c r="SFU29" s="154"/>
      <c r="SFV29" s="154"/>
      <c r="SFW29" s="154"/>
      <c r="SFX29" s="154"/>
      <c r="SFY29" s="154"/>
      <c r="SFZ29" s="154"/>
      <c r="SGA29" s="154"/>
      <c r="SGB29" s="154"/>
      <c r="SGC29" s="154"/>
      <c r="SGD29" s="154"/>
      <c r="SGE29" s="154"/>
      <c r="SGF29" s="154"/>
      <c r="SGG29" s="154"/>
      <c r="SGH29" s="154"/>
      <c r="SGI29" s="154"/>
      <c r="SGJ29" s="154"/>
      <c r="SGK29" s="154"/>
      <c r="SGL29" s="154"/>
      <c r="SGM29" s="154"/>
      <c r="SGN29" s="154"/>
      <c r="SGO29" s="154"/>
      <c r="SGP29" s="154"/>
      <c r="SGQ29" s="154"/>
      <c r="SGR29" s="154"/>
      <c r="SGS29" s="154"/>
      <c r="SGT29" s="154"/>
      <c r="SGU29" s="154"/>
      <c r="SGV29" s="154"/>
      <c r="SGW29" s="154"/>
      <c r="SGX29" s="154"/>
      <c r="SGY29" s="154"/>
      <c r="SGZ29" s="154"/>
      <c r="SHA29" s="154"/>
      <c r="SHB29" s="154"/>
      <c r="SHC29" s="154"/>
      <c r="SHD29" s="154"/>
      <c r="SHE29" s="154"/>
      <c r="SHF29" s="154"/>
      <c r="SHG29" s="154"/>
      <c r="SHH29" s="154"/>
      <c r="SHI29" s="154"/>
      <c r="SHJ29" s="154"/>
      <c r="SHK29" s="154"/>
      <c r="SHL29" s="154"/>
      <c r="SHM29" s="154"/>
      <c r="SHN29" s="154"/>
      <c r="SHO29" s="154"/>
      <c r="SHP29" s="154"/>
      <c r="SHQ29" s="154"/>
      <c r="SHR29" s="154"/>
      <c r="SHS29" s="154"/>
      <c r="SHT29" s="154"/>
      <c r="SHU29" s="154"/>
      <c r="SHV29" s="154"/>
      <c r="SHW29" s="154"/>
      <c r="SHX29" s="154"/>
      <c r="SHY29" s="154"/>
      <c r="SHZ29" s="154"/>
      <c r="SIA29" s="154"/>
      <c r="SIB29" s="154"/>
      <c r="SIC29" s="154"/>
      <c r="SID29" s="154"/>
      <c r="SIE29" s="154"/>
      <c r="SIF29" s="154"/>
      <c r="SIG29" s="154"/>
      <c r="SIH29" s="154"/>
      <c r="SII29" s="154"/>
      <c r="SIJ29" s="154"/>
      <c r="SIK29" s="154"/>
      <c r="SIL29" s="154"/>
      <c r="SIM29" s="154"/>
      <c r="SIN29" s="154"/>
      <c r="SIO29" s="154"/>
      <c r="SIP29" s="154"/>
      <c r="SIQ29" s="154"/>
      <c r="SIR29" s="154"/>
      <c r="SIS29" s="154"/>
      <c r="SIT29" s="154"/>
      <c r="SIU29" s="154"/>
      <c r="SIV29" s="154"/>
      <c r="SIW29" s="154"/>
      <c r="SIX29" s="154"/>
      <c r="SIY29" s="154"/>
      <c r="SIZ29" s="154"/>
      <c r="SJA29" s="154"/>
      <c r="SJB29" s="154"/>
      <c r="SJC29" s="154"/>
      <c r="SJD29" s="154"/>
      <c r="SJE29" s="154"/>
      <c r="SJF29" s="154"/>
      <c r="SJG29" s="154"/>
      <c r="SJH29" s="154"/>
      <c r="SJI29" s="154"/>
      <c r="SJJ29" s="154"/>
      <c r="SJK29" s="154"/>
      <c r="SJL29" s="154"/>
      <c r="SJM29" s="154"/>
      <c r="SJN29" s="154"/>
      <c r="SJO29" s="154"/>
      <c r="SJP29" s="154"/>
      <c r="SJQ29" s="154"/>
      <c r="SJR29" s="154"/>
      <c r="SJS29" s="154"/>
      <c r="SJT29" s="154"/>
      <c r="SJU29" s="154"/>
      <c r="SJV29" s="154"/>
      <c r="SJW29" s="154"/>
      <c r="SJX29" s="154"/>
      <c r="SJY29" s="154"/>
      <c r="SJZ29" s="154"/>
      <c r="SKA29" s="154"/>
      <c r="SKB29" s="154"/>
      <c r="SKC29" s="154"/>
      <c r="SKD29" s="154"/>
      <c r="SKE29" s="154"/>
      <c r="SKF29" s="154"/>
      <c r="SKG29" s="154"/>
      <c r="SKH29" s="154"/>
      <c r="SKI29" s="154"/>
      <c r="SKJ29" s="154"/>
      <c r="SKK29" s="154"/>
      <c r="SKL29" s="154"/>
      <c r="SKM29" s="154"/>
      <c r="SKN29" s="154"/>
      <c r="SKO29" s="154"/>
      <c r="SKP29" s="154"/>
      <c r="SKQ29" s="154"/>
      <c r="SKR29" s="154"/>
      <c r="SKS29" s="154"/>
      <c r="SKT29" s="154"/>
      <c r="SKU29" s="154"/>
      <c r="SKV29" s="154"/>
      <c r="SKW29" s="154"/>
      <c r="SKX29" s="154"/>
      <c r="SKY29" s="154"/>
      <c r="SKZ29" s="154"/>
      <c r="SLA29" s="154"/>
      <c r="SLB29" s="154"/>
      <c r="SLC29" s="154"/>
      <c r="SLD29" s="154"/>
      <c r="SLE29" s="154"/>
      <c r="SLF29" s="154"/>
      <c r="SLG29" s="154"/>
      <c r="SLH29" s="154"/>
      <c r="SLI29" s="154"/>
      <c r="SLJ29" s="154"/>
      <c r="SLK29" s="154"/>
      <c r="SLL29" s="154"/>
      <c r="SLM29" s="154"/>
      <c r="SLN29" s="154"/>
      <c r="SLO29" s="154"/>
      <c r="SLP29" s="154"/>
      <c r="SLQ29" s="154"/>
      <c r="SLR29" s="154"/>
      <c r="SLS29" s="154"/>
      <c r="SLT29" s="154"/>
      <c r="SLU29" s="154"/>
      <c r="SLV29" s="154"/>
      <c r="SLW29" s="154"/>
      <c r="SLX29" s="154"/>
      <c r="SLY29" s="154"/>
      <c r="SLZ29" s="154"/>
      <c r="SMA29" s="154"/>
      <c r="SMB29" s="154"/>
      <c r="SMC29" s="154"/>
      <c r="SMD29" s="154"/>
      <c r="SME29" s="154"/>
      <c r="SMF29" s="154"/>
      <c r="SMG29" s="154"/>
      <c r="SMH29" s="154"/>
      <c r="SMI29" s="154"/>
      <c r="SMJ29" s="154"/>
      <c r="SMK29" s="154"/>
      <c r="SML29" s="154"/>
      <c r="SMM29" s="154"/>
      <c r="SMN29" s="154"/>
      <c r="SMO29" s="154"/>
      <c r="SMP29" s="154"/>
      <c r="SMQ29" s="154"/>
      <c r="SMR29" s="154"/>
      <c r="SMS29" s="154"/>
      <c r="SMT29" s="154"/>
      <c r="SMU29" s="154"/>
      <c r="SMV29" s="154"/>
      <c r="SMW29" s="154"/>
      <c r="SMX29" s="154"/>
      <c r="SMY29" s="154"/>
      <c r="SMZ29" s="154"/>
      <c r="SNA29" s="154"/>
      <c r="SNB29" s="154"/>
      <c r="SNC29" s="154"/>
      <c r="SND29" s="154"/>
      <c r="SNE29" s="154"/>
      <c r="SNF29" s="154"/>
      <c r="SNG29" s="154"/>
      <c r="SNH29" s="154"/>
      <c r="SNI29" s="154"/>
      <c r="SNJ29" s="154"/>
      <c r="SNK29" s="154"/>
      <c r="SNL29" s="154"/>
      <c r="SNM29" s="154"/>
      <c r="SNN29" s="154"/>
      <c r="SNO29" s="154"/>
      <c r="SNP29" s="154"/>
      <c r="SNQ29" s="154"/>
      <c r="SNR29" s="154"/>
      <c r="SNS29" s="154"/>
      <c r="SNT29" s="154"/>
      <c r="SNU29" s="154"/>
      <c r="SNV29" s="154"/>
      <c r="SNW29" s="154"/>
      <c r="SNX29" s="154"/>
      <c r="SNY29" s="154"/>
      <c r="SNZ29" s="154"/>
      <c r="SOA29" s="154"/>
      <c r="SOB29" s="154"/>
      <c r="SOC29" s="154"/>
      <c r="SOD29" s="154"/>
      <c r="SOE29" s="154"/>
      <c r="SOF29" s="154"/>
      <c r="SOG29" s="154"/>
      <c r="SOH29" s="154"/>
      <c r="SOI29" s="154"/>
      <c r="SOJ29" s="154"/>
      <c r="SOK29" s="154"/>
      <c r="SOL29" s="154"/>
      <c r="SOM29" s="154"/>
      <c r="SON29" s="154"/>
      <c r="SOO29" s="154"/>
      <c r="SOP29" s="154"/>
      <c r="SOQ29" s="154"/>
      <c r="SOR29" s="154"/>
      <c r="SOS29" s="154"/>
      <c r="SOT29" s="154"/>
      <c r="SOU29" s="154"/>
      <c r="SOV29" s="154"/>
      <c r="SOW29" s="154"/>
      <c r="SOX29" s="154"/>
      <c r="SOY29" s="154"/>
      <c r="SOZ29" s="154"/>
      <c r="SPA29" s="154"/>
      <c r="SPB29" s="154"/>
      <c r="SPC29" s="154"/>
      <c r="SPD29" s="154"/>
      <c r="SPE29" s="154"/>
      <c r="SPF29" s="154"/>
      <c r="SPG29" s="154"/>
      <c r="SPH29" s="154"/>
      <c r="SPI29" s="154"/>
      <c r="SPJ29" s="154"/>
      <c r="SPK29" s="154"/>
      <c r="SPL29" s="154"/>
      <c r="SPM29" s="154"/>
      <c r="SPN29" s="154"/>
      <c r="SPO29" s="154"/>
      <c r="SPP29" s="154"/>
      <c r="SPQ29" s="154"/>
      <c r="SPR29" s="154"/>
      <c r="SPS29" s="154"/>
      <c r="SPT29" s="154"/>
      <c r="SPU29" s="154"/>
      <c r="SPV29" s="154"/>
      <c r="SPW29" s="154"/>
      <c r="SPX29" s="154"/>
      <c r="SPY29" s="154"/>
      <c r="SPZ29" s="154"/>
      <c r="SQA29" s="154"/>
      <c r="SQB29" s="154"/>
      <c r="SQC29" s="154"/>
      <c r="SQD29" s="154"/>
      <c r="SQE29" s="154"/>
      <c r="SQF29" s="154"/>
      <c r="SQG29" s="154"/>
      <c r="SQH29" s="154"/>
      <c r="SQI29" s="154"/>
      <c r="SQJ29" s="154"/>
      <c r="SQK29" s="154"/>
      <c r="SQL29" s="154"/>
      <c r="SQM29" s="154"/>
      <c r="SQN29" s="154"/>
      <c r="SQO29" s="154"/>
      <c r="SQP29" s="154"/>
      <c r="SQQ29" s="154"/>
      <c r="SQR29" s="154"/>
      <c r="SQS29" s="154"/>
      <c r="SQT29" s="154"/>
      <c r="SQU29" s="154"/>
      <c r="SQV29" s="154"/>
      <c r="SQW29" s="154"/>
      <c r="SQX29" s="154"/>
      <c r="SQY29" s="154"/>
      <c r="SQZ29" s="154"/>
      <c r="SRA29" s="154"/>
      <c r="SRB29" s="154"/>
      <c r="SRC29" s="154"/>
      <c r="SRD29" s="154"/>
      <c r="SRE29" s="154"/>
      <c r="SRF29" s="154"/>
      <c r="SRG29" s="154"/>
      <c r="SRH29" s="154"/>
      <c r="SRI29" s="154"/>
      <c r="SRJ29" s="154"/>
      <c r="SRK29" s="154"/>
      <c r="SRL29" s="154"/>
      <c r="SRM29" s="154"/>
      <c r="SRN29" s="154"/>
      <c r="SRO29" s="154"/>
      <c r="SRP29" s="154"/>
      <c r="SRQ29" s="154"/>
      <c r="SRR29" s="154"/>
      <c r="SRS29" s="154"/>
      <c r="SRT29" s="154"/>
      <c r="SRU29" s="154"/>
      <c r="SRV29" s="154"/>
      <c r="SRW29" s="154"/>
      <c r="SRX29" s="154"/>
      <c r="SRY29" s="154"/>
      <c r="SRZ29" s="154"/>
      <c r="SSA29" s="154"/>
      <c r="SSB29" s="154"/>
      <c r="SSC29" s="154"/>
      <c r="SSD29" s="154"/>
      <c r="SSE29" s="154"/>
      <c r="SSF29" s="154"/>
      <c r="SSG29" s="154"/>
      <c r="SSH29" s="154"/>
      <c r="SSI29" s="154"/>
      <c r="SSJ29" s="154"/>
      <c r="SSK29" s="154"/>
      <c r="SSL29" s="154"/>
      <c r="SSM29" s="154"/>
      <c r="SSN29" s="154"/>
      <c r="SSO29" s="154"/>
      <c r="SSP29" s="154"/>
      <c r="SSQ29" s="154"/>
      <c r="SSR29" s="154"/>
      <c r="SSS29" s="154"/>
      <c r="SST29" s="154"/>
      <c r="SSU29" s="154"/>
      <c r="SSV29" s="154"/>
      <c r="SSW29" s="154"/>
      <c r="SSX29" s="154"/>
      <c r="SSY29" s="154"/>
      <c r="SSZ29" s="154"/>
      <c r="STA29" s="154"/>
      <c r="STB29" s="154"/>
      <c r="STC29" s="154"/>
      <c r="STD29" s="154"/>
      <c r="STE29" s="154"/>
      <c r="STF29" s="154"/>
      <c r="STG29" s="154"/>
      <c r="STH29" s="154"/>
      <c r="STI29" s="154"/>
      <c r="STJ29" s="154"/>
      <c r="STK29" s="154"/>
      <c r="STL29" s="154"/>
      <c r="STM29" s="154"/>
      <c r="STN29" s="154"/>
      <c r="STO29" s="154"/>
      <c r="STP29" s="154"/>
      <c r="STQ29" s="154"/>
      <c r="STR29" s="154"/>
      <c r="STS29" s="154"/>
      <c r="STT29" s="154"/>
      <c r="STU29" s="154"/>
      <c r="STV29" s="154"/>
      <c r="STW29" s="154"/>
      <c r="STX29" s="154"/>
      <c r="STY29" s="154"/>
      <c r="STZ29" s="154"/>
      <c r="SUA29" s="154"/>
      <c r="SUB29" s="154"/>
      <c r="SUC29" s="154"/>
      <c r="SUD29" s="154"/>
      <c r="SUE29" s="154"/>
      <c r="SUF29" s="154"/>
      <c r="SUG29" s="154"/>
      <c r="SUH29" s="154"/>
      <c r="SUI29" s="154"/>
      <c r="SUJ29" s="154"/>
      <c r="SUK29" s="154"/>
      <c r="SUL29" s="154"/>
      <c r="SUM29" s="154"/>
      <c r="SUN29" s="154"/>
      <c r="SUO29" s="154"/>
      <c r="SUP29" s="154"/>
      <c r="SUQ29" s="154"/>
      <c r="SUR29" s="154"/>
      <c r="SUS29" s="154"/>
      <c r="SUT29" s="154"/>
      <c r="SUU29" s="154"/>
      <c r="SUV29" s="154"/>
      <c r="SUW29" s="154"/>
      <c r="SUX29" s="154"/>
      <c r="SUY29" s="154"/>
      <c r="SUZ29" s="154"/>
      <c r="SVA29" s="154"/>
      <c r="SVB29" s="154"/>
      <c r="SVC29" s="154"/>
      <c r="SVD29" s="154"/>
      <c r="SVE29" s="154"/>
      <c r="SVF29" s="154"/>
      <c r="SVG29" s="154"/>
      <c r="SVH29" s="154"/>
      <c r="SVI29" s="154"/>
      <c r="SVJ29" s="154"/>
      <c r="SVK29" s="154"/>
      <c r="SVL29" s="154"/>
      <c r="SVM29" s="154"/>
      <c r="SVN29" s="154"/>
      <c r="SVO29" s="154"/>
      <c r="SVP29" s="154"/>
      <c r="SVQ29" s="154"/>
      <c r="SVR29" s="154"/>
      <c r="SVS29" s="154"/>
      <c r="SVT29" s="154"/>
      <c r="SVU29" s="154"/>
      <c r="SVV29" s="154"/>
      <c r="SVW29" s="154"/>
      <c r="SVX29" s="154"/>
      <c r="SVY29" s="154"/>
      <c r="SVZ29" s="154"/>
      <c r="SWA29" s="154"/>
      <c r="SWB29" s="154"/>
      <c r="SWC29" s="154"/>
      <c r="SWD29" s="154"/>
      <c r="SWE29" s="154"/>
      <c r="SWF29" s="154"/>
      <c r="SWG29" s="154"/>
      <c r="SWH29" s="154"/>
      <c r="SWI29" s="154"/>
      <c r="SWJ29" s="154"/>
      <c r="SWK29" s="154"/>
      <c r="SWL29" s="154"/>
      <c r="SWM29" s="154"/>
      <c r="SWN29" s="154"/>
      <c r="SWO29" s="154"/>
      <c r="SWP29" s="154"/>
      <c r="SWQ29" s="154"/>
      <c r="SWR29" s="154"/>
      <c r="SWS29" s="154"/>
      <c r="SWT29" s="154"/>
      <c r="SWU29" s="154"/>
      <c r="SWV29" s="154"/>
      <c r="SWW29" s="154"/>
      <c r="SWX29" s="154"/>
      <c r="SWY29" s="154"/>
      <c r="SWZ29" s="154"/>
      <c r="SXA29" s="154"/>
      <c r="SXB29" s="154"/>
      <c r="SXC29" s="154"/>
      <c r="SXD29" s="154"/>
      <c r="SXE29" s="154"/>
      <c r="SXF29" s="154"/>
      <c r="SXG29" s="154"/>
      <c r="SXH29" s="154"/>
      <c r="SXI29" s="154"/>
      <c r="SXJ29" s="154"/>
      <c r="SXK29" s="154"/>
      <c r="SXL29" s="154"/>
      <c r="SXM29" s="154"/>
      <c r="SXN29" s="154"/>
      <c r="SXO29" s="154"/>
      <c r="SXP29" s="154"/>
      <c r="SXQ29" s="154"/>
      <c r="SXR29" s="154"/>
      <c r="SXS29" s="154"/>
      <c r="SXT29" s="154"/>
      <c r="SXU29" s="154"/>
      <c r="SXV29" s="154"/>
      <c r="SXW29" s="154"/>
      <c r="SXX29" s="154"/>
      <c r="SXY29" s="154"/>
      <c r="SXZ29" s="154"/>
      <c r="SYA29" s="154"/>
      <c r="SYB29" s="154"/>
      <c r="SYC29" s="154"/>
      <c r="SYD29" s="154"/>
      <c r="SYE29" s="154"/>
      <c r="SYF29" s="154"/>
      <c r="SYG29" s="154"/>
      <c r="SYH29" s="154"/>
      <c r="SYI29" s="154"/>
      <c r="SYJ29" s="154"/>
      <c r="SYK29" s="154"/>
      <c r="SYL29" s="154"/>
      <c r="SYM29" s="154"/>
      <c r="SYN29" s="154"/>
      <c r="SYO29" s="154"/>
      <c r="SYP29" s="154"/>
      <c r="SYQ29" s="154"/>
      <c r="SYR29" s="154"/>
      <c r="SYS29" s="154"/>
      <c r="SYT29" s="154"/>
      <c r="SYU29" s="154"/>
      <c r="SYV29" s="154"/>
      <c r="SYW29" s="154"/>
      <c r="SYX29" s="154"/>
      <c r="SYY29" s="154"/>
      <c r="SYZ29" s="154"/>
      <c r="SZA29" s="154"/>
      <c r="SZB29" s="154"/>
      <c r="SZC29" s="154"/>
      <c r="SZD29" s="154"/>
      <c r="SZE29" s="154"/>
      <c r="SZF29" s="154"/>
      <c r="SZG29" s="154"/>
      <c r="SZH29" s="154"/>
      <c r="SZI29" s="154"/>
      <c r="SZJ29" s="154"/>
      <c r="SZK29" s="154"/>
      <c r="SZL29" s="154"/>
      <c r="SZM29" s="154"/>
      <c r="SZN29" s="154"/>
      <c r="SZO29" s="154"/>
      <c r="SZP29" s="154"/>
      <c r="SZQ29" s="154"/>
      <c r="SZR29" s="154"/>
      <c r="SZS29" s="154"/>
      <c r="SZT29" s="154"/>
      <c r="SZU29" s="154"/>
      <c r="SZV29" s="154"/>
      <c r="SZW29" s="154"/>
      <c r="SZX29" s="154"/>
      <c r="SZY29" s="154"/>
      <c r="SZZ29" s="154"/>
      <c r="TAA29" s="154"/>
      <c r="TAB29" s="154"/>
      <c r="TAC29" s="154"/>
      <c r="TAD29" s="154"/>
      <c r="TAE29" s="154"/>
      <c r="TAF29" s="154"/>
      <c r="TAG29" s="154"/>
      <c r="TAH29" s="154"/>
      <c r="TAI29" s="154"/>
      <c r="TAJ29" s="154"/>
      <c r="TAK29" s="154"/>
      <c r="TAL29" s="154"/>
      <c r="TAM29" s="154"/>
      <c r="TAN29" s="154"/>
      <c r="TAO29" s="154"/>
      <c r="TAP29" s="154"/>
      <c r="TAQ29" s="154"/>
      <c r="TAR29" s="154"/>
      <c r="TAS29" s="154"/>
      <c r="TAT29" s="154"/>
      <c r="TAU29" s="154"/>
      <c r="TAV29" s="154"/>
      <c r="TAW29" s="154"/>
      <c r="TAX29" s="154"/>
      <c r="TAY29" s="154"/>
      <c r="TAZ29" s="154"/>
      <c r="TBA29" s="154"/>
      <c r="TBB29" s="154"/>
      <c r="TBC29" s="154"/>
      <c r="TBD29" s="154"/>
      <c r="TBE29" s="154"/>
      <c r="TBF29" s="154"/>
      <c r="TBG29" s="154"/>
      <c r="TBH29" s="154"/>
      <c r="TBI29" s="154"/>
      <c r="TBJ29" s="154"/>
      <c r="TBK29" s="154"/>
      <c r="TBL29" s="154"/>
      <c r="TBM29" s="154"/>
      <c r="TBN29" s="154"/>
      <c r="TBO29" s="154"/>
      <c r="TBP29" s="154"/>
      <c r="TBQ29" s="154"/>
      <c r="TBR29" s="154"/>
      <c r="TBS29" s="154"/>
      <c r="TBT29" s="154"/>
      <c r="TBU29" s="154"/>
      <c r="TBV29" s="154"/>
      <c r="TBW29" s="154"/>
      <c r="TBX29" s="154"/>
      <c r="TBY29" s="154"/>
      <c r="TBZ29" s="154"/>
      <c r="TCA29" s="154"/>
      <c r="TCB29" s="154"/>
      <c r="TCC29" s="154"/>
      <c r="TCD29" s="154"/>
      <c r="TCE29" s="154"/>
      <c r="TCF29" s="154"/>
      <c r="TCG29" s="154"/>
      <c r="TCH29" s="154"/>
      <c r="TCI29" s="154"/>
      <c r="TCJ29" s="154"/>
      <c r="TCK29" s="154"/>
      <c r="TCL29" s="154"/>
      <c r="TCM29" s="154"/>
      <c r="TCN29" s="154"/>
      <c r="TCO29" s="154"/>
      <c r="TCP29" s="154"/>
      <c r="TCQ29" s="154"/>
      <c r="TCR29" s="154"/>
      <c r="TCS29" s="154"/>
      <c r="TCT29" s="154"/>
      <c r="TCU29" s="154"/>
      <c r="TCV29" s="154"/>
      <c r="TCW29" s="154"/>
      <c r="TCX29" s="154"/>
      <c r="TCY29" s="154"/>
      <c r="TCZ29" s="154"/>
      <c r="TDA29" s="154"/>
      <c r="TDB29" s="154"/>
      <c r="TDC29" s="154"/>
      <c r="TDD29" s="154"/>
      <c r="TDE29" s="154"/>
      <c r="TDF29" s="154"/>
      <c r="TDG29" s="154"/>
      <c r="TDH29" s="154"/>
      <c r="TDI29" s="154"/>
      <c r="TDJ29" s="154"/>
      <c r="TDK29" s="154"/>
      <c r="TDL29" s="154"/>
      <c r="TDM29" s="154"/>
      <c r="TDN29" s="154"/>
      <c r="TDO29" s="154"/>
      <c r="TDP29" s="154"/>
      <c r="TDQ29" s="154"/>
      <c r="TDR29" s="154"/>
      <c r="TDS29" s="154"/>
      <c r="TDT29" s="154"/>
      <c r="TDU29" s="154"/>
      <c r="TDV29" s="154"/>
      <c r="TDW29" s="154"/>
      <c r="TDX29" s="154"/>
      <c r="TDY29" s="154"/>
      <c r="TDZ29" s="154"/>
      <c r="TEA29" s="154"/>
      <c r="TEB29" s="154"/>
      <c r="TEC29" s="154"/>
      <c r="TED29" s="154"/>
      <c r="TEE29" s="154"/>
      <c r="TEF29" s="154"/>
      <c r="TEG29" s="154"/>
      <c r="TEH29" s="154"/>
      <c r="TEI29" s="154"/>
      <c r="TEJ29" s="154"/>
      <c r="TEK29" s="154"/>
      <c r="TEL29" s="154"/>
      <c r="TEM29" s="154"/>
      <c r="TEN29" s="154"/>
      <c r="TEO29" s="154"/>
      <c r="TEP29" s="154"/>
      <c r="TEQ29" s="154"/>
      <c r="TER29" s="154"/>
      <c r="TES29" s="154"/>
      <c r="TET29" s="154"/>
      <c r="TEU29" s="154"/>
      <c r="TEV29" s="154"/>
      <c r="TEW29" s="154"/>
      <c r="TEX29" s="154"/>
      <c r="TEY29" s="154"/>
      <c r="TEZ29" s="154"/>
      <c r="TFA29" s="154"/>
      <c r="TFB29" s="154"/>
      <c r="TFC29" s="154"/>
      <c r="TFD29" s="154"/>
      <c r="TFE29" s="154"/>
      <c r="TFF29" s="154"/>
      <c r="TFG29" s="154"/>
      <c r="TFH29" s="154"/>
      <c r="TFI29" s="154"/>
      <c r="TFJ29" s="154"/>
      <c r="TFK29" s="154"/>
      <c r="TFL29" s="154"/>
      <c r="TFM29" s="154"/>
      <c r="TFN29" s="154"/>
      <c r="TFO29" s="154"/>
      <c r="TFP29" s="154"/>
      <c r="TFQ29" s="154"/>
      <c r="TFR29" s="154"/>
      <c r="TFS29" s="154"/>
      <c r="TFT29" s="154"/>
      <c r="TFU29" s="154"/>
      <c r="TFV29" s="154"/>
      <c r="TFW29" s="154"/>
      <c r="TFX29" s="154"/>
      <c r="TFY29" s="154"/>
      <c r="TFZ29" s="154"/>
      <c r="TGA29" s="154"/>
      <c r="TGB29" s="154"/>
      <c r="TGC29" s="154"/>
      <c r="TGD29" s="154"/>
      <c r="TGE29" s="154"/>
      <c r="TGF29" s="154"/>
      <c r="TGG29" s="154"/>
      <c r="TGH29" s="154"/>
      <c r="TGI29" s="154"/>
      <c r="TGJ29" s="154"/>
      <c r="TGK29" s="154"/>
      <c r="TGL29" s="154"/>
      <c r="TGM29" s="154"/>
      <c r="TGN29" s="154"/>
      <c r="TGO29" s="154"/>
      <c r="TGP29" s="154"/>
      <c r="TGQ29" s="154"/>
      <c r="TGR29" s="154"/>
      <c r="TGS29" s="154"/>
      <c r="TGT29" s="154"/>
      <c r="TGU29" s="154"/>
      <c r="TGV29" s="154"/>
      <c r="TGW29" s="154"/>
      <c r="TGX29" s="154"/>
      <c r="TGY29" s="154"/>
      <c r="TGZ29" s="154"/>
      <c r="THA29" s="154"/>
      <c r="THB29" s="154"/>
      <c r="THC29" s="154"/>
      <c r="THD29" s="154"/>
      <c r="THE29" s="154"/>
      <c r="THF29" s="154"/>
      <c r="THG29" s="154"/>
      <c r="THH29" s="154"/>
      <c r="THI29" s="154"/>
      <c r="THJ29" s="154"/>
      <c r="THK29" s="154"/>
      <c r="THL29" s="154"/>
      <c r="THM29" s="154"/>
      <c r="THN29" s="154"/>
      <c r="THO29" s="154"/>
      <c r="THP29" s="154"/>
      <c r="THQ29" s="154"/>
      <c r="THR29" s="154"/>
      <c r="THS29" s="154"/>
      <c r="THT29" s="154"/>
      <c r="THU29" s="154"/>
      <c r="THV29" s="154"/>
      <c r="THW29" s="154"/>
      <c r="THX29" s="154"/>
      <c r="THY29" s="154"/>
      <c r="THZ29" s="154"/>
      <c r="TIA29" s="154"/>
      <c r="TIB29" s="154"/>
      <c r="TIC29" s="154"/>
      <c r="TID29" s="154"/>
      <c r="TIE29" s="154"/>
      <c r="TIF29" s="154"/>
      <c r="TIG29" s="154"/>
      <c r="TIH29" s="154"/>
      <c r="TII29" s="154"/>
      <c r="TIJ29" s="154"/>
      <c r="TIK29" s="154"/>
      <c r="TIL29" s="154"/>
      <c r="TIM29" s="154"/>
      <c r="TIN29" s="154"/>
      <c r="TIO29" s="154"/>
      <c r="TIP29" s="154"/>
      <c r="TIQ29" s="154"/>
      <c r="TIR29" s="154"/>
      <c r="TIS29" s="154"/>
      <c r="TIT29" s="154"/>
      <c r="TIU29" s="154"/>
      <c r="TIV29" s="154"/>
      <c r="TIW29" s="154"/>
      <c r="TIX29" s="154"/>
      <c r="TIY29" s="154"/>
      <c r="TIZ29" s="154"/>
      <c r="TJA29" s="154"/>
      <c r="TJB29" s="154"/>
      <c r="TJC29" s="154"/>
      <c r="TJD29" s="154"/>
      <c r="TJE29" s="154"/>
      <c r="TJF29" s="154"/>
      <c r="TJG29" s="154"/>
      <c r="TJH29" s="154"/>
      <c r="TJI29" s="154"/>
      <c r="TJJ29" s="154"/>
      <c r="TJK29" s="154"/>
      <c r="TJL29" s="154"/>
      <c r="TJM29" s="154"/>
      <c r="TJN29" s="154"/>
      <c r="TJO29" s="154"/>
      <c r="TJP29" s="154"/>
      <c r="TJQ29" s="154"/>
      <c r="TJR29" s="154"/>
      <c r="TJS29" s="154"/>
      <c r="TJT29" s="154"/>
      <c r="TJU29" s="154"/>
      <c r="TJV29" s="154"/>
      <c r="TJW29" s="154"/>
      <c r="TJX29" s="154"/>
      <c r="TJY29" s="154"/>
      <c r="TJZ29" s="154"/>
      <c r="TKA29" s="154"/>
      <c r="TKB29" s="154"/>
      <c r="TKC29" s="154"/>
      <c r="TKD29" s="154"/>
      <c r="TKE29" s="154"/>
      <c r="TKF29" s="154"/>
      <c r="TKG29" s="154"/>
      <c r="TKH29" s="154"/>
      <c r="TKI29" s="154"/>
      <c r="TKJ29" s="154"/>
      <c r="TKK29" s="154"/>
      <c r="TKL29" s="154"/>
      <c r="TKM29" s="154"/>
      <c r="TKN29" s="154"/>
      <c r="TKO29" s="154"/>
      <c r="TKP29" s="154"/>
      <c r="TKQ29" s="154"/>
      <c r="TKR29" s="154"/>
      <c r="TKS29" s="154"/>
      <c r="TKT29" s="154"/>
      <c r="TKU29" s="154"/>
      <c r="TKV29" s="154"/>
      <c r="TKW29" s="154"/>
      <c r="TKX29" s="154"/>
      <c r="TKY29" s="154"/>
      <c r="TKZ29" s="154"/>
      <c r="TLA29" s="154"/>
      <c r="TLB29" s="154"/>
      <c r="TLC29" s="154"/>
      <c r="TLD29" s="154"/>
      <c r="TLE29" s="154"/>
      <c r="TLF29" s="154"/>
      <c r="TLG29" s="154"/>
      <c r="TLH29" s="154"/>
      <c r="TLI29" s="154"/>
      <c r="TLJ29" s="154"/>
      <c r="TLK29" s="154"/>
      <c r="TLL29" s="154"/>
      <c r="TLM29" s="154"/>
      <c r="TLN29" s="154"/>
      <c r="TLO29" s="154"/>
      <c r="TLP29" s="154"/>
      <c r="TLQ29" s="154"/>
      <c r="TLR29" s="154"/>
      <c r="TLS29" s="154"/>
      <c r="TLT29" s="154"/>
      <c r="TLU29" s="154"/>
      <c r="TLV29" s="154"/>
      <c r="TLW29" s="154"/>
      <c r="TLX29" s="154"/>
      <c r="TLY29" s="154"/>
      <c r="TLZ29" s="154"/>
      <c r="TMA29" s="154"/>
      <c r="TMB29" s="154"/>
      <c r="TMC29" s="154"/>
      <c r="TMD29" s="154"/>
      <c r="TME29" s="154"/>
      <c r="TMF29" s="154"/>
      <c r="TMG29" s="154"/>
      <c r="TMH29" s="154"/>
      <c r="TMI29" s="154"/>
      <c r="TMJ29" s="154"/>
      <c r="TMK29" s="154"/>
      <c r="TML29" s="154"/>
      <c r="TMM29" s="154"/>
      <c r="TMN29" s="154"/>
      <c r="TMO29" s="154"/>
      <c r="TMP29" s="154"/>
      <c r="TMQ29" s="154"/>
      <c r="TMR29" s="154"/>
      <c r="TMS29" s="154"/>
      <c r="TMT29" s="154"/>
      <c r="TMU29" s="154"/>
      <c r="TMV29" s="154"/>
      <c r="TMW29" s="154"/>
      <c r="TMX29" s="154"/>
      <c r="TMY29" s="154"/>
      <c r="TMZ29" s="154"/>
      <c r="TNA29" s="154"/>
      <c r="TNB29" s="154"/>
      <c r="TNC29" s="154"/>
      <c r="TND29" s="154"/>
      <c r="TNE29" s="154"/>
      <c r="TNF29" s="154"/>
      <c r="TNG29" s="154"/>
      <c r="TNH29" s="154"/>
      <c r="TNI29" s="154"/>
      <c r="TNJ29" s="154"/>
      <c r="TNK29" s="154"/>
      <c r="TNL29" s="154"/>
      <c r="TNM29" s="154"/>
      <c r="TNN29" s="154"/>
      <c r="TNO29" s="154"/>
      <c r="TNP29" s="154"/>
      <c r="TNQ29" s="154"/>
      <c r="TNR29" s="154"/>
      <c r="TNS29" s="154"/>
      <c r="TNT29" s="154"/>
      <c r="TNU29" s="154"/>
      <c r="TNV29" s="154"/>
      <c r="TNW29" s="154"/>
      <c r="TNX29" s="154"/>
      <c r="TNY29" s="154"/>
      <c r="TNZ29" s="154"/>
      <c r="TOA29" s="154"/>
      <c r="TOB29" s="154"/>
      <c r="TOC29" s="154"/>
      <c r="TOD29" s="154"/>
      <c r="TOE29" s="154"/>
      <c r="TOF29" s="154"/>
      <c r="TOG29" s="154"/>
      <c r="TOH29" s="154"/>
      <c r="TOI29" s="154"/>
      <c r="TOJ29" s="154"/>
      <c r="TOK29" s="154"/>
      <c r="TOL29" s="154"/>
      <c r="TOM29" s="154"/>
      <c r="TON29" s="154"/>
      <c r="TOO29" s="154"/>
      <c r="TOP29" s="154"/>
      <c r="TOQ29" s="154"/>
      <c r="TOR29" s="154"/>
      <c r="TOS29" s="154"/>
      <c r="TOT29" s="154"/>
      <c r="TOU29" s="154"/>
      <c r="TOV29" s="154"/>
      <c r="TOW29" s="154"/>
      <c r="TOX29" s="154"/>
      <c r="TOY29" s="154"/>
      <c r="TOZ29" s="154"/>
      <c r="TPA29" s="154"/>
      <c r="TPB29" s="154"/>
      <c r="TPC29" s="154"/>
      <c r="TPD29" s="154"/>
      <c r="TPE29" s="154"/>
      <c r="TPF29" s="154"/>
      <c r="TPG29" s="154"/>
      <c r="TPH29" s="154"/>
      <c r="TPI29" s="154"/>
      <c r="TPJ29" s="154"/>
      <c r="TPK29" s="154"/>
      <c r="TPL29" s="154"/>
      <c r="TPM29" s="154"/>
      <c r="TPN29" s="154"/>
      <c r="TPO29" s="154"/>
      <c r="TPP29" s="154"/>
      <c r="TPQ29" s="154"/>
      <c r="TPR29" s="154"/>
      <c r="TPS29" s="154"/>
      <c r="TPT29" s="154"/>
      <c r="TPU29" s="154"/>
      <c r="TPV29" s="154"/>
      <c r="TPW29" s="154"/>
      <c r="TPX29" s="154"/>
      <c r="TPY29" s="154"/>
      <c r="TPZ29" s="154"/>
      <c r="TQA29" s="154"/>
      <c r="TQB29" s="154"/>
      <c r="TQC29" s="154"/>
      <c r="TQD29" s="154"/>
      <c r="TQE29" s="154"/>
      <c r="TQF29" s="154"/>
      <c r="TQG29" s="154"/>
      <c r="TQH29" s="154"/>
      <c r="TQI29" s="154"/>
      <c r="TQJ29" s="154"/>
      <c r="TQK29" s="154"/>
      <c r="TQL29" s="154"/>
      <c r="TQM29" s="154"/>
      <c r="TQN29" s="154"/>
      <c r="TQO29" s="154"/>
      <c r="TQP29" s="154"/>
      <c r="TQQ29" s="154"/>
      <c r="TQR29" s="154"/>
      <c r="TQS29" s="154"/>
      <c r="TQT29" s="154"/>
      <c r="TQU29" s="154"/>
      <c r="TQV29" s="154"/>
      <c r="TQW29" s="154"/>
      <c r="TQX29" s="154"/>
      <c r="TQY29" s="154"/>
      <c r="TQZ29" s="154"/>
      <c r="TRA29" s="154"/>
      <c r="TRB29" s="154"/>
      <c r="TRC29" s="154"/>
      <c r="TRD29" s="154"/>
      <c r="TRE29" s="154"/>
      <c r="TRF29" s="154"/>
      <c r="TRG29" s="154"/>
      <c r="TRH29" s="154"/>
      <c r="TRI29" s="154"/>
      <c r="TRJ29" s="154"/>
      <c r="TRK29" s="154"/>
      <c r="TRL29" s="154"/>
      <c r="TRM29" s="154"/>
      <c r="TRN29" s="154"/>
      <c r="TRO29" s="154"/>
      <c r="TRP29" s="154"/>
      <c r="TRQ29" s="154"/>
      <c r="TRR29" s="154"/>
      <c r="TRS29" s="154"/>
      <c r="TRT29" s="154"/>
      <c r="TRU29" s="154"/>
      <c r="TRV29" s="154"/>
      <c r="TRW29" s="154"/>
      <c r="TRX29" s="154"/>
      <c r="TRY29" s="154"/>
      <c r="TRZ29" s="154"/>
      <c r="TSA29" s="154"/>
      <c r="TSB29" s="154"/>
      <c r="TSC29" s="154"/>
      <c r="TSD29" s="154"/>
      <c r="TSE29" s="154"/>
      <c r="TSF29" s="154"/>
      <c r="TSG29" s="154"/>
      <c r="TSH29" s="154"/>
      <c r="TSI29" s="154"/>
      <c r="TSJ29" s="154"/>
      <c r="TSK29" s="154"/>
      <c r="TSL29" s="154"/>
      <c r="TSM29" s="154"/>
      <c r="TSN29" s="154"/>
      <c r="TSO29" s="154"/>
      <c r="TSP29" s="154"/>
      <c r="TSQ29" s="154"/>
      <c r="TSR29" s="154"/>
      <c r="TSS29" s="154"/>
      <c r="TST29" s="154"/>
      <c r="TSU29" s="154"/>
      <c r="TSV29" s="154"/>
      <c r="TSW29" s="154"/>
      <c r="TSX29" s="154"/>
      <c r="TSY29" s="154"/>
      <c r="TSZ29" s="154"/>
      <c r="TTA29" s="154"/>
      <c r="TTB29" s="154"/>
      <c r="TTC29" s="154"/>
      <c r="TTD29" s="154"/>
      <c r="TTE29" s="154"/>
      <c r="TTF29" s="154"/>
      <c r="TTG29" s="154"/>
      <c r="TTH29" s="154"/>
      <c r="TTI29" s="154"/>
      <c r="TTJ29" s="154"/>
      <c r="TTK29" s="154"/>
      <c r="TTL29" s="154"/>
      <c r="TTM29" s="154"/>
      <c r="TTN29" s="154"/>
      <c r="TTO29" s="154"/>
      <c r="TTP29" s="154"/>
      <c r="TTQ29" s="154"/>
      <c r="TTR29" s="154"/>
      <c r="TTS29" s="154"/>
      <c r="TTT29" s="154"/>
      <c r="TTU29" s="154"/>
      <c r="TTV29" s="154"/>
      <c r="TTW29" s="154"/>
      <c r="TTX29" s="154"/>
      <c r="TTY29" s="154"/>
      <c r="TTZ29" s="154"/>
      <c r="TUA29" s="154"/>
      <c r="TUB29" s="154"/>
      <c r="TUC29" s="154"/>
      <c r="TUD29" s="154"/>
      <c r="TUE29" s="154"/>
      <c r="TUF29" s="154"/>
      <c r="TUG29" s="154"/>
      <c r="TUH29" s="154"/>
      <c r="TUI29" s="154"/>
      <c r="TUJ29" s="154"/>
      <c r="TUK29" s="154"/>
      <c r="TUL29" s="154"/>
      <c r="TUM29" s="154"/>
      <c r="TUN29" s="154"/>
      <c r="TUO29" s="154"/>
      <c r="TUP29" s="154"/>
      <c r="TUQ29" s="154"/>
      <c r="TUR29" s="154"/>
      <c r="TUS29" s="154"/>
      <c r="TUT29" s="154"/>
      <c r="TUU29" s="154"/>
      <c r="TUV29" s="154"/>
      <c r="TUW29" s="154"/>
      <c r="TUX29" s="154"/>
      <c r="TUY29" s="154"/>
      <c r="TUZ29" s="154"/>
      <c r="TVA29" s="154"/>
      <c r="TVB29" s="154"/>
      <c r="TVC29" s="154"/>
      <c r="TVD29" s="154"/>
      <c r="TVE29" s="154"/>
      <c r="TVF29" s="154"/>
      <c r="TVG29" s="154"/>
      <c r="TVH29" s="154"/>
      <c r="TVI29" s="154"/>
      <c r="TVJ29" s="154"/>
      <c r="TVK29" s="154"/>
      <c r="TVL29" s="154"/>
      <c r="TVM29" s="154"/>
      <c r="TVN29" s="154"/>
      <c r="TVO29" s="154"/>
      <c r="TVP29" s="154"/>
      <c r="TVQ29" s="154"/>
      <c r="TVR29" s="154"/>
      <c r="TVS29" s="154"/>
      <c r="TVT29" s="154"/>
      <c r="TVU29" s="154"/>
      <c r="TVV29" s="154"/>
      <c r="TVW29" s="154"/>
      <c r="TVX29" s="154"/>
      <c r="TVY29" s="154"/>
      <c r="TVZ29" s="154"/>
      <c r="TWA29" s="154"/>
      <c r="TWB29" s="154"/>
      <c r="TWC29" s="154"/>
      <c r="TWD29" s="154"/>
      <c r="TWE29" s="154"/>
      <c r="TWF29" s="154"/>
      <c r="TWG29" s="154"/>
      <c r="TWH29" s="154"/>
      <c r="TWI29" s="154"/>
      <c r="TWJ29" s="154"/>
      <c r="TWK29" s="154"/>
      <c r="TWL29" s="154"/>
      <c r="TWM29" s="154"/>
      <c r="TWN29" s="154"/>
      <c r="TWO29" s="154"/>
      <c r="TWP29" s="154"/>
      <c r="TWQ29" s="154"/>
      <c r="TWR29" s="154"/>
      <c r="TWS29" s="154"/>
      <c r="TWT29" s="154"/>
      <c r="TWU29" s="154"/>
      <c r="TWV29" s="154"/>
      <c r="TWW29" s="154"/>
      <c r="TWX29" s="154"/>
      <c r="TWY29" s="154"/>
      <c r="TWZ29" s="154"/>
      <c r="TXA29" s="154"/>
      <c r="TXB29" s="154"/>
      <c r="TXC29" s="154"/>
      <c r="TXD29" s="154"/>
      <c r="TXE29" s="154"/>
      <c r="TXF29" s="154"/>
      <c r="TXG29" s="154"/>
      <c r="TXH29" s="154"/>
      <c r="TXI29" s="154"/>
      <c r="TXJ29" s="154"/>
      <c r="TXK29" s="154"/>
      <c r="TXL29" s="154"/>
      <c r="TXM29" s="154"/>
      <c r="TXN29" s="154"/>
      <c r="TXO29" s="154"/>
      <c r="TXP29" s="154"/>
      <c r="TXQ29" s="154"/>
      <c r="TXR29" s="154"/>
      <c r="TXS29" s="154"/>
      <c r="TXT29" s="154"/>
      <c r="TXU29" s="154"/>
      <c r="TXV29" s="154"/>
      <c r="TXW29" s="154"/>
      <c r="TXX29" s="154"/>
      <c r="TXY29" s="154"/>
      <c r="TXZ29" s="154"/>
      <c r="TYA29" s="154"/>
      <c r="TYB29" s="154"/>
      <c r="TYC29" s="154"/>
      <c r="TYD29" s="154"/>
      <c r="TYE29" s="154"/>
      <c r="TYF29" s="154"/>
      <c r="TYG29" s="154"/>
      <c r="TYH29" s="154"/>
      <c r="TYI29" s="154"/>
      <c r="TYJ29" s="154"/>
      <c r="TYK29" s="154"/>
      <c r="TYL29" s="154"/>
      <c r="TYM29" s="154"/>
      <c r="TYN29" s="154"/>
      <c r="TYO29" s="154"/>
      <c r="TYP29" s="154"/>
      <c r="TYQ29" s="154"/>
      <c r="TYR29" s="154"/>
      <c r="TYS29" s="154"/>
      <c r="TYT29" s="154"/>
      <c r="TYU29" s="154"/>
      <c r="TYV29" s="154"/>
      <c r="TYW29" s="154"/>
      <c r="TYX29" s="154"/>
      <c r="TYY29" s="154"/>
      <c r="TYZ29" s="154"/>
      <c r="TZA29" s="154"/>
      <c r="TZB29" s="154"/>
      <c r="TZC29" s="154"/>
      <c r="TZD29" s="154"/>
      <c r="TZE29" s="154"/>
      <c r="TZF29" s="154"/>
      <c r="TZG29" s="154"/>
      <c r="TZH29" s="154"/>
      <c r="TZI29" s="154"/>
      <c r="TZJ29" s="154"/>
      <c r="TZK29" s="154"/>
      <c r="TZL29" s="154"/>
      <c r="TZM29" s="154"/>
      <c r="TZN29" s="154"/>
      <c r="TZO29" s="154"/>
      <c r="TZP29" s="154"/>
      <c r="TZQ29" s="154"/>
      <c r="TZR29" s="154"/>
      <c r="TZS29" s="154"/>
      <c r="TZT29" s="154"/>
      <c r="TZU29" s="154"/>
      <c r="TZV29" s="154"/>
      <c r="TZW29" s="154"/>
      <c r="TZX29" s="154"/>
      <c r="TZY29" s="154"/>
      <c r="TZZ29" s="154"/>
      <c r="UAA29" s="154"/>
      <c r="UAB29" s="154"/>
      <c r="UAC29" s="154"/>
      <c r="UAD29" s="154"/>
      <c r="UAE29" s="154"/>
      <c r="UAF29" s="154"/>
      <c r="UAG29" s="154"/>
      <c r="UAH29" s="154"/>
      <c r="UAI29" s="154"/>
      <c r="UAJ29" s="154"/>
      <c r="UAK29" s="154"/>
      <c r="UAL29" s="154"/>
      <c r="UAM29" s="154"/>
      <c r="UAN29" s="154"/>
      <c r="UAO29" s="154"/>
      <c r="UAP29" s="154"/>
      <c r="UAQ29" s="154"/>
      <c r="UAR29" s="154"/>
      <c r="UAS29" s="154"/>
      <c r="UAT29" s="154"/>
      <c r="UAU29" s="154"/>
      <c r="UAV29" s="154"/>
      <c r="UAW29" s="154"/>
      <c r="UAX29" s="154"/>
      <c r="UAY29" s="154"/>
      <c r="UAZ29" s="154"/>
      <c r="UBA29" s="154"/>
      <c r="UBB29" s="154"/>
      <c r="UBC29" s="154"/>
      <c r="UBD29" s="154"/>
      <c r="UBE29" s="154"/>
      <c r="UBF29" s="154"/>
      <c r="UBG29" s="154"/>
      <c r="UBH29" s="154"/>
      <c r="UBI29" s="154"/>
      <c r="UBJ29" s="154"/>
      <c r="UBK29" s="154"/>
      <c r="UBL29" s="154"/>
      <c r="UBM29" s="154"/>
      <c r="UBN29" s="154"/>
      <c r="UBO29" s="154"/>
      <c r="UBP29" s="154"/>
      <c r="UBQ29" s="154"/>
      <c r="UBR29" s="154"/>
      <c r="UBS29" s="154"/>
      <c r="UBT29" s="154"/>
      <c r="UBU29" s="154"/>
      <c r="UBV29" s="154"/>
      <c r="UBW29" s="154"/>
      <c r="UBX29" s="154"/>
      <c r="UBY29" s="154"/>
      <c r="UBZ29" s="154"/>
      <c r="UCA29" s="154"/>
      <c r="UCB29" s="154"/>
      <c r="UCC29" s="154"/>
      <c r="UCD29" s="154"/>
      <c r="UCE29" s="154"/>
      <c r="UCF29" s="154"/>
      <c r="UCG29" s="154"/>
      <c r="UCH29" s="154"/>
      <c r="UCI29" s="154"/>
      <c r="UCJ29" s="154"/>
      <c r="UCK29" s="154"/>
      <c r="UCL29" s="154"/>
      <c r="UCM29" s="154"/>
      <c r="UCN29" s="154"/>
      <c r="UCO29" s="154"/>
      <c r="UCP29" s="154"/>
      <c r="UCQ29" s="154"/>
      <c r="UCR29" s="154"/>
      <c r="UCS29" s="154"/>
      <c r="UCT29" s="154"/>
      <c r="UCU29" s="154"/>
      <c r="UCV29" s="154"/>
      <c r="UCW29" s="154"/>
      <c r="UCX29" s="154"/>
      <c r="UCY29" s="154"/>
      <c r="UCZ29" s="154"/>
      <c r="UDA29" s="154"/>
      <c r="UDB29" s="154"/>
      <c r="UDC29" s="154"/>
      <c r="UDD29" s="154"/>
      <c r="UDE29" s="154"/>
      <c r="UDF29" s="154"/>
      <c r="UDG29" s="154"/>
      <c r="UDH29" s="154"/>
      <c r="UDI29" s="154"/>
      <c r="UDJ29" s="154"/>
      <c r="UDK29" s="154"/>
      <c r="UDL29" s="154"/>
      <c r="UDM29" s="154"/>
      <c r="UDN29" s="154"/>
      <c r="UDO29" s="154"/>
      <c r="UDP29" s="154"/>
      <c r="UDQ29" s="154"/>
      <c r="UDR29" s="154"/>
      <c r="UDS29" s="154"/>
      <c r="UDT29" s="154"/>
      <c r="UDU29" s="154"/>
      <c r="UDV29" s="154"/>
      <c r="UDW29" s="154"/>
      <c r="UDX29" s="154"/>
      <c r="UDY29" s="154"/>
      <c r="UDZ29" s="154"/>
      <c r="UEA29" s="154"/>
      <c r="UEB29" s="154"/>
      <c r="UEC29" s="154"/>
      <c r="UED29" s="154"/>
      <c r="UEE29" s="154"/>
      <c r="UEF29" s="154"/>
      <c r="UEG29" s="154"/>
      <c r="UEH29" s="154"/>
      <c r="UEI29" s="154"/>
      <c r="UEJ29" s="154"/>
      <c r="UEK29" s="154"/>
      <c r="UEL29" s="154"/>
      <c r="UEM29" s="154"/>
      <c r="UEN29" s="154"/>
      <c r="UEO29" s="154"/>
      <c r="UEP29" s="154"/>
      <c r="UEQ29" s="154"/>
      <c r="UER29" s="154"/>
      <c r="UES29" s="154"/>
      <c r="UET29" s="154"/>
      <c r="UEU29" s="154"/>
      <c r="UEV29" s="154"/>
      <c r="UEW29" s="154"/>
      <c r="UEX29" s="154"/>
      <c r="UEY29" s="154"/>
      <c r="UEZ29" s="154"/>
      <c r="UFA29" s="154"/>
      <c r="UFB29" s="154"/>
      <c r="UFC29" s="154"/>
      <c r="UFD29" s="154"/>
      <c r="UFE29" s="154"/>
      <c r="UFF29" s="154"/>
      <c r="UFG29" s="154"/>
      <c r="UFH29" s="154"/>
      <c r="UFI29" s="154"/>
      <c r="UFJ29" s="154"/>
      <c r="UFK29" s="154"/>
      <c r="UFL29" s="154"/>
      <c r="UFM29" s="154"/>
      <c r="UFN29" s="154"/>
      <c r="UFO29" s="154"/>
      <c r="UFP29" s="154"/>
      <c r="UFQ29" s="154"/>
      <c r="UFR29" s="154"/>
      <c r="UFS29" s="154"/>
      <c r="UFT29" s="154"/>
      <c r="UFU29" s="154"/>
      <c r="UFV29" s="154"/>
      <c r="UFW29" s="154"/>
      <c r="UFX29" s="154"/>
      <c r="UFY29" s="154"/>
      <c r="UFZ29" s="154"/>
      <c r="UGA29" s="154"/>
      <c r="UGB29" s="154"/>
      <c r="UGC29" s="154"/>
      <c r="UGD29" s="154"/>
      <c r="UGE29" s="154"/>
      <c r="UGF29" s="154"/>
      <c r="UGG29" s="154"/>
      <c r="UGH29" s="154"/>
      <c r="UGI29" s="154"/>
      <c r="UGJ29" s="154"/>
      <c r="UGK29" s="154"/>
      <c r="UGL29" s="154"/>
      <c r="UGM29" s="154"/>
      <c r="UGN29" s="154"/>
      <c r="UGO29" s="154"/>
      <c r="UGP29" s="154"/>
      <c r="UGQ29" s="154"/>
      <c r="UGR29" s="154"/>
      <c r="UGS29" s="154"/>
      <c r="UGT29" s="154"/>
      <c r="UGU29" s="154"/>
      <c r="UGV29" s="154"/>
      <c r="UGW29" s="154"/>
      <c r="UGX29" s="154"/>
      <c r="UGY29" s="154"/>
      <c r="UGZ29" s="154"/>
      <c r="UHA29" s="154"/>
      <c r="UHB29" s="154"/>
      <c r="UHC29" s="154"/>
      <c r="UHD29" s="154"/>
      <c r="UHE29" s="154"/>
      <c r="UHF29" s="154"/>
      <c r="UHG29" s="154"/>
      <c r="UHH29" s="154"/>
      <c r="UHI29" s="154"/>
      <c r="UHJ29" s="154"/>
      <c r="UHK29" s="154"/>
      <c r="UHL29" s="154"/>
      <c r="UHM29" s="154"/>
      <c r="UHN29" s="154"/>
      <c r="UHO29" s="154"/>
      <c r="UHP29" s="154"/>
      <c r="UHQ29" s="154"/>
      <c r="UHR29" s="154"/>
      <c r="UHS29" s="154"/>
      <c r="UHT29" s="154"/>
      <c r="UHU29" s="154"/>
      <c r="UHV29" s="154"/>
      <c r="UHW29" s="154"/>
      <c r="UHX29" s="154"/>
      <c r="UHY29" s="154"/>
      <c r="UHZ29" s="154"/>
      <c r="UIA29" s="154"/>
      <c r="UIB29" s="154"/>
      <c r="UIC29" s="154"/>
      <c r="UID29" s="154"/>
      <c r="UIE29" s="154"/>
      <c r="UIF29" s="154"/>
      <c r="UIG29" s="154"/>
      <c r="UIH29" s="154"/>
      <c r="UII29" s="154"/>
      <c r="UIJ29" s="154"/>
      <c r="UIK29" s="154"/>
      <c r="UIL29" s="154"/>
      <c r="UIM29" s="154"/>
      <c r="UIN29" s="154"/>
      <c r="UIO29" s="154"/>
      <c r="UIP29" s="154"/>
      <c r="UIQ29" s="154"/>
      <c r="UIR29" s="154"/>
      <c r="UIS29" s="154"/>
      <c r="UIT29" s="154"/>
      <c r="UIU29" s="154"/>
      <c r="UIV29" s="154"/>
      <c r="UIW29" s="154"/>
      <c r="UIX29" s="154"/>
      <c r="UIY29" s="154"/>
      <c r="UIZ29" s="154"/>
      <c r="UJA29" s="154"/>
      <c r="UJB29" s="154"/>
      <c r="UJC29" s="154"/>
      <c r="UJD29" s="154"/>
      <c r="UJE29" s="154"/>
      <c r="UJF29" s="154"/>
      <c r="UJG29" s="154"/>
      <c r="UJH29" s="154"/>
      <c r="UJI29" s="154"/>
      <c r="UJJ29" s="154"/>
      <c r="UJK29" s="154"/>
      <c r="UJL29" s="154"/>
      <c r="UJM29" s="154"/>
      <c r="UJN29" s="154"/>
      <c r="UJO29" s="154"/>
      <c r="UJP29" s="154"/>
      <c r="UJQ29" s="154"/>
      <c r="UJR29" s="154"/>
      <c r="UJS29" s="154"/>
      <c r="UJT29" s="154"/>
      <c r="UJU29" s="154"/>
      <c r="UJV29" s="154"/>
      <c r="UJW29" s="154"/>
      <c r="UJX29" s="154"/>
      <c r="UJY29" s="154"/>
      <c r="UJZ29" s="154"/>
      <c r="UKA29" s="154"/>
      <c r="UKB29" s="154"/>
      <c r="UKC29" s="154"/>
      <c r="UKD29" s="154"/>
      <c r="UKE29" s="154"/>
      <c r="UKF29" s="154"/>
      <c r="UKG29" s="154"/>
      <c r="UKH29" s="154"/>
      <c r="UKI29" s="154"/>
      <c r="UKJ29" s="154"/>
      <c r="UKK29" s="154"/>
      <c r="UKL29" s="154"/>
      <c r="UKM29" s="154"/>
      <c r="UKN29" s="154"/>
      <c r="UKO29" s="154"/>
      <c r="UKP29" s="154"/>
      <c r="UKQ29" s="154"/>
      <c r="UKR29" s="154"/>
      <c r="UKS29" s="154"/>
      <c r="UKT29" s="154"/>
      <c r="UKU29" s="154"/>
      <c r="UKV29" s="154"/>
      <c r="UKW29" s="154"/>
      <c r="UKX29" s="154"/>
      <c r="UKY29" s="154"/>
      <c r="UKZ29" s="154"/>
      <c r="ULA29" s="154"/>
      <c r="ULB29" s="154"/>
      <c r="ULC29" s="154"/>
      <c r="ULD29" s="154"/>
      <c r="ULE29" s="154"/>
      <c r="ULF29" s="154"/>
      <c r="ULG29" s="154"/>
      <c r="ULH29" s="154"/>
      <c r="ULI29" s="154"/>
      <c r="ULJ29" s="154"/>
      <c r="ULK29" s="154"/>
      <c r="ULL29" s="154"/>
      <c r="ULM29" s="154"/>
      <c r="ULN29" s="154"/>
      <c r="ULO29" s="154"/>
      <c r="ULP29" s="154"/>
      <c r="ULQ29" s="154"/>
      <c r="ULR29" s="154"/>
      <c r="ULS29" s="154"/>
      <c r="ULT29" s="154"/>
      <c r="ULU29" s="154"/>
      <c r="ULV29" s="154"/>
      <c r="ULW29" s="154"/>
      <c r="ULX29" s="154"/>
      <c r="ULY29" s="154"/>
      <c r="ULZ29" s="154"/>
      <c r="UMA29" s="154"/>
      <c r="UMB29" s="154"/>
      <c r="UMC29" s="154"/>
      <c r="UMD29" s="154"/>
      <c r="UME29" s="154"/>
      <c r="UMF29" s="154"/>
      <c r="UMG29" s="154"/>
      <c r="UMH29" s="154"/>
      <c r="UMI29" s="154"/>
      <c r="UMJ29" s="154"/>
      <c r="UMK29" s="154"/>
      <c r="UML29" s="154"/>
      <c r="UMM29" s="154"/>
      <c r="UMN29" s="154"/>
      <c r="UMO29" s="154"/>
      <c r="UMP29" s="154"/>
      <c r="UMQ29" s="154"/>
      <c r="UMR29" s="154"/>
      <c r="UMS29" s="154"/>
      <c r="UMT29" s="154"/>
      <c r="UMU29" s="154"/>
      <c r="UMV29" s="154"/>
      <c r="UMW29" s="154"/>
      <c r="UMX29" s="154"/>
      <c r="UMY29" s="154"/>
      <c r="UMZ29" s="154"/>
      <c r="UNA29" s="154"/>
      <c r="UNB29" s="154"/>
      <c r="UNC29" s="154"/>
      <c r="UND29" s="154"/>
      <c r="UNE29" s="154"/>
      <c r="UNF29" s="154"/>
      <c r="UNG29" s="154"/>
      <c r="UNH29" s="154"/>
      <c r="UNI29" s="154"/>
      <c r="UNJ29" s="154"/>
      <c r="UNK29" s="154"/>
      <c r="UNL29" s="154"/>
      <c r="UNM29" s="154"/>
      <c r="UNN29" s="154"/>
      <c r="UNO29" s="154"/>
      <c r="UNP29" s="154"/>
      <c r="UNQ29" s="154"/>
      <c r="UNR29" s="154"/>
      <c r="UNS29" s="154"/>
      <c r="UNT29" s="154"/>
      <c r="UNU29" s="154"/>
      <c r="UNV29" s="154"/>
      <c r="UNW29" s="154"/>
      <c r="UNX29" s="154"/>
      <c r="UNY29" s="154"/>
      <c r="UNZ29" s="154"/>
      <c r="UOA29" s="154"/>
      <c r="UOB29" s="154"/>
      <c r="UOC29" s="154"/>
      <c r="UOD29" s="154"/>
      <c r="UOE29" s="154"/>
      <c r="UOF29" s="154"/>
      <c r="UOG29" s="154"/>
      <c r="UOH29" s="154"/>
      <c r="UOI29" s="154"/>
      <c r="UOJ29" s="154"/>
      <c r="UOK29" s="154"/>
      <c r="UOL29" s="154"/>
      <c r="UOM29" s="154"/>
      <c r="UON29" s="154"/>
      <c r="UOO29" s="154"/>
      <c r="UOP29" s="154"/>
      <c r="UOQ29" s="154"/>
      <c r="UOR29" s="154"/>
      <c r="UOS29" s="154"/>
      <c r="UOT29" s="154"/>
      <c r="UOU29" s="154"/>
      <c r="UOV29" s="154"/>
      <c r="UOW29" s="154"/>
      <c r="UOX29" s="154"/>
      <c r="UOY29" s="154"/>
      <c r="UOZ29" s="154"/>
      <c r="UPA29" s="154"/>
      <c r="UPB29" s="154"/>
      <c r="UPC29" s="154"/>
      <c r="UPD29" s="154"/>
      <c r="UPE29" s="154"/>
      <c r="UPF29" s="154"/>
      <c r="UPG29" s="154"/>
      <c r="UPH29" s="154"/>
      <c r="UPI29" s="154"/>
      <c r="UPJ29" s="154"/>
      <c r="UPK29" s="154"/>
      <c r="UPL29" s="154"/>
      <c r="UPM29" s="154"/>
      <c r="UPN29" s="154"/>
      <c r="UPO29" s="154"/>
      <c r="UPP29" s="154"/>
      <c r="UPQ29" s="154"/>
      <c r="UPR29" s="154"/>
      <c r="UPS29" s="154"/>
      <c r="UPT29" s="154"/>
      <c r="UPU29" s="154"/>
      <c r="UPV29" s="154"/>
      <c r="UPW29" s="154"/>
      <c r="UPX29" s="154"/>
      <c r="UPY29" s="154"/>
      <c r="UPZ29" s="154"/>
      <c r="UQA29" s="154"/>
      <c r="UQB29" s="154"/>
      <c r="UQC29" s="154"/>
      <c r="UQD29" s="154"/>
      <c r="UQE29" s="154"/>
      <c r="UQF29" s="154"/>
      <c r="UQG29" s="154"/>
      <c r="UQH29" s="154"/>
      <c r="UQI29" s="154"/>
      <c r="UQJ29" s="154"/>
      <c r="UQK29" s="154"/>
      <c r="UQL29" s="154"/>
      <c r="UQM29" s="154"/>
      <c r="UQN29" s="154"/>
      <c r="UQO29" s="154"/>
      <c r="UQP29" s="154"/>
      <c r="UQQ29" s="154"/>
      <c r="UQR29" s="154"/>
      <c r="UQS29" s="154"/>
      <c r="UQT29" s="154"/>
      <c r="UQU29" s="154"/>
      <c r="UQV29" s="154"/>
      <c r="UQW29" s="154"/>
      <c r="UQX29" s="154"/>
      <c r="UQY29" s="154"/>
      <c r="UQZ29" s="154"/>
      <c r="URA29" s="154"/>
      <c r="URB29" s="154"/>
      <c r="URC29" s="154"/>
      <c r="URD29" s="154"/>
      <c r="URE29" s="154"/>
      <c r="URF29" s="154"/>
      <c r="URG29" s="154"/>
      <c r="URH29" s="154"/>
      <c r="URI29" s="154"/>
      <c r="URJ29" s="154"/>
      <c r="URK29" s="154"/>
      <c r="URL29" s="154"/>
      <c r="URM29" s="154"/>
      <c r="URN29" s="154"/>
      <c r="URO29" s="154"/>
      <c r="URP29" s="154"/>
      <c r="URQ29" s="154"/>
      <c r="URR29" s="154"/>
      <c r="URS29" s="154"/>
      <c r="URT29" s="154"/>
      <c r="URU29" s="154"/>
      <c r="URV29" s="154"/>
      <c r="URW29" s="154"/>
      <c r="URX29" s="154"/>
      <c r="URY29" s="154"/>
      <c r="URZ29" s="154"/>
      <c r="USA29" s="154"/>
      <c r="USB29" s="154"/>
      <c r="USC29" s="154"/>
      <c r="USD29" s="154"/>
      <c r="USE29" s="154"/>
      <c r="USF29" s="154"/>
      <c r="USG29" s="154"/>
      <c r="USH29" s="154"/>
      <c r="USI29" s="154"/>
      <c r="USJ29" s="154"/>
      <c r="USK29" s="154"/>
      <c r="USL29" s="154"/>
      <c r="USM29" s="154"/>
      <c r="USN29" s="154"/>
      <c r="USO29" s="154"/>
      <c r="USP29" s="154"/>
      <c r="USQ29" s="154"/>
      <c r="USR29" s="154"/>
      <c r="USS29" s="154"/>
      <c r="UST29" s="154"/>
      <c r="USU29" s="154"/>
      <c r="USV29" s="154"/>
      <c r="USW29" s="154"/>
      <c r="USX29" s="154"/>
      <c r="USY29" s="154"/>
      <c r="USZ29" s="154"/>
      <c r="UTA29" s="154"/>
      <c r="UTB29" s="154"/>
      <c r="UTC29" s="154"/>
      <c r="UTD29" s="154"/>
      <c r="UTE29" s="154"/>
      <c r="UTF29" s="154"/>
      <c r="UTG29" s="154"/>
      <c r="UTH29" s="154"/>
      <c r="UTI29" s="154"/>
      <c r="UTJ29" s="154"/>
      <c r="UTK29" s="154"/>
      <c r="UTL29" s="154"/>
      <c r="UTM29" s="154"/>
      <c r="UTN29" s="154"/>
      <c r="UTO29" s="154"/>
      <c r="UTP29" s="154"/>
      <c r="UTQ29" s="154"/>
      <c r="UTR29" s="154"/>
      <c r="UTS29" s="154"/>
      <c r="UTT29" s="154"/>
      <c r="UTU29" s="154"/>
      <c r="UTV29" s="154"/>
      <c r="UTW29" s="154"/>
      <c r="UTX29" s="154"/>
      <c r="UTY29" s="154"/>
      <c r="UTZ29" s="154"/>
      <c r="UUA29" s="154"/>
      <c r="UUB29" s="154"/>
      <c r="UUC29" s="154"/>
      <c r="UUD29" s="154"/>
      <c r="UUE29" s="154"/>
      <c r="UUF29" s="154"/>
      <c r="UUG29" s="154"/>
      <c r="UUH29" s="154"/>
      <c r="UUI29" s="154"/>
      <c r="UUJ29" s="154"/>
      <c r="UUK29" s="154"/>
      <c r="UUL29" s="154"/>
      <c r="UUM29" s="154"/>
      <c r="UUN29" s="154"/>
      <c r="UUO29" s="154"/>
      <c r="UUP29" s="154"/>
      <c r="UUQ29" s="154"/>
      <c r="UUR29" s="154"/>
      <c r="UUS29" s="154"/>
      <c r="UUT29" s="154"/>
      <c r="UUU29" s="154"/>
      <c r="UUV29" s="154"/>
      <c r="UUW29" s="154"/>
      <c r="UUX29" s="154"/>
      <c r="UUY29" s="154"/>
      <c r="UUZ29" s="154"/>
      <c r="UVA29" s="154"/>
      <c r="UVB29" s="154"/>
      <c r="UVC29" s="154"/>
      <c r="UVD29" s="154"/>
      <c r="UVE29" s="154"/>
      <c r="UVF29" s="154"/>
      <c r="UVG29" s="154"/>
      <c r="UVH29" s="154"/>
      <c r="UVI29" s="154"/>
      <c r="UVJ29" s="154"/>
      <c r="UVK29" s="154"/>
      <c r="UVL29" s="154"/>
      <c r="UVM29" s="154"/>
      <c r="UVN29" s="154"/>
      <c r="UVO29" s="154"/>
      <c r="UVP29" s="154"/>
      <c r="UVQ29" s="154"/>
      <c r="UVR29" s="154"/>
      <c r="UVS29" s="154"/>
      <c r="UVT29" s="154"/>
      <c r="UVU29" s="154"/>
      <c r="UVV29" s="154"/>
      <c r="UVW29" s="154"/>
      <c r="UVX29" s="154"/>
      <c r="UVY29" s="154"/>
      <c r="UVZ29" s="154"/>
      <c r="UWA29" s="154"/>
      <c r="UWB29" s="154"/>
      <c r="UWC29" s="154"/>
      <c r="UWD29" s="154"/>
      <c r="UWE29" s="154"/>
      <c r="UWF29" s="154"/>
      <c r="UWG29" s="154"/>
      <c r="UWH29" s="154"/>
      <c r="UWI29" s="154"/>
      <c r="UWJ29" s="154"/>
      <c r="UWK29" s="154"/>
      <c r="UWL29" s="154"/>
      <c r="UWM29" s="154"/>
      <c r="UWN29" s="154"/>
      <c r="UWO29" s="154"/>
      <c r="UWP29" s="154"/>
      <c r="UWQ29" s="154"/>
      <c r="UWR29" s="154"/>
      <c r="UWS29" s="154"/>
      <c r="UWT29" s="154"/>
      <c r="UWU29" s="154"/>
      <c r="UWV29" s="154"/>
      <c r="UWW29" s="154"/>
      <c r="UWX29" s="154"/>
      <c r="UWY29" s="154"/>
      <c r="UWZ29" s="154"/>
      <c r="UXA29" s="154"/>
      <c r="UXB29" s="154"/>
      <c r="UXC29" s="154"/>
      <c r="UXD29" s="154"/>
      <c r="UXE29" s="154"/>
      <c r="UXF29" s="154"/>
      <c r="UXG29" s="154"/>
      <c r="UXH29" s="154"/>
      <c r="UXI29" s="154"/>
      <c r="UXJ29" s="154"/>
      <c r="UXK29" s="154"/>
      <c r="UXL29" s="154"/>
      <c r="UXM29" s="154"/>
      <c r="UXN29" s="154"/>
      <c r="UXO29" s="154"/>
      <c r="UXP29" s="154"/>
      <c r="UXQ29" s="154"/>
      <c r="UXR29" s="154"/>
      <c r="UXS29" s="154"/>
      <c r="UXT29" s="154"/>
      <c r="UXU29" s="154"/>
      <c r="UXV29" s="154"/>
      <c r="UXW29" s="154"/>
      <c r="UXX29" s="154"/>
      <c r="UXY29" s="154"/>
      <c r="UXZ29" s="154"/>
      <c r="UYA29" s="154"/>
      <c r="UYB29" s="154"/>
      <c r="UYC29" s="154"/>
      <c r="UYD29" s="154"/>
      <c r="UYE29" s="154"/>
      <c r="UYF29" s="154"/>
      <c r="UYG29" s="154"/>
      <c r="UYH29" s="154"/>
      <c r="UYI29" s="154"/>
      <c r="UYJ29" s="154"/>
      <c r="UYK29" s="154"/>
      <c r="UYL29" s="154"/>
      <c r="UYM29" s="154"/>
      <c r="UYN29" s="154"/>
      <c r="UYO29" s="154"/>
      <c r="UYP29" s="154"/>
      <c r="UYQ29" s="154"/>
      <c r="UYR29" s="154"/>
      <c r="UYS29" s="154"/>
      <c r="UYT29" s="154"/>
      <c r="UYU29" s="154"/>
      <c r="UYV29" s="154"/>
      <c r="UYW29" s="154"/>
      <c r="UYX29" s="154"/>
      <c r="UYY29" s="154"/>
      <c r="UYZ29" s="154"/>
      <c r="UZA29" s="154"/>
      <c r="UZB29" s="154"/>
      <c r="UZC29" s="154"/>
      <c r="UZD29" s="154"/>
      <c r="UZE29" s="154"/>
      <c r="UZF29" s="154"/>
      <c r="UZG29" s="154"/>
      <c r="UZH29" s="154"/>
      <c r="UZI29" s="154"/>
      <c r="UZJ29" s="154"/>
      <c r="UZK29" s="154"/>
      <c r="UZL29" s="154"/>
      <c r="UZM29" s="154"/>
      <c r="UZN29" s="154"/>
      <c r="UZO29" s="154"/>
      <c r="UZP29" s="154"/>
      <c r="UZQ29" s="154"/>
      <c r="UZR29" s="154"/>
      <c r="UZS29" s="154"/>
      <c r="UZT29" s="154"/>
      <c r="UZU29" s="154"/>
      <c r="UZV29" s="154"/>
      <c r="UZW29" s="154"/>
      <c r="UZX29" s="154"/>
      <c r="UZY29" s="154"/>
      <c r="UZZ29" s="154"/>
      <c r="VAA29" s="154"/>
      <c r="VAB29" s="154"/>
      <c r="VAC29" s="154"/>
      <c r="VAD29" s="154"/>
      <c r="VAE29" s="154"/>
      <c r="VAF29" s="154"/>
      <c r="VAG29" s="154"/>
      <c r="VAH29" s="154"/>
      <c r="VAI29" s="154"/>
      <c r="VAJ29" s="154"/>
      <c r="VAK29" s="154"/>
      <c r="VAL29" s="154"/>
      <c r="VAM29" s="154"/>
      <c r="VAN29" s="154"/>
      <c r="VAO29" s="154"/>
      <c r="VAP29" s="154"/>
      <c r="VAQ29" s="154"/>
      <c r="VAR29" s="154"/>
      <c r="VAS29" s="154"/>
      <c r="VAT29" s="154"/>
      <c r="VAU29" s="154"/>
      <c r="VAV29" s="154"/>
      <c r="VAW29" s="154"/>
      <c r="VAX29" s="154"/>
      <c r="VAY29" s="154"/>
      <c r="VAZ29" s="154"/>
      <c r="VBA29" s="154"/>
      <c r="VBB29" s="154"/>
      <c r="VBC29" s="154"/>
      <c r="VBD29" s="154"/>
      <c r="VBE29" s="154"/>
      <c r="VBF29" s="154"/>
      <c r="VBG29" s="154"/>
      <c r="VBH29" s="154"/>
      <c r="VBI29" s="154"/>
      <c r="VBJ29" s="154"/>
      <c r="VBK29" s="154"/>
      <c r="VBL29" s="154"/>
      <c r="VBM29" s="154"/>
      <c r="VBN29" s="154"/>
      <c r="VBO29" s="154"/>
      <c r="VBP29" s="154"/>
      <c r="VBQ29" s="154"/>
      <c r="VBR29" s="154"/>
      <c r="VBS29" s="154"/>
      <c r="VBT29" s="154"/>
      <c r="VBU29" s="154"/>
      <c r="VBV29" s="154"/>
      <c r="VBW29" s="154"/>
      <c r="VBX29" s="154"/>
      <c r="VBY29" s="154"/>
      <c r="VBZ29" s="154"/>
      <c r="VCA29" s="154"/>
      <c r="VCB29" s="154"/>
      <c r="VCC29" s="154"/>
      <c r="VCD29" s="154"/>
      <c r="VCE29" s="154"/>
      <c r="VCF29" s="154"/>
      <c r="VCG29" s="154"/>
      <c r="VCH29" s="154"/>
      <c r="VCI29" s="154"/>
      <c r="VCJ29" s="154"/>
      <c r="VCK29" s="154"/>
      <c r="VCL29" s="154"/>
      <c r="VCM29" s="154"/>
      <c r="VCN29" s="154"/>
      <c r="VCO29" s="154"/>
      <c r="VCP29" s="154"/>
      <c r="VCQ29" s="154"/>
      <c r="VCR29" s="154"/>
      <c r="VCS29" s="154"/>
      <c r="VCT29" s="154"/>
      <c r="VCU29" s="154"/>
      <c r="VCV29" s="154"/>
      <c r="VCW29" s="154"/>
      <c r="VCX29" s="154"/>
      <c r="VCY29" s="154"/>
      <c r="VCZ29" s="154"/>
      <c r="VDA29" s="154"/>
      <c r="VDB29" s="154"/>
      <c r="VDC29" s="154"/>
      <c r="VDD29" s="154"/>
      <c r="VDE29" s="154"/>
      <c r="VDF29" s="154"/>
      <c r="VDG29" s="154"/>
      <c r="VDH29" s="154"/>
      <c r="VDI29" s="154"/>
      <c r="VDJ29" s="154"/>
      <c r="VDK29" s="154"/>
      <c r="VDL29" s="154"/>
      <c r="VDM29" s="154"/>
      <c r="VDN29" s="154"/>
      <c r="VDO29" s="154"/>
      <c r="VDP29" s="154"/>
      <c r="VDQ29" s="154"/>
      <c r="VDR29" s="154"/>
      <c r="VDS29" s="154"/>
      <c r="VDT29" s="154"/>
      <c r="VDU29" s="154"/>
      <c r="VDV29" s="154"/>
      <c r="VDW29" s="154"/>
      <c r="VDX29" s="154"/>
      <c r="VDY29" s="154"/>
      <c r="VDZ29" s="154"/>
      <c r="VEA29" s="154"/>
      <c r="VEB29" s="154"/>
      <c r="VEC29" s="154"/>
      <c r="VED29" s="154"/>
      <c r="VEE29" s="154"/>
      <c r="VEF29" s="154"/>
      <c r="VEG29" s="154"/>
      <c r="VEH29" s="154"/>
      <c r="VEI29" s="154"/>
      <c r="VEJ29" s="154"/>
      <c r="VEK29" s="154"/>
      <c r="VEL29" s="154"/>
      <c r="VEM29" s="154"/>
      <c r="VEN29" s="154"/>
      <c r="VEO29" s="154"/>
      <c r="VEP29" s="154"/>
      <c r="VEQ29" s="154"/>
      <c r="VER29" s="154"/>
      <c r="VES29" s="154"/>
      <c r="VET29" s="154"/>
      <c r="VEU29" s="154"/>
      <c r="VEV29" s="154"/>
      <c r="VEW29" s="154"/>
      <c r="VEX29" s="154"/>
      <c r="VEY29" s="154"/>
      <c r="VEZ29" s="154"/>
      <c r="VFA29" s="154"/>
      <c r="VFB29" s="154"/>
      <c r="VFC29" s="154"/>
      <c r="VFD29" s="154"/>
      <c r="VFE29" s="154"/>
      <c r="VFF29" s="154"/>
      <c r="VFG29" s="154"/>
      <c r="VFH29" s="154"/>
      <c r="VFI29" s="154"/>
      <c r="VFJ29" s="154"/>
      <c r="VFK29" s="154"/>
      <c r="VFL29" s="154"/>
      <c r="VFM29" s="154"/>
      <c r="VFN29" s="154"/>
      <c r="VFO29" s="154"/>
      <c r="VFP29" s="154"/>
      <c r="VFQ29" s="154"/>
      <c r="VFR29" s="154"/>
      <c r="VFS29" s="154"/>
      <c r="VFT29" s="154"/>
      <c r="VFU29" s="154"/>
      <c r="VFV29" s="154"/>
      <c r="VFW29" s="154"/>
      <c r="VFX29" s="154"/>
      <c r="VFY29" s="154"/>
      <c r="VFZ29" s="154"/>
      <c r="VGA29" s="154"/>
      <c r="VGB29" s="154"/>
      <c r="VGC29" s="154"/>
      <c r="VGD29" s="154"/>
      <c r="VGE29" s="154"/>
      <c r="VGF29" s="154"/>
      <c r="VGG29" s="154"/>
      <c r="VGH29" s="154"/>
      <c r="VGI29" s="154"/>
      <c r="VGJ29" s="154"/>
      <c r="VGK29" s="154"/>
      <c r="VGL29" s="154"/>
      <c r="VGM29" s="154"/>
      <c r="VGN29" s="154"/>
      <c r="VGO29" s="154"/>
      <c r="VGP29" s="154"/>
      <c r="VGQ29" s="154"/>
      <c r="VGR29" s="154"/>
      <c r="VGS29" s="154"/>
      <c r="VGT29" s="154"/>
      <c r="VGU29" s="154"/>
      <c r="VGV29" s="154"/>
      <c r="VGW29" s="154"/>
      <c r="VGX29" s="154"/>
      <c r="VGY29" s="154"/>
      <c r="VGZ29" s="154"/>
      <c r="VHA29" s="154"/>
      <c r="VHB29" s="154"/>
      <c r="VHC29" s="154"/>
      <c r="VHD29" s="154"/>
      <c r="VHE29" s="154"/>
      <c r="VHF29" s="154"/>
      <c r="VHG29" s="154"/>
      <c r="VHH29" s="154"/>
      <c r="VHI29" s="154"/>
      <c r="VHJ29" s="154"/>
      <c r="VHK29" s="154"/>
      <c r="VHL29" s="154"/>
      <c r="VHM29" s="154"/>
      <c r="VHN29" s="154"/>
      <c r="VHO29" s="154"/>
      <c r="VHP29" s="154"/>
      <c r="VHQ29" s="154"/>
      <c r="VHR29" s="154"/>
      <c r="VHS29" s="154"/>
      <c r="VHT29" s="154"/>
      <c r="VHU29" s="154"/>
      <c r="VHV29" s="154"/>
      <c r="VHW29" s="154"/>
      <c r="VHX29" s="154"/>
      <c r="VHY29" s="154"/>
      <c r="VHZ29" s="154"/>
      <c r="VIA29" s="154"/>
      <c r="VIB29" s="154"/>
      <c r="VIC29" s="154"/>
      <c r="VID29" s="154"/>
      <c r="VIE29" s="154"/>
      <c r="VIF29" s="154"/>
      <c r="VIG29" s="154"/>
      <c r="VIH29" s="154"/>
      <c r="VII29" s="154"/>
      <c r="VIJ29" s="154"/>
      <c r="VIK29" s="154"/>
      <c r="VIL29" s="154"/>
      <c r="VIM29" s="154"/>
      <c r="VIN29" s="154"/>
      <c r="VIO29" s="154"/>
      <c r="VIP29" s="154"/>
      <c r="VIQ29" s="154"/>
      <c r="VIR29" s="154"/>
      <c r="VIS29" s="154"/>
      <c r="VIT29" s="154"/>
      <c r="VIU29" s="154"/>
      <c r="VIV29" s="154"/>
      <c r="VIW29" s="154"/>
      <c r="VIX29" s="154"/>
      <c r="VIY29" s="154"/>
      <c r="VIZ29" s="154"/>
      <c r="VJA29" s="154"/>
      <c r="VJB29" s="154"/>
      <c r="VJC29" s="154"/>
      <c r="VJD29" s="154"/>
      <c r="VJE29" s="154"/>
      <c r="VJF29" s="154"/>
      <c r="VJG29" s="154"/>
      <c r="VJH29" s="154"/>
      <c r="VJI29" s="154"/>
      <c r="VJJ29" s="154"/>
      <c r="VJK29" s="154"/>
      <c r="VJL29" s="154"/>
      <c r="VJM29" s="154"/>
      <c r="VJN29" s="154"/>
      <c r="VJO29" s="154"/>
      <c r="VJP29" s="154"/>
      <c r="VJQ29" s="154"/>
      <c r="VJR29" s="154"/>
      <c r="VJS29" s="154"/>
      <c r="VJT29" s="154"/>
      <c r="VJU29" s="154"/>
      <c r="VJV29" s="154"/>
      <c r="VJW29" s="154"/>
      <c r="VJX29" s="154"/>
      <c r="VJY29" s="154"/>
      <c r="VJZ29" s="154"/>
      <c r="VKA29" s="154"/>
      <c r="VKB29" s="154"/>
      <c r="VKC29" s="154"/>
      <c r="VKD29" s="154"/>
      <c r="VKE29" s="154"/>
      <c r="VKF29" s="154"/>
      <c r="VKG29" s="154"/>
      <c r="VKH29" s="154"/>
      <c r="VKI29" s="154"/>
      <c r="VKJ29" s="154"/>
      <c r="VKK29" s="154"/>
      <c r="VKL29" s="154"/>
      <c r="VKM29" s="154"/>
      <c r="VKN29" s="154"/>
      <c r="VKO29" s="154"/>
      <c r="VKP29" s="154"/>
      <c r="VKQ29" s="154"/>
      <c r="VKR29" s="154"/>
      <c r="VKS29" s="154"/>
      <c r="VKT29" s="154"/>
      <c r="VKU29" s="154"/>
      <c r="VKV29" s="154"/>
      <c r="VKW29" s="154"/>
      <c r="VKX29" s="154"/>
      <c r="VKY29" s="154"/>
      <c r="VKZ29" s="154"/>
      <c r="VLA29" s="154"/>
      <c r="VLB29" s="154"/>
      <c r="VLC29" s="154"/>
      <c r="VLD29" s="154"/>
      <c r="VLE29" s="154"/>
      <c r="VLF29" s="154"/>
      <c r="VLG29" s="154"/>
      <c r="VLH29" s="154"/>
      <c r="VLI29" s="154"/>
      <c r="VLJ29" s="154"/>
      <c r="VLK29" s="154"/>
      <c r="VLL29" s="154"/>
      <c r="VLM29" s="154"/>
      <c r="VLN29" s="154"/>
      <c r="VLO29" s="154"/>
      <c r="VLP29" s="154"/>
      <c r="VLQ29" s="154"/>
      <c r="VLR29" s="154"/>
      <c r="VLS29" s="154"/>
      <c r="VLT29" s="154"/>
      <c r="VLU29" s="154"/>
      <c r="VLV29" s="154"/>
      <c r="VLW29" s="154"/>
      <c r="VLX29" s="154"/>
      <c r="VLY29" s="154"/>
      <c r="VLZ29" s="154"/>
      <c r="VMA29" s="154"/>
      <c r="VMB29" s="154"/>
      <c r="VMC29" s="154"/>
      <c r="VMD29" s="154"/>
      <c r="VME29" s="154"/>
      <c r="VMF29" s="154"/>
      <c r="VMG29" s="154"/>
      <c r="VMH29" s="154"/>
      <c r="VMI29" s="154"/>
      <c r="VMJ29" s="154"/>
      <c r="VMK29" s="154"/>
      <c r="VML29" s="154"/>
      <c r="VMM29" s="154"/>
      <c r="VMN29" s="154"/>
      <c r="VMO29" s="154"/>
      <c r="VMP29" s="154"/>
      <c r="VMQ29" s="154"/>
      <c r="VMR29" s="154"/>
      <c r="VMS29" s="154"/>
      <c r="VMT29" s="154"/>
      <c r="VMU29" s="154"/>
      <c r="VMV29" s="154"/>
      <c r="VMW29" s="154"/>
      <c r="VMX29" s="154"/>
      <c r="VMY29" s="154"/>
      <c r="VMZ29" s="154"/>
      <c r="VNA29" s="154"/>
      <c r="VNB29" s="154"/>
      <c r="VNC29" s="154"/>
      <c r="VND29" s="154"/>
      <c r="VNE29" s="154"/>
      <c r="VNF29" s="154"/>
      <c r="VNG29" s="154"/>
      <c r="VNH29" s="154"/>
      <c r="VNI29" s="154"/>
      <c r="VNJ29" s="154"/>
      <c r="VNK29" s="154"/>
      <c r="VNL29" s="154"/>
      <c r="VNM29" s="154"/>
      <c r="VNN29" s="154"/>
      <c r="VNO29" s="154"/>
      <c r="VNP29" s="154"/>
      <c r="VNQ29" s="154"/>
      <c r="VNR29" s="154"/>
      <c r="VNS29" s="154"/>
      <c r="VNT29" s="154"/>
      <c r="VNU29" s="154"/>
      <c r="VNV29" s="154"/>
      <c r="VNW29" s="154"/>
      <c r="VNX29" s="154"/>
      <c r="VNY29" s="154"/>
      <c r="VNZ29" s="154"/>
      <c r="VOA29" s="154"/>
      <c r="VOB29" s="154"/>
      <c r="VOC29" s="154"/>
      <c r="VOD29" s="154"/>
      <c r="VOE29" s="154"/>
      <c r="VOF29" s="154"/>
      <c r="VOG29" s="154"/>
      <c r="VOH29" s="154"/>
      <c r="VOI29" s="154"/>
      <c r="VOJ29" s="154"/>
      <c r="VOK29" s="154"/>
      <c r="VOL29" s="154"/>
      <c r="VOM29" s="154"/>
      <c r="VON29" s="154"/>
      <c r="VOO29" s="154"/>
      <c r="VOP29" s="154"/>
      <c r="VOQ29" s="154"/>
      <c r="VOR29" s="154"/>
      <c r="VOS29" s="154"/>
      <c r="VOT29" s="154"/>
      <c r="VOU29" s="154"/>
      <c r="VOV29" s="154"/>
      <c r="VOW29" s="154"/>
      <c r="VOX29" s="154"/>
      <c r="VOY29" s="154"/>
      <c r="VOZ29" s="154"/>
      <c r="VPA29" s="154"/>
      <c r="VPB29" s="154"/>
      <c r="VPC29" s="154"/>
      <c r="VPD29" s="154"/>
      <c r="VPE29" s="154"/>
      <c r="VPF29" s="154"/>
      <c r="VPG29" s="154"/>
      <c r="VPH29" s="154"/>
      <c r="VPI29" s="154"/>
      <c r="VPJ29" s="154"/>
      <c r="VPK29" s="154"/>
      <c r="VPL29" s="154"/>
      <c r="VPM29" s="154"/>
      <c r="VPN29" s="154"/>
      <c r="VPO29" s="154"/>
      <c r="VPP29" s="154"/>
      <c r="VPQ29" s="154"/>
      <c r="VPR29" s="154"/>
      <c r="VPS29" s="154"/>
      <c r="VPT29" s="154"/>
      <c r="VPU29" s="154"/>
      <c r="VPV29" s="154"/>
      <c r="VPW29" s="154"/>
      <c r="VPX29" s="154"/>
      <c r="VPY29" s="154"/>
      <c r="VPZ29" s="154"/>
      <c r="VQA29" s="154"/>
      <c r="VQB29" s="154"/>
      <c r="VQC29" s="154"/>
      <c r="VQD29" s="154"/>
      <c r="VQE29" s="154"/>
      <c r="VQF29" s="154"/>
      <c r="VQG29" s="154"/>
      <c r="VQH29" s="154"/>
      <c r="VQI29" s="154"/>
      <c r="VQJ29" s="154"/>
      <c r="VQK29" s="154"/>
      <c r="VQL29" s="154"/>
      <c r="VQM29" s="154"/>
      <c r="VQN29" s="154"/>
      <c r="VQO29" s="154"/>
      <c r="VQP29" s="154"/>
      <c r="VQQ29" s="154"/>
      <c r="VQR29" s="154"/>
      <c r="VQS29" s="154"/>
      <c r="VQT29" s="154"/>
      <c r="VQU29" s="154"/>
      <c r="VQV29" s="154"/>
      <c r="VQW29" s="154"/>
      <c r="VQX29" s="154"/>
      <c r="VQY29" s="154"/>
      <c r="VQZ29" s="154"/>
      <c r="VRA29" s="154"/>
      <c r="VRB29" s="154"/>
      <c r="VRC29" s="154"/>
      <c r="VRD29" s="154"/>
      <c r="VRE29" s="154"/>
      <c r="VRF29" s="154"/>
      <c r="VRG29" s="154"/>
      <c r="VRH29" s="154"/>
      <c r="VRI29" s="154"/>
      <c r="VRJ29" s="154"/>
      <c r="VRK29" s="154"/>
      <c r="VRL29" s="154"/>
      <c r="VRM29" s="154"/>
      <c r="VRN29" s="154"/>
      <c r="VRO29" s="154"/>
      <c r="VRP29" s="154"/>
      <c r="VRQ29" s="154"/>
      <c r="VRR29" s="154"/>
      <c r="VRS29" s="154"/>
      <c r="VRT29" s="154"/>
      <c r="VRU29" s="154"/>
      <c r="VRV29" s="154"/>
      <c r="VRW29" s="154"/>
      <c r="VRX29" s="154"/>
      <c r="VRY29" s="154"/>
      <c r="VRZ29" s="154"/>
      <c r="VSA29" s="154"/>
      <c r="VSB29" s="154"/>
      <c r="VSC29" s="154"/>
      <c r="VSD29" s="154"/>
      <c r="VSE29" s="154"/>
      <c r="VSF29" s="154"/>
      <c r="VSG29" s="154"/>
      <c r="VSH29" s="154"/>
      <c r="VSI29" s="154"/>
      <c r="VSJ29" s="154"/>
      <c r="VSK29" s="154"/>
      <c r="VSL29" s="154"/>
      <c r="VSM29" s="154"/>
      <c r="VSN29" s="154"/>
      <c r="VSO29" s="154"/>
      <c r="VSP29" s="154"/>
      <c r="VSQ29" s="154"/>
      <c r="VSR29" s="154"/>
      <c r="VSS29" s="154"/>
      <c r="VST29" s="154"/>
      <c r="VSU29" s="154"/>
      <c r="VSV29" s="154"/>
      <c r="VSW29" s="154"/>
      <c r="VSX29" s="154"/>
      <c r="VSY29" s="154"/>
      <c r="VSZ29" s="154"/>
      <c r="VTA29" s="154"/>
      <c r="VTB29" s="154"/>
      <c r="VTC29" s="154"/>
      <c r="VTD29" s="154"/>
      <c r="VTE29" s="154"/>
      <c r="VTF29" s="154"/>
      <c r="VTG29" s="154"/>
      <c r="VTH29" s="154"/>
      <c r="VTI29" s="154"/>
      <c r="VTJ29" s="154"/>
      <c r="VTK29" s="154"/>
      <c r="VTL29" s="154"/>
      <c r="VTM29" s="154"/>
      <c r="VTN29" s="154"/>
      <c r="VTO29" s="154"/>
      <c r="VTP29" s="154"/>
      <c r="VTQ29" s="154"/>
      <c r="VTR29" s="154"/>
      <c r="VTS29" s="154"/>
      <c r="VTT29" s="154"/>
      <c r="VTU29" s="154"/>
      <c r="VTV29" s="154"/>
      <c r="VTW29" s="154"/>
      <c r="VTX29" s="154"/>
      <c r="VTY29" s="154"/>
      <c r="VTZ29" s="154"/>
      <c r="VUA29" s="154"/>
      <c r="VUB29" s="154"/>
      <c r="VUC29" s="154"/>
      <c r="VUD29" s="154"/>
      <c r="VUE29" s="154"/>
      <c r="VUF29" s="154"/>
      <c r="VUG29" s="154"/>
      <c r="VUH29" s="154"/>
      <c r="VUI29" s="154"/>
      <c r="VUJ29" s="154"/>
      <c r="VUK29" s="154"/>
      <c r="VUL29" s="154"/>
      <c r="VUM29" s="154"/>
      <c r="VUN29" s="154"/>
      <c r="VUO29" s="154"/>
      <c r="VUP29" s="154"/>
      <c r="VUQ29" s="154"/>
      <c r="VUR29" s="154"/>
      <c r="VUS29" s="154"/>
      <c r="VUT29" s="154"/>
      <c r="VUU29" s="154"/>
      <c r="VUV29" s="154"/>
      <c r="VUW29" s="154"/>
      <c r="VUX29" s="154"/>
      <c r="VUY29" s="154"/>
      <c r="VUZ29" s="154"/>
      <c r="VVA29" s="154"/>
      <c r="VVB29" s="154"/>
      <c r="VVC29" s="154"/>
      <c r="VVD29" s="154"/>
      <c r="VVE29" s="154"/>
      <c r="VVF29" s="154"/>
      <c r="VVG29" s="154"/>
      <c r="VVH29" s="154"/>
      <c r="VVI29" s="154"/>
      <c r="VVJ29" s="154"/>
      <c r="VVK29" s="154"/>
      <c r="VVL29" s="154"/>
      <c r="VVM29" s="154"/>
      <c r="VVN29" s="154"/>
      <c r="VVO29" s="154"/>
      <c r="VVP29" s="154"/>
      <c r="VVQ29" s="154"/>
      <c r="VVR29" s="154"/>
      <c r="VVS29" s="154"/>
      <c r="VVT29" s="154"/>
      <c r="VVU29" s="154"/>
      <c r="VVV29" s="154"/>
      <c r="VVW29" s="154"/>
      <c r="VVX29" s="154"/>
      <c r="VVY29" s="154"/>
      <c r="VVZ29" s="154"/>
      <c r="VWA29" s="154"/>
      <c r="VWB29" s="154"/>
      <c r="VWC29" s="154"/>
      <c r="VWD29" s="154"/>
      <c r="VWE29" s="154"/>
      <c r="VWF29" s="154"/>
      <c r="VWG29" s="154"/>
      <c r="VWH29" s="154"/>
      <c r="VWI29" s="154"/>
      <c r="VWJ29" s="154"/>
      <c r="VWK29" s="154"/>
      <c r="VWL29" s="154"/>
      <c r="VWM29" s="154"/>
      <c r="VWN29" s="154"/>
      <c r="VWO29" s="154"/>
      <c r="VWP29" s="154"/>
      <c r="VWQ29" s="154"/>
      <c r="VWR29" s="154"/>
      <c r="VWS29" s="154"/>
      <c r="VWT29" s="154"/>
      <c r="VWU29" s="154"/>
      <c r="VWV29" s="154"/>
      <c r="VWW29" s="154"/>
      <c r="VWX29" s="154"/>
      <c r="VWY29" s="154"/>
      <c r="VWZ29" s="154"/>
      <c r="VXA29" s="154"/>
      <c r="VXB29" s="154"/>
      <c r="VXC29" s="154"/>
      <c r="VXD29" s="154"/>
      <c r="VXE29" s="154"/>
      <c r="VXF29" s="154"/>
      <c r="VXG29" s="154"/>
      <c r="VXH29" s="154"/>
      <c r="VXI29" s="154"/>
      <c r="VXJ29" s="154"/>
      <c r="VXK29" s="154"/>
      <c r="VXL29" s="154"/>
      <c r="VXM29" s="154"/>
      <c r="VXN29" s="154"/>
      <c r="VXO29" s="154"/>
      <c r="VXP29" s="154"/>
      <c r="VXQ29" s="154"/>
      <c r="VXR29" s="154"/>
      <c r="VXS29" s="154"/>
      <c r="VXT29" s="154"/>
      <c r="VXU29" s="154"/>
      <c r="VXV29" s="154"/>
      <c r="VXW29" s="154"/>
      <c r="VXX29" s="154"/>
      <c r="VXY29" s="154"/>
      <c r="VXZ29" s="154"/>
      <c r="VYA29" s="154"/>
      <c r="VYB29" s="154"/>
      <c r="VYC29" s="154"/>
      <c r="VYD29" s="154"/>
      <c r="VYE29" s="154"/>
      <c r="VYF29" s="154"/>
      <c r="VYG29" s="154"/>
      <c r="VYH29" s="154"/>
      <c r="VYI29" s="154"/>
      <c r="VYJ29" s="154"/>
      <c r="VYK29" s="154"/>
      <c r="VYL29" s="154"/>
      <c r="VYM29" s="154"/>
      <c r="VYN29" s="154"/>
      <c r="VYO29" s="154"/>
      <c r="VYP29" s="154"/>
      <c r="VYQ29" s="154"/>
      <c r="VYR29" s="154"/>
      <c r="VYS29" s="154"/>
      <c r="VYT29" s="154"/>
      <c r="VYU29" s="154"/>
      <c r="VYV29" s="154"/>
      <c r="VYW29" s="154"/>
      <c r="VYX29" s="154"/>
      <c r="VYY29" s="154"/>
      <c r="VYZ29" s="154"/>
      <c r="VZA29" s="154"/>
      <c r="VZB29" s="154"/>
      <c r="VZC29" s="154"/>
      <c r="VZD29" s="154"/>
      <c r="VZE29" s="154"/>
      <c r="VZF29" s="154"/>
      <c r="VZG29" s="154"/>
      <c r="VZH29" s="154"/>
      <c r="VZI29" s="154"/>
      <c r="VZJ29" s="154"/>
      <c r="VZK29" s="154"/>
      <c r="VZL29" s="154"/>
      <c r="VZM29" s="154"/>
      <c r="VZN29" s="154"/>
      <c r="VZO29" s="154"/>
      <c r="VZP29" s="154"/>
      <c r="VZQ29" s="154"/>
      <c r="VZR29" s="154"/>
      <c r="VZS29" s="154"/>
      <c r="VZT29" s="154"/>
      <c r="VZU29" s="154"/>
      <c r="VZV29" s="154"/>
      <c r="VZW29" s="154"/>
      <c r="VZX29" s="154"/>
      <c r="VZY29" s="154"/>
      <c r="VZZ29" s="154"/>
      <c r="WAA29" s="154"/>
      <c r="WAB29" s="154"/>
      <c r="WAC29" s="154"/>
      <c r="WAD29" s="154"/>
      <c r="WAE29" s="154"/>
      <c r="WAF29" s="154"/>
      <c r="WAG29" s="154"/>
      <c r="WAH29" s="154"/>
      <c r="WAI29" s="154"/>
      <c r="WAJ29" s="154"/>
      <c r="WAK29" s="154"/>
      <c r="WAL29" s="154"/>
      <c r="WAM29" s="154"/>
      <c r="WAN29" s="154"/>
      <c r="WAO29" s="154"/>
      <c r="WAP29" s="154"/>
      <c r="WAQ29" s="154"/>
      <c r="WAR29" s="154"/>
      <c r="WAS29" s="154"/>
      <c r="WAT29" s="154"/>
      <c r="WAU29" s="154"/>
      <c r="WAV29" s="154"/>
      <c r="WAW29" s="154"/>
      <c r="WAX29" s="154"/>
      <c r="WAY29" s="154"/>
      <c r="WAZ29" s="154"/>
      <c r="WBA29" s="154"/>
      <c r="WBB29" s="154"/>
      <c r="WBC29" s="154"/>
      <c r="WBD29" s="154"/>
      <c r="WBE29" s="154"/>
      <c r="WBF29" s="154"/>
      <c r="WBG29" s="154"/>
      <c r="WBH29" s="154"/>
      <c r="WBI29" s="154"/>
      <c r="WBJ29" s="154"/>
      <c r="WBK29" s="154"/>
      <c r="WBL29" s="154"/>
      <c r="WBM29" s="154"/>
      <c r="WBN29" s="154"/>
      <c r="WBO29" s="154"/>
      <c r="WBP29" s="154"/>
      <c r="WBQ29" s="154"/>
      <c r="WBR29" s="154"/>
      <c r="WBS29" s="154"/>
      <c r="WBT29" s="154"/>
      <c r="WBU29" s="154"/>
      <c r="WBV29" s="154"/>
      <c r="WBW29" s="154"/>
      <c r="WBX29" s="154"/>
      <c r="WBY29" s="154"/>
      <c r="WBZ29" s="154"/>
      <c r="WCA29" s="154"/>
      <c r="WCB29" s="154"/>
      <c r="WCC29" s="154"/>
      <c r="WCD29" s="154"/>
      <c r="WCE29" s="154"/>
      <c r="WCF29" s="154"/>
      <c r="WCG29" s="154"/>
      <c r="WCH29" s="154"/>
      <c r="WCI29" s="154"/>
      <c r="WCJ29" s="154"/>
      <c r="WCK29" s="154"/>
      <c r="WCL29" s="154"/>
      <c r="WCM29" s="154"/>
      <c r="WCN29" s="154"/>
      <c r="WCO29" s="154"/>
      <c r="WCP29" s="154"/>
      <c r="WCQ29" s="154"/>
      <c r="WCR29" s="154"/>
      <c r="WCS29" s="154"/>
      <c r="WCT29" s="154"/>
      <c r="WCU29" s="154"/>
      <c r="WCV29" s="154"/>
      <c r="WCW29" s="154"/>
      <c r="WCX29" s="154"/>
      <c r="WCY29" s="154"/>
      <c r="WCZ29" s="154"/>
      <c r="WDA29" s="154"/>
      <c r="WDB29" s="154"/>
      <c r="WDC29" s="154"/>
      <c r="WDD29" s="154"/>
      <c r="WDE29" s="154"/>
      <c r="WDF29" s="154"/>
      <c r="WDG29" s="154"/>
      <c r="WDH29" s="154"/>
      <c r="WDI29" s="154"/>
      <c r="WDJ29" s="154"/>
      <c r="WDK29" s="154"/>
      <c r="WDL29" s="154"/>
      <c r="WDM29" s="154"/>
      <c r="WDN29" s="154"/>
      <c r="WDO29" s="154"/>
      <c r="WDP29" s="154"/>
      <c r="WDQ29" s="154"/>
      <c r="WDR29" s="154"/>
      <c r="WDS29" s="154"/>
      <c r="WDT29" s="154"/>
      <c r="WDU29" s="154"/>
      <c r="WDV29" s="154"/>
      <c r="WDW29" s="154"/>
      <c r="WDX29" s="154"/>
      <c r="WDY29" s="154"/>
      <c r="WDZ29" s="154"/>
      <c r="WEA29" s="154"/>
      <c r="WEB29" s="154"/>
      <c r="WEC29" s="154"/>
      <c r="WED29" s="154"/>
      <c r="WEE29" s="154"/>
      <c r="WEF29" s="154"/>
      <c r="WEG29" s="154"/>
      <c r="WEH29" s="154"/>
      <c r="WEI29" s="154"/>
      <c r="WEJ29" s="154"/>
      <c r="WEK29" s="154"/>
      <c r="WEL29" s="154"/>
      <c r="WEM29" s="154"/>
      <c r="WEN29" s="154"/>
      <c r="WEO29" s="154"/>
      <c r="WEP29" s="154"/>
      <c r="WEQ29" s="154"/>
      <c r="WER29" s="154"/>
      <c r="WES29" s="154"/>
      <c r="WET29" s="154"/>
      <c r="WEU29" s="154"/>
      <c r="WEV29" s="154"/>
      <c r="WEW29" s="154"/>
      <c r="WEX29" s="154"/>
      <c r="WEY29" s="154"/>
      <c r="WEZ29" s="154"/>
      <c r="WFA29" s="154"/>
      <c r="WFB29" s="154"/>
      <c r="WFC29" s="154"/>
      <c r="WFD29" s="154"/>
      <c r="WFE29" s="154"/>
      <c r="WFF29" s="154"/>
      <c r="WFG29" s="154"/>
      <c r="WFH29" s="154"/>
      <c r="WFI29" s="154"/>
      <c r="WFJ29" s="154"/>
      <c r="WFK29" s="154"/>
      <c r="WFL29" s="154"/>
      <c r="WFM29" s="154"/>
      <c r="WFN29" s="154"/>
      <c r="WFO29" s="154"/>
      <c r="WFP29" s="154"/>
      <c r="WFQ29" s="154"/>
      <c r="WFR29" s="154"/>
      <c r="WFS29" s="154"/>
      <c r="WFT29" s="154"/>
      <c r="WFU29" s="154"/>
      <c r="WFV29" s="154"/>
      <c r="WFW29" s="154"/>
      <c r="WFX29" s="154"/>
      <c r="WFY29" s="154"/>
      <c r="WFZ29" s="154"/>
      <c r="WGA29" s="154"/>
      <c r="WGB29" s="154"/>
      <c r="WGC29" s="154"/>
      <c r="WGD29" s="154"/>
      <c r="WGE29" s="154"/>
      <c r="WGF29" s="154"/>
      <c r="WGG29" s="154"/>
      <c r="WGH29" s="154"/>
      <c r="WGI29" s="154"/>
      <c r="WGJ29" s="154"/>
      <c r="WGK29" s="154"/>
      <c r="WGL29" s="154"/>
      <c r="WGM29" s="154"/>
      <c r="WGN29" s="154"/>
      <c r="WGO29" s="154"/>
      <c r="WGP29" s="154"/>
      <c r="WGQ29" s="154"/>
      <c r="WGR29" s="154"/>
      <c r="WGS29" s="154"/>
      <c r="WGT29" s="154"/>
      <c r="WGU29" s="154"/>
      <c r="WGV29" s="154"/>
      <c r="WGW29" s="154"/>
      <c r="WGX29" s="154"/>
      <c r="WGY29" s="154"/>
      <c r="WGZ29" s="154"/>
      <c r="WHA29" s="154"/>
      <c r="WHB29" s="154"/>
      <c r="WHC29" s="154"/>
      <c r="WHD29" s="154"/>
      <c r="WHE29" s="154"/>
      <c r="WHF29" s="154"/>
      <c r="WHG29" s="154"/>
      <c r="WHH29" s="154"/>
      <c r="WHI29" s="154"/>
      <c r="WHJ29" s="154"/>
      <c r="WHK29" s="154"/>
      <c r="WHL29" s="154"/>
      <c r="WHM29" s="154"/>
      <c r="WHN29" s="154"/>
      <c r="WHO29" s="154"/>
      <c r="WHP29" s="154"/>
      <c r="WHQ29" s="154"/>
      <c r="WHR29" s="154"/>
      <c r="WHS29" s="154"/>
      <c r="WHT29" s="154"/>
      <c r="WHU29" s="154"/>
      <c r="WHV29" s="154"/>
      <c r="WHW29" s="154"/>
      <c r="WHX29" s="154"/>
      <c r="WHY29" s="154"/>
      <c r="WHZ29" s="154"/>
      <c r="WIA29" s="154"/>
      <c r="WIB29" s="154"/>
      <c r="WIC29" s="154"/>
      <c r="WID29" s="154"/>
      <c r="WIE29" s="154"/>
      <c r="WIF29" s="154"/>
      <c r="WIG29" s="154"/>
      <c r="WIH29" s="154"/>
      <c r="WII29" s="154"/>
      <c r="WIJ29" s="154"/>
      <c r="WIK29" s="154"/>
      <c r="WIL29" s="154"/>
      <c r="WIM29" s="154"/>
      <c r="WIN29" s="154"/>
      <c r="WIO29" s="154"/>
      <c r="WIP29" s="154"/>
      <c r="WIQ29" s="154"/>
      <c r="WIR29" s="154"/>
      <c r="WIS29" s="154"/>
      <c r="WIT29" s="154"/>
      <c r="WIU29" s="154"/>
      <c r="WIV29" s="154"/>
      <c r="WIW29" s="154"/>
      <c r="WIX29" s="154"/>
      <c r="WIY29" s="154"/>
      <c r="WIZ29" s="154"/>
      <c r="WJA29" s="154"/>
      <c r="WJB29" s="154"/>
      <c r="WJC29" s="154"/>
      <c r="WJD29" s="154"/>
      <c r="WJE29" s="154"/>
      <c r="WJF29" s="154"/>
      <c r="WJG29" s="154"/>
      <c r="WJH29" s="154"/>
      <c r="WJI29" s="154"/>
      <c r="WJJ29" s="154"/>
      <c r="WJK29" s="154"/>
      <c r="WJL29" s="154"/>
      <c r="WJM29" s="154"/>
      <c r="WJN29" s="154"/>
      <c r="WJO29" s="154"/>
      <c r="WJP29" s="154"/>
      <c r="WJQ29" s="154"/>
      <c r="WJR29" s="154"/>
      <c r="WJS29" s="154"/>
      <c r="WJT29" s="154"/>
      <c r="WJU29" s="154"/>
      <c r="WJV29" s="154"/>
      <c r="WJW29" s="154"/>
      <c r="WJX29" s="154"/>
      <c r="WJY29" s="154"/>
      <c r="WJZ29" s="154"/>
      <c r="WKA29" s="154"/>
      <c r="WKB29" s="154"/>
      <c r="WKC29" s="154"/>
      <c r="WKD29" s="154"/>
      <c r="WKE29" s="154"/>
      <c r="WKF29" s="154"/>
      <c r="WKG29" s="154"/>
      <c r="WKH29" s="154"/>
      <c r="WKI29" s="154"/>
      <c r="WKJ29" s="154"/>
      <c r="WKK29" s="154"/>
      <c r="WKL29" s="154"/>
      <c r="WKM29" s="154"/>
      <c r="WKN29" s="154"/>
      <c r="WKO29" s="154"/>
      <c r="WKP29" s="154"/>
      <c r="WKQ29" s="154"/>
      <c r="WKR29" s="154"/>
      <c r="WKS29" s="154"/>
      <c r="WKT29" s="154"/>
      <c r="WKU29" s="154"/>
      <c r="WKV29" s="154"/>
      <c r="WKW29" s="154"/>
      <c r="WKX29" s="154"/>
      <c r="WKY29" s="154"/>
      <c r="WKZ29" s="154"/>
      <c r="WLA29" s="154"/>
      <c r="WLB29" s="154"/>
      <c r="WLC29" s="154"/>
      <c r="WLD29" s="154"/>
      <c r="WLE29" s="154"/>
      <c r="WLF29" s="154"/>
      <c r="WLG29" s="154"/>
      <c r="WLH29" s="154"/>
      <c r="WLI29" s="154"/>
      <c r="WLJ29" s="154"/>
      <c r="WLK29" s="154"/>
      <c r="WLL29" s="154"/>
      <c r="WLM29" s="154"/>
      <c r="WLN29" s="154"/>
      <c r="WLO29" s="154"/>
      <c r="WLP29" s="154"/>
      <c r="WLQ29" s="154"/>
      <c r="WLR29" s="154"/>
      <c r="WLS29" s="154"/>
      <c r="WLT29" s="154"/>
      <c r="WLU29" s="154"/>
      <c r="WLV29" s="154"/>
      <c r="WLW29" s="154"/>
      <c r="WLX29" s="154"/>
      <c r="WLY29" s="154"/>
      <c r="WLZ29" s="154"/>
      <c r="WMA29" s="154"/>
      <c r="WMB29" s="154"/>
      <c r="WMC29" s="154"/>
      <c r="WMD29" s="154"/>
      <c r="WME29" s="154"/>
      <c r="WMF29" s="154"/>
      <c r="WMG29" s="154"/>
      <c r="WMH29" s="154"/>
      <c r="WMI29" s="154"/>
      <c r="WMJ29" s="154"/>
      <c r="WMK29" s="154"/>
      <c r="WML29" s="154"/>
      <c r="WMM29" s="154"/>
      <c r="WMN29" s="154"/>
      <c r="WMO29" s="154"/>
      <c r="WMP29" s="154"/>
      <c r="WMQ29" s="154"/>
      <c r="WMR29" s="154"/>
      <c r="WMS29" s="154"/>
      <c r="WMT29" s="154"/>
      <c r="WMU29" s="154"/>
      <c r="WMV29" s="154"/>
      <c r="WMW29" s="154"/>
      <c r="WMX29" s="154"/>
      <c r="WMY29" s="154"/>
      <c r="WMZ29" s="154"/>
      <c r="WNA29" s="154"/>
      <c r="WNB29" s="154"/>
      <c r="WNC29" s="154"/>
      <c r="WND29" s="154"/>
      <c r="WNE29" s="154"/>
      <c r="WNF29" s="154"/>
      <c r="WNG29" s="154"/>
      <c r="WNH29" s="154"/>
      <c r="WNI29" s="154"/>
      <c r="WNJ29" s="154"/>
      <c r="WNK29" s="154"/>
      <c r="WNL29" s="154"/>
      <c r="WNM29" s="154"/>
      <c r="WNN29" s="154"/>
      <c r="WNO29" s="154"/>
      <c r="WNP29" s="154"/>
      <c r="WNQ29" s="154"/>
      <c r="WNR29" s="154"/>
      <c r="WNS29" s="154"/>
      <c r="WNT29" s="154"/>
      <c r="WNU29" s="154"/>
      <c r="WNV29" s="154"/>
      <c r="WNW29" s="154"/>
      <c r="WNX29" s="154"/>
      <c r="WNY29" s="154"/>
      <c r="WNZ29" s="154"/>
      <c r="WOA29" s="154"/>
      <c r="WOB29" s="154"/>
      <c r="WOC29" s="154"/>
      <c r="WOD29" s="154"/>
      <c r="WOE29" s="154"/>
      <c r="WOF29" s="154"/>
      <c r="WOG29" s="154"/>
      <c r="WOH29" s="154"/>
      <c r="WOI29" s="154"/>
      <c r="WOJ29" s="154"/>
      <c r="WOK29" s="154"/>
      <c r="WOL29" s="154"/>
      <c r="WOM29" s="154"/>
      <c r="WON29" s="154"/>
      <c r="WOO29" s="154"/>
      <c r="WOP29" s="154"/>
      <c r="WOQ29" s="154"/>
      <c r="WOR29" s="154"/>
      <c r="WOS29" s="154"/>
      <c r="WOT29" s="154"/>
      <c r="WOU29" s="154"/>
      <c r="WOV29" s="154"/>
      <c r="WOW29" s="154"/>
      <c r="WOX29" s="154"/>
      <c r="WOY29" s="154"/>
      <c r="WOZ29" s="154"/>
      <c r="WPA29" s="154"/>
      <c r="WPB29" s="154"/>
      <c r="WPC29" s="154"/>
      <c r="WPD29" s="154"/>
      <c r="WPE29" s="154"/>
      <c r="WPF29" s="154"/>
      <c r="WPG29" s="154"/>
      <c r="WPH29" s="154"/>
      <c r="WPI29" s="154"/>
      <c r="WPJ29" s="154"/>
      <c r="WPK29" s="154"/>
      <c r="WPL29" s="154"/>
      <c r="WPM29" s="154"/>
      <c r="WPN29" s="154"/>
      <c r="WPO29" s="154"/>
      <c r="WPP29" s="154"/>
      <c r="WPQ29" s="154"/>
      <c r="WPR29" s="154"/>
      <c r="WPS29" s="154"/>
      <c r="WPT29" s="154"/>
      <c r="WPU29" s="154"/>
      <c r="WPV29" s="154"/>
      <c r="WPW29" s="154"/>
      <c r="WPX29" s="154"/>
      <c r="WPY29" s="154"/>
      <c r="WPZ29" s="154"/>
      <c r="WQA29" s="154"/>
      <c r="WQB29" s="154"/>
      <c r="WQC29" s="154"/>
      <c r="WQD29" s="154"/>
      <c r="WQE29" s="154"/>
      <c r="WQF29" s="154"/>
      <c r="WQG29" s="154"/>
      <c r="WQH29" s="154"/>
      <c r="WQI29" s="154"/>
      <c r="WQJ29" s="154"/>
      <c r="WQK29" s="154"/>
      <c r="WQL29" s="154"/>
      <c r="WQM29" s="154"/>
      <c r="WQN29" s="154"/>
      <c r="WQO29" s="154"/>
      <c r="WQP29" s="154"/>
      <c r="WQQ29" s="154"/>
      <c r="WQR29" s="154"/>
      <c r="WQS29" s="154"/>
      <c r="WQT29" s="154"/>
      <c r="WQU29" s="154"/>
      <c r="WQV29" s="154"/>
      <c r="WQW29" s="154"/>
      <c r="WQX29" s="154"/>
      <c r="WQY29" s="154"/>
      <c r="WQZ29" s="154"/>
      <c r="WRA29" s="154"/>
      <c r="WRB29" s="154"/>
      <c r="WRC29" s="154"/>
      <c r="WRD29" s="154"/>
      <c r="WRE29" s="154"/>
      <c r="WRF29" s="154"/>
      <c r="WRG29" s="154"/>
      <c r="WRH29" s="154"/>
      <c r="WRI29" s="154"/>
      <c r="WRJ29" s="154"/>
    </row>
    <row r="30" spans="1:16026" x14ac:dyDescent="0.2">
      <c r="A30" s="41"/>
    </row>
    <row r="31" spans="1:16026" x14ac:dyDescent="0.2">
      <c r="A31" s="171" t="s">
        <v>12</v>
      </c>
    </row>
    <row r="32" spans="1:16026" x14ac:dyDescent="0.2">
      <c r="A32" s="22" t="s">
        <v>13</v>
      </c>
    </row>
    <row r="33" spans="1:1" ht="11.45" customHeight="1" x14ac:dyDescent="0.2">
      <c r="A33" s="22" t="s">
        <v>14</v>
      </c>
    </row>
    <row r="34" spans="1:1" ht="24" x14ac:dyDescent="0.2">
      <c r="A34" s="23" t="s">
        <v>18</v>
      </c>
    </row>
    <row r="35" spans="1:1" x14ac:dyDescent="0.2">
      <c r="A35" s="156" t="s">
        <v>126</v>
      </c>
    </row>
    <row r="36" spans="1:1" x14ac:dyDescent="0.2">
      <c r="A36" s="22"/>
    </row>
    <row r="37" spans="1:1" x14ac:dyDescent="0.2">
      <c r="A37" s="172" t="s">
        <v>16</v>
      </c>
    </row>
    <row r="38" spans="1:1" ht="38.25" customHeight="1" x14ac:dyDescent="0.2">
      <c r="A38" s="157" t="s">
        <v>39</v>
      </c>
    </row>
  </sheetData>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8"/>
  <sheetViews>
    <sheetView workbookViewId="0">
      <selection activeCell="B3" sqref="B3:AH49"/>
    </sheetView>
  </sheetViews>
  <sheetFormatPr defaultColWidth="8.7109375" defaultRowHeight="12.75" x14ac:dyDescent="0.2"/>
  <cols>
    <col min="1" max="1" width="72.5703125" style="159" customWidth="1"/>
    <col min="2" max="16384" width="8.7109375" style="159"/>
  </cols>
  <sheetData>
    <row r="1" spans="1:34" x14ac:dyDescent="0.2">
      <c r="A1" s="13" t="s">
        <v>199</v>
      </c>
    </row>
    <row r="2" spans="1:34" x14ac:dyDescent="0.2">
      <c r="A2" s="126" t="s">
        <v>202</v>
      </c>
    </row>
    <row r="3" spans="1:34" x14ac:dyDescent="0.2">
      <c r="A3" s="126" t="s">
        <v>9</v>
      </c>
      <c r="B3" s="47">
        <f>'C завтраками| Bed and breakfast'!U4</f>
        <v>45444</v>
      </c>
      <c r="C3" s="47">
        <f>'C завтраками| Bed and breakfast'!V4</f>
        <v>45445</v>
      </c>
      <c r="D3" s="47">
        <f>'C завтраками| Bed and breakfast'!W4</f>
        <v>45453</v>
      </c>
      <c r="E3" s="47">
        <f>'C завтраками| Bed and breakfast'!X4</f>
        <v>45457</v>
      </c>
      <c r="F3" s="47">
        <f>'C завтраками| Bed and breakfast'!Y4</f>
        <v>45460</v>
      </c>
      <c r="G3" s="47">
        <f>'C завтраками| Bed and breakfast'!Z4</f>
        <v>45465</v>
      </c>
      <c r="H3" s="47">
        <f>'C завтраками| Bed and breakfast'!AA4</f>
        <v>45466</v>
      </c>
      <c r="I3" s="47">
        <f>'C завтраками| Bed and breakfast'!AB4</f>
        <v>45471</v>
      </c>
      <c r="J3" s="47">
        <f>'C завтраками| Bed and breakfast'!AC4</f>
        <v>45474</v>
      </c>
      <c r="K3" s="47">
        <f>'C завтраками| Bed and breakfast'!AD4</f>
        <v>45484</v>
      </c>
      <c r="L3" s="47">
        <f>'C завтраками| Bed and breakfast'!AE4</f>
        <v>45489</v>
      </c>
      <c r="M3" s="47">
        <f>'C завтраками| Bed and breakfast'!AF4</f>
        <v>45494</v>
      </c>
      <c r="N3" s="47">
        <f>'C завтраками| Bed and breakfast'!AG4</f>
        <v>45499</v>
      </c>
      <c r="O3" s="47">
        <f>'C завтраками| Bed and breakfast'!AH4</f>
        <v>45501</v>
      </c>
      <c r="P3" s="47">
        <f>'C завтраками| Bed and breakfast'!AI4</f>
        <v>45505</v>
      </c>
      <c r="Q3" s="47">
        <f>'C завтраками| Bed and breakfast'!AJ4</f>
        <v>45506</v>
      </c>
      <c r="R3" s="47">
        <f>'C завтраками| Bed and breakfast'!AK4</f>
        <v>45508</v>
      </c>
      <c r="S3" s="47">
        <f>'C завтраками| Bed and breakfast'!AL4</f>
        <v>45513</v>
      </c>
      <c r="T3" s="47">
        <f>'C завтраками| Bed and breakfast'!AM4</f>
        <v>45515</v>
      </c>
      <c r="U3" s="47">
        <f>'C завтраками| Bed and breakfast'!AN4</f>
        <v>45520</v>
      </c>
      <c r="V3" s="47">
        <f>'C завтраками| Bed and breakfast'!AO4</f>
        <v>45522</v>
      </c>
      <c r="W3" s="47">
        <f>'C завтраками| Bed and breakfast'!AP4</f>
        <v>45527</v>
      </c>
      <c r="X3" s="47">
        <f>'C завтраками| Bed and breakfast'!AQ4</f>
        <v>45529</v>
      </c>
      <c r="Y3" s="47">
        <f>'C завтраками| Bed and breakfast'!AR4</f>
        <v>45534</v>
      </c>
      <c r="Z3" s="47">
        <f>'C завтраками| Bed and breakfast'!AS4</f>
        <v>45536</v>
      </c>
      <c r="AA3" s="47">
        <f>'C завтраками| Bed and breakfast'!AT4</f>
        <v>45541</v>
      </c>
      <c r="AB3" s="47">
        <f>'C завтраками| Bed and breakfast'!AU4</f>
        <v>45543</v>
      </c>
      <c r="AC3" s="47">
        <f>'C завтраками| Bed and breakfast'!AV4</f>
        <v>45548</v>
      </c>
      <c r="AD3" s="47">
        <f>'C завтраками| Bed and breakfast'!AW4</f>
        <v>45550</v>
      </c>
      <c r="AE3" s="47">
        <f>'C завтраками| Bed and breakfast'!AX4</f>
        <v>45555</v>
      </c>
      <c r="AF3" s="47">
        <f>'C завтраками| Bed and breakfast'!AY4</f>
        <v>45557</v>
      </c>
      <c r="AG3" s="47">
        <f>'C завтраками| Bed and breakfast'!AZ4</f>
        <v>45562</v>
      </c>
      <c r="AH3" s="47">
        <f>'C завтраками| Bed and breakfast'!BA4</f>
        <v>45564</v>
      </c>
    </row>
    <row r="4" spans="1:34" ht="23.1" customHeight="1" x14ac:dyDescent="0.2">
      <c r="A4" s="46" t="s">
        <v>11</v>
      </c>
      <c r="B4" s="47">
        <f>'C завтраками| Bed and breakfast'!U5</f>
        <v>45444</v>
      </c>
      <c r="C4" s="47">
        <f>'C завтраками| Bed and breakfast'!V5</f>
        <v>45452</v>
      </c>
      <c r="D4" s="47">
        <f>'C завтраками| Bed and breakfast'!W5</f>
        <v>45456</v>
      </c>
      <c r="E4" s="47">
        <f>'C завтраками| Bed and breakfast'!X5</f>
        <v>45459</v>
      </c>
      <c r="F4" s="47">
        <f>'C завтраками| Bed and breakfast'!Y5</f>
        <v>45464</v>
      </c>
      <c r="G4" s="47">
        <f>'C завтраками| Bed and breakfast'!Z5</f>
        <v>45465</v>
      </c>
      <c r="H4" s="47">
        <f>'C завтраками| Bed and breakfast'!AA5</f>
        <v>45470</v>
      </c>
      <c r="I4" s="47">
        <f>'C завтраками| Bed and breakfast'!AB5</f>
        <v>45473</v>
      </c>
      <c r="J4" s="47">
        <f>'C завтраками| Bed and breakfast'!AC5</f>
        <v>45483</v>
      </c>
      <c r="K4" s="47">
        <f>'C завтраками| Bed and breakfast'!AD5</f>
        <v>45488</v>
      </c>
      <c r="L4" s="47">
        <f>'C завтраками| Bed and breakfast'!AE5</f>
        <v>45493</v>
      </c>
      <c r="M4" s="47">
        <f>'C завтраками| Bed and breakfast'!AF5</f>
        <v>45498</v>
      </c>
      <c r="N4" s="47">
        <f>'C завтраками| Bed and breakfast'!AG5</f>
        <v>45500</v>
      </c>
      <c r="O4" s="47">
        <f>'C завтраками| Bed and breakfast'!AH5</f>
        <v>45504</v>
      </c>
      <c r="P4" s="47">
        <f>'C завтраками| Bed and breakfast'!AI5</f>
        <v>45505</v>
      </c>
      <c r="Q4" s="47">
        <f>'C завтраками| Bed and breakfast'!AJ5</f>
        <v>45507</v>
      </c>
      <c r="R4" s="47">
        <f>'C завтраками| Bed and breakfast'!AK5</f>
        <v>45512</v>
      </c>
      <c r="S4" s="47">
        <f>'C завтраками| Bed and breakfast'!AL5</f>
        <v>45514</v>
      </c>
      <c r="T4" s="47">
        <f>'C завтраками| Bed and breakfast'!AM5</f>
        <v>45519</v>
      </c>
      <c r="U4" s="47">
        <f>'C завтраками| Bed and breakfast'!AN5</f>
        <v>45521</v>
      </c>
      <c r="V4" s="47">
        <f>'C завтраками| Bed and breakfast'!AO5</f>
        <v>45526</v>
      </c>
      <c r="W4" s="47">
        <f>'C завтраками| Bed and breakfast'!AP5</f>
        <v>45528</v>
      </c>
      <c r="X4" s="47">
        <f>'C завтраками| Bed and breakfast'!AQ5</f>
        <v>45533</v>
      </c>
      <c r="Y4" s="47">
        <f>'C завтраками| Bed and breakfast'!AR5</f>
        <v>45535</v>
      </c>
      <c r="Z4" s="47">
        <f>'C завтраками| Bed and breakfast'!AS5</f>
        <v>45540</v>
      </c>
      <c r="AA4" s="47">
        <f>'C завтраками| Bed and breakfast'!AT5</f>
        <v>45542</v>
      </c>
      <c r="AB4" s="47">
        <f>'C завтраками| Bed and breakfast'!AU5</f>
        <v>45547</v>
      </c>
      <c r="AC4" s="47">
        <f>'C завтраками| Bed and breakfast'!AV5</f>
        <v>45549</v>
      </c>
      <c r="AD4" s="47">
        <f>'C завтраками| Bed and breakfast'!AW5</f>
        <v>45554</v>
      </c>
      <c r="AE4" s="47">
        <f>'C завтраками| Bed and breakfast'!AX5</f>
        <v>45556</v>
      </c>
      <c r="AF4" s="47">
        <f>'C завтраками| Bed and breakfast'!AY5</f>
        <v>45561</v>
      </c>
      <c r="AG4" s="47">
        <f>'C завтраками| Bed and breakfast'!AZ5</f>
        <v>45563</v>
      </c>
      <c r="AH4" s="47">
        <f>'C завтраками| Bed and breakfast'!BA5</f>
        <v>45565</v>
      </c>
    </row>
    <row r="5" spans="1:34" x14ac:dyDescent="0.2">
      <c r="A5" s="17" t="s">
        <v>149</v>
      </c>
    </row>
    <row r="6" spans="1:34" x14ac:dyDescent="0.2">
      <c r="A6" s="19">
        <v>1</v>
      </c>
      <c r="B6" s="44">
        <f>'C завтраками| Bed and breakfast'!U7*0.9</f>
        <v>9090</v>
      </c>
      <c r="C6" s="44">
        <f>'C завтраками| Bed and breakfast'!V7*0.9</f>
        <v>12240</v>
      </c>
      <c r="D6" s="44">
        <f>'C завтраками| Bed and breakfast'!W7*0.9</f>
        <v>10350</v>
      </c>
      <c r="E6" s="44">
        <f>'C завтраками| Bed and breakfast'!X7*0.9</f>
        <v>10980</v>
      </c>
      <c r="F6" s="44">
        <f>'C завтраками| Bed and breakfast'!Y7*0.9</f>
        <v>14400</v>
      </c>
      <c r="G6" s="44">
        <f>'C завтраками| Bed and breakfast'!Z7*0.9</f>
        <v>10980</v>
      </c>
      <c r="H6" s="44">
        <f>'C завтраками| Bed and breakfast'!AA7*0.9</f>
        <v>10980</v>
      </c>
      <c r="I6" s="44">
        <f>'C завтраками| Bed and breakfast'!AB7*0.9</f>
        <v>10980</v>
      </c>
      <c r="J6" s="44">
        <f>'C завтраками| Bed and breakfast'!AC7*0.9</f>
        <v>13320</v>
      </c>
      <c r="K6" s="44">
        <f>'C завтраками| Bed and breakfast'!AD7*0.9</f>
        <v>12240</v>
      </c>
      <c r="L6" s="44">
        <f>'C завтраками| Bed and breakfast'!AE7*0.9</f>
        <v>13320</v>
      </c>
      <c r="M6" s="44">
        <f>'C завтраками| Bed and breakfast'!AF7*0.9</f>
        <v>12240</v>
      </c>
      <c r="N6" s="44">
        <f>'C завтраками| Bed and breakfast'!AG7*0.9</f>
        <v>12240</v>
      </c>
      <c r="O6" s="44">
        <f>'C завтраками| Bed and breakfast'!AH7*0.9</f>
        <v>10980</v>
      </c>
      <c r="P6" s="44">
        <f>'C завтраками| Bed and breakfast'!AI7*0.9</f>
        <v>12240</v>
      </c>
      <c r="Q6" s="44">
        <f>'C завтраками| Bed and breakfast'!AJ7*0.9</f>
        <v>13320</v>
      </c>
      <c r="R6" s="44">
        <f>'C завтраками| Bed and breakfast'!AK7*0.9</f>
        <v>12240</v>
      </c>
      <c r="S6" s="44">
        <f>'C завтраками| Bed and breakfast'!AL7*0.9</f>
        <v>13320</v>
      </c>
      <c r="T6" s="44">
        <f>'C завтраками| Bed and breakfast'!AM7*0.9</f>
        <v>12240</v>
      </c>
      <c r="U6" s="44">
        <f>'C завтраками| Bed and breakfast'!AN7*0.9</f>
        <v>13320</v>
      </c>
      <c r="V6" s="44">
        <f>'C завтраками| Bed and breakfast'!AO7*0.9</f>
        <v>13320</v>
      </c>
      <c r="W6" s="44">
        <f>'C завтраками| Bed and breakfast'!AP7*0.9</f>
        <v>13320</v>
      </c>
      <c r="X6" s="44">
        <f>'C завтраками| Bed and breakfast'!AQ7*0.9</f>
        <v>12240</v>
      </c>
      <c r="Y6" s="44">
        <f>'C завтраками| Bed and breakfast'!AR7*0.9</f>
        <v>13320</v>
      </c>
      <c r="Z6" s="44">
        <f>'C завтраками| Bed and breakfast'!AS7*0.9</f>
        <v>12240</v>
      </c>
      <c r="AA6" s="44">
        <f>'C завтраками| Bed and breakfast'!AT7*0.9</f>
        <v>13320</v>
      </c>
      <c r="AB6" s="44">
        <f>'C завтраками| Bed and breakfast'!AU7*0.9</f>
        <v>12240</v>
      </c>
      <c r="AC6" s="44">
        <f>'C завтраками| Bed and breakfast'!AV7*0.9</f>
        <v>13320</v>
      </c>
      <c r="AD6" s="44">
        <f>'C завтраками| Bed and breakfast'!AW7*0.9</f>
        <v>12240</v>
      </c>
      <c r="AE6" s="44">
        <f>'C завтраками| Bed and breakfast'!AX7*0.9</f>
        <v>13320</v>
      </c>
      <c r="AF6" s="44">
        <f>'C завтраками| Bed and breakfast'!AY7*0.9</f>
        <v>12240</v>
      </c>
      <c r="AG6" s="44">
        <f>'C завтраками| Bed and breakfast'!AZ7*0.9</f>
        <v>13320</v>
      </c>
      <c r="AH6" s="44">
        <f>'C завтраками| Bed and breakfast'!BA7*0.9</f>
        <v>12240</v>
      </c>
    </row>
    <row r="7" spans="1:34" x14ac:dyDescent="0.2">
      <c r="A7" s="19">
        <v>2</v>
      </c>
      <c r="B7" s="44">
        <f>'C завтраками| Bed and breakfast'!U8*0.9</f>
        <v>10710</v>
      </c>
      <c r="C7" s="44">
        <f>'C завтраками| Bed and breakfast'!V8*0.9</f>
        <v>13860</v>
      </c>
      <c r="D7" s="44">
        <f>'C завтраками| Bed and breakfast'!W8*0.9</f>
        <v>11970</v>
      </c>
      <c r="E7" s="44">
        <f>'C завтраками| Bed and breakfast'!X8*0.9</f>
        <v>12600</v>
      </c>
      <c r="F7" s="44">
        <f>'C завтраками| Bed and breakfast'!Y8*0.9</f>
        <v>16020</v>
      </c>
      <c r="G7" s="44">
        <f>'C завтраками| Bed and breakfast'!Z8*0.9</f>
        <v>12600</v>
      </c>
      <c r="H7" s="44">
        <f>'C завтраками| Bed and breakfast'!AA8*0.9</f>
        <v>12600</v>
      </c>
      <c r="I7" s="44">
        <f>'C завтраками| Bed and breakfast'!AB8*0.9</f>
        <v>12600</v>
      </c>
      <c r="J7" s="44">
        <f>'C завтраками| Bed and breakfast'!AC8*0.9</f>
        <v>14940</v>
      </c>
      <c r="K7" s="44">
        <f>'C завтраками| Bed and breakfast'!AD8*0.9</f>
        <v>13860</v>
      </c>
      <c r="L7" s="44">
        <f>'C завтраками| Bed and breakfast'!AE8*0.9</f>
        <v>14940</v>
      </c>
      <c r="M7" s="44">
        <f>'C завтраками| Bed and breakfast'!AF8*0.9</f>
        <v>13860</v>
      </c>
      <c r="N7" s="44">
        <f>'C завтраками| Bed and breakfast'!AG8*0.9</f>
        <v>13860</v>
      </c>
      <c r="O7" s="44">
        <f>'C завтраками| Bed and breakfast'!AH8*0.9</f>
        <v>12600</v>
      </c>
      <c r="P7" s="44">
        <f>'C завтраками| Bed and breakfast'!AI8*0.9</f>
        <v>13860</v>
      </c>
      <c r="Q7" s="44">
        <f>'C завтраками| Bed and breakfast'!AJ8*0.9</f>
        <v>14940</v>
      </c>
      <c r="R7" s="44">
        <f>'C завтраками| Bed and breakfast'!AK8*0.9</f>
        <v>13860</v>
      </c>
      <c r="S7" s="44">
        <f>'C завтраками| Bed and breakfast'!AL8*0.9</f>
        <v>14940</v>
      </c>
      <c r="T7" s="44">
        <f>'C завтраками| Bed and breakfast'!AM8*0.9</f>
        <v>13860</v>
      </c>
      <c r="U7" s="44">
        <f>'C завтраками| Bed and breakfast'!AN8*0.9</f>
        <v>14940</v>
      </c>
      <c r="V7" s="44">
        <f>'C завтраками| Bed and breakfast'!AO8*0.9</f>
        <v>14940</v>
      </c>
      <c r="W7" s="44">
        <f>'C завтраками| Bed and breakfast'!AP8*0.9</f>
        <v>14940</v>
      </c>
      <c r="X7" s="44">
        <f>'C завтраками| Bed and breakfast'!AQ8*0.9</f>
        <v>13860</v>
      </c>
      <c r="Y7" s="44">
        <f>'C завтраками| Bed and breakfast'!AR8*0.9</f>
        <v>14940</v>
      </c>
      <c r="Z7" s="44">
        <f>'C завтраками| Bed and breakfast'!AS8*0.9</f>
        <v>13860</v>
      </c>
      <c r="AA7" s="44">
        <f>'C завтраками| Bed and breakfast'!AT8*0.9</f>
        <v>14940</v>
      </c>
      <c r="AB7" s="44">
        <f>'C завтраками| Bed and breakfast'!AU8*0.9</f>
        <v>13860</v>
      </c>
      <c r="AC7" s="44">
        <f>'C завтраками| Bed and breakfast'!AV8*0.9</f>
        <v>14940</v>
      </c>
      <c r="AD7" s="44">
        <f>'C завтраками| Bed and breakfast'!AW8*0.9</f>
        <v>13860</v>
      </c>
      <c r="AE7" s="44">
        <f>'C завтраками| Bed and breakfast'!AX8*0.9</f>
        <v>14940</v>
      </c>
      <c r="AF7" s="44">
        <f>'C завтраками| Bed and breakfast'!AY8*0.9</f>
        <v>13860</v>
      </c>
      <c r="AG7" s="44">
        <f>'C завтраками| Bed and breakfast'!AZ8*0.9</f>
        <v>14940</v>
      </c>
      <c r="AH7" s="44">
        <f>'C завтраками| Bed and breakfast'!BA8*0.9</f>
        <v>13860</v>
      </c>
    </row>
    <row r="8" spans="1:34" x14ac:dyDescent="0.2">
      <c r="A8" s="17" t="s">
        <v>150</v>
      </c>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row>
    <row r="9" spans="1:34" x14ac:dyDescent="0.2">
      <c r="A9" s="19">
        <v>1</v>
      </c>
      <c r="B9" s="44">
        <f>'C завтраками| Bed and breakfast'!U10*0.9</f>
        <v>9990</v>
      </c>
      <c r="C9" s="44">
        <f>'C завтраками| Bed and breakfast'!V10*0.9</f>
        <v>13140</v>
      </c>
      <c r="D9" s="44">
        <f>'C завтраками| Bed and breakfast'!W10*0.9</f>
        <v>11250</v>
      </c>
      <c r="E9" s="44">
        <f>'C завтраками| Bed and breakfast'!X10*0.9</f>
        <v>11880</v>
      </c>
      <c r="F9" s="44">
        <f>'C завтраками| Bed and breakfast'!Y10*0.9</f>
        <v>15300</v>
      </c>
      <c r="G9" s="44">
        <f>'C завтраками| Bed and breakfast'!Z10*0.9</f>
        <v>11880</v>
      </c>
      <c r="H9" s="44">
        <f>'C завтраками| Bed and breakfast'!AA10*0.9</f>
        <v>11880</v>
      </c>
      <c r="I9" s="44">
        <f>'C завтраками| Bed and breakfast'!AB10*0.9</f>
        <v>11880</v>
      </c>
      <c r="J9" s="44">
        <f>'C завтраками| Bed and breakfast'!AC10*0.9</f>
        <v>14220</v>
      </c>
      <c r="K9" s="44">
        <f>'C завтраками| Bed and breakfast'!AD10*0.9</f>
        <v>13140</v>
      </c>
      <c r="L9" s="44">
        <f>'C завтраками| Bed and breakfast'!AE10*0.9</f>
        <v>14220</v>
      </c>
      <c r="M9" s="44">
        <f>'C завтраками| Bed and breakfast'!AF10*0.9</f>
        <v>13140</v>
      </c>
      <c r="N9" s="44">
        <f>'C завтраками| Bed and breakfast'!AG10*0.9</f>
        <v>13140</v>
      </c>
      <c r="O9" s="44">
        <f>'C завтраками| Bed and breakfast'!AH10*0.9</f>
        <v>11880</v>
      </c>
      <c r="P9" s="44">
        <f>'C завтраками| Bed and breakfast'!AI10*0.9</f>
        <v>13140</v>
      </c>
      <c r="Q9" s="44">
        <f>'C завтраками| Bed and breakfast'!AJ10*0.9</f>
        <v>14220</v>
      </c>
      <c r="R9" s="44">
        <f>'C завтраками| Bed and breakfast'!AK10*0.9</f>
        <v>13140</v>
      </c>
      <c r="S9" s="44">
        <f>'C завтраками| Bed and breakfast'!AL10*0.9</f>
        <v>14220</v>
      </c>
      <c r="T9" s="44">
        <f>'C завтраками| Bed and breakfast'!AM10*0.9</f>
        <v>13140</v>
      </c>
      <c r="U9" s="44">
        <f>'C завтраками| Bed and breakfast'!AN10*0.9</f>
        <v>14220</v>
      </c>
      <c r="V9" s="44">
        <f>'C завтраками| Bed and breakfast'!AO10*0.9</f>
        <v>14220</v>
      </c>
      <c r="W9" s="44">
        <f>'C завтраками| Bed and breakfast'!AP10*0.9</f>
        <v>14220</v>
      </c>
      <c r="X9" s="44">
        <f>'C завтраками| Bed and breakfast'!AQ10*0.9</f>
        <v>13140</v>
      </c>
      <c r="Y9" s="44">
        <f>'C завтраками| Bed and breakfast'!AR10*0.9</f>
        <v>14220</v>
      </c>
      <c r="Z9" s="44">
        <f>'C завтраками| Bed and breakfast'!AS10*0.9</f>
        <v>13140</v>
      </c>
      <c r="AA9" s="44">
        <f>'C завтраками| Bed and breakfast'!AT10*0.9</f>
        <v>14220</v>
      </c>
      <c r="AB9" s="44">
        <f>'C завтраками| Bed and breakfast'!AU10*0.9</f>
        <v>13140</v>
      </c>
      <c r="AC9" s="44">
        <f>'C завтраками| Bed and breakfast'!AV10*0.9</f>
        <v>14220</v>
      </c>
      <c r="AD9" s="44">
        <f>'C завтраками| Bed and breakfast'!AW10*0.9</f>
        <v>13140</v>
      </c>
      <c r="AE9" s="44">
        <f>'C завтраками| Bed and breakfast'!AX10*0.9</f>
        <v>14220</v>
      </c>
      <c r="AF9" s="44">
        <f>'C завтраками| Bed and breakfast'!AY10*0.9</f>
        <v>13140</v>
      </c>
      <c r="AG9" s="44">
        <f>'C завтраками| Bed and breakfast'!AZ10*0.9</f>
        <v>14220</v>
      </c>
      <c r="AH9" s="44">
        <f>'C завтраками| Bed and breakfast'!BA10*0.9</f>
        <v>13140</v>
      </c>
    </row>
    <row r="10" spans="1:34" x14ac:dyDescent="0.2">
      <c r="A10" s="19">
        <v>2</v>
      </c>
      <c r="B10" s="44">
        <f>'C завтраками| Bed and breakfast'!U11*0.9</f>
        <v>11610</v>
      </c>
      <c r="C10" s="44">
        <f>'C завтраками| Bed and breakfast'!V11*0.9</f>
        <v>14760</v>
      </c>
      <c r="D10" s="44">
        <f>'C завтраками| Bed and breakfast'!W11*0.9</f>
        <v>12870</v>
      </c>
      <c r="E10" s="44">
        <f>'C завтраками| Bed and breakfast'!X11*0.9</f>
        <v>13500</v>
      </c>
      <c r="F10" s="44">
        <f>'C завтраками| Bed and breakfast'!Y11*0.9</f>
        <v>16920</v>
      </c>
      <c r="G10" s="44">
        <f>'C завтраками| Bed and breakfast'!Z11*0.9</f>
        <v>13500</v>
      </c>
      <c r="H10" s="44">
        <f>'C завтраками| Bed and breakfast'!AA11*0.9</f>
        <v>13500</v>
      </c>
      <c r="I10" s="44">
        <f>'C завтраками| Bed and breakfast'!AB11*0.9</f>
        <v>13500</v>
      </c>
      <c r="J10" s="44">
        <f>'C завтраками| Bed and breakfast'!AC11*0.9</f>
        <v>15840</v>
      </c>
      <c r="K10" s="44">
        <f>'C завтраками| Bed and breakfast'!AD11*0.9</f>
        <v>14760</v>
      </c>
      <c r="L10" s="44">
        <f>'C завтраками| Bed and breakfast'!AE11*0.9</f>
        <v>15840</v>
      </c>
      <c r="M10" s="44">
        <f>'C завтраками| Bed and breakfast'!AF11*0.9</f>
        <v>14760</v>
      </c>
      <c r="N10" s="44">
        <f>'C завтраками| Bed and breakfast'!AG11*0.9</f>
        <v>14760</v>
      </c>
      <c r="O10" s="44">
        <f>'C завтраками| Bed and breakfast'!AH11*0.9</f>
        <v>13500</v>
      </c>
      <c r="P10" s="44">
        <f>'C завтраками| Bed and breakfast'!AI11*0.9</f>
        <v>14760</v>
      </c>
      <c r="Q10" s="44">
        <f>'C завтраками| Bed and breakfast'!AJ11*0.9</f>
        <v>15840</v>
      </c>
      <c r="R10" s="44">
        <f>'C завтраками| Bed and breakfast'!AK11*0.9</f>
        <v>14760</v>
      </c>
      <c r="S10" s="44">
        <f>'C завтраками| Bed and breakfast'!AL11*0.9</f>
        <v>15840</v>
      </c>
      <c r="T10" s="44">
        <f>'C завтраками| Bed and breakfast'!AM11*0.9</f>
        <v>14760</v>
      </c>
      <c r="U10" s="44">
        <f>'C завтраками| Bed and breakfast'!AN11*0.9</f>
        <v>15840</v>
      </c>
      <c r="V10" s="44">
        <f>'C завтраками| Bed and breakfast'!AO11*0.9</f>
        <v>15840</v>
      </c>
      <c r="W10" s="44">
        <f>'C завтраками| Bed and breakfast'!AP11*0.9</f>
        <v>15840</v>
      </c>
      <c r="X10" s="44">
        <f>'C завтраками| Bed and breakfast'!AQ11*0.9</f>
        <v>14760</v>
      </c>
      <c r="Y10" s="44">
        <f>'C завтраками| Bed and breakfast'!AR11*0.9</f>
        <v>15840</v>
      </c>
      <c r="Z10" s="44">
        <f>'C завтраками| Bed and breakfast'!AS11*0.9</f>
        <v>14760</v>
      </c>
      <c r="AA10" s="44">
        <f>'C завтраками| Bed and breakfast'!AT11*0.9</f>
        <v>15840</v>
      </c>
      <c r="AB10" s="44">
        <f>'C завтраками| Bed and breakfast'!AU11*0.9</f>
        <v>14760</v>
      </c>
      <c r="AC10" s="44">
        <f>'C завтраками| Bed and breakfast'!AV11*0.9</f>
        <v>15840</v>
      </c>
      <c r="AD10" s="44">
        <f>'C завтраками| Bed and breakfast'!AW11*0.9</f>
        <v>14760</v>
      </c>
      <c r="AE10" s="44">
        <f>'C завтраками| Bed and breakfast'!AX11*0.9</f>
        <v>15840</v>
      </c>
      <c r="AF10" s="44">
        <f>'C завтраками| Bed and breakfast'!AY11*0.9</f>
        <v>14760</v>
      </c>
      <c r="AG10" s="44">
        <f>'C завтраками| Bed and breakfast'!AZ11*0.9</f>
        <v>15840</v>
      </c>
      <c r="AH10" s="44">
        <f>'C завтраками| Bed and breakfast'!BA11*0.9</f>
        <v>14760</v>
      </c>
    </row>
    <row r="11" spans="1:34" x14ac:dyDescent="0.2">
      <c r="A11" s="17" t="s">
        <v>151</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row>
    <row r="12" spans="1:34" x14ac:dyDescent="0.2">
      <c r="A12" s="19">
        <v>1</v>
      </c>
      <c r="B12" s="44">
        <f>'C завтраками| Bed and breakfast'!U13*0.9</f>
        <v>10890</v>
      </c>
      <c r="C12" s="44">
        <f>'C завтраками| Bed and breakfast'!V13*0.9</f>
        <v>14040</v>
      </c>
      <c r="D12" s="44">
        <f>'C завтраками| Bed and breakfast'!W13*0.9</f>
        <v>12150</v>
      </c>
      <c r="E12" s="44">
        <f>'C завтраками| Bed and breakfast'!X13*0.9</f>
        <v>12780</v>
      </c>
      <c r="F12" s="44">
        <f>'C завтраками| Bed and breakfast'!Y13*0.9</f>
        <v>16200</v>
      </c>
      <c r="G12" s="44">
        <f>'C завтраками| Bed and breakfast'!Z13*0.9</f>
        <v>12780</v>
      </c>
      <c r="H12" s="44">
        <f>'C завтраками| Bed and breakfast'!AA13*0.9</f>
        <v>12780</v>
      </c>
      <c r="I12" s="44">
        <f>'C завтраками| Bed and breakfast'!AB13*0.9</f>
        <v>12780</v>
      </c>
      <c r="J12" s="44">
        <f>'C завтраками| Bed and breakfast'!AC13*0.9</f>
        <v>15120</v>
      </c>
      <c r="K12" s="44">
        <f>'C завтраками| Bed and breakfast'!AD13*0.9</f>
        <v>14040</v>
      </c>
      <c r="L12" s="44">
        <f>'C завтраками| Bed and breakfast'!AE13*0.9</f>
        <v>15120</v>
      </c>
      <c r="M12" s="44">
        <f>'C завтраками| Bed and breakfast'!AF13*0.9</f>
        <v>14040</v>
      </c>
      <c r="N12" s="44">
        <f>'C завтраками| Bed and breakfast'!AG13*0.9</f>
        <v>14040</v>
      </c>
      <c r="O12" s="44">
        <f>'C завтраками| Bed and breakfast'!AH13*0.9</f>
        <v>12780</v>
      </c>
      <c r="P12" s="44">
        <f>'C завтраками| Bed and breakfast'!AI13*0.9</f>
        <v>14040</v>
      </c>
      <c r="Q12" s="44">
        <f>'C завтраками| Bed and breakfast'!AJ13*0.9</f>
        <v>15120</v>
      </c>
      <c r="R12" s="44">
        <f>'C завтраками| Bed and breakfast'!AK13*0.9</f>
        <v>14040</v>
      </c>
      <c r="S12" s="44">
        <f>'C завтраками| Bed and breakfast'!AL13*0.9</f>
        <v>15120</v>
      </c>
      <c r="T12" s="44">
        <f>'C завтраками| Bed and breakfast'!AM13*0.9</f>
        <v>14040</v>
      </c>
      <c r="U12" s="44">
        <f>'C завтраками| Bed and breakfast'!AN13*0.9</f>
        <v>15120</v>
      </c>
      <c r="V12" s="44">
        <f>'C завтраками| Bed and breakfast'!AO13*0.9</f>
        <v>15120</v>
      </c>
      <c r="W12" s="44">
        <f>'C завтраками| Bed and breakfast'!AP13*0.9</f>
        <v>15120</v>
      </c>
      <c r="X12" s="44">
        <f>'C завтраками| Bed and breakfast'!AQ13*0.9</f>
        <v>14040</v>
      </c>
      <c r="Y12" s="44">
        <f>'C завтраками| Bed and breakfast'!AR13*0.9</f>
        <v>15120</v>
      </c>
      <c r="Z12" s="44">
        <f>'C завтраками| Bed and breakfast'!AS13*0.9</f>
        <v>14040</v>
      </c>
      <c r="AA12" s="44">
        <f>'C завтраками| Bed and breakfast'!AT13*0.9</f>
        <v>15120</v>
      </c>
      <c r="AB12" s="44">
        <f>'C завтраками| Bed and breakfast'!AU13*0.9</f>
        <v>14040</v>
      </c>
      <c r="AC12" s="44">
        <f>'C завтраками| Bed and breakfast'!AV13*0.9</f>
        <v>15120</v>
      </c>
      <c r="AD12" s="44">
        <f>'C завтраками| Bed and breakfast'!AW13*0.9</f>
        <v>14040</v>
      </c>
      <c r="AE12" s="44">
        <f>'C завтраками| Bed and breakfast'!AX13*0.9</f>
        <v>15120</v>
      </c>
      <c r="AF12" s="44">
        <f>'C завтраками| Bed and breakfast'!AY13*0.9</f>
        <v>14040</v>
      </c>
      <c r="AG12" s="44">
        <f>'C завтраками| Bed and breakfast'!AZ13*0.9</f>
        <v>15120</v>
      </c>
      <c r="AH12" s="44">
        <f>'C завтраками| Bed and breakfast'!BA13*0.9</f>
        <v>14040</v>
      </c>
    </row>
    <row r="13" spans="1:34" x14ac:dyDescent="0.2">
      <c r="A13" s="19">
        <v>2</v>
      </c>
      <c r="B13" s="44">
        <f>'C завтраками| Bed and breakfast'!U14*0.9</f>
        <v>12510</v>
      </c>
      <c r="C13" s="44">
        <f>'C завтраками| Bed and breakfast'!V14*0.9</f>
        <v>15660</v>
      </c>
      <c r="D13" s="44">
        <f>'C завтраками| Bed and breakfast'!W14*0.9</f>
        <v>13770</v>
      </c>
      <c r="E13" s="44">
        <f>'C завтраками| Bed and breakfast'!X14*0.9</f>
        <v>14400</v>
      </c>
      <c r="F13" s="44">
        <f>'C завтраками| Bed and breakfast'!Y14*0.9</f>
        <v>17820</v>
      </c>
      <c r="G13" s="44">
        <f>'C завтраками| Bed and breakfast'!Z14*0.9</f>
        <v>14400</v>
      </c>
      <c r="H13" s="44">
        <f>'C завтраками| Bed and breakfast'!AA14*0.9</f>
        <v>14400</v>
      </c>
      <c r="I13" s="44">
        <f>'C завтраками| Bed and breakfast'!AB14*0.9</f>
        <v>14400</v>
      </c>
      <c r="J13" s="44">
        <f>'C завтраками| Bed and breakfast'!AC14*0.9</f>
        <v>16740</v>
      </c>
      <c r="K13" s="44">
        <f>'C завтраками| Bed and breakfast'!AD14*0.9</f>
        <v>15660</v>
      </c>
      <c r="L13" s="44">
        <f>'C завтраками| Bed and breakfast'!AE14*0.9</f>
        <v>16740</v>
      </c>
      <c r="M13" s="44">
        <f>'C завтраками| Bed and breakfast'!AF14*0.9</f>
        <v>15660</v>
      </c>
      <c r="N13" s="44">
        <f>'C завтраками| Bed and breakfast'!AG14*0.9</f>
        <v>15660</v>
      </c>
      <c r="O13" s="44">
        <f>'C завтраками| Bed and breakfast'!AH14*0.9</f>
        <v>14400</v>
      </c>
      <c r="P13" s="44">
        <f>'C завтраками| Bed and breakfast'!AI14*0.9</f>
        <v>15660</v>
      </c>
      <c r="Q13" s="44">
        <f>'C завтраками| Bed and breakfast'!AJ14*0.9</f>
        <v>16740</v>
      </c>
      <c r="R13" s="44">
        <f>'C завтраками| Bed and breakfast'!AK14*0.9</f>
        <v>15660</v>
      </c>
      <c r="S13" s="44">
        <f>'C завтраками| Bed and breakfast'!AL14*0.9</f>
        <v>16740</v>
      </c>
      <c r="T13" s="44">
        <f>'C завтраками| Bed and breakfast'!AM14*0.9</f>
        <v>15660</v>
      </c>
      <c r="U13" s="44">
        <f>'C завтраками| Bed and breakfast'!AN14*0.9</f>
        <v>16740</v>
      </c>
      <c r="V13" s="44">
        <f>'C завтраками| Bed and breakfast'!AO14*0.9</f>
        <v>16740</v>
      </c>
      <c r="W13" s="44">
        <f>'C завтраками| Bed and breakfast'!AP14*0.9</f>
        <v>16740</v>
      </c>
      <c r="X13" s="44">
        <f>'C завтраками| Bed and breakfast'!AQ14*0.9</f>
        <v>15660</v>
      </c>
      <c r="Y13" s="44">
        <f>'C завтраками| Bed and breakfast'!AR14*0.9</f>
        <v>16740</v>
      </c>
      <c r="Z13" s="44">
        <f>'C завтраками| Bed and breakfast'!AS14*0.9</f>
        <v>15660</v>
      </c>
      <c r="AA13" s="44">
        <f>'C завтраками| Bed and breakfast'!AT14*0.9</f>
        <v>16740</v>
      </c>
      <c r="AB13" s="44">
        <f>'C завтраками| Bed and breakfast'!AU14*0.9</f>
        <v>15660</v>
      </c>
      <c r="AC13" s="44">
        <f>'C завтраками| Bed and breakfast'!AV14*0.9</f>
        <v>16740</v>
      </c>
      <c r="AD13" s="44">
        <f>'C завтраками| Bed and breakfast'!AW14*0.9</f>
        <v>15660</v>
      </c>
      <c r="AE13" s="44">
        <f>'C завтраками| Bed and breakfast'!AX14*0.9</f>
        <v>16740</v>
      </c>
      <c r="AF13" s="44">
        <f>'C завтраками| Bed and breakfast'!AY14*0.9</f>
        <v>15660</v>
      </c>
      <c r="AG13" s="44">
        <f>'C завтраками| Bed and breakfast'!AZ14*0.9</f>
        <v>16740</v>
      </c>
      <c r="AH13" s="44">
        <f>'C завтраками| Bed and breakfast'!BA14*0.9</f>
        <v>15660</v>
      </c>
    </row>
    <row r="14" spans="1:34" x14ac:dyDescent="0.2">
      <c r="A14" s="17" t="s">
        <v>4</v>
      </c>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row>
    <row r="15" spans="1:34" x14ac:dyDescent="0.2">
      <c r="A15" s="19">
        <v>1</v>
      </c>
      <c r="B15" s="44">
        <f>'C завтраками| Bed and breakfast'!U16*0.9</f>
        <v>11790</v>
      </c>
      <c r="C15" s="44">
        <f>'C завтраками| Bed and breakfast'!V16*0.9</f>
        <v>14940</v>
      </c>
      <c r="D15" s="44">
        <f>'C завтраками| Bed and breakfast'!W16*0.9</f>
        <v>13050</v>
      </c>
      <c r="E15" s="44">
        <f>'C завтраками| Bed and breakfast'!X16*0.9</f>
        <v>13680</v>
      </c>
      <c r="F15" s="44">
        <f>'C завтраками| Bed and breakfast'!Y16*0.9</f>
        <v>17100</v>
      </c>
      <c r="G15" s="44">
        <f>'C завтраками| Bed and breakfast'!Z16*0.9</f>
        <v>13680</v>
      </c>
      <c r="H15" s="44">
        <f>'C завтраками| Bed and breakfast'!AA16*0.9</f>
        <v>13680</v>
      </c>
      <c r="I15" s="44">
        <f>'C завтраками| Bed and breakfast'!AB16*0.9</f>
        <v>13680</v>
      </c>
      <c r="J15" s="44">
        <f>'C завтраками| Bed and breakfast'!AC16*0.9</f>
        <v>16020</v>
      </c>
      <c r="K15" s="44">
        <f>'C завтраками| Bed and breakfast'!AD16*0.9</f>
        <v>14940</v>
      </c>
      <c r="L15" s="44">
        <f>'C завтраками| Bed and breakfast'!AE16*0.9</f>
        <v>16020</v>
      </c>
      <c r="M15" s="44">
        <f>'C завтраками| Bed and breakfast'!AF16*0.9</f>
        <v>14940</v>
      </c>
      <c r="N15" s="44">
        <f>'C завтраками| Bed and breakfast'!AG16*0.9</f>
        <v>14940</v>
      </c>
      <c r="O15" s="44">
        <f>'C завтраками| Bed and breakfast'!AH16*0.9</f>
        <v>13680</v>
      </c>
      <c r="P15" s="44">
        <f>'C завтраками| Bed and breakfast'!AI16*0.9</f>
        <v>14940</v>
      </c>
      <c r="Q15" s="44">
        <f>'C завтраками| Bed and breakfast'!AJ16*0.9</f>
        <v>16020</v>
      </c>
      <c r="R15" s="44">
        <f>'C завтраками| Bed and breakfast'!AK16*0.9</f>
        <v>14940</v>
      </c>
      <c r="S15" s="44">
        <f>'C завтраками| Bed and breakfast'!AL16*0.9</f>
        <v>16020</v>
      </c>
      <c r="T15" s="44">
        <f>'C завтраками| Bed and breakfast'!AM16*0.9</f>
        <v>14940</v>
      </c>
      <c r="U15" s="44">
        <f>'C завтраками| Bed and breakfast'!AN16*0.9</f>
        <v>16020</v>
      </c>
      <c r="V15" s="44">
        <f>'C завтраками| Bed and breakfast'!AO16*0.9</f>
        <v>16020</v>
      </c>
      <c r="W15" s="44">
        <f>'C завтраками| Bed and breakfast'!AP16*0.9</f>
        <v>16020</v>
      </c>
      <c r="X15" s="44">
        <f>'C завтраками| Bed and breakfast'!AQ16*0.9</f>
        <v>14940</v>
      </c>
      <c r="Y15" s="44">
        <f>'C завтраками| Bed and breakfast'!AR16*0.9</f>
        <v>16020</v>
      </c>
      <c r="Z15" s="44">
        <f>'C завтраками| Bed and breakfast'!AS16*0.9</f>
        <v>14940</v>
      </c>
      <c r="AA15" s="44">
        <f>'C завтраками| Bed and breakfast'!AT16*0.9</f>
        <v>16020</v>
      </c>
      <c r="AB15" s="44">
        <f>'C завтраками| Bed and breakfast'!AU16*0.9</f>
        <v>14940</v>
      </c>
      <c r="AC15" s="44">
        <f>'C завтраками| Bed and breakfast'!AV16*0.9</f>
        <v>16020</v>
      </c>
      <c r="AD15" s="44">
        <f>'C завтраками| Bed and breakfast'!AW16*0.9</f>
        <v>14940</v>
      </c>
      <c r="AE15" s="44">
        <f>'C завтраками| Bed and breakfast'!AX16*0.9</f>
        <v>16020</v>
      </c>
      <c r="AF15" s="44">
        <f>'C завтраками| Bed and breakfast'!AY16*0.9</f>
        <v>14940</v>
      </c>
      <c r="AG15" s="44">
        <f>'C завтраками| Bed and breakfast'!AZ16*0.9</f>
        <v>16020</v>
      </c>
      <c r="AH15" s="44">
        <f>'C завтраками| Bed and breakfast'!BA16*0.9</f>
        <v>14940</v>
      </c>
    </row>
    <row r="16" spans="1:34" x14ac:dyDescent="0.2">
      <c r="A16" s="19">
        <v>2</v>
      </c>
      <c r="B16" s="44">
        <f>'C завтраками| Bed and breakfast'!U17*0.9</f>
        <v>13410</v>
      </c>
      <c r="C16" s="44">
        <f>'C завтраками| Bed and breakfast'!V17*0.9</f>
        <v>16560</v>
      </c>
      <c r="D16" s="44">
        <f>'C завтраками| Bed and breakfast'!W17*0.9</f>
        <v>14670</v>
      </c>
      <c r="E16" s="44">
        <f>'C завтраками| Bed and breakfast'!X17*0.9</f>
        <v>15300</v>
      </c>
      <c r="F16" s="44">
        <f>'C завтраками| Bed and breakfast'!Y17*0.9</f>
        <v>18720</v>
      </c>
      <c r="G16" s="44">
        <f>'C завтраками| Bed and breakfast'!Z17*0.9</f>
        <v>15300</v>
      </c>
      <c r="H16" s="44">
        <f>'C завтраками| Bed and breakfast'!AA17*0.9</f>
        <v>15300</v>
      </c>
      <c r="I16" s="44">
        <f>'C завтраками| Bed and breakfast'!AB17*0.9</f>
        <v>15300</v>
      </c>
      <c r="J16" s="44">
        <f>'C завтраками| Bed and breakfast'!AC17*0.9</f>
        <v>17640</v>
      </c>
      <c r="K16" s="44">
        <f>'C завтраками| Bed and breakfast'!AD17*0.9</f>
        <v>16560</v>
      </c>
      <c r="L16" s="44">
        <f>'C завтраками| Bed and breakfast'!AE17*0.9</f>
        <v>17640</v>
      </c>
      <c r="M16" s="44">
        <f>'C завтраками| Bed and breakfast'!AF17*0.9</f>
        <v>16560</v>
      </c>
      <c r="N16" s="44">
        <f>'C завтраками| Bed and breakfast'!AG17*0.9</f>
        <v>16560</v>
      </c>
      <c r="O16" s="44">
        <f>'C завтраками| Bed and breakfast'!AH17*0.9</f>
        <v>15300</v>
      </c>
      <c r="P16" s="44">
        <f>'C завтраками| Bed and breakfast'!AI17*0.9</f>
        <v>16560</v>
      </c>
      <c r="Q16" s="44">
        <f>'C завтраками| Bed and breakfast'!AJ17*0.9</f>
        <v>17640</v>
      </c>
      <c r="R16" s="44">
        <f>'C завтраками| Bed and breakfast'!AK17*0.9</f>
        <v>16560</v>
      </c>
      <c r="S16" s="44">
        <f>'C завтраками| Bed and breakfast'!AL17*0.9</f>
        <v>17640</v>
      </c>
      <c r="T16" s="44">
        <f>'C завтраками| Bed and breakfast'!AM17*0.9</f>
        <v>16560</v>
      </c>
      <c r="U16" s="44">
        <f>'C завтраками| Bed and breakfast'!AN17*0.9</f>
        <v>17640</v>
      </c>
      <c r="V16" s="44">
        <f>'C завтраками| Bed and breakfast'!AO17*0.9</f>
        <v>17640</v>
      </c>
      <c r="W16" s="44">
        <f>'C завтраками| Bed and breakfast'!AP17*0.9</f>
        <v>17640</v>
      </c>
      <c r="X16" s="44">
        <f>'C завтраками| Bed and breakfast'!AQ17*0.9</f>
        <v>16560</v>
      </c>
      <c r="Y16" s="44">
        <f>'C завтраками| Bed and breakfast'!AR17*0.9</f>
        <v>17640</v>
      </c>
      <c r="Z16" s="44">
        <f>'C завтраками| Bed and breakfast'!AS17*0.9</f>
        <v>16560</v>
      </c>
      <c r="AA16" s="44">
        <f>'C завтраками| Bed and breakfast'!AT17*0.9</f>
        <v>17640</v>
      </c>
      <c r="AB16" s="44">
        <f>'C завтраками| Bed and breakfast'!AU17*0.9</f>
        <v>16560</v>
      </c>
      <c r="AC16" s="44">
        <f>'C завтраками| Bed and breakfast'!AV17*0.9</f>
        <v>17640</v>
      </c>
      <c r="AD16" s="44">
        <f>'C завтраками| Bed and breakfast'!AW17*0.9</f>
        <v>16560</v>
      </c>
      <c r="AE16" s="44">
        <f>'C завтраками| Bed and breakfast'!AX17*0.9</f>
        <v>17640</v>
      </c>
      <c r="AF16" s="44">
        <f>'C завтраками| Bed and breakfast'!AY17*0.9</f>
        <v>16560</v>
      </c>
      <c r="AG16" s="44">
        <f>'C завтраками| Bed and breakfast'!AZ17*0.9</f>
        <v>17640</v>
      </c>
      <c r="AH16" s="44">
        <f>'C завтраками| Bed and breakfast'!BA17*0.9</f>
        <v>16560</v>
      </c>
    </row>
    <row r="17" spans="1:34" x14ac:dyDescent="0.2">
      <c r="A17" s="17" t="s">
        <v>152</v>
      </c>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row>
    <row r="18" spans="1:34" x14ac:dyDescent="0.2">
      <c r="A18" s="19">
        <v>1</v>
      </c>
      <c r="B18" s="44">
        <f>'C завтраками| Bed and breakfast'!U19*0.9</f>
        <v>12690</v>
      </c>
      <c r="C18" s="44">
        <f>'C завтраками| Bed and breakfast'!V19*0.9</f>
        <v>15840</v>
      </c>
      <c r="D18" s="44">
        <f>'C завтраками| Bed and breakfast'!W19*0.9</f>
        <v>13950</v>
      </c>
      <c r="E18" s="44">
        <f>'C завтраками| Bed and breakfast'!X19*0.9</f>
        <v>14580</v>
      </c>
      <c r="F18" s="44">
        <f>'C завтраками| Bed and breakfast'!Y19*0.9</f>
        <v>18000</v>
      </c>
      <c r="G18" s="44">
        <f>'C завтраками| Bed and breakfast'!Z19*0.9</f>
        <v>14580</v>
      </c>
      <c r="H18" s="44">
        <f>'C завтраками| Bed and breakfast'!AA19*0.9</f>
        <v>14580</v>
      </c>
      <c r="I18" s="44">
        <f>'C завтраками| Bed and breakfast'!AB19*0.9</f>
        <v>14580</v>
      </c>
      <c r="J18" s="44">
        <f>'C завтраками| Bed and breakfast'!AC19*0.9</f>
        <v>16920</v>
      </c>
      <c r="K18" s="44">
        <f>'C завтраками| Bed and breakfast'!AD19*0.9</f>
        <v>15840</v>
      </c>
      <c r="L18" s="44">
        <f>'C завтраками| Bed and breakfast'!AE19*0.9</f>
        <v>16920</v>
      </c>
      <c r="M18" s="44">
        <f>'C завтраками| Bed and breakfast'!AF19*0.9</f>
        <v>15840</v>
      </c>
      <c r="N18" s="44">
        <f>'C завтраками| Bed and breakfast'!AG19*0.9</f>
        <v>15840</v>
      </c>
      <c r="O18" s="44">
        <f>'C завтраками| Bed and breakfast'!AH19*0.9</f>
        <v>14580</v>
      </c>
      <c r="P18" s="44">
        <f>'C завтраками| Bed and breakfast'!AI19*0.9</f>
        <v>15840</v>
      </c>
      <c r="Q18" s="44">
        <f>'C завтраками| Bed and breakfast'!AJ19*0.9</f>
        <v>16920</v>
      </c>
      <c r="R18" s="44">
        <f>'C завтраками| Bed and breakfast'!AK19*0.9</f>
        <v>15840</v>
      </c>
      <c r="S18" s="44">
        <f>'C завтраками| Bed and breakfast'!AL19*0.9</f>
        <v>16920</v>
      </c>
      <c r="T18" s="44">
        <f>'C завтраками| Bed and breakfast'!AM19*0.9</f>
        <v>15840</v>
      </c>
      <c r="U18" s="44">
        <f>'C завтраками| Bed and breakfast'!AN19*0.9</f>
        <v>16920</v>
      </c>
      <c r="V18" s="44">
        <f>'C завтраками| Bed and breakfast'!AO19*0.9</f>
        <v>16920</v>
      </c>
      <c r="W18" s="44">
        <f>'C завтраками| Bed and breakfast'!AP19*0.9</f>
        <v>16920</v>
      </c>
      <c r="X18" s="44">
        <f>'C завтраками| Bed and breakfast'!AQ19*0.9</f>
        <v>15840</v>
      </c>
      <c r="Y18" s="44">
        <f>'C завтраками| Bed and breakfast'!AR19*0.9</f>
        <v>16920</v>
      </c>
      <c r="Z18" s="44">
        <f>'C завтраками| Bed and breakfast'!AS19*0.9</f>
        <v>15840</v>
      </c>
      <c r="AA18" s="44">
        <f>'C завтраками| Bed and breakfast'!AT19*0.9</f>
        <v>16920</v>
      </c>
      <c r="AB18" s="44">
        <f>'C завтраками| Bed and breakfast'!AU19*0.9</f>
        <v>15840</v>
      </c>
      <c r="AC18" s="44">
        <f>'C завтраками| Bed and breakfast'!AV19*0.9</f>
        <v>16920</v>
      </c>
      <c r="AD18" s="44">
        <f>'C завтраками| Bed and breakfast'!AW19*0.9</f>
        <v>15840</v>
      </c>
      <c r="AE18" s="44">
        <f>'C завтраками| Bed and breakfast'!AX19*0.9</f>
        <v>16920</v>
      </c>
      <c r="AF18" s="44">
        <f>'C завтраками| Bed and breakfast'!AY19*0.9</f>
        <v>15840</v>
      </c>
      <c r="AG18" s="44">
        <f>'C завтраками| Bed and breakfast'!AZ19*0.9</f>
        <v>16920</v>
      </c>
      <c r="AH18" s="44">
        <f>'C завтраками| Bed and breakfast'!BA19*0.9</f>
        <v>15840</v>
      </c>
    </row>
    <row r="19" spans="1:34" x14ac:dyDescent="0.2">
      <c r="A19" s="19">
        <v>2</v>
      </c>
      <c r="B19" s="44">
        <f>'C завтраками| Bed and breakfast'!U20*0.9</f>
        <v>14310</v>
      </c>
      <c r="C19" s="44">
        <f>'C завтраками| Bed and breakfast'!V20*0.9</f>
        <v>17460</v>
      </c>
      <c r="D19" s="44">
        <f>'C завтраками| Bed and breakfast'!W20*0.9</f>
        <v>15570</v>
      </c>
      <c r="E19" s="44">
        <f>'C завтраками| Bed and breakfast'!X20*0.9</f>
        <v>16200</v>
      </c>
      <c r="F19" s="44">
        <f>'C завтраками| Bed and breakfast'!Y20*0.9</f>
        <v>19620</v>
      </c>
      <c r="G19" s="44">
        <f>'C завтраками| Bed and breakfast'!Z20*0.9</f>
        <v>16200</v>
      </c>
      <c r="H19" s="44">
        <f>'C завтраками| Bed and breakfast'!AA20*0.9</f>
        <v>16200</v>
      </c>
      <c r="I19" s="44">
        <f>'C завтраками| Bed and breakfast'!AB20*0.9</f>
        <v>16200</v>
      </c>
      <c r="J19" s="44">
        <f>'C завтраками| Bed and breakfast'!AC20*0.9</f>
        <v>18540</v>
      </c>
      <c r="K19" s="44">
        <f>'C завтраками| Bed and breakfast'!AD20*0.9</f>
        <v>17460</v>
      </c>
      <c r="L19" s="44">
        <f>'C завтраками| Bed and breakfast'!AE20*0.9</f>
        <v>18540</v>
      </c>
      <c r="M19" s="44">
        <f>'C завтраками| Bed and breakfast'!AF20*0.9</f>
        <v>17460</v>
      </c>
      <c r="N19" s="44">
        <f>'C завтраками| Bed and breakfast'!AG20*0.9</f>
        <v>17460</v>
      </c>
      <c r="O19" s="44">
        <f>'C завтраками| Bed and breakfast'!AH20*0.9</f>
        <v>16200</v>
      </c>
      <c r="P19" s="44">
        <f>'C завтраками| Bed and breakfast'!AI20*0.9</f>
        <v>17460</v>
      </c>
      <c r="Q19" s="44">
        <f>'C завтраками| Bed and breakfast'!AJ20*0.9</f>
        <v>18540</v>
      </c>
      <c r="R19" s="44">
        <f>'C завтраками| Bed and breakfast'!AK20*0.9</f>
        <v>17460</v>
      </c>
      <c r="S19" s="44">
        <f>'C завтраками| Bed and breakfast'!AL20*0.9</f>
        <v>18540</v>
      </c>
      <c r="T19" s="44">
        <f>'C завтраками| Bed and breakfast'!AM20*0.9</f>
        <v>17460</v>
      </c>
      <c r="U19" s="44">
        <f>'C завтраками| Bed and breakfast'!AN20*0.9</f>
        <v>18540</v>
      </c>
      <c r="V19" s="44">
        <f>'C завтраками| Bed and breakfast'!AO20*0.9</f>
        <v>18540</v>
      </c>
      <c r="W19" s="44">
        <f>'C завтраками| Bed and breakfast'!AP20*0.9</f>
        <v>18540</v>
      </c>
      <c r="X19" s="44">
        <f>'C завтраками| Bed and breakfast'!AQ20*0.9</f>
        <v>17460</v>
      </c>
      <c r="Y19" s="44">
        <f>'C завтраками| Bed and breakfast'!AR20*0.9</f>
        <v>18540</v>
      </c>
      <c r="Z19" s="44">
        <f>'C завтраками| Bed and breakfast'!AS20*0.9</f>
        <v>17460</v>
      </c>
      <c r="AA19" s="44">
        <f>'C завтраками| Bed and breakfast'!AT20*0.9</f>
        <v>18540</v>
      </c>
      <c r="AB19" s="44">
        <f>'C завтраками| Bed and breakfast'!AU20*0.9</f>
        <v>17460</v>
      </c>
      <c r="AC19" s="44">
        <f>'C завтраками| Bed and breakfast'!AV20*0.9</f>
        <v>18540</v>
      </c>
      <c r="AD19" s="44">
        <f>'C завтраками| Bed and breakfast'!AW20*0.9</f>
        <v>17460</v>
      </c>
      <c r="AE19" s="44">
        <f>'C завтраками| Bed and breakfast'!AX20*0.9</f>
        <v>18540</v>
      </c>
      <c r="AF19" s="44">
        <f>'C завтраками| Bed and breakfast'!AY20*0.9</f>
        <v>17460</v>
      </c>
      <c r="AG19" s="44">
        <f>'C завтраками| Bed and breakfast'!AZ20*0.9</f>
        <v>18540</v>
      </c>
      <c r="AH19" s="44">
        <f>'C завтраками| Bed and breakfast'!BA20*0.9</f>
        <v>17460</v>
      </c>
    </row>
    <row r="20" spans="1:34" x14ac:dyDescent="0.2">
      <c r="A20" s="17" t="s">
        <v>5</v>
      </c>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row>
    <row r="21" spans="1:34" x14ac:dyDescent="0.2">
      <c r="A21" s="19">
        <v>1</v>
      </c>
      <c r="B21" s="44">
        <f>'C завтраками| Bed and breakfast'!U22*0.9</f>
        <v>18090</v>
      </c>
      <c r="C21" s="44">
        <f>'C завтраками| Bed and breakfast'!V22*0.9</f>
        <v>21240</v>
      </c>
      <c r="D21" s="44">
        <f>'C завтраками| Bed and breakfast'!W22*0.9</f>
        <v>19350</v>
      </c>
      <c r="E21" s="44">
        <f>'C завтраками| Bed and breakfast'!X22*0.9</f>
        <v>19980</v>
      </c>
      <c r="F21" s="44">
        <f>'C завтраками| Bed and breakfast'!Y22*0.9</f>
        <v>23400</v>
      </c>
      <c r="G21" s="44">
        <f>'C завтраками| Bed and breakfast'!Z22*0.9</f>
        <v>19980</v>
      </c>
      <c r="H21" s="44">
        <f>'C завтраками| Bed and breakfast'!AA22*0.9</f>
        <v>19980</v>
      </c>
      <c r="I21" s="44">
        <f>'C завтраками| Bed and breakfast'!AB22*0.9</f>
        <v>19980</v>
      </c>
      <c r="J21" s="44">
        <f>'C завтраками| Bed and breakfast'!AC22*0.9</f>
        <v>22320</v>
      </c>
      <c r="K21" s="44">
        <f>'C завтраками| Bed and breakfast'!AD22*0.9</f>
        <v>21240</v>
      </c>
      <c r="L21" s="44">
        <f>'C завтраками| Bed and breakfast'!AE22*0.9</f>
        <v>22320</v>
      </c>
      <c r="M21" s="44">
        <f>'C завтраками| Bed and breakfast'!AF22*0.9</f>
        <v>21240</v>
      </c>
      <c r="N21" s="44">
        <f>'C завтраками| Bed and breakfast'!AG22*0.9</f>
        <v>21240</v>
      </c>
      <c r="O21" s="44">
        <f>'C завтраками| Bed and breakfast'!AH22*0.9</f>
        <v>19980</v>
      </c>
      <c r="P21" s="44">
        <f>'C завтраками| Bed and breakfast'!AI22*0.9</f>
        <v>21240</v>
      </c>
      <c r="Q21" s="44">
        <f>'C завтраками| Bed and breakfast'!AJ22*0.9</f>
        <v>22320</v>
      </c>
      <c r="R21" s="44">
        <f>'C завтраками| Bed and breakfast'!AK22*0.9</f>
        <v>21240</v>
      </c>
      <c r="S21" s="44">
        <f>'C завтраками| Bed and breakfast'!AL22*0.9</f>
        <v>22320</v>
      </c>
      <c r="T21" s="44">
        <f>'C завтраками| Bed and breakfast'!AM22*0.9</f>
        <v>21240</v>
      </c>
      <c r="U21" s="44">
        <f>'C завтраками| Bed and breakfast'!AN22*0.9</f>
        <v>22320</v>
      </c>
      <c r="V21" s="44">
        <f>'C завтраками| Bed and breakfast'!AO22*0.9</f>
        <v>22320</v>
      </c>
      <c r="W21" s="44">
        <f>'C завтраками| Bed and breakfast'!AP22*0.9</f>
        <v>22320</v>
      </c>
      <c r="X21" s="44">
        <f>'C завтраками| Bed and breakfast'!AQ22*0.9</f>
        <v>21240</v>
      </c>
      <c r="Y21" s="44">
        <f>'C завтраками| Bed and breakfast'!AR22*0.9</f>
        <v>22320</v>
      </c>
      <c r="Z21" s="44">
        <f>'C завтраками| Bed and breakfast'!AS22*0.9</f>
        <v>21240</v>
      </c>
      <c r="AA21" s="44">
        <f>'C завтраками| Bed and breakfast'!AT22*0.9</f>
        <v>22320</v>
      </c>
      <c r="AB21" s="44">
        <f>'C завтраками| Bed and breakfast'!AU22*0.9</f>
        <v>21240</v>
      </c>
      <c r="AC21" s="44">
        <f>'C завтраками| Bed and breakfast'!AV22*0.9</f>
        <v>22320</v>
      </c>
      <c r="AD21" s="44">
        <f>'C завтраками| Bed and breakfast'!AW22*0.9</f>
        <v>21240</v>
      </c>
      <c r="AE21" s="44">
        <f>'C завтраками| Bed and breakfast'!AX22*0.9</f>
        <v>22320</v>
      </c>
      <c r="AF21" s="44">
        <f>'C завтраками| Bed and breakfast'!AY22*0.9</f>
        <v>21240</v>
      </c>
      <c r="AG21" s="44">
        <f>'C завтраками| Bed and breakfast'!AZ22*0.9</f>
        <v>22320</v>
      </c>
      <c r="AH21" s="44">
        <f>'C завтраками| Bed and breakfast'!BA22*0.9</f>
        <v>21240</v>
      </c>
    </row>
    <row r="22" spans="1:34" x14ac:dyDescent="0.2">
      <c r="A22" s="19">
        <v>2</v>
      </c>
      <c r="B22" s="44">
        <f>'C завтраками| Bed and breakfast'!U23*0.9</f>
        <v>19710</v>
      </c>
      <c r="C22" s="44">
        <f>'C завтраками| Bed and breakfast'!V23*0.9</f>
        <v>22860</v>
      </c>
      <c r="D22" s="44">
        <f>'C завтраками| Bed and breakfast'!W23*0.9</f>
        <v>20970</v>
      </c>
      <c r="E22" s="44">
        <f>'C завтраками| Bed and breakfast'!X23*0.9</f>
        <v>21600</v>
      </c>
      <c r="F22" s="44">
        <f>'C завтраками| Bed and breakfast'!Y23*0.9</f>
        <v>25020</v>
      </c>
      <c r="G22" s="44">
        <f>'C завтраками| Bed and breakfast'!Z23*0.9</f>
        <v>21600</v>
      </c>
      <c r="H22" s="44">
        <f>'C завтраками| Bed and breakfast'!AA23*0.9</f>
        <v>21600</v>
      </c>
      <c r="I22" s="44">
        <f>'C завтраками| Bed and breakfast'!AB23*0.9</f>
        <v>21600</v>
      </c>
      <c r="J22" s="44">
        <f>'C завтраками| Bed and breakfast'!AC23*0.9</f>
        <v>23940</v>
      </c>
      <c r="K22" s="44">
        <f>'C завтраками| Bed and breakfast'!AD23*0.9</f>
        <v>22860</v>
      </c>
      <c r="L22" s="44">
        <f>'C завтраками| Bed and breakfast'!AE23*0.9</f>
        <v>23940</v>
      </c>
      <c r="M22" s="44">
        <f>'C завтраками| Bed and breakfast'!AF23*0.9</f>
        <v>22860</v>
      </c>
      <c r="N22" s="44">
        <f>'C завтраками| Bed and breakfast'!AG23*0.9</f>
        <v>22860</v>
      </c>
      <c r="O22" s="44">
        <f>'C завтраками| Bed and breakfast'!AH23*0.9</f>
        <v>21600</v>
      </c>
      <c r="P22" s="44">
        <f>'C завтраками| Bed and breakfast'!AI23*0.9</f>
        <v>22860</v>
      </c>
      <c r="Q22" s="44">
        <f>'C завтраками| Bed and breakfast'!AJ23*0.9</f>
        <v>23940</v>
      </c>
      <c r="R22" s="44">
        <f>'C завтраками| Bed and breakfast'!AK23*0.9</f>
        <v>22860</v>
      </c>
      <c r="S22" s="44">
        <f>'C завтраками| Bed and breakfast'!AL23*0.9</f>
        <v>23940</v>
      </c>
      <c r="T22" s="44">
        <f>'C завтраками| Bed and breakfast'!AM23*0.9</f>
        <v>22860</v>
      </c>
      <c r="U22" s="44">
        <f>'C завтраками| Bed and breakfast'!AN23*0.9</f>
        <v>23940</v>
      </c>
      <c r="V22" s="44">
        <f>'C завтраками| Bed and breakfast'!AO23*0.9</f>
        <v>23940</v>
      </c>
      <c r="W22" s="44">
        <f>'C завтраками| Bed and breakfast'!AP23*0.9</f>
        <v>23940</v>
      </c>
      <c r="X22" s="44">
        <f>'C завтраками| Bed and breakfast'!AQ23*0.9</f>
        <v>22860</v>
      </c>
      <c r="Y22" s="44">
        <f>'C завтраками| Bed and breakfast'!AR23*0.9</f>
        <v>23940</v>
      </c>
      <c r="Z22" s="44">
        <f>'C завтраками| Bed and breakfast'!AS23*0.9</f>
        <v>22860</v>
      </c>
      <c r="AA22" s="44">
        <f>'C завтраками| Bed and breakfast'!AT23*0.9</f>
        <v>23940</v>
      </c>
      <c r="AB22" s="44">
        <f>'C завтраками| Bed and breakfast'!AU23*0.9</f>
        <v>22860</v>
      </c>
      <c r="AC22" s="44">
        <f>'C завтраками| Bed and breakfast'!AV23*0.9</f>
        <v>23940</v>
      </c>
      <c r="AD22" s="44">
        <f>'C завтраками| Bed and breakfast'!AW23*0.9</f>
        <v>22860</v>
      </c>
      <c r="AE22" s="44">
        <f>'C завтраками| Bed and breakfast'!AX23*0.9</f>
        <v>23940</v>
      </c>
      <c r="AF22" s="44">
        <f>'C завтраками| Bed and breakfast'!AY23*0.9</f>
        <v>22860</v>
      </c>
      <c r="AG22" s="44">
        <f>'C завтраками| Bed and breakfast'!AZ23*0.9</f>
        <v>23940</v>
      </c>
      <c r="AH22" s="44">
        <f>'C завтраками| Bed and breakfast'!BA23*0.9</f>
        <v>22860</v>
      </c>
    </row>
    <row r="23" spans="1:34" x14ac:dyDescent="0.2">
      <c r="A23" s="17" t="s">
        <v>6</v>
      </c>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row>
    <row r="24" spans="1:34" x14ac:dyDescent="0.2">
      <c r="A24" s="19" t="s">
        <v>1</v>
      </c>
      <c r="B24" s="44">
        <f>'C завтраками| Bed and breakfast'!U25*0.9</f>
        <v>135000</v>
      </c>
      <c r="C24" s="44">
        <f>'C завтраками| Bed and breakfast'!V25*0.9</f>
        <v>135000</v>
      </c>
      <c r="D24" s="44">
        <f>'C завтраками| Bed and breakfast'!W25*0.9</f>
        <v>135000</v>
      </c>
      <c r="E24" s="44">
        <f>'C завтраками| Bed and breakfast'!X25*0.9</f>
        <v>135000</v>
      </c>
      <c r="F24" s="44">
        <f>'C завтраками| Bed and breakfast'!Y25*0.9</f>
        <v>135000</v>
      </c>
      <c r="G24" s="44">
        <f>'C завтраками| Bed and breakfast'!Z25*0.9</f>
        <v>135000</v>
      </c>
      <c r="H24" s="44">
        <f>'C завтраками| Bed and breakfast'!AA25*0.9</f>
        <v>135000</v>
      </c>
      <c r="I24" s="44">
        <f>'C завтраками| Bed and breakfast'!AB25*0.9</f>
        <v>135000</v>
      </c>
      <c r="J24" s="44">
        <f>'C завтраками| Bed and breakfast'!AC25*0.9</f>
        <v>135000</v>
      </c>
      <c r="K24" s="44">
        <f>'C завтраками| Bed and breakfast'!AD25*0.9</f>
        <v>135000</v>
      </c>
      <c r="L24" s="44">
        <f>'C завтраками| Bed and breakfast'!AE25*0.9</f>
        <v>135000</v>
      </c>
      <c r="M24" s="44">
        <f>'C завтраками| Bed and breakfast'!AF25*0.9</f>
        <v>135000</v>
      </c>
      <c r="N24" s="44">
        <f>'C завтраками| Bed and breakfast'!AG25*0.9</f>
        <v>135000</v>
      </c>
      <c r="O24" s="44">
        <f>'C завтраками| Bed and breakfast'!AH25*0.9</f>
        <v>135000</v>
      </c>
      <c r="P24" s="44">
        <f>'C завтраками| Bed and breakfast'!AI25*0.9</f>
        <v>135000</v>
      </c>
      <c r="Q24" s="44">
        <f>'C завтраками| Bed and breakfast'!AJ25*0.9</f>
        <v>135000</v>
      </c>
      <c r="R24" s="44">
        <f>'C завтраками| Bed and breakfast'!AK25*0.9</f>
        <v>135000</v>
      </c>
      <c r="S24" s="44">
        <f>'C завтраками| Bed and breakfast'!AL25*0.9</f>
        <v>135000</v>
      </c>
      <c r="T24" s="44">
        <f>'C завтраками| Bed and breakfast'!AM25*0.9</f>
        <v>135000</v>
      </c>
      <c r="U24" s="44">
        <f>'C завтраками| Bed and breakfast'!AN25*0.9</f>
        <v>135000</v>
      </c>
      <c r="V24" s="44">
        <f>'C завтраками| Bed and breakfast'!AO25*0.9</f>
        <v>135000</v>
      </c>
      <c r="W24" s="44">
        <f>'C завтраками| Bed and breakfast'!AP25*0.9</f>
        <v>135000</v>
      </c>
      <c r="X24" s="44">
        <f>'C завтраками| Bed and breakfast'!AQ25*0.9</f>
        <v>135000</v>
      </c>
      <c r="Y24" s="44">
        <f>'C завтраками| Bed and breakfast'!AR25*0.9</f>
        <v>135000</v>
      </c>
      <c r="Z24" s="44">
        <f>'C завтраками| Bed and breakfast'!AS25*0.9</f>
        <v>135000</v>
      </c>
      <c r="AA24" s="44">
        <f>'C завтраками| Bed and breakfast'!AT25*0.9</f>
        <v>135000</v>
      </c>
      <c r="AB24" s="44">
        <f>'C завтраками| Bed and breakfast'!AU25*0.9</f>
        <v>135000</v>
      </c>
      <c r="AC24" s="44">
        <f>'C завтраками| Bed and breakfast'!AV25*0.9</f>
        <v>135000</v>
      </c>
      <c r="AD24" s="44">
        <f>'C завтраками| Bed and breakfast'!AW25*0.9</f>
        <v>135000</v>
      </c>
      <c r="AE24" s="44">
        <f>'C завтраками| Bed and breakfast'!AX25*0.9</f>
        <v>135000</v>
      </c>
      <c r="AF24" s="44">
        <f>'C завтраками| Bed and breakfast'!AY25*0.9</f>
        <v>135000</v>
      </c>
      <c r="AG24" s="44">
        <f>'C завтраками| Bed and breakfast'!AZ25*0.9</f>
        <v>135000</v>
      </c>
      <c r="AH24" s="44">
        <f>'C завтраками| Bed and breakfast'!BA25*0.9</f>
        <v>135000</v>
      </c>
    </row>
    <row r="25" spans="1:34" x14ac:dyDescent="0.2">
      <c r="A25" s="193"/>
    </row>
    <row r="26" spans="1:34" x14ac:dyDescent="0.2">
      <c r="A26" s="126" t="s">
        <v>60</v>
      </c>
    </row>
    <row r="27" spans="1:34" x14ac:dyDescent="0.2">
      <c r="A27" s="25"/>
      <c r="B27" s="24">
        <f t="shared" ref="B27:AH27" si="0">B3</f>
        <v>45444</v>
      </c>
      <c r="C27" s="24">
        <f t="shared" si="0"/>
        <v>45445</v>
      </c>
      <c r="D27" s="24">
        <f t="shared" si="0"/>
        <v>45453</v>
      </c>
      <c r="E27" s="24">
        <f t="shared" si="0"/>
        <v>45457</v>
      </c>
      <c r="F27" s="24">
        <f t="shared" si="0"/>
        <v>45460</v>
      </c>
      <c r="G27" s="24">
        <f t="shared" si="0"/>
        <v>45465</v>
      </c>
      <c r="H27" s="24">
        <f t="shared" si="0"/>
        <v>45466</v>
      </c>
      <c r="I27" s="24">
        <f t="shared" si="0"/>
        <v>45471</v>
      </c>
      <c r="J27" s="24">
        <f t="shared" si="0"/>
        <v>45474</v>
      </c>
      <c r="K27" s="24">
        <f t="shared" si="0"/>
        <v>45484</v>
      </c>
      <c r="L27" s="24">
        <f t="shared" si="0"/>
        <v>45489</v>
      </c>
      <c r="M27" s="24">
        <f t="shared" si="0"/>
        <v>45494</v>
      </c>
      <c r="N27" s="24">
        <f t="shared" si="0"/>
        <v>45499</v>
      </c>
      <c r="O27" s="24">
        <f t="shared" si="0"/>
        <v>45501</v>
      </c>
      <c r="P27" s="24">
        <f t="shared" si="0"/>
        <v>45505</v>
      </c>
      <c r="Q27" s="24">
        <f t="shared" si="0"/>
        <v>45506</v>
      </c>
      <c r="R27" s="24">
        <f t="shared" si="0"/>
        <v>45508</v>
      </c>
      <c r="S27" s="24">
        <f t="shared" si="0"/>
        <v>45513</v>
      </c>
      <c r="T27" s="24">
        <f t="shared" si="0"/>
        <v>45515</v>
      </c>
      <c r="U27" s="24">
        <f t="shared" si="0"/>
        <v>45520</v>
      </c>
      <c r="V27" s="24">
        <f t="shared" si="0"/>
        <v>45522</v>
      </c>
      <c r="W27" s="24">
        <f t="shared" si="0"/>
        <v>45527</v>
      </c>
      <c r="X27" s="24">
        <f t="shared" si="0"/>
        <v>45529</v>
      </c>
      <c r="Y27" s="24">
        <f t="shared" si="0"/>
        <v>45534</v>
      </c>
      <c r="Z27" s="24">
        <f t="shared" si="0"/>
        <v>45536</v>
      </c>
      <c r="AA27" s="24">
        <f t="shared" si="0"/>
        <v>45541</v>
      </c>
      <c r="AB27" s="24">
        <f t="shared" si="0"/>
        <v>45543</v>
      </c>
      <c r="AC27" s="24">
        <f t="shared" si="0"/>
        <v>45548</v>
      </c>
      <c r="AD27" s="24">
        <f t="shared" si="0"/>
        <v>45550</v>
      </c>
      <c r="AE27" s="24">
        <f t="shared" si="0"/>
        <v>45555</v>
      </c>
      <c r="AF27" s="24">
        <f t="shared" si="0"/>
        <v>45557</v>
      </c>
      <c r="AG27" s="24">
        <f t="shared" si="0"/>
        <v>45562</v>
      </c>
      <c r="AH27" s="24">
        <f t="shared" si="0"/>
        <v>45564</v>
      </c>
    </row>
    <row r="28" spans="1:34" x14ac:dyDescent="0.2">
      <c r="A28" s="10" t="s">
        <v>11</v>
      </c>
      <c r="B28" s="24">
        <f t="shared" ref="B28:AH28" si="1">B4</f>
        <v>45444</v>
      </c>
      <c r="C28" s="24">
        <f t="shared" si="1"/>
        <v>45452</v>
      </c>
      <c r="D28" s="24">
        <f t="shared" si="1"/>
        <v>45456</v>
      </c>
      <c r="E28" s="24">
        <f t="shared" si="1"/>
        <v>45459</v>
      </c>
      <c r="F28" s="24">
        <f t="shared" si="1"/>
        <v>45464</v>
      </c>
      <c r="G28" s="24">
        <f t="shared" si="1"/>
        <v>45465</v>
      </c>
      <c r="H28" s="24">
        <f t="shared" si="1"/>
        <v>45470</v>
      </c>
      <c r="I28" s="24">
        <f t="shared" si="1"/>
        <v>45473</v>
      </c>
      <c r="J28" s="24">
        <f t="shared" si="1"/>
        <v>45483</v>
      </c>
      <c r="K28" s="24">
        <f t="shared" si="1"/>
        <v>45488</v>
      </c>
      <c r="L28" s="24">
        <f t="shared" si="1"/>
        <v>45493</v>
      </c>
      <c r="M28" s="24">
        <f t="shared" si="1"/>
        <v>45498</v>
      </c>
      <c r="N28" s="24">
        <f t="shared" si="1"/>
        <v>45500</v>
      </c>
      <c r="O28" s="24">
        <f t="shared" si="1"/>
        <v>45504</v>
      </c>
      <c r="P28" s="24">
        <f t="shared" si="1"/>
        <v>45505</v>
      </c>
      <c r="Q28" s="24">
        <f t="shared" si="1"/>
        <v>45507</v>
      </c>
      <c r="R28" s="24">
        <f t="shared" si="1"/>
        <v>45512</v>
      </c>
      <c r="S28" s="24">
        <f t="shared" si="1"/>
        <v>45514</v>
      </c>
      <c r="T28" s="24">
        <f t="shared" si="1"/>
        <v>45519</v>
      </c>
      <c r="U28" s="24">
        <f t="shared" si="1"/>
        <v>45521</v>
      </c>
      <c r="V28" s="24">
        <f t="shared" si="1"/>
        <v>45526</v>
      </c>
      <c r="W28" s="24">
        <f t="shared" si="1"/>
        <v>45528</v>
      </c>
      <c r="X28" s="24">
        <f t="shared" si="1"/>
        <v>45533</v>
      </c>
      <c r="Y28" s="24">
        <f t="shared" si="1"/>
        <v>45535</v>
      </c>
      <c r="Z28" s="24">
        <f t="shared" si="1"/>
        <v>45540</v>
      </c>
      <c r="AA28" s="24">
        <f t="shared" si="1"/>
        <v>45542</v>
      </c>
      <c r="AB28" s="24">
        <f t="shared" si="1"/>
        <v>45547</v>
      </c>
      <c r="AC28" s="24">
        <f t="shared" si="1"/>
        <v>45549</v>
      </c>
      <c r="AD28" s="24">
        <f t="shared" si="1"/>
        <v>45554</v>
      </c>
      <c r="AE28" s="24">
        <f t="shared" si="1"/>
        <v>45556</v>
      </c>
      <c r="AF28" s="24">
        <f t="shared" si="1"/>
        <v>45561</v>
      </c>
      <c r="AG28" s="24">
        <f t="shared" si="1"/>
        <v>45563</v>
      </c>
      <c r="AH28" s="24">
        <f t="shared" si="1"/>
        <v>45565</v>
      </c>
    </row>
    <row r="29" spans="1:34" x14ac:dyDescent="0.2">
      <c r="A29" s="17" t="s">
        <v>149</v>
      </c>
    </row>
    <row r="30" spans="1:34" x14ac:dyDescent="0.2">
      <c r="A30" s="19">
        <v>1</v>
      </c>
      <c r="B30" s="44">
        <f t="shared" ref="B30:AH30" si="2">B6*0.9</f>
        <v>8181</v>
      </c>
      <c r="C30" s="44">
        <f t="shared" si="2"/>
        <v>11016</v>
      </c>
      <c r="D30" s="44">
        <f t="shared" si="2"/>
        <v>9315</v>
      </c>
      <c r="E30" s="44">
        <f t="shared" si="2"/>
        <v>9882</v>
      </c>
      <c r="F30" s="44">
        <f t="shared" si="2"/>
        <v>12960</v>
      </c>
      <c r="G30" s="44">
        <f t="shared" si="2"/>
        <v>9882</v>
      </c>
      <c r="H30" s="44">
        <f t="shared" si="2"/>
        <v>9882</v>
      </c>
      <c r="I30" s="44">
        <f t="shared" si="2"/>
        <v>9882</v>
      </c>
      <c r="J30" s="44">
        <f t="shared" si="2"/>
        <v>11988</v>
      </c>
      <c r="K30" s="44">
        <f t="shared" si="2"/>
        <v>11016</v>
      </c>
      <c r="L30" s="44">
        <f t="shared" si="2"/>
        <v>11988</v>
      </c>
      <c r="M30" s="44">
        <f t="shared" si="2"/>
        <v>11016</v>
      </c>
      <c r="N30" s="44">
        <f t="shared" si="2"/>
        <v>11016</v>
      </c>
      <c r="O30" s="44">
        <f t="shared" si="2"/>
        <v>9882</v>
      </c>
      <c r="P30" s="44">
        <f t="shared" si="2"/>
        <v>11016</v>
      </c>
      <c r="Q30" s="44">
        <f t="shared" si="2"/>
        <v>11988</v>
      </c>
      <c r="R30" s="44">
        <f t="shared" si="2"/>
        <v>11016</v>
      </c>
      <c r="S30" s="44">
        <f t="shared" si="2"/>
        <v>11988</v>
      </c>
      <c r="T30" s="44">
        <f t="shared" si="2"/>
        <v>11016</v>
      </c>
      <c r="U30" s="44">
        <f t="shared" si="2"/>
        <v>11988</v>
      </c>
      <c r="V30" s="44">
        <f t="shared" si="2"/>
        <v>11988</v>
      </c>
      <c r="W30" s="44">
        <f t="shared" si="2"/>
        <v>11988</v>
      </c>
      <c r="X30" s="44">
        <f t="shared" si="2"/>
        <v>11016</v>
      </c>
      <c r="Y30" s="44">
        <f t="shared" si="2"/>
        <v>11988</v>
      </c>
      <c r="Z30" s="44">
        <f t="shared" si="2"/>
        <v>11016</v>
      </c>
      <c r="AA30" s="44">
        <f t="shared" si="2"/>
        <v>11988</v>
      </c>
      <c r="AB30" s="44">
        <f t="shared" si="2"/>
        <v>11016</v>
      </c>
      <c r="AC30" s="44">
        <f t="shared" si="2"/>
        <v>11988</v>
      </c>
      <c r="AD30" s="44">
        <f t="shared" si="2"/>
        <v>11016</v>
      </c>
      <c r="AE30" s="44">
        <f t="shared" si="2"/>
        <v>11988</v>
      </c>
      <c r="AF30" s="44">
        <f t="shared" si="2"/>
        <v>11016</v>
      </c>
      <c r="AG30" s="44">
        <f t="shared" si="2"/>
        <v>11988</v>
      </c>
      <c r="AH30" s="44">
        <f t="shared" si="2"/>
        <v>11016</v>
      </c>
    </row>
    <row r="31" spans="1:34" x14ac:dyDescent="0.2">
      <c r="A31" s="19">
        <v>2</v>
      </c>
      <c r="B31" s="44">
        <f t="shared" ref="B31:AH31" si="3">B7*0.9</f>
        <v>9639</v>
      </c>
      <c r="C31" s="44">
        <f t="shared" si="3"/>
        <v>12474</v>
      </c>
      <c r="D31" s="44">
        <f t="shared" si="3"/>
        <v>10773</v>
      </c>
      <c r="E31" s="44">
        <f t="shared" si="3"/>
        <v>11340</v>
      </c>
      <c r="F31" s="44">
        <f t="shared" si="3"/>
        <v>14418</v>
      </c>
      <c r="G31" s="44">
        <f t="shared" si="3"/>
        <v>11340</v>
      </c>
      <c r="H31" s="44">
        <f t="shared" si="3"/>
        <v>11340</v>
      </c>
      <c r="I31" s="44">
        <f t="shared" si="3"/>
        <v>11340</v>
      </c>
      <c r="J31" s="44">
        <f t="shared" si="3"/>
        <v>13446</v>
      </c>
      <c r="K31" s="44">
        <f t="shared" si="3"/>
        <v>12474</v>
      </c>
      <c r="L31" s="44">
        <f t="shared" si="3"/>
        <v>13446</v>
      </c>
      <c r="M31" s="44">
        <f t="shared" si="3"/>
        <v>12474</v>
      </c>
      <c r="N31" s="44">
        <f t="shared" si="3"/>
        <v>12474</v>
      </c>
      <c r="O31" s="44">
        <f t="shared" si="3"/>
        <v>11340</v>
      </c>
      <c r="P31" s="44">
        <f t="shared" si="3"/>
        <v>12474</v>
      </c>
      <c r="Q31" s="44">
        <f t="shared" si="3"/>
        <v>13446</v>
      </c>
      <c r="R31" s="44">
        <f t="shared" si="3"/>
        <v>12474</v>
      </c>
      <c r="S31" s="44">
        <f t="shared" si="3"/>
        <v>13446</v>
      </c>
      <c r="T31" s="44">
        <f t="shared" si="3"/>
        <v>12474</v>
      </c>
      <c r="U31" s="44">
        <f t="shared" si="3"/>
        <v>13446</v>
      </c>
      <c r="V31" s="44">
        <f t="shared" si="3"/>
        <v>13446</v>
      </c>
      <c r="W31" s="44">
        <f t="shared" si="3"/>
        <v>13446</v>
      </c>
      <c r="X31" s="44">
        <f t="shared" si="3"/>
        <v>12474</v>
      </c>
      <c r="Y31" s="44">
        <f t="shared" si="3"/>
        <v>13446</v>
      </c>
      <c r="Z31" s="44">
        <f t="shared" si="3"/>
        <v>12474</v>
      </c>
      <c r="AA31" s="44">
        <f t="shared" si="3"/>
        <v>13446</v>
      </c>
      <c r="AB31" s="44">
        <f t="shared" si="3"/>
        <v>12474</v>
      </c>
      <c r="AC31" s="44">
        <f t="shared" si="3"/>
        <v>13446</v>
      </c>
      <c r="AD31" s="44">
        <f t="shared" si="3"/>
        <v>12474</v>
      </c>
      <c r="AE31" s="44">
        <f t="shared" si="3"/>
        <v>13446</v>
      </c>
      <c r="AF31" s="44">
        <f t="shared" si="3"/>
        <v>12474</v>
      </c>
      <c r="AG31" s="44">
        <f t="shared" si="3"/>
        <v>13446</v>
      </c>
      <c r="AH31" s="44">
        <f t="shared" si="3"/>
        <v>12474</v>
      </c>
    </row>
    <row r="32" spans="1:34" x14ac:dyDescent="0.2">
      <c r="A32" s="17" t="s">
        <v>150</v>
      </c>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row>
    <row r="33" spans="1:34" x14ac:dyDescent="0.2">
      <c r="A33" s="19">
        <v>1</v>
      </c>
      <c r="B33" s="44">
        <f t="shared" ref="B33:AH33" si="4">B9*0.9</f>
        <v>8991</v>
      </c>
      <c r="C33" s="44">
        <f t="shared" si="4"/>
        <v>11826</v>
      </c>
      <c r="D33" s="44">
        <f t="shared" si="4"/>
        <v>10125</v>
      </c>
      <c r="E33" s="44">
        <f t="shared" si="4"/>
        <v>10692</v>
      </c>
      <c r="F33" s="44">
        <f t="shared" si="4"/>
        <v>13770</v>
      </c>
      <c r="G33" s="44">
        <f t="shared" si="4"/>
        <v>10692</v>
      </c>
      <c r="H33" s="44">
        <f t="shared" si="4"/>
        <v>10692</v>
      </c>
      <c r="I33" s="44">
        <f t="shared" si="4"/>
        <v>10692</v>
      </c>
      <c r="J33" s="44">
        <f t="shared" si="4"/>
        <v>12798</v>
      </c>
      <c r="K33" s="44">
        <f t="shared" si="4"/>
        <v>11826</v>
      </c>
      <c r="L33" s="44">
        <f t="shared" si="4"/>
        <v>12798</v>
      </c>
      <c r="M33" s="44">
        <f t="shared" si="4"/>
        <v>11826</v>
      </c>
      <c r="N33" s="44">
        <f t="shared" si="4"/>
        <v>11826</v>
      </c>
      <c r="O33" s="44">
        <f t="shared" si="4"/>
        <v>10692</v>
      </c>
      <c r="P33" s="44">
        <f t="shared" si="4"/>
        <v>11826</v>
      </c>
      <c r="Q33" s="44">
        <f t="shared" si="4"/>
        <v>12798</v>
      </c>
      <c r="R33" s="44">
        <f t="shared" si="4"/>
        <v>11826</v>
      </c>
      <c r="S33" s="44">
        <f t="shared" si="4"/>
        <v>12798</v>
      </c>
      <c r="T33" s="44">
        <f t="shared" si="4"/>
        <v>11826</v>
      </c>
      <c r="U33" s="44">
        <f t="shared" si="4"/>
        <v>12798</v>
      </c>
      <c r="V33" s="44">
        <f t="shared" si="4"/>
        <v>12798</v>
      </c>
      <c r="W33" s="44">
        <f t="shared" si="4"/>
        <v>12798</v>
      </c>
      <c r="X33" s="44">
        <f t="shared" si="4"/>
        <v>11826</v>
      </c>
      <c r="Y33" s="44">
        <f t="shared" si="4"/>
        <v>12798</v>
      </c>
      <c r="Z33" s="44">
        <f t="shared" si="4"/>
        <v>11826</v>
      </c>
      <c r="AA33" s="44">
        <f t="shared" si="4"/>
        <v>12798</v>
      </c>
      <c r="AB33" s="44">
        <f t="shared" si="4"/>
        <v>11826</v>
      </c>
      <c r="AC33" s="44">
        <f t="shared" si="4"/>
        <v>12798</v>
      </c>
      <c r="AD33" s="44">
        <f t="shared" si="4"/>
        <v>11826</v>
      </c>
      <c r="AE33" s="44">
        <f t="shared" si="4"/>
        <v>12798</v>
      </c>
      <c r="AF33" s="44">
        <f t="shared" si="4"/>
        <v>11826</v>
      </c>
      <c r="AG33" s="44">
        <f t="shared" si="4"/>
        <v>12798</v>
      </c>
      <c r="AH33" s="44">
        <f t="shared" si="4"/>
        <v>11826</v>
      </c>
    </row>
    <row r="34" spans="1:34" x14ac:dyDescent="0.2">
      <c r="A34" s="19">
        <v>2</v>
      </c>
      <c r="B34" s="44">
        <f t="shared" ref="B34:AH34" si="5">B10*0.9</f>
        <v>10449</v>
      </c>
      <c r="C34" s="44">
        <f t="shared" si="5"/>
        <v>13284</v>
      </c>
      <c r="D34" s="44">
        <f t="shared" si="5"/>
        <v>11583</v>
      </c>
      <c r="E34" s="44">
        <f t="shared" si="5"/>
        <v>12150</v>
      </c>
      <c r="F34" s="44">
        <f t="shared" si="5"/>
        <v>15228</v>
      </c>
      <c r="G34" s="44">
        <f t="shared" si="5"/>
        <v>12150</v>
      </c>
      <c r="H34" s="44">
        <f t="shared" si="5"/>
        <v>12150</v>
      </c>
      <c r="I34" s="44">
        <f t="shared" si="5"/>
        <v>12150</v>
      </c>
      <c r="J34" s="44">
        <f t="shared" si="5"/>
        <v>14256</v>
      </c>
      <c r="K34" s="44">
        <f t="shared" si="5"/>
        <v>13284</v>
      </c>
      <c r="L34" s="44">
        <f t="shared" si="5"/>
        <v>14256</v>
      </c>
      <c r="M34" s="44">
        <f t="shared" si="5"/>
        <v>13284</v>
      </c>
      <c r="N34" s="44">
        <f t="shared" si="5"/>
        <v>13284</v>
      </c>
      <c r="O34" s="44">
        <f t="shared" si="5"/>
        <v>12150</v>
      </c>
      <c r="P34" s="44">
        <f t="shared" si="5"/>
        <v>13284</v>
      </c>
      <c r="Q34" s="44">
        <f t="shared" si="5"/>
        <v>14256</v>
      </c>
      <c r="R34" s="44">
        <f t="shared" si="5"/>
        <v>13284</v>
      </c>
      <c r="S34" s="44">
        <f t="shared" si="5"/>
        <v>14256</v>
      </c>
      <c r="T34" s="44">
        <f t="shared" si="5"/>
        <v>13284</v>
      </c>
      <c r="U34" s="44">
        <f t="shared" si="5"/>
        <v>14256</v>
      </c>
      <c r="V34" s="44">
        <f t="shared" si="5"/>
        <v>14256</v>
      </c>
      <c r="W34" s="44">
        <f t="shared" si="5"/>
        <v>14256</v>
      </c>
      <c r="X34" s="44">
        <f t="shared" si="5"/>
        <v>13284</v>
      </c>
      <c r="Y34" s="44">
        <f t="shared" si="5"/>
        <v>14256</v>
      </c>
      <c r="Z34" s="44">
        <f t="shared" si="5"/>
        <v>13284</v>
      </c>
      <c r="AA34" s="44">
        <f t="shared" si="5"/>
        <v>14256</v>
      </c>
      <c r="AB34" s="44">
        <f t="shared" si="5"/>
        <v>13284</v>
      </c>
      <c r="AC34" s="44">
        <f t="shared" si="5"/>
        <v>14256</v>
      </c>
      <c r="AD34" s="44">
        <f t="shared" si="5"/>
        <v>13284</v>
      </c>
      <c r="AE34" s="44">
        <f t="shared" si="5"/>
        <v>14256</v>
      </c>
      <c r="AF34" s="44">
        <f t="shared" si="5"/>
        <v>13284</v>
      </c>
      <c r="AG34" s="44">
        <f t="shared" si="5"/>
        <v>14256</v>
      </c>
      <c r="AH34" s="44">
        <f t="shared" si="5"/>
        <v>13284</v>
      </c>
    </row>
    <row r="35" spans="1:34" x14ac:dyDescent="0.2">
      <c r="A35" s="17" t="s">
        <v>151</v>
      </c>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row>
    <row r="36" spans="1:34" x14ac:dyDescent="0.2">
      <c r="A36" s="19">
        <v>1</v>
      </c>
      <c r="B36" s="44">
        <f t="shared" ref="B36:AH36" si="6">B12*0.9</f>
        <v>9801</v>
      </c>
      <c r="C36" s="44">
        <f t="shared" si="6"/>
        <v>12636</v>
      </c>
      <c r="D36" s="44">
        <f t="shared" si="6"/>
        <v>10935</v>
      </c>
      <c r="E36" s="44">
        <f t="shared" si="6"/>
        <v>11502</v>
      </c>
      <c r="F36" s="44">
        <f t="shared" si="6"/>
        <v>14580</v>
      </c>
      <c r="G36" s="44">
        <f t="shared" si="6"/>
        <v>11502</v>
      </c>
      <c r="H36" s="44">
        <f t="shared" si="6"/>
        <v>11502</v>
      </c>
      <c r="I36" s="44">
        <f t="shared" si="6"/>
        <v>11502</v>
      </c>
      <c r="J36" s="44">
        <f t="shared" si="6"/>
        <v>13608</v>
      </c>
      <c r="K36" s="44">
        <f t="shared" si="6"/>
        <v>12636</v>
      </c>
      <c r="L36" s="44">
        <f t="shared" si="6"/>
        <v>13608</v>
      </c>
      <c r="M36" s="44">
        <f t="shared" si="6"/>
        <v>12636</v>
      </c>
      <c r="N36" s="44">
        <f t="shared" si="6"/>
        <v>12636</v>
      </c>
      <c r="O36" s="44">
        <f t="shared" si="6"/>
        <v>11502</v>
      </c>
      <c r="P36" s="44">
        <f t="shared" si="6"/>
        <v>12636</v>
      </c>
      <c r="Q36" s="44">
        <f t="shared" si="6"/>
        <v>13608</v>
      </c>
      <c r="R36" s="44">
        <f t="shared" si="6"/>
        <v>12636</v>
      </c>
      <c r="S36" s="44">
        <f t="shared" si="6"/>
        <v>13608</v>
      </c>
      <c r="T36" s="44">
        <f t="shared" si="6"/>
        <v>12636</v>
      </c>
      <c r="U36" s="44">
        <f t="shared" si="6"/>
        <v>13608</v>
      </c>
      <c r="V36" s="44">
        <f t="shared" si="6"/>
        <v>13608</v>
      </c>
      <c r="W36" s="44">
        <f t="shared" si="6"/>
        <v>13608</v>
      </c>
      <c r="X36" s="44">
        <f t="shared" si="6"/>
        <v>12636</v>
      </c>
      <c r="Y36" s="44">
        <f t="shared" si="6"/>
        <v>13608</v>
      </c>
      <c r="Z36" s="44">
        <f t="shared" si="6"/>
        <v>12636</v>
      </c>
      <c r="AA36" s="44">
        <f t="shared" si="6"/>
        <v>13608</v>
      </c>
      <c r="AB36" s="44">
        <f t="shared" si="6"/>
        <v>12636</v>
      </c>
      <c r="AC36" s="44">
        <f t="shared" si="6"/>
        <v>13608</v>
      </c>
      <c r="AD36" s="44">
        <f t="shared" si="6"/>
        <v>12636</v>
      </c>
      <c r="AE36" s="44">
        <f t="shared" si="6"/>
        <v>13608</v>
      </c>
      <c r="AF36" s="44">
        <f t="shared" si="6"/>
        <v>12636</v>
      </c>
      <c r="AG36" s="44">
        <f t="shared" si="6"/>
        <v>13608</v>
      </c>
      <c r="AH36" s="44">
        <f t="shared" si="6"/>
        <v>12636</v>
      </c>
    </row>
    <row r="37" spans="1:34" x14ac:dyDescent="0.2">
      <c r="A37" s="19">
        <v>2</v>
      </c>
      <c r="B37" s="44">
        <f t="shared" ref="B37:AH37" si="7">B13*0.9</f>
        <v>11259</v>
      </c>
      <c r="C37" s="44">
        <f t="shared" si="7"/>
        <v>14094</v>
      </c>
      <c r="D37" s="44">
        <f t="shared" si="7"/>
        <v>12393</v>
      </c>
      <c r="E37" s="44">
        <f t="shared" si="7"/>
        <v>12960</v>
      </c>
      <c r="F37" s="44">
        <f t="shared" si="7"/>
        <v>16038</v>
      </c>
      <c r="G37" s="44">
        <f t="shared" si="7"/>
        <v>12960</v>
      </c>
      <c r="H37" s="44">
        <f t="shared" si="7"/>
        <v>12960</v>
      </c>
      <c r="I37" s="44">
        <f t="shared" si="7"/>
        <v>12960</v>
      </c>
      <c r="J37" s="44">
        <f t="shared" si="7"/>
        <v>15066</v>
      </c>
      <c r="K37" s="44">
        <f t="shared" si="7"/>
        <v>14094</v>
      </c>
      <c r="L37" s="44">
        <f t="shared" si="7"/>
        <v>15066</v>
      </c>
      <c r="M37" s="44">
        <f t="shared" si="7"/>
        <v>14094</v>
      </c>
      <c r="N37" s="44">
        <f t="shared" si="7"/>
        <v>14094</v>
      </c>
      <c r="O37" s="44">
        <f t="shared" si="7"/>
        <v>12960</v>
      </c>
      <c r="P37" s="44">
        <f t="shared" si="7"/>
        <v>14094</v>
      </c>
      <c r="Q37" s="44">
        <f t="shared" si="7"/>
        <v>15066</v>
      </c>
      <c r="R37" s="44">
        <f t="shared" si="7"/>
        <v>14094</v>
      </c>
      <c r="S37" s="44">
        <f t="shared" si="7"/>
        <v>15066</v>
      </c>
      <c r="T37" s="44">
        <f t="shared" si="7"/>
        <v>14094</v>
      </c>
      <c r="U37" s="44">
        <f t="shared" si="7"/>
        <v>15066</v>
      </c>
      <c r="V37" s="44">
        <f t="shared" si="7"/>
        <v>15066</v>
      </c>
      <c r="W37" s="44">
        <f t="shared" si="7"/>
        <v>15066</v>
      </c>
      <c r="X37" s="44">
        <f t="shared" si="7"/>
        <v>14094</v>
      </c>
      <c r="Y37" s="44">
        <f t="shared" si="7"/>
        <v>15066</v>
      </c>
      <c r="Z37" s="44">
        <f t="shared" si="7"/>
        <v>14094</v>
      </c>
      <c r="AA37" s="44">
        <f t="shared" si="7"/>
        <v>15066</v>
      </c>
      <c r="AB37" s="44">
        <f t="shared" si="7"/>
        <v>14094</v>
      </c>
      <c r="AC37" s="44">
        <f t="shared" si="7"/>
        <v>15066</v>
      </c>
      <c r="AD37" s="44">
        <f t="shared" si="7"/>
        <v>14094</v>
      </c>
      <c r="AE37" s="44">
        <f t="shared" si="7"/>
        <v>15066</v>
      </c>
      <c r="AF37" s="44">
        <f t="shared" si="7"/>
        <v>14094</v>
      </c>
      <c r="AG37" s="44">
        <f t="shared" si="7"/>
        <v>15066</v>
      </c>
      <c r="AH37" s="44">
        <f t="shared" si="7"/>
        <v>14094</v>
      </c>
    </row>
    <row r="38" spans="1:34" x14ac:dyDescent="0.2">
      <c r="A38" s="17" t="s">
        <v>4</v>
      </c>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row>
    <row r="39" spans="1:34" x14ac:dyDescent="0.2">
      <c r="A39" s="19">
        <v>1</v>
      </c>
      <c r="B39" s="44">
        <f t="shared" ref="B39:AH39" si="8">B15*0.9</f>
        <v>10611</v>
      </c>
      <c r="C39" s="44">
        <f t="shared" si="8"/>
        <v>13446</v>
      </c>
      <c r="D39" s="44">
        <f t="shared" si="8"/>
        <v>11745</v>
      </c>
      <c r="E39" s="44">
        <f t="shared" si="8"/>
        <v>12312</v>
      </c>
      <c r="F39" s="44">
        <f t="shared" si="8"/>
        <v>15390</v>
      </c>
      <c r="G39" s="44">
        <f t="shared" si="8"/>
        <v>12312</v>
      </c>
      <c r="H39" s="44">
        <f t="shared" si="8"/>
        <v>12312</v>
      </c>
      <c r="I39" s="44">
        <f t="shared" si="8"/>
        <v>12312</v>
      </c>
      <c r="J39" s="44">
        <f t="shared" si="8"/>
        <v>14418</v>
      </c>
      <c r="K39" s="44">
        <f t="shared" si="8"/>
        <v>13446</v>
      </c>
      <c r="L39" s="44">
        <f t="shared" si="8"/>
        <v>14418</v>
      </c>
      <c r="M39" s="44">
        <f t="shared" si="8"/>
        <v>13446</v>
      </c>
      <c r="N39" s="44">
        <f t="shared" si="8"/>
        <v>13446</v>
      </c>
      <c r="O39" s="44">
        <f t="shared" si="8"/>
        <v>12312</v>
      </c>
      <c r="P39" s="44">
        <f t="shared" si="8"/>
        <v>13446</v>
      </c>
      <c r="Q39" s="44">
        <f t="shared" si="8"/>
        <v>14418</v>
      </c>
      <c r="R39" s="44">
        <f t="shared" si="8"/>
        <v>13446</v>
      </c>
      <c r="S39" s="44">
        <f t="shared" si="8"/>
        <v>14418</v>
      </c>
      <c r="T39" s="44">
        <f t="shared" si="8"/>
        <v>13446</v>
      </c>
      <c r="U39" s="44">
        <f t="shared" si="8"/>
        <v>14418</v>
      </c>
      <c r="V39" s="44">
        <f t="shared" si="8"/>
        <v>14418</v>
      </c>
      <c r="W39" s="44">
        <f t="shared" si="8"/>
        <v>14418</v>
      </c>
      <c r="X39" s="44">
        <f t="shared" si="8"/>
        <v>13446</v>
      </c>
      <c r="Y39" s="44">
        <f t="shared" si="8"/>
        <v>14418</v>
      </c>
      <c r="Z39" s="44">
        <f t="shared" si="8"/>
        <v>13446</v>
      </c>
      <c r="AA39" s="44">
        <f t="shared" si="8"/>
        <v>14418</v>
      </c>
      <c r="AB39" s="44">
        <f t="shared" si="8"/>
        <v>13446</v>
      </c>
      <c r="AC39" s="44">
        <f t="shared" si="8"/>
        <v>14418</v>
      </c>
      <c r="AD39" s="44">
        <f t="shared" si="8"/>
        <v>13446</v>
      </c>
      <c r="AE39" s="44">
        <f t="shared" si="8"/>
        <v>14418</v>
      </c>
      <c r="AF39" s="44">
        <f t="shared" si="8"/>
        <v>13446</v>
      </c>
      <c r="AG39" s="44">
        <f t="shared" si="8"/>
        <v>14418</v>
      </c>
      <c r="AH39" s="44">
        <f t="shared" si="8"/>
        <v>13446</v>
      </c>
    </row>
    <row r="40" spans="1:34" x14ac:dyDescent="0.2">
      <c r="A40" s="19">
        <v>2</v>
      </c>
      <c r="B40" s="44">
        <f t="shared" ref="B40:AH40" si="9">B16*0.9</f>
        <v>12069</v>
      </c>
      <c r="C40" s="44">
        <f t="shared" si="9"/>
        <v>14904</v>
      </c>
      <c r="D40" s="44">
        <f t="shared" si="9"/>
        <v>13203</v>
      </c>
      <c r="E40" s="44">
        <f t="shared" si="9"/>
        <v>13770</v>
      </c>
      <c r="F40" s="44">
        <f t="shared" si="9"/>
        <v>16848</v>
      </c>
      <c r="G40" s="44">
        <f t="shared" si="9"/>
        <v>13770</v>
      </c>
      <c r="H40" s="44">
        <f t="shared" si="9"/>
        <v>13770</v>
      </c>
      <c r="I40" s="44">
        <f t="shared" si="9"/>
        <v>13770</v>
      </c>
      <c r="J40" s="44">
        <f t="shared" si="9"/>
        <v>15876</v>
      </c>
      <c r="K40" s="44">
        <f t="shared" si="9"/>
        <v>14904</v>
      </c>
      <c r="L40" s="44">
        <f t="shared" si="9"/>
        <v>15876</v>
      </c>
      <c r="M40" s="44">
        <f t="shared" si="9"/>
        <v>14904</v>
      </c>
      <c r="N40" s="44">
        <f t="shared" si="9"/>
        <v>14904</v>
      </c>
      <c r="O40" s="44">
        <f t="shared" si="9"/>
        <v>13770</v>
      </c>
      <c r="P40" s="44">
        <f t="shared" si="9"/>
        <v>14904</v>
      </c>
      <c r="Q40" s="44">
        <f t="shared" si="9"/>
        <v>15876</v>
      </c>
      <c r="R40" s="44">
        <f t="shared" si="9"/>
        <v>14904</v>
      </c>
      <c r="S40" s="44">
        <f t="shared" si="9"/>
        <v>15876</v>
      </c>
      <c r="T40" s="44">
        <f t="shared" si="9"/>
        <v>14904</v>
      </c>
      <c r="U40" s="44">
        <f t="shared" si="9"/>
        <v>15876</v>
      </c>
      <c r="V40" s="44">
        <f t="shared" si="9"/>
        <v>15876</v>
      </c>
      <c r="W40" s="44">
        <f t="shared" si="9"/>
        <v>15876</v>
      </c>
      <c r="X40" s="44">
        <f t="shared" si="9"/>
        <v>14904</v>
      </c>
      <c r="Y40" s="44">
        <f t="shared" si="9"/>
        <v>15876</v>
      </c>
      <c r="Z40" s="44">
        <f t="shared" si="9"/>
        <v>14904</v>
      </c>
      <c r="AA40" s="44">
        <f t="shared" si="9"/>
        <v>15876</v>
      </c>
      <c r="AB40" s="44">
        <f t="shared" si="9"/>
        <v>14904</v>
      </c>
      <c r="AC40" s="44">
        <f t="shared" si="9"/>
        <v>15876</v>
      </c>
      <c r="AD40" s="44">
        <f t="shared" si="9"/>
        <v>14904</v>
      </c>
      <c r="AE40" s="44">
        <f t="shared" si="9"/>
        <v>15876</v>
      </c>
      <c r="AF40" s="44">
        <f t="shared" si="9"/>
        <v>14904</v>
      </c>
      <c r="AG40" s="44">
        <f t="shared" si="9"/>
        <v>15876</v>
      </c>
      <c r="AH40" s="44">
        <f t="shared" si="9"/>
        <v>14904</v>
      </c>
    </row>
    <row r="41" spans="1:34" x14ac:dyDescent="0.2">
      <c r="A41" s="17" t="s">
        <v>152</v>
      </c>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row>
    <row r="42" spans="1:34" x14ac:dyDescent="0.2">
      <c r="A42" s="19">
        <v>1</v>
      </c>
      <c r="B42" s="44">
        <f t="shared" ref="B42:AH42" si="10">B18*0.9</f>
        <v>11421</v>
      </c>
      <c r="C42" s="44">
        <f t="shared" si="10"/>
        <v>14256</v>
      </c>
      <c r="D42" s="44">
        <f t="shared" si="10"/>
        <v>12555</v>
      </c>
      <c r="E42" s="44">
        <f t="shared" si="10"/>
        <v>13122</v>
      </c>
      <c r="F42" s="44">
        <f t="shared" si="10"/>
        <v>16200</v>
      </c>
      <c r="G42" s="44">
        <f t="shared" si="10"/>
        <v>13122</v>
      </c>
      <c r="H42" s="44">
        <f t="shared" si="10"/>
        <v>13122</v>
      </c>
      <c r="I42" s="44">
        <f t="shared" si="10"/>
        <v>13122</v>
      </c>
      <c r="J42" s="44">
        <f t="shared" si="10"/>
        <v>15228</v>
      </c>
      <c r="K42" s="44">
        <f t="shared" si="10"/>
        <v>14256</v>
      </c>
      <c r="L42" s="44">
        <f t="shared" si="10"/>
        <v>15228</v>
      </c>
      <c r="M42" s="44">
        <f t="shared" si="10"/>
        <v>14256</v>
      </c>
      <c r="N42" s="44">
        <f t="shared" si="10"/>
        <v>14256</v>
      </c>
      <c r="O42" s="44">
        <f t="shared" si="10"/>
        <v>13122</v>
      </c>
      <c r="P42" s="44">
        <f t="shared" si="10"/>
        <v>14256</v>
      </c>
      <c r="Q42" s="44">
        <f t="shared" si="10"/>
        <v>15228</v>
      </c>
      <c r="R42" s="44">
        <f t="shared" si="10"/>
        <v>14256</v>
      </c>
      <c r="S42" s="44">
        <f t="shared" si="10"/>
        <v>15228</v>
      </c>
      <c r="T42" s="44">
        <f t="shared" si="10"/>
        <v>14256</v>
      </c>
      <c r="U42" s="44">
        <f t="shared" si="10"/>
        <v>15228</v>
      </c>
      <c r="V42" s="44">
        <f t="shared" si="10"/>
        <v>15228</v>
      </c>
      <c r="W42" s="44">
        <f t="shared" si="10"/>
        <v>15228</v>
      </c>
      <c r="X42" s="44">
        <f t="shared" si="10"/>
        <v>14256</v>
      </c>
      <c r="Y42" s="44">
        <f t="shared" si="10"/>
        <v>15228</v>
      </c>
      <c r="Z42" s="44">
        <f t="shared" si="10"/>
        <v>14256</v>
      </c>
      <c r="AA42" s="44">
        <f t="shared" si="10"/>
        <v>15228</v>
      </c>
      <c r="AB42" s="44">
        <f t="shared" si="10"/>
        <v>14256</v>
      </c>
      <c r="AC42" s="44">
        <f t="shared" si="10"/>
        <v>15228</v>
      </c>
      <c r="AD42" s="44">
        <f t="shared" si="10"/>
        <v>14256</v>
      </c>
      <c r="AE42" s="44">
        <f t="shared" si="10"/>
        <v>15228</v>
      </c>
      <c r="AF42" s="44">
        <f t="shared" si="10"/>
        <v>14256</v>
      </c>
      <c r="AG42" s="44">
        <f t="shared" si="10"/>
        <v>15228</v>
      </c>
      <c r="AH42" s="44">
        <f t="shared" si="10"/>
        <v>14256</v>
      </c>
    </row>
    <row r="43" spans="1:34" x14ac:dyDescent="0.2">
      <c r="A43" s="19">
        <v>2</v>
      </c>
      <c r="B43" s="44">
        <f>B19*0.9</f>
        <v>12879</v>
      </c>
      <c r="C43" s="44">
        <f t="shared" ref="C43:AH43" si="11">C19*0.9</f>
        <v>15714</v>
      </c>
      <c r="D43" s="44">
        <f t="shared" si="11"/>
        <v>14013</v>
      </c>
      <c r="E43" s="44">
        <f t="shared" si="11"/>
        <v>14580</v>
      </c>
      <c r="F43" s="44">
        <f t="shared" si="11"/>
        <v>17658</v>
      </c>
      <c r="G43" s="44">
        <f t="shared" si="11"/>
        <v>14580</v>
      </c>
      <c r="H43" s="44">
        <f t="shared" si="11"/>
        <v>14580</v>
      </c>
      <c r="I43" s="44">
        <f t="shared" si="11"/>
        <v>14580</v>
      </c>
      <c r="J43" s="44">
        <f t="shared" si="11"/>
        <v>16686</v>
      </c>
      <c r="K43" s="44">
        <f t="shared" si="11"/>
        <v>15714</v>
      </c>
      <c r="L43" s="44">
        <f t="shared" si="11"/>
        <v>16686</v>
      </c>
      <c r="M43" s="44">
        <f t="shared" si="11"/>
        <v>15714</v>
      </c>
      <c r="N43" s="44">
        <f t="shared" si="11"/>
        <v>15714</v>
      </c>
      <c r="O43" s="44">
        <f t="shared" si="11"/>
        <v>14580</v>
      </c>
      <c r="P43" s="44">
        <f t="shared" si="11"/>
        <v>15714</v>
      </c>
      <c r="Q43" s="44">
        <f t="shared" si="11"/>
        <v>16686</v>
      </c>
      <c r="R43" s="44">
        <f t="shared" si="11"/>
        <v>15714</v>
      </c>
      <c r="S43" s="44">
        <f t="shared" si="11"/>
        <v>16686</v>
      </c>
      <c r="T43" s="44">
        <f t="shared" si="11"/>
        <v>15714</v>
      </c>
      <c r="U43" s="44">
        <f t="shared" si="11"/>
        <v>16686</v>
      </c>
      <c r="V43" s="44">
        <f t="shared" si="11"/>
        <v>16686</v>
      </c>
      <c r="W43" s="44">
        <f t="shared" si="11"/>
        <v>16686</v>
      </c>
      <c r="X43" s="44">
        <f t="shared" si="11"/>
        <v>15714</v>
      </c>
      <c r="Y43" s="44">
        <f t="shared" si="11"/>
        <v>16686</v>
      </c>
      <c r="Z43" s="44">
        <f t="shared" si="11"/>
        <v>15714</v>
      </c>
      <c r="AA43" s="44">
        <f t="shared" si="11"/>
        <v>16686</v>
      </c>
      <c r="AB43" s="44">
        <f t="shared" si="11"/>
        <v>15714</v>
      </c>
      <c r="AC43" s="44">
        <f t="shared" si="11"/>
        <v>16686</v>
      </c>
      <c r="AD43" s="44">
        <f t="shared" si="11"/>
        <v>15714</v>
      </c>
      <c r="AE43" s="44">
        <f t="shared" si="11"/>
        <v>16686</v>
      </c>
      <c r="AF43" s="44">
        <f t="shared" si="11"/>
        <v>15714</v>
      </c>
      <c r="AG43" s="44">
        <f t="shared" si="11"/>
        <v>16686</v>
      </c>
      <c r="AH43" s="44">
        <f t="shared" si="11"/>
        <v>15714</v>
      </c>
    </row>
    <row r="44" spans="1:34" x14ac:dyDescent="0.2">
      <c r="A44" s="17" t="s">
        <v>5</v>
      </c>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row>
    <row r="45" spans="1:34" x14ac:dyDescent="0.2">
      <c r="A45" s="19">
        <v>1</v>
      </c>
      <c r="B45" s="44">
        <f>B21*0.9</f>
        <v>16281</v>
      </c>
      <c r="C45" s="44">
        <f t="shared" ref="C45:AH45" si="12">C21*0.9</f>
        <v>19116</v>
      </c>
      <c r="D45" s="44">
        <f t="shared" si="12"/>
        <v>17415</v>
      </c>
      <c r="E45" s="44">
        <f t="shared" si="12"/>
        <v>17982</v>
      </c>
      <c r="F45" s="44">
        <f t="shared" si="12"/>
        <v>21060</v>
      </c>
      <c r="G45" s="44">
        <f t="shared" si="12"/>
        <v>17982</v>
      </c>
      <c r="H45" s="44">
        <f t="shared" si="12"/>
        <v>17982</v>
      </c>
      <c r="I45" s="44">
        <f t="shared" si="12"/>
        <v>17982</v>
      </c>
      <c r="J45" s="44">
        <f t="shared" si="12"/>
        <v>20088</v>
      </c>
      <c r="K45" s="44">
        <f t="shared" si="12"/>
        <v>19116</v>
      </c>
      <c r="L45" s="44">
        <f t="shared" si="12"/>
        <v>20088</v>
      </c>
      <c r="M45" s="44">
        <f t="shared" si="12"/>
        <v>19116</v>
      </c>
      <c r="N45" s="44">
        <f t="shared" si="12"/>
        <v>19116</v>
      </c>
      <c r="O45" s="44">
        <f t="shared" si="12"/>
        <v>17982</v>
      </c>
      <c r="P45" s="44">
        <f t="shared" si="12"/>
        <v>19116</v>
      </c>
      <c r="Q45" s="44">
        <f t="shared" si="12"/>
        <v>20088</v>
      </c>
      <c r="R45" s="44">
        <f t="shared" si="12"/>
        <v>19116</v>
      </c>
      <c r="S45" s="44">
        <f t="shared" si="12"/>
        <v>20088</v>
      </c>
      <c r="T45" s="44">
        <f t="shared" si="12"/>
        <v>19116</v>
      </c>
      <c r="U45" s="44">
        <f t="shared" si="12"/>
        <v>20088</v>
      </c>
      <c r="V45" s="44">
        <f t="shared" si="12"/>
        <v>20088</v>
      </c>
      <c r="W45" s="44">
        <f t="shared" si="12"/>
        <v>20088</v>
      </c>
      <c r="X45" s="44">
        <f t="shared" si="12"/>
        <v>19116</v>
      </c>
      <c r="Y45" s="44">
        <f t="shared" si="12"/>
        <v>20088</v>
      </c>
      <c r="Z45" s="44">
        <f t="shared" si="12"/>
        <v>19116</v>
      </c>
      <c r="AA45" s="44">
        <f t="shared" si="12"/>
        <v>20088</v>
      </c>
      <c r="AB45" s="44">
        <f t="shared" si="12"/>
        <v>19116</v>
      </c>
      <c r="AC45" s="44">
        <f t="shared" si="12"/>
        <v>20088</v>
      </c>
      <c r="AD45" s="44">
        <f t="shared" si="12"/>
        <v>19116</v>
      </c>
      <c r="AE45" s="44">
        <f t="shared" si="12"/>
        <v>20088</v>
      </c>
      <c r="AF45" s="44">
        <f t="shared" si="12"/>
        <v>19116</v>
      </c>
      <c r="AG45" s="44">
        <f t="shared" si="12"/>
        <v>20088</v>
      </c>
      <c r="AH45" s="44">
        <f t="shared" si="12"/>
        <v>19116</v>
      </c>
    </row>
    <row r="46" spans="1:34" x14ac:dyDescent="0.2">
      <c r="A46" s="19">
        <v>2</v>
      </c>
      <c r="B46" s="44">
        <f>B22*0.9</f>
        <v>17739</v>
      </c>
      <c r="C46" s="44">
        <f t="shared" ref="C46:AH46" si="13">C22*0.9</f>
        <v>20574</v>
      </c>
      <c r="D46" s="44">
        <f t="shared" si="13"/>
        <v>18873</v>
      </c>
      <c r="E46" s="44">
        <f t="shared" si="13"/>
        <v>19440</v>
      </c>
      <c r="F46" s="44">
        <f t="shared" si="13"/>
        <v>22518</v>
      </c>
      <c r="G46" s="44">
        <f t="shared" si="13"/>
        <v>19440</v>
      </c>
      <c r="H46" s="44">
        <f t="shared" si="13"/>
        <v>19440</v>
      </c>
      <c r="I46" s="44">
        <f t="shared" si="13"/>
        <v>19440</v>
      </c>
      <c r="J46" s="44">
        <f t="shared" si="13"/>
        <v>21546</v>
      </c>
      <c r="K46" s="44">
        <f t="shared" si="13"/>
        <v>20574</v>
      </c>
      <c r="L46" s="44">
        <f t="shared" si="13"/>
        <v>21546</v>
      </c>
      <c r="M46" s="44">
        <f t="shared" si="13"/>
        <v>20574</v>
      </c>
      <c r="N46" s="44">
        <f t="shared" si="13"/>
        <v>20574</v>
      </c>
      <c r="O46" s="44">
        <f t="shared" si="13"/>
        <v>19440</v>
      </c>
      <c r="P46" s="44">
        <f t="shared" si="13"/>
        <v>20574</v>
      </c>
      <c r="Q46" s="44">
        <f t="shared" si="13"/>
        <v>21546</v>
      </c>
      <c r="R46" s="44">
        <f t="shared" si="13"/>
        <v>20574</v>
      </c>
      <c r="S46" s="44">
        <f t="shared" si="13"/>
        <v>21546</v>
      </c>
      <c r="T46" s="44">
        <f t="shared" si="13"/>
        <v>20574</v>
      </c>
      <c r="U46" s="44">
        <f t="shared" si="13"/>
        <v>21546</v>
      </c>
      <c r="V46" s="44">
        <f t="shared" si="13"/>
        <v>21546</v>
      </c>
      <c r="W46" s="44">
        <f t="shared" si="13"/>
        <v>21546</v>
      </c>
      <c r="X46" s="44">
        <f t="shared" si="13"/>
        <v>20574</v>
      </c>
      <c r="Y46" s="44">
        <f t="shared" si="13"/>
        <v>21546</v>
      </c>
      <c r="Z46" s="44">
        <f t="shared" si="13"/>
        <v>20574</v>
      </c>
      <c r="AA46" s="44">
        <f t="shared" si="13"/>
        <v>21546</v>
      </c>
      <c r="AB46" s="44">
        <f t="shared" si="13"/>
        <v>20574</v>
      </c>
      <c r="AC46" s="44">
        <f t="shared" si="13"/>
        <v>21546</v>
      </c>
      <c r="AD46" s="44">
        <f t="shared" si="13"/>
        <v>20574</v>
      </c>
      <c r="AE46" s="44">
        <f t="shared" si="13"/>
        <v>21546</v>
      </c>
      <c r="AF46" s="44">
        <f t="shared" si="13"/>
        <v>20574</v>
      </c>
      <c r="AG46" s="44">
        <f t="shared" si="13"/>
        <v>21546</v>
      </c>
      <c r="AH46" s="44">
        <f t="shared" si="13"/>
        <v>20574</v>
      </c>
    </row>
    <row r="47" spans="1:34" x14ac:dyDescent="0.2">
      <c r="A47" s="17" t="s">
        <v>6</v>
      </c>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row>
    <row r="48" spans="1:34" x14ac:dyDescent="0.2">
      <c r="A48" s="19" t="s">
        <v>1</v>
      </c>
      <c r="B48" s="44">
        <f>B24*0.9</f>
        <v>121500</v>
      </c>
      <c r="C48" s="44">
        <f t="shared" ref="C48:AH48" si="14">C24*0.9</f>
        <v>121500</v>
      </c>
      <c r="D48" s="44">
        <f t="shared" si="14"/>
        <v>121500</v>
      </c>
      <c r="E48" s="44">
        <f t="shared" si="14"/>
        <v>121500</v>
      </c>
      <c r="F48" s="44">
        <f t="shared" si="14"/>
        <v>121500</v>
      </c>
      <c r="G48" s="44">
        <f t="shared" si="14"/>
        <v>121500</v>
      </c>
      <c r="H48" s="44">
        <f t="shared" si="14"/>
        <v>121500</v>
      </c>
      <c r="I48" s="44">
        <f t="shared" si="14"/>
        <v>121500</v>
      </c>
      <c r="J48" s="44">
        <f t="shared" si="14"/>
        <v>121500</v>
      </c>
      <c r="K48" s="44">
        <f t="shared" si="14"/>
        <v>121500</v>
      </c>
      <c r="L48" s="44">
        <f t="shared" si="14"/>
        <v>121500</v>
      </c>
      <c r="M48" s="44">
        <f t="shared" si="14"/>
        <v>121500</v>
      </c>
      <c r="N48" s="44">
        <f t="shared" si="14"/>
        <v>121500</v>
      </c>
      <c r="O48" s="44">
        <f t="shared" si="14"/>
        <v>121500</v>
      </c>
      <c r="P48" s="44">
        <f t="shared" si="14"/>
        <v>121500</v>
      </c>
      <c r="Q48" s="44">
        <f t="shared" si="14"/>
        <v>121500</v>
      </c>
      <c r="R48" s="44">
        <f t="shared" si="14"/>
        <v>121500</v>
      </c>
      <c r="S48" s="44">
        <f t="shared" si="14"/>
        <v>121500</v>
      </c>
      <c r="T48" s="44">
        <f t="shared" si="14"/>
        <v>121500</v>
      </c>
      <c r="U48" s="44">
        <f t="shared" si="14"/>
        <v>121500</v>
      </c>
      <c r="V48" s="44">
        <f t="shared" si="14"/>
        <v>121500</v>
      </c>
      <c r="W48" s="44">
        <f t="shared" si="14"/>
        <v>121500</v>
      </c>
      <c r="X48" s="44">
        <f t="shared" si="14"/>
        <v>121500</v>
      </c>
      <c r="Y48" s="44">
        <f t="shared" si="14"/>
        <v>121500</v>
      </c>
      <c r="Z48" s="44">
        <f t="shared" si="14"/>
        <v>121500</v>
      </c>
      <c r="AA48" s="44">
        <f t="shared" si="14"/>
        <v>121500</v>
      </c>
      <c r="AB48" s="44">
        <f t="shared" si="14"/>
        <v>121500</v>
      </c>
      <c r="AC48" s="44">
        <f t="shared" si="14"/>
        <v>121500</v>
      </c>
      <c r="AD48" s="44">
        <f t="shared" si="14"/>
        <v>121500</v>
      </c>
      <c r="AE48" s="44">
        <f t="shared" si="14"/>
        <v>121500</v>
      </c>
      <c r="AF48" s="44">
        <f t="shared" si="14"/>
        <v>121500</v>
      </c>
      <c r="AG48" s="44">
        <f t="shared" si="14"/>
        <v>121500</v>
      </c>
      <c r="AH48" s="44">
        <f t="shared" si="14"/>
        <v>121500</v>
      </c>
    </row>
    <row r="49" spans="1:1" x14ac:dyDescent="0.2">
      <c r="A49" s="41"/>
    </row>
    <row r="50" spans="1:1" ht="150" x14ac:dyDescent="0.2">
      <c r="A50" s="195" t="s">
        <v>256</v>
      </c>
    </row>
    <row r="51" spans="1:1" x14ac:dyDescent="0.2">
      <c r="A51" s="123" t="s">
        <v>24</v>
      </c>
    </row>
    <row r="52" spans="1:1" x14ac:dyDescent="0.2">
      <c r="A52" s="51" t="s">
        <v>257</v>
      </c>
    </row>
    <row r="53" spans="1:1" x14ac:dyDescent="0.2">
      <c r="A53" s="51" t="s">
        <v>258</v>
      </c>
    </row>
    <row r="54" spans="1:1" x14ac:dyDescent="0.2">
      <c r="A54" s="152"/>
    </row>
    <row r="55" spans="1:1" x14ac:dyDescent="0.2">
      <c r="A55" s="123" t="s">
        <v>12</v>
      </c>
    </row>
    <row r="56" spans="1:1" x14ac:dyDescent="0.2">
      <c r="A56" s="48" t="s">
        <v>259</v>
      </c>
    </row>
    <row r="57" spans="1:1" x14ac:dyDescent="0.2">
      <c r="A57" s="48" t="s">
        <v>260</v>
      </c>
    </row>
    <row r="58" spans="1:1" x14ac:dyDescent="0.2">
      <c r="A58" s="48" t="s">
        <v>261</v>
      </c>
    </row>
    <row r="59" spans="1:1" x14ac:dyDescent="0.2">
      <c r="A59" s="48" t="s">
        <v>262</v>
      </c>
    </row>
    <row r="60" spans="1:1" x14ac:dyDescent="0.2">
      <c r="A60" s="48" t="s">
        <v>263</v>
      </c>
    </row>
    <row r="61" spans="1:1" ht="42" x14ac:dyDescent="0.2">
      <c r="A61" s="124" t="s">
        <v>269</v>
      </c>
    </row>
    <row r="62" spans="1:1" ht="42" x14ac:dyDescent="0.2">
      <c r="A62" s="194" t="s">
        <v>264</v>
      </c>
    </row>
    <row r="63" spans="1:1" ht="31.5" x14ac:dyDescent="0.2">
      <c r="A63" s="194" t="s">
        <v>265</v>
      </c>
    </row>
    <row r="64" spans="1:1" ht="21" x14ac:dyDescent="0.2">
      <c r="A64" s="194" t="s">
        <v>270</v>
      </c>
    </row>
    <row r="65" spans="1:1" ht="21" x14ac:dyDescent="0.2">
      <c r="A65" s="194" t="s">
        <v>271</v>
      </c>
    </row>
    <row r="66" spans="1:1" ht="31.5" x14ac:dyDescent="0.2">
      <c r="A66" s="194" t="s">
        <v>266</v>
      </c>
    </row>
    <row r="67" spans="1:1" ht="31.5" x14ac:dyDescent="0.2">
      <c r="A67" s="194" t="s">
        <v>267</v>
      </c>
    </row>
    <row r="68" spans="1:1" ht="42" x14ac:dyDescent="0.2">
      <c r="A68" s="89" t="s">
        <v>47</v>
      </c>
    </row>
    <row r="69" spans="1:1" ht="63" x14ac:dyDescent="0.2">
      <c r="A69" s="130" t="s">
        <v>268</v>
      </c>
    </row>
    <row r="70" spans="1:1" ht="21" x14ac:dyDescent="0.2">
      <c r="A70" s="116" t="s">
        <v>48</v>
      </c>
    </row>
    <row r="71" spans="1:1" ht="53.25" x14ac:dyDescent="0.2">
      <c r="A71" s="86" t="s">
        <v>212</v>
      </c>
    </row>
    <row r="72" spans="1:1" ht="31.5" x14ac:dyDescent="0.2">
      <c r="A72" s="69" t="s">
        <v>50</v>
      </c>
    </row>
    <row r="73" spans="1:1" x14ac:dyDescent="0.2">
      <c r="A73" s="71"/>
    </row>
    <row r="74" spans="1:1" x14ac:dyDescent="0.2">
      <c r="A74" s="72" t="s">
        <v>16</v>
      </c>
    </row>
    <row r="75" spans="1:1" ht="24" x14ac:dyDescent="0.2">
      <c r="A75" s="162" t="s">
        <v>32</v>
      </c>
    </row>
    <row r="76" spans="1:1" ht="24" x14ac:dyDescent="0.2">
      <c r="A76" s="162" t="s">
        <v>33</v>
      </c>
    </row>
    <row r="77" spans="1:1" x14ac:dyDescent="0.2">
      <c r="A77" s="55"/>
    </row>
    <row r="78" spans="1:1" x14ac:dyDescent="0.2">
      <c r="A78" s="55"/>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8"/>
  <sheetViews>
    <sheetView workbookViewId="0">
      <selection activeCell="B3" sqref="B3:AH49"/>
    </sheetView>
  </sheetViews>
  <sheetFormatPr defaultColWidth="8.7109375" defaultRowHeight="12.75" x14ac:dyDescent="0.2"/>
  <cols>
    <col min="1" max="1" width="72.5703125" style="159" customWidth="1"/>
    <col min="2" max="16384" width="8.7109375" style="159"/>
  </cols>
  <sheetData>
    <row r="1" spans="1:34" x14ac:dyDescent="0.2">
      <c r="A1" s="13" t="s">
        <v>199</v>
      </c>
    </row>
    <row r="2" spans="1:34" x14ac:dyDescent="0.2">
      <c r="A2" s="126" t="s">
        <v>202</v>
      </c>
    </row>
    <row r="3" spans="1:34" x14ac:dyDescent="0.2">
      <c r="A3" s="126" t="s">
        <v>9</v>
      </c>
      <c r="B3" s="47">
        <f>'C завтраками| Bed and breakfast'!U4</f>
        <v>45444</v>
      </c>
      <c r="C3" s="47">
        <f>'C завтраками| Bed and breakfast'!V4</f>
        <v>45445</v>
      </c>
      <c r="D3" s="47">
        <f>'C завтраками| Bed and breakfast'!W4</f>
        <v>45453</v>
      </c>
      <c r="E3" s="47">
        <f>'C завтраками| Bed and breakfast'!X4</f>
        <v>45457</v>
      </c>
      <c r="F3" s="47">
        <f>'C завтраками| Bed and breakfast'!Y4</f>
        <v>45460</v>
      </c>
      <c r="G3" s="47">
        <f>'C завтраками| Bed and breakfast'!Z4</f>
        <v>45465</v>
      </c>
      <c r="H3" s="47">
        <f>'C завтраками| Bed and breakfast'!AA4</f>
        <v>45466</v>
      </c>
      <c r="I3" s="47">
        <f>'C завтраками| Bed and breakfast'!AB4</f>
        <v>45471</v>
      </c>
      <c r="J3" s="47">
        <f>'C завтраками| Bed and breakfast'!AC4</f>
        <v>45474</v>
      </c>
      <c r="K3" s="47">
        <f>'C завтраками| Bed and breakfast'!AD4</f>
        <v>45484</v>
      </c>
      <c r="L3" s="47">
        <f>'C завтраками| Bed and breakfast'!AE4</f>
        <v>45489</v>
      </c>
      <c r="M3" s="47">
        <f>'C завтраками| Bed and breakfast'!AF4</f>
        <v>45494</v>
      </c>
      <c r="N3" s="47">
        <f>'C завтраками| Bed and breakfast'!AG4</f>
        <v>45499</v>
      </c>
      <c r="O3" s="47">
        <f>'C завтраками| Bed and breakfast'!AH4</f>
        <v>45501</v>
      </c>
      <c r="P3" s="47">
        <f>'C завтраками| Bed and breakfast'!AI4</f>
        <v>45505</v>
      </c>
      <c r="Q3" s="47">
        <f>'C завтраками| Bed and breakfast'!AJ4</f>
        <v>45506</v>
      </c>
      <c r="R3" s="47">
        <f>'C завтраками| Bed and breakfast'!AK4</f>
        <v>45508</v>
      </c>
      <c r="S3" s="47">
        <f>'C завтраками| Bed and breakfast'!AL4</f>
        <v>45513</v>
      </c>
      <c r="T3" s="47">
        <f>'C завтраками| Bed and breakfast'!AM4</f>
        <v>45515</v>
      </c>
      <c r="U3" s="47">
        <f>'C завтраками| Bed and breakfast'!AN4</f>
        <v>45520</v>
      </c>
      <c r="V3" s="47">
        <f>'C завтраками| Bed and breakfast'!AO4</f>
        <v>45522</v>
      </c>
      <c r="W3" s="47">
        <f>'C завтраками| Bed and breakfast'!AP4</f>
        <v>45527</v>
      </c>
      <c r="X3" s="47">
        <f>'C завтраками| Bed and breakfast'!AQ4</f>
        <v>45529</v>
      </c>
      <c r="Y3" s="47">
        <f>'C завтраками| Bed and breakfast'!AR4</f>
        <v>45534</v>
      </c>
      <c r="Z3" s="47">
        <f>'C завтраками| Bed and breakfast'!AS4</f>
        <v>45536</v>
      </c>
      <c r="AA3" s="47">
        <f>'C завтраками| Bed and breakfast'!AT4</f>
        <v>45541</v>
      </c>
      <c r="AB3" s="47">
        <f>'C завтраками| Bed and breakfast'!AU4</f>
        <v>45543</v>
      </c>
      <c r="AC3" s="47">
        <f>'C завтраками| Bed and breakfast'!AV4</f>
        <v>45548</v>
      </c>
      <c r="AD3" s="47">
        <f>'C завтраками| Bed and breakfast'!AW4</f>
        <v>45550</v>
      </c>
      <c r="AE3" s="47">
        <f>'C завтраками| Bed and breakfast'!AX4</f>
        <v>45555</v>
      </c>
      <c r="AF3" s="47">
        <f>'C завтраками| Bed and breakfast'!AY4</f>
        <v>45557</v>
      </c>
      <c r="AG3" s="47">
        <f>'C завтраками| Bed and breakfast'!AZ4</f>
        <v>45562</v>
      </c>
      <c r="AH3" s="47">
        <f>'C завтраками| Bed and breakfast'!BA4</f>
        <v>45564</v>
      </c>
    </row>
    <row r="4" spans="1:34" ht="23.1" customHeight="1" x14ac:dyDescent="0.2">
      <c r="A4" s="46" t="s">
        <v>11</v>
      </c>
      <c r="B4" s="47">
        <f>'C завтраками| Bed and breakfast'!U5</f>
        <v>45444</v>
      </c>
      <c r="C4" s="47">
        <f>'C завтраками| Bed and breakfast'!V5</f>
        <v>45452</v>
      </c>
      <c r="D4" s="47">
        <f>'C завтраками| Bed and breakfast'!W5</f>
        <v>45456</v>
      </c>
      <c r="E4" s="47">
        <f>'C завтраками| Bed and breakfast'!X5</f>
        <v>45459</v>
      </c>
      <c r="F4" s="47">
        <f>'C завтраками| Bed and breakfast'!Y5</f>
        <v>45464</v>
      </c>
      <c r="G4" s="47">
        <f>'C завтраками| Bed and breakfast'!Z5</f>
        <v>45465</v>
      </c>
      <c r="H4" s="47">
        <f>'C завтраками| Bed and breakfast'!AA5</f>
        <v>45470</v>
      </c>
      <c r="I4" s="47">
        <f>'C завтраками| Bed and breakfast'!AB5</f>
        <v>45473</v>
      </c>
      <c r="J4" s="47">
        <f>'C завтраками| Bed and breakfast'!AC5</f>
        <v>45483</v>
      </c>
      <c r="K4" s="47">
        <f>'C завтраками| Bed and breakfast'!AD5</f>
        <v>45488</v>
      </c>
      <c r="L4" s="47">
        <f>'C завтраками| Bed and breakfast'!AE5</f>
        <v>45493</v>
      </c>
      <c r="M4" s="47">
        <f>'C завтраками| Bed and breakfast'!AF5</f>
        <v>45498</v>
      </c>
      <c r="N4" s="47">
        <f>'C завтраками| Bed and breakfast'!AG5</f>
        <v>45500</v>
      </c>
      <c r="O4" s="47">
        <f>'C завтраками| Bed and breakfast'!AH5</f>
        <v>45504</v>
      </c>
      <c r="P4" s="47">
        <f>'C завтраками| Bed and breakfast'!AI5</f>
        <v>45505</v>
      </c>
      <c r="Q4" s="47">
        <f>'C завтраками| Bed and breakfast'!AJ5</f>
        <v>45507</v>
      </c>
      <c r="R4" s="47">
        <f>'C завтраками| Bed and breakfast'!AK5</f>
        <v>45512</v>
      </c>
      <c r="S4" s="47">
        <f>'C завтраками| Bed and breakfast'!AL5</f>
        <v>45514</v>
      </c>
      <c r="T4" s="47">
        <f>'C завтраками| Bed and breakfast'!AM5</f>
        <v>45519</v>
      </c>
      <c r="U4" s="47">
        <f>'C завтраками| Bed and breakfast'!AN5</f>
        <v>45521</v>
      </c>
      <c r="V4" s="47">
        <f>'C завтраками| Bed and breakfast'!AO5</f>
        <v>45526</v>
      </c>
      <c r="W4" s="47">
        <f>'C завтраками| Bed and breakfast'!AP5</f>
        <v>45528</v>
      </c>
      <c r="X4" s="47">
        <f>'C завтраками| Bed and breakfast'!AQ5</f>
        <v>45533</v>
      </c>
      <c r="Y4" s="47">
        <f>'C завтраками| Bed and breakfast'!AR5</f>
        <v>45535</v>
      </c>
      <c r="Z4" s="47">
        <f>'C завтраками| Bed and breakfast'!AS5</f>
        <v>45540</v>
      </c>
      <c r="AA4" s="47">
        <f>'C завтраками| Bed and breakfast'!AT5</f>
        <v>45542</v>
      </c>
      <c r="AB4" s="47">
        <f>'C завтраками| Bed and breakfast'!AU5</f>
        <v>45547</v>
      </c>
      <c r="AC4" s="47">
        <f>'C завтраками| Bed and breakfast'!AV5</f>
        <v>45549</v>
      </c>
      <c r="AD4" s="47">
        <f>'C завтраками| Bed and breakfast'!AW5</f>
        <v>45554</v>
      </c>
      <c r="AE4" s="47">
        <f>'C завтраками| Bed and breakfast'!AX5</f>
        <v>45556</v>
      </c>
      <c r="AF4" s="47">
        <f>'C завтраками| Bed and breakfast'!AY5</f>
        <v>45561</v>
      </c>
      <c r="AG4" s="47">
        <f>'C завтраками| Bed and breakfast'!AZ5</f>
        <v>45563</v>
      </c>
      <c r="AH4" s="47">
        <f>'C завтраками| Bed and breakfast'!BA5</f>
        <v>45565</v>
      </c>
    </row>
    <row r="5" spans="1:34" x14ac:dyDescent="0.2">
      <c r="A5" s="17" t="s">
        <v>149</v>
      </c>
    </row>
    <row r="6" spans="1:34" x14ac:dyDescent="0.2">
      <c r="A6" s="19">
        <v>1</v>
      </c>
      <c r="B6" s="44">
        <f>'C завтраками| Bed and breakfast'!U7*0.9</f>
        <v>9090</v>
      </c>
      <c r="C6" s="44">
        <f>'C завтраками| Bed and breakfast'!V7*0.9</f>
        <v>12240</v>
      </c>
      <c r="D6" s="44">
        <f>'C завтраками| Bed and breakfast'!W7*0.9</f>
        <v>10350</v>
      </c>
      <c r="E6" s="44">
        <f>'C завтраками| Bed and breakfast'!X7*0.9</f>
        <v>10980</v>
      </c>
      <c r="F6" s="44">
        <f>'C завтраками| Bed and breakfast'!Y7*0.9</f>
        <v>14400</v>
      </c>
      <c r="G6" s="44">
        <f>'C завтраками| Bed and breakfast'!Z7*0.9</f>
        <v>10980</v>
      </c>
      <c r="H6" s="44">
        <f>'C завтраками| Bed and breakfast'!AA7*0.9</f>
        <v>10980</v>
      </c>
      <c r="I6" s="44">
        <f>'C завтраками| Bed and breakfast'!AB7*0.9</f>
        <v>10980</v>
      </c>
      <c r="J6" s="44">
        <f>'C завтраками| Bed and breakfast'!AC7*0.9</f>
        <v>13320</v>
      </c>
      <c r="K6" s="44">
        <f>'C завтраками| Bed and breakfast'!AD7*0.9</f>
        <v>12240</v>
      </c>
      <c r="L6" s="44">
        <f>'C завтраками| Bed and breakfast'!AE7*0.9</f>
        <v>13320</v>
      </c>
      <c r="M6" s="44">
        <f>'C завтраками| Bed and breakfast'!AF7*0.9</f>
        <v>12240</v>
      </c>
      <c r="N6" s="44">
        <f>'C завтраками| Bed and breakfast'!AG7*0.9</f>
        <v>12240</v>
      </c>
      <c r="O6" s="44">
        <f>'C завтраками| Bed and breakfast'!AH7*0.9</f>
        <v>10980</v>
      </c>
      <c r="P6" s="44">
        <f>'C завтраками| Bed and breakfast'!AI7*0.9</f>
        <v>12240</v>
      </c>
      <c r="Q6" s="44">
        <f>'C завтраками| Bed and breakfast'!AJ7*0.9</f>
        <v>13320</v>
      </c>
      <c r="R6" s="44">
        <f>'C завтраками| Bed and breakfast'!AK7*0.9</f>
        <v>12240</v>
      </c>
      <c r="S6" s="44">
        <f>'C завтраками| Bed and breakfast'!AL7*0.9</f>
        <v>13320</v>
      </c>
      <c r="T6" s="44">
        <f>'C завтраками| Bed and breakfast'!AM7*0.9</f>
        <v>12240</v>
      </c>
      <c r="U6" s="44">
        <f>'C завтраками| Bed and breakfast'!AN7*0.9</f>
        <v>13320</v>
      </c>
      <c r="V6" s="44">
        <f>'C завтраками| Bed and breakfast'!AO7*0.9</f>
        <v>13320</v>
      </c>
      <c r="W6" s="44">
        <f>'C завтраками| Bed and breakfast'!AP7*0.9</f>
        <v>13320</v>
      </c>
      <c r="X6" s="44">
        <f>'C завтраками| Bed and breakfast'!AQ7*0.9</f>
        <v>12240</v>
      </c>
      <c r="Y6" s="44">
        <f>'C завтраками| Bed and breakfast'!AR7*0.9</f>
        <v>13320</v>
      </c>
      <c r="Z6" s="44">
        <f>'C завтраками| Bed and breakfast'!AS7*0.9</f>
        <v>12240</v>
      </c>
      <c r="AA6" s="44">
        <f>'C завтраками| Bed and breakfast'!AT7*0.9</f>
        <v>13320</v>
      </c>
      <c r="AB6" s="44">
        <f>'C завтраками| Bed and breakfast'!AU7*0.9</f>
        <v>12240</v>
      </c>
      <c r="AC6" s="44">
        <f>'C завтраками| Bed and breakfast'!AV7*0.9</f>
        <v>13320</v>
      </c>
      <c r="AD6" s="44">
        <f>'C завтраками| Bed and breakfast'!AW7*0.9</f>
        <v>12240</v>
      </c>
      <c r="AE6" s="44">
        <f>'C завтраками| Bed and breakfast'!AX7*0.9</f>
        <v>13320</v>
      </c>
      <c r="AF6" s="44">
        <f>'C завтраками| Bed and breakfast'!AY7*0.9</f>
        <v>12240</v>
      </c>
      <c r="AG6" s="44">
        <f>'C завтраками| Bed and breakfast'!AZ7*0.9</f>
        <v>13320</v>
      </c>
      <c r="AH6" s="44">
        <f>'C завтраками| Bed and breakfast'!BA7*0.9</f>
        <v>12240</v>
      </c>
    </row>
    <row r="7" spans="1:34" x14ac:dyDescent="0.2">
      <c r="A7" s="19">
        <v>2</v>
      </c>
      <c r="B7" s="44">
        <f>'C завтраками| Bed and breakfast'!U8*0.9</f>
        <v>10710</v>
      </c>
      <c r="C7" s="44">
        <f>'C завтраками| Bed and breakfast'!V8*0.9</f>
        <v>13860</v>
      </c>
      <c r="D7" s="44">
        <f>'C завтраками| Bed and breakfast'!W8*0.9</f>
        <v>11970</v>
      </c>
      <c r="E7" s="44">
        <f>'C завтраками| Bed and breakfast'!X8*0.9</f>
        <v>12600</v>
      </c>
      <c r="F7" s="44">
        <f>'C завтраками| Bed and breakfast'!Y8*0.9</f>
        <v>16020</v>
      </c>
      <c r="G7" s="44">
        <f>'C завтраками| Bed and breakfast'!Z8*0.9</f>
        <v>12600</v>
      </c>
      <c r="H7" s="44">
        <f>'C завтраками| Bed and breakfast'!AA8*0.9</f>
        <v>12600</v>
      </c>
      <c r="I7" s="44">
        <f>'C завтраками| Bed and breakfast'!AB8*0.9</f>
        <v>12600</v>
      </c>
      <c r="J7" s="44">
        <f>'C завтраками| Bed and breakfast'!AC8*0.9</f>
        <v>14940</v>
      </c>
      <c r="K7" s="44">
        <f>'C завтраками| Bed and breakfast'!AD8*0.9</f>
        <v>13860</v>
      </c>
      <c r="L7" s="44">
        <f>'C завтраками| Bed and breakfast'!AE8*0.9</f>
        <v>14940</v>
      </c>
      <c r="M7" s="44">
        <f>'C завтраками| Bed and breakfast'!AF8*0.9</f>
        <v>13860</v>
      </c>
      <c r="N7" s="44">
        <f>'C завтраками| Bed and breakfast'!AG8*0.9</f>
        <v>13860</v>
      </c>
      <c r="O7" s="44">
        <f>'C завтраками| Bed and breakfast'!AH8*0.9</f>
        <v>12600</v>
      </c>
      <c r="P7" s="44">
        <f>'C завтраками| Bed and breakfast'!AI8*0.9</f>
        <v>13860</v>
      </c>
      <c r="Q7" s="44">
        <f>'C завтраками| Bed and breakfast'!AJ8*0.9</f>
        <v>14940</v>
      </c>
      <c r="R7" s="44">
        <f>'C завтраками| Bed and breakfast'!AK8*0.9</f>
        <v>13860</v>
      </c>
      <c r="S7" s="44">
        <f>'C завтраками| Bed and breakfast'!AL8*0.9</f>
        <v>14940</v>
      </c>
      <c r="T7" s="44">
        <f>'C завтраками| Bed and breakfast'!AM8*0.9</f>
        <v>13860</v>
      </c>
      <c r="U7" s="44">
        <f>'C завтраками| Bed and breakfast'!AN8*0.9</f>
        <v>14940</v>
      </c>
      <c r="V7" s="44">
        <f>'C завтраками| Bed and breakfast'!AO8*0.9</f>
        <v>14940</v>
      </c>
      <c r="W7" s="44">
        <f>'C завтраками| Bed and breakfast'!AP8*0.9</f>
        <v>14940</v>
      </c>
      <c r="X7" s="44">
        <f>'C завтраками| Bed and breakfast'!AQ8*0.9</f>
        <v>13860</v>
      </c>
      <c r="Y7" s="44">
        <f>'C завтраками| Bed and breakfast'!AR8*0.9</f>
        <v>14940</v>
      </c>
      <c r="Z7" s="44">
        <f>'C завтраками| Bed and breakfast'!AS8*0.9</f>
        <v>13860</v>
      </c>
      <c r="AA7" s="44">
        <f>'C завтраками| Bed and breakfast'!AT8*0.9</f>
        <v>14940</v>
      </c>
      <c r="AB7" s="44">
        <f>'C завтраками| Bed and breakfast'!AU8*0.9</f>
        <v>13860</v>
      </c>
      <c r="AC7" s="44">
        <f>'C завтраками| Bed and breakfast'!AV8*0.9</f>
        <v>14940</v>
      </c>
      <c r="AD7" s="44">
        <f>'C завтраками| Bed and breakfast'!AW8*0.9</f>
        <v>13860</v>
      </c>
      <c r="AE7" s="44">
        <f>'C завтраками| Bed and breakfast'!AX8*0.9</f>
        <v>14940</v>
      </c>
      <c r="AF7" s="44">
        <f>'C завтраками| Bed and breakfast'!AY8*0.9</f>
        <v>13860</v>
      </c>
      <c r="AG7" s="44">
        <f>'C завтраками| Bed and breakfast'!AZ8*0.9</f>
        <v>14940</v>
      </c>
      <c r="AH7" s="44">
        <f>'C завтраками| Bed and breakfast'!BA8*0.9</f>
        <v>13860</v>
      </c>
    </row>
    <row r="8" spans="1:34" x14ac:dyDescent="0.2">
      <c r="A8" s="17" t="s">
        <v>150</v>
      </c>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row>
    <row r="9" spans="1:34" x14ac:dyDescent="0.2">
      <c r="A9" s="19">
        <v>1</v>
      </c>
      <c r="B9" s="44">
        <f>'C завтраками| Bed and breakfast'!U10*0.9</f>
        <v>9990</v>
      </c>
      <c r="C9" s="44">
        <f>'C завтраками| Bed and breakfast'!V10*0.9</f>
        <v>13140</v>
      </c>
      <c r="D9" s="44">
        <f>'C завтраками| Bed and breakfast'!W10*0.9</f>
        <v>11250</v>
      </c>
      <c r="E9" s="44">
        <f>'C завтраками| Bed and breakfast'!X10*0.9</f>
        <v>11880</v>
      </c>
      <c r="F9" s="44">
        <f>'C завтраками| Bed and breakfast'!Y10*0.9</f>
        <v>15300</v>
      </c>
      <c r="G9" s="44">
        <f>'C завтраками| Bed and breakfast'!Z10*0.9</f>
        <v>11880</v>
      </c>
      <c r="H9" s="44">
        <f>'C завтраками| Bed and breakfast'!AA10*0.9</f>
        <v>11880</v>
      </c>
      <c r="I9" s="44">
        <f>'C завтраками| Bed and breakfast'!AB10*0.9</f>
        <v>11880</v>
      </c>
      <c r="J9" s="44">
        <f>'C завтраками| Bed and breakfast'!AC10*0.9</f>
        <v>14220</v>
      </c>
      <c r="K9" s="44">
        <f>'C завтраками| Bed and breakfast'!AD10*0.9</f>
        <v>13140</v>
      </c>
      <c r="L9" s="44">
        <f>'C завтраками| Bed and breakfast'!AE10*0.9</f>
        <v>14220</v>
      </c>
      <c r="M9" s="44">
        <f>'C завтраками| Bed and breakfast'!AF10*0.9</f>
        <v>13140</v>
      </c>
      <c r="N9" s="44">
        <f>'C завтраками| Bed and breakfast'!AG10*0.9</f>
        <v>13140</v>
      </c>
      <c r="O9" s="44">
        <f>'C завтраками| Bed and breakfast'!AH10*0.9</f>
        <v>11880</v>
      </c>
      <c r="P9" s="44">
        <f>'C завтраками| Bed and breakfast'!AI10*0.9</f>
        <v>13140</v>
      </c>
      <c r="Q9" s="44">
        <f>'C завтраками| Bed and breakfast'!AJ10*0.9</f>
        <v>14220</v>
      </c>
      <c r="R9" s="44">
        <f>'C завтраками| Bed and breakfast'!AK10*0.9</f>
        <v>13140</v>
      </c>
      <c r="S9" s="44">
        <f>'C завтраками| Bed and breakfast'!AL10*0.9</f>
        <v>14220</v>
      </c>
      <c r="T9" s="44">
        <f>'C завтраками| Bed and breakfast'!AM10*0.9</f>
        <v>13140</v>
      </c>
      <c r="U9" s="44">
        <f>'C завтраками| Bed and breakfast'!AN10*0.9</f>
        <v>14220</v>
      </c>
      <c r="V9" s="44">
        <f>'C завтраками| Bed and breakfast'!AO10*0.9</f>
        <v>14220</v>
      </c>
      <c r="W9" s="44">
        <f>'C завтраками| Bed and breakfast'!AP10*0.9</f>
        <v>14220</v>
      </c>
      <c r="X9" s="44">
        <f>'C завтраками| Bed and breakfast'!AQ10*0.9</f>
        <v>13140</v>
      </c>
      <c r="Y9" s="44">
        <f>'C завтраками| Bed and breakfast'!AR10*0.9</f>
        <v>14220</v>
      </c>
      <c r="Z9" s="44">
        <f>'C завтраками| Bed and breakfast'!AS10*0.9</f>
        <v>13140</v>
      </c>
      <c r="AA9" s="44">
        <f>'C завтраками| Bed and breakfast'!AT10*0.9</f>
        <v>14220</v>
      </c>
      <c r="AB9" s="44">
        <f>'C завтраками| Bed and breakfast'!AU10*0.9</f>
        <v>13140</v>
      </c>
      <c r="AC9" s="44">
        <f>'C завтраками| Bed and breakfast'!AV10*0.9</f>
        <v>14220</v>
      </c>
      <c r="AD9" s="44">
        <f>'C завтраками| Bed and breakfast'!AW10*0.9</f>
        <v>13140</v>
      </c>
      <c r="AE9" s="44">
        <f>'C завтраками| Bed and breakfast'!AX10*0.9</f>
        <v>14220</v>
      </c>
      <c r="AF9" s="44">
        <f>'C завтраками| Bed and breakfast'!AY10*0.9</f>
        <v>13140</v>
      </c>
      <c r="AG9" s="44">
        <f>'C завтраками| Bed and breakfast'!AZ10*0.9</f>
        <v>14220</v>
      </c>
      <c r="AH9" s="44">
        <f>'C завтраками| Bed and breakfast'!BA10*0.9</f>
        <v>13140</v>
      </c>
    </row>
    <row r="10" spans="1:34" x14ac:dyDescent="0.2">
      <c r="A10" s="19">
        <v>2</v>
      </c>
      <c r="B10" s="44">
        <f>'C завтраками| Bed and breakfast'!U11*0.9</f>
        <v>11610</v>
      </c>
      <c r="C10" s="44">
        <f>'C завтраками| Bed and breakfast'!V11*0.9</f>
        <v>14760</v>
      </c>
      <c r="D10" s="44">
        <f>'C завтраками| Bed and breakfast'!W11*0.9</f>
        <v>12870</v>
      </c>
      <c r="E10" s="44">
        <f>'C завтраками| Bed and breakfast'!X11*0.9</f>
        <v>13500</v>
      </c>
      <c r="F10" s="44">
        <f>'C завтраками| Bed and breakfast'!Y11*0.9</f>
        <v>16920</v>
      </c>
      <c r="G10" s="44">
        <f>'C завтраками| Bed and breakfast'!Z11*0.9</f>
        <v>13500</v>
      </c>
      <c r="H10" s="44">
        <f>'C завтраками| Bed and breakfast'!AA11*0.9</f>
        <v>13500</v>
      </c>
      <c r="I10" s="44">
        <f>'C завтраками| Bed and breakfast'!AB11*0.9</f>
        <v>13500</v>
      </c>
      <c r="J10" s="44">
        <f>'C завтраками| Bed and breakfast'!AC11*0.9</f>
        <v>15840</v>
      </c>
      <c r="K10" s="44">
        <f>'C завтраками| Bed and breakfast'!AD11*0.9</f>
        <v>14760</v>
      </c>
      <c r="L10" s="44">
        <f>'C завтраками| Bed and breakfast'!AE11*0.9</f>
        <v>15840</v>
      </c>
      <c r="M10" s="44">
        <f>'C завтраками| Bed and breakfast'!AF11*0.9</f>
        <v>14760</v>
      </c>
      <c r="N10" s="44">
        <f>'C завтраками| Bed and breakfast'!AG11*0.9</f>
        <v>14760</v>
      </c>
      <c r="O10" s="44">
        <f>'C завтраками| Bed and breakfast'!AH11*0.9</f>
        <v>13500</v>
      </c>
      <c r="P10" s="44">
        <f>'C завтраками| Bed and breakfast'!AI11*0.9</f>
        <v>14760</v>
      </c>
      <c r="Q10" s="44">
        <f>'C завтраками| Bed and breakfast'!AJ11*0.9</f>
        <v>15840</v>
      </c>
      <c r="R10" s="44">
        <f>'C завтраками| Bed and breakfast'!AK11*0.9</f>
        <v>14760</v>
      </c>
      <c r="S10" s="44">
        <f>'C завтраками| Bed and breakfast'!AL11*0.9</f>
        <v>15840</v>
      </c>
      <c r="T10" s="44">
        <f>'C завтраками| Bed and breakfast'!AM11*0.9</f>
        <v>14760</v>
      </c>
      <c r="U10" s="44">
        <f>'C завтраками| Bed and breakfast'!AN11*0.9</f>
        <v>15840</v>
      </c>
      <c r="V10" s="44">
        <f>'C завтраками| Bed and breakfast'!AO11*0.9</f>
        <v>15840</v>
      </c>
      <c r="W10" s="44">
        <f>'C завтраками| Bed and breakfast'!AP11*0.9</f>
        <v>15840</v>
      </c>
      <c r="X10" s="44">
        <f>'C завтраками| Bed and breakfast'!AQ11*0.9</f>
        <v>14760</v>
      </c>
      <c r="Y10" s="44">
        <f>'C завтраками| Bed and breakfast'!AR11*0.9</f>
        <v>15840</v>
      </c>
      <c r="Z10" s="44">
        <f>'C завтраками| Bed and breakfast'!AS11*0.9</f>
        <v>14760</v>
      </c>
      <c r="AA10" s="44">
        <f>'C завтраками| Bed and breakfast'!AT11*0.9</f>
        <v>15840</v>
      </c>
      <c r="AB10" s="44">
        <f>'C завтраками| Bed and breakfast'!AU11*0.9</f>
        <v>14760</v>
      </c>
      <c r="AC10" s="44">
        <f>'C завтраками| Bed and breakfast'!AV11*0.9</f>
        <v>15840</v>
      </c>
      <c r="AD10" s="44">
        <f>'C завтраками| Bed and breakfast'!AW11*0.9</f>
        <v>14760</v>
      </c>
      <c r="AE10" s="44">
        <f>'C завтраками| Bed and breakfast'!AX11*0.9</f>
        <v>15840</v>
      </c>
      <c r="AF10" s="44">
        <f>'C завтраками| Bed and breakfast'!AY11*0.9</f>
        <v>14760</v>
      </c>
      <c r="AG10" s="44">
        <f>'C завтраками| Bed and breakfast'!AZ11*0.9</f>
        <v>15840</v>
      </c>
      <c r="AH10" s="44">
        <f>'C завтраками| Bed and breakfast'!BA11*0.9</f>
        <v>14760</v>
      </c>
    </row>
    <row r="11" spans="1:34" x14ac:dyDescent="0.2">
      <c r="A11" s="17" t="s">
        <v>151</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row>
    <row r="12" spans="1:34" x14ac:dyDescent="0.2">
      <c r="A12" s="19">
        <v>1</v>
      </c>
      <c r="B12" s="44">
        <f>'C завтраками| Bed and breakfast'!U13*0.9</f>
        <v>10890</v>
      </c>
      <c r="C12" s="44">
        <f>'C завтраками| Bed and breakfast'!V13*0.9</f>
        <v>14040</v>
      </c>
      <c r="D12" s="44">
        <f>'C завтраками| Bed and breakfast'!W13*0.9</f>
        <v>12150</v>
      </c>
      <c r="E12" s="44">
        <f>'C завтраками| Bed and breakfast'!X13*0.9</f>
        <v>12780</v>
      </c>
      <c r="F12" s="44">
        <f>'C завтраками| Bed and breakfast'!Y13*0.9</f>
        <v>16200</v>
      </c>
      <c r="G12" s="44">
        <f>'C завтраками| Bed and breakfast'!Z13*0.9</f>
        <v>12780</v>
      </c>
      <c r="H12" s="44">
        <f>'C завтраками| Bed and breakfast'!AA13*0.9</f>
        <v>12780</v>
      </c>
      <c r="I12" s="44">
        <f>'C завтраками| Bed and breakfast'!AB13*0.9</f>
        <v>12780</v>
      </c>
      <c r="J12" s="44">
        <f>'C завтраками| Bed and breakfast'!AC13*0.9</f>
        <v>15120</v>
      </c>
      <c r="K12" s="44">
        <f>'C завтраками| Bed and breakfast'!AD13*0.9</f>
        <v>14040</v>
      </c>
      <c r="L12" s="44">
        <f>'C завтраками| Bed and breakfast'!AE13*0.9</f>
        <v>15120</v>
      </c>
      <c r="M12" s="44">
        <f>'C завтраками| Bed and breakfast'!AF13*0.9</f>
        <v>14040</v>
      </c>
      <c r="N12" s="44">
        <f>'C завтраками| Bed and breakfast'!AG13*0.9</f>
        <v>14040</v>
      </c>
      <c r="O12" s="44">
        <f>'C завтраками| Bed and breakfast'!AH13*0.9</f>
        <v>12780</v>
      </c>
      <c r="P12" s="44">
        <f>'C завтраками| Bed and breakfast'!AI13*0.9</f>
        <v>14040</v>
      </c>
      <c r="Q12" s="44">
        <f>'C завтраками| Bed and breakfast'!AJ13*0.9</f>
        <v>15120</v>
      </c>
      <c r="R12" s="44">
        <f>'C завтраками| Bed and breakfast'!AK13*0.9</f>
        <v>14040</v>
      </c>
      <c r="S12" s="44">
        <f>'C завтраками| Bed and breakfast'!AL13*0.9</f>
        <v>15120</v>
      </c>
      <c r="T12" s="44">
        <f>'C завтраками| Bed and breakfast'!AM13*0.9</f>
        <v>14040</v>
      </c>
      <c r="U12" s="44">
        <f>'C завтраками| Bed and breakfast'!AN13*0.9</f>
        <v>15120</v>
      </c>
      <c r="V12" s="44">
        <f>'C завтраками| Bed and breakfast'!AO13*0.9</f>
        <v>15120</v>
      </c>
      <c r="W12" s="44">
        <f>'C завтраками| Bed and breakfast'!AP13*0.9</f>
        <v>15120</v>
      </c>
      <c r="X12" s="44">
        <f>'C завтраками| Bed and breakfast'!AQ13*0.9</f>
        <v>14040</v>
      </c>
      <c r="Y12" s="44">
        <f>'C завтраками| Bed and breakfast'!AR13*0.9</f>
        <v>15120</v>
      </c>
      <c r="Z12" s="44">
        <f>'C завтраками| Bed and breakfast'!AS13*0.9</f>
        <v>14040</v>
      </c>
      <c r="AA12" s="44">
        <f>'C завтраками| Bed and breakfast'!AT13*0.9</f>
        <v>15120</v>
      </c>
      <c r="AB12" s="44">
        <f>'C завтраками| Bed and breakfast'!AU13*0.9</f>
        <v>14040</v>
      </c>
      <c r="AC12" s="44">
        <f>'C завтраками| Bed and breakfast'!AV13*0.9</f>
        <v>15120</v>
      </c>
      <c r="AD12" s="44">
        <f>'C завтраками| Bed and breakfast'!AW13*0.9</f>
        <v>14040</v>
      </c>
      <c r="AE12" s="44">
        <f>'C завтраками| Bed and breakfast'!AX13*0.9</f>
        <v>15120</v>
      </c>
      <c r="AF12" s="44">
        <f>'C завтраками| Bed and breakfast'!AY13*0.9</f>
        <v>14040</v>
      </c>
      <c r="AG12" s="44">
        <f>'C завтраками| Bed and breakfast'!AZ13*0.9</f>
        <v>15120</v>
      </c>
      <c r="AH12" s="44">
        <f>'C завтраками| Bed and breakfast'!BA13*0.9</f>
        <v>14040</v>
      </c>
    </row>
    <row r="13" spans="1:34" x14ac:dyDescent="0.2">
      <c r="A13" s="19">
        <v>2</v>
      </c>
      <c r="B13" s="44">
        <f>'C завтраками| Bed and breakfast'!U14*0.9</f>
        <v>12510</v>
      </c>
      <c r="C13" s="44">
        <f>'C завтраками| Bed and breakfast'!V14*0.9</f>
        <v>15660</v>
      </c>
      <c r="D13" s="44">
        <f>'C завтраками| Bed and breakfast'!W14*0.9</f>
        <v>13770</v>
      </c>
      <c r="E13" s="44">
        <f>'C завтраками| Bed and breakfast'!X14*0.9</f>
        <v>14400</v>
      </c>
      <c r="F13" s="44">
        <f>'C завтраками| Bed and breakfast'!Y14*0.9</f>
        <v>17820</v>
      </c>
      <c r="G13" s="44">
        <f>'C завтраками| Bed and breakfast'!Z14*0.9</f>
        <v>14400</v>
      </c>
      <c r="H13" s="44">
        <f>'C завтраками| Bed and breakfast'!AA14*0.9</f>
        <v>14400</v>
      </c>
      <c r="I13" s="44">
        <f>'C завтраками| Bed and breakfast'!AB14*0.9</f>
        <v>14400</v>
      </c>
      <c r="J13" s="44">
        <f>'C завтраками| Bed and breakfast'!AC14*0.9</f>
        <v>16740</v>
      </c>
      <c r="K13" s="44">
        <f>'C завтраками| Bed and breakfast'!AD14*0.9</f>
        <v>15660</v>
      </c>
      <c r="L13" s="44">
        <f>'C завтраками| Bed and breakfast'!AE14*0.9</f>
        <v>16740</v>
      </c>
      <c r="M13" s="44">
        <f>'C завтраками| Bed and breakfast'!AF14*0.9</f>
        <v>15660</v>
      </c>
      <c r="N13" s="44">
        <f>'C завтраками| Bed and breakfast'!AG14*0.9</f>
        <v>15660</v>
      </c>
      <c r="O13" s="44">
        <f>'C завтраками| Bed and breakfast'!AH14*0.9</f>
        <v>14400</v>
      </c>
      <c r="P13" s="44">
        <f>'C завтраками| Bed and breakfast'!AI14*0.9</f>
        <v>15660</v>
      </c>
      <c r="Q13" s="44">
        <f>'C завтраками| Bed and breakfast'!AJ14*0.9</f>
        <v>16740</v>
      </c>
      <c r="R13" s="44">
        <f>'C завтраками| Bed and breakfast'!AK14*0.9</f>
        <v>15660</v>
      </c>
      <c r="S13" s="44">
        <f>'C завтраками| Bed and breakfast'!AL14*0.9</f>
        <v>16740</v>
      </c>
      <c r="T13" s="44">
        <f>'C завтраками| Bed and breakfast'!AM14*0.9</f>
        <v>15660</v>
      </c>
      <c r="U13" s="44">
        <f>'C завтраками| Bed and breakfast'!AN14*0.9</f>
        <v>16740</v>
      </c>
      <c r="V13" s="44">
        <f>'C завтраками| Bed and breakfast'!AO14*0.9</f>
        <v>16740</v>
      </c>
      <c r="W13" s="44">
        <f>'C завтраками| Bed and breakfast'!AP14*0.9</f>
        <v>16740</v>
      </c>
      <c r="X13" s="44">
        <f>'C завтраками| Bed and breakfast'!AQ14*0.9</f>
        <v>15660</v>
      </c>
      <c r="Y13" s="44">
        <f>'C завтраками| Bed and breakfast'!AR14*0.9</f>
        <v>16740</v>
      </c>
      <c r="Z13" s="44">
        <f>'C завтраками| Bed and breakfast'!AS14*0.9</f>
        <v>15660</v>
      </c>
      <c r="AA13" s="44">
        <f>'C завтраками| Bed and breakfast'!AT14*0.9</f>
        <v>16740</v>
      </c>
      <c r="AB13" s="44">
        <f>'C завтраками| Bed and breakfast'!AU14*0.9</f>
        <v>15660</v>
      </c>
      <c r="AC13" s="44">
        <f>'C завтраками| Bed and breakfast'!AV14*0.9</f>
        <v>16740</v>
      </c>
      <c r="AD13" s="44">
        <f>'C завтраками| Bed and breakfast'!AW14*0.9</f>
        <v>15660</v>
      </c>
      <c r="AE13" s="44">
        <f>'C завтраками| Bed and breakfast'!AX14*0.9</f>
        <v>16740</v>
      </c>
      <c r="AF13" s="44">
        <f>'C завтраками| Bed and breakfast'!AY14*0.9</f>
        <v>15660</v>
      </c>
      <c r="AG13" s="44">
        <f>'C завтраками| Bed and breakfast'!AZ14*0.9</f>
        <v>16740</v>
      </c>
      <c r="AH13" s="44">
        <f>'C завтраками| Bed and breakfast'!BA14*0.9</f>
        <v>15660</v>
      </c>
    </row>
    <row r="14" spans="1:34" x14ac:dyDescent="0.2">
      <c r="A14" s="17" t="s">
        <v>4</v>
      </c>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row>
    <row r="15" spans="1:34" x14ac:dyDescent="0.2">
      <c r="A15" s="19">
        <v>1</v>
      </c>
      <c r="B15" s="44">
        <f>'C завтраками| Bed and breakfast'!U16*0.9</f>
        <v>11790</v>
      </c>
      <c r="C15" s="44">
        <f>'C завтраками| Bed and breakfast'!V16*0.9</f>
        <v>14940</v>
      </c>
      <c r="D15" s="44">
        <f>'C завтраками| Bed and breakfast'!W16*0.9</f>
        <v>13050</v>
      </c>
      <c r="E15" s="44">
        <f>'C завтраками| Bed and breakfast'!X16*0.9</f>
        <v>13680</v>
      </c>
      <c r="F15" s="44">
        <f>'C завтраками| Bed and breakfast'!Y16*0.9</f>
        <v>17100</v>
      </c>
      <c r="G15" s="44">
        <f>'C завтраками| Bed and breakfast'!Z16*0.9</f>
        <v>13680</v>
      </c>
      <c r="H15" s="44">
        <f>'C завтраками| Bed and breakfast'!AA16*0.9</f>
        <v>13680</v>
      </c>
      <c r="I15" s="44">
        <f>'C завтраками| Bed and breakfast'!AB16*0.9</f>
        <v>13680</v>
      </c>
      <c r="J15" s="44">
        <f>'C завтраками| Bed and breakfast'!AC16*0.9</f>
        <v>16020</v>
      </c>
      <c r="K15" s="44">
        <f>'C завтраками| Bed and breakfast'!AD16*0.9</f>
        <v>14940</v>
      </c>
      <c r="L15" s="44">
        <f>'C завтраками| Bed and breakfast'!AE16*0.9</f>
        <v>16020</v>
      </c>
      <c r="M15" s="44">
        <f>'C завтраками| Bed and breakfast'!AF16*0.9</f>
        <v>14940</v>
      </c>
      <c r="N15" s="44">
        <f>'C завтраками| Bed and breakfast'!AG16*0.9</f>
        <v>14940</v>
      </c>
      <c r="O15" s="44">
        <f>'C завтраками| Bed and breakfast'!AH16*0.9</f>
        <v>13680</v>
      </c>
      <c r="P15" s="44">
        <f>'C завтраками| Bed and breakfast'!AI16*0.9</f>
        <v>14940</v>
      </c>
      <c r="Q15" s="44">
        <f>'C завтраками| Bed and breakfast'!AJ16*0.9</f>
        <v>16020</v>
      </c>
      <c r="R15" s="44">
        <f>'C завтраками| Bed and breakfast'!AK16*0.9</f>
        <v>14940</v>
      </c>
      <c r="S15" s="44">
        <f>'C завтраками| Bed and breakfast'!AL16*0.9</f>
        <v>16020</v>
      </c>
      <c r="T15" s="44">
        <f>'C завтраками| Bed and breakfast'!AM16*0.9</f>
        <v>14940</v>
      </c>
      <c r="U15" s="44">
        <f>'C завтраками| Bed and breakfast'!AN16*0.9</f>
        <v>16020</v>
      </c>
      <c r="V15" s="44">
        <f>'C завтраками| Bed and breakfast'!AO16*0.9</f>
        <v>16020</v>
      </c>
      <c r="W15" s="44">
        <f>'C завтраками| Bed and breakfast'!AP16*0.9</f>
        <v>16020</v>
      </c>
      <c r="X15" s="44">
        <f>'C завтраками| Bed and breakfast'!AQ16*0.9</f>
        <v>14940</v>
      </c>
      <c r="Y15" s="44">
        <f>'C завтраками| Bed and breakfast'!AR16*0.9</f>
        <v>16020</v>
      </c>
      <c r="Z15" s="44">
        <f>'C завтраками| Bed and breakfast'!AS16*0.9</f>
        <v>14940</v>
      </c>
      <c r="AA15" s="44">
        <f>'C завтраками| Bed and breakfast'!AT16*0.9</f>
        <v>16020</v>
      </c>
      <c r="AB15" s="44">
        <f>'C завтраками| Bed and breakfast'!AU16*0.9</f>
        <v>14940</v>
      </c>
      <c r="AC15" s="44">
        <f>'C завтраками| Bed and breakfast'!AV16*0.9</f>
        <v>16020</v>
      </c>
      <c r="AD15" s="44">
        <f>'C завтраками| Bed and breakfast'!AW16*0.9</f>
        <v>14940</v>
      </c>
      <c r="AE15" s="44">
        <f>'C завтраками| Bed and breakfast'!AX16*0.9</f>
        <v>16020</v>
      </c>
      <c r="AF15" s="44">
        <f>'C завтраками| Bed and breakfast'!AY16*0.9</f>
        <v>14940</v>
      </c>
      <c r="AG15" s="44">
        <f>'C завтраками| Bed and breakfast'!AZ16*0.9</f>
        <v>16020</v>
      </c>
      <c r="AH15" s="44">
        <f>'C завтраками| Bed and breakfast'!BA16*0.9</f>
        <v>14940</v>
      </c>
    </row>
    <row r="16" spans="1:34" x14ac:dyDescent="0.2">
      <c r="A16" s="19">
        <v>2</v>
      </c>
      <c r="B16" s="44">
        <f>'C завтраками| Bed and breakfast'!U17*0.9</f>
        <v>13410</v>
      </c>
      <c r="C16" s="44">
        <f>'C завтраками| Bed and breakfast'!V17*0.9</f>
        <v>16560</v>
      </c>
      <c r="D16" s="44">
        <f>'C завтраками| Bed and breakfast'!W17*0.9</f>
        <v>14670</v>
      </c>
      <c r="E16" s="44">
        <f>'C завтраками| Bed and breakfast'!X17*0.9</f>
        <v>15300</v>
      </c>
      <c r="F16" s="44">
        <f>'C завтраками| Bed and breakfast'!Y17*0.9</f>
        <v>18720</v>
      </c>
      <c r="G16" s="44">
        <f>'C завтраками| Bed and breakfast'!Z17*0.9</f>
        <v>15300</v>
      </c>
      <c r="H16" s="44">
        <f>'C завтраками| Bed and breakfast'!AA17*0.9</f>
        <v>15300</v>
      </c>
      <c r="I16" s="44">
        <f>'C завтраками| Bed and breakfast'!AB17*0.9</f>
        <v>15300</v>
      </c>
      <c r="J16" s="44">
        <f>'C завтраками| Bed and breakfast'!AC17*0.9</f>
        <v>17640</v>
      </c>
      <c r="K16" s="44">
        <f>'C завтраками| Bed and breakfast'!AD17*0.9</f>
        <v>16560</v>
      </c>
      <c r="L16" s="44">
        <f>'C завтраками| Bed and breakfast'!AE17*0.9</f>
        <v>17640</v>
      </c>
      <c r="M16" s="44">
        <f>'C завтраками| Bed and breakfast'!AF17*0.9</f>
        <v>16560</v>
      </c>
      <c r="N16" s="44">
        <f>'C завтраками| Bed and breakfast'!AG17*0.9</f>
        <v>16560</v>
      </c>
      <c r="O16" s="44">
        <f>'C завтраками| Bed and breakfast'!AH17*0.9</f>
        <v>15300</v>
      </c>
      <c r="P16" s="44">
        <f>'C завтраками| Bed and breakfast'!AI17*0.9</f>
        <v>16560</v>
      </c>
      <c r="Q16" s="44">
        <f>'C завтраками| Bed and breakfast'!AJ17*0.9</f>
        <v>17640</v>
      </c>
      <c r="R16" s="44">
        <f>'C завтраками| Bed and breakfast'!AK17*0.9</f>
        <v>16560</v>
      </c>
      <c r="S16" s="44">
        <f>'C завтраками| Bed and breakfast'!AL17*0.9</f>
        <v>17640</v>
      </c>
      <c r="T16" s="44">
        <f>'C завтраками| Bed and breakfast'!AM17*0.9</f>
        <v>16560</v>
      </c>
      <c r="U16" s="44">
        <f>'C завтраками| Bed and breakfast'!AN17*0.9</f>
        <v>17640</v>
      </c>
      <c r="V16" s="44">
        <f>'C завтраками| Bed and breakfast'!AO17*0.9</f>
        <v>17640</v>
      </c>
      <c r="W16" s="44">
        <f>'C завтраками| Bed and breakfast'!AP17*0.9</f>
        <v>17640</v>
      </c>
      <c r="X16" s="44">
        <f>'C завтраками| Bed and breakfast'!AQ17*0.9</f>
        <v>16560</v>
      </c>
      <c r="Y16" s="44">
        <f>'C завтраками| Bed and breakfast'!AR17*0.9</f>
        <v>17640</v>
      </c>
      <c r="Z16" s="44">
        <f>'C завтраками| Bed and breakfast'!AS17*0.9</f>
        <v>16560</v>
      </c>
      <c r="AA16" s="44">
        <f>'C завтраками| Bed and breakfast'!AT17*0.9</f>
        <v>17640</v>
      </c>
      <c r="AB16" s="44">
        <f>'C завтраками| Bed and breakfast'!AU17*0.9</f>
        <v>16560</v>
      </c>
      <c r="AC16" s="44">
        <f>'C завтраками| Bed and breakfast'!AV17*0.9</f>
        <v>17640</v>
      </c>
      <c r="AD16" s="44">
        <f>'C завтраками| Bed and breakfast'!AW17*0.9</f>
        <v>16560</v>
      </c>
      <c r="AE16" s="44">
        <f>'C завтраками| Bed and breakfast'!AX17*0.9</f>
        <v>17640</v>
      </c>
      <c r="AF16" s="44">
        <f>'C завтраками| Bed and breakfast'!AY17*0.9</f>
        <v>16560</v>
      </c>
      <c r="AG16" s="44">
        <f>'C завтраками| Bed and breakfast'!AZ17*0.9</f>
        <v>17640</v>
      </c>
      <c r="AH16" s="44">
        <f>'C завтраками| Bed and breakfast'!BA17*0.9</f>
        <v>16560</v>
      </c>
    </row>
    <row r="17" spans="1:34" x14ac:dyDescent="0.2">
      <c r="A17" s="17" t="s">
        <v>152</v>
      </c>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row>
    <row r="18" spans="1:34" x14ac:dyDescent="0.2">
      <c r="A18" s="19">
        <v>1</v>
      </c>
      <c r="B18" s="44">
        <f>'C завтраками| Bed and breakfast'!U19*0.9</f>
        <v>12690</v>
      </c>
      <c r="C18" s="44">
        <f>'C завтраками| Bed and breakfast'!V19*0.9</f>
        <v>15840</v>
      </c>
      <c r="D18" s="44">
        <f>'C завтраками| Bed and breakfast'!W19*0.9</f>
        <v>13950</v>
      </c>
      <c r="E18" s="44">
        <f>'C завтраками| Bed and breakfast'!X19*0.9</f>
        <v>14580</v>
      </c>
      <c r="F18" s="44">
        <f>'C завтраками| Bed and breakfast'!Y19*0.9</f>
        <v>18000</v>
      </c>
      <c r="G18" s="44">
        <f>'C завтраками| Bed and breakfast'!Z19*0.9</f>
        <v>14580</v>
      </c>
      <c r="H18" s="44">
        <f>'C завтраками| Bed and breakfast'!AA19*0.9</f>
        <v>14580</v>
      </c>
      <c r="I18" s="44">
        <f>'C завтраками| Bed and breakfast'!AB19*0.9</f>
        <v>14580</v>
      </c>
      <c r="J18" s="44">
        <f>'C завтраками| Bed and breakfast'!AC19*0.9</f>
        <v>16920</v>
      </c>
      <c r="K18" s="44">
        <f>'C завтраками| Bed and breakfast'!AD19*0.9</f>
        <v>15840</v>
      </c>
      <c r="L18" s="44">
        <f>'C завтраками| Bed and breakfast'!AE19*0.9</f>
        <v>16920</v>
      </c>
      <c r="M18" s="44">
        <f>'C завтраками| Bed and breakfast'!AF19*0.9</f>
        <v>15840</v>
      </c>
      <c r="N18" s="44">
        <f>'C завтраками| Bed and breakfast'!AG19*0.9</f>
        <v>15840</v>
      </c>
      <c r="O18" s="44">
        <f>'C завтраками| Bed and breakfast'!AH19*0.9</f>
        <v>14580</v>
      </c>
      <c r="P18" s="44">
        <f>'C завтраками| Bed and breakfast'!AI19*0.9</f>
        <v>15840</v>
      </c>
      <c r="Q18" s="44">
        <f>'C завтраками| Bed and breakfast'!AJ19*0.9</f>
        <v>16920</v>
      </c>
      <c r="R18" s="44">
        <f>'C завтраками| Bed and breakfast'!AK19*0.9</f>
        <v>15840</v>
      </c>
      <c r="S18" s="44">
        <f>'C завтраками| Bed and breakfast'!AL19*0.9</f>
        <v>16920</v>
      </c>
      <c r="T18" s="44">
        <f>'C завтраками| Bed and breakfast'!AM19*0.9</f>
        <v>15840</v>
      </c>
      <c r="U18" s="44">
        <f>'C завтраками| Bed and breakfast'!AN19*0.9</f>
        <v>16920</v>
      </c>
      <c r="V18" s="44">
        <f>'C завтраками| Bed and breakfast'!AO19*0.9</f>
        <v>16920</v>
      </c>
      <c r="W18" s="44">
        <f>'C завтраками| Bed and breakfast'!AP19*0.9</f>
        <v>16920</v>
      </c>
      <c r="X18" s="44">
        <f>'C завтраками| Bed and breakfast'!AQ19*0.9</f>
        <v>15840</v>
      </c>
      <c r="Y18" s="44">
        <f>'C завтраками| Bed and breakfast'!AR19*0.9</f>
        <v>16920</v>
      </c>
      <c r="Z18" s="44">
        <f>'C завтраками| Bed and breakfast'!AS19*0.9</f>
        <v>15840</v>
      </c>
      <c r="AA18" s="44">
        <f>'C завтраками| Bed and breakfast'!AT19*0.9</f>
        <v>16920</v>
      </c>
      <c r="AB18" s="44">
        <f>'C завтраками| Bed and breakfast'!AU19*0.9</f>
        <v>15840</v>
      </c>
      <c r="AC18" s="44">
        <f>'C завтраками| Bed and breakfast'!AV19*0.9</f>
        <v>16920</v>
      </c>
      <c r="AD18" s="44">
        <f>'C завтраками| Bed and breakfast'!AW19*0.9</f>
        <v>15840</v>
      </c>
      <c r="AE18" s="44">
        <f>'C завтраками| Bed and breakfast'!AX19*0.9</f>
        <v>16920</v>
      </c>
      <c r="AF18" s="44">
        <f>'C завтраками| Bed and breakfast'!AY19*0.9</f>
        <v>15840</v>
      </c>
      <c r="AG18" s="44">
        <f>'C завтраками| Bed and breakfast'!AZ19*0.9</f>
        <v>16920</v>
      </c>
      <c r="AH18" s="44">
        <f>'C завтраками| Bed and breakfast'!BA19*0.9</f>
        <v>15840</v>
      </c>
    </row>
    <row r="19" spans="1:34" x14ac:dyDescent="0.2">
      <c r="A19" s="19">
        <v>2</v>
      </c>
      <c r="B19" s="44">
        <f>'C завтраками| Bed and breakfast'!U20*0.9</f>
        <v>14310</v>
      </c>
      <c r="C19" s="44">
        <f>'C завтраками| Bed and breakfast'!V20*0.9</f>
        <v>17460</v>
      </c>
      <c r="D19" s="44">
        <f>'C завтраками| Bed and breakfast'!W20*0.9</f>
        <v>15570</v>
      </c>
      <c r="E19" s="44">
        <f>'C завтраками| Bed and breakfast'!X20*0.9</f>
        <v>16200</v>
      </c>
      <c r="F19" s="44">
        <f>'C завтраками| Bed and breakfast'!Y20*0.9</f>
        <v>19620</v>
      </c>
      <c r="G19" s="44">
        <f>'C завтраками| Bed and breakfast'!Z20*0.9</f>
        <v>16200</v>
      </c>
      <c r="H19" s="44">
        <f>'C завтраками| Bed and breakfast'!AA20*0.9</f>
        <v>16200</v>
      </c>
      <c r="I19" s="44">
        <f>'C завтраками| Bed and breakfast'!AB20*0.9</f>
        <v>16200</v>
      </c>
      <c r="J19" s="44">
        <f>'C завтраками| Bed and breakfast'!AC20*0.9</f>
        <v>18540</v>
      </c>
      <c r="K19" s="44">
        <f>'C завтраками| Bed and breakfast'!AD20*0.9</f>
        <v>17460</v>
      </c>
      <c r="L19" s="44">
        <f>'C завтраками| Bed and breakfast'!AE20*0.9</f>
        <v>18540</v>
      </c>
      <c r="M19" s="44">
        <f>'C завтраками| Bed and breakfast'!AF20*0.9</f>
        <v>17460</v>
      </c>
      <c r="N19" s="44">
        <f>'C завтраками| Bed and breakfast'!AG20*0.9</f>
        <v>17460</v>
      </c>
      <c r="O19" s="44">
        <f>'C завтраками| Bed and breakfast'!AH20*0.9</f>
        <v>16200</v>
      </c>
      <c r="P19" s="44">
        <f>'C завтраками| Bed and breakfast'!AI20*0.9</f>
        <v>17460</v>
      </c>
      <c r="Q19" s="44">
        <f>'C завтраками| Bed and breakfast'!AJ20*0.9</f>
        <v>18540</v>
      </c>
      <c r="R19" s="44">
        <f>'C завтраками| Bed and breakfast'!AK20*0.9</f>
        <v>17460</v>
      </c>
      <c r="S19" s="44">
        <f>'C завтраками| Bed and breakfast'!AL20*0.9</f>
        <v>18540</v>
      </c>
      <c r="T19" s="44">
        <f>'C завтраками| Bed and breakfast'!AM20*0.9</f>
        <v>17460</v>
      </c>
      <c r="U19" s="44">
        <f>'C завтраками| Bed and breakfast'!AN20*0.9</f>
        <v>18540</v>
      </c>
      <c r="V19" s="44">
        <f>'C завтраками| Bed and breakfast'!AO20*0.9</f>
        <v>18540</v>
      </c>
      <c r="W19" s="44">
        <f>'C завтраками| Bed and breakfast'!AP20*0.9</f>
        <v>18540</v>
      </c>
      <c r="X19" s="44">
        <f>'C завтраками| Bed and breakfast'!AQ20*0.9</f>
        <v>17460</v>
      </c>
      <c r="Y19" s="44">
        <f>'C завтраками| Bed and breakfast'!AR20*0.9</f>
        <v>18540</v>
      </c>
      <c r="Z19" s="44">
        <f>'C завтраками| Bed and breakfast'!AS20*0.9</f>
        <v>17460</v>
      </c>
      <c r="AA19" s="44">
        <f>'C завтраками| Bed and breakfast'!AT20*0.9</f>
        <v>18540</v>
      </c>
      <c r="AB19" s="44">
        <f>'C завтраками| Bed and breakfast'!AU20*0.9</f>
        <v>17460</v>
      </c>
      <c r="AC19" s="44">
        <f>'C завтраками| Bed and breakfast'!AV20*0.9</f>
        <v>18540</v>
      </c>
      <c r="AD19" s="44">
        <f>'C завтраками| Bed and breakfast'!AW20*0.9</f>
        <v>17460</v>
      </c>
      <c r="AE19" s="44">
        <f>'C завтраками| Bed and breakfast'!AX20*0.9</f>
        <v>18540</v>
      </c>
      <c r="AF19" s="44">
        <f>'C завтраками| Bed and breakfast'!AY20*0.9</f>
        <v>17460</v>
      </c>
      <c r="AG19" s="44">
        <f>'C завтраками| Bed and breakfast'!AZ20*0.9</f>
        <v>18540</v>
      </c>
      <c r="AH19" s="44">
        <f>'C завтраками| Bed and breakfast'!BA20*0.9</f>
        <v>17460</v>
      </c>
    </row>
    <row r="20" spans="1:34" x14ac:dyDescent="0.2">
      <c r="A20" s="17" t="s">
        <v>5</v>
      </c>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row>
    <row r="21" spans="1:34" x14ac:dyDescent="0.2">
      <c r="A21" s="19">
        <v>1</v>
      </c>
      <c r="B21" s="44">
        <f>'C завтраками| Bed and breakfast'!U22*0.9</f>
        <v>18090</v>
      </c>
      <c r="C21" s="44">
        <f>'C завтраками| Bed and breakfast'!V22*0.9</f>
        <v>21240</v>
      </c>
      <c r="D21" s="44">
        <f>'C завтраками| Bed and breakfast'!W22*0.9</f>
        <v>19350</v>
      </c>
      <c r="E21" s="44">
        <f>'C завтраками| Bed and breakfast'!X22*0.9</f>
        <v>19980</v>
      </c>
      <c r="F21" s="44">
        <f>'C завтраками| Bed and breakfast'!Y22*0.9</f>
        <v>23400</v>
      </c>
      <c r="G21" s="44">
        <f>'C завтраками| Bed and breakfast'!Z22*0.9</f>
        <v>19980</v>
      </c>
      <c r="H21" s="44">
        <f>'C завтраками| Bed and breakfast'!AA22*0.9</f>
        <v>19980</v>
      </c>
      <c r="I21" s="44">
        <f>'C завтраками| Bed and breakfast'!AB22*0.9</f>
        <v>19980</v>
      </c>
      <c r="J21" s="44">
        <f>'C завтраками| Bed and breakfast'!AC22*0.9</f>
        <v>22320</v>
      </c>
      <c r="K21" s="44">
        <f>'C завтраками| Bed and breakfast'!AD22*0.9</f>
        <v>21240</v>
      </c>
      <c r="L21" s="44">
        <f>'C завтраками| Bed and breakfast'!AE22*0.9</f>
        <v>22320</v>
      </c>
      <c r="M21" s="44">
        <f>'C завтраками| Bed and breakfast'!AF22*0.9</f>
        <v>21240</v>
      </c>
      <c r="N21" s="44">
        <f>'C завтраками| Bed and breakfast'!AG22*0.9</f>
        <v>21240</v>
      </c>
      <c r="O21" s="44">
        <f>'C завтраками| Bed and breakfast'!AH22*0.9</f>
        <v>19980</v>
      </c>
      <c r="P21" s="44">
        <f>'C завтраками| Bed and breakfast'!AI22*0.9</f>
        <v>21240</v>
      </c>
      <c r="Q21" s="44">
        <f>'C завтраками| Bed and breakfast'!AJ22*0.9</f>
        <v>22320</v>
      </c>
      <c r="R21" s="44">
        <f>'C завтраками| Bed and breakfast'!AK22*0.9</f>
        <v>21240</v>
      </c>
      <c r="S21" s="44">
        <f>'C завтраками| Bed and breakfast'!AL22*0.9</f>
        <v>22320</v>
      </c>
      <c r="T21" s="44">
        <f>'C завтраками| Bed and breakfast'!AM22*0.9</f>
        <v>21240</v>
      </c>
      <c r="U21" s="44">
        <f>'C завтраками| Bed and breakfast'!AN22*0.9</f>
        <v>22320</v>
      </c>
      <c r="V21" s="44">
        <f>'C завтраками| Bed and breakfast'!AO22*0.9</f>
        <v>22320</v>
      </c>
      <c r="W21" s="44">
        <f>'C завтраками| Bed and breakfast'!AP22*0.9</f>
        <v>22320</v>
      </c>
      <c r="X21" s="44">
        <f>'C завтраками| Bed and breakfast'!AQ22*0.9</f>
        <v>21240</v>
      </c>
      <c r="Y21" s="44">
        <f>'C завтраками| Bed and breakfast'!AR22*0.9</f>
        <v>22320</v>
      </c>
      <c r="Z21" s="44">
        <f>'C завтраками| Bed and breakfast'!AS22*0.9</f>
        <v>21240</v>
      </c>
      <c r="AA21" s="44">
        <f>'C завтраками| Bed and breakfast'!AT22*0.9</f>
        <v>22320</v>
      </c>
      <c r="AB21" s="44">
        <f>'C завтраками| Bed and breakfast'!AU22*0.9</f>
        <v>21240</v>
      </c>
      <c r="AC21" s="44">
        <f>'C завтраками| Bed and breakfast'!AV22*0.9</f>
        <v>22320</v>
      </c>
      <c r="AD21" s="44">
        <f>'C завтраками| Bed and breakfast'!AW22*0.9</f>
        <v>21240</v>
      </c>
      <c r="AE21" s="44">
        <f>'C завтраками| Bed and breakfast'!AX22*0.9</f>
        <v>22320</v>
      </c>
      <c r="AF21" s="44">
        <f>'C завтраками| Bed and breakfast'!AY22*0.9</f>
        <v>21240</v>
      </c>
      <c r="AG21" s="44">
        <f>'C завтраками| Bed and breakfast'!AZ22*0.9</f>
        <v>22320</v>
      </c>
      <c r="AH21" s="44">
        <f>'C завтраками| Bed and breakfast'!BA22*0.9</f>
        <v>21240</v>
      </c>
    </row>
    <row r="22" spans="1:34" x14ac:dyDescent="0.2">
      <c r="A22" s="19">
        <v>2</v>
      </c>
      <c r="B22" s="44">
        <f>'C завтраками| Bed and breakfast'!U23*0.9</f>
        <v>19710</v>
      </c>
      <c r="C22" s="44">
        <f>'C завтраками| Bed and breakfast'!V23*0.9</f>
        <v>22860</v>
      </c>
      <c r="D22" s="44">
        <f>'C завтраками| Bed and breakfast'!W23*0.9</f>
        <v>20970</v>
      </c>
      <c r="E22" s="44">
        <f>'C завтраками| Bed and breakfast'!X23*0.9</f>
        <v>21600</v>
      </c>
      <c r="F22" s="44">
        <f>'C завтраками| Bed and breakfast'!Y23*0.9</f>
        <v>25020</v>
      </c>
      <c r="G22" s="44">
        <f>'C завтраками| Bed and breakfast'!Z23*0.9</f>
        <v>21600</v>
      </c>
      <c r="H22" s="44">
        <f>'C завтраками| Bed and breakfast'!AA23*0.9</f>
        <v>21600</v>
      </c>
      <c r="I22" s="44">
        <f>'C завтраками| Bed and breakfast'!AB23*0.9</f>
        <v>21600</v>
      </c>
      <c r="J22" s="44">
        <f>'C завтраками| Bed and breakfast'!AC23*0.9</f>
        <v>23940</v>
      </c>
      <c r="K22" s="44">
        <f>'C завтраками| Bed and breakfast'!AD23*0.9</f>
        <v>22860</v>
      </c>
      <c r="L22" s="44">
        <f>'C завтраками| Bed and breakfast'!AE23*0.9</f>
        <v>23940</v>
      </c>
      <c r="M22" s="44">
        <f>'C завтраками| Bed and breakfast'!AF23*0.9</f>
        <v>22860</v>
      </c>
      <c r="N22" s="44">
        <f>'C завтраками| Bed and breakfast'!AG23*0.9</f>
        <v>22860</v>
      </c>
      <c r="O22" s="44">
        <f>'C завтраками| Bed and breakfast'!AH23*0.9</f>
        <v>21600</v>
      </c>
      <c r="P22" s="44">
        <f>'C завтраками| Bed and breakfast'!AI23*0.9</f>
        <v>22860</v>
      </c>
      <c r="Q22" s="44">
        <f>'C завтраками| Bed and breakfast'!AJ23*0.9</f>
        <v>23940</v>
      </c>
      <c r="R22" s="44">
        <f>'C завтраками| Bed and breakfast'!AK23*0.9</f>
        <v>22860</v>
      </c>
      <c r="S22" s="44">
        <f>'C завтраками| Bed and breakfast'!AL23*0.9</f>
        <v>23940</v>
      </c>
      <c r="T22" s="44">
        <f>'C завтраками| Bed and breakfast'!AM23*0.9</f>
        <v>22860</v>
      </c>
      <c r="U22" s="44">
        <f>'C завтраками| Bed and breakfast'!AN23*0.9</f>
        <v>23940</v>
      </c>
      <c r="V22" s="44">
        <f>'C завтраками| Bed and breakfast'!AO23*0.9</f>
        <v>23940</v>
      </c>
      <c r="W22" s="44">
        <f>'C завтраками| Bed and breakfast'!AP23*0.9</f>
        <v>23940</v>
      </c>
      <c r="X22" s="44">
        <f>'C завтраками| Bed and breakfast'!AQ23*0.9</f>
        <v>22860</v>
      </c>
      <c r="Y22" s="44">
        <f>'C завтраками| Bed and breakfast'!AR23*0.9</f>
        <v>23940</v>
      </c>
      <c r="Z22" s="44">
        <f>'C завтраками| Bed and breakfast'!AS23*0.9</f>
        <v>22860</v>
      </c>
      <c r="AA22" s="44">
        <f>'C завтраками| Bed and breakfast'!AT23*0.9</f>
        <v>23940</v>
      </c>
      <c r="AB22" s="44">
        <f>'C завтраками| Bed and breakfast'!AU23*0.9</f>
        <v>22860</v>
      </c>
      <c r="AC22" s="44">
        <f>'C завтраками| Bed and breakfast'!AV23*0.9</f>
        <v>23940</v>
      </c>
      <c r="AD22" s="44">
        <f>'C завтраками| Bed and breakfast'!AW23*0.9</f>
        <v>22860</v>
      </c>
      <c r="AE22" s="44">
        <f>'C завтраками| Bed and breakfast'!AX23*0.9</f>
        <v>23940</v>
      </c>
      <c r="AF22" s="44">
        <f>'C завтраками| Bed and breakfast'!AY23*0.9</f>
        <v>22860</v>
      </c>
      <c r="AG22" s="44">
        <f>'C завтраками| Bed and breakfast'!AZ23*0.9</f>
        <v>23940</v>
      </c>
      <c r="AH22" s="44">
        <f>'C завтраками| Bed and breakfast'!BA23*0.9</f>
        <v>22860</v>
      </c>
    </row>
    <row r="23" spans="1:34" x14ac:dyDescent="0.2">
      <c r="A23" s="17" t="s">
        <v>6</v>
      </c>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row>
    <row r="24" spans="1:34" x14ac:dyDescent="0.2">
      <c r="A24" s="19" t="s">
        <v>1</v>
      </c>
      <c r="B24" s="44">
        <f>'C завтраками| Bed and breakfast'!U25*0.9</f>
        <v>135000</v>
      </c>
      <c r="C24" s="44">
        <f>'C завтраками| Bed and breakfast'!V25*0.9</f>
        <v>135000</v>
      </c>
      <c r="D24" s="44">
        <f>'C завтраками| Bed and breakfast'!W25*0.9</f>
        <v>135000</v>
      </c>
      <c r="E24" s="44">
        <f>'C завтраками| Bed and breakfast'!X25*0.9</f>
        <v>135000</v>
      </c>
      <c r="F24" s="44">
        <f>'C завтраками| Bed and breakfast'!Y25*0.9</f>
        <v>135000</v>
      </c>
      <c r="G24" s="44">
        <f>'C завтраками| Bed and breakfast'!Z25*0.9</f>
        <v>135000</v>
      </c>
      <c r="H24" s="44">
        <f>'C завтраками| Bed and breakfast'!AA25*0.9</f>
        <v>135000</v>
      </c>
      <c r="I24" s="44">
        <f>'C завтраками| Bed and breakfast'!AB25*0.9</f>
        <v>135000</v>
      </c>
      <c r="J24" s="44">
        <f>'C завтраками| Bed and breakfast'!AC25*0.9</f>
        <v>135000</v>
      </c>
      <c r="K24" s="44">
        <f>'C завтраками| Bed and breakfast'!AD25*0.9</f>
        <v>135000</v>
      </c>
      <c r="L24" s="44">
        <f>'C завтраками| Bed and breakfast'!AE25*0.9</f>
        <v>135000</v>
      </c>
      <c r="M24" s="44">
        <f>'C завтраками| Bed and breakfast'!AF25*0.9</f>
        <v>135000</v>
      </c>
      <c r="N24" s="44">
        <f>'C завтраками| Bed and breakfast'!AG25*0.9</f>
        <v>135000</v>
      </c>
      <c r="O24" s="44">
        <f>'C завтраками| Bed and breakfast'!AH25*0.9</f>
        <v>135000</v>
      </c>
      <c r="P24" s="44">
        <f>'C завтраками| Bed and breakfast'!AI25*0.9</f>
        <v>135000</v>
      </c>
      <c r="Q24" s="44">
        <f>'C завтраками| Bed and breakfast'!AJ25*0.9</f>
        <v>135000</v>
      </c>
      <c r="R24" s="44">
        <f>'C завтраками| Bed and breakfast'!AK25*0.9</f>
        <v>135000</v>
      </c>
      <c r="S24" s="44">
        <f>'C завтраками| Bed and breakfast'!AL25*0.9</f>
        <v>135000</v>
      </c>
      <c r="T24" s="44">
        <f>'C завтраками| Bed and breakfast'!AM25*0.9</f>
        <v>135000</v>
      </c>
      <c r="U24" s="44">
        <f>'C завтраками| Bed and breakfast'!AN25*0.9</f>
        <v>135000</v>
      </c>
      <c r="V24" s="44">
        <f>'C завтраками| Bed and breakfast'!AO25*0.9</f>
        <v>135000</v>
      </c>
      <c r="W24" s="44">
        <f>'C завтраками| Bed and breakfast'!AP25*0.9</f>
        <v>135000</v>
      </c>
      <c r="X24" s="44">
        <f>'C завтраками| Bed and breakfast'!AQ25*0.9</f>
        <v>135000</v>
      </c>
      <c r="Y24" s="44">
        <f>'C завтраками| Bed and breakfast'!AR25*0.9</f>
        <v>135000</v>
      </c>
      <c r="Z24" s="44">
        <f>'C завтраками| Bed and breakfast'!AS25*0.9</f>
        <v>135000</v>
      </c>
      <c r="AA24" s="44">
        <f>'C завтраками| Bed and breakfast'!AT25*0.9</f>
        <v>135000</v>
      </c>
      <c r="AB24" s="44">
        <f>'C завтраками| Bed and breakfast'!AU25*0.9</f>
        <v>135000</v>
      </c>
      <c r="AC24" s="44">
        <f>'C завтраками| Bed and breakfast'!AV25*0.9</f>
        <v>135000</v>
      </c>
      <c r="AD24" s="44">
        <f>'C завтраками| Bed and breakfast'!AW25*0.9</f>
        <v>135000</v>
      </c>
      <c r="AE24" s="44">
        <f>'C завтраками| Bed and breakfast'!AX25*0.9</f>
        <v>135000</v>
      </c>
      <c r="AF24" s="44">
        <f>'C завтраками| Bed and breakfast'!AY25*0.9</f>
        <v>135000</v>
      </c>
      <c r="AG24" s="44">
        <f>'C завтраками| Bed and breakfast'!AZ25*0.9</f>
        <v>135000</v>
      </c>
      <c r="AH24" s="44">
        <f>'C завтраками| Bed and breakfast'!BA25*0.9</f>
        <v>135000</v>
      </c>
    </row>
    <row r="25" spans="1:34" x14ac:dyDescent="0.2">
      <c r="A25" s="193"/>
    </row>
    <row r="26" spans="1:34" x14ac:dyDescent="0.2">
      <c r="A26" s="126" t="s">
        <v>60</v>
      </c>
    </row>
    <row r="27" spans="1:34" x14ac:dyDescent="0.2">
      <c r="A27" s="25"/>
      <c r="B27" s="24">
        <f t="shared" ref="B27:Q28" si="0">B3</f>
        <v>45444</v>
      </c>
      <c r="C27" s="24">
        <f t="shared" si="0"/>
        <v>45445</v>
      </c>
      <c r="D27" s="24">
        <f t="shared" si="0"/>
        <v>45453</v>
      </c>
      <c r="E27" s="24">
        <f t="shared" si="0"/>
        <v>45457</v>
      </c>
      <c r="F27" s="24">
        <f t="shared" si="0"/>
        <v>45460</v>
      </c>
      <c r="G27" s="24">
        <f t="shared" si="0"/>
        <v>45465</v>
      </c>
      <c r="H27" s="24">
        <f t="shared" si="0"/>
        <v>45466</v>
      </c>
      <c r="I27" s="24">
        <f t="shared" si="0"/>
        <v>45471</v>
      </c>
      <c r="J27" s="24">
        <f t="shared" si="0"/>
        <v>45474</v>
      </c>
      <c r="K27" s="24">
        <f t="shared" si="0"/>
        <v>45484</v>
      </c>
      <c r="L27" s="24">
        <f t="shared" si="0"/>
        <v>45489</v>
      </c>
      <c r="M27" s="24">
        <f t="shared" si="0"/>
        <v>45494</v>
      </c>
      <c r="N27" s="24">
        <f t="shared" si="0"/>
        <v>45499</v>
      </c>
      <c r="O27" s="24">
        <f t="shared" si="0"/>
        <v>45501</v>
      </c>
      <c r="P27" s="24">
        <f t="shared" si="0"/>
        <v>45505</v>
      </c>
      <c r="Q27" s="24">
        <f t="shared" si="0"/>
        <v>45506</v>
      </c>
      <c r="R27" s="24">
        <f t="shared" ref="C27:AH28" si="1">R3</f>
        <v>45508</v>
      </c>
      <c r="S27" s="24">
        <f t="shared" si="1"/>
        <v>45513</v>
      </c>
      <c r="T27" s="24">
        <f t="shared" si="1"/>
        <v>45515</v>
      </c>
      <c r="U27" s="24">
        <f t="shared" si="1"/>
        <v>45520</v>
      </c>
      <c r="V27" s="24">
        <f t="shared" si="1"/>
        <v>45522</v>
      </c>
      <c r="W27" s="24">
        <f t="shared" si="1"/>
        <v>45527</v>
      </c>
      <c r="X27" s="24">
        <f t="shared" si="1"/>
        <v>45529</v>
      </c>
      <c r="Y27" s="24">
        <f t="shared" si="1"/>
        <v>45534</v>
      </c>
      <c r="Z27" s="24">
        <f t="shared" si="1"/>
        <v>45536</v>
      </c>
      <c r="AA27" s="24">
        <f t="shared" si="1"/>
        <v>45541</v>
      </c>
      <c r="AB27" s="24">
        <f t="shared" si="1"/>
        <v>45543</v>
      </c>
      <c r="AC27" s="24">
        <f t="shared" si="1"/>
        <v>45548</v>
      </c>
      <c r="AD27" s="24">
        <f t="shared" si="1"/>
        <v>45550</v>
      </c>
      <c r="AE27" s="24">
        <f t="shared" si="1"/>
        <v>45555</v>
      </c>
      <c r="AF27" s="24">
        <f t="shared" si="1"/>
        <v>45557</v>
      </c>
      <c r="AG27" s="24">
        <f t="shared" si="1"/>
        <v>45562</v>
      </c>
      <c r="AH27" s="24">
        <f t="shared" si="1"/>
        <v>45564</v>
      </c>
    </row>
    <row r="28" spans="1:34" x14ac:dyDescent="0.2">
      <c r="A28" s="10" t="s">
        <v>11</v>
      </c>
      <c r="B28" s="24">
        <f t="shared" si="0"/>
        <v>45444</v>
      </c>
      <c r="C28" s="24">
        <f t="shared" si="1"/>
        <v>45452</v>
      </c>
      <c r="D28" s="24">
        <f t="shared" si="1"/>
        <v>45456</v>
      </c>
      <c r="E28" s="24">
        <f t="shared" si="1"/>
        <v>45459</v>
      </c>
      <c r="F28" s="24">
        <f t="shared" si="1"/>
        <v>45464</v>
      </c>
      <c r="G28" s="24">
        <f t="shared" si="1"/>
        <v>45465</v>
      </c>
      <c r="H28" s="24">
        <f t="shared" si="1"/>
        <v>45470</v>
      </c>
      <c r="I28" s="24">
        <f t="shared" si="1"/>
        <v>45473</v>
      </c>
      <c r="J28" s="24">
        <f t="shared" si="1"/>
        <v>45483</v>
      </c>
      <c r="K28" s="24">
        <f t="shared" si="1"/>
        <v>45488</v>
      </c>
      <c r="L28" s="24">
        <f t="shared" si="1"/>
        <v>45493</v>
      </c>
      <c r="M28" s="24">
        <f t="shared" si="1"/>
        <v>45498</v>
      </c>
      <c r="N28" s="24">
        <f t="shared" si="1"/>
        <v>45500</v>
      </c>
      <c r="O28" s="24">
        <f t="shared" si="1"/>
        <v>45504</v>
      </c>
      <c r="P28" s="24">
        <f t="shared" si="1"/>
        <v>45505</v>
      </c>
      <c r="Q28" s="24">
        <f t="shared" si="1"/>
        <v>45507</v>
      </c>
      <c r="R28" s="24">
        <f t="shared" si="1"/>
        <v>45512</v>
      </c>
      <c r="S28" s="24">
        <f t="shared" si="1"/>
        <v>45514</v>
      </c>
      <c r="T28" s="24">
        <f t="shared" si="1"/>
        <v>45519</v>
      </c>
      <c r="U28" s="24">
        <f t="shared" si="1"/>
        <v>45521</v>
      </c>
      <c r="V28" s="24">
        <f t="shared" si="1"/>
        <v>45526</v>
      </c>
      <c r="W28" s="24">
        <f t="shared" si="1"/>
        <v>45528</v>
      </c>
      <c r="X28" s="24">
        <f t="shared" si="1"/>
        <v>45533</v>
      </c>
      <c r="Y28" s="24">
        <f t="shared" si="1"/>
        <v>45535</v>
      </c>
      <c r="Z28" s="24">
        <f t="shared" si="1"/>
        <v>45540</v>
      </c>
      <c r="AA28" s="24">
        <f t="shared" si="1"/>
        <v>45542</v>
      </c>
      <c r="AB28" s="24">
        <f t="shared" si="1"/>
        <v>45547</v>
      </c>
      <c r="AC28" s="24">
        <f t="shared" si="1"/>
        <v>45549</v>
      </c>
      <c r="AD28" s="24">
        <f t="shared" si="1"/>
        <v>45554</v>
      </c>
      <c r="AE28" s="24">
        <f t="shared" si="1"/>
        <v>45556</v>
      </c>
      <c r="AF28" s="24">
        <f t="shared" si="1"/>
        <v>45561</v>
      </c>
      <c r="AG28" s="24">
        <f t="shared" si="1"/>
        <v>45563</v>
      </c>
      <c r="AH28" s="24">
        <f t="shared" si="1"/>
        <v>45565</v>
      </c>
    </row>
    <row r="29" spans="1:34" x14ac:dyDescent="0.2">
      <c r="A29" s="17" t="s">
        <v>149</v>
      </c>
    </row>
    <row r="30" spans="1:34" x14ac:dyDescent="0.2">
      <c r="A30" s="19">
        <v>1</v>
      </c>
      <c r="B30" s="44">
        <f>B6*0.87</f>
        <v>7908.3</v>
      </c>
      <c r="C30" s="44">
        <f t="shared" ref="C30:AH42" si="2">C6*0.87</f>
        <v>10648.8</v>
      </c>
      <c r="D30" s="44">
        <f t="shared" si="2"/>
        <v>9004.5</v>
      </c>
      <c r="E30" s="44">
        <f t="shared" si="2"/>
        <v>9552.6</v>
      </c>
      <c r="F30" s="44">
        <f t="shared" si="2"/>
        <v>12528</v>
      </c>
      <c r="G30" s="44">
        <f t="shared" si="2"/>
        <v>9552.6</v>
      </c>
      <c r="H30" s="44">
        <f t="shared" si="2"/>
        <v>9552.6</v>
      </c>
      <c r="I30" s="44">
        <f t="shared" si="2"/>
        <v>9552.6</v>
      </c>
      <c r="J30" s="44">
        <f t="shared" si="2"/>
        <v>11588.4</v>
      </c>
      <c r="K30" s="44">
        <f t="shared" si="2"/>
        <v>10648.8</v>
      </c>
      <c r="L30" s="44">
        <f t="shared" si="2"/>
        <v>11588.4</v>
      </c>
      <c r="M30" s="44">
        <f t="shared" si="2"/>
        <v>10648.8</v>
      </c>
      <c r="N30" s="44">
        <f t="shared" si="2"/>
        <v>10648.8</v>
      </c>
      <c r="O30" s="44">
        <f t="shared" si="2"/>
        <v>9552.6</v>
      </c>
      <c r="P30" s="44">
        <f t="shared" si="2"/>
        <v>10648.8</v>
      </c>
      <c r="Q30" s="44">
        <f t="shared" si="2"/>
        <v>11588.4</v>
      </c>
      <c r="R30" s="44">
        <f t="shared" si="2"/>
        <v>10648.8</v>
      </c>
      <c r="S30" s="44">
        <f t="shared" si="2"/>
        <v>11588.4</v>
      </c>
      <c r="T30" s="44">
        <f t="shared" si="2"/>
        <v>10648.8</v>
      </c>
      <c r="U30" s="44">
        <f t="shared" si="2"/>
        <v>11588.4</v>
      </c>
      <c r="V30" s="44">
        <f t="shared" si="2"/>
        <v>11588.4</v>
      </c>
      <c r="W30" s="44">
        <f t="shared" si="2"/>
        <v>11588.4</v>
      </c>
      <c r="X30" s="44">
        <f t="shared" si="2"/>
        <v>10648.8</v>
      </c>
      <c r="Y30" s="44">
        <f t="shared" si="2"/>
        <v>11588.4</v>
      </c>
      <c r="Z30" s="44">
        <f t="shared" si="2"/>
        <v>10648.8</v>
      </c>
      <c r="AA30" s="44">
        <f t="shared" si="2"/>
        <v>11588.4</v>
      </c>
      <c r="AB30" s="44">
        <f t="shared" si="2"/>
        <v>10648.8</v>
      </c>
      <c r="AC30" s="44">
        <f t="shared" si="2"/>
        <v>11588.4</v>
      </c>
      <c r="AD30" s="44">
        <f t="shared" si="2"/>
        <v>10648.8</v>
      </c>
      <c r="AE30" s="44">
        <f t="shared" si="2"/>
        <v>11588.4</v>
      </c>
      <c r="AF30" s="44">
        <f t="shared" si="2"/>
        <v>10648.8</v>
      </c>
      <c r="AG30" s="44">
        <f t="shared" si="2"/>
        <v>11588.4</v>
      </c>
      <c r="AH30" s="44">
        <f t="shared" si="2"/>
        <v>10648.8</v>
      </c>
    </row>
    <row r="31" spans="1:34" x14ac:dyDescent="0.2">
      <c r="A31" s="19">
        <v>2</v>
      </c>
      <c r="B31" s="44">
        <f t="shared" ref="B31:Q48" si="3">B7*0.87</f>
        <v>9317.7000000000007</v>
      </c>
      <c r="C31" s="44">
        <f t="shared" si="3"/>
        <v>12058.2</v>
      </c>
      <c r="D31" s="44">
        <f t="shared" si="3"/>
        <v>10413.9</v>
      </c>
      <c r="E31" s="44">
        <f t="shared" si="3"/>
        <v>10962</v>
      </c>
      <c r="F31" s="44">
        <f t="shared" si="3"/>
        <v>13937.4</v>
      </c>
      <c r="G31" s="44">
        <f t="shared" si="3"/>
        <v>10962</v>
      </c>
      <c r="H31" s="44">
        <f t="shared" si="3"/>
        <v>10962</v>
      </c>
      <c r="I31" s="44">
        <f t="shared" si="3"/>
        <v>10962</v>
      </c>
      <c r="J31" s="44">
        <f t="shared" si="3"/>
        <v>12997.8</v>
      </c>
      <c r="K31" s="44">
        <f t="shared" si="3"/>
        <v>12058.2</v>
      </c>
      <c r="L31" s="44">
        <f t="shared" si="3"/>
        <v>12997.8</v>
      </c>
      <c r="M31" s="44">
        <f t="shared" si="3"/>
        <v>12058.2</v>
      </c>
      <c r="N31" s="44">
        <f t="shared" si="3"/>
        <v>12058.2</v>
      </c>
      <c r="O31" s="44">
        <f t="shared" si="3"/>
        <v>10962</v>
      </c>
      <c r="P31" s="44">
        <f t="shared" si="3"/>
        <v>12058.2</v>
      </c>
      <c r="Q31" s="44">
        <f t="shared" si="3"/>
        <v>12997.8</v>
      </c>
      <c r="R31" s="44">
        <f t="shared" si="2"/>
        <v>12058.2</v>
      </c>
      <c r="S31" s="44">
        <f t="shared" si="2"/>
        <v>12997.8</v>
      </c>
      <c r="T31" s="44">
        <f t="shared" si="2"/>
        <v>12058.2</v>
      </c>
      <c r="U31" s="44">
        <f t="shared" si="2"/>
        <v>12997.8</v>
      </c>
      <c r="V31" s="44">
        <f t="shared" si="2"/>
        <v>12997.8</v>
      </c>
      <c r="W31" s="44">
        <f t="shared" si="2"/>
        <v>12997.8</v>
      </c>
      <c r="X31" s="44">
        <f t="shared" si="2"/>
        <v>12058.2</v>
      </c>
      <c r="Y31" s="44">
        <f t="shared" si="2"/>
        <v>12997.8</v>
      </c>
      <c r="Z31" s="44">
        <f t="shared" si="2"/>
        <v>12058.2</v>
      </c>
      <c r="AA31" s="44">
        <f t="shared" si="2"/>
        <v>12997.8</v>
      </c>
      <c r="AB31" s="44">
        <f t="shared" si="2"/>
        <v>12058.2</v>
      </c>
      <c r="AC31" s="44">
        <f t="shared" si="2"/>
        <v>12997.8</v>
      </c>
      <c r="AD31" s="44">
        <f t="shared" si="2"/>
        <v>12058.2</v>
      </c>
      <c r="AE31" s="44">
        <f t="shared" si="2"/>
        <v>12997.8</v>
      </c>
      <c r="AF31" s="44">
        <f t="shared" si="2"/>
        <v>12058.2</v>
      </c>
      <c r="AG31" s="44">
        <f t="shared" si="2"/>
        <v>12997.8</v>
      </c>
      <c r="AH31" s="44">
        <f t="shared" si="2"/>
        <v>12058.2</v>
      </c>
    </row>
    <row r="32" spans="1:34" x14ac:dyDescent="0.2">
      <c r="A32" s="17" t="s">
        <v>150</v>
      </c>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row>
    <row r="33" spans="1:34" x14ac:dyDescent="0.2">
      <c r="A33" s="19">
        <v>1</v>
      </c>
      <c r="B33" s="44">
        <f t="shared" si="3"/>
        <v>8691.2999999999993</v>
      </c>
      <c r="C33" s="44">
        <f t="shared" si="2"/>
        <v>11431.8</v>
      </c>
      <c r="D33" s="44">
        <f t="shared" si="2"/>
        <v>9787.5</v>
      </c>
      <c r="E33" s="44">
        <f t="shared" si="2"/>
        <v>10335.6</v>
      </c>
      <c r="F33" s="44">
        <f t="shared" si="2"/>
        <v>13311</v>
      </c>
      <c r="G33" s="44">
        <f t="shared" si="2"/>
        <v>10335.6</v>
      </c>
      <c r="H33" s="44">
        <f t="shared" si="2"/>
        <v>10335.6</v>
      </c>
      <c r="I33" s="44">
        <f t="shared" si="2"/>
        <v>10335.6</v>
      </c>
      <c r="J33" s="44">
        <f t="shared" si="2"/>
        <v>12371.4</v>
      </c>
      <c r="K33" s="44">
        <f t="shared" si="2"/>
        <v>11431.8</v>
      </c>
      <c r="L33" s="44">
        <f t="shared" si="2"/>
        <v>12371.4</v>
      </c>
      <c r="M33" s="44">
        <f t="shared" si="2"/>
        <v>11431.8</v>
      </c>
      <c r="N33" s="44">
        <f t="shared" si="2"/>
        <v>11431.8</v>
      </c>
      <c r="O33" s="44">
        <f t="shared" si="2"/>
        <v>10335.6</v>
      </c>
      <c r="P33" s="44">
        <f t="shared" si="2"/>
        <v>11431.8</v>
      </c>
      <c r="Q33" s="44">
        <f t="shared" si="2"/>
        <v>12371.4</v>
      </c>
      <c r="R33" s="44">
        <f t="shared" si="2"/>
        <v>11431.8</v>
      </c>
      <c r="S33" s="44">
        <f t="shared" si="2"/>
        <v>12371.4</v>
      </c>
      <c r="T33" s="44">
        <f t="shared" si="2"/>
        <v>11431.8</v>
      </c>
      <c r="U33" s="44">
        <f t="shared" si="2"/>
        <v>12371.4</v>
      </c>
      <c r="V33" s="44">
        <f t="shared" si="2"/>
        <v>12371.4</v>
      </c>
      <c r="W33" s="44">
        <f t="shared" si="2"/>
        <v>12371.4</v>
      </c>
      <c r="X33" s="44">
        <f t="shared" si="2"/>
        <v>11431.8</v>
      </c>
      <c r="Y33" s="44">
        <f t="shared" si="2"/>
        <v>12371.4</v>
      </c>
      <c r="Z33" s="44">
        <f t="shared" si="2"/>
        <v>11431.8</v>
      </c>
      <c r="AA33" s="44">
        <f t="shared" si="2"/>
        <v>12371.4</v>
      </c>
      <c r="AB33" s="44">
        <f t="shared" si="2"/>
        <v>11431.8</v>
      </c>
      <c r="AC33" s="44">
        <f t="shared" si="2"/>
        <v>12371.4</v>
      </c>
      <c r="AD33" s="44">
        <f t="shared" si="2"/>
        <v>11431.8</v>
      </c>
      <c r="AE33" s="44">
        <f t="shared" si="2"/>
        <v>12371.4</v>
      </c>
      <c r="AF33" s="44">
        <f t="shared" si="2"/>
        <v>11431.8</v>
      </c>
      <c r="AG33" s="44">
        <f t="shared" si="2"/>
        <v>12371.4</v>
      </c>
      <c r="AH33" s="44">
        <f t="shared" si="2"/>
        <v>11431.8</v>
      </c>
    </row>
    <row r="34" spans="1:34" x14ac:dyDescent="0.2">
      <c r="A34" s="19">
        <v>2</v>
      </c>
      <c r="B34" s="44">
        <f t="shared" si="3"/>
        <v>10100.700000000001</v>
      </c>
      <c r="C34" s="44">
        <f t="shared" si="2"/>
        <v>12841.2</v>
      </c>
      <c r="D34" s="44">
        <f t="shared" si="2"/>
        <v>11196.9</v>
      </c>
      <c r="E34" s="44">
        <f t="shared" si="2"/>
        <v>11745</v>
      </c>
      <c r="F34" s="44">
        <f t="shared" si="2"/>
        <v>14720.4</v>
      </c>
      <c r="G34" s="44">
        <f t="shared" si="2"/>
        <v>11745</v>
      </c>
      <c r="H34" s="44">
        <f t="shared" si="2"/>
        <v>11745</v>
      </c>
      <c r="I34" s="44">
        <f t="shared" si="2"/>
        <v>11745</v>
      </c>
      <c r="J34" s="44">
        <f t="shared" si="2"/>
        <v>13780.8</v>
      </c>
      <c r="K34" s="44">
        <f t="shared" si="2"/>
        <v>12841.2</v>
      </c>
      <c r="L34" s="44">
        <f t="shared" si="2"/>
        <v>13780.8</v>
      </c>
      <c r="M34" s="44">
        <f t="shared" si="2"/>
        <v>12841.2</v>
      </c>
      <c r="N34" s="44">
        <f t="shared" si="2"/>
        <v>12841.2</v>
      </c>
      <c r="O34" s="44">
        <f t="shared" si="2"/>
        <v>11745</v>
      </c>
      <c r="P34" s="44">
        <f t="shared" si="2"/>
        <v>12841.2</v>
      </c>
      <c r="Q34" s="44">
        <f t="shared" si="2"/>
        <v>13780.8</v>
      </c>
      <c r="R34" s="44">
        <f t="shared" si="2"/>
        <v>12841.2</v>
      </c>
      <c r="S34" s="44">
        <f t="shared" si="2"/>
        <v>13780.8</v>
      </c>
      <c r="T34" s="44">
        <f t="shared" si="2"/>
        <v>12841.2</v>
      </c>
      <c r="U34" s="44">
        <f t="shared" si="2"/>
        <v>13780.8</v>
      </c>
      <c r="V34" s="44">
        <f t="shared" si="2"/>
        <v>13780.8</v>
      </c>
      <c r="W34" s="44">
        <f t="shared" si="2"/>
        <v>13780.8</v>
      </c>
      <c r="X34" s="44">
        <f t="shared" si="2"/>
        <v>12841.2</v>
      </c>
      <c r="Y34" s="44">
        <f t="shared" si="2"/>
        <v>13780.8</v>
      </c>
      <c r="Z34" s="44">
        <f t="shared" si="2"/>
        <v>12841.2</v>
      </c>
      <c r="AA34" s="44">
        <f t="shared" si="2"/>
        <v>13780.8</v>
      </c>
      <c r="AB34" s="44">
        <f t="shared" si="2"/>
        <v>12841.2</v>
      </c>
      <c r="AC34" s="44">
        <f t="shared" si="2"/>
        <v>13780.8</v>
      </c>
      <c r="AD34" s="44">
        <f t="shared" si="2"/>
        <v>12841.2</v>
      </c>
      <c r="AE34" s="44">
        <f t="shared" si="2"/>
        <v>13780.8</v>
      </c>
      <c r="AF34" s="44">
        <f t="shared" si="2"/>
        <v>12841.2</v>
      </c>
      <c r="AG34" s="44">
        <f t="shared" si="2"/>
        <v>13780.8</v>
      </c>
      <c r="AH34" s="44">
        <f t="shared" si="2"/>
        <v>12841.2</v>
      </c>
    </row>
    <row r="35" spans="1:34" x14ac:dyDescent="0.2">
      <c r="A35" s="17" t="s">
        <v>151</v>
      </c>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row>
    <row r="36" spans="1:34" x14ac:dyDescent="0.2">
      <c r="A36" s="19">
        <v>1</v>
      </c>
      <c r="B36" s="44">
        <f t="shared" si="3"/>
        <v>9474.2999999999993</v>
      </c>
      <c r="C36" s="44">
        <f t="shared" si="2"/>
        <v>12214.8</v>
      </c>
      <c r="D36" s="44">
        <f t="shared" si="2"/>
        <v>10570.5</v>
      </c>
      <c r="E36" s="44">
        <f t="shared" si="2"/>
        <v>11118.6</v>
      </c>
      <c r="F36" s="44">
        <f t="shared" si="2"/>
        <v>14094</v>
      </c>
      <c r="G36" s="44">
        <f t="shared" si="2"/>
        <v>11118.6</v>
      </c>
      <c r="H36" s="44">
        <f t="shared" si="2"/>
        <v>11118.6</v>
      </c>
      <c r="I36" s="44">
        <f t="shared" si="2"/>
        <v>11118.6</v>
      </c>
      <c r="J36" s="44">
        <f t="shared" si="2"/>
        <v>13154.4</v>
      </c>
      <c r="K36" s="44">
        <f t="shared" si="2"/>
        <v>12214.8</v>
      </c>
      <c r="L36" s="44">
        <f t="shared" si="2"/>
        <v>13154.4</v>
      </c>
      <c r="M36" s="44">
        <f t="shared" si="2"/>
        <v>12214.8</v>
      </c>
      <c r="N36" s="44">
        <f t="shared" si="2"/>
        <v>12214.8</v>
      </c>
      <c r="O36" s="44">
        <f t="shared" si="2"/>
        <v>11118.6</v>
      </c>
      <c r="P36" s="44">
        <f t="shared" si="2"/>
        <v>12214.8</v>
      </c>
      <c r="Q36" s="44">
        <f t="shared" si="2"/>
        <v>13154.4</v>
      </c>
      <c r="R36" s="44">
        <f t="shared" si="2"/>
        <v>12214.8</v>
      </c>
      <c r="S36" s="44">
        <f t="shared" si="2"/>
        <v>13154.4</v>
      </c>
      <c r="T36" s="44">
        <f t="shared" si="2"/>
        <v>12214.8</v>
      </c>
      <c r="U36" s="44">
        <f t="shared" si="2"/>
        <v>13154.4</v>
      </c>
      <c r="V36" s="44">
        <f t="shared" si="2"/>
        <v>13154.4</v>
      </c>
      <c r="W36" s="44">
        <f t="shared" si="2"/>
        <v>13154.4</v>
      </c>
      <c r="X36" s="44">
        <f t="shared" si="2"/>
        <v>12214.8</v>
      </c>
      <c r="Y36" s="44">
        <f t="shared" si="2"/>
        <v>13154.4</v>
      </c>
      <c r="Z36" s="44">
        <f t="shared" si="2"/>
        <v>12214.8</v>
      </c>
      <c r="AA36" s="44">
        <f t="shared" si="2"/>
        <v>13154.4</v>
      </c>
      <c r="AB36" s="44">
        <f t="shared" si="2"/>
        <v>12214.8</v>
      </c>
      <c r="AC36" s="44">
        <f t="shared" si="2"/>
        <v>13154.4</v>
      </c>
      <c r="AD36" s="44">
        <f t="shared" si="2"/>
        <v>12214.8</v>
      </c>
      <c r="AE36" s="44">
        <f t="shared" si="2"/>
        <v>13154.4</v>
      </c>
      <c r="AF36" s="44">
        <f t="shared" si="2"/>
        <v>12214.8</v>
      </c>
      <c r="AG36" s="44">
        <f t="shared" si="2"/>
        <v>13154.4</v>
      </c>
      <c r="AH36" s="44">
        <f t="shared" si="2"/>
        <v>12214.8</v>
      </c>
    </row>
    <row r="37" spans="1:34" x14ac:dyDescent="0.2">
      <c r="A37" s="19">
        <v>2</v>
      </c>
      <c r="B37" s="44">
        <f t="shared" si="3"/>
        <v>10883.7</v>
      </c>
      <c r="C37" s="44">
        <f t="shared" si="2"/>
        <v>13624.2</v>
      </c>
      <c r="D37" s="44">
        <f t="shared" si="2"/>
        <v>11979.9</v>
      </c>
      <c r="E37" s="44">
        <f t="shared" si="2"/>
        <v>12528</v>
      </c>
      <c r="F37" s="44">
        <f t="shared" si="2"/>
        <v>15503.4</v>
      </c>
      <c r="G37" s="44">
        <f t="shared" si="2"/>
        <v>12528</v>
      </c>
      <c r="H37" s="44">
        <f t="shared" si="2"/>
        <v>12528</v>
      </c>
      <c r="I37" s="44">
        <f t="shared" si="2"/>
        <v>12528</v>
      </c>
      <c r="J37" s="44">
        <f t="shared" si="2"/>
        <v>14563.8</v>
      </c>
      <c r="K37" s="44">
        <f t="shared" si="2"/>
        <v>13624.2</v>
      </c>
      <c r="L37" s="44">
        <f t="shared" si="2"/>
        <v>14563.8</v>
      </c>
      <c r="M37" s="44">
        <f t="shared" si="2"/>
        <v>13624.2</v>
      </c>
      <c r="N37" s="44">
        <f t="shared" si="2"/>
        <v>13624.2</v>
      </c>
      <c r="O37" s="44">
        <f t="shared" si="2"/>
        <v>12528</v>
      </c>
      <c r="P37" s="44">
        <f t="shared" si="2"/>
        <v>13624.2</v>
      </c>
      <c r="Q37" s="44">
        <f t="shared" si="2"/>
        <v>14563.8</v>
      </c>
      <c r="R37" s="44">
        <f t="shared" si="2"/>
        <v>13624.2</v>
      </c>
      <c r="S37" s="44">
        <f t="shared" si="2"/>
        <v>14563.8</v>
      </c>
      <c r="T37" s="44">
        <f t="shared" si="2"/>
        <v>13624.2</v>
      </c>
      <c r="U37" s="44">
        <f t="shared" si="2"/>
        <v>14563.8</v>
      </c>
      <c r="V37" s="44">
        <f t="shared" si="2"/>
        <v>14563.8</v>
      </c>
      <c r="W37" s="44">
        <f t="shared" si="2"/>
        <v>14563.8</v>
      </c>
      <c r="X37" s="44">
        <f t="shared" si="2"/>
        <v>13624.2</v>
      </c>
      <c r="Y37" s="44">
        <f t="shared" si="2"/>
        <v>14563.8</v>
      </c>
      <c r="Z37" s="44">
        <f t="shared" si="2"/>
        <v>13624.2</v>
      </c>
      <c r="AA37" s="44">
        <f t="shared" si="2"/>
        <v>14563.8</v>
      </c>
      <c r="AB37" s="44">
        <f t="shared" si="2"/>
        <v>13624.2</v>
      </c>
      <c r="AC37" s="44">
        <f t="shared" si="2"/>
        <v>14563.8</v>
      </c>
      <c r="AD37" s="44">
        <f t="shared" si="2"/>
        <v>13624.2</v>
      </c>
      <c r="AE37" s="44">
        <f t="shared" si="2"/>
        <v>14563.8</v>
      </c>
      <c r="AF37" s="44">
        <f t="shared" si="2"/>
        <v>13624.2</v>
      </c>
      <c r="AG37" s="44">
        <f t="shared" si="2"/>
        <v>14563.8</v>
      </c>
      <c r="AH37" s="44">
        <f t="shared" si="2"/>
        <v>13624.2</v>
      </c>
    </row>
    <row r="38" spans="1:34" x14ac:dyDescent="0.2">
      <c r="A38" s="17" t="s">
        <v>4</v>
      </c>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row>
    <row r="39" spans="1:34" x14ac:dyDescent="0.2">
      <c r="A39" s="19">
        <v>1</v>
      </c>
      <c r="B39" s="44">
        <f t="shared" si="3"/>
        <v>10257.299999999999</v>
      </c>
      <c r="C39" s="44">
        <f t="shared" si="2"/>
        <v>12997.8</v>
      </c>
      <c r="D39" s="44">
        <f t="shared" si="2"/>
        <v>11353.5</v>
      </c>
      <c r="E39" s="44">
        <f t="shared" si="2"/>
        <v>11901.6</v>
      </c>
      <c r="F39" s="44">
        <f t="shared" si="2"/>
        <v>14877</v>
      </c>
      <c r="G39" s="44">
        <f t="shared" si="2"/>
        <v>11901.6</v>
      </c>
      <c r="H39" s="44">
        <f t="shared" si="2"/>
        <v>11901.6</v>
      </c>
      <c r="I39" s="44">
        <f t="shared" si="2"/>
        <v>11901.6</v>
      </c>
      <c r="J39" s="44">
        <f t="shared" si="2"/>
        <v>13937.4</v>
      </c>
      <c r="K39" s="44">
        <f t="shared" si="2"/>
        <v>12997.8</v>
      </c>
      <c r="L39" s="44">
        <f t="shared" si="2"/>
        <v>13937.4</v>
      </c>
      <c r="M39" s="44">
        <f t="shared" si="2"/>
        <v>12997.8</v>
      </c>
      <c r="N39" s="44">
        <f t="shared" si="2"/>
        <v>12997.8</v>
      </c>
      <c r="O39" s="44">
        <f t="shared" si="2"/>
        <v>11901.6</v>
      </c>
      <c r="P39" s="44">
        <f t="shared" si="2"/>
        <v>12997.8</v>
      </c>
      <c r="Q39" s="44">
        <f t="shared" si="2"/>
        <v>13937.4</v>
      </c>
      <c r="R39" s="44">
        <f t="shared" si="2"/>
        <v>12997.8</v>
      </c>
      <c r="S39" s="44">
        <f t="shared" si="2"/>
        <v>13937.4</v>
      </c>
      <c r="T39" s="44">
        <f t="shared" si="2"/>
        <v>12997.8</v>
      </c>
      <c r="U39" s="44">
        <f t="shared" si="2"/>
        <v>13937.4</v>
      </c>
      <c r="V39" s="44">
        <f t="shared" si="2"/>
        <v>13937.4</v>
      </c>
      <c r="W39" s="44">
        <f t="shared" si="2"/>
        <v>13937.4</v>
      </c>
      <c r="X39" s="44">
        <f t="shared" si="2"/>
        <v>12997.8</v>
      </c>
      <c r="Y39" s="44">
        <f t="shared" si="2"/>
        <v>13937.4</v>
      </c>
      <c r="Z39" s="44">
        <f t="shared" si="2"/>
        <v>12997.8</v>
      </c>
      <c r="AA39" s="44">
        <f t="shared" si="2"/>
        <v>13937.4</v>
      </c>
      <c r="AB39" s="44">
        <f t="shared" si="2"/>
        <v>12997.8</v>
      </c>
      <c r="AC39" s="44">
        <f t="shared" si="2"/>
        <v>13937.4</v>
      </c>
      <c r="AD39" s="44">
        <f t="shared" si="2"/>
        <v>12997.8</v>
      </c>
      <c r="AE39" s="44">
        <f t="shared" si="2"/>
        <v>13937.4</v>
      </c>
      <c r="AF39" s="44">
        <f t="shared" si="2"/>
        <v>12997.8</v>
      </c>
      <c r="AG39" s="44">
        <f t="shared" si="2"/>
        <v>13937.4</v>
      </c>
      <c r="AH39" s="44">
        <f t="shared" si="2"/>
        <v>12997.8</v>
      </c>
    </row>
    <row r="40" spans="1:34" x14ac:dyDescent="0.2">
      <c r="A40" s="19">
        <v>2</v>
      </c>
      <c r="B40" s="44">
        <f t="shared" si="3"/>
        <v>11666.7</v>
      </c>
      <c r="C40" s="44">
        <f t="shared" si="2"/>
        <v>14407.2</v>
      </c>
      <c r="D40" s="44">
        <f t="shared" si="2"/>
        <v>12762.9</v>
      </c>
      <c r="E40" s="44">
        <f t="shared" si="2"/>
        <v>13311</v>
      </c>
      <c r="F40" s="44">
        <f t="shared" si="2"/>
        <v>16286.4</v>
      </c>
      <c r="G40" s="44">
        <f t="shared" si="2"/>
        <v>13311</v>
      </c>
      <c r="H40" s="44">
        <f t="shared" si="2"/>
        <v>13311</v>
      </c>
      <c r="I40" s="44">
        <f t="shared" si="2"/>
        <v>13311</v>
      </c>
      <c r="J40" s="44">
        <f t="shared" si="2"/>
        <v>15346.8</v>
      </c>
      <c r="K40" s="44">
        <f t="shared" si="2"/>
        <v>14407.2</v>
      </c>
      <c r="L40" s="44">
        <f t="shared" si="2"/>
        <v>15346.8</v>
      </c>
      <c r="M40" s="44">
        <f t="shared" si="2"/>
        <v>14407.2</v>
      </c>
      <c r="N40" s="44">
        <f t="shared" si="2"/>
        <v>14407.2</v>
      </c>
      <c r="O40" s="44">
        <f t="shared" si="2"/>
        <v>13311</v>
      </c>
      <c r="P40" s="44">
        <f t="shared" si="2"/>
        <v>14407.2</v>
      </c>
      <c r="Q40" s="44">
        <f t="shared" si="2"/>
        <v>15346.8</v>
      </c>
      <c r="R40" s="44">
        <f t="shared" si="2"/>
        <v>14407.2</v>
      </c>
      <c r="S40" s="44">
        <f t="shared" si="2"/>
        <v>15346.8</v>
      </c>
      <c r="T40" s="44">
        <f t="shared" si="2"/>
        <v>14407.2</v>
      </c>
      <c r="U40" s="44">
        <f t="shared" si="2"/>
        <v>15346.8</v>
      </c>
      <c r="V40" s="44">
        <f t="shared" si="2"/>
        <v>15346.8</v>
      </c>
      <c r="W40" s="44">
        <f t="shared" si="2"/>
        <v>15346.8</v>
      </c>
      <c r="X40" s="44">
        <f t="shared" si="2"/>
        <v>14407.2</v>
      </c>
      <c r="Y40" s="44">
        <f t="shared" si="2"/>
        <v>15346.8</v>
      </c>
      <c r="Z40" s="44">
        <f t="shared" si="2"/>
        <v>14407.2</v>
      </c>
      <c r="AA40" s="44">
        <f t="shared" si="2"/>
        <v>15346.8</v>
      </c>
      <c r="AB40" s="44">
        <f t="shared" si="2"/>
        <v>14407.2</v>
      </c>
      <c r="AC40" s="44">
        <f t="shared" si="2"/>
        <v>15346.8</v>
      </c>
      <c r="AD40" s="44">
        <f t="shared" si="2"/>
        <v>14407.2</v>
      </c>
      <c r="AE40" s="44">
        <f t="shared" si="2"/>
        <v>15346.8</v>
      </c>
      <c r="AF40" s="44">
        <f t="shared" si="2"/>
        <v>14407.2</v>
      </c>
      <c r="AG40" s="44">
        <f t="shared" si="2"/>
        <v>15346.8</v>
      </c>
      <c r="AH40" s="44">
        <f t="shared" si="2"/>
        <v>14407.2</v>
      </c>
    </row>
    <row r="41" spans="1:34" x14ac:dyDescent="0.2">
      <c r="A41" s="17" t="s">
        <v>152</v>
      </c>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row>
    <row r="42" spans="1:34" x14ac:dyDescent="0.2">
      <c r="A42" s="19">
        <v>1</v>
      </c>
      <c r="B42" s="44">
        <f t="shared" si="3"/>
        <v>11040.3</v>
      </c>
      <c r="C42" s="44">
        <f t="shared" si="2"/>
        <v>13780.8</v>
      </c>
      <c r="D42" s="44">
        <f t="shared" si="2"/>
        <v>12136.5</v>
      </c>
      <c r="E42" s="44">
        <f t="shared" si="2"/>
        <v>12684.6</v>
      </c>
      <c r="F42" s="44">
        <f t="shared" si="2"/>
        <v>15660</v>
      </c>
      <c r="G42" s="44">
        <f t="shared" si="2"/>
        <v>12684.6</v>
      </c>
      <c r="H42" s="44">
        <f t="shared" si="2"/>
        <v>12684.6</v>
      </c>
      <c r="I42" s="44">
        <f t="shared" si="2"/>
        <v>12684.6</v>
      </c>
      <c r="J42" s="44">
        <f t="shared" si="2"/>
        <v>14720.4</v>
      </c>
      <c r="K42" s="44">
        <f t="shared" si="2"/>
        <v>13780.8</v>
      </c>
      <c r="L42" s="44">
        <f t="shared" si="2"/>
        <v>14720.4</v>
      </c>
      <c r="M42" s="44">
        <f t="shared" si="2"/>
        <v>13780.8</v>
      </c>
      <c r="N42" s="44">
        <f t="shared" si="2"/>
        <v>13780.8</v>
      </c>
      <c r="O42" s="44">
        <f t="shared" si="2"/>
        <v>12684.6</v>
      </c>
      <c r="P42" s="44">
        <f t="shared" si="2"/>
        <v>13780.8</v>
      </c>
      <c r="Q42" s="44">
        <f t="shared" ref="C42:AH48" si="4">Q18*0.87</f>
        <v>14720.4</v>
      </c>
      <c r="R42" s="44">
        <f t="shared" si="4"/>
        <v>13780.8</v>
      </c>
      <c r="S42" s="44">
        <f t="shared" si="4"/>
        <v>14720.4</v>
      </c>
      <c r="T42" s="44">
        <f t="shared" si="4"/>
        <v>13780.8</v>
      </c>
      <c r="U42" s="44">
        <f t="shared" si="4"/>
        <v>14720.4</v>
      </c>
      <c r="V42" s="44">
        <f t="shared" si="4"/>
        <v>14720.4</v>
      </c>
      <c r="W42" s="44">
        <f t="shared" si="4"/>
        <v>14720.4</v>
      </c>
      <c r="X42" s="44">
        <f t="shared" si="4"/>
        <v>13780.8</v>
      </c>
      <c r="Y42" s="44">
        <f t="shared" si="4"/>
        <v>14720.4</v>
      </c>
      <c r="Z42" s="44">
        <f t="shared" si="4"/>
        <v>13780.8</v>
      </c>
      <c r="AA42" s="44">
        <f t="shared" si="4"/>
        <v>14720.4</v>
      </c>
      <c r="AB42" s="44">
        <f t="shared" si="4"/>
        <v>13780.8</v>
      </c>
      <c r="AC42" s="44">
        <f t="shared" si="4"/>
        <v>14720.4</v>
      </c>
      <c r="AD42" s="44">
        <f t="shared" si="4"/>
        <v>13780.8</v>
      </c>
      <c r="AE42" s="44">
        <f t="shared" si="4"/>
        <v>14720.4</v>
      </c>
      <c r="AF42" s="44">
        <f t="shared" si="4"/>
        <v>13780.8</v>
      </c>
      <c r="AG42" s="44">
        <f t="shared" si="4"/>
        <v>14720.4</v>
      </c>
      <c r="AH42" s="44">
        <f t="shared" si="4"/>
        <v>13780.8</v>
      </c>
    </row>
    <row r="43" spans="1:34" x14ac:dyDescent="0.2">
      <c r="A43" s="19">
        <v>2</v>
      </c>
      <c r="B43" s="44">
        <f t="shared" si="3"/>
        <v>12449.7</v>
      </c>
      <c r="C43" s="44">
        <f t="shared" si="4"/>
        <v>15190.2</v>
      </c>
      <c r="D43" s="44">
        <f t="shared" si="4"/>
        <v>13545.9</v>
      </c>
      <c r="E43" s="44">
        <f t="shared" si="4"/>
        <v>14094</v>
      </c>
      <c r="F43" s="44">
        <f t="shared" si="4"/>
        <v>17069.400000000001</v>
      </c>
      <c r="G43" s="44">
        <f t="shared" si="4"/>
        <v>14094</v>
      </c>
      <c r="H43" s="44">
        <f t="shared" si="4"/>
        <v>14094</v>
      </c>
      <c r="I43" s="44">
        <f t="shared" si="4"/>
        <v>14094</v>
      </c>
      <c r="J43" s="44">
        <f t="shared" si="4"/>
        <v>16129.8</v>
      </c>
      <c r="K43" s="44">
        <f t="shared" si="4"/>
        <v>15190.2</v>
      </c>
      <c r="L43" s="44">
        <f t="shared" si="4"/>
        <v>16129.8</v>
      </c>
      <c r="M43" s="44">
        <f t="shared" si="4"/>
        <v>15190.2</v>
      </c>
      <c r="N43" s="44">
        <f t="shared" si="4"/>
        <v>15190.2</v>
      </c>
      <c r="O43" s="44">
        <f t="shared" si="4"/>
        <v>14094</v>
      </c>
      <c r="P43" s="44">
        <f t="shared" si="4"/>
        <v>15190.2</v>
      </c>
      <c r="Q43" s="44">
        <f t="shared" si="4"/>
        <v>16129.8</v>
      </c>
      <c r="R43" s="44">
        <f t="shared" si="4"/>
        <v>15190.2</v>
      </c>
      <c r="S43" s="44">
        <f t="shared" si="4"/>
        <v>16129.8</v>
      </c>
      <c r="T43" s="44">
        <f t="shared" si="4"/>
        <v>15190.2</v>
      </c>
      <c r="U43" s="44">
        <f t="shared" si="4"/>
        <v>16129.8</v>
      </c>
      <c r="V43" s="44">
        <f t="shared" si="4"/>
        <v>16129.8</v>
      </c>
      <c r="W43" s="44">
        <f t="shared" si="4"/>
        <v>16129.8</v>
      </c>
      <c r="X43" s="44">
        <f t="shared" si="4"/>
        <v>15190.2</v>
      </c>
      <c r="Y43" s="44">
        <f t="shared" si="4"/>
        <v>16129.8</v>
      </c>
      <c r="Z43" s="44">
        <f t="shared" si="4"/>
        <v>15190.2</v>
      </c>
      <c r="AA43" s="44">
        <f t="shared" si="4"/>
        <v>16129.8</v>
      </c>
      <c r="AB43" s="44">
        <f t="shared" si="4"/>
        <v>15190.2</v>
      </c>
      <c r="AC43" s="44">
        <f t="shared" si="4"/>
        <v>16129.8</v>
      </c>
      <c r="AD43" s="44">
        <f t="shared" si="4"/>
        <v>15190.2</v>
      </c>
      <c r="AE43" s="44">
        <f t="shared" si="4"/>
        <v>16129.8</v>
      </c>
      <c r="AF43" s="44">
        <f t="shared" si="4"/>
        <v>15190.2</v>
      </c>
      <c r="AG43" s="44">
        <f t="shared" si="4"/>
        <v>16129.8</v>
      </c>
      <c r="AH43" s="44">
        <f t="shared" si="4"/>
        <v>15190.2</v>
      </c>
    </row>
    <row r="44" spans="1:34" x14ac:dyDescent="0.2">
      <c r="A44" s="17" t="s">
        <v>5</v>
      </c>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row>
    <row r="45" spans="1:34" x14ac:dyDescent="0.2">
      <c r="A45" s="19">
        <v>1</v>
      </c>
      <c r="B45" s="44">
        <f t="shared" si="3"/>
        <v>15738.3</v>
      </c>
      <c r="C45" s="44">
        <f t="shared" si="4"/>
        <v>18478.8</v>
      </c>
      <c r="D45" s="44">
        <f t="shared" si="4"/>
        <v>16834.5</v>
      </c>
      <c r="E45" s="44">
        <f t="shared" si="4"/>
        <v>17382.599999999999</v>
      </c>
      <c r="F45" s="44">
        <f t="shared" si="4"/>
        <v>20358</v>
      </c>
      <c r="G45" s="44">
        <f t="shared" si="4"/>
        <v>17382.599999999999</v>
      </c>
      <c r="H45" s="44">
        <f t="shared" si="4"/>
        <v>17382.599999999999</v>
      </c>
      <c r="I45" s="44">
        <f t="shared" si="4"/>
        <v>17382.599999999999</v>
      </c>
      <c r="J45" s="44">
        <f t="shared" si="4"/>
        <v>19418.400000000001</v>
      </c>
      <c r="K45" s="44">
        <f t="shared" si="4"/>
        <v>18478.8</v>
      </c>
      <c r="L45" s="44">
        <f t="shared" si="4"/>
        <v>19418.400000000001</v>
      </c>
      <c r="M45" s="44">
        <f t="shared" si="4"/>
        <v>18478.8</v>
      </c>
      <c r="N45" s="44">
        <f t="shared" si="4"/>
        <v>18478.8</v>
      </c>
      <c r="O45" s="44">
        <f t="shared" si="4"/>
        <v>17382.599999999999</v>
      </c>
      <c r="P45" s="44">
        <f t="shared" si="4"/>
        <v>18478.8</v>
      </c>
      <c r="Q45" s="44">
        <f t="shared" si="4"/>
        <v>19418.400000000001</v>
      </c>
      <c r="R45" s="44">
        <f t="shared" si="4"/>
        <v>18478.8</v>
      </c>
      <c r="S45" s="44">
        <f t="shared" si="4"/>
        <v>19418.400000000001</v>
      </c>
      <c r="T45" s="44">
        <f t="shared" si="4"/>
        <v>18478.8</v>
      </c>
      <c r="U45" s="44">
        <f t="shared" si="4"/>
        <v>19418.400000000001</v>
      </c>
      <c r="V45" s="44">
        <f t="shared" si="4"/>
        <v>19418.400000000001</v>
      </c>
      <c r="W45" s="44">
        <f t="shared" si="4"/>
        <v>19418.400000000001</v>
      </c>
      <c r="X45" s="44">
        <f t="shared" si="4"/>
        <v>18478.8</v>
      </c>
      <c r="Y45" s="44">
        <f t="shared" si="4"/>
        <v>19418.400000000001</v>
      </c>
      <c r="Z45" s="44">
        <f t="shared" si="4"/>
        <v>18478.8</v>
      </c>
      <c r="AA45" s="44">
        <f t="shared" si="4"/>
        <v>19418.400000000001</v>
      </c>
      <c r="AB45" s="44">
        <f t="shared" si="4"/>
        <v>18478.8</v>
      </c>
      <c r="AC45" s="44">
        <f t="shared" si="4"/>
        <v>19418.400000000001</v>
      </c>
      <c r="AD45" s="44">
        <f t="shared" si="4"/>
        <v>18478.8</v>
      </c>
      <c r="AE45" s="44">
        <f t="shared" si="4"/>
        <v>19418.400000000001</v>
      </c>
      <c r="AF45" s="44">
        <f t="shared" si="4"/>
        <v>18478.8</v>
      </c>
      <c r="AG45" s="44">
        <f t="shared" si="4"/>
        <v>19418.400000000001</v>
      </c>
      <c r="AH45" s="44">
        <f t="shared" si="4"/>
        <v>18478.8</v>
      </c>
    </row>
    <row r="46" spans="1:34" x14ac:dyDescent="0.2">
      <c r="A46" s="19">
        <v>2</v>
      </c>
      <c r="B46" s="44">
        <f t="shared" si="3"/>
        <v>17147.7</v>
      </c>
      <c r="C46" s="44">
        <f t="shared" si="4"/>
        <v>19888.2</v>
      </c>
      <c r="D46" s="44">
        <f t="shared" si="4"/>
        <v>18243.900000000001</v>
      </c>
      <c r="E46" s="44">
        <f t="shared" si="4"/>
        <v>18792</v>
      </c>
      <c r="F46" s="44">
        <f t="shared" si="4"/>
        <v>21767.4</v>
      </c>
      <c r="G46" s="44">
        <f t="shared" si="4"/>
        <v>18792</v>
      </c>
      <c r="H46" s="44">
        <f t="shared" si="4"/>
        <v>18792</v>
      </c>
      <c r="I46" s="44">
        <f t="shared" si="4"/>
        <v>18792</v>
      </c>
      <c r="J46" s="44">
        <f t="shared" si="4"/>
        <v>20827.8</v>
      </c>
      <c r="K46" s="44">
        <f t="shared" si="4"/>
        <v>19888.2</v>
      </c>
      <c r="L46" s="44">
        <f t="shared" si="4"/>
        <v>20827.8</v>
      </c>
      <c r="M46" s="44">
        <f t="shared" si="4"/>
        <v>19888.2</v>
      </c>
      <c r="N46" s="44">
        <f t="shared" si="4"/>
        <v>19888.2</v>
      </c>
      <c r="O46" s="44">
        <f t="shared" si="4"/>
        <v>18792</v>
      </c>
      <c r="P46" s="44">
        <f t="shared" si="4"/>
        <v>19888.2</v>
      </c>
      <c r="Q46" s="44">
        <f t="shared" si="4"/>
        <v>20827.8</v>
      </c>
      <c r="R46" s="44">
        <f t="shared" si="4"/>
        <v>19888.2</v>
      </c>
      <c r="S46" s="44">
        <f t="shared" si="4"/>
        <v>20827.8</v>
      </c>
      <c r="T46" s="44">
        <f t="shared" si="4"/>
        <v>19888.2</v>
      </c>
      <c r="U46" s="44">
        <f t="shared" si="4"/>
        <v>20827.8</v>
      </c>
      <c r="V46" s="44">
        <f t="shared" si="4"/>
        <v>20827.8</v>
      </c>
      <c r="W46" s="44">
        <f t="shared" si="4"/>
        <v>20827.8</v>
      </c>
      <c r="X46" s="44">
        <f t="shared" si="4"/>
        <v>19888.2</v>
      </c>
      <c r="Y46" s="44">
        <f t="shared" si="4"/>
        <v>20827.8</v>
      </c>
      <c r="Z46" s="44">
        <f t="shared" si="4"/>
        <v>19888.2</v>
      </c>
      <c r="AA46" s="44">
        <f t="shared" si="4"/>
        <v>20827.8</v>
      </c>
      <c r="AB46" s="44">
        <f t="shared" si="4"/>
        <v>19888.2</v>
      </c>
      <c r="AC46" s="44">
        <f t="shared" si="4"/>
        <v>20827.8</v>
      </c>
      <c r="AD46" s="44">
        <f t="shared" si="4"/>
        <v>19888.2</v>
      </c>
      <c r="AE46" s="44">
        <f t="shared" si="4"/>
        <v>20827.8</v>
      </c>
      <c r="AF46" s="44">
        <f t="shared" si="4"/>
        <v>19888.2</v>
      </c>
      <c r="AG46" s="44">
        <f t="shared" si="4"/>
        <v>20827.8</v>
      </c>
      <c r="AH46" s="44">
        <f t="shared" si="4"/>
        <v>19888.2</v>
      </c>
    </row>
    <row r="47" spans="1:34" x14ac:dyDescent="0.2">
      <c r="A47" s="17" t="s">
        <v>6</v>
      </c>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row>
    <row r="48" spans="1:34" x14ac:dyDescent="0.2">
      <c r="A48" s="19" t="s">
        <v>1</v>
      </c>
      <c r="B48" s="44">
        <f t="shared" si="3"/>
        <v>117450</v>
      </c>
      <c r="C48" s="44">
        <f t="shared" si="4"/>
        <v>117450</v>
      </c>
      <c r="D48" s="44">
        <f t="shared" si="4"/>
        <v>117450</v>
      </c>
      <c r="E48" s="44">
        <f t="shared" si="4"/>
        <v>117450</v>
      </c>
      <c r="F48" s="44">
        <f t="shared" si="4"/>
        <v>117450</v>
      </c>
      <c r="G48" s="44">
        <f t="shared" si="4"/>
        <v>117450</v>
      </c>
      <c r="H48" s="44">
        <f t="shared" si="4"/>
        <v>117450</v>
      </c>
      <c r="I48" s="44">
        <f t="shared" si="4"/>
        <v>117450</v>
      </c>
      <c r="J48" s="44">
        <f t="shared" si="4"/>
        <v>117450</v>
      </c>
      <c r="K48" s="44">
        <f t="shared" si="4"/>
        <v>117450</v>
      </c>
      <c r="L48" s="44">
        <f t="shared" si="4"/>
        <v>117450</v>
      </c>
      <c r="M48" s="44">
        <f t="shared" si="4"/>
        <v>117450</v>
      </c>
      <c r="N48" s="44">
        <f t="shared" si="4"/>
        <v>117450</v>
      </c>
      <c r="O48" s="44">
        <f t="shared" si="4"/>
        <v>117450</v>
      </c>
      <c r="P48" s="44">
        <f t="shared" si="4"/>
        <v>117450</v>
      </c>
      <c r="Q48" s="44">
        <f t="shared" si="4"/>
        <v>117450</v>
      </c>
      <c r="R48" s="44">
        <f t="shared" si="4"/>
        <v>117450</v>
      </c>
      <c r="S48" s="44">
        <f t="shared" si="4"/>
        <v>117450</v>
      </c>
      <c r="T48" s="44">
        <f t="shared" si="4"/>
        <v>117450</v>
      </c>
      <c r="U48" s="44">
        <f t="shared" si="4"/>
        <v>117450</v>
      </c>
      <c r="V48" s="44">
        <f t="shared" si="4"/>
        <v>117450</v>
      </c>
      <c r="W48" s="44">
        <f t="shared" si="4"/>
        <v>117450</v>
      </c>
      <c r="X48" s="44">
        <f t="shared" si="4"/>
        <v>117450</v>
      </c>
      <c r="Y48" s="44">
        <f t="shared" si="4"/>
        <v>117450</v>
      </c>
      <c r="Z48" s="44">
        <f t="shared" si="4"/>
        <v>117450</v>
      </c>
      <c r="AA48" s="44">
        <f t="shared" si="4"/>
        <v>117450</v>
      </c>
      <c r="AB48" s="44">
        <f t="shared" si="4"/>
        <v>117450</v>
      </c>
      <c r="AC48" s="44">
        <f t="shared" si="4"/>
        <v>117450</v>
      </c>
      <c r="AD48" s="44">
        <f t="shared" si="4"/>
        <v>117450</v>
      </c>
      <c r="AE48" s="44">
        <f t="shared" si="4"/>
        <v>117450</v>
      </c>
      <c r="AF48" s="44">
        <f t="shared" si="4"/>
        <v>117450</v>
      </c>
      <c r="AG48" s="44">
        <f t="shared" si="4"/>
        <v>117450</v>
      </c>
      <c r="AH48" s="44">
        <f t="shared" si="4"/>
        <v>117450</v>
      </c>
    </row>
    <row r="49" spans="1:1" x14ac:dyDescent="0.2">
      <c r="A49" s="41"/>
    </row>
    <row r="50" spans="1:1" ht="150" x14ac:dyDescent="0.2">
      <c r="A50" s="222" t="s">
        <v>256</v>
      </c>
    </row>
    <row r="51" spans="1:1" x14ac:dyDescent="0.2">
      <c r="A51" s="123" t="s">
        <v>24</v>
      </c>
    </row>
    <row r="52" spans="1:1" x14ac:dyDescent="0.2">
      <c r="A52" s="51" t="s">
        <v>257</v>
      </c>
    </row>
    <row r="53" spans="1:1" x14ac:dyDescent="0.2">
      <c r="A53" s="51" t="s">
        <v>258</v>
      </c>
    </row>
    <row r="54" spans="1:1" x14ac:dyDescent="0.2">
      <c r="A54" s="152"/>
    </row>
    <row r="55" spans="1:1" x14ac:dyDescent="0.2">
      <c r="A55" s="123" t="s">
        <v>12</v>
      </c>
    </row>
    <row r="56" spans="1:1" x14ac:dyDescent="0.2">
      <c r="A56" s="48" t="s">
        <v>259</v>
      </c>
    </row>
    <row r="57" spans="1:1" x14ac:dyDescent="0.2">
      <c r="A57" s="48" t="s">
        <v>260</v>
      </c>
    </row>
    <row r="58" spans="1:1" x14ac:dyDescent="0.2">
      <c r="A58" s="48" t="s">
        <v>261</v>
      </c>
    </row>
    <row r="59" spans="1:1" x14ac:dyDescent="0.2">
      <c r="A59" s="48" t="s">
        <v>262</v>
      </c>
    </row>
    <row r="60" spans="1:1" x14ac:dyDescent="0.2">
      <c r="A60" s="48" t="s">
        <v>263</v>
      </c>
    </row>
    <row r="61" spans="1:1" ht="42" x14ac:dyDescent="0.2">
      <c r="A61" s="124" t="s">
        <v>269</v>
      </c>
    </row>
    <row r="62" spans="1:1" ht="42" x14ac:dyDescent="0.2">
      <c r="A62" s="194" t="s">
        <v>264</v>
      </c>
    </row>
    <row r="63" spans="1:1" ht="31.5" x14ac:dyDescent="0.2">
      <c r="A63" s="194" t="s">
        <v>265</v>
      </c>
    </row>
    <row r="64" spans="1:1" ht="21" x14ac:dyDescent="0.2">
      <c r="A64" s="194" t="s">
        <v>270</v>
      </c>
    </row>
    <row r="65" spans="1:1" ht="21" x14ac:dyDescent="0.2">
      <c r="A65" s="194" t="s">
        <v>271</v>
      </c>
    </row>
    <row r="66" spans="1:1" ht="31.5" x14ac:dyDescent="0.2">
      <c r="A66" s="194" t="s">
        <v>266</v>
      </c>
    </row>
    <row r="67" spans="1:1" ht="31.5" x14ac:dyDescent="0.2">
      <c r="A67" s="194" t="s">
        <v>267</v>
      </c>
    </row>
    <row r="68" spans="1:1" ht="42" x14ac:dyDescent="0.2">
      <c r="A68" s="89" t="s">
        <v>47</v>
      </c>
    </row>
    <row r="69" spans="1:1" ht="63" x14ac:dyDescent="0.2">
      <c r="A69" s="130" t="s">
        <v>268</v>
      </c>
    </row>
    <row r="70" spans="1:1" ht="21" x14ac:dyDescent="0.2">
      <c r="A70" s="116" t="s">
        <v>48</v>
      </c>
    </row>
    <row r="71" spans="1:1" ht="53.25" x14ac:dyDescent="0.2">
      <c r="A71" s="86" t="s">
        <v>212</v>
      </c>
    </row>
    <row r="72" spans="1:1" ht="31.5" x14ac:dyDescent="0.2">
      <c r="A72" s="69" t="s">
        <v>50</v>
      </c>
    </row>
    <row r="73" spans="1:1" x14ac:dyDescent="0.2">
      <c r="A73" s="71"/>
    </row>
    <row r="74" spans="1:1" x14ac:dyDescent="0.2">
      <c r="A74" s="72" t="s">
        <v>16</v>
      </c>
    </row>
    <row r="75" spans="1:1" ht="24" x14ac:dyDescent="0.2">
      <c r="A75" s="162" t="s">
        <v>32</v>
      </c>
    </row>
    <row r="76" spans="1:1" ht="24" x14ac:dyDescent="0.2">
      <c r="A76" s="162" t="s">
        <v>33</v>
      </c>
    </row>
    <row r="77" spans="1:1" x14ac:dyDescent="0.2">
      <c r="A77" s="55"/>
    </row>
    <row r="78" spans="1:1" x14ac:dyDescent="0.2">
      <c r="A78" s="55"/>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3"/>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52"/>
    <col min="3" max="16384" width="9" style="4"/>
  </cols>
  <sheetData>
    <row r="1" spans="1:2" ht="11.45" customHeight="1" x14ac:dyDescent="0.2">
      <c r="A1" s="3" t="s">
        <v>7</v>
      </c>
    </row>
    <row r="2" spans="1:2" ht="11.45" customHeight="1" x14ac:dyDescent="0.2">
      <c r="A2" s="29" t="s">
        <v>63</v>
      </c>
    </row>
    <row r="3" spans="1:2" ht="11.45" customHeight="1" x14ac:dyDescent="0.2">
      <c r="A3" s="3"/>
    </row>
    <row r="4" spans="1:2" ht="11.45" customHeight="1" x14ac:dyDescent="0.2">
      <c r="A4" s="49" t="s">
        <v>9</v>
      </c>
      <c r="B4" s="165" t="e">
        <f>'C завтраками| Bed and breakfast'!#REF!</f>
        <v>#REF!</v>
      </c>
    </row>
    <row r="5" spans="1:2" s="8" customFormat="1" ht="22.35" customHeight="1" x14ac:dyDescent="0.2">
      <c r="A5" s="153" t="s">
        <v>11</v>
      </c>
      <c r="B5" s="165" t="e">
        <f>'C завтраками| Bed and breakfast'!#REF!</f>
        <v>#REF!</v>
      </c>
    </row>
    <row r="6" spans="1:2" ht="10.7" customHeight="1" x14ac:dyDescent="0.2">
      <c r="A6" s="17" t="s">
        <v>149</v>
      </c>
    </row>
    <row r="7" spans="1:2" ht="10.7" customHeight="1" x14ac:dyDescent="0.2">
      <c r="A7" s="19">
        <v>1</v>
      </c>
      <c r="B7" s="160" t="e">
        <f>'C завтраками| Bed and breakfast'!#REF!*0.9</f>
        <v>#REF!</v>
      </c>
    </row>
    <row r="8" spans="1:2" ht="10.7" customHeight="1" x14ac:dyDescent="0.2">
      <c r="A8" s="19">
        <v>2</v>
      </c>
      <c r="B8" s="160" t="e">
        <f>'C завтраками| Bed and breakfast'!#REF!*0.9</f>
        <v>#REF!</v>
      </c>
    </row>
    <row r="9" spans="1:2" ht="10.7" customHeight="1" x14ac:dyDescent="0.2">
      <c r="A9" s="17" t="s">
        <v>150</v>
      </c>
      <c r="B9" s="160"/>
    </row>
    <row r="10" spans="1:2" s="5" customFormat="1" ht="10.7" customHeight="1" x14ac:dyDescent="0.2">
      <c r="A10" s="19">
        <v>1</v>
      </c>
      <c r="B10" s="160" t="e">
        <f>'C завтраками| Bed and breakfast'!#REF!*0.9</f>
        <v>#REF!</v>
      </c>
    </row>
    <row r="11" spans="1:2" ht="10.7" customHeight="1" x14ac:dyDescent="0.2">
      <c r="A11" s="19">
        <v>2</v>
      </c>
      <c r="B11" s="160" t="e">
        <f>'C завтраками| Bed and breakfast'!#REF!*0.9</f>
        <v>#REF!</v>
      </c>
    </row>
    <row r="12" spans="1:2" s="152" customFormat="1" ht="10.7" customHeight="1" x14ac:dyDescent="0.2">
      <c r="A12" s="17" t="s">
        <v>151</v>
      </c>
      <c r="B12" s="160"/>
    </row>
    <row r="13" spans="1:2" s="152" customFormat="1" ht="10.7" customHeight="1" x14ac:dyDescent="0.2">
      <c r="A13" s="19">
        <v>1</v>
      </c>
      <c r="B13" s="160" t="e">
        <f>'C завтраками| Bed and breakfast'!#REF!*0.9</f>
        <v>#REF!</v>
      </c>
    </row>
    <row r="14" spans="1:2" s="152" customFormat="1" ht="10.7" customHeight="1" x14ac:dyDescent="0.2">
      <c r="A14" s="19">
        <v>2</v>
      </c>
      <c r="B14" s="160" t="e">
        <f>'C завтраками| Bed and breakfast'!#REF!*0.9</f>
        <v>#REF!</v>
      </c>
    </row>
    <row r="15" spans="1:2" ht="10.7" customHeight="1" x14ac:dyDescent="0.2">
      <c r="A15" s="17" t="s">
        <v>4</v>
      </c>
      <c r="B15" s="160"/>
    </row>
    <row r="16" spans="1:2" ht="10.7" customHeight="1" x14ac:dyDescent="0.2">
      <c r="A16" s="19">
        <v>1</v>
      </c>
      <c r="B16" s="160" t="e">
        <f>'C завтраками| Bed and breakfast'!#REF!*0.9</f>
        <v>#REF!</v>
      </c>
    </row>
    <row r="17" spans="1:2" ht="10.7" customHeight="1" x14ac:dyDescent="0.2">
      <c r="A17" s="19">
        <v>2</v>
      </c>
      <c r="B17" s="160" t="e">
        <f>'C завтраками| Bed and breakfast'!#REF!*0.9</f>
        <v>#REF!</v>
      </c>
    </row>
    <row r="18" spans="1:2" s="152" customFormat="1" ht="10.7" customHeight="1" x14ac:dyDescent="0.2">
      <c r="A18" s="17" t="s">
        <v>152</v>
      </c>
      <c r="B18" s="160"/>
    </row>
    <row r="19" spans="1:2" s="152" customFormat="1" ht="10.7" customHeight="1" x14ac:dyDescent="0.2">
      <c r="A19" s="19">
        <v>1</v>
      </c>
      <c r="B19" s="160" t="e">
        <f>'C завтраками| Bed and breakfast'!#REF!*0.9</f>
        <v>#REF!</v>
      </c>
    </row>
    <row r="20" spans="1:2" s="152" customFormat="1" ht="10.7" customHeight="1" x14ac:dyDescent="0.2">
      <c r="A20" s="19">
        <v>2</v>
      </c>
      <c r="B20" s="160" t="e">
        <f>'C завтраками| Bed and breakfast'!#REF!*0.9</f>
        <v>#REF!</v>
      </c>
    </row>
    <row r="21" spans="1:2" ht="10.7" customHeight="1" x14ac:dyDescent="0.2">
      <c r="A21" s="17" t="s">
        <v>5</v>
      </c>
      <c r="B21" s="160"/>
    </row>
    <row r="22" spans="1:2" ht="10.7" customHeight="1" x14ac:dyDescent="0.2">
      <c r="A22" s="19">
        <v>1</v>
      </c>
      <c r="B22" s="160" t="e">
        <f>'C завтраками| Bed and breakfast'!#REF!*0.9</f>
        <v>#REF!</v>
      </c>
    </row>
    <row r="23" spans="1:2" ht="10.5" customHeight="1" x14ac:dyDescent="0.2">
      <c r="A23" s="19">
        <v>2</v>
      </c>
      <c r="B23" s="160" t="e">
        <f>'C завтраками| Bed and breakfast'!#REF!*0.9</f>
        <v>#REF!</v>
      </c>
    </row>
    <row r="24" spans="1:2" ht="10.5" customHeight="1" x14ac:dyDescent="0.2">
      <c r="A24" s="17" t="s">
        <v>6</v>
      </c>
      <c r="B24" s="160"/>
    </row>
    <row r="25" spans="1:2" ht="10.5" customHeight="1" x14ac:dyDescent="0.2">
      <c r="A25" s="19" t="s">
        <v>1</v>
      </c>
      <c r="B25" s="160" t="e">
        <f>'C завтраками| Bed and breakfast'!#REF!*0.9</f>
        <v>#REF!</v>
      </c>
    </row>
    <row r="26" spans="1:2" ht="10.5" customHeight="1" x14ac:dyDescent="0.2">
      <c r="A26" s="170"/>
      <c r="B26" s="166"/>
    </row>
    <row r="27" spans="1:2" ht="10.5" customHeight="1" x14ac:dyDescent="0.2">
      <c r="A27" s="39" t="s">
        <v>10</v>
      </c>
      <c r="B27" s="166"/>
    </row>
    <row r="28" spans="1:2" ht="10.5" customHeight="1" x14ac:dyDescent="0.2">
      <c r="A28" s="170"/>
      <c r="B28" s="24" t="e">
        <f t="shared" ref="B28" si="0">B4</f>
        <v>#REF!</v>
      </c>
    </row>
    <row r="29" spans="1:2" ht="24.6" customHeight="1" x14ac:dyDescent="0.2">
      <c r="A29" s="153" t="s">
        <v>11</v>
      </c>
      <c r="B29" s="24" t="e">
        <f t="shared" ref="B29" si="1">B5</f>
        <v>#REF!</v>
      </c>
    </row>
    <row r="30" spans="1:2" ht="10.5" customHeight="1" x14ac:dyDescent="0.2">
      <c r="A30" s="17" t="s">
        <v>149</v>
      </c>
      <c r="B30" s="21"/>
    </row>
    <row r="31" spans="1:2" ht="10.5" customHeight="1" x14ac:dyDescent="0.2">
      <c r="A31" s="19">
        <v>1</v>
      </c>
      <c r="B31" s="17" t="e">
        <f t="shared" ref="B31" si="2">ROUNDUP(B7*0.9,)</f>
        <v>#REF!</v>
      </c>
    </row>
    <row r="32" spans="1:2" ht="10.5" customHeight="1" x14ac:dyDescent="0.2">
      <c r="A32" s="19">
        <v>2</v>
      </c>
      <c r="B32" s="17" t="e">
        <f t="shared" ref="B32" si="3">ROUNDUP(B8*0.9,)</f>
        <v>#REF!</v>
      </c>
    </row>
    <row r="33" spans="1:2" ht="10.5" customHeight="1" x14ac:dyDescent="0.2">
      <c r="A33" s="17" t="s">
        <v>150</v>
      </c>
      <c r="B33" s="17"/>
    </row>
    <row r="34" spans="1:2" ht="10.5" customHeight="1" x14ac:dyDescent="0.2">
      <c r="A34" s="19">
        <v>1</v>
      </c>
      <c r="B34" s="17" t="e">
        <f t="shared" ref="B34" si="4">ROUNDUP(B10*0.9,)</f>
        <v>#REF!</v>
      </c>
    </row>
    <row r="35" spans="1:2" ht="10.5" customHeight="1" x14ac:dyDescent="0.2">
      <c r="A35" s="19">
        <v>2</v>
      </c>
      <c r="B35" s="17" t="e">
        <f t="shared" ref="B35" si="5">ROUNDUP(B11*0.9,)</f>
        <v>#REF!</v>
      </c>
    </row>
    <row r="36" spans="1:2" s="152" customFormat="1" ht="10.5" customHeight="1" x14ac:dyDescent="0.2">
      <c r="A36" s="17" t="s">
        <v>151</v>
      </c>
      <c r="B36" s="17"/>
    </row>
    <row r="37" spans="1:2" s="152" customFormat="1" ht="10.5" customHeight="1" x14ac:dyDescent="0.2">
      <c r="A37" s="19">
        <v>1</v>
      </c>
      <c r="B37" s="17" t="e">
        <f t="shared" ref="B37" si="6">ROUNDUP(B13*0.9,)</f>
        <v>#REF!</v>
      </c>
    </row>
    <row r="38" spans="1:2" s="152" customFormat="1" ht="10.5" customHeight="1" x14ac:dyDescent="0.2">
      <c r="A38" s="19">
        <v>2</v>
      </c>
      <c r="B38" s="17" t="e">
        <f t="shared" ref="B38" si="7">ROUNDUP(B14*0.9,)</f>
        <v>#REF!</v>
      </c>
    </row>
    <row r="39" spans="1:2" ht="10.5" customHeight="1" x14ac:dyDescent="0.2">
      <c r="A39" s="17" t="s">
        <v>4</v>
      </c>
      <c r="B39" s="17"/>
    </row>
    <row r="40" spans="1:2" ht="10.5" customHeight="1" x14ac:dyDescent="0.2">
      <c r="A40" s="19">
        <v>1</v>
      </c>
      <c r="B40" s="17" t="e">
        <f t="shared" ref="B40" si="8">ROUNDUP(B16*0.9,)</f>
        <v>#REF!</v>
      </c>
    </row>
    <row r="41" spans="1:2" ht="10.7" customHeight="1" x14ac:dyDescent="0.2">
      <c r="A41" s="19">
        <v>2</v>
      </c>
      <c r="B41" s="17" t="e">
        <f t="shared" ref="B41" si="9">ROUNDUP(B17*0.9,)</f>
        <v>#REF!</v>
      </c>
    </row>
    <row r="42" spans="1:2" s="152" customFormat="1" ht="10.7" customHeight="1" x14ac:dyDescent="0.2">
      <c r="A42" s="17" t="s">
        <v>152</v>
      </c>
      <c r="B42" s="17"/>
    </row>
    <row r="43" spans="1:2" s="152" customFormat="1" ht="10.7" customHeight="1" x14ac:dyDescent="0.2">
      <c r="A43" s="19">
        <v>1</v>
      </c>
      <c r="B43" s="17" t="e">
        <f t="shared" ref="B43" si="10">ROUNDUP(B19*0.9,)</f>
        <v>#REF!</v>
      </c>
    </row>
    <row r="44" spans="1:2" s="152" customFormat="1" ht="10.7" customHeight="1" x14ac:dyDescent="0.2">
      <c r="A44" s="19">
        <v>2</v>
      </c>
      <c r="B44" s="17" t="e">
        <f t="shared" ref="B44" si="11">ROUNDUP(B20*0.9,)</f>
        <v>#REF!</v>
      </c>
    </row>
    <row r="45" spans="1:2" ht="10.7" customHeight="1" x14ac:dyDescent="0.2">
      <c r="A45" s="17" t="s">
        <v>5</v>
      </c>
      <c r="B45" s="17"/>
    </row>
    <row r="46" spans="1:2" ht="10.7" customHeight="1" x14ac:dyDescent="0.2">
      <c r="A46" s="19">
        <v>1</v>
      </c>
      <c r="B46" s="17" t="e">
        <f t="shared" ref="B46" si="12">ROUNDUP(B22*0.9,)</f>
        <v>#REF!</v>
      </c>
    </row>
    <row r="47" spans="1:2" ht="10.7" customHeight="1" x14ac:dyDescent="0.2">
      <c r="A47" s="19">
        <v>2</v>
      </c>
      <c r="B47" s="17" t="e">
        <f t="shared" ref="B47" si="13">ROUNDUP(B23*0.9,)</f>
        <v>#REF!</v>
      </c>
    </row>
    <row r="48" spans="1:2" ht="12.75" customHeight="1" x14ac:dyDescent="0.2">
      <c r="A48" s="17" t="s">
        <v>6</v>
      </c>
      <c r="B48" s="17"/>
    </row>
    <row r="49" spans="1:2" x14ac:dyDescent="0.2">
      <c r="A49" s="19" t="s">
        <v>1</v>
      </c>
      <c r="B49" s="17" t="e">
        <f t="shared" ref="B49" si="14">ROUNDUP(B25*0.9,)</f>
        <v>#REF!</v>
      </c>
    </row>
    <row r="50" spans="1:2" ht="12.75" thickBot="1" x14ac:dyDescent="0.25"/>
    <row r="51" spans="1:2" ht="12.75" thickBot="1" x14ac:dyDescent="0.25">
      <c r="A51" s="101" t="s">
        <v>12</v>
      </c>
    </row>
    <row r="52" spans="1:2" x14ac:dyDescent="0.2">
      <c r="A52" s="33" t="s">
        <v>13</v>
      </c>
    </row>
    <row r="53" spans="1:2" x14ac:dyDescent="0.2">
      <c r="A53" s="33" t="s">
        <v>14</v>
      </c>
    </row>
    <row r="54" spans="1:2" ht="12" customHeight="1" x14ac:dyDescent="0.2">
      <c r="A54" s="37" t="s">
        <v>18</v>
      </c>
    </row>
    <row r="55" spans="1:2" x14ac:dyDescent="0.2">
      <c r="A55" s="156" t="s">
        <v>126</v>
      </c>
    </row>
    <row r="56" spans="1:2" ht="12.75" thickBot="1" x14ac:dyDescent="0.25">
      <c r="A56" s="5"/>
    </row>
    <row r="57" spans="1:2" ht="12.75" thickBot="1" x14ac:dyDescent="0.25">
      <c r="A57" s="101" t="s">
        <v>24</v>
      </c>
    </row>
    <row r="58" spans="1:2" x14ac:dyDescent="0.2">
      <c r="A58" s="102" t="s">
        <v>64</v>
      </c>
    </row>
    <row r="59" spans="1:2" ht="12.75" thickBot="1" x14ac:dyDescent="0.25">
      <c r="A59" s="2"/>
    </row>
    <row r="60" spans="1:2" ht="12.75" thickBot="1" x14ac:dyDescent="0.25">
      <c r="A60" s="103" t="s">
        <v>16</v>
      </c>
    </row>
    <row r="61" spans="1:2" ht="48" x14ac:dyDescent="0.2">
      <c r="A61" s="73" t="s">
        <v>65</v>
      </c>
    </row>
    <row r="63" spans="1:2" x14ac:dyDescent="0.2">
      <c r="A63" s="127"/>
    </row>
  </sheetData>
  <pageMargins left="0.25" right="0.25" top="0.75" bottom="0.75" header="0.3" footer="0.3"/>
  <pageSetup scale="51"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4"/>
  <sheetViews>
    <sheetView workbookViewId="0">
      <selection activeCell="A52" sqref="A52"/>
    </sheetView>
  </sheetViews>
  <sheetFormatPr defaultColWidth="8.7109375" defaultRowHeight="12.75" x14ac:dyDescent="0.2"/>
  <cols>
    <col min="1" max="1" width="72.5703125" style="159" customWidth="1"/>
    <col min="2" max="16384" width="8.7109375" style="159"/>
  </cols>
  <sheetData>
    <row r="1" spans="1:34" x14ac:dyDescent="0.2">
      <c r="A1" s="13" t="s">
        <v>199</v>
      </c>
    </row>
    <row r="2" spans="1:34" x14ac:dyDescent="0.2">
      <c r="A2" s="126" t="s">
        <v>202</v>
      </c>
    </row>
    <row r="3" spans="1:34" x14ac:dyDescent="0.2">
      <c r="A3" s="126" t="s">
        <v>9</v>
      </c>
      <c r="B3" s="24">
        <f>'C завтраками| Bed and breakfast'!U4</f>
        <v>45444</v>
      </c>
      <c r="C3" s="24">
        <f>'C завтраками| Bed and breakfast'!V4</f>
        <v>45445</v>
      </c>
      <c r="D3" s="24">
        <f>'C завтраками| Bed and breakfast'!W4</f>
        <v>45453</v>
      </c>
      <c r="E3" s="24">
        <f>'C завтраками| Bed and breakfast'!X4</f>
        <v>45457</v>
      </c>
      <c r="F3" s="97">
        <f>'C завтраками| Bed and breakfast'!Y4</f>
        <v>45460</v>
      </c>
      <c r="G3" s="24">
        <f>'C завтраками| Bed and breakfast'!Z4</f>
        <v>45465</v>
      </c>
      <c r="H3" s="24">
        <f>'C завтраками| Bed and breakfast'!AA4</f>
        <v>45466</v>
      </c>
      <c r="I3" s="24">
        <f>'C завтраками| Bed and breakfast'!AB4</f>
        <v>45471</v>
      </c>
      <c r="J3" s="24">
        <f>'C завтраками| Bed and breakfast'!AC4</f>
        <v>45474</v>
      </c>
      <c r="K3" s="24">
        <f>'C завтраками| Bed and breakfast'!AD4</f>
        <v>45484</v>
      </c>
      <c r="L3" s="24">
        <f>'C завтраками| Bed and breakfast'!AE4</f>
        <v>45489</v>
      </c>
      <c r="M3" s="24">
        <f>'C завтраками| Bed and breakfast'!AF4</f>
        <v>45494</v>
      </c>
      <c r="N3" s="24">
        <f>'C завтраками| Bed and breakfast'!AG4</f>
        <v>45499</v>
      </c>
      <c r="O3" s="24">
        <f>'C завтраками| Bed and breakfast'!AH4</f>
        <v>45501</v>
      </c>
      <c r="P3" s="24">
        <f>'C завтраками| Bed and breakfast'!AI4</f>
        <v>45505</v>
      </c>
      <c r="Q3" s="24">
        <f>'C завтраками| Bed and breakfast'!AJ4</f>
        <v>45506</v>
      </c>
      <c r="R3" s="24">
        <f>'C завтраками| Bed and breakfast'!AK4</f>
        <v>45508</v>
      </c>
      <c r="S3" s="24">
        <f>'C завтраками| Bed and breakfast'!AL4</f>
        <v>45513</v>
      </c>
      <c r="T3" s="24">
        <f>'C завтраками| Bed and breakfast'!AM4</f>
        <v>45515</v>
      </c>
      <c r="U3" s="24">
        <f>'C завтраками| Bed and breakfast'!AN4</f>
        <v>45520</v>
      </c>
      <c r="V3" s="24">
        <f>'C завтраками| Bed and breakfast'!AO4</f>
        <v>45522</v>
      </c>
      <c r="W3" s="24">
        <f>'C завтраками| Bed and breakfast'!AP4</f>
        <v>45527</v>
      </c>
      <c r="X3" s="24">
        <f>'C завтраками| Bed and breakfast'!AQ4</f>
        <v>45529</v>
      </c>
      <c r="Y3" s="24">
        <f>'C завтраками| Bed and breakfast'!AR4</f>
        <v>45534</v>
      </c>
      <c r="Z3" s="24">
        <f>'C завтраками| Bed and breakfast'!AS4</f>
        <v>45536</v>
      </c>
      <c r="AA3" s="24">
        <f>'C завтраками| Bed and breakfast'!AT4</f>
        <v>45541</v>
      </c>
      <c r="AB3" s="24">
        <f>'C завтраками| Bed and breakfast'!AU4</f>
        <v>45543</v>
      </c>
      <c r="AC3" s="24">
        <f>'C завтраками| Bed and breakfast'!AV4</f>
        <v>45548</v>
      </c>
      <c r="AD3" s="24">
        <f>'C завтраками| Bed and breakfast'!AW4</f>
        <v>45550</v>
      </c>
      <c r="AE3" s="24">
        <f>'C завтраками| Bed and breakfast'!AX4</f>
        <v>45555</v>
      </c>
      <c r="AF3" s="24">
        <f>'C завтраками| Bed and breakfast'!AY4</f>
        <v>45557</v>
      </c>
      <c r="AG3" s="24">
        <f>'C завтраками| Bed and breakfast'!AZ4</f>
        <v>45562</v>
      </c>
      <c r="AH3" s="24">
        <f>'C завтраками| Bed and breakfast'!BA4</f>
        <v>45564</v>
      </c>
    </row>
    <row r="4" spans="1:34" ht="23.1" customHeight="1" x14ac:dyDescent="0.2">
      <c r="A4" s="46" t="s">
        <v>11</v>
      </c>
      <c r="B4" s="24">
        <f>'C завтраками| Bed and breakfast'!U5</f>
        <v>45444</v>
      </c>
      <c r="C4" s="24">
        <f>'C завтраками| Bed and breakfast'!V5</f>
        <v>45452</v>
      </c>
      <c r="D4" s="24">
        <f>'C завтраками| Bed and breakfast'!W5</f>
        <v>45456</v>
      </c>
      <c r="E4" s="24">
        <f>'C завтраками| Bed and breakfast'!X5</f>
        <v>45459</v>
      </c>
      <c r="F4" s="97">
        <f>'C завтраками| Bed and breakfast'!Y5</f>
        <v>45464</v>
      </c>
      <c r="G4" s="24">
        <f>'C завтраками| Bed and breakfast'!Z5</f>
        <v>45465</v>
      </c>
      <c r="H4" s="24">
        <f>'C завтраками| Bed and breakfast'!AA5</f>
        <v>45470</v>
      </c>
      <c r="I4" s="24">
        <f>'C завтраками| Bed and breakfast'!AB5</f>
        <v>45473</v>
      </c>
      <c r="J4" s="24">
        <f>'C завтраками| Bed and breakfast'!AC5</f>
        <v>45483</v>
      </c>
      <c r="K4" s="24">
        <f>'C завтраками| Bed and breakfast'!AD5</f>
        <v>45488</v>
      </c>
      <c r="L4" s="24">
        <f>'C завтраками| Bed and breakfast'!AE5</f>
        <v>45493</v>
      </c>
      <c r="M4" s="24">
        <f>'C завтраками| Bed and breakfast'!AF5</f>
        <v>45498</v>
      </c>
      <c r="N4" s="24">
        <f>'C завтраками| Bed and breakfast'!AG5</f>
        <v>45500</v>
      </c>
      <c r="O4" s="24">
        <f>'C завтраками| Bed and breakfast'!AH5</f>
        <v>45504</v>
      </c>
      <c r="P4" s="24">
        <f>'C завтраками| Bed and breakfast'!AI5</f>
        <v>45505</v>
      </c>
      <c r="Q4" s="24">
        <f>'C завтраками| Bed and breakfast'!AJ5</f>
        <v>45507</v>
      </c>
      <c r="R4" s="24">
        <f>'C завтраками| Bed and breakfast'!AK5</f>
        <v>45512</v>
      </c>
      <c r="S4" s="24">
        <f>'C завтраками| Bed and breakfast'!AL5</f>
        <v>45514</v>
      </c>
      <c r="T4" s="24">
        <f>'C завтраками| Bed and breakfast'!AM5</f>
        <v>45519</v>
      </c>
      <c r="U4" s="24">
        <f>'C завтраками| Bed and breakfast'!AN5</f>
        <v>45521</v>
      </c>
      <c r="V4" s="24">
        <f>'C завтраками| Bed and breakfast'!AO5</f>
        <v>45526</v>
      </c>
      <c r="W4" s="24">
        <f>'C завтраками| Bed and breakfast'!AP5</f>
        <v>45528</v>
      </c>
      <c r="X4" s="24">
        <f>'C завтраками| Bed and breakfast'!AQ5</f>
        <v>45533</v>
      </c>
      <c r="Y4" s="24">
        <f>'C завтраками| Bed and breakfast'!AR5</f>
        <v>45535</v>
      </c>
      <c r="Z4" s="24">
        <f>'C завтраками| Bed and breakfast'!AS5</f>
        <v>45540</v>
      </c>
      <c r="AA4" s="24">
        <f>'C завтраками| Bed and breakfast'!AT5</f>
        <v>45542</v>
      </c>
      <c r="AB4" s="24">
        <f>'C завтраками| Bed and breakfast'!AU5</f>
        <v>45547</v>
      </c>
      <c r="AC4" s="24">
        <f>'C завтраками| Bed and breakfast'!AV5</f>
        <v>45549</v>
      </c>
      <c r="AD4" s="24">
        <f>'C завтраками| Bed and breakfast'!AW5</f>
        <v>45554</v>
      </c>
      <c r="AE4" s="24">
        <f>'C завтраками| Bed and breakfast'!AX5</f>
        <v>45556</v>
      </c>
      <c r="AF4" s="24">
        <f>'C завтраками| Bed and breakfast'!AY5</f>
        <v>45561</v>
      </c>
      <c r="AG4" s="24">
        <f>'C завтраками| Bed and breakfast'!AZ5</f>
        <v>45563</v>
      </c>
      <c r="AH4" s="24">
        <f>'C завтраками| Bed and breakfast'!BA5</f>
        <v>45565</v>
      </c>
    </row>
    <row r="5" spans="1:34" x14ac:dyDescent="0.2">
      <c r="A5" s="17" t="s">
        <v>149</v>
      </c>
    </row>
    <row r="6" spans="1:34" x14ac:dyDescent="0.2">
      <c r="A6" s="19">
        <v>1</v>
      </c>
      <c r="B6" s="44">
        <f>'C завтраками| Bed and breakfast'!U7*0.9</f>
        <v>9090</v>
      </c>
      <c r="C6" s="44">
        <f>'C завтраками| Bed and breakfast'!V7*0.9</f>
        <v>12240</v>
      </c>
      <c r="D6" s="44">
        <f>'C завтраками| Bed and breakfast'!W7*0.9</f>
        <v>10350</v>
      </c>
      <c r="E6" s="44">
        <f>'C завтраками| Bed and breakfast'!X7*0.9</f>
        <v>10980</v>
      </c>
      <c r="F6" s="44">
        <f>'C завтраками| Bed and breakfast'!Y7*0.9</f>
        <v>14400</v>
      </c>
      <c r="G6" s="44">
        <f>'C завтраками| Bed and breakfast'!Z7*0.9</f>
        <v>10980</v>
      </c>
      <c r="H6" s="44">
        <f>'C завтраками| Bed and breakfast'!AA7*0.9</f>
        <v>10980</v>
      </c>
      <c r="I6" s="44">
        <f>'C завтраками| Bed and breakfast'!AB7*0.9</f>
        <v>10980</v>
      </c>
      <c r="J6" s="44">
        <f>'C завтраками| Bed and breakfast'!AC7*0.9</f>
        <v>13320</v>
      </c>
      <c r="K6" s="44">
        <f>'C завтраками| Bed and breakfast'!AD7*0.9</f>
        <v>12240</v>
      </c>
      <c r="L6" s="44">
        <f>'C завтраками| Bed and breakfast'!AE7*0.9</f>
        <v>13320</v>
      </c>
      <c r="M6" s="44">
        <f>'C завтраками| Bed and breakfast'!AF7*0.9</f>
        <v>12240</v>
      </c>
      <c r="N6" s="44">
        <f>'C завтраками| Bed and breakfast'!AG7*0.9</f>
        <v>12240</v>
      </c>
      <c r="O6" s="44">
        <f>'C завтраками| Bed and breakfast'!AH7*0.9</f>
        <v>10980</v>
      </c>
      <c r="P6" s="44">
        <f>'C завтраками| Bed and breakfast'!AI7*0.9</f>
        <v>12240</v>
      </c>
      <c r="Q6" s="44">
        <f>'C завтраками| Bed and breakfast'!AJ7*0.9</f>
        <v>13320</v>
      </c>
      <c r="R6" s="44">
        <f>'C завтраками| Bed and breakfast'!AK7*0.9</f>
        <v>12240</v>
      </c>
      <c r="S6" s="44">
        <f>'C завтраками| Bed and breakfast'!AL7*0.9</f>
        <v>13320</v>
      </c>
      <c r="T6" s="44">
        <f>'C завтраками| Bed and breakfast'!AM7*0.9</f>
        <v>12240</v>
      </c>
      <c r="U6" s="44">
        <f>'C завтраками| Bed and breakfast'!AN7*0.9</f>
        <v>13320</v>
      </c>
      <c r="V6" s="44">
        <f>'C завтраками| Bed and breakfast'!AO7*0.9</f>
        <v>13320</v>
      </c>
      <c r="W6" s="44">
        <f>'C завтраками| Bed and breakfast'!AP7*0.9</f>
        <v>13320</v>
      </c>
      <c r="X6" s="44">
        <f>'C завтраками| Bed and breakfast'!AQ7*0.9</f>
        <v>12240</v>
      </c>
      <c r="Y6" s="44">
        <f>'C завтраками| Bed and breakfast'!AR7*0.9</f>
        <v>13320</v>
      </c>
      <c r="Z6" s="44">
        <f>'C завтраками| Bed and breakfast'!AS7*0.9</f>
        <v>12240</v>
      </c>
      <c r="AA6" s="44">
        <f>'C завтраками| Bed and breakfast'!AT7*0.9</f>
        <v>13320</v>
      </c>
      <c r="AB6" s="44">
        <f>'C завтраками| Bed and breakfast'!AU7*0.9</f>
        <v>12240</v>
      </c>
      <c r="AC6" s="44">
        <f>'C завтраками| Bed and breakfast'!AV7*0.9</f>
        <v>13320</v>
      </c>
      <c r="AD6" s="44">
        <f>'C завтраками| Bed and breakfast'!AW7*0.9</f>
        <v>12240</v>
      </c>
      <c r="AE6" s="44">
        <f>'C завтраками| Bed and breakfast'!AX7*0.9</f>
        <v>13320</v>
      </c>
      <c r="AF6" s="44">
        <f>'C завтраками| Bed and breakfast'!AY7*0.9</f>
        <v>12240</v>
      </c>
      <c r="AG6" s="44">
        <f>'C завтраками| Bed and breakfast'!AZ7*0.9</f>
        <v>13320</v>
      </c>
      <c r="AH6" s="44">
        <f>'C завтраками| Bed and breakfast'!BA7*0.9</f>
        <v>12240</v>
      </c>
    </row>
    <row r="7" spans="1:34" x14ac:dyDescent="0.2">
      <c r="A7" s="19">
        <v>2</v>
      </c>
      <c r="B7" s="44">
        <f>'C завтраками| Bed and breakfast'!U8*0.9</f>
        <v>10710</v>
      </c>
      <c r="C7" s="44">
        <f>'C завтраками| Bed and breakfast'!V8*0.9</f>
        <v>13860</v>
      </c>
      <c r="D7" s="44">
        <f>'C завтраками| Bed and breakfast'!W8*0.9</f>
        <v>11970</v>
      </c>
      <c r="E7" s="44">
        <f>'C завтраками| Bed and breakfast'!X8*0.9</f>
        <v>12600</v>
      </c>
      <c r="F7" s="44">
        <f>'C завтраками| Bed and breakfast'!Y8*0.9</f>
        <v>16020</v>
      </c>
      <c r="G7" s="44">
        <f>'C завтраками| Bed and breakfast'!Z8*0.9</f>
        <v>12600</v>
      </c>
      <c r="H7" s="44">
        <f>'C завтраками| Bed and breakfast'!AA8*0.9</f>
        <v>12600</v>
      </c>
      <c r="I7" s="44">
        <f>'C завтраками| Bed and breakfast'!AB8*0.9</f>
        <v>12600</v>
      </c>
      <c r="J7" s="44">
        <f>'C завтраками| Bed and breakfast'!AC8*0.9</f>
        <v>14940</v>
      </c>
      <c r="K7" s="44">
        <f>'C завтраками| Bed and breakfast'!AD8*0.9</f>
        <v>13860</v>
      </c>
      <c r="L7" s="44">
        <f>'C завтраками| Bed and breakfast'!AE8*0.9</f>
        <v>14940</v>
      </c>
      <c r="M7" s="44">
        <f>'C завтраками| Bed and breakfast'!AF8*0.9</f>
        <v>13860</v>
      </c>
      <c r="N7" s="44">
        <f>'C завтраками| Bed and breakfast'!AG8*0.9</f>
        <v>13860</v>
      </c>
      <c r="O7" s="44">
        <f>'C завтраками| Bed and breakfast'!AH8*0.9</f>
        <v>12600</v>
      </c>
      <c r="P7" s="44">
        <f>'C завтраками| Bed and breakfast'!AI8*0.9</f>
        <v>13860</v>
      </c>
      <c r="Q7" s="44">
        <f>'C завтраками| Bed and breakfast'!AJ8*0.9</f>
        <v>14940</v>
      </c>
      <c r="R7" s="44">
        <f>'C завтраками| Bed and breakfast'!AK8*0.9</f>
        <v>13860</v>
      </c>
      <c r="S7" s="44">
        <f>'C завтраками| Bed and breakfast'!AL8*0.9</f>
        <v>14940</v>
      </c>
      <c r="T7" s="44">
        <f>'C завтраками| Bed and breakfast'!AM8*0.9</f>
        <v>13860</v>
      </c>
      <c r="U7" s="44">
        <f>'C завтраками| Bed and breakfast'!AN8*0.9</f>
        <v>14940</v>
      </c>
      <c r="V7" s="44">
        <f>'C завтраками| Bed and breakfast'!AO8*0.9</f>
        <v>14940</v>
      </c>
      <c r="W7" s="44">
        <f>'C завтраками| Bed and breakfast'!AP8*0.9</f>
        <v>14940</v>
      </c>
      <c r="X7" s="44">
        <f>'C завтраками| Bed and breakfast'!AQ8*0.9</f>
        <v>13860</v>
      </c>
      <c r="Y7" s="44">
        <f>'C завтраками| Bed and breakfast'!AR8*0.9</f>
        <v>14940</v>
      </c>
      <c r="Z7" s="44">
        <f>'C завтраками| Bed and breakfast'!AS8*0.9</f>
        <v>13860</v>
      </c>
      <c r="AA7" s="44">
        <f>'C завтраками| Bed and breakfast'!AT8*0.9</f>
        <v>14940</v>
      </c>
      <c r="AB7" s="44">
        <f>'C завтраками| Bed and breakfast'!AU8*0.9</f>
        <v>13860</v>
      </c>
      <c r="AC7" s="44">
        <f>'C завтраками| Bed and breakfast'!AV8*0.9</f>
        <v>14940</v>
      </c>
      <c r="AD7" s="44">
        <f>'C завтраками| Bed and breakfast'!AW8*0.9</f>
        <v>13860</v>
      </c>
      <c r="AE7" s="44">
        <f>'C завтраками| Bed and breakfast'!AX8*0.9</f>
        <v>14940</v>
      </c>
      <c r="AF7" s="44">
        <f>'C завтраками| Bed and breakfast'!AY8*0.9</f>
        <v>13860</v>
      </c>
      <c r="AG7" s="44">
        <f>'C завтраками| Bed and breakfast'!AZ8*0.9</f>
        <v>14940</v>
      </c>
      <c r="AH7" s="44">
        <f>'C завтраками| Bed and breakfast'!BA8*0.9</f>
        <v>13860</v>
      </c>
    </row>
    <row r="8" spans="1:34" x14ac:dyDescent="0.2">
      <c r="A8" s="17" t="s">
        <v>150</v>
      </c>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row>
    <row r="9" spans="1:34" x14ac:dyDescent="0.2">
      <c r="A9" s="19">
        <v>1</v>
      </c>
      <c r="B9" s="44">
        <f>'C завтраками| Bed and breakfast'!U10*0.9</f>
        <v>9990</v>
      </c>
      <c r="C9" s="44">
        <f>'C завтраками| Bed and breakfast'!V10*0.9</f>
        <v>13140</v>
      </c>
      <c r="D9" s="44">
        <f>'C завтраками| Bed and breakfast'!W10*0.9</f>
        <v>11250</v>
      </c>
      <c r="E9" s="44">
        <f>'C завтраками| Bed and breakfast'!X10*0.9</f>
        <v>11880</v>
      </c>
      <c r="F9" s="44">
        <f>'C завтраками| Bed and breakfast'!Y10*0.9</f>
        <v>15300</v>
      </c>
      <c r="G9" s="44">
        <f>'C завтраками| Bed and breakfast'!Z10*0.9</f>
        <v>11880</v>
      </c>
      <c r="H9" s="44">
        <f>'C завтраками| Bed and breakfast'!AA10*0.9</f>
        <v>11880</v>
      </c>
      <c r="I9" s="44">
        <f>'C завтраками| Bed and breakfast'!AB10*0.9</f>
        <v>11880</v>
      </c>
      <c r="J9" s="44">
        <f>'C завтраками| Bed and breakfast'!AC10*0.9</f>
        <v>14220</v>
      </c>
      <c r="K9" s="44">
        <f>'C завтраками| Bed and breakfast'!AD10*0.9</f>
        <v>13140</v>
      </c>
      <c r="L9" s="44">
        <f>'C завтраками| Bed and breakfast'!AE10*0.9</f>
        <v>14220</v>
      </c>
      <c r="M9" s="44">
        <f>'C завтраками| Bed and breakfast'!AF10*0.9</f>
        <v>13140</v>
      </c>
      <c r="N9" s="44">
        <f>'C завтраками| Bed and breakfast'!AG10*0.9</f>
        <v>13140</v>
      </c>
      <c r="O9" s="44">
        <f>'C завтраками| Bed and breakfast'!AH10*0.9</f>
        <v>11880</v>
      </c>
      <c r="P9" s="44">
        <f>'C завтраками| Bed and breakfast'!AI10*0.9</f>
        <v>13140</v>
      </c>
      <c r="Q9" s="44">
        <f>'C завтраками| Bed and breakfast'!AJ10*0.9</f>
        <v>14220</v>
      </c>
      <c r="R9" s="44">
        <f>'C завтраками| Bed and breakfast'!AK10*0.9</f>
        <v>13140</v>
      </c>
      <c r="S9" s="44">
        <f>'C завтраками| Bed and breakfast'!AL10*0.9</f>
        <v>14220</v>
      </c>
      <c r="T9" s="44">
        <f>'C завтраками| Bed and breakfast'!AM10*0.9</f>
        <v>13140</v>
      </c>
      <c r="U9" s="44">
        <f>'C завтраками| Bed and breakfast'!AN10*0.9</f>
        <v>14220</v>
      </c>
      <c r="V9" s="44">
        <f>'C завтраками| Bed and breakfast'!AO10*0.9</f>
        <v>14220</v>
      </c>
      <c r="W9" s="44">
        <f>'C завтраками| Bed and breakfast'!AP10*0.9</f>
        <v>14220</v>
      </c>
      <c r="X9" s="44">
        <f>'C завтраками| Bed and breakfast'!AQ10*0.9</f>
        <v>13140</v>
      </c>
      <c r="Y9" s="44">
        <f>'C завтраками| Bed and breakfast'!AR10*0.9</f>
        <v>14220</v>
      </c>
      <c r="Z9" s="44">
        <f>'C завтраками| Bed and breakfast'!AS10*0.9</f>
        <v>13140</v>
      </c>
      <c r="AA9" s="44">
        <f>'C завтраками| Bed and breakfast'!AT10*0.9</f>
        <v>14220</v>
      </c>
      <c r="AB9" s="44">
        <f>'C завтраками| Bed and breakfast'!AU10*0.9</f>
        <v>13140</v>
      </c>
      <c r="AC9" s="44">
        <f>'C завтраками| Bed and breakfast'!AV10*0.9</f>
        <v>14220</v>
      </c>
      <c r="AD9" s="44">
        <f>'C завтраками| Bed and breakfast'!AW10*0.9</f>
        <v>13140</v>
      </c>
      <c r="AE9" s="44">
        <f>'C завтраками| Bed and breakfast'!AX10*0.9</f>
        <v>14220</v>
      </c>
      <c r="AF9" s="44">
        <f>'C завтраками| Bed and breakfast'!AY10*0.9</f>
        <v>13140</v>
      </c>
      <c r="AG9" s="44">
        <f>'C завтраками| Bed and breakfast'!AZ10*0.9</f>
        <v>14220</v>
      </c>
      <c r="AH9" s="44">
        <f>'C завтраками| Bed and breakfast'!BA10*0.9</f>
        <v>13140</v>
      </c>
    </row>
    <row r="10" spans="1:34" x14ac:dyDescent="0.2">
      <c r="A10" s="19">
        <v>2</v>
      </c>
      <c r="B10" s="44">
        <f>'C завтраками| Bed and breakfast'!U11*0.9</f>
        <v>11610</v>
      </c>
      <c r="C10" s="44">
        <f>'C завтраками| Bed and breakfast'!V11*0.9</f>
        <v>14760</v>
      </c>
      <c r="D10" s="44">
        <f>'C завтраками| Bed and breakfast'!W11*0.9</f>
        <v>12870</v>
      </c>
      <c r="E10" s="44">
        <f>'C завтраками| Bed and breakfast'!X11*0.9</f>
        <v>13500</v>
      </c>
      <c r="F10" s="44">
        <f>'C завтраками| Bed and breakfast'!Y11*0.9</f>
        <v>16920</v>
      </c>
      <c r="G10" s="44">
        <f>'C завтраками| Bed and breakfast'!Z11*0.9</f>
        <v>13500</v>
      </c>
      <c r="H10" s="44">
        <f>'C завтраками| Bed and breakfast'!AA11*0.9</f>
        <v>13500</v>
      </c>
      <c r="I10" s="44">
        <f>'C завтраками| Bed and breakfast'!AB11*0.9</f>
        <v>13500</v>
      </c>
      <c r="J10" s="44">
        <f>'C завтраками| Bed and breakfast'!AC11*0.9</f>
        <v>15840</v>
      </c>
      <c r="K10" s="44">
        <f>'C завтраками| Bed and breakfast'!AD11*0.9</f>
        <v>14760</v>
      </c>
      <c r="L10" s="44">
        <f>'C завтраками| Bed and breakfast'!AE11*0.9</f>
        <v>15840</v>
      </c>
      <c r="M10" s="44">
        <f>'C завтраками| Bed and breakfast'!AF11*0.9</f>
        <v>14760</v>
      </c>
      <c r="N10" s="44">
        <f>'C завтраками| Bed and breakfast'!AG11*0.9</f>
        <v>14760</v>
      </c>
      <c r="O10" s="44">
        <f>'C завтраками| Bed and breakfast'!AH11*0.9</f>
        <v>13500</v>
      </c>
      <c r="P10" s="44">
        <f>'C завтраками| Bed and breakfast'!AI11*0.9</f>
        <v>14760</v>
      </c>
      <c r="Q10" s="44">
        <f>'C завтраками| Bed and breakfast'!AJ11*0.9</f>
        <v>15840</v>
      </c>
      <c r="R10" s="44">
        <f>'C завтраками| Bed and breakfast'!AK11*0.9</f>
        <v>14760</v>
      </c>
      <c r="S10" s="44">
        <f>'C завтраками| Bed and breakfast'!AL11*0.9</f>
        <v>15840</v>
      </c>
      <c r="T10" s="44">
        <f>'C завтраками| Bed and breakfast'!AM11*0.9</f>
        <v>14760</v>
      </c>
      <c r="U10" s="44">
        <f>'C завтраками| Bed and breakfast'!AN11*0.9</f>
        <v>15840</v>
      </c>
      <c r="V10" s="44">
        <f>'C завтраками| Bed and breakfast'!AO11*0.9</f>
        <v>15840</v>
      </c>
      <c r="W10" s="44">
        <f>'C завтраками| Bed and breakfast'!AP11*0.9</f>
        <v>15840</v>
      </c>
      <c r="X10" s="44">
        <f>'C завтраками| Bed and breakfast'!AQ11*0.9</f>
        <v>14760</v>
      </c>
      <c r="Y10" s="44">
        <f>'C завтраками| Bed and breakfast'!AR11*0.9</f>
        <v>15840</v>
      </c>
      <c r="Z10" s="44">
        <f>'C завтраками| Bed and breakfast'!AS11*0.9</f>
        <v>14760</v>
      </c>
      <c r="AA10" s="44">
        <f>'C завтраками| Bed and breakfast'!AT11*0.9</f>
        <v>15840</v>
      </c>
      <c r="AB10" s="44">
        <f>'C завтраками| Bed and breakfast'!AU11*0.9</f>
        <v>14760</v>
      </c>
      <c r="AC10" s="44">
        <f>'C завтраками| Bed and breakfast'!AV11*0.9</f>
        <v>15840</v>
      </c>
      <c r="AD10" s="44">
        <f>'C завтраками| Bed and breakfast'!AW11*0.9</f>
        <v>14760</v>
      </c>
      <c r="AE10" s="44">
        <f>'C завтраками| Bed and breakfast'!AX11*0.9</f>
        <v>15840</v>
      </c>
      <c r="AF10" s="44">
        <f>'C завтраками| Bed and breakfast'!AY11*0.9</f>
        <v>14760</v>
      </c>
      <c r="AG10" s="44">
        <f>'C завтраками| Bed and breakfast'!AZ11*0.9</f>
        <v>15840</v>
      </c>
      <c r="AH10" s="44">
        <f>'C завтраками| Bed and breakfast'!BA11*0.9</f>
        <v>14760</v>
      </c>
    </row>
    <row r="11" spans="1:34" x14ac:dyDescent="0.2">
      <c r="A11" s="17" t="s">
        <v>151</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row>
    <row r="12" spans="1:34" x14ac:dyDescent="0.2">
      <c r="A12" s="19">
        <v>1</v>
      </c>
      <c r="B12" s="44">
        <f>'C завтраками| Bed and breakfast'!U13*0.9</f>
        <v>10890</v>
      </c>
      <c r="C12" s="44">
        <f>'C завтраками| Bed and breakfast'!V13*0.9</f>
        <v>14040</v>
      </c>
      <c r="D12" s="44">
        <f>'C завтраками| Bed and breakfast'!W13*0.9</f>
        <v>12150</v>
      </c>
      <c r="E12" s="44">
        <f>'C завтраками| Bed and breakfast'!X13*0.9</f>
        <v>12780</v>
      </c>
      <c r="F12" s="44">
        <f>'C завтраками| Bed and breakfast'!Y13*0.9</f>
        <v>16200</v>
      </c>
      <c r="G12" s="44">
        <f>'C завтраками| Bed and breakfast'!Z13*0.9</f>
        <v>12780</v>
      </c>
      <c r="H12" s="44">
        <f>'C завтраками| Bed and breakfast'!AA13*0.9</f>
        <v>12780</v>
      </c>
      <c r="I12" s="44">
        <f>'C завтраками| Bed and breakfast'!AB13*0.9</f>
        <v>12780</v>
      </c>
      <c r="J12" s="44">
        <f>'C завтраками| Bed and breakfast'!AC13*0.9</f>
        <v>15120</v>
      </c>
      <c r="K12" s="44">
        <f>'C завтраками| Bed and breakfast'!AD13*0.9</f>
        <v>14040</v>
      </c>
      <c r="L12" s="44">
        <f>'C завтраками| Bed and breakfast'!AE13*0.9</f>
        <v>15120</v>
      </c>
      <c r="M12" s="44">
        <f>'C завтраками| Bed and breakfast'!AF13*0.9</f>
        <v>14040</v>
      </c>
      <c r="N12" s="44">
        <f>'C завтраками| Bed and breakfast'!AG13*0.9</f>
        <v>14040</v>
      </c>
      <c r="O12" s="44">
        <f>'C завтраками| Bed and breakfast'!AH13*0.9</f>
        <v>12780</v>
      </c>
      <c r="P12" s="44">
        <f>'C завтраками| Bed and breakfast'!AI13*0.9</f>
        <v>14040</v>
      </c>
      <c r="Q12" s="44">
        <f>'C завтраками| Bed and breakfast'!AJ13*0.9</f>
        <v>15120</v>
      </c>
      <c r="R12" s="44">
        <f>'C завтраками| Bed and breakfast'!AK13*0.9</f>
        <v>14040</v>
      </c>
      <c r="S12" s="44">
        <f>'C завтраками| Bed and breakfast'!AL13*0.9</f>
        <v>15120</v>
      </c>
      <c r="T12" s="44">
        <f>'C завтраками| Bed and breakfast'!AM13*0.9</f>
        <v>14040</v>
      </c>
      <c r="U12" s="44">
        <f>'C завтраками| Bed and breakfast'!AN13*0.9</f>
        <v>15120</v>
      </c>
      <c r="V12" s="44">
        <f>'C завтраками| Bed and breakfast'!AO13*0.9</f>
        <v>15120</v>
      </c>
      <c r="W12" s="44">
        <f>'C завтраками| Bed and breakfast'!AP13*0.9</f>
        <v>15120</v>
      </c>
      <c r="X12" s="44">
        <f>'C завтраками| Bed and breakfast'!AQ13*0.9</f>
        <v>14040</v>
      </c>
      <c r="Y12" s="44">
        <f>'C завтраками| Bed and breakfast'!AR13*0.9</f>
        <v>15120</v>
      </c>
      <c r="Z12" s="44">
        <f>'C завтраками| Bed and breakfast'!AS13*0.9</f>
        <v>14040</v>
      </c>
      <c r="AA12" s="44">
        <f>'C завтраками| Bed and breakfast'!AT13*0.9</f>
        <v>15120</v>
      </c>
      <c r="AB12" s="44">
        <f>'C завтраками| Bed and breakfast'!AU13*0.9</f>
        <v>14040</v>
      </c>
      <c r="AC12" s="44">
        <f>'C завтраками| Bed and breakfast'!AV13*0.9</f>
        <v>15120</v>
      </c>
      <c r="AD12" s="44">
        <f>'C завтраками| Bed and breakfast'!AW13*0.9</f>
        <v>14040</v>
      </c>
      <c r="AE12" s="44">
        <f>'C завтраками| Bed and breakfast'!AX13*0.9</f>
        <v>15120</v>
      </c>
      <c r="AF12" s="44">
        <f>'C завтраками| Bed and breakfast'!AY13*0.9</f>
        <v>14040</v>
      </c>
      <c r="AG12" s="44">
        <f>'C завтраками| Bed and breakfast'!AZ13*0.9</f>
        <v>15120</v>
      </c>
      <c r="AH12" s="44">
        <f>'C завтраками| Bed and breakfast'!BA13*0.9</f>
        <v>14040</v>
      </c>
    </row>
    <row r="13" spans="1:34" x14ac:dyDescent="0.2">
      <c r="A13" s="19">
        <v>2</v>
      </c>
      <c r="B13" s="44">
        <f>'C завтраками| Bed and breakfast'!U14*0.9</f>
        <v>12510</v>
      </c>
      <c r="C13" s="44">
        <f>'C завтраками| Bed and breakfast'!V14*0.9</f>
        <v>15660</v>
      </c>
      <c r="D13" s="44">
        <f>'C завтраками| Bed and breakfast'!W14*0.9</f>
        <v>13770</v>
      </c>
      <c r="E13" s="44">
        <f>'C завтраками| Bed and breakfast'!X14*0.9</f>
        <v>14400</v>
      </c>
      <c r="F13" s="44">
        <f>'C завтраками| Bed and breakfast'!Y14*0.9</f>
        <v>17820</v>
      </c>
      <c r="G13" s="44">
        <f>'C завтраками| Bed and breakfast'!Z14*0.9</f>
        <v>14400</v>
      </c>
      <c r="H13" s="44">
        <f>'C завтраками| Bed and breakfast'!AA14*0.9</f>
        <v>14400</v>
      </c>
      <c r="I13" s="44">
        <f>'C завтраками| Bed and breakfast'!AB14*0.9</f>
        <v>14400</v>
      </c>
      <c r="J13" s="44">
        <f>'C завтраками| Bed and breakfast'!AC14*0.9</f>
        <v>16740</v>
      </c>
      <c r="K13" s="44">
        <f>'C завтраками| Bed and breakfast'!AD14*0.9</f>
        <v>15660</v>
      </c>
      <c r="L13" s="44">
        <f>'C завтраками| Bed and breakfast'!AE14*0.9</f>
        <v>16740</v>
      </c>
      <c r="M13" s="44">
        <f>'C завтраками| Bed and breakfast'!AF14*0.9</f>
        <v>15660</v>
      </c>
      <c r="N13" s="44">
        <f>'C завтраками| Bed and breakfast'!AG14*0.9</f>
        <v>15660</v>
      </c>
      <c r="O13" s="44">
        <f>'C завтраками| Bed and breakfast'!AH14*0.9</f>
        <v>14400</v>
      </c>
      <c r="P13" s="44">
        <f>'C завтраками| Bed and breakfast'!AI14*0.9</f>
        <v>15660</v>
      </c>
      <c r="Q13" s="44">
        <f>'C завтраками| Bed and breakfast'!AJ14*0.9</f>
        <v>16740</v>
      </c>
      <c r="R13" s="44">
        <f>'C завтраками| Bed and breakfast'!AK14*0.9</f>
        <v>15660</v>
      </c>
      <c r="S13" s="44">
        <f>'C завтраками| Bed and breakfast'!AL14*0.9</f>
        <v>16740</v>
      </c>
      <c r="T13" s="44">
        <f>'C завтраками| Bed and breakfast'!AM14*0.9</f>
        <v>15660</v>
      </c>
      <c r="U13" s="44">
        <f>'C завтраками| Bed and breakfast'!AN14*0.9</f>
        <v>16740</v>
      </c>
      <c r="V13" s="44">
        <f>'C завтраками| Bed and breakfast'!AO14*0.9</f>
        <v>16740</v>
      </c>
      <c r="W13" s="44">
        <f>'C завтраками| Bed and breakfast'!AP14*0.9</f>
        <v>16740</v>
      </c>
      <c r="X13" s="44">
        <f>'C завтраками| Bed and breakfast'!AQ14*0.9</f>
        <v>15660</v>
      </c>
      <c r="Y13" s="44">
        <f>'C завтраками| Bed and breakfast'!AR14*0.9</f>
        <v>16740</v>
      </c>
      <c r="Z13" s="44">
        <f>'C завтраками| Bed and breakfast'!AS14*0.9</f>
        <v>15660</v>
      </c>
      <c r="AA13" s="44">
        <f>'C завтраками| Bed and breakfast'!AT14*0.9</f>
        <v>16740</v>
      </c>
      <c r="AB13" s="44">
        <f>'C завтраками| Bed and breakfast'!AU14*0.9</f>
        <v>15660</v>
      </c>
      <c r="AC13" s="44">
        <f>'C завтраками| Bed and breakfast'!AV14*0.9</f>
        <v>16740</v>
      </c>
      <c r="AD13" s="44">
        <f>'C завтраками| Bed and breakfast'!AW14*0.9</f>
        <v>15660</v>
      </c>
      <c r="AE13" s="44">
        <f>'C завтраками| Bed and breakfast'!AX14*0.9</f>
        <v>16740</v>
      </c>
      <c r="AF13" s="44">
        <f>'C завтраками| Bed and breakfast'!AY14*0.9</f>
        <v>15660</v>
      </c>
      <c r="AG13" s="44">
        <f>'C завтраками| Bed and breakfast'!AZ14*0.9</f>
        <v>16740</v>
      </c>
      <c r="AH13" s="44">
        <f>'C завтраками| Bed and breakfast'!BA14*0.9</f>
        <v>15660</v>
      </c>
    </row>
    <row r="14" spans="1:34" x14ac:dyDescent="0.2">
      <c r="A14" s="17" t="s">
        <v>4</v>
      </c>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row>
    <row r="15" spans="1:34" x14ac:dyDescent="0.2">
      <c r="A15" s="19">
        <v>1</v>
      </c>
      <c r="B15" s="44">
        <f>'C завтраками| Bed and breakfast'!U16*0.9</f>
        <v>11790</v>
      </c>
      <c r="C15" s="44">
        <f>'C завтраками| Bed and breakfast'!V16*0.9</f>
        <v>14940</v>
      </c>
      <c r="D15" s="44">
        <f>'C завтраками| Bed and breakfast'!W16*0.9</f>
        <v>13050</v>
      </c>
      <c r="E15" s="44">
        <f>'C завтраками| Bed and breakfast'!X16*0.9</f>
        <v>13680</v>
      </c>
      <c r="F15" s="44">
        <f>'C завтраками| Bed and breakfast'!Y16*0.9</f>
        <v>17100</v>
      </c>
      <c r="G15" s="44">
        <f>'C завтраками| Bed and breakfast'!Z16*0.9</f>
        <v>13680</v>
      </c>
      <c r="H15" s="44">
        <f>'C завтраками| Bed and breakfast'!AA16*0.9</f>
        <v>13680</v>
      </c>
      <c r="I15" s="44">
        <f>'C завтраками| Bed and breakfast'!AB16*0.9</f>
        <v>13680</v>
      </c>
      <c r="J15" s="44">
        <f>'C завтраками| Bed and breakfast'!AC16*0.9</f>
        <v>16020</v>
      </c>
      <c r="K15" s="44">
        <f>'C завтраками| Bed and breakfast'!AD16*0.9</f>
        <v>14940</v>
      </c>
      <c r="L15" s="44">
        <f>'C завтраками| Bed and breakfast'!AE16*0.9</f>
        <v>16020</v>
      </c>
      <c r="M15" s="44">
        <f>'C завтраками| Bed and breakfast'!AF16*0.9</f>
        <v>14940</v>
      </c>
      <c r="N15" s="44">
        <f>'C завтраками| Bed and breakfast'!AG16*0.9</f>
        <v>14940</v>
      </c>
      <c r="O15" s="44">
        <f>'C завтраками| Bed and breakfast'!AH16*0.9</f>
        <v>13680</v>
      </c>
      <c r="P15" s="44">
        <f>'C завтраками| Bed and breakfast'!AI16*0.9</f>
        <v>14940</v>
      </c>
      <c r="Q15" s="44">
        <f>'C завтраками| Bed and breakfast'!AJ16*0.9</f>
        <v>16020</v>
      </c>
      <c r="R15" s="44">
        <f>'C завтраками| Bed and breakfast'!AK16*0.9</f>
        <v>14940</v>
      </c>
      <c r="S15" s="44">
        <f>'C завтраками| Bed and breakfast'!AL16*0.9</f>
        <v>16020</v>
      </c>
      <c r="T15" s="44">
        <f>'C завтраками| Bed and breakfast'!AM16*0.9</f>
        <v>14940</v>
      </c>
      <c r="U15" s="44">
        <f>'C завтраками| Bed and breakfast'!AN16*0.9</f>
        <v>16020</v>
      </c>
      <c r="V15" s="44">
        <f>'C завтраками| Bed and breakfast'!AO16*0.9</f>
        <v>16020</v>
      </c>
      <c r="W15" s="44">
        <f>'C завтраками| Bed and breakfast'!AP16*0.9</f>
        <v>16020</v>
      </c>
      <c r="X15" s="44">
        <f>'C завтраками| Bed and breakfast'!AQ16*0.9</f>
        <v>14940</v>
      </c>
      <c r="Y15" s="44">
        <f>'C завтраками| Bed and breakfast'!AR16*0.9</f>
        <v>16020</v>
      </c>
      <c r="Z15" s="44">
        <f>'C завтраками| Bed and breakfast'!AS16*0.9</f>
        <v>14940</v>
      </c>
      <c r="AA15" s="44">
        <f>'C завтраками| Bed and breakfast'!AT16*0.9</f>
        <v>16020</v>
      </c>
      <c r="AB15" s="44">
        <f>'C завтраками| Bed and breakfast'!AU16*0.9</f>
        <v>14940</v>
      </c>
      <c r="AC15" s="44">
        <f>'C завтраками| Bed and breakfast'!AV16*0.9</f>
        <v>16020</v>
      </c>
      <c r="AD15" s="44">
        <f>'C завтраками| Bed and breakfast'!AW16*0.9</f>
        <v>14940</v>
      </c>
      <c r="AE15" s="44">
        <f>'C завтраками| Bed and breakfast'!AX16*0.9</f>
        <v>16020</v>
      </c>
      <c r="AF15" s="44">
        <f>'C завтраками| Bed and breakfast'!AY16*0.9</f>
        <v>14940</v>
      </c>
      <c r="AG15" s="44">
        <f>'C завтраками| Bed and breakfast'!AZ16*0.9</f>
        <v>16020</v>
      </c>
      <c r="AH15" s="44">
        <f>'C завтраками| Bed and breakfast'!BA16*0.9</f>
        <v>14940</v>
      </c>
    </row>
    <row r="16" spans="1:34" x14ac:dyDescent="0.2">
      <c r="A16" s="19">
        <v>2</v>
      </c>
      <c r="B16" s="44">
        <f>'C завтраками| Bed and breakfast'!U17*0.9</f>
        <v>13410</v>
      </c>
      <c r="C16" s="44">
        <f>'C завтраками| Bed and breakfast'!V17*0.9</f>
        <v>16560</v>
      </c>
      <c r="D16" s="44">
        <f>'C завтраками| Bed and breakfast'!W17*0.9</f>
        <v>14670</v>
      </c>
      <c r="E16" s="44">
        <f>'C завтраками| Bed and breakfast'!X17*0.9</f>
        <v>15300</v>
      </c>
      <c r="F16" s="44">
        <f>'C завтраками| Bed and breakfast'!Y17*0.9</f>
        <v>18720</v>
      </c>
      <c r="G16" s="44">
        <f>'C завтраками| Bed and breakfast'!Z17*0.9</f>
        <v>15300</v>
      </c>
      <c r="H16" s="44">
        <f>'C завтраками| Bed and breakfast'!AA17*0.9</f>
        <v>15300</v>
      </c>
      <c r="I16" s="44">
        <f>'C завтраками| Bed and breakfast'!AB17*0.9</f>
        <v>15300</v>
      </c>
      <c r="J16" s="44">
        <f>'C завтраками| Bed and breakfast'!AC17*0.9</f>
        <v>17640</v>
      </c>
      <c r="K16" s="44">
        <f>'C завтраками| Bed and breakfast'!AD17*0.9</f>
        <v>16560</v>
      </c>
      <c r="L16" s="44">
        <f>'C завтраками| Bed and breakfast'!AE17*0.9</f>
        <v>17640</v>
      </c>
      <c r="M16" s="44">
        <f>'C завтраками| Bed and breakfast'!AF17*0.9</f>
        <v>16560</v>
      </c>
      <c r="N16" s="44">
        <f>'C завтраками| Bed and breakfast'!AG17*0.9</f>
        <v>16560</v>
      </c>
      <c r="O16" s="44">
        <f>'C завтраками| Bed and breakfast'!AH17*0.9</f>
        <v>15300</v>
      </c>
      <c r="P16" s="44">
        <f>'C завтраками| Bed and breakfast'!AI17*0.9</f>
        <v>16560</v>
      </c>
      <c r="Q16" s="44">
        <f>'C завтраками| Bed and breakfast'!AJ17*0.9</f>
        <v>17640</v>
      </c>
      <c r="R16" s="44">
        <f>'C завтраками| Bed and breakfast'!AK17*0.9</f>
        <v>16560</v>
      </c>
      <c r="S16" s="44">
        <f>'C завтраками| Bed and breakfast'!AL17*0.9</f>
        <v>17640</v>
      </c>
      <c r="T16" s="44">
        <f>'C завтраками| Bed and breakfast'!AM17*0.9</f>
        <v>16560</v>
      </c>
      <c r="U16" s="44">
        <f>'C завтраками| Bed and breakfast'!AN17*0.9</f>
        <v>17640</v>
      </c>
      <c r="V16" s="44">
        <f>'C завтраками| Bed and breakfast'!AO17*0.9</f>
        <v>17640</v>
      </c>
      <c r="W16" s="44">
        <f>'C завтраками| Bed and breakfast'!AP17*0.9</f>
        <v>17640</v>
      </c>
      <c r="X16" s="44">
        <f>'C завтраками| Bed and breakfast'!AQ17*0.9</f>
        <v>16560</v>
      </c>
      <c r="Y16" s="44">
        <f>'C завтраками| Bed and breakfast'!AR17*0.9</f>
        <v>17640</v>
      </c>
      <c r="Z16" s="44">
        <f>'C завтраками| Bed and breakfast'!AS17*0.9</f>
        <v>16560</v>
      </c>
      <c r="AA16" s="44">
        <f>'C завтраками| Bed and breakfast'!AT17*0.9</f>
        <v>17640</v>
      </c>
      <c r="AB16" s="44">
        <f>'C завтраками| Bed and breakfast'!AU17*0.9</f>
        <v>16560</v>
      </c>
      <c r="AC16" s="44">
        <f>'C завтраками| Bed and breakfast'!AV17*0.9</f>
        <v>17640</v>
      </c>
      <c r="AD16" s="44">
        <f>'C завтраками| Bed and breakfast'!AW17*0.9</f>
        <v>16560</v>
      </c>
      <c r="AE16" s="44">
        <f>'C завтраками| Bed and breakfast'!AX17*0.9</f>
        <v>17640</v>
      </c>
      <c r="AF16" s="44">
        <f>'C завтраками| Bed and breakfast'!AY17*0.9</f>
        <v>16560</v>
      </c>
      <c r="AG16" s="44">
        <f>'C завтраками| Bed and breakfast'!AZ17*0.9</f>
        <v>17640</v>
      </c>
      <c r="AH16" s="44">
        <f>'C завтраками| Bed and breakfast'!BA17*0.9</f>
        <v>16560</v>
      </c>
    </row>
    <row r="17" spans="1:34" x14ac:dyDescent="0.2">
      <c r="A17" s="17" t="s">
        <v>152</v>
      </c>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row>
    <row r="18" spans="1:34" x14ac:dyDescent="0.2">
      <c r="A18" s="19">
        <v>1</v>
      </c>
      <c r="B18" s="44">
        <f>'C завтраками| Bed and breakfast'!U19*0.9</f>
        <v>12690</v>
      </c>
      <c r="C18" s="44">
        <f>'C завтраками| Bed and breakfast'!V19*0.9</f>
        <v>15840</v>
      </c>
      <c r="D18" s="44">
        <f>'C завтраками| Bed and breakfast'!W19*0.9</f>
        <v>13950</v>
      </c>
      <c r="E18" s="44">
        <f>'C завтраками| Bed and breakfast'!X19*0.9</f>
        <v>14580</v>
      </c>
      <c r="F18" s="44">
        <f>'C завтраками| Bed and breakfast'!Y19*0.9</f>
        <v>18000</v>
      </c>
      <c r="G18" s="44">
        <f>'C завтраками| Bed and breakfast'!Z19*0.9</f>
        <v>14580</v>
      </c>
      <c r="H18" s="44">
        <f>'C завтраками| Bed and breakfast'!AA19*0.9</f>
        <v>14580</v>
      </c>
      <c r="I18" s="44">
        <f>'C завтраками| Bed and breakfast'!AB19*0.9</f>
        <v>14580</v>
      </c>
      <c r="J18" s="44">
        <f>'C завтраками| Bed and breakfast'!AC19*0.9</f>
        <v>16920</v>
      </c>
      <c r="K18" s="44">
        <f>'C завтраками| Bed and breakfast'!AD19*0.9</f>
        <v>15840</v>
      </c>
      <c r="L18" s="44">
        <f>'C завтраками| Bed and breakfast'!AE19*0.9</f>
        <v>16920</v>
      </c>
      <c r="M18" s="44">
        <f>'C завтраками| Bed and breakfast'!AF19*0.9</f>
        <v>15840</v>
      </c>
      <c r="N18" s="44">
        <f>'C завтраками| Bed and breakfast'!AG19*0.9</f>
        <v>15840</v>
      </c>
      <c r="O18" s="44">
        <f>'C завтраками| Bed and breakfast'!AH19*0.9</f>
        <v>14580</v>
      </c>
      <c r="P18" s="44">
        <f>'C завтраками| Bed and breakfast'!AI19*0.9</f>
        <v>15840</v>
      </c>
      <c r="Q18" s="44">
        <f>'C завтраками| Bed and breakfast'!AJ19*0.9</f>
        <v>16920</v>
      </c>
      <c r="R18" s="44">
        <f>'C завтраками| Bed and breakfast'!AK19*0.9</f>
        <v>15840</v>
      </c>
      <c r="S18" s="44">
        <f>'C завтраками| Bed and breakfast'!AL19*0.9</f>
        <v>16920</v>
      </c>
      <c r="T18" s="44">
        <f>'C завтраками| Bed and breakfast'!AM19*0.9</f>
        <v>15840</v>
      </c>
      <c r="U18" s="44">
        <f>'C завтраками| Bed and breakfast'!AN19*0.9</f>
        <v>16920</v>
      </c>
      <c r="V18" s="44">
        <f>'C завтраками| Bed and breakfast'!AO19*0.9</f>
        <v>16920</v>
      </c>
      <c r="W18" s="44">
        <f>'C завтраками| Bed and breakfast'!AP19*0.9</f>
        <v>16920</v>
      </c>
      <c r="X18" s="44">
        <f>'C завтраками| Bed and breakfast'!AQ19*0.9</f>
        <v>15840</v>
      </c>
      <c r="Y18" s="44">
        <f>'C завтраками| Bed and breakfast'!AR19*0.9</f>
        <v>16920</v>
      </c>
      <c r="Z18" s="44">
        <f>'C завтраками| Bed and breakfast'!AS19*0.9</f>
        <v>15840</v>
      </c>
      <c r="AA18" s="44">
        <f>'C завтраками| Bed and breakfast'!AT19*0.9</f>
        <v>16920</v>
      </c>
      <c r="AB18" s="44">
        <f>'C завтраками| Bed and breakfast'!AU19*0.9</f>
        <v>15840</v>
      </c>
      <c r="AC18" s="44">
        <f>'C завтраками| Bed and breakfast'!AV19*0.9</f>
        <v>16920</v>
      </c>
      <c r="AD18" s="44">
        <f>'C завтраками| Bed and breakfast'!AW19*0.9</f>
        <v>15840</v>
      </c>
      <c r="AE18" s="44">
        <f>'C завтраками| Bed and breakfast'!AX19*0.9</f>
        <v>16920</v>
      </c>
      <c r="AF18" s="44">
        <f>'C завтраками| Bed and breakfast'!AY19*0.9</f>
        <v>15840</v>
      </c>
      <c r="AG18" s="44">
        <f>'C завтраками| Bed and breakfast'!AZ19*0.9</f>
        <v>16920</v>
      </c>
      <c r="AH18" s="44">
        <f>'C завтраками| Bed and breakfast'!BA19*0.9</f>
        <v>15840</v>
      </c>
    </row>
    <row r="19" spans="1:34" x14ac:dyDescent="0.2">
      <c r="A19" s="19">
        <v>2</v>
      </c>
      <c r="B19" s="44">
        <f>'C завтраками| Bed and breakfast'!U20*0.9</f>
        <v>14310</v>
      </c>
      <c r="C19" s="44">
        <f>'C завтраками| Bed and breakfast'!V20*0.9</f>
        <v>17460</v>
      </c>
      <c r="D19" s="44">
        <f>'C завтраками| Bed and breakfast'!W20*0.9</f>
        <v>15570</v>
      </c>
      <c r="E19" s="44">
        <f>'C завтраками| Bed and breakfast'!X20*0.9</f>
        <v>16200</v>
      </c>
      <c r="F19" s="44">
        <f>'C завтраками| Bed and breakfast'!Y20*0.9</f>
        <v>19620</v>
      </c>
      <c r="G19" s="44">
        <f>'C завтраками| Bed and breakfast'!Z20*0.9</f>
        <v>16200</v>
      </c>
      <c r="H19" s="44">
        <f>'C завтраками| Bed and breakfast'!AA20*0.9</f>
        <v>16200</v>
      </c>
      <c r="I19" s="44">
        <f>'C завтраками| Bed and breakfast'!AB20*0.9</f>
        <v>16200</v>
      </c>
      <c r="J19" s="44">
        <f>'C завтраками| Bed and breakfast'!AC20*0.9</f>
        <v>18540</v>
      </c>
      <c r="K19" s="44">
        <f>'C завтраками| Bed and breakfast'!AD20*0.9</f>
        <v>17460</v>
      </c>
      <c r="L19" s="44">
        <f>'C завтраками| Bed and breakfast'!AE20*0.9</f>
        <v>18540</v>
      </c>
      <c r="M19" s="44">
        <f>'C завтраками| Bed and breakfast'!AF20*0.9</f>
        <v>17460</v>
      </c>
      <c r="N19" s="44">
        <f>'C завтраками| Bed and breakfast'!AG20*0.9</f>
        <v>17460</v>
      </c>
      <c r="O19" s="44">
        <f>'C завтраками| Bed and breakfast'!AH20*0.9</f>
        <v>16200</v>
      </c>
      <c r="P19" s="44">
        <f>'C завтраками| Bed and breakfast'!AI20*0.9</f>
        <v>17460</v>
      </c>
      <c r="Q19" s="44">
        <f>'C завтраками| Bed and breakfast'!AJ20*0.9</f>
        <v>18540</v>
      </c>
      <c r="R19" s="44">
        <f>'C завтраками| Bed and breakfast'!AK20*0.9</f>
        <v>17460</v>
      </c>
      <c r="S19" s="44">
        <f>'C завтраками| Bed and breakfast'!AL20*0.9</f>
        <v>18540</v>
      </c>
      <c r="T19" s="44">
        <f>'C завтраками| Bed and breakfast'!AM20*0.9</f>
        <v>17460</v>
      </c>
      <c r="U19" s="44">
        <f>'C завтраками| Bed and breakfast'!AN20*0.9</f>
        <v>18540</v>
      </c>
      <c r="V19" s="44">
        <f>'C завтраками| Bed and breakfast'!AO20*0.9</f>
        <v>18540</v>
      </c>
      <c r="W19" s="44">
        <f>'C завтраками| Bed and breakfast'!AP20*0.9</f>
        <v>18540</v>
      </c>
      <c r="X19" s="44">
        <f>'C завтраками| Bed and breakfast'!AQ20*0.9</f>
        <v>17460</v>
      </c>
      <c r="Y19" s="44">
        <f>'C завтраками| Bed and breakfast'!AR20*0.9</f>
        <v>18540</v>
      </c>
      <c r="Z19" s="44">
        <f>'C завтраками| Bed and breakfast'!AS20*0.9</f>
        <v>17460</v>
      </c>
      <c r="AA19" s="44">
        <f>'C завтраками| Bed and breakfast'!AT20*0.9</f>
        <v>18540</v>
      </c>
      <c r="AB19" s="44">
        <f>'C завтраками| Bed and breakfast'!AU20*0.9</f>
        <v>17460</v>
      </c>
      <c r="AC19" s="44">
        <f>'C завтраками| Bed and breakfast'!AV20*0.9</f>
        <v>18540</v>
      </c>
      <c r="AD19" s="44">
        <f>'C завтраками| Bed and breakfast'!AW20*0.9</f>
        <v>17460</v>
      </c>
      <c r="AE19" s="44">
        <f>'C завтраками| Bed and breakfast'!AX20*0.9</f>
        <v>18540</v>
      </c>
      <c r="AF19" s="44">
        <f>'C завтраками| Bed and breakfast'!AY20*0.9</f>
        <v>17460</v>
      </c>
      <c r="AG19" s="44">
        <f>'C завтраками| Bed and breakfast'!AZ20*0.9</f>
        <v>18540</v>
      </c>
      <c r="AH19" s="44">
        <f>'C завтраками| Bed and breakfast'!BA20*0.9</f>
        <v>17460</v>
      </c>
    </row>
    <row r="20" spans="1:34" x14ac:dyDescent="0.2">
      <c r="A20" s="17" t="s">
        <v>5</v>
      </c>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row>
    <row r="21" spans="1:34" x14ac:dyDescent="0.2">
      <c r="A21" s="19">
        <v>1</v>
      </c>
      <c r="B21" s="44">
        <f>'C завтраками| Bed and breakfast'!U22*0.9</f>
        <v>18090</v>
      </c>
      <c r="C21" s="44">
        <f>'C завтраками| Bed and breakfast'!V22*0.9</f>
        <v>21240</v>
      </c>
      <c r="D21" s="44">
        <f>'C завтраками| Bed and breakfast'!W22*0.9</f>
        <v>19350</v>
      </c>
      <c r="E21" s="44">
        <f>'C завтраками| Bed and breakfast'!X22*0.9</f>
        <v>19980</v>
      </c>
      <c r="F21" s="44">
        <f>'C завтраками| Bed and breakfast'!Y22*0.9</f>
        <v>23400</v>
      </c>
      <c r="G21" s="44">
        <f>'C завтраками| Bed and breakfast'!Z22*0.9</f>
        <v>19980</v>
      </c>
      <c r="H21" s="44">
        <f>'C завтраками| Bed and breakfast'!AA22*0.9</f>
        <v>19980</v>
      </c>
      <c r="I21" s="44">
        <f>'C завтраками| Bed and breakfast'!AB22*0.9</f>
        <v>19980</v>
      </c>
      <c r="J21" s="44">
        <f>'C завтраками| Bed and breakfast'!AC22*0.9</f>
        <v>22320</v>
      </c>
      <c r="K21" s="44">
        <f>'C завтраками| Bed and breakfast'!AD22*0.9</f>
        <v>21240</v>
      </c>
      <c r="L21" s="44">
        <f>'C завтраками| Bed and breakfast'!AE22*0.9</f>
        <v>22320</v>
      </c>
      <c r="M21" s="44">
        <f>'C завтраками| Bed and breakfast'!AF22*0.9</f>
        <v>21240</v>
      </c>
      <c r="N21" s="44">
        <f>'C завтраками| Bed and breakfast'!AG22*0.9</f>
        <v>21240</v>
      </c>
      <c r="O21" s="44">
        <f>'C завтраками| Bed and breakfast'!AH22*0.9</f>
        <v>19980</v>
      </c>
      <c r="P21" s="44">
        <f>'C завтраками| Bed and breakfast'!AI22*0.9</f>
        <v>21240</v>
      </c>
      <c r="Q21" s="44">
        <f>'C завтраками| Bed and breakfast'!AJ22*0.9</f>
        <v>22320</v>
      </c>
      <c r="R21" s="44">
        <f>'C завтраками| Bed and breakfast'!AK22*0.9</f>
        <v>21240</v>
      </c>
      <c r="S21" s="44">
        <f>'C завтраками| Bed and breakfast'!AL22*0.9</f>
        <v>22320</v>
      </c>
      <c r="T21" s="44">
        <f>'C завтраками| Bed and breakfast'!AM22*0.9</f>
        <v>21240</v>
      </c>
      <c r="U21" s="44">
        <f>'C завтраками| Bed and breakfast'!AN22*0.9</f>
        <v>22320</v>
      </c>
      <c r="V21" s="44">
        <f>'C завтраками| Bed and breakfast'!AO22*0.9</f>
        <v>22320</v>
      </c>
      <c r="W21" s="44">
        <f>'C завтраками| Bed and breakfast'!AP22*0.9</f>
        <v>22320</v>
      </c>
      <c r="X21" s="44">
        <f>'C завтраками| Bed and breakfast'!AQ22*0.9</f>
        <v>21240</v>
      </c>
      <c r="Y21" s="44">
        <f>'C завтраками| Bed and breakfast'!AR22*0.9</f>
        <v>22320</v>
      </c>
      <c r="Z21" s="44">
        <f>'C завтраками| Bed and breakfast'!AS22*0.9</f>
        <v>21240</v>
      </c>
      <c r="AA21" s="44">
        <f>'C завтраками| Bed and breakfast'!AT22*0.9</f>
        <v>22320</v>
      </c>
      <c r="AB21" s="44">
        <f>'C завтраками| Bed and breakfast'!AU22*0.9</f>
        <v>21240</v>
      </c>
      <c r="AC21" s="44">
        <f>'C завтраками| Bed and breakfast'!AV22*0.9</f>
        <v>22320</v>
      </c>
      <c r="AD21" s="44">
        <f>'C завтраками| Bed and breakfast'!AW22*0.9</f>
        <v>21240</v>
      </c>
      <c r="AE21" s="44">
        <f>'C завтраками| Bed and breakfast'!AX22*0.9</f>
        <v>22320</v>
      </c>
      <c r="AF21" s="44">
        <f>'C завтраками| Bed and breakfast'!AY22*0.9</f>
        <v>21240</v>
      </c>
      <c r="AG21" s="44">
        <f>'C завтраками| Bed and breakfast'!AZ22*0.9</f>
        <v>22320</v>
      </c>
      <c r="AH21" s="44">
        <f>'C завтраками| Bed and breakfast'!BA22*0.9</f>
        <v>21240</v>
      </c>
    </row>
    <row r="22" spans="1:34" x14ac:dyDescent="0.2">
      <c r="A22" s="19">
        <v>2</v>
      </c>
      <c r="B22" s="44">
        <f>'C завтраками| Bed and breakfast'!U23*0.9</f>
        <v>19710</v>
      </c>
      <c r="C22" s="44">
        <f>'C завтраками| Bed and breakfast'!V23*0.9</f>
        <v>22860</v>
      </c>
      <c r="D22" s="44">
        <f>'C завтраками| Bed and breakfast'!W23*0.9</f>
        <v>20970</v>
      </c>
      <c r="E22" s="44">
        <f>'C завтраками| Bed and breakfast'!X23*0.9</f>
        <v>21600</v>
      </c>
      <c r="F22" s="44">
        <f>'C завтраками| Bed and breakfast'!Y23*0.9</f>
        <v>25020</v>
      </c>
      <c r="G22" s="44">
        <f>'C завтраками| Bed and breakfast'!Z23*0.9</f>
        <v>21600</v>
      </c>
      <c r="H22" s="44">
        <f>'C завтраками| Bed and breakfast'!AA23*0.9</f>
        <v>21600</v>
      </c>
      <c r="I22" s="44">
        <f>'C завтраками| Bed and breakfast'!AB23*0.9</f>
        <v>21600</v>
      </c>
      <c r="J22" s="44">
        <f>'C завтраками| Bed and breakfast'!AC23*0.9</f>
        <v>23940</v>
      </c>
      <c r="K22" s="44">
        <f>'C завтраками| Bed and breakfast'!AD23*0.9</f>
        <v>22860</v>
      </c>
      <c r="L22" s="44">
        <f>'C завтраками| Bed and breakfast'!AE23*0.9</f>
        <v>23940</v>
      </c>
      <c r="M22" s="44">
        <f>'C завтраками| Bed and breakfast'!AF23*0.9</f>
        <v>22860</v>
      </c>
      <c r="N22" s="44">
        <f>'C завтраками| Bed and breakfast'!AG23*0.9</f>
        <v>22860</v>
      </c>
      <c r="O22" s="44">
        <f>'C завтраками| Bed and breakfast'!AH23*0.9</f>
        <v>21600</v>
      </c>
      <c r="P22" s="44">
        <f>'C завтраками| Bed and breakfast'!AI23*0.9</f>
        <v>22860</v>
      </c>
      <c r="Q22" s="44">
        <f>'C завтраками| Bed and breakfast'!AJ23*0.9</f>
        <v>23940</v>
      </c>
      <c r="R22" s="44">
        <f>'C завтраками| Bed and breakfast'!AK23*0.9</f>
        <v>22860</v>
      </c>
      <c r="S22" s="44">
        <f>'C завтраками| Bed and breakfast'!AL23*0.9</f>
        <v>23940</v>
      </c>
      <c r="T22" s="44">
        <f>'C завтраками| Bed and breakfast'!AM23*0.9</f>
        <v>22860</v>
      </c>
      <c r="U22" s="44">
        <f>'C завтраками| Bed and breakfast'!AN23*0.9</f>
        <v>23940</v>
      </c>
      <c r="V22" s="44">
        <f>'C завтраками| Bed and breakfast'!AO23*0.9</f>
        <v>23940</v>
      </c>
      <c r="W22" s="44">
        <f>'C завтраками| Bed and breakfast'!AP23*0.9</f>
        <v>23940</v>
      </c>
      <c r="X22" s="44">
        <f>'C завтраками| Bed and breakfast'!AQ23*0.9</f>
        <v>22860</v>
      </c>
      <c r="Y22" s="44">
        <f>'C завтраками| Bed and breakfast'!AR23*0.9</f>
        <v>23940</v>
      </c>
      <c r="Z22" s="44">
        <f>'C завтраками| Bed and breakfast'!AS23*0.9</f>
        <v>22860</v>
      </c>
      <c r="AA22" s="44">
        <f>'C завтраками| Bed and breakfast'!AT23*0.9</f>
        <v>23940</v>
      </c>
      <c r="AB22" s="44">
        <f>'C завтраками| Bed and breakfast'!AU23*0.9</f>
        <v>22860</v>
      </c>
      <c r="AC22" s="44">
        <f>'C завтраками| Bed and breakfast'!AV23*0.9</f>
        <v>23940</v>
      </c>
      <c r="AD22" s="44">
        <f>'C завтраками| Bed and breakfast'!AW23*0.9</f>
        <v>22860</v>
      </c>
      <c r="AE22" s="44">
        <f>'C завтраками| Bed and breakfast'!AX23*0.9</f>
        <v>23940</v>
      </c>
      <c r="AF22" s="44">
        <f>'C завтраками| Bed and breakfast'!AY23*0.9</f>
        <v>22860</v>
      </c>
      <c r="AG22" s="44">
        <f>'C завтраками| Bed and breakfast'!AZ23*0.9</f>
        <v>23940</v>
      </c>
      <c r="AH22" s="44">
        <f>'C завтраками| Bed and breakfast'!BA23*0.9</f>
        <v>22860</v>
      </c>
    </row>
    <row r="23" spans="1:34" x14ac:dyDescent="0.2">
      <c r="A23" s="17" t="s">
        <v>6</v>
      </c>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row>
    <row r="24" spans="1:34" x14ac:dyDescent="0.2">
      <c r="A24" s="19" t="s">
        <v>1</v>
      </c>
      <c r="B24" s="44">
        <f>'C завтраками| Bed and breakfast'!U25*0.9</f>
        <v>135000</v>
      </c>
      <c r="C24" s="44">
        <f>'C завтраками| Bed and breakfast'!V25*0.9</f>
        <v>135000</v>
      </c>
      <c r="D24" s="44">
        <f>'C завтраками| Bed and breakfast'!W25*0.9</f>
        <v>135000</v>
      </c>
      <c r="E24" s="44">
        <f>'C завтраками| Bed and breakfast'!X25*0.9</f>
        <v>135000</v>
      </c>
      <c r="F24" s="44">
        <f>'C завтраками| Bed and breakfast'!Y25*0.9</f>
        <v>135000</v>
      </c>
      <c r="G24" s="44">
        <f>'C завтраками| Bed and breakfast'!Z25*0.9</f>
        <v>135000</v>
      </c>
      <c r="H24" s="44">
        <f>'C завтраками| Bed and breakfast'!AA25*0.9</f>
        <v>135000</v>
      </c>
      <c r="I24" s="44">
        <f>'C завтраками| Bed and breakfast'!AB25*0.9</f>
        <v>135000</v>
      </c>
      <c r="J24" s="44">
        <f>'C завтраками| Bed and breakfast'!AC25*0.9</f>
        <v>135000</v>
      </c>
      <c r="K24" s="44">
        <f>'C завтраками| Bed and breakfast'!AD25*0.9</f>
        <v>135000</v>
      </c>
      <c r="L24" s="44">
        <f>'C завтраками| Bed and breakfast'!AE25*0.9</f>
        <v>135000</v>
      </c>
      <c r="M24" s="44">
        <f>'C завтраками| Bed and breakfast'!AF25*0.9</f>
        <v>135000</v>
      </c>
      <c r="N24" s="44">
        <f>'C завтраками| Bed and breakfast'!AG25*0.9</f>
        <v>135000</v>
      </c>
      <c r="O24" s="44">
        <f>'C завтраками| Bed and breakfast'!AH25*0.9</f>
        <v>135000</v>
      </c>
      <c r="P24" s="44">
        <f>'C завтраками| Bed and breakfast'!AI25*0.9</f>
        <v>135000</v>
      </c>
      <c r="Q24" s="44">
        <f>'C завтраками| Bed and breakfast'!AJ25*0.9</f>
        <v>135000</v>
      </c>
      <c r="R24" s="44">
        <f>'C завтраками| Bed and breakfast'!AK25*0.9</f>
        <v>135000</v>
      </c>
      <c r="S24" s="44">
        <f>'C завтраками| Bed and breakfast'!AL25*0.9</f>
        <v>135000</v>
      </c>
      <c r="T24" s="44">
        <f>'C завтраками| Bed and breakfast'!AM25*0.9</f>
        <v>135000</v>
      </c>
      <c r="U24" s="44">
        <f>'C завтраками| Bed and breakfast'!AN25*0.9</f>
        <v>135000</v>
      </c>
      <c r="V24" s="44">
        <f>'C завтраками| Bed and breakfast'!AO25*0.9</f>
        <v>135000</v>
      </c>
      <c r="W24" s="44">
        <f>'C завтраками| Bed and breakfast'!AP25*0.9</f>
        <v>135000</v>
      </c>
      <c r="X24" s="44">
        <f>'C завтраками| Bed and breakfast'!AQ25*0.9</f>
        <v>135000</v>
      </c>
      <c r="Y24" s="44">
        <f>'C завтраками| Bed and breakfast'!AR25*0.9</f>
        <v>135000</v>
      </c>
      <c r="Z24" s="44">
        <f>'C завтраками| Bed and breakfast'!AS25*0.9</f>
        <v>135000</v>
      </c>
      <c r="AA24" s="44">
        <f>'C завтраками| Bed and breakfast'!AT25*0.9</f>
        <v>135000</v>
      </c>
      <c r="AB24" s="44">
        <f>'C завтраками| Bed and breakfast'!AU25*0.9</f>
        <v>135000</v>
      </c>
      <c r="AC24" s="44">
        <f>'C завтраками| Bed and breakfast'!AV25*0.9</f>
        <v>135000</v>
      </c>
      <c r="AD24" s="44">
        <f>'C завтраками| Bed and breakfast'!AW25*0.9</f>
        <v>135000</v>
      </c>
      <c r="AE24" s="44">
        <f>'C завтраками| Bed and breakfast'!AX25*0.9</f>
        <v>135000</v>
      </c>
      <c r="AF24" s="44">
        <f>'C завтраками| Bed and breakfast'!AY25*0.9</f>
        <v>135000</v>
      </c>
      <c r="AG24" s="44">
        <f>'C завтраками| Bed and breakfast'!AZ25*0.9</f>
        <v>135000</v>
      </c>
      <c r="AH24" s="44">
        <f>'C завтраками| Bed and breakfast'!BA25*0.9</f>
        <v>135000</v>
      </c>
    </row>
    <row r="25" spans="1:34" x14ac:dyDescent="0.2">
      <c r="A25" s="193"/>
    </row>
    <row r="26" spans="1:34" ht="150" x14ac:dyDescent="0.2">
      <c r="A26" s="222" t="s">
        <v>256</v>
      </c>
    </row>
    <row r="27" spans="1:34" x14ac:dyDescent="0.2">
      <c r="A27" s="123" t="s">
        <v>24</v>
      </c>
    </row>
    <row r="28" spans="1:34" x14ac:dyDescent="0.2">
      <c r="A28" s="51" t="s">
        <v>257</v>
      </c>
    </row>
    <row r="29" spans="1:34" x14ac:dyDescent="0.2">
      <c r="A29" s="51" t="s">
        <v>258</v>
      </c>
    </row>
    <row r="30" spans="1:34" x14ac:dyDescent="0.2">
      <c r="A30" s="152"/>
    </row>
    <row r="31" spans="1:34" x14ac:dyDescent="0.2">
      <c r="A31" s="123" t="s">
        <v>12</v>
      </c>
    </row>
    <row r="32" spans="1:34" x14ac:dyDescent="0.2">
      <c r="A32" s="48" t="s">
        <v>259</v>
      </c>
    </row>
    <row r="33" spans="1:1" x14ac:dyDescent="0.2">
      <c r="A33" s="48" t="s">
        <v>260</v>
      </c>
    </row>
    <row r="34" spans="1:1" x14ac:dyDescent="0.2">
      <c r="A34" s="48" t="s">
        <v>261</v>
      </c>
    </row>
    <row r="35" spans="1:1" x14ac:dyDescent="0.2">
      <c r="A35" s="48" t="s">
        <v>262</v>
      </c>
    </row>
    <row r="36" spans="1:1" x14ac:dyDescent="0.2">
      <c r="A36" s="48" t="s">
        <v>263</v>
      </c>
    </row>
    <row r="37" spans="1:1" ht="42" x14ac:dyDescent="0.2">
      <c r="A37" s="124" t="s">
        <v>269</v>
      </c>
    </row>
    <row r="38" spans="1:1" ht="42" x14ac:dyDescent="0.2">
      <c r="A38" s="194" t="s">
        <v>264</v>
      </c>
    </row>
    <row r="39" spans="1:1" ht="31.5" x14ac:dyDescent="0.2">
      <c r="A39" s="194" t="s">
        <v>265</v>
      </c>
    </row>
    <row r="40" spans="1:1" ht="21" x14ac:dyDescent="0.2">
      <c r="A40" s="194" t="s">
        <v>270</v>
      </c>
    </row>
    <row r="41" spans="1:1" ht="21" x14ac:dyDescent="0.2">
      <c r="A41" s="194" t="s">
        <v>271</v>
      </c>
    </row>
    <row r="42" spans="1:1" ht="31.5" x14ac:dyDescent="0.2">
      <c r="A42" s="194" t="s">
        <v>266</v>
      </c>
    </row>
    <row r="43" spans="1:1" ht="31.5" x14ac:dyDescent="0.2">
      <c r="A43" s="194" t="s">
        <v>267</v>
      </c>
    </row>
    <row r="44" spans="1:1" ht="42" x14ac:dyDescent="0.2">
      <c r="A44" s="89" t="s">
        <v>47</v>
      </c>
    </row>
    <row r="45" spans="1:1" ht="63" x14ac:dyDescent="0.2">
      <c r="A45" s="130" t="s">
        <v>268</v>
      </c>
    </row>
    <row r="46" spans="1:1" ht="21" x14ac:dyDescent="0.2">
      <c r="A46" s="116" t="s">
        <v>48</v>
      </c>
    </row>
    <row r="47" spans="1:1" ht="53.25" x14ac:dyDescent="0.2">
      <c r="A47" s="86" t="s">
        <v>212</v>
      </c>
    </row>
    <row r="48" spans="1:1" ht="31.5" x14ac:dyDescent="0.2">
      <c r="A48" s="69" t="s">
        <v>50</v>
      </c>
    </row>
    <row r="49" spans="1:1" x14ac:dyDescent="0.2">
      <c r="A49" s="71"/>
    </row>
    <row r="50" spans="1:1" x14ac:dyDescent="0.2">
      <c r="A50" s="72" t="s">
        <v>16</v>
      </c>
    </row>
    <row r="51" spans="1:1" ht="24" x14ac:dyDescent="0.2">
      <c r="A51" s="162" t="s">
        <v>273</v>
      </c>
    </row>
    <row r="52" spans="1:1" x14ac:dyDescent="0.2">
      <c r="A52" s="162"/>
    </row>
    <row r="53" spans="1:1" x14ac:dyDescent="0.2">
      <c r="A53" s="55"/>
    </row>
    <row r="54" spans="1:1" x14ac:dyDescent="0.2">
      <c r="A54" s="55"/>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H55"/>
  <sheetViews>
    <sheetView workbookViewId="0">
      <selection activeCell="B4" sqref="B4:AH5"/>
    </sheetView>
  </sheetViews>
  <sheetFormatPr defaultColWidth="8.7109375" defaultRowHeight="12.75" x14ac:dyDescent="0.2"/>
  <cols>
    <col min="1" max="1" width="72.5703125" style="159" customWidth="1"/>
    <col min="2" max="16384" width="8.7109375" style="159"/>
  </cols>
  <sheetData>
    <row r="1" spans="1:34" x14ac:dyDescent="0.2">
      <c r="A1" s="13" t="s">
        <v>199</v>
      </c>
    </row>
    <row r="2" spans="1:34" x14ac:dyDescent="0.2">
      <c r="A2" s="126" t="s">
        <v>202</v>
      </c>
    </row>
    <row r="3" spans="1:34" x14ac:dyDescent="0.2">
      <c r="A3" s="126" t="s">
        <v>60</v>
      </c>
    </row>
    <row r="4" spans="1:34" x14ac:dyDescent="0.2">
      <c r="A4" s="25"/>
      <c r="B4" s="24">
        <f>'Наполни свое лето | FIT18'!B27</f>
        <v>45444</v>
      </c>
      <c r="C4" s="24">
        <f>'Наполни свое лето | FIT18'!C27</f>
        <v>45445</v>
      </c>
      <c r="D4" s="24">
        <f>'Наполни свое лето | FIT18'!D27</f>
        <v>45453</v>
      </c>
      <c r="E4" s="24">
        <f>'Наполни свое лето | FIT18'!E27</f>
        <v>45457</v>
      </c>
      <c r="F4" s="24">
        <f>'Наполни свое лето | FIT18'!F27</f>
        <v>45460</v>
      </c>
      <c r="G4" s="24">
        <f>'Наполни свое лето | FIT18'!G27</f>
        <v>45465</v>
      </c>
      <c r="H4" s="24">
        <f>'Наполни свое лето | FIT18'!H27</f>
        <v>45466</v>
      </c>
      <c r="I4" s="24">
        <f>'Наполни свое лето | FIT18'!I27</f>
        <v>45471</v>
      </c>
      <c r="J4" s="24">
        <f>'Наполни свое лето | FIT18'!J27</f>
        <v>45474</v>
      </c>
      <c r="K4" s="24">
        <f>'Наполни свое лето | FIT18'!K27</f>
        <v>45484</v>
      </c>
      <c r="L4" s="24">
        <f>'Наполни свое лето | FIT18'!L27</f>
        <v>45489</v>
      </c>
      <c r="M4" s="24">
        <f>'Наполни свое лето | FIT18'!M27</f>
        <v>45494</v>
      </c>
      <c r="N4" s="24">
        <f>'Наполни свое лето | FIT18'!N27</f>
        <v>45499</v>
      </c>
      <c r="O4" s="24">
        <f>'Наполни свое лето | FIT18'!O27</f>
        <v>45501</v>
      </c>
      <c r="P4" s="24">
        <f>'Наполни свое лето | FIT18'!P27</f>
        <v>45505</v>
      </c>
      <c r="Q4" s="24">
        <f>'Наполни свое лето | FIT18'!Q27</f>
        <v>45506</v>
      </c>
      <c r="R4" s="24">
        <f>'Наполни свое лето | FIT18'!R27</f>
        <v>45508</v>
      </c>
      <c r="S4" s="24">
        <f>'Наполни свое лето | FIT18'!S27</f>
        <v>45513</v>
      </c>
      <c r="T4" s="24">
        <f>'Наполни свое лето | FIT18'!T27</f>
        <v>45515</v>
      </c>
      <c r="U4" s="24">
        <f>'Наполни свое лето | FIT18'!U27</f>
        <v>45520</v>
      </c>
      <c r="V4" s="24">
        <f>'Наполни свое лето | FIT18'!V27</f>
        <v>45522</v>
      </c>
      <c r="W4" s="24">
        <f>'Наполни свое лето | FIT18'!W27</f>
        <v>45527</v>
      </c>
      <c r="X4" s="24">
        <f>'Наполни свое лето | FIT18'!X27</f>
        <v>45529</v>
      </c>
      <c r="Y4" s="24">
        <f>'Наполни свое лето | FIT18'!Y27</f>
        <v>45534</v>
      </c>
      <c r="Z4" s="24">
        <f>'Наполни свое лето | FIT18'!Z27</f>
        <v>45536</v>
      </c>
      <c r="AA4" s="24">
        <f>'Наполни свое лето | FIT18'!AA27</f>
        <v>45541</v>
      </c>
      <c r="AB4" s="24">
        <f>'Наполни свое лето | FIT18'!AB27</f>
        <v>45543</v>
      </c>
      <c r="AC4" s="24">
        <f>'Наполни свое лето | FIT18'!AC27</f>
        <v>45548</v>
      </c>
      <c r="AD4" s="24">
        <f>'Наполни свое лето | FIT18'!AD27</f>
        <v>45550</v>
      </c>
      <c r="AE4" s="24">
        <f>'Наполни свое лето | FIT18'!AE27</f>
        <v>45555</v>
      </c>
      <c r="AF4" s="24">
        <f>'Наполни свое лето | FIT18'!AF27</f>
        <v>45557</v>
      </c>
      <c r="AG4" s="24">
        <f>'Наполни свое лето | FIT18'!AG27</f>
        <v>45562</v>
      </c>
      <c r="AH4" s="24">
        <f>'Наполни свое лето | FIT18'!AH27</f>
        <v>45564</v>
      </c>
    </row>
    <row r="5" spans="1:34" x14ac:dyDescent="0.2">
      <c r="A5" s="10" t="s">
        <v>11</v>
      </c>
      <c r="B5" s="24">
        <f>'Наполни свое лето | FIT18'!B28</f>
        <v>45444</v>
      </c>
      <c r="C5" s="24">
        <f>'Наполни свое лето | FIT18'!C28</f>
        <v>45452</v>
      </c>
      <c r="D5" s="24">
        <f>'Наполни свое лето | FIT18'!D28</f>
        <v>45456</v>
      </c>
      <c r="E5" s="24">
        <f>'Наполни свое лето | FIT18'!E28</f>
        <v>45459</v>
      </c>
      <c r="F5" s="24">
        <f>'Наполни свое лето | FIT18'!F28</f>
        <v>45464</v>
      </c>
      <c r="G5" s="24">
        <f>'Наполни свое лето | FIT18'!G28</f>
        <v>45465</v>
      </c>
      <c r="H5" s="24">
        <f>'Наполни свое лето | FIT18'!H28</f>
        <v>45470</v>
      </c>
      <c r="I5" s="24">
        <f>'Наполни свое лето | FIT18'!I28</f>
        <v>45473</v>
      </c>
      <c r="J5" s="24">
        <f>'Наполни свое лето | FIT18'!J28</f>
        <v>45483</v>
      </c>
      <c r="K5" s="24">
        <f>'Наполни свое лето | FIT18'!K28</f>
        <v>45488</v>
      </c>
      <c r="L5" s="24">
        <f>'Наполни свое лето | FIT18'!L28</f>
        <v>45493</v>
      </c>
      <c r="M5" s="24">
        <f>'Наполни свое лето | FIT18'!M28</f>
        <v>45498</v>
      </c>
      <c r="N5" s="24">
        <f>'Наполни свое лето | FIT18'!N28</f>
        <v>45500</v>
      </c>
      <c r="O5" s="24">
        <f>'Наполни свое лето | FIT18'!O28</f>
        <v>45504</v>
      </c>
      <c r="P5" s="24">
        <f>'Наполни свое лето | FIT18'!P28</f>
        <v>45505</v>
      </c>
      <c r="Q5" s="24">
        <f>'Наполни свое лето | FIT18'!Q28</f>
        <v>45507</v>
      </c>
      <c r="R5" s="24">
        <f>'Наполни свое лето | FIT18'!R28</f>
        <v>45512</v>
      </c>
      <c r="S5" s="24">
        <f>'Наполни свое лето | FIT18'!S28</f>
        <v>45514</v>
      </c>
      <c r="T5" s="24">
        <f>'Наполни свое лето | FIT18'!T28</f>
        <v>45519</v>
      </c>
      <c r="U5" s="24">
        <f>'Наполни свое лето | FIT18'!U28</f>
        <v>45521</v>
      </c>
      <c r="V5" s="24">
        <f>'Наполни свое лето | FIT18'!V28</f>
        <v>45526</v>
      </c>
      <c r="W5" s="24">
        <f>'Наполни свое лето | FIT18'!W28</f>
        <v>45528</v>
      </c>
      <c r="X5" s="24">
        <f>'Наполни свое лето | FIT18'!X28</f>
        <v>45533</v>
      </c>
      <c r="Y5" s="24">
        <f>'Наполни свое лето | FIT18'!Y28</f>
        <v>45535</v>
      </c>
      <c r="Z5" s="24">
        <f>'Наполни свое лето | FIT18'!Z28</f>
        <v>45540</v>
      </c>
      <c r="AA5" s="24">
        <f>'Наполни свое лето | FIT18'!AA28</f>
        <v>45542</v>
      </c>
      <c r="AB5" s="24">
        <f>'Наполни свое лето | FIT18'!AB28</f>
        <v>45547</v>
      </c>
      <c r="AC5" s="24">
        <f>'Наполни свое лето | FIT18'!AC28</f>
        <v>45549</v>
      </c>
      <c r="AD5" s="24">
        <f>'Наполни свое лето | FIT18'!AD28</f>
        <v>45554</v>
      </c>
      <c r="AE5" s="24">
        <f>'Наполни свое лето | FIT18'!AE28</f>
        <v>45556</v>
      </c>
      <c r="AF5" s="24">
        <f>'Наполни свое лето | FIT18'!AF28</f>
        <v>45561</v>
      </c>
      <c r="AG5" s="24">
        <f>'Наполни свое лето | FIT18'!AG28</f>
        <v>45563</v>
      </c>
      <c r="AH5" s="24">
        <f>'Наполни свое лето | FIT18'!AH28</f>
        <v>45565</v>
      </c>
    </row>
    <row r="6" spans="1:34" x14ac:dyDescent="0.2">
      <c r="A6" s="17" t="s">
        <v>149</v>
      </c>
    </row>
    <row r="7" spans="1:34" x14ac:dyDescent="0.2">
      <c r="A7" s="19">
        <v>1</v>
      </c>
      <c r="B7" s="44">
        <f>'Наполни свое лето | FIT18'!B30+25</f>
        <v>7933.3</v>
      </c>
      <c r="C7" s="44">
        <f>'Наполни свое лето | FIT18'!C30+25</f>
        <v>10673.8</v>
      </c>
      <c r="D7" s="44">
        <f>'Наполни свое лето | FIT18'!D30+25</f>
        <v>9029.5</v>
      </c>
      <c r="E7" s="44">
        <f>'Наполни свое лето | FIT18'!E30+25</f>
        <v>9577.6</v>
      </c>
      <c r="F7" s="44">
        <f>'Наполни свое лето | FIT18'!F30+25</f>
        <v>12553</v>
      </c>
      <c r="G7" s="44">
        <f>'Наполни свое лето | FIT18'!G30+25</f>
        <v>9577.6</v>
      </c>
      <c r="H7" s="44">
        <f>'Наполни свое лето | FIT18'!H30+25</f>
        <v>9577.6</v>
      </c>
      <c r="I7" s="44">
        <f>'Наполни свое лето | FIT18'!I30+25</f>
        <v>9577.6</v>
      </c>
      <c r="J7" s="44">
        <f>'Наполни свое лето | FIT18'!J30+25</f>
        <v>11613.4</v>
      </c>
      <c r="K7" s="44">
        <f>'Наполни свое лето | FIT18'!K30+25</f>
        <v>10673.8</v>
      </c>
      <c r="L7" s="44">
        <f>'Наполни свое лето | FIT18'!L30+25</f>
        <v>11613.4</v>
      </c>
      <c r="M7" s="44">
        <f>'Наполни свое лето | FIT18'!M30+25</f>
        <v>10673.8</v>
      </c>
      <c r="N7" s="44">
        <f>'Наполни свое лето | FIT18'!N30+25</f>
        <v>10673.8</v>
      </c>
      <c r="O7" s="44">
        <f>'Наполни свое лето | FIT18'!O30+25</f>
        <v>9577.6</v>
      </c>
      <c r="P7" s="44">
        <f>'Наполни свое лето | FIT18'!P30+25</f>
        <v>10673.8</v>
      </c>
      <c r="Q7" s="44">
        <f>'Наполни свое лето | FIT18'!Q30+25</f>
        <v>11613.4</v>
      </c>
      <c r="R7" s="44">
        <f>'Наполни свое лето | FIT18'!R30+25</f>
        <v>10673.8</v>
      </c>
      <c r="S7" s="44">
        <f>'Наполни свое лето | FIT18'!S30+25</f>
        <v>11613.4</v>
      </c>
      <c r="T7" s="44">
        <f>'Наполни свое лето | FIT18'!T30+25</f>
        <v>10673.8</v>
      </c>
      <c r="U7" s="44">
        <f>'Наполни свое лето | FIT18'!U30+25</f>
        <v>11613.4</v>
      </c>
      <c r="V7" s="44">
        <f>'Наполни свое лето | FIT18'!V30+25</f>
        <v>11613.4</v>
      </c>
      <c r="W7" s="44">
        <f>'Наполни свое лето | FIT18'!W30+25</f>
        <v>11613.4</v>
      </c>
      <c r="X7" s="44">
        <f>'Наполни свое лето | FIT18'!X30+25</f>
        <v>10673.8</v>
      </c>
      <c r="Y7" s="44">
        <f>'Наполни свое лето | FIT18'!Y30+25</f>
        <v>11613.4</v>
      </c>
      <c r="Z7" s="44">
        <f>'Наполни свое лето | FIT18'!Z30+25</f>
        <v>10673.8</v>
      </c>
      <c r="AA7" s="44">
        <f>'Наполни свое лето | FIT18'!AA30+25</f>
        <v>11613.4</v>
      </c>
      <c r="AB7" s="44">
        <f>'Наполни свое лето | FIT18'!AB30+25</f>
        <v>10673.8</v>
      </c>
      <c r="AC7" s="44">
        <f>'Наполни свое лето | FIT18'!AC30+25</f>
        <v>11613.4</v>
      </c>
      <c r="AD7" s="44">
        <f>'Наполни свое лето | FIT18'!AD30+25</f>
        <v>10673.8</v>
      </c>
      <c r="AE7" s="44">
        <f>'Наполни свое лето | FIT18'!AE30+25</f>
        <v>11613.4</v>
      </c>
      <c r="AF7" s="44">
        <f>'Наполни свое лето | FIT18'!AF30+25</f>
        <v>10673.8</v>
      </c>
      <c r="AG7" s="44">
        <f>'Наполни свое лето | FIT18'!AG30+25</f>
        <v>11613.4</v>
      </c>
      <c r="AH7" s="44">
        <f>'Наполни свое лето | FIT18'!AH30+25</f>
        <v>10673.8</v>
      </c>
    </row>
    <row r="8" spans="1:34" x14ac:dyDescent="0.2">
      <c r="A8" s="19">
        <v>2</v>
      </c>
      <c r="B8" s="44">
        <f>'Наполни свое лето | FIT18'!B31+25</f>
        <v>9342.7000000000007</v>
      </c>
      <c r="C8" s="44">
        <f>'Наполни свое лето | FIT18'!C31+25</f>
        <v>12083.2</v>
      </c>
      <c r="D8" s="44">
        <f>'Наполни свое лето | FIT18'!D31+25</f>
        <v>10438.9</v>
      </c>
      <c r="E8" s="44">
        <f>'Наполни свое лето | FIT18'!E31+25</f>
        <v>10987</v>
      </c>
      <c r="F8" s="44">
        <f>'Наполни свое лето | FIT18'!F31+25</f>
        <v>13962.4</v>
      </c>
      <c r="G8" s="44">
        <f>'Наполни свое лето | FIT18'!G31+25</f>
        <v>10987</v>
      </c>
      <c r="H8" s="44">
        <f>'Наполни свое лето | FIT18'!H31+25</f>
        <v>10987</v>
      </c>
      <c r="I8" s="44">
        <f>'Наполни свое лето | FIT18'!I31+25</f>
        <v>10987</v>
      </c>
      <c r="J8" s="44">
        <f>'Наполни свое лето | FIT18'!J31+25</f>
        <v>13022.8</v>
      </c>
      <c r="K8" s="44">
        <f>'Наполни свое лето | FIT18'!K31+25</f>
        <v>12083.2</v>
      </c>
      <c r="L8" s="44">
        <f>'Наполни свое лето | FIT18'!L31+25</f>
        <v>13022.8</v>
      </c>
      <c r="M8" s="44">
        <f>'Наполни свое лето | FIT18'!M31+25</f>
        <v>12083.2</v>
      </c>
      <c r="N8" s="44">
        <f>'Наполни свое лето | FIT18'!N31+25</f>
        <v>12083.2</v>
      </c>
      <c r="O8" s="44">
        <f>'Наполни свое лето | FIT18'!O31+25</f>
        <v>10987</v>
      </c>
      <c r="P8" s="44">
        <f>'Наполни свое лето | FIT18'!P31+25</f>
        <v>12083.2</v>
      </c>
      <c r="Q8" s="44">
        <f>'Наполни свое лето | FIT18'!Q31+25</f>
        <v>13022.8</v>
      </c>
      <c r="R8" s="44">
        <f>'Наполни свое лето | FIT18'!R31+25</f>
        <v>12083.2</v>
      </c>
      <c r="S8" s="44">
        <f>'Наполни свое лето | FIT18'!S31+25</f>
        <v>13022.8</v>
      </c>
      <c r="T8" s="44">
        <f>'Наполни свое лето | FIT18'!T31+25</f>
        <v>12083.2</v>
      </c>
      <c r="U8" s="44">
        <f>'Наполни свое лето | FIT18'!U31+25</f>
        <v>13022.8</v>
      </c>
      <c r="V8" s="44">
        <f>'Наполни свое лето | FIT18'!V31+25</f>
        <v>13022.8</v>
      </c>
      <c r="W8" s="44">
        <f>'Наполни свое лето | FIT18'!W31+25</f>
        <v>13022.8</v>
      </c>
      <c r="X8" s="44">
        <f>'Наполни свое лето | FIT18'!X31+25</f>
        <v>12083.2</v>
      </c>
      <c r="Y8" s="44">
        <f>'Наполни свое лето | FIT18'!Y31+25</f>
        <v>13022.8</v>
      </c>
      <c r="Z8" s="44">
        <f>'Наполни свое лето | FIT18'!Z31+25</f>
        <v>12083.2</v>
      </c>
      <c r="AA8" s="44">
        <f>'Наполни свое лето | FIT18'!AA31+25</f>
        <v>13022.8</v>
      </c>
      <c r="AB8" s="44">
        <f>'Наполни свое лето | FIT18'!AB31+25</f>
        <v>12083.2</v>
      </c>
      <c r="AC8" s="44">
        <f>'Наполни свое лето | FIT18'!AC31+25</f>
        <v>13022.8</v>
      </c>
      <c r="AD8" s="44">
        <f>'Наполни свое лето | FIT18'!AD31+25</f>
        <v>12083.2</v>
      </c>
      <c r="AE8" s="44">
        <f>'Наполни свое лето | FIT18'!AE31+25</f>
        <v>13022.8</v>
      </c>
      <c r="AF8" s="44">
        <f>'Наполни свое лето | FIT18'!AF31+25</f>
        <v>12083.2</v>
      </c>
      <c r="AG8" s="44">
        <f>'Наполни свое лето | FIT18'!AG31+25</f>
        <v>13022.8</v>
      </c>
      <c r="AH8" s="44">
        <f>'Наполни свое лето | FIT18'!AH31+25</f>
        <v>12083.2</v>
      </c>
    </row>
    <row r="9" spans="1:34" x14ac:dyDescent="0.2">
      <c r="A9" s="17" t="s">
        <v>150</v>
      </c>
      <c r="B9" s="44"/>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row>
    <row r="10" spans="1:34" x14ac:dyDescent="0.2">
      <c r="A10" s="19">
        <v>1</v>
      </c>
      <c r="B10" s="44">
        <f>'Наполни свое лето | FIT18'!B33+25</f>
        <v>8716.2999999999993</v>
      </c>
      <c r="C10" s="44">
        <f>'Наполни свое лето | FIT18'!C33+25</f>
        <v>11456.8</v>
      </c>
      <c r="D10" s="44">
        <f>'Наполни свое лето | FIT18'!D33+25</f>
        <v>9812.5</v>
      </c>
      <c r="E10" s="44">
        <f>'Наполни свое лето | FIT18'!E33+25</f>
        <v>10360.6</v>
      </c>
      <c r="F10" s="44">
        <f>'Наполни свое лето | FIT18'!F33+25</f>
        <v>13336</v>
      </c>
      <c r="G10" s="44">
        <f>'Наполни свое лето | FIT18'!G33+25</f>
        <v>10360.6</v>
      </c>
      <c r="H10" s="44">
        <f>'Наполни свое лето | FIT18'!H33+25</f>
        <v>10360.6</v>
      </c>
      <c r="I10" s="44">
        <f>'Наполни свое лето | FIT18'!I33+25</f>
        <v>10360.6</v>
      </c>
      <c r="J10" s="44">
        <f>'Наполни свое лето | FIT18'!J33+25</f>
        <v>12396.4</v>
      </c>
      <c r="K10" s="44">
        <f>'Наполни свое лето | FIT18'!K33+25</f>
        <v>11456.8</v>
      </c>
      <c r="L10" s="44">
        <f>'Наполни свое лето | FIT18'!L33+25</f>
        <v>12396.4</v>
      </c>
      <c r="M10" s="44">
        <f>'Наполни свое лето | FIT18'!M33+25</f>
        <v>11456.8</v>
      </c>
      <c r="N10" s="44">
        <f>'Наполни свое лето | FIT18'!N33+25</f>
        <v>11456.8</v>
      </c>
      <c r="O10" s="44">
        <f>'Наполни свое лето | FIT18'!O33+25</f>
        <v>10360.6</v>
      </c>
      <c r="P10" s="44">
        <f>'Наполни свое лето | FIT18'!P33+25</f>
        <v>11456.8</v>
      </c>
      <c r="Q10" s="44">
        <f>'Наполни свое лето | FIT18'!Q33+25</f>
        <v>12396.4</v>
      </c>
      <c r="R10" s="44">
        <f>'Наполни свое лето | FIT18'!R33+25</f>
        <v>11456.8</v>
      </c>
      <c r="S10" s="44">
        <f>'Наполни свое лето | FIT18'!S33+25</f>
        <v>12396.4</v>
      </c>
      <c r="T10" s="44">
        <f>'Наполни свое лето | FIT18'!T33+25</f>
        <v>11456.8</v>
      </c>
      <c r="U10" s="44">
        <f>'Наполни свое лето | FIT18'!U33+25</f>
        <v>12396.4</v>
      </c>
      <c r="V10" s="44">
        <f>'Наполни свое лето | FIT18'!V33+25</f>
        <v>12396.4</v>
      </c>
      <c r="W10" s="44">
        <f>'Наполни свое лето | FIT18'!W33+25</f>
        <v>12396.4</v>
      </c>
      <c r="X10" s="44">
        <f>'Наполни свое лето | FIT18'!X33+25</f>
        <v>11456.8</v>
      </c>
      <c r="Y10" s="44">
        <f>'Наполни свое лето | FIT18'!Y33+25</f>
        <v>12396.4</v>
      </c>
      <c r="Z10" s="44">
        <f>'Наполни свое лето | FIT18'!Z33+25</f>
        <v>11456.8</v>
      </c>
      <c r="AA10" s="44">
        <f>'Наполни свое лето | FIT18'!AA33+25</f>
        <v>12396.4</v>
      </c>
      <c r="AB10" s="44">
        <f>'Наполни свое лето | FIT18'!AB33+25</f>
        <v>11456.8</v>
      </c>
      <c r="AC10" s="44">
        <f>'Наполни свое лето | FIT18'!AC33+25</f>
        <v>12396.4</v>
      </c>
      <c r="AD10" s="44">
        <f>'Наполни свое лето | FIT18'!AD33+25</f>
        <v>11456.8</v>
      </c>
      <c r="AE10" s="44">
        <f>'Наполни свое лето | FIT18'!AE33+25</f>
        <v>12396.4</v>
      </c>
      <c r="AF10" s="44">
        <f>'Наполни свое лето | FIT18'!AF33+25</f>
        <v>11456.8</v>
      </c>
      <c r="AG10" s="44">
        <f>'Наполни свое лето | FIT18'!AG33+25</f>
        <v>12396.4</v>
      </c>
      <c r="AH10" s="44">
        <f>'Наполни свое лето | FIT18'!AH33+25</f>
        <v>11456.8</v>
      </c>
    </row>
    <row r="11" spans="1:34" x14ac:dyDescent="0.2">
      <c r="A11" s="19">
        <v>2</v>
      </c>
      <c r="B11" s="44">
        <f>'Наполни свое лето | FIT18'!B34+25</f>
        <v>10125.700000000001</v>
      </c>
      <c r="C11" s="44">
        <f>'Наполни свое лето | FIT18'!C34+25</f>
        <v>12866.2</v>
      </c>
      <c r="D11" s="44">
        <f>'Наполни свое лето | FIT18'!D34+25</f>
        <v>11221.9</v>
      </c>
      <c r="E11" s="44">
        <f>'Наполни свое лето | FIT18'!E34+25</f>
        <v>11770</v>
      </c>
      <c r="F11" s="44">
        <f>'Наполни свое лето | FIT18'!F34+25</f>
        <v>14745.4</v>
      </c>
      <c r="G11" s="44">
        <f>'Наполни свое лето | FIT18'!G34+25</f>
        <v>11770</v>
      </c>
      <c r="H11" s="44">
        <f>'Наполни свое лето | FIT18'!H34+25</f>
        <v>11770</v>
      </c>
      <c r="I11" s="44">
        <f>'Наполни свое лето | FIT18'!I34+25</f>
        <v>11770</v>
      </c>
      <c r="J11" s="44">
        <f>'Наполни свое лето | FIT18'!J34+25</f>
        <v>13805.8</v>
      </c>
      <c r="K11" s="44">
        <f>'Наполни свое лето | FIT18'!K34+25</f>
        <v>12866.2</v>
      </c>
      <c r="L11" s="44">
        <f>'Наполни свое лето | FIT18'!L34+25</f>
        <v>13805.8</v>
      </c>
      <c r="M11" s="44">
        <f>'Наполни свое лето | FIT18'!M34+25</f>
        <v>12866.2</v>
      </c>
      <c r="N11" s="44">
        <f>'Наполни свое лето | FIT18'!N34+25</f>
        <v>12866.2</v>
      </c>
      <c r="O11" s="44">
        <f>'Наполни свое лето | FIT18'!O34+25</f>
        <v>11770</v>
      </c>
      <c r="P11" s="44">
        <f>'Наполни свое лето | FIT18'!P34+25</f>
        <v>12866.2</v>
      </c>
      <c r="Q11" s="44">
        <f>'Наполни свое лето | FIT18'!Q34+25</f>
        <v>13805.8</v>
      </c>
      <c r="R11" s="44">
        <f>'Наполни свое лето | FIT18'!R34+25</f>
        <v>12866.2</v>
      </c>
      <c r="S11" s="44">
        <f>'Наполни свое лето | FIT18'!S34+25</f>
        <v>13805.8</v>
      </c>
      <c r="T11" s="44">
        <f>'Наполни свое лето | FIT18'!T34+25</f>
        <v>12866.2</v>
      </c>
      <c r="U11" s="44">
        <f>'Наполни свое лето | FIT18'!U34+25</f>
        <v>13805.8</v>
      </c>
      <c r="V11" s="44">
        <f>'Наполни свое лето | FIT18'!V34+25</f>
        <v>13805.8</v>
      </c>
      <c r="W11" s="44">
        <f>'Наполни свое лето | FIT18'!W34+25</f>
        <v>13805.8</v>
      </c>
      <c r="X11" s="44">
        <f>'Наполни свое лето | FIT18'!X34+25</f>
        <v>12866.2</v>
      </c>
      <c r="Y11" s="44">
        <f>'Наполни свое лето | FIT18'!Y34+25</f>
        <v>13805.8</v>
      </c>
      <c r="Z11" s="44">
        <f>'Наполни свое лето | FIT18'!Z34+25</f>
        <v>12866.2</v>
      </c>
      <c r="AA11" s="44">
        <f>'Наполни свое лето | FIT18'!AA34+25</f>
        <v>13805.8</v>
      </c>
      <c r="AB11" s="44">
        <f>'Наполни свое лето | FIT18'!AB34+25</f>
        <v>12866.2</v>
      </c>
      <c r="AC11" s="44">
        <f>'Наполни свое лето | FIT18'!AC34+25</f>
        <v>13805.8</v>
      </c>
      <c r="AD11" s="44">
        <f>'Наполни свое лето | FIT18'!AD34+25</f>
        <v>12866.2</v>
      </c>
      <c r="AE11" s="44">
        <f>'Наполни свое лето | FIT18'!AE34+25</f>
        <v>13805.8</v>
      </c>
      <c r="AF11" s="44">
        <f>'Наполни свое лето | FIT18'!AF34+25</f>
        <v>12866.2</v>
      </c>
      <c r="AG11" s="44">
        <f>'Наполни свое лето | FIT18'!AG34+25</f>
        <v>13805.8</v>
      </c>
      <c r="AH11" s="44">
        <f>'Наполни свое лето | FIT18'!AH34+25</f>
        <v>12866.2</v>
      </c>
    </row>
    <row r="12" spans="1:34" x14ac:dyDescent="0.2">
      <c r="A12" s="17" t="s">
        <v>151</v>
      </c>
      <c r="B12" s="44"/>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row>
    <row r="13" spans="1:34" x14ac:dyDescent="0.2">
      <c r="A13" s="19">
        <v>1</v>
      </c>
      <c r="B13" s="44">
        <f>'Наполни свое лето | FIT18'!B36+25</f>
        <v>9499.2999999999993</v>
      </c>
      <c r="C13" s="44">
        <f>'Наполни свое лето | FIT18'!C36+25</f>
        <v>12239.8</v>
      </c>
      <c r="D13" s="44">
        <f>'Наполни свое лето | FIT18'!D36+25</f>
        <v>10595.5</v>
      </c>
      <c r="E13" s="44">
        <f>'Наполни свое лето | FIT18'!E36+25</f>
        <v>11143.6</v>
      </c>
      <c r="F13" s="44">
        <f>'Наполни свое лето | FIT18'!F36+25</f>
        <v>14119</v>
      </c>
      <c r="G13" s="44">
        <f>'Наполни свое лето | FIT18'!G36+25</f>
        <v>11143.6</v>
      </c>
      <c r="H13" s="44">
        <f>'Наполни свое лето | FIT18'!H36+25</f>
        <v>11143.6</v>
      </c>
      <c r="I13" s="44">
        <f>'Наполни свое лето | FIT18'!I36+25</f>
        <v>11143.6</v>
      </c>
      <c r="J13" s="44">
        <f>'Наполни свое лето | FIT18'!J36+25</f>
        <v>13179.4</v>
      </c>
      <c r="K13" s="44">
        <f>'Наполни свое лето | FIT18'!K36+25</f>
        <v>12239.8</v>
      </c>
      <c r="L13" s="44">
        <f>'Наполни свое лето | FIT18'!L36+25</f>
        <v>13179.4</v>
      </c>
      <c r="M13" s="44">
        <f>'Наполни свое лето | FIT18'!M36+25</f>
        <v>12239.8</v>
      </c>
      <c r="N13" s="44">
        <f>'Наполни свое лето | FIT18'!N36+25</f>
        <v>12239.8</v>
      </c>
      <c r="O13" s="44">
        <f>'Наполни свое лето | FIT18'!O36+25</f>
        <v>11143.6</v>
      </c>
      <c r="P13" s="44">
        <f>'Наполни свое лето | FIT18'!P36+25</f>
        <v>12239.8</v>
      </c>
      <c r="Q13" s="44">
        <f>'Наполни свое лето | FIT18'!Q36+25</f>
        <v>13179.4</v>
      </c>
      <c r="R13" s="44">
        <f>'Наполни свое лето | FIT18'!R36+25</f>
        <v>12239.8</v>
      </c>
      <c r="S13" s="44">
        <f>'Наполни свое лето | FIT18'!S36+25</f>
        <v>13179.4</v>
      </c>
      <c r="T13" s="44">
        <f>'Наполни свое лето | FIT18'!T36+25</f>
        <v>12239.8</v>
      </c>
      <c r="U13" s="44">
        <f>'Наполни свое лето | FIT18'!U36+25</f>
        <v>13179.4</v>
      </c>
      <c r="V13" s="44">
        <f>'Наполни свое лето | FIT18'!V36+25</f>
        <v>13179.4</v>
      </c>
      <c r="W13" s="44">
        <f>'Наполни свое лето | FIT18'!W36+25</f>
        <v>13179.4</v>
      </c>
      <c r="X13" s="44">
        <f>'Наполни свое лето | FIT18'!X36+25</f>
        <v>12239.8</v>
      </c>
      <c r="Y13" s="44">
        <f>'Наполни свое лето | FIT18'!Y36+25</f>
        <v>13179.4</v>
      </c>
      <c r="Z13" s="44">
        <f>'Наполни свое лето | FIT18'!Z36+25</f>
        <v>12239.8</v>
      </c>
      <c r="AA13" s="44">
        <f>'Наполни свое лето | FIT18'!AA36+25</f>
        <v>13179.4</v>
      </c>
      <c r="AB13" s="44">
        <f>'Наполни свое лето | FIT18'!AB36+25</f>
        <v>12239.8</v>
      </c>
      <c r="AC13" s="44">
        <f>'Наполни свое лето | FIT18'!AC36+25</f>
        <v>13179.4</v>
      </c>
      <c r="AD13" s="44">
        <f>'Наполни свое лето | FIT18'!AD36+25</f>
        <v>12239.8</v>
      </c>
      <c r="AE13" s="44">
        <f>'Наполни свое лето | FIT18'!AE36+25</f>
        <v>13179.4</v>
      </c>
      <c r="AF13" s="44">
        <f>'Наполни свое лето | FIT18'!AF36+25</f>
        <v>12239.8</v>
      </c>
      <c r="AG13" s="44">
        <f>'Наполни свое лето | FIT18'!AG36+25</f>
        <v>13179.4</v>
      </c>
      <c r="AH13" s="44">
        <f>'Наполни свое лето | FIT18'!AH36+25</f>
        <v>12239.8</v>
      </c>
    </row>
    <row r="14" spans="1:34" x14ac:dyDescent="0.2">
      <c r="A14" s="19">
        <v>2</v>
      </c>
      <c r="B14" s="44">
        <f>'Наполни свое лето | FIT18'!B37+25</f>
        <v>10908.7</v>
      </c>
      <c r="C14" s="44">
        <f>'Наполни свое лето | FIT18'!C37+25</f>
        <v>13649.2</v>
      </c>
      <c r="D14" s="44">
        <f>'Наполни свое лето | FIT18'!D37+25</f>
        <v>12004.9</v>
      </c>
      <c r="E14" s="44">
        <f>'Наполни свое лето | FIT18'!E37+25</f>
        <v>12553</v>
      </c>
      <c r="F14" s="44">
        <f>'Наполни свое лето | FIT18'!F37+25</f>
        <v>15528.4</v>
      </c>
      <c r="G14" s="44">
        <f>'Наполни свое лето | FIT18'!G37+25</f>
        <v>12553</v>
      </c>
      <c r="H14" s="44">
        <f>'Наполни свое лето | FIT18'!H37+25</f>
        <v>12553</v>
      </c>
      <c r="I14" s="44">
        <f>'Наполни свое лето | FIT18'!I37+25</f>
        <v>12553</v>
      </c>
      <c r="J14" s="44">
        <f>'Наполни свое лето | FIT18'!J37+25</f>
        <v>14588.8</v>
      </c>
      <c r="K14" s="44">
        <f>'Наполни свое лето | FIT18'!K37+25</f>
        <v>13649.2</v>
      </c>
      <c r="L14" s="44">
        <f>'Наполни свое лето | FIT18'!L37+25</f>
        <v>14588.8</v>
      </c>
      <c r="M14" s="44">
        <f>'Наполни свое лето | FIT18'!M37+25</f>
        <v>13649.2</v>
      </c>
      <c r="N14" s="44">
        <f>'Наполни свое лето | FIT18'!N37+25</f>
        <v>13649.2</v>
      </c>
      <c r="O14" s="44">
        <f>'Наполни свое лето | FIT18'!O37+25</f>
        <v>12553</v>
      </c>
      <c r="P14" s="44">
        <f>'Наполни свое лето | FIT18'!P37+25</f>
        <v>13649.2</v>
      </c>
      <c r="Q14" s="44">
        <f>'Наполни свое лето | FIT18'!Q37+25</f>
        <v>14588.8</v>
      </c>
      <c r="R14" s="44">
        <f>'Наполни свое лето | FIT18'!R37+25</f>
        <v>13649.2</v>
      </c>
      <c r="S14" s="44">
        <f>'Наполни свое лето | FIT18'!S37+25</f>
        <v>14588.8</v>
      </c>
      <c r="T14" s="44">
        <f>'Наполни свое лето | FIT18'!T37+25</f>
        <v>13649.2</v>
      </c>
      <c r="U14" s="44">
        <f>'Наполни свое лето | FIT18'!U37+25</f>
        <v>14588.8</v>
      </c>
      <c r="V14" s="44">
        <f>'Наполни свое лето | FIT18'!V37+25</f>
        <v>14588.8</v>
      </c>
      <c r="W14" s="44">
        <f>'Наполни свое лето | FIT18'!W37+25</f>
        <v>14588.8</v>
      </c>
      <c r="X14" s="44">
        <f>'Наполни свое лето | FIT18'!X37+25</f>
        <v>13649.2</v>
      </c>
      <c r="Y14" s="44">
        <f>'Наполни свое лето | FIT18'!Y37+25</f>
        <v>14588.8</v>
      </c>
      <c r="Z14" s="44">
        <f>'Наполни свое лето | FIT18'!Z37+25</f>
        <v>13649.2</v>
      </c>
      <c r="AA14" s="44">
        <f>'Наполни свое лето | FIT18'!AA37+25</f>
        <v>14588.8</v>
      </c>
      <c r="AB14" s="44">
        <f>'Наполни свое лето | FIT18'!AB37+25</f>
        <v>13649.2</v>
      </c>
      <c r="AC14" s="44">
        <f>'Наполни свое лето | FIT18'!AC37+25</f>
        <v>14588.8</v>
      </c>
      <c r="AD14" s="44">
        <f>'Наполни свое лето | FIT18'!AD37+25</f>
        <v>13649.2</v>
      </c>
      <c r="AE14" s="44">
        <f>'Наполни свое лето | FIT18'!AE37+25</f>
        <v>14588.8</v>
      </c>
      <c r="AF14" s="44">
        <f>'Наполни свое лето | FIT18'!AF37+25</f>
        <v>13649.2</v>
      </c>
      <c r="AG14" s="44">
        <f>'Наполни свое лето | FIT18'!AG37+25</f>
        <v>14588.8</v>
      </c>
      <c r="AH14" s="44">
        <f>'Наполни свое лето | FIT18'!AH37+25</f>
        <v>13649.2</v>
      </c>
    </row>
    <row r="15" spans="1:34" x14ac:dyDescent="0.2">
      <c r="A15" s="17" t="s">
        <v>4</v>
      </c>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row>
    <row r="16" spans="1:34" x14ac:dyDescent="0.2">
      <c r="A16" s="19">
        <v>1</v>
      </c>
      <c r="B16" s="44">
        <f>'Наполни свое лето | FIT18'!B39+25</f>
        <v>10282.299999999999</v>
      </c>
      <c r="C16" s="44">
        <f>'Наполни свое лето | FIT18'!C39+25</f>
        <v>13022.8</v>
      </c>
      <c r="D16" s="44">
        <f>'Наполни свое лето | FIT18'!D39+25</f>
        <v>11378.5</v>
      </c>
      <c r="E16" s="44">
        <f>'Наполни свое лето | FIT18'!E39+25</f>
        <v>11926.6</v>
      </c>
      <c r="F16" s="44">
        <f>'Наполни свое лето | FIT18'!F39+25</f>
        <v>14902</v>
      </c>
      <c r="G16" s="44">
        <f>'Наполни свое лето | FIT18'!G39+25</f>
        <v>11926.6</v>
      </c>
      <c r="H16" s="44">
        <f>'Наполни свое лето | FIT18'!H39+25</f>
        <v>11926.6</v>
      </c>
      <c r="I16" s="44">
        <f>'Наполни свое лето | FIT18'!I39+25</f>
        <v>11926.6</v>
      </c>
      <c r="J16" s="44">
        <f>'Наполни свое лето | FIT18'!J39+25</f>
        <v>13962.4</v>
      </c>
      <c r="K16" s="44">
        <f>'Наполни свое лето | FIT18'!K39+25</f>
        <v>13022.8</v>
      </c>
      <c r="L16" s="44">
        <f>'Наполни свое лето | FIT18'!L39+25</f>
        <v>13962.4</v>
      </c>
      <c r="M16" s="44">
        <f>'Наполни свое лето | FIT18'!M39+25</f>
        <v>13022.8</v>
      </c>
      <c r="N16" s="44">
        <f>'Наполни свое лето | FIT18'!N39+25</f>
        <v>13022.8</v>
      </c>
      <c r="O16" s="44">
        <f>'Наполни свое лето | FIT18'!O39+25</f>
        <v>11926.6</v>
      </c>
      <c r="P16" s="44">
        <f>'Наполни свое лето | FIT18'!P39+25</f>
        <v>13022.8</v>
      </c>
      <c r="Q16" s="44">
        <f>'Наполни свое лето | FIT18'!Q39+25</f>
        <v>13962.4</v>
      </c>
      <c r="R16" s="44">
        <f>'Наполни свое лето | FIT18'!R39+25</f>
        <v>13022.8</v>
      </c>
      <c r="S16" s="44">
        <f>'Наполни свое лето | FIT18'!S39+25</f>
        <v>13962.4</v>
      </c>
      <c r="T16" s="44">
        <f>'Наполни свое лето | FIT18'!T39+25</f>
        <v>13022.8</v>
      </c>
      <c r="U16" s="44">
        <f>'Наполни свое лето | FIT18'!U39+25</f>
        <v>13962.4</v>
      </c>
      <c r="V16" s="44">
        <f>'Наполни свое лето | FIT18'!V39+25</f>
        <v>13962.4</v>
      </c>
      <c r="W16" s="44">
        <f>'Наполни свое лето | FIT18'!W39+25</f>
        <v>13962.4</v>
      </c>
      <c r="X16" s="44">
        <f>'Наполни свое лето | FIT18'!X39+25</f>
        <v>13022.8</v>
      </c>
      <c r="Y16" s="44">
        <f>'Наполни свое лето | FIT18'!Y39+25</f>
        <v>13962.4</v>
      </c>
      <c r="Z16" s="44">
        <f>'Наполни свое лето | FIT18'!Z39+25</f>
        <v>13022.8</v>
      </c>
      <c r="AA16" s="44">
        <f>'Наполни свое лето | FIT18'!AA39+25</f>
        <v>13962.4</v>
      </c>
      <c r="AB16" s="44">
        <f>'Наполни свое лето | FIT18'!AB39+25</f>
        <v>13022.8</v>
      </c>
      <c r="AC16" s="44">
        <f>'Наполни свое лето | FIT18'!AC39+25</f>
        <v>13962.4</v>
      </c>
      <c r="AD16" s="44">
        <f>'Наполни свое лето | FIT18'!AD39+25</f>
        <v>13022.8</v>
      </c>
      <c r="AE16" s="44">
        <f>'Наполни свое лето | FIT18'!AE39+25</f>
        <v>13962.4</v>
      </c>
      <c r="AF16" s="44">
        <f>'Наполни свое лето | FIT18'!AF39+25</f>
        <v>13022.8</v>
      </c>
      <c r="AG16" s="44">
        <f>'Наполни свое лето | FIT18'!AG39+25</f>
        <v>13962.4</v>
      </c>
      <c r="AH16" s="44">
        <f>'Наполни свое лето | FIT18'!AH39+25</f>
        <v>13022.8</v>
      </c>
    </row>
    <row r="17" spans="1:34" x14ac:dyDescent="0.2">
      <c r="A17" s="19">
        <v>2</v>
      </c>
      <c r="B17" s="44">
        <f>'Наполни свое лето | FIT18'!B40+25</f>
        <v>11691.7</v>
      </c>
      <c r="C17" s="44">
        <f>'Наполни свое лето | FIT18'!C40+25</f>
        <v>14432.2</v>
      </c>
      <c r="D17" s="44">
        <f>'Наполни свое лето | FIT18'!D40+25</f>
        <v>12787.9</v>
      </c>
      <c r="E17" s="44">
        <f>'Наполни свое лето | FIT18'!E40+25</f>
        <v>13336</v>
      </c>
      <c r="F17" s="44">
        <f>'Наполни свое лето | FIT18'!F40+25</f>
        <v>16311.4</v>
      </c>
      <c r="G17" s="44">
        <f>'Наполни свое лето | FIT18'!G40+25</f>
        <v>13336</v>
      </c>
      <c r="H17" s="44">
        <f>'Наполни свое лето | FIT18'!H40+25</f>
        <v>13336</v>
      </c>
      <c r="I17" s="44">
        <f>'Наполни свое лето | FIT18'!I40+25</f>
        <v>13336</v>
      </c>
      <c r="J17" s="44">
        <f>'Наполни свое лето | FIT18'!J40+25</f>
        <v>15371.8</v>
      </c>
      <c r="K17" s="44">
        <f>'Наполни свое лето | FIT18'!K40+25</f>
        <v>14432.2</v>
      </c>
      <c r="L17" s="44">
        <f>'Наполни свое лето | FIT18'!L40+25</f>
        <v>15371.8</v>
      </c>
      <c r="M17" s="44">
        <f>'Наполни свое лето | FIT18'!M40+25</f>
        <v>14432.2</v>
      </c>
      <c r="N17" s="44">
        <f>'Наполни свое лето | FIT18'!N40+25</f>
        <v>14432.2</v>
      </c>
      <c r="O17" s="44">
        <f>'Наполни свое лето | FIT18'!O40+25</f>
        <v>13336</v>
      </c>
      <c r="P17" s="44">
        <f>'Наполни свое лето | FIT18'!P40+25</f>
        <v>14432.2</v>
      </c>
      <c r="Q17" s="44">
        <f>'Наполни свое лето | FIT18'!Q40+25</f>
        <v>15371.8</v>
      </c>
      <c r="R17" s="44">
        <f>'Наполни свое лето | FIT18'!R40+25</f>
        <v>14432.2</v>
      </c>
      <c r="S17" s="44">
        <f>'Наполни свое лето | FIT18'!S40+25</f>
        <v>15371.8</v>
      </c>
      <c r="T17" s="44">
        <f>'Наполни свое лето | FIT18'!T40+25</f>
        <v>14432.2</v>
      </c>
      <c r="U17" s="44">
        <f>'Наполни свое лето | FIT18'!U40+25</f>
        <v>15371.8</v>
      </c>
      <c r="V17" s="44">
        <f>'Наполни свое лето | FIT18'!V40+25</f>
        <v>15371.8</v>
      </c>
      <c r="W17" s="44">
        <f>'Наполни свое лето | FIT18'!W40+25</f>
        <v>15371.8</v>
      </c>
      <c r="X17" s="44">
        <f>'Наполни свое лето | FIT18'!X40+25</f>
        <v>14432.2</v>
      </c>
      <c r="Y17" s="44">
        <f>'Наполни свое лето | FIT18'!Y40+25</f>
        <v>15371.8</v>
      </c>
      <c r="Z17" s="44">
        <f>'Наполни свое лето | FIT18'!Z40+25</f>
        <v>14432.2</v>
      </c>
      <c r="AA17" s="44">
        <f>'Наполни свое лето | FIT18'!AA40+25</f>
        <v>15371.8</v>
      </c>
      <c r="AB17" s="44">
        <f>'Наполни свое лето | FIT18'!AB40+25</f>
        <v>14432.2</v>
      </c>
      <c r="AC17" s="44">
        <f>'Наполни свое лето | FIT18'!AC40+25</f>
        <v>15371.8</v>
      </c>
      <c r="AD17" s="44">
        <f>'Наполни свое лето | FIT18'!AD40+25</f>
        <v>14432.2</v>
      </c>
      <c r="AE17" s="44">
        <f>'Наполни свое лето | FIT18'!AE40+25</f>
        <v>15371.8</v>
      </c>
      <c r="AF17" s="44">
        <f>'Наполни свое лето | FIT18'!AF40+25</f>
        <v>14432.2</v>
      </c>
      <c r="AG17" s="44">
        <f>'Наполни свое лето | FIT18'!AG40+25</f>
        <v>15371.8</v>
      </c>
      <c r="AH17" s="44">
        <f>'Наполни свое лето | FIT18'!AH40+25</f>
        <v>14432.2</v>
      </c>
    </row>
    <row r="18" spans="1:34" x14ac:dyDescent="0.2">
      <c r="A18" s="17" t="s">
        <v>152</v>
      </c>
      <c r="B18" s="44"/>
      <c r="C18" s="44"/>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row>
    <row r="19" spans="1:34" x14ac:dyDescent="0.2">
      <c r="A19" s="19">
        <v>1</v>
      </c>
      <c r="B19" s="44">
        <f>'Наполни свое лето | FIT18'!B42+25</f>
        <v>11065.3</v>
      </c>
      <c r="C19" s="44">
        <f>'Наполни свое лето | FIT18'!C42+25</f>
        <v>13805.8</v>
      </c>
      <c r="D19" s="44">
        <f>'Наполни свое лето | FIT18'!D42+25</f>
        <v>12161.5</v>
      </c>
      <c r="E19" s="44">
        <f>'Наполни свое лето | FIT18'!E42+25</f>
        <v>12709.6</v>
      </c>
      <c r="F19" s="44">
        <f>'Наполни свое лето | FIT18'!F42+25</f>
        <v>15685</v>
      </c>
      <c r="G19" s="44">
        <f>'Наполни свое лето | FIT18'!G42+25</f>
        <v>12709.6</v>
      </c>
      <c r="H19" s="44">
        <f>'Наполни свое лето | FIT18'!H42+25</f>
        <v>12709.6</v>
      </c>
      <c r="I19" s="44">
        <f>'Наполни свое лето | FIT18'!I42+25</f>
        <v>12709.6</v>
      </c>
      <c r="J19" s="44">
        <f>'Наполни свое лето | FIT18'!J42+25</f>
        <v>14745.4</v>
      </c>
      <c r="K19" s="44">
        <f>'Наполни свое лето | FIT18'!K42+25</f>
        <v>13805.8</v>
      </c>
      <c r="L19" s="44">
        <f>'Наполни свое лето | FIT18'!L42+25</f>
        <v>14745.4</v>
      </c>
      <c r="M19" s="44">
        <f>'Наполни свое лето | FIT18'!M42+25</f>
        <v>13805.8</v>
      </c>
      <c r="N19" s="44">
        <f>'Наполни свое лето | FIT18'!N42+25</f>
        <v>13805.8</v>
      </c>
      <c r="O19" s="44">
        <f>'Наполни свое лето | FIT18'!O42+25</f>
        <v>12709.6</v>
      </c>
      <c r="P19" s="44">
        <f>'Наполни свое лето | FIT18'!P42+25</f>
        <v>13805.8</v>
      </c>
      <c r="Q19" s="44">
        <f>'Наполни свое лето | FIT18'!Q42+25</f>
        <v>14745.4</v>
      </c>
      <c r="R19" s="44">
        <f>'Наполни свое лето | FIT18'!R42+25</f>
        <v>13805.8</v>
      </c>
      <c r="S19" s="44">
        <f>'Наполни свое лето | FIT18'!S42+25</f>
        <v>14745.4</v>
      </c>
      <c r="T19" s="44">
        <f>'Наполни свое лето | FIT18'!T42+25</f>
        <v>13805.8</v>
      </c>
      <c r="U19" s="44">
        <f>'Наполни свое лето | FIT18'!U42+25</f>
        <v>14745.4</v>
      </c>
      <c r="V19" s="44">
        <f>'Наполни свое лето | FIT18'!V42+25</f>
        <v>14745.4</v>
      </c>
      <c r="W19" s="44">
        <f>'Наполни свое лето | FIT18'!W42+25</f>
        <v>14745.4</v>
      </c>
      <c r="X19" s="44">
        <f>'Наполни свое лето | FIT18'!X42+25</f>
        <v>13805.8</v>
      </c>
      <c r="Y19" s="44">
        <f>'Наполни свое лето | FIT18'!Y42+25</f>
        <v>14745.4</v>
      </c>
      <c r="Z19" s="44">
        <f>'Наполни свое лето | FIT18'!Z42+25</f>
        <v>13805.8</v>
      </c>
      <c r="AA19" s="44">
        <f>'Наполни свое лето | FIT18'!AA42+25</f>
        <v>14745.4</v>
      </c>
      <c r="AB19" s="44">
        <f>'Наполни свое лето | FIT18'!AB42+25</f>
        <v>13805.8</v>
      </c>
      <c r="AC19" s="44">
        <f>'Наполни свое лето | FIT18'!AC42+25</f>
        <v>14745.4</v>
      </c>
      <c r="AD19" s="44">
        <f>'Наполни свое лето | FIT18'!AD42+25</f>
        <v>13805.8</v>
      </c>
      <c r="AE19" s="44">
        <f>'Наполни свое лето | FIT18'!AE42+25</f>
        <v>14745.4</v>
      </c>
      <c r="AF19" s="44">
        <f>'Наполни свое лето | FIT18'!AF42+25</f>
        <v>13805.8</v>
      </c>
      <c r="AG19" s="44">
        <f>'Наполни свое лето | FIT18'!AG42+25</f>
        <v>14745.4</v>
      </c>
      <c r="AH19" s="44">
        <f>'Наполни свое лето | FIT18'!AH42+25</f>
        <v>13805.8</v>
      </c>
    </row>
    <row r="20" spans="1:34" x14ac:dyDescent="0.2">
      <c r="A20" s="19">
        <v>2</v>
      </c>
      <c r="B20" s="44">
        <f>'Наполни свое лето | FIT18'!B43+25</f>
        <v>12474.7</v>
      </c>
      <c r="C20" s="44">
        <f>'Наполни свое лето | FIT18'!C43+25</f>
        <v>15215.2</v>
      </c>
      <c r="D20" s="44">
        <f>'Наполни свое лето | FIT18'!D43+25</f>
        <v>13570.9</v>
      </c>
      <c r="E20" s="44">
        <f>'Наполни свое лето | FIT18'!E43+25</f>
        <v>14119</v>
      </c>
      <c r="F20" s="44">
        <f>'Наполни свое лето | FIT18'!F43+25</f>
        <v>17094.400000000001</v>
      </c>
      <c r="G20" s="44">
        <f>'Наполни свое лето | FIT18'!G43+25</f>
        <v>14119</v>
      </c>
      <c r="H20" s="44">
        <f>'Наполни свое лето | FIT18'!H43+25</f>
        <v>14119</v>
      </c>
      <c r="I20" s="44">
        <f>'Наполни свое лето | FIT18'!I43+25</f>
        <v>14119</v>
      </c>
      <c r="J20" s="44">
        <f>'Наполни свое лето | FIT18'!J43+25</f>
        <v>16154.8</v>
      </c>
      <c r="K20" s="44">
        <f>'Наполни свое лето | FIT18'!K43+25</f>
        <v>15215.2</v>
      </c>
      <c r="L20" s="44">
        <f>'Наполни свое лето | FIT18'!L43+25</f>
        <v>16154.8</v>
      </c>
      <c r="M20" s="44">
        <f>'Наполни свое лето | FIT18'!M43+25</f>
        <v>15215.2</v>
      </c>
      <c r="N20" s="44">
        <f>'Наполни свое лето | FIT18'!N43+25</f>
        <v>15215.2</v>
      </c>
      <c r="O20" s="44">
        <f>'Наполни свое лето | FIT18'!O43+25</f>
        <v>14119</v>
      </c>
      <c r="P20" s="44">
        <f>'Наполни свое лето | FIT18'!P43+25</f>
        <v>15215.2</v>
      </c>
      <c r="Q20" s="44">
        <f>'Наполни свое лето | FIT18'!Q43+25</f>
        <v>16154.8</v>
      </c>
      <c r="R20" s="44">
        <f>'Наполни свое лето | FIT18'!R43+25</f>
        <v>15215.2</v>
      </c>
      <c r="S20" s="44">
        <f>'Наполни свое лето | FIT18'!S43+25</f>
        <v>16154.8</v>
      </c>
      <c r="T20" s="44">
        <f>'Наполни свое лето | FIT18'!T43+25</f>
        <v>15215.2</v>
      </c>
      <c r="U20" s="44">
        <f>'Наполни свое лето | FIT18'!U43+25</f>
        <v>16154.8</v>
      </c>
      <c r="V20" s="44">
        <f>'Наполни свое лето | FIT18'!V43+25</f>
        <v>16154.8</v>
      </c>
      <c r="W20" s="44">
        <f>'Наполни свое лето | FIT18'!W43+25</f>
        <v>16154.8</v>
      </c>
      <c r="X20" s="44">
        <f>'Наполни свое лето | FIT18'!X43+25</f>
        <v>15215.2</v>
      </c>
      <c r="Y20" s="44">
        <f>'Наполни свое лето | FIT18'!Y43+25</f>
        <v>16154.8</v>
      </c>
      <c r="Z20" s="44">
        <f>'Наполни свое лето | FIT18'!Z43+25</f>
        <v>15215.2</v>
      </c>
      <c r="AA20" s="44">
        <f>'Наполни свое лето | FIT18'!AA43+25</f>
        <v>16154.8</v>
      </c>
      <c r="AB20" s="44">
        <f>'Наполни свое лето | FIT18'!AB43+25</f>
        <v>15215.2</v>
      </c>
      <c r="AC20" s="44">
        <f>'Наполни свое лето | FIT18'!AC43+25</f>
        <v>16154.8</v>
      </c>
      <c r="AD20" s="44">
        <f>'Наполни свое лето | FIT18'!AD43+25</f>
        <v>15215.2</v>
      </c>
      <c r="AE20" s="44">
        <f>'Наполни свое лето | FIT18'!AE43+25</f>
        <v>16154.8</v>
      </c>
      <c r="AF20" s="44">
        <f>'Наполни свое лето | FIT18'!AF43+25</f>
        <v>15215.2</v>
      </c>
      <c r="AG20" s="44">
        <f>'Наполни свое лето | FIT18'!AG43+25</f>
        <v>16154.8</v>
      </c>
      <c r="AH20" s="44">
        <f>'Наполни свое лето | FIT18'!AH43+25</f>
        <v>15215.2</v>
      </c>
    </row>
    <row r="21" spans="1:34" x14ac:dyDescent="0.2">
      <c r="A21" s="17" t="s">
        <v>5</v>
      </c>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row>
    <row r="22" spans="1:34" x14ac:dyDescent="0.2">
      <c r="A22" s="19">
        <v>1</v>
      </c>
      <c r="B22" s="44">
        <f>'Наполни свое лето | FIT18'!B45+25</f>
        <v>15763.3</v>
      </c>
      <c r="C22" s="44">
        <f>'Наполни свое лето | FIT18'!C45+25</f>
        <v>18503.8</v>
      </c>
      <c r="D22" s="44">
        <f>'Наполни свое лето | FIT18'!D45+25</f>
        <v>16859.5</v>
      </c>
      <c r="E22" s="44">
        <f>'Наполни свое лето | FIT18'!E45+25</f>
        <v>17407.599999999999</v>
      </c>
      <c r="F22" s="44">
        <f>'Наполни свое лето | FIT18'!F45+25</f>
        <v>20383</v>
      </c>
      <c r="G22" s="44">
        <f>'Наполни свое лето | FIT18'!G45+25</f>
        <v>17407.599999999999</v>
      </c>
      <c r="H22" s="44">
        <f>'Наполни свое лето | FIT18'!H45+25</f>
        <v>17407.599999999999</v>
      </c>
      <c r="I22" s="44">
        <f>'Наполни свое лето | FIT18'!I45+25</f>
        <v>17407.599999999999</v>
      </c>
      <c r="J22" s="44">
        <f>'Наполни свое лето | FIT18'!J45+25</f>
        <v>19443.400000000001</v>
      </c>
      <c r="K22" s="44">
        <f>'Наполни свое лето | FIT18'!K45+25</f>
        <v>18503.8</v>
      </c>
      <c r="L22" s="44">
        <f>'Наполни свое лето | FIT18'!L45+25</f>
        <v>19443.400000000001</v>
      </c>
      <c r="M22" s="44">
        <f>'Наполни свое лето | FIT18'!M45+25</f>
        <v>18503.8</v>
      </c>
      <c r="N22" s="44">
        <f>'Наполни свое лето | FIT18'!N45+25</f>
        <v>18503.8</v>
      </c>
      <c r="O22" s="44">
        <f>'Наполни свое лето | FIT18'!O45+25</f>
        <v>17407.599999999999</v>
      </c>
      <c r="P22" s="44">
        <f>'Наполни свое лето | FIT18'!P45+25</f>
        <v>18503.8</v>
      </c>
      <c r="Q22" s="44">
        <f>'Наполни свое лето | FIT18'!Q45+25</f>
        <v>19443.400000000001</v>
      </c>
      <c r="R22" s="44">
        <f>'Наполни свое лето | FIT18'!R45+25</f>
        <v>18503.8</v>
      </c>
      <c r="S22" s="44">
        <f>'Наполни свое лето | FIT18'!S45+25</f>
        <v>19443.400000000001</v>
      </c>
      <c r="T22" s="44">
        <f>'Наполни свое лето | FIT18'!T45+25</f>
        <v>18503.8</v>
      </c>
      <c r="U22" s="44">
        <f>'Наполни свое лето | FIT18'!U45+25</f>
        <v>19443.400000000001</v>
      </c>
      <c r="V22" s="44">
        <f>'Наполни свое лето | FIT18'!V45+25</f>
        <v>19443.400000000001</v>
      </c>
      <c r="W22" s="44">
        <f>'Наполни свое лето | FIT18'!W45+25</f>
        <v>19443.400000000001</v>
      </c>
      <c r="X22" s="44">
        <f>'Наполни свое лето | FIT18'!X45+25</f>
        <v>18503.8</v>
      </c>
      <c r="Y22" s="44">
        <f>'Наполни свое лето | FIT18'!Y45+25</f>
        <v>19443.400000000001</v>
      </c>
      <c r="Z22" s="44">
        <f>'Наполни свое лето | FIT18'!Z45+25</f>
        <v>18503.8</v>
      </c>
      <c r="AA22" s="44">
        <f>'Наполни свое лето | FIT18'!AA45+25</f>
        <v>19443.400000000001</v>
      </c>
      <c r="AB22" s="44">
        <f>'Наполни свое лето | FIT18'!AB45+25</f>
        <v>18503.8</v>
      </c>
      <c r="AC22" s="44">
        <f>'Наполни свое лето | FIT18'!AC45+25</f>
        <v>19443.400000000001</v>
      </c>
      <c r="AD22" s="44">
        <f>'Наполни свое лето | FIT18'!AD45+25</f>
        <v>18503.8</v>
      </c>
      <c r="AE22" s="44">
        <f>'Наполни свое лето | FIT18'!AE45+25</f>
        <v>19443.400000000001</v>
      </c>
      <c r="AF22" s="44">
        <f>'Наполни свое лето | FIT18'!AF45+25</f>
        <v>18503.8</v>
      </c>
      <c r="AG22" s="44">
        <f>'Наполни свое лето | FIT18'!AG45+25</f>
        <v>19443.400000000001</v>
      </c>
      <c r="AH22" s="44">
        <f>'Наполни свое лето | FIT18'!AH45+25</f>
        <v>18503.8</v>
      </c>
    </row>
    <row r="23" spans="1:34" x14ac:dyDescent="0.2">
      <c r="A23" s="19">
        <v>2</v>
      </c>
      <c r="B23" s="44">
        <f>'Наполни свое лето | FIT18'!B46+25</f>
        <v>17172.7</v>
      </c>
      <c r="C23" s="44">
        <f>'Наполни свое лето | FIT18'!C46+25</f>
        <v>19913.2</v>
      </c>
      <c r="D23" s="44">
        <f>'Наполни свое лето | FIT18'!D46+25</f>
        <v>18268.900000000001</v>
      </c>
      <c r="E23" s="44">
        <f>'Наполни свое лето | FIT18'!E46+25</f>
        <v>18817</v>
      </c>
      <c r="F23" s="44">
        <f>'Наполни свое лето | FIT18'!F46+25</f>
        <v>21792.400000000001</v>
      </c>
      <c r="G23" s="44">
        <f>'Наполни свое лето | FIT18'!G46+25</f>
        <v>18817</v>
      </c>
      <c r="H23" s="44">
        <f>'Наполни свое лето | FIT18'!H46+25</f>
        <v>18817</v>
      </c>
      <c r="I23" s="44">
        <f>'Наполни свое лето | FIT18'!I46+25</f>
        <v>18817</v>
      </c>
      <c r="J23" s="44">
        <f>'Наполни свое лето | FIT18'!J46+25</f>
        <v>20852.8</v>
      </c>
      <c r="K23" s="44">
        <f>'Наполни свое лето | FIT18'!K46+25</f>
        <v>19913.2</v>
      </c>
      <c r="L23" s="44">
        <f>'Наполни свое лето | FIT18'!L46+25</f>
        <v>20852.8</v>
      </c>
      <c r="M23" s="44">
        <f>'Наполни свое лето | FIT18'!M46+25</f>
        <v>19913.2</v>
      </c>
      <c r="N23" s="44">
        <f>'Наполни свое лето | FIT18'!N46+25</f>
        <v>19913.2</v>
      </c>
      <c r="O23" s="44">
        <f>'Наполни свое лето | FIT18'!O46+25</f>
        <v>18817</v>
      </c>
      <c r="P23" s="44">
        <f>'Наполни свое лето | FIT18'!P46+25</f>
        <v>19913.2</v>
      </c>
      <c r="Q23" s="44">
        <f>'Наполни свое лето | FIT18'!Q46+25</f>
        <v>20852.8</v>
      </c>
      <c r="R23" s="44">
        <f>'Наполни свое лето | FIT18'!R46+25</f>
        <v>19913.2</v>
      </c>
      <c r="S23" s="44">
        <f>'Наполни свое лето | FIT18'!S46+25</f>
        <v>20852.8</v>
      </c>
      <c r="T23" s="44">
        <f>'Наполни свое лето | FIT18'!T46+25</f>
        <v>19913.2</v>
      </c>
      <c r="U23" s="44">
        <f>'Наполни свое лето | FIT18'!U46+25</f>
        <v>20852.8</v>
      </c>
      <c r="V23" s="44">
        <f>'Наполни свое лето | FIT18'!V46+25</f>
        <v>20852.8</v>
      </c>
      <c r="W23" s="44">
        <f>'Наполни свое лето | FIT18'!W46+25</f>
        <v>20852.8</v>
      </c>
      <c r="X23" s="44">
        <f>'Наполни свое лето | FIT18'!X46+25</f>
        <v>19913.2</v>
      </c>
      <c r="Y23" s="44">
        <f>'Наполни свое лето | FIT18'!Y46+25</f>
        <v>20852.8</v>
      </c>
      <c r="Z23" s="44">
        <f>'Наполни свое лето | FIT18'!Z46+25</f>
        <v>19913.2</v>
      </c>
      <c r="AA23" s="44">
        <f>'Наполни свое лето | FIT18'!AA46+25</f>
        <v>20852.8</v>
      </c>
      <c r="AB23" s="44">
        <f>'Наполни свое лето | FIT18'!AB46+25</f>
        <v>19913.2</v>
      </c>
      <c r="AC23" s="44">
        <f>'Наполни свое лето | FIT18'!AC46+25</f>
        <v>20852.8</v>
      </c>
      <c r="AD23" s="44">
        <f>'Наполни свое лето | FIT18'!AD46+25</f>
        <v>19913.2</v>
      </c>
      <c r="AE23" s="44">
        <f>'Наполни свое лето | FIT18'!AE46+25</f>
        <v>20852.8</v>
      </c>
      <c r="AF23" s="44">
        <f>'Наполни свое лето | FIT18'!AF46+25</f>
        <v>19913.2</v>
      </c>
      <c r="AG23" s="44">
        <f>'Наполни свое лето | FIT18'!AG46+25</f>
        <v>20852.8</v>
      </c>
      <c r="AH23" s="44">
        <f>'Наполни свое лето | FIT18'!AH46+25</f>
        <v>19913.2</v>
      </c>
    </row>
    <row r="24" spans="1:34" x14ac:dyDescent="0.2">
      <c r="A24" s="17" t="s">
        <v>6</v>
      </c>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row>
    <row r="25" spans="1:34" x14ac:dyDescent="0.2">
      <c r="A25" s="19" t="s">
        <v>1</v>
      </c>
      <c r="B25" s="44">
        <f>'Наполни свое лето | FIT18'!B48+25</f>
        <v>117475</v>
      </c>
      <c r="C25" s="44">
        <f>'Наполни свое лето | FIT18'!C48+25</f>
        <v>117475</v>
      </c>
      <c r="D25" s="44">
        <f>'Наполни свое лето | FIT18'!D48+25</f>
        <v>117475</v>
      </c>
      <c r="E25" s="44">
        <f>'Наполни свое лето | FIT18'!E48+25</f>
        <v>117475</v>
      </c>
      <c r="F25" s="44">
        <f>'Наполни свое лето | FIT18'!F48+25</f>
        <v>117475</v>
      </c>
      <c r="G25" s="44">
        <f>'Наполни свое лето | FIT18'!G48+25</f>
        <v>117475</v>
      </c>
      <c r="H25" s="44">
        <f>'Наполни свое лето | FIT18'!H48+25</f>
        <v>117475</v>
      </c>
      <c r="I25" s="44">
        <f>'Наполни свое лето | FIT18'!I48+25</f>
        <v>117475</v>
      </c>
      <c r="J25" s="44">
        <f>'Наполни свое лето | FIT18'!J48+25</f>
        <v>117475</v>
      </c>
      <c r="K25" s="44">
        <f>'Наполни свое лето | FIT18'!K48+25</f>
        <v>117475</v>
      </c>
      <c r="L25" s="44">
        <f>'Наполни свое лето | FIT18'!L48+25</f>
        <v>117475</v>
      </c>
      <c r="M25" s="44">
        <f>'Наполни свое лето | FIT18'!M48+25</f>
        <v>117475</v>
      </c>
      <c r="N25" s="44">
        <f>'Наполни свое лето | FIT18'!N48+25</f>
        <v>117475</v>
      </c>
      <c r="O25" s="44">
        <f>'Наполни свое лето | FIT18'!O48+25</f>
        <v>117475</v>
      </c>
      <c r="P25" s="44">
        <f>'Наполни свое лето | FIT18'!P48+25</f>
        <v>117475</v>
      </c>
      <c r="Q25" s="44">
        <f>'Наполни свое лето | FIT18'!Q48+25</f>
        <v>117475</v>
      </c>
      <c r="R25" s="44">
        <f>'Наполни свое лето | FIT18'!R48+25</f>
        <v>117475</v>
      </c>
      <c r="S25" s="44">
        <f>'Наполни свое лето | FIT18'!S48+25</f>
        <v>117475</v>
      </c>
      <c r="T25" s="44">
        <f>'Наполни свое лето | FIT18'!T48+25</f>
        <v>117475</v>
      </c>
      <c r="U25" s="44">
        <f>'Наполни свое лето | FIT18'!U48+25</f>
        <v>117475</v>
      </c>
      <c r="V25" s="44">
        <f>'Наполни свое лето | FIT18'!V48+25</f>
        <v>117475</v>
      </c>
      <c r="W25" s="44">
        <f>'Наполни свое лето | FIT18'!W48+25</f>
        <v>117475</v>
      </c>
      <c r="X25" s="44">
        <f>'Наполни свое лето | FIT18'!X48+25</f>
        <v>117475</v>
      </c>
      <c r="Y25" s="44">
        <f>'Наполни свое лето | FIT18'!Y48+25</f>
        <v>117475</v>
      </c>
      <c r="Z25" s="44">
        <f>'Наполни свое лето | FIT18'!Z48+25</f>
        <v>117475</v>
      </c>
      <c r="AA25" s="44">
        <f>'Наполни свое лето | FIT18'!AA48+25</f>
        <v>117475</v>
      </c>
      <c r="AB25" s="44">
        <f>'Наполни свое лето | FIT18'!AB48+25</f>
        <v>117475</v>
      </c>
      <c r="AC25" s="44">
        <f>'Наполни свое лето | FIT18'!AC48+25</f>
        <v>117475</v>
      </c>
      <c r="AD25" s="44">
        <f>'Наполни свое лето | FIT18'!AD48+25</f>
        <v>117475</v>
      </c>
      <c r="AE25" s="44">
        <f>'Наполни свое лето | FIT18'!AE48+25</f>
        <v>117475</v>
      </c>
      <c r="AF25" s="44">
        <f>'Наполни свое лето | FIT18'!AF48+25</f>
        <v>117475</v>
      </c>
      <c r="AG25" s="44">
        <f>'Наполни свое лето | FIT18'!AG48+25</f>
        <v>117475</v>
      </c>
      <c r="AH25" s="44">
        <f>'Наполни свое лето | FIT18'!AH48+25</f>
        <v>117475</v>
      </c>
    </row>
    <row r="26" spans="1:34" x14ac:dyDescent="0.2">
      <c r="A26" s="41"/>
    </row>
    <row r="27" spans="1:34" ht="150" x14ac:dyDescent="0.2">
      <c r="A27" s="222" t="s">
        <v>256</v>
      </c>
    </row>
    <row r="28" spans="1:34" x14ac:dyDescent="0.2">
      <c r="A28" s="123" t="s">
        <v>24</v>
      </c>
    </row>
    <row r="29" spans="1:34" x14ac:dyDescent="0.2">
      <c r="A29" s="51" t="s">
        <v>257</v>
      </c>
    </row>
    <row r="30" spans="1:34" x14ac:dyDescent="0.2">
      <c r="A30" s="51" t="s">
        <v>258</v>
      </c>
    </row>
    <row r="31" spans="1:34" x14ac:dyDescent="0.2">
      <c r="A31" s="152"/>
    </row>
    <row r="32" spans="1:34" x14ac:dyDescent="0.2">
      <c r="A32" s="123" t="s">
        <v>12</v>
      </c>
    </row>
    <row r="33" spans="1:1" x14ac:dyDescent="0.2">
      <c r="A33" s="48" t="s">
        <v>259</v>
      </c>
    </row>
    <row r="34" spans="1:1" x14ac:dyDescent="0.2">
      <c r="A34" s="48" t="s">
        <v>260</v>
      </c>
    </row>
    <row r="35" spans="1:1" x14ac:dyDescent="0.2">
      <c r="A35" s="48" t="s">
        <v>261</v>
      </c>
    </row>
    <row r="36" spans="1:1" x14ac:dyDescent="0.2">
      <c r="A36" s="48" t="s">
        <v>262</v>
      </c>
    </row>
    <row r="37" spans="1:1" x14ac:dyDescent="0.2">
      <c r="A37" s="48" t="s">
        <v>263</v>
      </c>
    </row>
    <row r="38" spans="1:1" ht="42" x14ac:dyDescent="0.2">
      <c r="A38" s="124" t="s">
        <v>269</v>
      </c>
    </row>
    <row r="39" spans="1:1" ht="42" x14ac:dyDescent="0.2">
      <c r="A39" s="194" t="s">
        <v>264</v>
      </c>
    </row>
    <row r="40" spans="1:1" ht="31.5" x14ac:dyDescent="0.2">
      <c r="A40" s="194" t="s">
        <v>265</v>
      </c>
    </row>
    <row r="41" spans="1:1" ht="21" x14ac:dyDescent="0.2">
      <c r="A41" s="194" t="s">
        <v>270</v>
      </c>
    </row>
    <row r="42" spans="1:1" ht="21" x14ac:dyDescent="0.2">
      <c r="A42" s="194" t="s">
        <v>271</v>
      </c>
    </row>
    <row r="43" spans="1:1" ht="31.5" x14ac:dyDescent="0.2">
      <c r="A43" s="194" t="s">
        <v>266</v>
      </c>
    </row>
    <row r="44" spans="1:1" ht="31.5" x14ac:dyDescent="0.2">
      <c r="A44" s="194" t="s">
        <v>267</v>
      </c>
    </row>
    <row r="45" spans="1:1" ht="42" x14ac:dyDescent="0.2">
      <c r="A45" s="89" t="s">
        <v>47</v>
      </c>
    </row>
    <row r="46" spans="1:1" ht="63" x14ac:dyDescent="0.2">
      <c r="A46" s="130" t="s">
        <v>268</v>
      </c>
    </row>
    <row r="47" spans="1:1" ht="21" x14ac:dyDescent="0.2">
      <c r="A47" s="116" t="s">
        <v>48</v>
      </c>
    </row>
    <row r="48" spans="1:1" ht="53.25" x14ac:dyDescent="0.2">
      <c r="A48" s="86" t="s">
        <v>212</v>
      </c>
    </row>
    <row r="49" spans="1:1" ht="31.5" x14ac:dyDescent="0.2">
      <c r="A49" s="69" t="s">
        <v>50</v>
      </c>
    </row>
    <row r="50" spans="1:1" x14ac:dyDescent="0.2">
      <c r="A50" s="71"/>
    </row>
    <row r="51" spans="1:1" x14ac:dyDescent="0.2">
      <c r="A51" s="72" t="s">
        <v>16</v>
      </c>
    </row>
    <row r="52" spans="1:1" ht="24" x14ac:dyDescent="0.2">
      <c r="A52" s="162" t="s">
        <v>32</v>
      </c>
    </row>
    <row r="53" spans="1:1" ht="24" x14ac:dyDescent="0.2">
      <c r="A53" s="162" t="s">
        <v>33</v>
      </c>
    </row>
    <row r="54" spans="1:1" x14ac:dyDescent="0.2">
      <c r="A54" s="55"/>
    </row>
    <row r="55" spans="1:1" x14ac:dyDescent="0.2">
      <c r="A55" s="55"/>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78"/>
  <sheetViews>
    <sheetView workbookViewId="0">
      <selection activeCell="B27" sqref="B27:AH28"/>
    </sheetView>
  </sheetViews>
  <sheetFormatPr defaultColWidth="8.7109375" defaultRowHeight="12.75" x14ac:dyDescent="0.2"/>
  <cols>
    <col min="1" max="1" width="72.5703125" style="159" customWidth="1"/>
    <col min="2" max="16384" width="8.7109375" style="159"/>
  </cols>
  <sheetData>
    <row r="1" spans="1:34" x14ac:dyDescent="0.2">
      <c r="A1" s="13" t="s">
        <v>199</v>
      </c>
    </row>
    <row r="2" spans="1:34" x14ac:dyDescent="0.2">
      <c r="A2" s="126" t="s">
        <v>202</v>
      </c>
    </row>
    <row r="3" spans="1:34" x14ac:dyDescent="0.2">
      <c r="A3" s="126" t="s">
        <v>9</v>
      </c>
      <c r="B3" s="47">
        <f>'C завтраками| Bed and breakfast'!U4</f>
        <v>45444</v>
      </c>
      <c r="C3" s="47">
        <f>'C завтраками| Bed and breakfast'!V4</f>
        <v>45445</v>
      </c>
      <c r="D3" s="47">
        <f>'C завтраками| Bed and breakfast'!W4</f>
        <v>45453</v>
      </c>
      <c r="E3" s="47">
        <f>'C завтраками| Bed and breakfast'!X4</f>
        <v>45457</v>
      </c>
      <c r="F3" s="47">
        <f>'C завтраками| Bed and breakfast'!Y4</f>
        <v>45460</v>
      </c>
      <c r="G3" s="47">
        <f>'C завтраками| Bed and breakfast'!Z4</f>
        <v>45465</v>
      </c>
      <c r="H3" s="47">
        <f>'C завтраками| Bed and breakfast'!AA4</f>
        <v>45466</v>
      </c>
      <c r="I3" s="47">
        <f>'C завтраками| Bed and breakfast'!AB4</f>
        <v>45471</v>
      </c>
      <c r="J3" s="47">
        <f>'C завтраками| Bed and breakfast'!AC4</f>
        <v>45474</v>
      </c>
      <c r="K3" s="47">
        <f>'C завтраками| Bed and breakfast'!AD4</f>
        <v>45484</v>
      </c>
      <c r="L3" s="47">
        <f>'C завтраками| Bed and breakfast'!AE4</f>
        <v>45489</v>
      </c>
      <c r="M3" s="47">
        <f>'C завтраками| Bed and breakfast'!AF4</f>
        <v>45494</v>
      </c>
      <c r="N3" s="47">
        <f>'C завтраками| Bed and breakfast'!AG4</f>
        <v>45499</v>
      </c>
      <c r="O3" s="47">
        <f>'C завтраками| Bed and breakfast'!AH4</f>
        <v>45501</v>
      </c>
      <c r="P3" s="47">
        <f>'C завтраками| Bed and breakfast'!AI4</f>
        <v>45505</v>
      </c>
      <c r="Q3" s="47">
        <f>'C завтраками| Bed and breakfast'!AJ4</f>
        <v>45506</v>
      </c>
      <c r="R3" s="47">
        <f>'C завтраками| Bed and breakfast'!AK4</f>
        <v>45508</v>
      </c>
      <c r="S3" s="47">
        <f>'C завтраками| Bed and breakfast'!AL4</f>
        <v>45513</v>
      </c>
      <c r="T3" s="47">
        <f>'C завтраками| Bed and breakfast'!AM4</f>
        <v>45515</v>
      </c>
      <c r="U3" s="47">
        <f>'C завтраками| Bed and breakfast'!AN4</f>
        <v>45520</v>
      </c>
      <c r="V3" s="47">
        <f>'C завтраками| Bed and breakfast'!AO4</f>
        <v>45522</v>
      </c>
      <c r="W3" s="47">
        <f>'C завтраками| Bed and breakfast'!AP4</f>
        <v>45527</v>
      </c>
      <c r="X3" s="47">
        <f>'C завтраками| Bed and breakfast'!AQ4</f>
        <v>45529</v>
      </c>
      <c r="Y3" s="47">
        <f>'C завтраками| Bed and breakfast'!AR4</f>
        <v>45534</v>
      </c>
      <c r="Z3" s="47">
        <f>'C завтраками| Bed and breakfast'!AS4</f>
        <v>45536</v>
      </c>
      <c r="AA3" s="47">
        <f>'C завтраками| Bed and breakfast'!AT4</f>
        <v>45541</v>
      </c>
      <c r="AB3" s="47">
        <f>'C завтраками| Bed and breakfast'!AU4</f>
        <v>45543</v>
      </c>
      <c r="AC3" s="47">
        <f>'C завтраками| Bed and breakfast'!AV4</f>
        <v>45548</v>
      </c>
      <c r="AD3" s="47">
        <f>'C завтраками| Bed and breakfast'!AW4</f>
        <v>45550</v>
      </c>
      <c r="AE3" s="47">
        <f>'C завтраками| Bed and breakfast'!AX4</f>
        <v>45555</v>
      </c>
      <c r="AF3" s="47">
        <f>'C завтраками| Bed and breakfast'!AY4</f>
        <v>45557</v>
      </c>
      <c r="AG3" s="47">
        <f>'C завтраками| Bed and breakfast'!AZ4</f>
        <v>45562</v>
      </c>
      <c r="AH3" s="47">
        <f>'C завтраками| Bed and breakfast'!BA4</f>
        <v>45564</v>
      </c>
    </row>
    <row r="4" spans="1:34" ht="23.1" customHeight="1" x14ac:dyDescent="0.2">
      <c r="A4" s="46" t="s">
        <v>11</v>
      </c>
      <c r="B4" s="47">
        <f>'C завтраками| Bed and breakfast'!U5</f>
        <v>45444</v>
      </c>
      <c r="C4" s="47">
        <f>'C завтраками| Bed and breakfast'!V5</f>
        <v>45452</v>
      </c>
      <c r="D4" s="47">
        <f>'C завтраками| Bed and breakfast'!W5</f>
        <v>45456</v>
      </c>
      <c r="E4" s="47">
        <f>'C завтраками| Bed and breakfast'!X5</f>
        <v>45459</v>
      </c>
      <c r="F4" s="47">
        <f>'C завтраками| Bed and breakfast'!Y5</f>
        <v>45464</v>
      </c>
      <c r="G4" s="47">
        <f>'C завтраками| Bed and breakfast'!Z5</f>
        <v>45465</v>
      </c>
      <c r="H4" s="47">
        <f>'C завтраками| Bed and breakfast'!AA5</f>
        <v>45470</v>
      </c>
      <c r="I4" s="47">
        <f>'C завтраками| Bed and breakfast'!AB5</f>
        <v>45473</v>
      </c>
      <c r="J4" s="47">
        <f>'C завтраками| Bed and breakfast'!AC5</f>
        <v>45483</v>
      </c>
      <c r="K4" s="47">
        <f>'C завтраками| Bed and breakfast'!AD5</f>
        <v>45488</v>
      </c>
      <c r="L4" s="47">
        <f>'C завтраками| Bed and breakfast'!AE5</f>
        <v>45493</v>
      </c>
      <c r="M4" s="47">
        <f>'C завтраками| Bed and breakfast'!AF5</f>
        <v>45498</v>
      </c>
      <c r="N4" s="47">
        <f>'C завтраками| Bed and breakfast'!AG5</f>
        <v>45500</v>
      </c>
      <c r="O4" s="47">
        <f>'C завтраками| Bed and breakfast'!AH5</f>
        <v>45504</v>
      </c>
      <c r="P4" s="47">
        <f>'C завтраками| Bed and breakfast'!AI5</f>
        <v>45505</v>
      </c>
      <c r="Q4" s="47">
        <f>'C завтраками| Bed and breakfast'!AJ5</f>
        <v>45507</v>
      </c>
      <c r="R4" s="47">
        <f>'C завтраками| Bed and breakfast'!AK5</f>
        <v>45512</v>
      </c>
      <c r="S4" s="47">
        <f>'C завтраками| Bed and breakfast'!AL5</f>
        <v>45514</v>
      </c>
      <c r="T4" s="47">
        <f>'C завтраками| Bed and breakfast'!AM5</f>
        <v>45519</v>
      </c>
      <c r="U4" s="47">
        <f>'C завтраками| Bed and breakfast'!AN5</f>
        <v>45521</v>
      </c>
      <c r="V4" s="47">
        <f>'C завтраками| Bed and breakfast'!AO5</f>
        <v>45526</v>
      </c>
      <c r="W4" s="47">
        <f>'C завтраками| Bed and breakfast'!AP5</f>
        <v>45528</v>
      </c>
      <c r="X4" s="47">
        <f>'C завтраками| Bed and breakfast'!AQ5</f>
        <v>45533</v>
      </c>
      <c r="Y4" s="47">
        <f>'C завтраками| Bed and breakfast'!AR5</f>
        <v>45535</v>
      </c>
      <c r="Z4" s="47">
        <f>'C завтраками| Bed and breakfast'!AS5</f>
        <v>45540</v>
      </c>
      <c r="AA4" s="47">
        <f>'C завтраками| Bed and breakfast'!AT5</f>
        <v>45542</v>
      </c>
      <c r="AB4" s="47">
        <f>'C завтраками| Bed and breakfast'!AU5</f>
        <v>45547</v>
      </c>
      <c r="AC4" s="47">
        <f>'C завтраками| Bed and breakfast'!AV5</f>
        <v>45549</v>
      </c>
      <c r="AD4" s="47">
        <f>'C завтраками| Bed and breakfast'!AW5</f>
        <v>45554</v>
      </c>
      <c r="AE4" s="47">
        <f>'C завтраками| Bed and breakfast'!AX5</f>
        <v>45556</v>
      </c>
      <c r="AF4" s="47">
        <f>'C завтраками| Bed and breakfast'!AY5</f>
        <v>45561</v>
      </c>
      <c r="AG4" s="47">
        <f>'C завтраками| Bed and breakfast'!AZ5</f>
        <v>45563</v>
      </c>
      <c r="AH4" s="47">
        <f>'C завтраками| Bed and breakfast'!BA5</f>
        <v>45565</v>
      </c>
    </row>
    <row r="5" spans="1:34" x14ac:dyDescent="0.2">
      <c r="A5" s="17" t="s">
        <v>149</v>
      </c>
    </row>
    <row r="6" spans="1:34" x14ac:dyDescent="0.2">
      <c r="A6" s="19">
        <v>1</v>
      </c>
      <c r="B6" s="44">
        <f>'C завтраками| Bed and breakfast'!U7*0.9</f>
        <v>9090</v>
      </c>
      <c r="C6" s="44">
        <f>'C завтраками| Bed and breakfast'!V7*0.9</f>
        <v>12240</v>
      </c>
      <c r="D6" s="44">
        <f>'C завтраками| Bed and breakfast'!W7*0.9</f>
        <v>10350</v>
      </c>
      <c r="E6" s="44">
        <f>'C завтраками| Bed and breakfast'!X7*0.9</f>
        <v>10980</v>
      </c>
      <c r="F6" s="44">
        <f>'C завтраками| Bed and breakfast'!Y7*0.9</f>
        <v>14400</v>
      </c>
      <c r="G6" s="44">
        <f>'C завтраками| Bed and breakfast'!Z7*0.9</f>
        <v>10980</v>
      </c>
      <c r="H6" s="44">
        <f>'C завтраками| Bed and breakfast'!AA7*0.9</f>
        <v>10980</v>
      </c>
      <c r="I6" s="44">
        <f>'C завтраками| Bed and breakfast'!AB7*0.9</f>
        <v>10980</v>
      </c>
      <c r="J6" s="44">
        <f>'C завтраками| Bed and breakfast'!AC7*0.9</f>
        <v>13320</v>
      </c>
      <c r="K6" s="44">
        <f>'C завтраками| Bed and breakfast'!AD7*0.9</f>
        <v>12240</v>
      </c>
      <c r="L6" s="44">
        <f>'C завтраками| Bed and breakfast'!AE7*0.9</f>
        <v>13320</v>
      </c>
      <c r="M6" s="44">
        <f>'C завтраками| Bed and breakfast'!AF7*0.9</f>
        <v>12240</v>
      </c>
      <c r="N6" s="44">
        <f>'C завтраками| Bed and breakfast'!AG7*0.9</f>
        <v>12240</v>
      </c>
      <c r="O6" s="44">
        <f>'C завтраками| Bed and breakfast'!AH7*0.9</f>
        <v>10980</v>
      </c>
      <c r="P6" s="44">
        <f>'C завтраками| Bed and breakfast'!AI7*0.9</f>
        <v>12240</v>
      </c>
      <c r="Q6" s="44">
        <f>'C завтраками| Bed and breakfast'!AJ7*0.9</f>
        <v>13320</v>
      </c>
      <c r="R6" s="44">
        <f>'C завтраками| Bed and breakfast'!AK7*0.9</f>
        <v>12240</v>
      </c>
      <c r="S6" s="44">
        <f>'C завтраками| Bed and breakfast'!AL7*0.9</f>
        <v>13320</v>
      </c>
      <c r="T6" s="44">
        <f>'C завтраками| Bed and breakfast'!AM7*0.9</f>
        <v>12240</v>
      </c>
      <c r="U6" s="44">
        <f>'C завтраками| Bed and breakfast'!AN7*0.9</f>
        <v>13320</v>
      </c>
      <c r="V6" s="44">
        <f>'C завтраками| Bed and breakfast'!AO7*0.9</f>
        <v>13320</v>
      </c>
      <c r="W6" s="44">
        <f>'C завтраками| Bed and breakfast'!AP7*0.9</f>
        <v>13320</v>
      </c>
      <c r="X6" s="44">
        <f>'C завтраками| Bed and breakfast'!AQ7*0.9</f>
        <v>12240</v>
      </c>
      <c r="Y6" s="44">
        <f>'C завтраками| Bed and breakfast'!AR7*0.9</f>
        <v>13320</v>
      </c>
      <c r="Z6" s="44">
        <f>'C завтраками| Bed and breakfast'!AS7*0.9</f>
        <v>12240</v>
      </c>
      <c r="AA6" s="44">
        <f>'C завтраками| Bed and breakfast'!AT7*0.9</f>
        <v>13320</v>
      </c>
      <c r="AB6" s="44">
        <f>'C завтраками| Bed and breakfast'!AU7*0.9</f>
        <v>12240</v>
      </c>
      <c r="AC6" s="44">
        <f>'C завтраками| Bed and breakfast'!AV7*0.9</f>
        <v>13320</v>
      </c>
      <c r="AD6" s="44">
        <f>'C завтраками| Bed and breakfast'!AW7*0.9</f>
        <v>12240</v>
      </c>
      <c r="AE6" s="44">
        <f>'C завтраками| Bed and breakfast'!AX7*0.9</f>
        <v>13320</v>
      </c>
      <c r="AF6" s="44">
        <f>'C завтраками| Bed and breakfast'!AY7*0.9</f>
        <v>12240</v>
      </c>
      <c r="AG6" s="44">
        <f>'C завтраками| Bed and breakfast'!AZ7*0.9</f>
        <v>13320</v>
      </c>
      <c r="AH6" s="44">
        <f>'C завтраками| Bed and breakfast'!BA7*0.9</f>
        <v>12240</v>
      </c>
    </row>
    <row r="7" spans="1:34" x14ac:dyDescent="0.2">
      <c r="A7" s="19">
        <v>2</v>
      </c>
      <c r="B7" s="44">
        <f>'C завтраками| Bed and breakfast'!U8*0.9</f>
        <v>10710</v>
      </c>
      <c r="C7" s="44">
        <f>'C завтраками| Bed and breakfast'!V8*0.9</f>
        <v>13860</v>
      </c>
      <c r="D7" s="44">
        <f>'C завтраками| Bed and breakfast'!W8*0.9</f>
        <v>11970</v>
      </c>
      <c r="E7" s="44">
        <f>'C завтраками| Bed and breakfast'!X8*0.9</f>
        <v>12600</v>
      </c>
      <c r="F7" s="44">
        <f>'C завтраками| Bed and breakfast'!Y8*0.9</f>
        <v>16020</v>
      </c>
      <c r="G7" s="44">
        <f>'C завтраками| Bed and breakfast'!Z8*0.9</f>
        <v>12600</v>
      </c>
      <c r="H7" s="44">
        <f>'C завтраками| Bed and breakfast'!AA8*0.9</f>
        <v>12600</v>
      </c>
      <c r="I7" s="44">
        <f>'C завтраками| Bed and breakfast'!AB8*0.9</f>
        <v>12600</v>
      </c>
      <c r="J7" s="44">
        <f>'C завтраками| Bed and breakfast'!AC8*0.9</f>
        <v>14940</v>
      </c>
      <c r="K7" s="44">
        <f>'C завтраками| Bed and breakfast'!AD8*0.9</f>
        <v>13860</v>
      </c>
      <c r="L7" s="44">
        <f>'C завтраками| Bed and breakfast'!AE8*0.9</f>
        <v>14940</v>
      </c>
      <c r="M7" s="44">
        <f>'C завтраками| Bed and breakfast'!AF8*0.9</f>
        <v>13860</v>
      </c>
      <c r="N7" s="44">
        <f>'C завтраками| Bed and breakfast'!AG8*0.9</f>
        <v>13860</v>
      </c>
      <c r="O7" s="44">
        <f>'C завтраками| Bed and breakfast'!AH8*0.9</f>
        <v>12600</v>
      </c>
      <c r="P7" s="44">
        <f>'C завтраками| Bed and breakfast'!AI8*0.9</f>
        <v>13860</v>
      </c>
      <c r="Q7" s="44">
        <f>'C завтраками| Bed and breakfast'!AJ8*0.9</f>
        <v>14940</v>
      </c>
      <c r="R7" s="44">
        <f>'C завтраками| Bed and breakfast'!AK8*0.9</f>
        <v>13860</v>
      </c>
      <c r="S7" s="44">
        <f>'C завтраками| Bed and breakfast'!AL8*0.9</f>
        <v>14940</v>
      </c>
      <c r="T7" s="44">
        <f>'C завтраками| Bed and breakfast'!AM8*0.9</f>
        <v>13860</v>
      </c>
      <c r="U7" s="44">
        <f>'C завтраками| Bed and breakfast'!AN8*0.9</f>
        <v>14940</v>
      </c>
      <c r="V7" s="44">
        <f>'C завтраками| Bed and breakfast'!AO8*0.9</f>
        <v>14940</v>
      </c>
      <c r="W7" s="44">
        <f>'C завтраками| Bed and breakfast'!AP8*0.9</f>
        <v>14940</v>
      </c>
      <c r="X7" s="44">
        <f>'C завтраками| Bed and breakfast'!AQ8*0.9</f>
        <v>13860</v>
      </c>
      <c r="Y7" s="44">
        <f>'C завтраками| Bed and breakfast'!AR8*0.9</f>
        <v>14940</v>
      </c>
      <c r="Z7" s="44">
        <f>'C завтраками| Bed and breakfast'!AS8*0.9</f>
        <v>13860</v>
      </c>
      <c r="AA7" s="44">
        <f>'C завтраками| Bed and breakfast'!AT8*0.9</f>
        <v>14940</v>
      </c>
      <c r="AB7" s="44">
        <f>'C завтраками| Bed and breakfast'!AU8*0.9</f>
        <v>13860</v>
      </c>
      <c r="AC7" s="44">
        <f>'C завтраками| Bed and breakfast'!AV8*0.9</f>
        <v>14940</v>
      </c>
      <c r="AD7" s="44">
        <f>'C завтраками| Bed and breakfast'!AW8*0.9</f>
        <v>13860</v>
      </c>
      <c r="AE7" s="44">
        <f>'C завтраками| Bed and breakfast'!AX8*0.9</f>
        <v>14940</v>
      </c>
      <c r="AF7" s="44">
        <f>'C завтраками| Bed and breakfast'!AY8*0.9</f>
        <v>13860</v>
      </c>
      <c r="AG7" s="44">
        <f>'C завтраками| Bed and breakfast'!AZ8*0.9</f>
        <v>14940</v>
      </c>
      <c r="AH7" s="44">
        <f>'C завтраками| Bed and breakfast'!BA8*0.9</f>
        <v>13860</v>
      </c>
    </row>
    <row r="8" spans="1:34" x14ac:dyDescent="0.2">
      <c r="A8" s="17" t="s">
        <v>150</v>
      </c>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row>
    <row r="9" spans="1:34" x14ac:dyDescent="0.2">
      <c r="A9" s="19">
        <v>1</v>
      </c>
      <c r="B9" s="44">
        <f>'C завтраками| Bed and breakfast'!U10*0.9</f>
        <v>9990</v>
      </c>
      <c r="C9" s="44">
        <f>'C завтраками| Bed and breakfast'!V10*0.9</f>
        <v>13140</v>
      </c>
      <c r="D9" s="44">
        <f>'C завтраками| Bed and breakfast'!W10*0.9</f>
        <v>11250</v>
      </c>
      <c r="E9" s="44">
        <f>'C завтраками| Bed and breakfast'!X10*0.9</f>
        <v>11880</v>
      </c>
      <c r="F9" s="44">
        <f>'C завтраками| Bed and breakfast'!Y10*0.9</f>
        <v>15300</v>
      </c>
      <c r="G9" s="44">
        <f>'C завтраками| Bed and breakfast'!Z10*0.9</f>
        <v>11880</v>
      </c>
      <c r="H9" s="44">
        <f>'C завтраками| Bed and breakfast'!AA10*0.9</f>
        <v>11880</v>
      </c>
      <c r="I9" s="44">
        <f>'C завтраками| Bed and breakfast'!AB10*0.9</f>
        <v>11880</v>
      </c>
      <c r="J9" s="44">
        <f>'C завтраками| Bed and breakfast'!AC10*0.9</f>
        <v>14220</v>
      </c>
      <c r="K9" s="44">
        <f>'C завтраками| Bed and breakfast'!AD10*0.9</f>
        <v>13140</v>
      </c>
      <c r="L9" s="44">
        <f>'C завтраками| Bed and breakfast'!AE10*0.9</f>
        <v>14220</v>
      </c>
      <c r="M9" s="44">
        <f>'C завтраками| Bed and breakfast'!AF10*0.9</f>
        <v>13140</v>
      </c>
      <c r="N9" s="44">
        <f>'C завтраками| Bed and breakfast'!AG10*0.9</f>
        <v>13140</v>
      </c>
      <c r="O9" s="44">
        <f>'C завтраками| Bed and breakfast'!AH10*0.9</f>
        <v>11880</v>
      </c>
      <c r="P9" s="44">
        <f>'C завтраками| Bed and breakfast'!AI10*0.9</f>
        <v>13140</v>
      </c>
      <c r="Q9" s="44">
        <f>'C завтраками| Bed and breakfast'!AJ10*0.9</f>
        <v>14220</v>
      </c>
      <c r="R9" s="44">
        <f>'C завтраками| Bed and breakfast'!AK10*0.9</f>
        <v>13140</v>
      </c>
      <c r="S9" s="44">
        <f>'C завтраками| Bed and breakfast'!AL10*0.9</f>
        <v>14220</v>
      </c>
      <c r="T9" s="44">
        <f>'C завтраками| Bed and breakfast'!AM10*0.9</f>
        <v>13140</v>
      </c>
      <c r="U9" s="44">
        <f>'C завтраками| Bed and breakfast'!AN10*0.9</f>
        <v>14220</v>
      </c>
      <c r="V9" s="44">
        <f>'C завтраками| Bed and breakfast'!AO10*0.9</f>
        <v>14220</v>
      </c>
      <c r="W9" s="44">
        <f>'C завтраками| Bed and breakfast'!AP10*0.9</f>
        <v>14220</v>
      </c>
      <c r="X9" s="44">
        <f>'C завтраками| Bed and breakfast'!AQ10*0.9</f>
        <v>13140</v>
      </c>
      <c r="Y9" s="44">
        <f>'C завтраками| Bed and breakfast'!AR10*0.9</f>
        <v>14220</v>
      </c>
      <c r="Z9" s="44">
        <f>'C завтраками| Bed and breakfast'!AS10*0.9</f>
        <v>13140</v>
      </c>
      <c r="AA9" s="44">
        <f>'C завтраками| Bed and breakfast'!AT10*0.9</f>
        <v>14220</v>
      </c>
      <c r="AB9" s="44">
        <f>'C завтраками| Bed and breakfast'!AU10*0.9</f>
        <v>13140</v>
      </c>
      <c r="AC9" s="44">
        <f>'C завтраками| Bed and breakfast'!AV10*0.9</f>
        <v>14220</v>
      </c>
      <c r="AD9" s="44">
        <f>'C завтраками| Bed and breakfast'!AW10*0.9</f>
        <v>13140</v>
      </c>
      <c r="AE9" s="44">
        <f>'C завтраками| Bed and breakfast'!AX10*0.9</f>
        <v>14220</v>
      </c>
      <c r="AF9" s="44">
        <f>'C завтраками| Bed and breakfast'!AY10*0.9</f>
        <v>13140</v>
      </c>
      <c r="AG9" s="44">
        <f>'C завтраками| Bed and breakfast'!AZ10*0.9</f>
        <v>14220</v>
      </c>
      <c r="AH9" s="44">
        <f>'C завтраками| Bed and breakfast'!BA10*0.9</f>
        <v>13140</v>
      </c>
    </row>
    <row r="10" spans="1:34" x14ac:dyDescent="0.2">
      <c r="A10" s="19">
        <v>2</v>
      </c>
      <c r="B10" s="44">
        <f>'C завтраками| Bed and breakfast'!U11*0.9</f>
        <v>11610</v>
      </c>
      <c r="C10" s="44">
        <f>'C завтраками| Bed and breakfast'!V11*0.9</f>
        <v>14760</v>
      </c>
      <c r="D10" s="44">
        <f>'C завтраками| Bed and breakfast'!W11*0.9</f>
        <v>12870</v>
      </c>
      <c r="E10" s="44">
        <f>'C завтраками| Bed and breakfast'!X11*0.9</f>
        <v>13500</v>
      </c>
      <c r="F10" s="44">
        <f>'C завтраками| Bed and breakfast'!Y11*0.9</f>
        <v>16920</v>
      </c>
      <c r="G10" s="44">
        <f>'C завтраками| Bed and breakfast'!Z11*0.9</f>
        <v>13500</v>
      </c>
      <c r="H10" s="44">
        <f>'C завтраками| Bed and breakfast'!AA11*0.9</f>
        <v>13500</v>
      </c>
      <c r="I10" s="44">
        <f>'C завтраками| Bed and breakfast'!AB11*0.9</f>
        <v>13500</v>
      </c>
      <c r="J10" s="44">
        <f>'C завтраками| Bed and breakfast'!AC11*0.9</f>
        <v>15840</v>
      </c>
      <c r="K10" s="44">
        <f>'C завтраками| Bed and breakfast'!AD11*0.9</f>
        <v>14760</v>
      </c>
      <c r="L10" s="44">
        <f>'C завтраками| Bed and breakfast'!AE11*0.9</f>
        <v>15840</v>
      </c>
      <c r="M10" s="44">
        <f>'C завтраками| Bed and breakfast'!AF11*0.9</f>
        <v>14760</v>
      </c>
      <c r="N10" s="44">
        <f>'C завтраками| Bed and breakfast'!AG11*0.9</f>
        <v>14760</v>
      </c>
      <c r="O10" s="44">
        <f>'C завтраками| Bed and breakfast'!AH11*0.9</f>
        <v>13500</v>
      </c>
      <c r="P10" s="44">
        <f>'C завтраками| Bed and breakfast'!AI11*0.9</f>
        <v>14760</v>
      </c>
      <c r="Q10" s="44">
        <f>'C завтраками| Bed and breakfast'!AJ11*0.9</f>
        <v>15840</v>
      </c>
      <c r="R10" s="44">
        <f>'C завтраками| Bed and breakfast'!AK11*0.9</f>
        <v>14760</v>
      </c>
      <c r="S10" s="44">
        <f>'C завтраками| Bed and breakfast'!AL11*0.9</f>
        <v>15840</v>
      </c>
      <c r="T10" s="44">
        <f>'C завтраками| Bed and breakfast'!AM11*0.9</f>
        <v>14760</v>
      </c>
      <c r="U10" s="44">
        <f>'C завтраками| Bed and breakfast'!AN11*0.9</f>
        <v>15840</v>
      </c>
      <c r="V10" s="44">
        <f>'C завтраками| Bed and breakfast'!AO11*0.9</f>
        <v>15840</v>
      </c>
      <c r="W10" s="44">
        <f>'C завтраками| Bed and breakfast'!AP11*0.9</f>
        <v>15840</v>
      </c>
      <c r="X10" s="44">
        <f>'C завтраками| Bed and breakfast'!AQ11*0.9</f>
        <v>14760</v>
      </c>
      <c r="Y10" s="44">
        <f>'C завтраками| Bed and breakfast'!AR11*0.9</f>
        <v>15840</v>
      </c>
      <c r="Z10" s="44">
        <f>'C завтраками| Bed and breakfast'!AS11*0.9</f>
        <v>14760</v>
      </c>
      <c r="AA10" s="44">
        <f>'C завтраками| Bed and breakfast'!AT11*0.9</f>
        <v>15840</v>
      </c>
      <c r="AB10" s="44">
        <f>'C завтраками| Bed and breakfast'!AU11*0.9</f>
        <v>14760</v>
      </c>
      <c r="AC10" s="44">
        <f>'C завтраками| Bed and breakfast'!AV11*0.9</f>
        <v>15840</v>
      </c>
      <c r="AD10" s="44">
        <f>'C завтраками| Bed and breakfast'!AW11*0.9</f>
        <v>14760</v>
      </c>
      <c r="AE10" s="44">
        <f>'C завтраками| Bed and breakfast'!AX11*0.9</f>
        <v>15840</v>
      </c>
      <c r="AF10" s="44">
        <f>'C завтраками| Bed and breakfast'!AY11*0.9</f>
        <v>14760</v>
      </c>
      <c r="AG10" s="44">
        <f>'C завтраками| Bed and breakfast'!AZ11*0.9</f>
        <v>15840</v>
      </c>
      <c r="AH10" s="44">
        <f>'C завтраками| Bed and breakfast'!BA11*0.9</f>
        <v>14760</v>
      </c>
    </row>
    <row r="11" spans="1:34" x14ac:dyDescent="0.2">
      <c r="A11" s="17" t="s">
        <v>151</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row>
    <row r="12" spans="1:34" x14ac:dyDescent="0.2">
      <c r="A12" s="19">
        <v>1</v>
      </c>
      <c r="B12" s="44">
        <f>'C завтраками| Bed and breakfast'!U13*0.9</f>
        <v>10890</v>
      </c>
      <c r="C12" s="44">
        <f>'C завтраками| Bed and breakfast'!V13*0.9</f>
        <v>14040</v>
      </c>
      <c r="D12" s="44">
        <f>'C завтраками| Bed and breakfast'!W13*0.9</f>
        <v>12150</v>
      </c>
      <c r="E12" s="44">
        <f>'C завтраками| Bed and breakfast'!X13*0.9</f>
        <v>12780</v>
      </c>
      <c r="F12" s="44">
        <f>'C завтраками| Bed and breakfast'!Y13*0.9</f>
        <v>16200</v>
      </c>
      <c r="G12" s="44">
        <f>'C завтраками| Bed and breakfast'!Z13*0.9</f>
        <v>12780</v>
      </c>
      <c r="H12" s="44">
        <f>'C завтраками| Bed and breakfast'!AA13*0.9</f>
        <v>12780</v>
      </c>
      <c r="I12" s="44">
        <f>'C завтраками| Bed and breakfast'!AB13*0.9</f>
        <v>12780</v>
      </c>
      <c r="J12" s="44">
        <f>'C завтраками| Bed and breakfast'!AC13*0.9</f>
        <v>15120</v>
      </c>
      <c r="K12" s="44">
        <f>'C завтраками| Bed and breakfast'!AD13*0.9</f>
        <v>14040</v>
      </c>
      <c r="L12" s="44">
        <f>'C завтраками| Bed and breakfast'!AE13*0.9</f>
        <v>15120</v>
      </c>
      <c r="M12" s="44">
        <f>'C завтраками| Bed and breakfast'!AF13*0.9</f>
        <v>14040</v>
      </c>
      <c r="N12" s="44">
        <f>'C завтраками| Bed and breakfast'!AG13*0.9</f>
        <v>14040</v>
      </c>
      <c r="O12" s="44">
        <f>'C завтраками| Bed and breakfast'!AH13*0.9</f>
        <v>12780</v>
      </c>
      <c r="P12" s="44">
        <f>'C завтраками| Bed and breakfast'!AI13*0.9</f>
        <v>14040</v>
      </c>
      <c r="Q12" s="44">
        <f>'C завтраками| Bed and breakfast'!AJ13*0.9</f>
        <v>15120</v>
      </c>
      <c r="R12" s="44">
        <f>'C завтраками| Bed and breakfast'!AK13*0.9</f>
        <v>14040</v>
      </c>
      <c r="S12" s="44">
        <f>'C завтраками| Bed and breakfast'!AL13*0.9</f>
        <v>15120</v>
      </c>
      <c r="T12" s="44">
        <f>'C завтраками| Bed and breakfast'!AM13*0.9</f>
        <v>14040</v>
      </c>
      <c r="U12" s="44">
        <f>'C завтраками| Bed and breakfast'!AN13*0.9</f>
        <v>15120</v>
      </c>
      <c r="V12" s="44">
        <f>'C завтраками| Bed and breakfast'!AO13*0.9</f>
        <v>15120</v>
      </c>
      <c r="W12" s="44">
        <f>'C завтраками| Bed and breakfast'!AP13*0.9</f>
        <v>15120</v>
      </c>
      <c r="X12" s="44">
        <f>'C завтраками| Bed and breakfast'!AQ13*0.9</f>
        <v>14040</v>
      </c>
      <c r="Y12" s="44">
        <f>'C завтраками| Bed and breakfast'!AR13*0.9</f>
        <v>15120</v>
      </c>
      <c r="Z12" s="44">
        <f>'C завтраками| Bed and breakfast'!AS13*0.9</f>
        <v>14040</v>
      </c>
      <c r="AA12" s="44">
        <f>'C завтраками| Bed and breakfast'!AT13*0.9</f>
        <v>15120</v>
      </c>
      <c r="AB12" s="44">
        <f>'C завтраками| Bed and breakfast'!AU13*0.9</f>
        <v>14040</v>
      </c>
      <c r="AC12" s="44">
        <f>'C завтраками| Bed and breakfast'!AV13*0.9</f>
        <v>15120</v>
      </c>
      <c r="AD12" s="44">
        <f>'C завтраками| Bed and breakfast'!AW13*0.9</f>
        <v>14040</v>
      </c>
      <c r="AE12" s="44">
        <f>'C завтраками| Bed and breakfast'!AX13*0.9</f>
        <v>15120</v>
      </c>
      <c r="AF12" s="44">
        <f>'C завтраками| Bed and breakfast'!AY13*0.9</f>
        <v>14040</v>
      </c>
      <c r="AG12" s="44">
        <f>'C завтраками| Bed and breakfast'!AZ13*0.9</f>
        <v>15120</v>
      </c>
      <c r="AH12" s="44">
        <f>'C завтраками| Bed and breakfast'!BA13*0.9</f>
        <v>14040</v>
      </c>
    </row>
    <row r="13" spans="1:34" x14ac:dyDescent="0.2">
      <c r="A13" s="19">
        <v>2</v>
      </c>
      <c r="B13" s="44">
        <f>'C завтраками| Bed and breakfast'!U14*0.9</f>
        <v>12510</v>
      </c>
      <c r="C13" s="44">
        <f>'C завтраками| Bed and breakfast'!V14*0.9</f>
        <v>15660</v>
      </c>
      <c r="D13" s="44">
        <f>'C завтраками| Bed and breakfast'!W14*0.9</f>
        <v>13770</v>
      </c>
      <c r="E13" s="44">
        <f>'C завтраками| Bed and breakfast'!X14*0.9</f>
        <v>14400</v>
      </c>
      <c r="F13" s="44">
        <f>'C завтраками| Bed and breakfast'!Y14*0.9</f>
        <v>17820</v>
      </c>
      <c r="G13" s="44">
        <f>'C завтраками| Bed and breakfast'!Z14*0.9</f>
        <v>14400</v>
      </c>
      <c r="H13" s="44">
        <f>'C завтраками| Bed and breakfast'!AA14*0.9</f>
        <v>14400</v>
      </c>
      <c r="I13" s="44">
        <f>'C завтраками| Bed and breakfast'!AB14*0.9</f>
        <v>14400</v>
      </c>
      <c r="J13" s="44">
        <f>'C завтраками| Bed and breakfast'!AC14*0.9</f>
        <v>16740</v>
      </c>
      <c r="K13" s="44">
        <f>'C завтраками| Bed and breakfast'!AD14*0.9</f>
        <v>15660</v>
      </c>
      <c r="L13" s="44">
        <f>'C завтраками| Bed and breakfast'!AE14*0.9</f>
        <v>16740</v>
      </c>
      <c r="M13" s="44">
        <f>'C завтраками| Bed and breakfast'!AF14*0.9</f>
        <v>15660</v>
      </c>
      <c r="N13" s="44">
        <f>'C завтраками| Bed and breakfast'!AG14*0.9</f>
        <v>15660</v>
      </c>
      <c r="O13" s="44">
        <f>'C завтраками| Bed and breakfast'!AH14*0.9</f>
        <v>14400</v>
      </c>
      <c r="P13" s="44">
        <f>'C завтраками| Bed and breakfast'!AI14*0.9</f>
        <v>15660</v>
      </c>
      <c r="Q13" s="44">
        <f>'C завтраками| Bed and breakfast'!AJ14*0.9</f>
        <v>16740</v>
      </c>
      <c r="R13" s="44">
        <f>'C завтраками| Bed and breakfast'!AK14*0.9</f>
        <v>15660</v>
      </c>
      <c r="S13" s="44">
        <f>'C завтраками| Bed and breakfast'!AL14*0.9</f>
        <v>16740</v>
      </c>
      <c r="T13" s="44">
        <f>'C завтраками| Bed and breakfast'!AM14*0.9</f>
        <v>15660</v>
      </c>
      <c r="U13" s="44">
        <f>'C завтраками| Bed and breakfast'!AN14*0.9</f>
        <v>16740</v>
      </c>
      <c r="V13" s="44">
        <f>'C завтраками| Bed and breakfast'!AO14*0.9</f>
        <v>16740</v>
      </c>
      <c r="W13" s="44">
        <f>'C завтраками| Bed and breakfast'!AP14*0.9</f>
        <v>16740</v>
      </c>
      <c r="X13" s="44">
        <f>'C завтраками| Bed and breakfast'!AQ14*0.9</f>
        <v>15660</v>
      </c>
      <c r="Y13" s="44">
        <f>'C завтраками| Bed and breakfast'!AR14*0.9</f>
        <v>16740</v>
      </c>
      <c r="Z13" s="44">
        <f>'C завтраками| Bed and breakfast'!AS14*0.9</f>
        <v>15660</v>
      </c>
      <c r="AA13" s="44">
        <f>'C завтраками| Bed and breakfast'!AT14*0.9</f>
        <v>16740</v>
      </c>
      <c r="AB13" s="44">
        <f>'C завтраками| Bed and breakfast'!AU14*0.9</f>
        <v>15660</v>
      </c>
      <c r="AC13" s="44">
        <f>'C завтраками| Bed and breakfast'!AV14*0.9</f>
        <v>16740</v>
      </c>
      <c r="AD13" s="44">
        <f>'C завтраками| Bed and breakfast'!AW14*0.9</f>
        <v>15660</v>
      </c>
      <c r="AE13" s="44">
        <f>'C завтраками| Bed and breakfast'!AX14*0.9</f>
        <v>16740</v>
      </c>
      <c r="AF13" s="44">
        <f>'C завтраками| Bed and breakfast'!AY14*0.9</f>
        <v>15660</v>
      </c>
      <c r="AG13" s="44">
        <f>'C завтраками| Bed and breakfast'!AZ14*0.9</f>
        <v>16740</v>
      </c>
      <c r="AH13" s="44">
        <f>'C завтраками| Bed and breakfast'!BA14*0.9</f>
        <v>15660</v>
      </c>
    </row>
    <row r="14" spans="1:34" x14ac:dyDescent="0.2">
      <c r="A14" s="17" t="s">
        <v>4</v>
      </c>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row>
    <row r="15" spans="1:34" x14ac:dyDescent="0.2">
      <c r="A15" s="19">
        <v>1</v>
      </c>
      <c r="B15" s="44">
        <f>'C завтраками| Bed and breakfast'!U16*0.9</f>
        <v>11790</v>
      </c>
      <c r="C15" s="44">
        <f>'C завтраками| Bed and breakfast'!V16*0.9</f>
        <v>14940</v>
      </c>
      <c r="D15" s="44">
        <f>'C завтраками| Bed and breakfast'!W16*0.9</f>
        <v>13050</v>
      </c>
      <c r="E15" s="44">
        <f>'C завтраками| Bed and breakfast'!X16*0.9</f>
        <v>13680</v>
      </c>
      <c r="F15" s="44">
        <f>'C завтраками| Bed and breakfast'!Y16*0.9</f>
        <v>17100</v>
      </c>
      <c r="G15" s="44">
        <f>'C завтраками| Bed and breakfast'!Z16*0.9</f>
        <v>13680</v>
      </c>
      <c r="H15" s="44">
        <f>'C завтраками| Bed and breakfast'!AA16*0.9</f>
        <v>13680</v>
      </c>
      <c r="I15" s="44">
        <f>'C завтраками| Bed and breakfast'!AB16*0.9</f>
        <v>13680</v>
      </c>
      <c r="J15" s="44">
        <f>'C завтраками| Bed and breakfast'!AC16*0.9</f>
        <v>16020</v>
      </c>
      <c r="K15" s="44">
        <f>'C завтраками| Bed and breakfast'!AD16*0.9</f>
        <v>14940</v>
      </c>
      <c r="L15" s="44">
        <f>'C завтраками| Bed and breakfast'!AE16*0.9</f>
        <v>16020</v>
      </c>
      <c r="M15" s="44">
        <f>'C завтраками| Bed and breakfast'!AF16*0.9</f>
        <v>14940</v>
      </c>
      <c r="N15" s="44">
        <f>'C завтраками| Bed and breakfast'!AG16*0.9</f>
        <v>14940</v>
      </c>
      <c r="O15" s="44">
        <f>'C завтраками| Bed and breakfast'!AH16*0.9</f>
        <v>13680</v>
      </c>
      <c r="P15" s="44">
        <f>'C завтраками| Bed and breakfast'!AI16*0.9</f>
        <v>14940</v>
      </c>
      <c r="Q15" s="44">
        <f>'C завтраками| Bed and breakfast'!AJ16*0.9</f>
        <v>16020</v>
      </c>
      <c r="R15" s="44">
        <f>'C завтраками| Bed and breakfast'!AK16*0.9</f>
        <v>14940</v>
      </c>
      <c r="S15" s="44">
        <f>'C завтраками| Bed and breakfast'!AL16*0.9</f>
        <v>16020</v>
      </c>
      <c r="T15" s="44">
        <f>'C завтраками| Bed and breakfast'!AM16*0.9</f>
        <v>14940</v>
      </c>
      <c r="U15" s="44">
        <f>'C завтраками| Bed and breakfast'!AN16*0.9</f>
        <v>16020</v>
      </c>
      <c r="V15" s="44">
        <f>'C завтраками| Bed and breakfast'!AO16*0.9</f>
        <v>16020</v>
      </c>
      <c r="W15" s="44">
        <f>'C завтраками| Bed and breakfast'!AP16*0.9</f>
        <v>16020</v>
      </c>
      <c r="X15" s="44">
        <f>'C завтраками| Bed and breakfast'!AQ16*0.9</f>
        <v>14940</v>
      </c>
      <c r="Y15" s="44">
        <f>'C завтраками| Bed and breakfast'!AR16*0.9</f>
        <v>16020</v>
      </c>
      <c r="Z15" s="44">
        <f>'C завтраками| Bed and breakfast'!AS16*0.9</f>
        <v>14940</v>
      </c>
      <c r="AA15" s="44">
        <f>'C завтраками| Bed and breakfast'!AT16*0.9</f>
        <v>16020</v>
      </c>
      <c r="AB15" s="44">
        <f>'C завтраками| Bed and breakfast'!AU16*0.9</f>
        <v>14940</v>
      </c>
      <c r="AC15" s="44">
        <f>'C завтраками| Bed and breakfast'!AV16*0.9</f>
        <v>16020</v>
      </c>
      <c r="AD15" s="44">
        <f>'C завтраками| Bed and breakfast'!AW16*0.9</f>
        <v>14940</v>
      </c>
      <c r="AE15" s="44">
        <f>'C завтраками| Bed and breakfast'!AX16*0.9</f>
        <v>16020</v>
      </c>
      <c r="AF15" s="44">
        <f>'C завтраками| Bed and breakfast'!AY16*0.9</f>
        <v>14940</v>
      </c>
      <c r="AG15" s="44">
        <f>'C завтраками| Bed and breakfast'!AZ16*0.9</f>
        <v>16020</v>
      </c>
      <c r="AH15" s="44">
        <f>'C завтраками| Bed and breakfast'!BA16*0.9</f>
        <v>14940</v>
      </c>
    </row>
    <row r="16" spans="1:34" x14ac:dyDescent="0.2">
      <c r="A16" s="19">
        <v>2</v>
      </c>
      <c r="B16" s="44">
        <f>'C завтраками| Bed and breakfast'!U17*0.9</f>
        <v>13410</v>
      </c>
      <c r="C16" s="44">
        <f>'C завтраками| Bed and breakfast'!V17*0.9</f>
        <v>16560</v>
      </c>
      <c r="D16" s="44">
        <f>'C завтраками| Bed and breakfast'!W17*0.9</f>
        <v>14670</v>
      </c>
      <c r="E16" s="44">
        <f>'C завтраками| Bed and breakfast'!X17*0.9</f>
        <v>15300</v>
      </c>
      <c r="F16" s="44">
        <f>'C завтраками| Bed and breakfast'!Y17*0.9</f>
        <v>18720</v>
      </c>
      <c r="G16" s="44">
        <f>'C завтраками| Bed and breakfast'!Z17*0.9</f>
        <v>15300</v>
      </c>
      <c r="H16" s="44">
        <f>'C завтраками| Bed and breakfast'!AA17*0.9</f>
        <v>15300</v>
      </c>
      <c r="I16" s="44">
        <f>'C завтраками| Bed and breakfast'!AB17*0.9</f>
        <v>15300</v>
      </c>
      <c r="J16" s="44">
        <f>'C завтраками| Bed and breakfast'!AC17*0.9</f>
        <v>17640</v>
      </c>
      <c r="K16" s="44">
        <f>'C завтраками| Bed and breakfast'!AD17*0.9</f>
        <v>16560</v>
      </c>
      <c r="L16" s="44">
        <f>'C завтраками| Bed and breakfast'!AE17*0.9</f>
        <v>17640</v>
      </c>
      <c r="M16" s="44">
        <f>'C завтраками| Bed and breakfast'!AF17*0.9</f>
        <v>16560</v>
      </c>
      <c r="N16" s="44">
        <f>'C завтраками| Bed and breakfast'!AG17*0.9</f>
        <v>16560</v>
      </c>
      <c r="O16" s="44">
        <f>'C завтраками| Bed and breakfast'!AH17*0.9</f>
        <v>15300</v>
      </c>
      <c r="P16" s="44">
        <f>'C завтраками| Bed and breakfast'!AI17*0.9</f>
        <v>16560</v>
      </c>
      <c r="Q16" s="44">
        <f>'C завтраками| Bed and breakfast'!AJ17*0.9</f>
        <v>17640</v>
      </c>
      <c r="R16" s="44">
        <f>'C завтраками| Bed and breakfast'!AK17*0.9</f>
        <v>16560</v>
      </c>
      <c r="S16" s="44">
        <f>'C завтраками| Bed and breakfast'!AL17*0.9</f>
        <v>17640</v>
      </c>
      <c r="T16" s="44">
        <f>'C завтраками| Bed and breakfast'!AM17*0.9</f>
        <v>16560</v>
      </c>
      <c r="U16" s="44">
        <f>'C завтраками| Bed and breakfast'!AN17*0.9</f>
        <v>17640</v>
      </c>
      <c r="V16" s="44">
        <f>'C завтраками| Bed and breakfast'!AO17*0.9</f>
        <v>17640</v>
      </c>
      <c r="W16" s="44">
        <f>'C завтраками| Bed and breakfast'!AP17*0.9</f>
        <v>17640</v>
      </c>
      <c r="X16" s="44">
        <f>'C завтраками| Bed and breakfast'!AQ17*0.9</f>
        <v>16560</v>
      </c>
      <c r="Y16" s="44">
        <f>'C завтраками| Bed and breakfast'!AR17*0.9</f>
        <v>17640</v>
      </c>
      <c r="Z16" s="44">
        <f>'C завтраками| Bed and breakfast'!AS17*0.9</f>
        <v>16560</v>
      </c>
      <c r="AA16" s="44">
        <f>'C завтраками| Bed and breakfast'!AT17*0.9</f>
        <v>17640</v>
      </c>
      <c r="AB16" s="44">
        <f>'C завтраками| Bed and breakfast'!AU17*0.9</f>
        <v>16560</v>
      </c>
      <c r="AC16" s="44">
        <f>'C завтраками| Bed and breakfast'!AV17*0.9</f>
        <v>17640</v>
      </c>
      <c r="AD16" s="44">
        <f>'C завтраками| Bed and breakfast'!AW17*0.9</f>
        <v>16560</v>
      </c>
      <c r="AE16" s="44">
        <f>'C завтраками| Bed and breakfast'!AX17*0.9</f>
        <v>17640</v>
      </c>
      <c r="AF16" s="44">
        <f>'C завтраками| Bed and breakfast'!AY17*0.9</f>
        <v>16560</v>
      </c>
      <c r="AG16" s="44">
        <f>'C завтраками| Bed and breakfast'!AZ17*0.9</f>
        <v>17640</v>
      </c>
      <c r="AH16" s="44">
        <f>'C завтраками| Bed and breakfast'!BA17*0.9</f>
        <v>16560</v>
      </c>
    </row>
    <row r="17" spans="1:34" x14ac:dyDescent="0.2">
      <c r="A17" s="17" t="s">
        <v>152</v>
      </c>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row>
    <row r="18" spans="1:34" x14ac:dyDescent="0.2">
      <c r="A18" s="19">
        <v>1</v>
      </c>
      <c r="B18" s="44">
        <f>'C завтраками| Bed and breakfast'!U19*0.9</f>
        <v>12690</v>
      </c>
      <c r="C18" s="44">
        <f>'C завтраками| Bed and breakfast'!V19*0.9</f>
        <v>15840</v>
      </c>
      <c r="D18" s="44">
        <f>'C завтраками| Bed and breakfast'!W19*0.9</f>
        <v>13950</v>
      </c>
      <c r="E18" s="44">
        <f>'C завтраками| Bed and breakfast'!X19*0.9</f>
        <v>14580</v>
      </c>
      <c r="F18" s="44">
        <f>'C завтраками| Bed and breakfast'!Y19*0.9</f>
        <v>18000</v>
      </c>
      <c r="G18" s="44">
        <f>'C завтраками| Bed and breakfast'!Z19*0.9</f>
        <v>14580</v>
      </c>
      <c r="H18" s="44">
        <f>'C завтраками| Bed and breakfast'!AA19*0.9</f>
        <v>14580</v>
      </c>
      <c r="I18" s="44">
        <f>'C завтраками| Bed and breakfast'!AB19*0.9</f>
        <v>14580</v>
      </c>
      <c r="J18" s="44">
        <f>'C завтраками| Bed and breakfast'!AC19*0.9</f>
        <v>16920</v>
      </c>
      <c r="K18" s="44">
        <f>'C завтраками| Bed and breakfast'!AD19*0.9</f>
        <v>15840</v>
      </c>
      <c r="L18" s="44">
        <f>'C завтраками| Bed and breakfast'!AE19*0.9</f>
        <v>16920</v>
      </c>
      <c r="M18" s="44">
        <f>'C завтраками| Bed and breakfast'!AF19*0.9</f>
        <v>15840</v>
      </c>
      <c r="N18" s="44">
        <f>'C завтраками| Bed and breakfast'!AG19*0.9</f>
        <v>15840</v>
      </c>
      <c r="O18" s="44">
        <f>'C завтраками| Bed and breakfast'!AH19*0.9</f>
        <v>14580</v>
      </c>
      <c r="P18" s="44">
        <f>'C завтраками| Bed and breakfast'!AI19*0.9</f>
        <v>15840</v>
      </c>
      <c r="Q18" s="44">
        <f>'C завтраками| Bed and breakfast'!AJ19*0.9</f>
        <v>16920</v>
      </c>
      <c r="R18" s="44">
        <f>'C завтраками| Bed and breakfast'!AK19*0.9</f>
        <v>15840</v>
      </c>
      <c r="S18" s="44">
        <f>'C завтраками| Bed and breakfast'!AL19*0.9</f>
        <v>16920</v>
      </c>
      <c r="T18" s="44">
        <f>'C завтраками| Bed and breakfast'!AM19*0.9</f>
        <v>15840</v>
      </c>
      <c r="U18" s="44">
        <f>'C завтраками| Bed and breakfast'!AN19*0.9</f>
        <v>16920</v>
      </c>
      <c r="V18" s="44">
        <f>'C завтраками| Bed and breakfast'!AO19*0.9</f>
        <v>16920</v>
      </c>
      <c r="W18" s="44">
        <f>'C завтраками| Bed and breakfast'!AP19*0.9</f>
        <v>16920</v>
      </c>
      <c r="X18" s="44">
        <f>'C завтраками| Bed and breakfast'!AQ19*0.9</f>
        <v>15840</v>
      </c>
      <c r="Y18" s="44">
        <f>'C завтраками| Bed and breakfast'!AR19*0.9</f>
        <v>16920</v>
      </c>
      <c r="Z18" s="44">
        <f>'C завтраками| Bed and breakfast'!AS19*0.9</f>
        <v>15840</v>
      </c>
      <c r="AA18" s="44">
        <f>'C завтраками| Bed and breakfast'!AT19*0.9</f>
        <v>16920</v>
      </c>
      <c r="AB18" s="44">
        <f>'C завтраками| Bed and breakfast'!AU19*0.9</f>
        <v>15840</v>
      </c>
      <c r="AC18" s="44">
        <f>'C завтраками| Bed and breakfast'!AV19*0.9</f>
        <v>16920</v>
      </c>
      <c r="AD18" s="44">
        <f>'C завтраками| Bed and breakfast'!AW19*0.9</f>
        <v>15840</v>
      </c>
      <c r="AE18" s="44">
        <f>'C завтраками| Bed and breakfast'!AX19*0.9</f>
        <v>16920</v>
      </c>
      <c r="AF18" s="44">
        <f>'C завтраками| Bed and breakfast'!AY19*0.9</f>
        <v>15840</v>
      </c>
      <c r="AG18" s="44">
        <f>'C завтраками| Bed and breakfast'!AZ19*0.9</f>
        <v>16920</v>
      </c>
      <c r="AH18" s="44">
        <f>'C завтраками| Bed and breakfast'!BA19*0.9</f>
        <v>15840</v>
      </c>
    </row>
    <row r="19" spans="1:34" x14ac:dyDescent="0.2">
      <c r="A19" s="19">
        <v>2</v>
      </c>
      <c r="B19" s="44">
        <f>'C завтраками| Bed and breakfast'!U20*0.9</f>
        <v>14310</v>
      </c>
      <c r="C19" s="44">
        <f>'C завтраками| Bed and breakfast'!V20*0.9</f>
        <v>17460</v>
      </c>
      <c r="D19" s="44">
        <f>'C завтраками| Bed and breakfast'!W20*0.9</f>
        <v>15570</v>
      </c>
      <c r="E19" s="44">
        <f>'C завтраками| Bed and breakfast'!X20*0.9</f>
        <v>16200</v>
      </c>
      <c r="F19" s="44">
        <f>'C завтраками| Bed and breakfast'!Y20*0.9</f>
        <v>19620</v>
      </c>
      <c r="G19" s="44">
        <f>'C завтраками| Bed and breakfast'!Z20*0.9</f>
        <v>16200</v>
      </c>
      <c r="H19" s="44">
        <f>'C завтраками| Bed and breakfast'!AA20*0.9</f>
        <v>16200</v>
      </c>
      <c r="I19" s="44">
        <f>'C завтраками| Bed and breakfast'!AB20*0.9</f>
        <v>16200</v>
      </c>
      <c r="J19" s="44">
        <f>'C завтраками| Bed and breakfast'!AC20*0.9</f>
        <v>18540</v>
      </c>
      <c r="K19" s="44">
        <f>'C завтраками| Bed and breakfast'!AD20*0.9</f>
        <v>17460</v>
      </c>
      <c r="L19" s="44">
        <f>'C завтраками| Bed and breakfast'!AE20*0.9</f>
        <v>18540</v>
      </c>
      <c r="M19" s="44">
        <f>'C завтраками| Bed and breakfast'!AF20*0.9</f>
        <v>17460</v>
      </c>
      <c r="N19" s="44">
        <f>'C завтраками| Bed and breakfast'!AG20*0.9</f>
        <v>17460</v>
      </c>
      <c r="O19" s="44">
        <f>'C завтраками| Bed and breakfast'!AH20*0.9</f>
        <v>16200</v>
      </c>
      <c r="P19" s="44">
        <f>'C завтраками| Bed and breakfast'!AI20*0.9</f>
        <v>17460</v>
      </c>
      <c r="Q19" s="44">
        <f>'C завтраками| Bed and breakfast'!AJ20*0.9</f>
        <v>18540</v>
      </c>
      <c r="R19" s="44">
        <f>'C завтраками| Bed and breakfast'!AK20*0.9</f>
        <v>17460</v>
      </c>
      <c r="S19" s="44">
        <f>'C завтраками| Bed and breakfast'!AL20*0.9</f>
        <v>18540</v>
      </c>
      <c r="T19" s="44">
        <f>'C завтраками| Bed and breakfast'!AM20*0.9</f>
        <v>17460</v>
      </c>
      <c r="U19" s="44">
        <f>'C завтраками| Bed and breakfast'!AN20*0.9</f>
        <v>18540</v>
      </c>
      <c r="V19" s="44">
        <f>'C завтраками| Bed and breakfast'!AO20*0.9</f>
        <v>18540</v>
      </c>
      <c r="W19" s="44">
        <f>'C завтраками| Bed and breakfast'!AP20*0.9</f>
        <v>18540</v>
      </c>
      <c r="X19" s="44">
        <f>'C завтраками| Bed and breakfast'!AQ20*0.9</f>
        <v>17460</v>
      </c>
      <c r="Y19" s="44">
        <f>'C завтраками| Bed and breakfast'!AR20*0.9</f>
        <v>18540</v>
      </c>
      <c r="Z19" s="44">
        <f>'C завтраками| Bed and breakfast'!AS20*0.9</f>
        <v>17460</v>
      </c>
      <c r="AA19" s="44">
        <f>'C завтраками| Bed and breakfast'!AT20*0.9</f>
        <v>18540</v>
      </c>
      <c r="AB19" s="44">
        <f>'C завтраками| Bed and breakfast'!AU20*0.9</f>
        <v>17460</v>
      </c>
      <c r="AC19" s="44">
        <f>'C завтраками| Bed and breakfast'!AV20*0.9</f>
        <v>18540</v>
      </c>
      <c r="AD19" s="44">
        <f>'C завтраками| Bed and breakfast'!AW20*0.9</f>
        <v>17460</v>
      </c>
      <c r="AE19" s="44">
        <f>'C завтраками| Bed and breakfast'!AX20*0.9</f>
        <v>18540</v>
      </c>
      <c r="AF19" s="44">
        <f>'C завтраками| Bed and breakfast'!AY20*0.9</f>
        <v>17460</v>
      </c>
      <c r="AG19" s="44">
        <f>'C завтраками| Bed and breakfast'!AZ20*0.9</f>
        <v>18540</v>
      </c>
      <c r="AH19" s="44">
        <f>'C завтраками| Bed and breakfast'!BA20*0.9</f>
        <v>17460</v>
      </c>
    </row>
    <row r="20" spans="1:34" x14ac:dyDescent="0.2">
      <c r="A20" s="17" t="s">
        <v>5</v>
      </c>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row>
    <row r="21" spans="1:34" x14ac:dyDescent="0.2">
      <c r="A21" s="19">
        <v>1</v>
      </c>
      <c r="B21" s="44">
        <f>'C завтраками| Bed and breakfast'!U22*0.9</f>
        <v>18090</v>
      </c>
      <c r="C21" s="44">
        <f>'C завтраками| Bed and breakfast'!V22*0.9</f>
        <v>21240</v>
      </c>
      <c r="D21" s="44">
        <f>'C завтраками| Bed and breakfast'!W22*0.9</f>
        <v>19350</v>
      </c>
      <c r="E21" s="44">
        <f>'C завтраками| Bed and breakfast'!X22*0.9</f>
        <v>19980</v>
      </c>
      <c r="F21" s="44">
        <f>'C завтраками| Bed and breakfast'!Y22*0.9</f>
        <v>23400</v>
      </c>
      <c r="G21" s="44">
        <f>'C завтраками| Bed and breakfast'!Z22*0.9</f>
        <v>19980</v>
      </c>
      <c r="H21" s="44">
        <f>'C завтраками| Bed and breakfast'!AA22*0.9</f>
        <v>19980</v>
      </c>
      <c r="I21" s="44">
        <f>'C завтраками| Bed and breakfast'!AB22*0.9</f>
        <v>19980</v>
      </c>
      <c r="J21" s="44">
        <f>'C завтраками| Bed and breakfast'!AC22*0.9</f>
        <v>22320</v>
      </c>
      <c r="K21" s="44">
        <f>'C завтраками| Bed and breakfast'!AD22*0.9</f>
        <v>21240</v>
      </c>
      <c r="L21" s="44">
        <f>'C завтраками| Bed and breakfast'!AE22*0.9</f>
        <v>22320</v>
      </c>
      <c r="M21" s="44">
        <f>'C завтраками| Bed and breakfast'!AF22*0.9</f>
        <v>21240</v>
      </c>
      <c r="N21" s="44">
        <f>'C завтраками| Bed and breakfast'!AG22*0.9</f>
        <v>21240</v>
      </c>
      <c r="O21" s="44">
        <f>'C завтраками| Bed and breakfast'!AH22*0.9</f>
        <v>19980</v>
      </c>
      <c r="P21" s="44">
        <f>'C завтраками| Bed and breakfast'!AI22*0.9</f>
        <v>21240</v>
      </c>
      <c r="Q21" s="44">
        <f>'C завтраками| Bed and breakfast'!AJ22*0.9</f>
        <v>22320</v>
      </c>
      <c r="R21" s="44">
        <f>'C завтраками| Bed and breakfast'!AK22*0.9</f>
        <v>21240</v>
      </c>
      <c r="S21" s="44">
        <f>'C завтраками| Bed and breakfast'!AL22*0.9</f>
        <v>22320</v>
      </c>
      <c r="T21" s="44">
        <f>'C завтраками| Bed and breakfast'!AM22*0.9</f>
        <v>21240</v>
      </c>
      <c r="U21" s="44">
        <f>'C завтраками| Bed and breakfast'!AN22*0.9</f>
        <v>22320</v>
      </c>
      <c r="V21" s="44">
        <f>'C завтраками| Bed and breakfast'!AO22*0.9</f>
        <v>22320</v>
      </c>
      <c r="W21" s="44">
        <f>'C завтраками| Bed and breakfast'!AP22*0.9</f>
        <v>22320</v>
      </c>
      <c r="X21" s="44">
        <f>'C завтраками| Bed and breakfast'!AQ22*0.9</f>
        <v>21240</v>
      </c>
      <c r="Y21" s="44">
        <f>'C завтраками| Bed and breakfast'!AR22*0.9</f>
        <v>22320</v>
      </c>
      <c r="Z21" s="44">
        <f>'C завтраками| Bed and breakfast'!AS22*0.9</f>
        <v>21240</v>
      </c>
      <c r="AA21" s="44">
        <f>'C завтраками| Bed and breakfast'!AT22*0.9</f>
        <v>22320</v>
      </c>
      <c r="AB21" s="44">
        <f>'C завтраками| Bed and breakfast'!AU22*0.9</f>
        <v>21240</v>
      </c>
      <c r="AC21" s="44">
        <f>'C завтраками| Bed and breakfast'!AV22*0.9</f>
        <v>22320</v>
      </c>
      <c r="AD21" s="44">
        <f>'C завтраками| Bed and breakfast'!AW22*0.9</f>
        <v>21240</v>
      </c>
      <c r="AE21" s="44">
        <f>'C завтраками| Bed and breakfast'!AX22*0.9</f>
        <v>22320</v>
      </c>
      <c r="AF21" s="44">
        <f>'C завтраками| Bed and breakfast'!AY22*0.9</f>
        <v>21240</v>
      </c>
      <c r="AG21" s="44">
        <f>'C завтраками| Bed and breakfast'!AZ22*0.9</f>
        <v>22320</v>
      </c>
      <c r="AH21" s="44">
        <f>'C завтраками| Bed and breakfast'!BA22*0.9</f>
        <v>21240</v>
      </c>
    </row>
    <row r="22" spans="1:34" x14ac:dyDescent="0.2">
      <c r="A22" s="19">
        <v>2</v>
      </c>
      <c r="B22" s="44">
        <f>'C завтраками| Bed and breakfast'!U23*0.9</f>
        <v>19710</v>
      </c>
      <c r="C22" s="44">
        <f>'C завтраками| Bed and breakfast'!V23*0.9</f>
        <v>22860</v>
      </c>
      <c r="D22" s="44">
        <f>'C завтраками| Bed and breakfast'!W23*0.9</f>
        <v>20970</v>
      </c>
      <c r="E22" s="44">
        <f>'C завтраками| Bed and breakfast'!X23*0.9</f>
        <v>21600</v>
      </c>
      <c r="F22" s="44">
        <f>'C завтраками| Bed and breakfast'!Y23*0.9</f>
        <v>25020</v>
      </c>
      <c r="G22" s="44">
        <f>'C завтраками| Bed and breakfast'!Z23*0.9</f>
        <v>21600</v>
      </c>
      <c r="H22" s="44">
        <f>'C завтраками| Bed and breakfast'!AA23*0.9</f>
        <v>21600</v>
      </c>
      <c r="I22" s="44">
        <f>'C завтраками| Bed and breakfast'!AB23*0.9</f>
        <v>21600</v>
      </c>
      <c r="J22" s="44">
        <f>'C завтраками| Bed and breakfast'!AC23*0.9</f>
        <v>23940</v>
      </c>
      <c r="K22" s="44">
        <f>'C завтраками| Bed and breakfast'!AD23*0.9</f>
        <v>22860</v>
      </c>
      <c r="L22" s="44">
        <f>'C завтраками| Bed and breakfast'!AE23*0.9</f>
        <v>23940</v>
      </c>
      <c r="M22" s="44">
        <f>'C завтраками| Bed and breakfast'!AF23*0.9</f>
        <v>22860</v>
      </c>
      <c r="N22" s="44">
        <f>'C завтраками| Bed and breakfast'!AG23*0.9</f>
        <v>22860</v>
      </c>
      <c r="O22" s="44">
        <f>'C завтраками| Bed and breakfast'!AH23*0.9</f>
        <v>21600</v>
      </c>
      <c r="P22" s="44">
        <f>'C завтраками| Bed and breakfast'!AI23*0.9</f>
        <v>22860</v>
      </c>
      <c r="Q22" s="44">
        <f>'C завтраками| Bed and breakfast'!AJ23*0.9</f>
        <v>23940</v>
      </c>
      <c r="R22" s="44">
        <f>'C завтраками| Bed and breakfast'!AK23*0.9</f>
        <v>22860</v>
      </c>
      <c r="S22" s="44">
        <f>'C завтраками| Bed and breakfast'!AL23*0.9</f>
        <v>23940</v>
      </c>
      <c r="T22" s="44">
        <f>'C завтраками| Bed and breakfast'!AM23*0.9</f>
        <v>22860</v>
      </c>
      <c r="U22" s="44">
        <f>'C завтраками| Bed and breakfast'!AN23*0.9</f>
        <v>23940</v>
      </c>
      <c r="V22" s="44">
        <f>'C завтраками| Bed and breakfast'!AO23*0.9</f>
        <v>23940</v>
      </c>
      <c r="W22" s="44">
        <f>'C завтраками| Bed and breakfast'!AP23*0.9</f>
        <v>23940</v>
      </c>
      <c r="X22" s="44">
        <f>'C завтраками| Bed and breakfast'!AQ23*0.9</f>
        <v>22860</v>
      </c>
      <c r="Y22" s="44">
        <f>'C завтраками| Bed and breakfast'!AR23*0.9</f>
        <v>23940</v>
      </c>
      <c r="Z22" s="44">
        <f>'C завтраками| Bed and breakfast'!AS23*0.9</f>
        <v>22860</v>
      </c>
      <c r="AA22" s="44">
        <f>'C завтраками| Bed and breakfast'!AT23*0.9</f>
        <v>23940</v>
      </c>
      <c r="AB22" s="44">
        <f>'C завтраками| Bed and breakfast'!AU23*0.9</f>
        <v>22860</v>
      </c>
      <c r="AC22" s="44">
        <f>'C завтраками| Bed and breakfast'!AV23*0.9</f>
        <v>23940</v>
      </c>
      <c r="AD22" s="44">
        <f>'C завтраками| Bed and breakfast'!AW23*0.9</f>
        <v>22860</v>
      </c>
      <c r="AE22" s="44">
        <f>'C завтраками| Bed and breakfast'!AX23*0.9</f>
        <v>23940</v>
      </c>
      <c r="AF22" s="44">
        <f>'C завтраками| Bed and breakfast'!AY23*0.9</f>
        <v>22860</v>
      </c>
      <c r="AG22" s="44">
        <f>'C завтраками| Bed and breakfast'!AZ23*0.9</f>
        <v>23940</v>
      </c>
      <c r="AH22" s="44">
        <f>'C завтраками| Bed and breakfast'!BA23*0.9</f>
        <v>22860</v>
      </c>
    </row>
    <row r="23" spans="1:34" x14ac:dyDescent="0.2">
      <c r="A23" s="17" t="s">
        <v>6</v>
      </c>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row>
    <row r="24" spans="1:34" x14ac:dyDescent="0.2">
      <c r="A24" s="19" t="s">
        <v>1</v>
      </c>
      <c r="B24" s="44">
        <f>'C завтраками| Bed and breakfast'!U25*0.9</f>
        <v>135000</v>
      </c>
      <c r="C24" s="44">
        <f>'C завтраками| Bed and breakfast'!V25*0.9</f>
        <v>135000</v>
      </c>
      <c r="D24" s="44">
        <f>'C завтраками| Bed and breakfast'!W25*0.9</f>
        <v>135000</v>
      </c>
      <c r="E24" s="44">
        <f>'C завтраками| Bed and breakfast'!X25*0.9</f>
        <v>135000</v>
      </c>
      <c r="F24" s="44">
        <f>'C завтраками| Bed and breakfast'!Y25*0.9</f>
        <v>135000</v>
      </c>
      <c r="G24" s="44">
        <f>'C завтраками| Bed and breakfast'!Z25*0.9</f>
        <v>135000</v>
      </c>
      <c r="H24" s="44">
        <f>'C завтраками| Bed and breakfast'!AA25*0.9</f>
        <v>135000</v>
      </c>
      <c r="I24" s="44">
        <f>'C завтраками| Bed and breakfast'!AB25*0.9</f>
        <v>135000</v>
      </c>
      <c r="J24" s="44">
        <f>'C завтраками| Bed and breakfast'!AC25*0.9</f>
        <v>135000</v>
      </c>
      <c r="K24" s="44">
        <f>'C завтраками| Bed and breakfast'!AD25*0.9</f>
        <v>135000</v>
      </c>
      <c r="L24" s="44">
        <f>'C завтраками| Bed and breakfast'!AE25*0.9</f>
        <v>135000</v>
      </c>
      <c r="M24" s="44">
        <f>'C завтраками| Bed and breakfast'!AF25*0.9</f>
        <v>135000</v>
      </c>
      <c r="N24" s="44">
        <f>'C завтраками| Bed and breakfast'!AG25*0.9</f>
        <v>135000</v>
      </c>
      <c r="O24" s="44">
        <f>'C завтраками| Bed and breakfast'!AH25*0.9</f>
        <v>135000</v>
      </c>
      <c r="P24" s="44">
        <f>'C завтраками| Bed and breakfast'!AI25*0.9</f>
        <v>135000</v>
      </c>
      <c r="Q24" s="44">
        <f>'C завтраками| Bed and breakfast'!AJ25*0.9</f>
        <v>135000</v>
      </c>
      <c r="R24" s="44">
        <f>'C завтраками| Bed and breakfast'!AK25*0.9</f>
        <v>135000</v>
      </c>
      <c r="S24" s="44">
        <f>'C завтраками| Bed and breakfast'!AL25*0.9</f>
        <v>135000</v>
      </c>
      <c r="T24" s="44">
        <f>'C завтраками| Bed and breakfast'!AM25*0.9</f>
        <v>135000</v>
      </c>
      <c r="U24" s="44">
        <f>'C завтраками| Bed and breakfast'!AN25*0.9</f>
        <v>135000</v>
      </c>
      <c r="V24" s="44">
        <f>'C завтраками| Bed and breakfast'!AO25*0.9</f>
        <v>135000</v>
      </c>
      <c r="W24" s="44">
        <f>'C завтраками| Bed and breakfast'!AP25*0.9</f>
        <v>135000</v>
      </c>
      <c r="X24" s="44">
        <f>'C завтраками| Bed and breakfast'!AQ25*0.9</f>
        <v>135000</v>
      </c>
      <c r="Y24" s="44">
        <f>'C завтраками| Bed and breakfast'!AR25*0.9</f>
        <v>135000</v>
      </c>
      <c r="Z24" s="44">
        <f>'C завтраками| Bed and breakfast'!AS25*0.9</f>
        <v>135000</v>
      </c>
      <c r="AA24" s="44">
        <f>'C завтраками| Bed and breakfast'!AT25*0.9</f>
        <v>135000</v>
      </c>
      <c r="AB24" s="44">
        <f>'C завтраками| Bed and breakfast'!AU25*0.9</f>
        <v>135000</v>
      </c>
      <c r="AC24" s="44">
        <f>'C завтраками| Bed and breakfast'!AV25*0.9</f>
        <v>135000</v>
      </c>
      <c r="AD24" s="44">
        <f>'C завтраками| Bed and breakfast'!AW25*0.9</f>
        <v>135000</v>
      </c>
      <c r="AE24" s="44">
        <f>'C завтраками| Bed and breakfast'!AX25*0.9</f>
        <v>135000</v>
      </c>
      <c r="AF24" s="44">
        <f>'C завтраками| Bed and breakfast'!AY25*0.9</f>
        <v>135000</v>
      </c>
      <c r="AG24" s="44">
        <f>'C завтраками| Bed and breakfast'!AZ25*0.9</f>
        <v>135000</v>
      </c>
      <c r="AH24" s="44">
        <f>'C завтраками| Bed and breakfast'!BA25*0.9</f>
        <v>135000</v>
      </c>
    </row>
    <row r="25" spans="1:34" x14ac:dyDescent="0.2">
      <c r="A25" s="193"/>
    </row>
    <row r="26" spans="1:34" x14ac:dyDescent="0.2">
      <c r="A26" s="126" t="s">
        <v>60</v>
      </c>
    </row>
    <row r="27" spans="1:34" x14ac:dyDescent="0.2">
      <c r="A27" s="25"/>
      <c r="B27" s="24">
        <f t="shared" ref="B27:AH28" si="0">B3</f>
        <v>45444</v>
      </c>
      <c r="C27" s="24">
        <f t="shared" si="0"/>
        <v>45445</v>
      </c>
      <c r="D27" s="24">
        <f t="shared" si="0"/>
        <v>45453</v>
      </c>
      <c r="E27" s="24">
        <f t="shared" si="0"/>
        <v>45457</v>
      </c>
      <c r="F27" s="24">
        <f t="shared" si="0"/>
        <v>45460</v>
      </c>
      <c r="G27" s="24">
        <f t="shared" si="0"/>
        <v>45465</v>
      </c>
      <c r="H27" s="24">
        <f t="shared" si="0"/>
        <v>45466</v>
      </c>
      <c r="I27" s="24">
        <f t="shared" si="0"/>
        <v>45471</v>
      </c>
      <c r="J27" s="24">
        <f t="shared" si="0"/>
        <v>45474</v>
      </c>
      <c r="K27" s="24">
        <f t="shared" si="0"/>
        <v>45484</v>
      </c>
      <c r="L27" s="24">
        <f t="shared" si="0"/>
        <v>45489</v>
      </c>
      <c r="M27" s="24">
        <f t="shared" si="0"/>
        <v>45494</v>
      </c>
      <c r="N27" s="24">
        <f t="shared" si="0"/>
        <v>45499</v>
      </c>
      <c r="O27" s="24">
        <f t="shared" si="0"/>
        <v>45501</v>
      </c>
      <c r="P27" s="24">
        <f t="shared" si="0"/>
        <v>45505</v>
      </c>
      <c r="Q27" s="24">
        <f t="shared" si="0"/>
        <v>45506</v>
      </c>
      <c r="R27" s="24">
        <f t="shared" si="0"/>
        <v>45508</v>
      </c>
      <c r="S27" s="24">
        <f t="shared" si="0"/>
        <v>45513</v>
      </c>
      <c r="T27" s="24">
        <f t="shared" si="0"/>
        <v>45515</v>
      </c>
      <c r="U27" s="24">
        <f t="shared" si="0"/>
        <v>45520</v>
      </c>
      <c r="V27" s="24">
        <f t="shared" si="0"/>
        <v>45522</v>
      </c>
      <c r="W27" s="24">
        <f t="shared" si="0"/>
        <v>45527</v>
      </c>
      <c r="X27" s="24">
        <f t="shared" si="0"/>
        <v>45529</v>
      </c>
      <c r="Y27" s="24">
        <f t="shared" si="0"/>
        <v>45534</v>
      </c>
      <c r="Z27" s="24">
        <f t="shared" si="0"/>
        <v>45536</v>
      </c>
      <c r="AA27" s="24">
        <f t="shared" si="0"/>
        <v>45541</v>
      </c>
      <c r="AB27" s="24">
        <f t="shared" si="0"/>
        <v>45543</v>
      </c>
      <c r="AC27" s="24">
        <f t="shared" si="0"/>
        <v>45548</v>
      </c>
      <c r="AD27" s="24">
        <f t="shared" si="0"/>
        <v>45550</v>
      </c>
      <c r="AE27" s="24">
        <f t="shared" si="0"/>
        <v>45555</v>
      </c>
      <c r="AF27" s="24">
        <f t="shared" si="0"/>
        <v>45557</v>
      </c>
      <c r="AG27" s="24">
        <f t="shared" si="0"/>
        <v>45562</v>
      </c>
      <c r="AH27" s="24">
        <f t="shared" si="0"/>
        <v>45564</v>
      </c>
    </row>
    <row r="28" spans="1:34" x14ac:dyDescent="0.2">
      <c r="A28" s="10" t="s">
        <v>11</v>
      </c>
      <c r="B28" s="24">
        <f t="shared" si="0"/>
        <v>45444</v>
      </c>
      <c r="C28" s="24">
        <f t="shared" si="0"/>
        <v>45452</v>
      </c>
      <c r="D28" s="24">
        <f t="shared" si="0"/>
        <v>45456</v>
      </c>
      <c r="E28" s="24">
        <f t="shared" si="0"/>
        <v>45459</v>
      </c>
      <c r="F28" s="24">
        <f t="shared" si="0"/>
        <v>45464</v>
      </c>
      <c r="G28" s="24">
        <f t="shared" si="0"/>
        <v>45465</v>
      </c>
      <c r="H28" s="24">
        <f t="shared" si="0"/>
        <v>45470</v>
      </c>
      <c r="I28" s="24">
        <f t="shared" si="0"/>
        <v>45473</v>
      </c>
      <c r="J28" s="24">
        <f t="shared" si="0"/>
        <v>45483</v>
      </c>
      <c r="K28" s="24">
        <f t="shared" si="0"/>
        <v>45488</v>
      </c>
      <c r="L28" s="24">
        <f t="shared" si="0"/>
        <v>45493</v>
      </c>
      <c r="M28" s="24">
        <f t="shared" si="0"/>
        <v>45498</v>
      </c>
      <c r="N28" s="24">
        <f t="shared" si="0"/>
        <v>45500</v>
      </c>
      <c r="O28" s="24">
        <f t="shared" si="0"/>
        <v>45504</v>
      </c>
      <c r="P28" s="24">
        <f t="shared" si="0"/>
        <v>45505</v>
      </c>
      <c r="Q28" s="24">
        <f t="shared" si="0"/>
        <v>45507</v>
      </c>
      <c r="R28" s="24">
        <f t="shared" si="0"/>
        <v>45512</v>
      </c>
      <c r="S28" s="24">
        <f t="shared" si="0"/>
        <v>45514</v>
      </c>
      <c r="T28" s="24">
        <f t="shared" si="0"/>
        <v>45519</v>
      </c>
      <c r="U28" s="24">
        <f t="shared" si="0"/>
        <v>45521</v>
      </c>
      <c r="V28" s="24">
        <f t="shared" si="0"/>
        <v>45526</v>
      </c>
      <c r="W28" s="24">
        <f t="shared" si="0"/>
        <v>45528</v>
      </c>
      <c r="X28" s="24">
        <f t="shared" si="0"/>
        <v>45533</v>
      </c>
      <c r="Y28" s="24">
        <f t="shared" si="0"/>
        <v>45535</v>
      </c>
      <c r="Z28" s="24">
        <f t="shared" si="0"/>
        <v>45540</v>
      </c>
      <c r="AA28" s="24">
        <f t="shared" si="0"/>
        <v>45542</v>
      </c>
      <c r="AB28" s="24">
        <f t="shared" si="0"/>
        <v>45547</v>
      </c>
      <c r="AC28" s="24">
        <f t="shared" si="0"/>
        <v>45549</v>
      </c>
      <c r="AD28" s="24">
        <f t="shared" si="0"/>
        <v>45554</v>
      </c>
      <c r="AE28" s="24">
        <f t="shared" si="0"/>
        <v>45556</v>
      </c>
      <c r="AF28" s="24">
        <f t="shared" si="0"/>
        <v>45561</v>
      </c>
      <c r="AG28" s="24">
        <f t="shared" si="0"/>
        <v>45563</v>
      </c>
      <c r="AH28" s="24">
        <f t="shared" si="0"/>
        <v>45565</v>
      </c>
    </row>
    <row r="29" spans="1:34" x14ac:dyDescent="0.2">
      <c r="A29" s="17" t="s">
        <v>149</v>
      </c>
    </row>
    <row r="30" spans="1:34" x14ac:dyDescent="0.2">
      <c r="A30" s="19">
        <v>1</v>
      </c>
      <c r="B30" s="44">
        <f>B6*0.85+35</f>
        <v>7761.5</v>
      </c>
      <c r="C30" s="44">
        <f>C6*0.85+35</f>
        <v>10439</v>
      </c>
      <c r="D30" s="44">
        <f t="shared" ref="D30:AH30" si="1">D6*0.85+35</f>
        <v>8832.5</v>
      </c>
      <c r="E30" s="44">
        <f t="shared" si="1"/>
        <v>9368</v>
      </c>
      <c r="F30" s="44">
        <f t="shared" si="1"/>
        <v>12275</v>
      </c>
      <c r="G30" s="44">
        <f t="shared" si="1"/>
        <v>9368</v>
      </c>
      <c r="H30" s="44">
        <f t="shared" si="1"/>
        <v>9368</v>
      </c>
      <c r="I30" s="44">
        <f t="shared" si="1"/>
        <v>9368</v>
      </c>
      <c r="J30" s="44">
        <f t="shared" si="1"/>
        <v>11357</v>
      </c>
      <c r="K30" s="44">
        <f t="shared" si="1"/>
        <v>10439</v>
      </c>
      <c r="L30" s="44">
        <f t="shared" si="1"/>
        <v>11357</v>
      </c>
      <c r="M30" s="44">
        <f t="shared" si="1"/>
        <v>10439</v>
      </c>
      <c r="N30" s="44">
        <f t="shared" si="1"/>
        <v>10439</v>
      </c>
      <c r="O30" s="44">
        <f t="shared" si="1"/>
        <v>9368</v>
      </c>
      <c r="P30" s="44">
        <f t="shared" si="1"/>
        <v>10439</v>
      </c>
      <c r="Q30" s="44">
        <f t="shared" si="1"/>
        <v>11357</v>
      </c>
      <c r="R30" s="44">
        <f t="shared" si="1"/>
        <v>10439</v>
      </c>
      <c r="S30" s="44">
        <f t="shared" si="1"/>
        <v>11357</v>
      </c>
      <c r="T30" s="44">
        <f t="shared" si="1"/>
        <v>10439</v>
      </c>
      <c r="U30" s="44">
        <f t="shared" si="1"/>
        <v>11357</v>
      </c>
      <c r="V30" s="44">
        <f t="shared" si="1"/>
        <v>11357</v>
      </c>
      <c r="W30" s="44">
        <f t="shared" si="1"/>
        <v>11357</v>
      </c>
      <c r="X30" s="44">
        <f t="shared" si="1"/>
        <v>10439</v>
      </c>
      <c r="Y30" s="44">
        <f t="shared" si="1"/>
        <v>11357</v>
      </c>
      <c r="Z30" s="44">
        <f t="shared" si="1"/>
        <v>10439</v>
      </c>
      <c r="AA30" s="44">
        <f t="shared" si="1"/>
        <v>11357</v>
      </c>
      <c r="AB30" s="44">
        <f t="shared" si="1"/>
        <v>10439</v>
      </c>
      <c r="AC30" s="44">
        <f t="shared" si="1"/>
        <v>11357</v>
      </c>
      <c r="AD30" s="44">
        <f t="shared" si="1"/>
        <v>10439</v>
      </c>
      <c r="AE30" s="44">
        <f t="shared" si="1"/>
        <v>11357</v>
      </c>
      <c r="AF30" s="44">
        <f t="shared" si="1"/>
        <v>10439</v>
      </c>
      <c r="AG30" s="44">
        <f t="shared" si="1"/>
        <v>11357</v>
      </c>
      <c r="AH30" s="44">
        <f t="shared" si="1"/>
        <v>10439</v>
      </c>
    </row>
    <row r="31" spans="1:34" x14ac:dyDescent="0.2">
      <c r="A31" s="19">
        <v>2</v>
      </c>
      <c r="B31" s="44">
        <f t="shared" ref="B31:C48" si="2">B7*0.85+35</f>
        <v>9138.5</v>
      </c>
      <c r="C31" s="44">
        <f t="shared" si="2"/>
        <v>11816</v>
      </c>
      <c r="D31" s="44">
        <f t="shared" ref="D31:AH31" si="3">D7*0.85+35</f>
        <v>10209.5</v>
      </c>
      <c r="E31" s="44">
        <f t="shared" si="3"/>
        <v>10745</v>
      </c>
      <c r="F31" s="44">
        <f t="shared" si="3"/>
        <v>13652</v>
      </c>
      <c r="G31" s="44">
        <f t="shared" si="3"/>
        <v>10745</v>
      </c>
      <c r="H31" s="44">
        <f t="shared" si="3"/>
        <v>10745</v>
      </c>
      <c r="I31" s="44">
        <f t="shared" si="3"/>
        <v>10745</v>
      </c>
      <c r="J31" s="44">
        <f t="shared" si="3"/>
        <v>12734</v>
      </c>
      <c r="K31" s="44">
        <f t="shared" si="3"/>
        <v>11816</v>
      </c>
      <c r="L31" s="44">
        <f t="shared" si="3"/>
        <v>12734</v>
      </c>
      <c r="M31" s="44">
        <f t="shared" si="3"/>
        <v>11816</v>
      </c>
      <c r="N31" s="44">
        <f t="shared" si="3"/>
        <v>11816</v>
      </c>
      <c r="O31" s="44">
        <f t="shared" si="3"/>
        <v>10745</v>
      </c>
      <c r="P31" s="44">
        <f t="shared" si="3"/>
        <v>11816</v>
      </c>
      <c r="Q31" s="44">
        <f t="shared" si="3"/>
        <v>12734</v>
      </c>
      <c r="R31" s="44">
        <f t="shared" si="3"/>
        <v>11816</v>
      </c>
      <c r="S31" s="44">
        <f t="shared" si="3"/>
        <v>12734</v>
      </c>
      <c r="T31" s="44">
        <f t="shared" si="3"/>
        <v>11816</v>
      </c>
      <c r="U31" s="44">
        <f t="shared" si="3"/>
        <v>12734</v>
      </c>
      <c r="V31" s="44">
        <f t="shared" si="3"/>
        <v>12734</v>
      </c>
      <c r="W31" s="44">
        <f t="shared" si="3"/>
        <v>12734</v>
      </c>
      <c r="X31" s="44">
        <f t="shared" si="3"/>
        <v>11816</v>
      </c>
      <c r="Y31" s="44">
        <f t="shared" si="3"/>
        <v>12734</v>
      </c>
      <c r="Z31" s="44">
        <f t="shared" si="3"/>
        <v>11816</v>
      </c>
      <c r="AA31" s="44">
        <f t="shared" si="3"/>
        <v>12734</v>
      </c>
      <c r="AB31" s="44">
        <f t="shared" si="3"/>
        <v>11816</v>
      </c>
      <c r="AC31" s="44">
        <f t="shared" si="3"/>
        <v>12734</v>
      </c>
      <c r="AD31" s="44">
        <f t="shared" si="3"/>
        <v>11816</v>
      </c>
      <c r="AE31" s="44">
        <f t="shared" si="3"/>
        <v>12734</v>
      </c>
      <c r="AF31" s="44">
        <f t="shared" si="3"/>
        <v>11816</v>
      </c>
      <c r="AG31" s="44">
        <f t="shared" si="3"/>
        <v>12734</v>
      </c>
      <c r="AH31" s="44">
        <f t="shared" si="3"/>
        <v>11816</v>
      </c>
    </row>
    <row r="32" spans="1:34" x14ac:dyDescent="0.2">
      <c r="A32" s="17" t="s">
        <v>150</v>
      </c>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row>
    <row r="33" spans="1:34" x14ac:dyDescent="0.2">
      <c r="A33" s="19">
        <v>1</v>
      </c>
      <c r="B33" s="44">
        <f t="shared" si="2"/>
        <v>8526.5</v>
      </c>
      <c r="C33" s="44">
        <f t="shared" si="2"/>
        <v>11204</v>
      </c>
      <c r="D33" s="44">
        <f t="shared" ref="D33:AH33" si="4">D9*0.85+35</f>
        <v>9597.5</v>
      </c>
      <c r="E33" s="44">
        <f t="shared" si="4"/>
        <v>10133</v>
      </c>
      <c r="F33" s="44">
        <f t="shared" si="4"/>
        <v>13040</v>
      </c>
      <c r="G33" s="44">
        <f t="shared" si="4"/>
        <v>10133</v>
      </c>
      <c r="H33" s="44">
        <f t="shared" si="4"/>
        <v>10133</v>
      </c>
      <c r="I33" s="44">
        <f t="shared" si="4"/>
        <v>10133</v>
      </c>
      <c r="J33" s="44">
        <f t="shared" si="4"/>
        <v>12122</v>
      </c>
      <c r="K33" s="44">
        <f t="shared" si="4"/>
        <v>11204</v>
      </c>
      <c r="L33" s="44">
        <f t="shared" si="4"/>
        <v>12122</v>
      </c>
      <c r="M33" s="44">
        <f t="shared" si="4"/>
        <v>11204</v>
      </c>
      <c r="N33" s="44">
        <f t="shared" si="4"/>
        <v>11204</v>
      </c>
      <c r="O33" s="44">
        <f t="shared" si="4"/>
        <v>10133</v>
      </c>
      <c r="P33" s="44">
        <f t="shared" si="4"/>
        <v>11204</v>
      </c>
      <c r="Q33" s="44">
        <f t="shared" si="4"/>
        <v>12122</v>
      </c>
      <c r="R33" s="44">
        <f t="shared" si="4"/>
        <v>11204</v>
      </c>
      <c r="S33" s="44">
        <f t="shared" si="4"/>
        <v>12122</v>
      </c>
      <c r="T33" s="44">
        <f t="shared" si="4"/>
        <v>11204</v>
      </c>
      <c r="U33" s="44">
        <f t="shared" si="4"/>
        <v>12122</v>
      </c>
      <c r="V33" s="44">
        <f t="shared" si="4"/>
        <v>12122</v>
      </c>
      <c r="W33" s="44">
        <f t="shared" si="4"/>
        <v>12122</v>
      </c>
      <c r="X33" s="44">
        <f t="shared" si="4"/>
        <v>11204</v>
      </c>
      <c r="Y33" s="44">
        <f t="shared" si="4"/>
        <v>12122</v>
      </c>
      <c r="Z33" s="44">
        <f t="shared" si="4"/>
        <v>11204</v>
      </c>
      <c r="AA33" s="44">
        <f t="shared" si="4"/>
        <v>12122</v>
      </c>
      <c r="AB33" s="44">
        <f t="shared" si="4"/>
        <v>11204</v>
      </c>
      <c r="AC33" s="44">
        <f t="shared" si="4"/>
        <v>12122</v>
      </c>
      <c r="AD33" s="44">
        <f t="shared" si="4"/>
        <v>11204</v>
      </c>
      <c r="AE33" s="44">
        <f t="shared" si="4"/>
        <v>12122</v>
      </c>
      <c r="AF33" s="44">
        <f t="shared" si="4"/>
        <v>11204</v>
      </c>
      <c r="AG33" s="44">
        <f t="shared" si="4"/>
        <v>12122</v>
      </c>
      <c r="AH33" s="44">
        <f t="shared" si="4"/>
        <v>11204</v>
      </c>
    </row>
    <row r="34" spans="1:34" x14ac:dyDescent="0.2">
      <c r="A34" s="19">
        <v>2</v>
      </c>
      <c r="B34" s="44">
        <f t="shared" si="2"/>
        <v>9903.5</v>
      </c>
      <c r="C34" s="44">
        <f t="shared" si="2"/>
        <v>12581</v>
      </c>
      <c r="D34" s="44">
        <f t="shared" ref="D34:AH34" si="5">D10*0.85+35</f>
        <v>10974.5</v>
      </c>
      <c r="E34" s="44">
        <f t="shared" si="5"/>
        <v>11510</v>
      </c>
      <c r="F34" s="44">
        <f t="shared" si="5"/>
        <v>14417</v>
      </c>
      <c r="G34" s="44">
        <f t="shared" si="5"/>
        <v>11510</v>
      </c>
      <c r="H34" s="44">
        <f t="shared" si="5"/>
        <v>11510</v>
      </c>
      <c r="I34" s="44">
        <f t="shared" si="5"/>
        <v>11510</v>
      </c>
      <c r="J34" s="44">
        <f t="shared" si="5"/>
        <v>13499</v>
      </c>
      <c r="K34" s="44">
        <f t="shared" si="5"/>
        <v>12581</v>
      </c>
      <c r="L34" s="44">
        <f t="shared" si="5"/>
        <v>13499</v>
      </c>
      <c r="M34" s="44">
        <f t="shared" si="5"/>
        <v>12581</v>
      </c>
      <c r="N34" s="44">
        <f t="shared" si="5"/>
        <v>12581</v>
      </c>
      <c r="O34" s="44">
        <f t="shared" si="5"/>
        <v>11510</v>
      </c>
      <c r="P34" s="44">
        <f t="shared" si="5"/>
        <v>12581</v>
      </c>
      <c r="Q34" s="44">
        <f t="shared" si="5"/>
        <v>13499</v>
      </c>
      <c r="R34" s="44">
        <f t="shared" si="5"/>
        <v>12581</v>
      </c>
      <c r="S34" s="44">
        <f t="shared" si="5"/>
        <v>13499</v>
      </c>
      <c r="T34" s="44">
        <f t="shared" si="5"/>
        <v>12581</v>
      </c>
      <c r="U34" s="44">
        <f t="shared" si="5"/>
        <v>13499</v>
      </c>
      <c r="V34" s="44">
        <f t="shared" si="5"/>
        <v>13499</v>
      </c>
      <c r="W34" s="44">
        <f t="shared" si="5"/>
        <v>13499</v>
      </c>
      <c r="X34" s="44">
        <f t="shared" si="5"/>
        <v>12581</v>
      </c>
      <c r="Y34" s="44">
        <f t="shared" si="5"/>
        <v>13499</v>
      </c>
      <c r="Z34" s="44">
        <f t="shared" si="5"/>
        <v>12581</v>
      </c>
      <c r="AA34" s="44">
        <f t="shared" si="5"/>
        <v>13499</v>
      </c>
      <c r="AB34" s="44">
        <f t="shared" si="5"/>
        <v>12581</v>
      </c>
      <c r="AC34" s="44">
        <f t="shared" si="5"/>
        <v>13499</v>
      </c>
      <c r="AD34" s="44">
        <f t="shared" si="5"/>
        <v>12581</v>
      </c>
      <c r="AE34" s="44">
        <f t="shared" si="5"/>
        <v>13499</v>
      </c>
      <c r="AF34" s="44">
        <f t="shared" si="5"/>
        <v>12581</v>
      </c>
      <c r="AG34" s="44">
        <f t="shared" si="5"/>
        <v>13499</v>
      </c>
      <c r="AH34" s="44">
        <f t="shared" si="5"/>
        <v>12581</v>
      </c>
    </row>
    <row r="35" spans="1:34" x14ac:dyDescent="0.2">
      <c r="A35" s="17" t="s">
        <v>151</v>
      </c>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row>
    <row r="36" spans="1:34" x14ac:dyDescent="0.2">
      <c r="A36" s="19">
        <v>1</v>
      </c>
      <c r="B36" s="44">
        <f t="shared" si="2"/>
        <v>9291.5</v>
      </c>
      <c r="C36" s="44">
        <f t="shared" si="2"/>
        <v>11969</v>
      </c>
      <c r="D36" s="44">
        <f t="shared" ref="D36:AH36" si="6">D12*0.85+35</f>
        <v>10362.5</v>
      </c>
      <c r="E36" s="44">
        <f t="shared" si="6"/>
        <v>10898</v>
      </c>
      <c r="F36" s="44">
        <f t="shared" si="6"/>
        <v>13805</v>
      </c>
      <c r="G36" s="44">
        <f t="shared" si="6"/>
        <v>10898</v>
      </c>
      <c r="H36" s="44">
        <f t="shared" si="6"/>
        <v>10898</v>
      </c>
      <c r="I36" s="44">
        <f t="shared" si="6"/>
        <v>10898</v>
      </c>
      <c r="J36" s="44">
        <f t="shared" si="6"/>
        <v>12887</v>
      </c>
      <c r="K36" s="44">
        <f t="shared" si="6"/>
        <v>11969</v>
      </c>
      <c r="L36" s="44">
        <f t="shared" si="6"/>
        <v>12887</v>
      </c>
      <c r="M36" s="44">
        <f t="shared" si="6"/>
        <v>11969</v>
      </c>
      <c r="N36" s="44">
        <f t="shared" si="6"/>
        <v>11969</v>
      </c>
      <c r="O36" s="44">
        <f t="shared" si="6"/>
        <v>10898</v>
      </c>
      <c r="P36" s="44">
        <f t="shared" si="6"/>
        <v>11969</v>
      </c>
      <c r="Q36" s="44">
        <f t="shared" si="6"/>
        <v>12887</v>
      </c>
      <c r="R36" s="44">
        <f t="shared" si="6"/>
        <v>11969</v>
      </c>
      <c r="S36" s="44">
        <f t="shared" si="6"/>
        <v>12887</v>
      </c>
      <c r="T36" s="44">
        <f t="shared" si="6"/>
        <v>11969</v>
      </c>
      <c r="U36" s="44">
        <f t="shared" si="6"/>
        <v>12887</v>
      </c>
      <c r="V36" s="44">
        <f t="shared" si="6"/>
        <v>12887</v>
      </c>
      <c r="W36" s="44">
        <f t="shared" si="6"/>
        <v>12887</v>
      </c>
      <c r="X36" s="44">
        <f t="shared" si="6"/>
        <v>11969</v>
      </c>
      <c r="Y36" s="44">
        <f t="shared" si="6"/>
        <v>12887</v>
      </c>
      <c r="Z36" s="44">
        <f t="shared" si="6"/>
        <v>11969</v>
      </c>
      <c r="AA36" s="44">
        <f t="shared" si="6"/>
        <v>12887</v>
      </c>
      <c r="AB36" s="44">
        <f t="shared" si="6"/>
        <v>11969</v>
      </c>
      <c r="AC36" s="44">
        <f t="shared" si="6"/>
        <v>12887</v>
      </c>
      <c r="AD36" s="44">
        <f t="shared" si="6"/>
        <v>11969</v>
      </c>
      <c r="AE36" s="44">
        <f t="shared" si="6"/>
        <v>12887</v>
      </c>
      <c r="AF36" s="44">
        <f t="shared" si="6"/>
        <v>11969</v>
      </c>
      <c r="AG36" s="44">
        <f t="shared" si="6"/>
        <v>12887</v>
      </c>
      <c r="AH36" s="44">
        <f t="shared" si="6"/>
        <v>11969</v>
      </c>
    </row>
    <row r="37" spans="1:34" x14ac:dyDescent="0.2">
      <c r="A37" s="19">
        <v>2</v>
      </c>
      <c r="B37" s="44">
        <f t="shared" si="2"/>
        <v>10668.5</v>
      </c>
      <c r="C37" s="44">
        <f t="shared" si="2"/>
        <v>13346</v>
      </c>
      <c r="D37" s="44">
        <f t="shared" ref="D37:AH37" si="7">D13*0.85+35</f>
        <v>11739.5</v>
      </c>
      <c r="E37" s="44">
        <f t="shared" si="7"/>
        <v>12275</v>
      </c>
      <c r="F37" s="44">
        <f t="shared" si="7"/>
        <v>15182</v>
      </c>
      <c r="G37" s="44">
        <f t="shared" si="7"/>
        <v>12275</v>
      </c>
      <c r="H37" s="44">
        <f t="shared" si="7"/>
        <v>12275</v>
      </c>
      <c r="I37" s="44">
        <f t="shared" si="7"/>
        <v>12275</v>
      </c>
      <c r="J37" s="44">
        <f t="shared" si="7"/>
        <v>14264</v>
      </c>
      <c r="K37" s="44">
        <f t="shared" si="7"/>
        <v>13346</v>
      </c>
      <c r="L37" s="44">
        <f t="shared" si="7"/>
        <v>14264</v>
      </c>
      <c r="M37" s="44">
        <f t="shared" si="7"/>
        <v>13346</v>
      </c>
      <c r="N37" s="44">
        <f t="shared" si="7"/>
        <v>13346</v>
      </c>
      <c r="O37" s="44">
        <f t="shared" si="7"/>
        <v>12275</v>
      </c>
      <c r="P37" s="44">
        <f t="shared" si="7"/>
        <v>13346</v>
      </c>
      <c r="Q37" s="44">
        <f t="shared" si="7"/>
        <v>14264</v>
      </c>
      <c r="R37" s="44">
        <f t="shared" si="7"/>
        <v>13346</v>
      </c>
      <c r="S37" s="44">
        <f t="shared" si="7"/>
        <v>14264</v>
      </c>
      <c r="T37" s="44">
        <f t="shared" si="7"/>
        <v>13346</v>
      </c>
      <c r="U37" s="44">
        <f t="shared" si="7"/>
        <v>14264</v>
      </c>
      <c r="V37" s="44">
        <f t="shared" si="7"/>
        <v>14264</v>
      </c>
      <c r="W37" s="44">
        <f t="shared" si="7"/>
        <v>14264</v>
      </c>
      <c r="X37" s="44">
        <f t="shared" si="7"/>
        <v>13346</v>
      </c>
      <c r="Y37" s="44">
        <f t="shared" si="7"/>
        <v>14264</v>
      </c>
      <c r="Z37" s="44">
        <f t="shared" si="7"/>
        <v>13346</v>
      </c>
      <c r="AA37" s="44">
        <f t="shared" si="7"/>
        <v>14264</v>
      </c>
      <c r="AB37" s="44">
        <f t="shared" si="7"/>
        <v>13346</v>
      </c>
      <c r="AC37" s="44">
        <f t="shared" si="7"/>
        <v>14264</v>
      </c>
      <c r="AD37" s="44">
        <f t="shared" si="7"/>
        <v>13346</v>
      </c>
      <c r="AE37" s="44">
        <f t="shared" si="7"/>
        <v>14264</v>
      </c>
      <c r="AF37" s="44">
        <f t="shared" si="7"/>
        <v>13346</v>
      </c>
      <c r="AG37" s="44">
        <f t="shared" si="7"/>
        <v>14264</v>
      </c>
      <c r="AH37" s="44">
        <f t="shared" si="7"/>
        <v>13346</v>
      </c>
    </row>
    <row r="38" spans="1:34" x14ac:dyDescent="0.2">
      <c r="A38" s="17" t="s">
        <v>4</v>
      </c>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row>
    <row r="39" spans="1:34" x14ac:dyDescent="0.2">
      <c r="A39" s="19">
        <v>1</v>
      </c>
      <c r="B39" s="44">
        <f t="shared" si="2"/>
        <v>10056.5</v>
      </c>
      <c r="C39" s="44">
        <f t="shared" si="2"/>
        <v>12734</v>
      </c>
      <c r="D39" s="44">
        <f t="shared" ref="D39:AH39" si="8">D15*0.85+35</f>
        <v>11127.5</v>
      </c>
      <c r="E39" s="44">
        <f t="shared" si="8"/>
        <v>11663</v>
      </c>
      <c r="F39" s="44">
        <f t="shared" si="8"/>
        <v>14570</v>
      </c>
      <c r="G39" s="44">
        <f t="shared" si="8"/>
        <v>11663</v>
      </c>
      <c r="H39" s="44">
        <f t="shared" si="8"/>
        <v>11663</v>
      </c>
      <c r="I39" s="44">
        <f t="shared" si="8"/>
        <v>11663</v>
      </c>
      <c r="J39" s="44">
        <f t="shared" si="8"/>
        <v>13652</v>
      </c>
      <c r="K39" s="44">
        <f t="shared" si="8"/>
        <v>12734</v>
      </c>
      <c r="L39" s="44">
        <f t="shared" si="8"/>
        <v>13652</v>
      </c>
      <c r="M39" s="44">
        <f t="shared" si="8"/>
        <v>12734</v>
      </c>
      <c r="N39" s="44">
        <f t="shared" si="8"/>
        <v>12734</v>
      </c>
      <c r="O39" s="44">
        <f t="shared" si="8"/>
        <v>11663</v>
      </c>
      <c r="P39" s="44">
        <f t="shared" si="8"/>
        <v>12734</v>
      </c>
      <c r="Q39" s="44">
        <f t="shared" si="8"/>
        <v>13652</v>
      </c>
      <c r="R39" s="44">
        <f t="shared" si="8"/>
        <v>12734</v>
      </c>
      <c r="S39" s="44">
        <f t="shared" si="8"/>
        <v>13652</v>
      </c>
      <c r="T39" s="44">
        <f t="shared" si="8"/>
        <v>12734</v>
      </c>
      <c r="U39" s="44">
        <f t="shared" si="8"/>
        <v>13652</v>
      </c>
      <c r="V39" s="44">
        <f t="shared" si="8"/>
        <v>13652</v>
      </c>
      <c r="W39" s="44">
        <f t="shared" si="8"/>
        <v>13652</v>
      </c>
      <c r="X39" s="44">
        <f t="shared" si="8"/>
        <v>12734</v>
      </c>
      <c r="Y39" s="44">
        <f t="shared" si="8"/>
        <v>13652</v>
      </c>
      <c r="Z39" s="44">
        <f t="shared" si="8"/>
        <v>12734</v>
      </c>
      <c r="AA39" s="44">
        <f t="shared" si="8"/>
        <v>13652</v>
      </c>
      <c r="AB39" s="44">
        <f t="shared" si="8"/>
        <v>12734</v>
      </c>
      <c r="AC39" s="44">
        <f t="shared" si="8"/>
        <v>13652</v>
      </c>
      <c r="AD39" s="44">
        <f t="shared" si="8"/>
        <v>12734</v>
      </c>
      <c r="AE39" s="44">
        <f t="shared" si="8"/>
        <v>13652</v>
      </c>
      <c r="AF39" s="44">
        <f t="shared" si="8"/>
        <v>12734</v>
      </c>
      <c r="AG39" s="44">
        <f t="shared" si="8"/>
        <v>13652</v>
      </c>
      <c r="AH39" s="44">
        <f t="shared" si="8"/>
        <v>12734</v>
      </c>
    </row>
    <row r="40" spans="1:34" x14ac:dyDescent="0.2">
      <c r="A40" s="19">
        <v>2</v>
      </c>
      <c r="B40" s="44">
        <f t="shared" si="2"/>
        <v>11433.5</v>
      </c>
      <c r="C40" s="44">
        <f t="shared" si="2"/>
        <v>14111</v>
      </c>
      <c r="D40" s="44">
        <f t="shared" ref="D40:AH40" si="9">D16*0.85+35</f>
        <v>12504.5</v>
      </c>
      <c r="E40" s="44">
        <f t="shared" si="9"/>
        <v>13040</v>
      </c>
      <c r="F40" s="44">
        <f t="shared" si="9"/>
        <v>15947</v>
      </c>
      <c r="G40" s="44">
        <f t="shared" si="9"/>
        <v>13040</v>
      </c>
      <c r="H40" s="44">
        <f t="shared" si="9"/>
        <v>13040</v>
      </c>
      <c r="I40" s="44">
        <f t="shared" si="9"/>
        <v>13040</v>
      </c>
      <c r="J40" s="44">
        <f t="shared" si="9"/>
        <v>15029</v>
      </c>
      <c r="K40" s="44">
        <f t="shared" si="9"/>
        <v>14111</v>
      </c>
      <c r="L40" s="44">
        <f t="shared" si="9"/>
        <v>15029</v>
      </c>
      <c r="M40" s="44">
        <f t="shared" si="9"/>
        <v>14111</v>
      </c>
      <c r="N40" s="44">
        <f t="shared" si="9"/>
        <v>14111</v>
      </c>
      <c r="O40" s="44">
        <f t="shared" si="9"/>
        <v>13040</v>
      </c>
      <c r="P40" s="44">
        <f t="shared" si="9"/>
        <v>14111</v>
      </c>
      <c r="Q40" s="44">
        <f t="shared" si="9"/>
        <v>15029</v>
      </c>
      <c r="R40" s="44">
        <f t="shared" si="9"/>
        <v>14111</v>
      </c>
      <c r="S40" s="44">
        <f t="shared" si="9"/>
        <v>15029</v>
      </c>
      <c r="T40" s="44">
        <f t="shared" si="9"/>
        <v>14111</v>
      </c>
      <c r="U40" s="44">
        <f t="shared" si="9"/>
        <v>15029</v>
      </c>
      <c r="V40" s="44">
        <f t="shared" si="9"/>
        <v>15029</v>
      </c>
      <c r="W40" s="44">
        <f t="shared" si="9"/>
        <v>15029</v>
      </c>
      <c r="X40" s="44">
        <f t="shared" si="9"/>
        <v>14111</v>
      </c>
      <c r="Y40" s="44">
        <f t="shared" si="9"/>
        <v>15029</v>
      </c>
      <c r="Z40" s="44">
        <f t="shared" si="9"/>
        <v>14111</v>
      </c>
      <c r="AA40" s="44">
        <f t="shared" si="9"/>
        <v>15029</v>
      </c>
      <c r="AB40" s="44">
        <f t="shared" si="9"/>
        <v>14111</v>
      </c>
      <c r="AC40" s="44">
        <f t="shared" si="9"/>
        <v>15029</v>
      </c>
      <c r="AD40" s="44">
        <f t="shared" si="9"/>
        <v>14111</v>
      </c>
      <c r="AE40" s="44">
        <f t="shared" si="9"/>
        <v>15029</v>
      </c>
      <c r="AF40" s="44">
        <f t="shared" si="9"/>
        <v>14111</v>
      </c>
      <c r="AG40" s="44">
        <f t="shared" si="9"/>
        <v>15029</v>
      </c>
      <c r="AH40" s="44">
        <f t="shared" si="9"/>
        <v>14111</v>
      </c>
    </row>
    <row r="41" spans="1:34" x14ac:dyDescent="0.2">
      <c r="A41" s="17" t="s">
        <v>152</v>
      </c>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row>
    <row r="42" spans="1:34" x14ac:dyDescent="0.2">
      <c r="A42" s="19">
        <v>1</v>
      </c>
      <c r="B42" s="44">
        <f t="shared" si="2"/>
        <v>10821.5</v>
      </c>
      <c r="C42" s="44">
        <f t="shared" si="2"/>
        <v>13499</v>
      </c>
      <c r="D42" s="44">
        <f t="shared" ref="D42:AH42" si="10">D18*0.85+35</f>
        <v>11892.5</v>
      </c>
      <c r="E42" s="44">
        <f t="shared" si="10"/>
        <v>12428</v>
      </c>
      <c r="F42" s="44">
        <f t="shared" si="10"/>
        <v>15335</v>
      </c>
      <c r="G42" s="44">
        <f t="shared" si="10"/>
        <v>12428</v>
      </c>
      <c r="H42" s="44">
        <f t="shared" si="10"/>
        <v>12428</v>
      </c>
      <c r="I42" s="44">
        <f t="shared" si="10"/>
        <v>12428</v>
      </c>
      <c r="J42" s="44">
        <f t="shared" si="10"/>
        <v>14417</v>
      </c>
      <c r="K42" s="44">
        <f t="shared" si="10"/>
        <v>13499</v>
      </c>
      <c r="L42" s="44">
        <f t="shared" si="10"/>
        <v>14417</v>
      </c>
      <c r="M42" s="44">
        <f t="shared" si="10"/>
        <v>13499</v>
      </c>
      <c r="N42" s="44">
        <f t="shared" si="10"/>
        <v>13499</v>
      </c>
      <c r="O42" s="44">
        <f t="shared" si="10"/>
        <v>12428</v>
      </c>
      <c r="P42" s="44">
        <f t="shared" si="10"/>
        <v>13499</v>
      </c>
      <c r="Q42" s="44">
        <f t="shared" si="10"/>
        <v>14417</v>
      </c>
      <c r="R42" s="44">
        <f t="shared" si="10"/>
        <v>13499</v>
      </c>
      <c r="S42" s="44">
        <f t="shared" si="10"/>
        <v>14417</v>
      </c>
      <c r="T42" s="44">
        <f t="shared" si="10"/>
        <v>13499</v>
      </c>
      <c r="U42" s="44">
        <f t="shared" si="10"/>
        <v>14417</v>
      </c>
      <c r="V42" s="44">
        <f t="shared" si="10"/>
        <v>14417</v>
      </c>
      <c r="W42" s="44">
        <f t="shared" si="10"/>
        <v>14417</v>
      </c>
      <c r="X42" s="44">
        <f t="shared" si="10"/>
        <v>13499</v>
      </c>
      <c r="Y42" s="44">
        <f t="shared" si="10"/>
        <v>14417</v>
      </c>
      <c r="Z42" s="44">
        <f t="shared" si="10"/>
        <v>13499</v>
      </c>
      <c r="AA42" s="44">
        <f t="shared" si="10"/>
        <v>14417</v>
      </c>
      <c r="AB42" s="44">
        <f t="shared" si="10"/>
        <v>13499</v>
      </c>
      <c r="AC42" s="44">
        <f t="shared" si="10"/>
        <v>14417</v>
      </c>
      <c r="AD42" s="44">
        <f t="shared" si="10"/>
        <v>13499</v>
      </c>
      <c r="AE42" s="44">
        <f t="shared" si="10"/>
        <v>14417</v>
      </c>
      <c r="AF42" s="44">
        <f t="shared" si="10"/>
        <v>13499</v>
      </c>
      <c r="AG42" s="44">
        <f t="shared" si="10"/>
        <v>14417</v>
      </c>
      <c r="AH42" s="44">
        <f t="shared" si="10"/>
        <v>13499</v>
      </c>
    </row>
    <row r="43" spans="1:34" x14ac:dyDescent="0.2">
      <c r="A43" s="19">
        <v>2</v>
      </c>
      <c r="B43" s="44">
        <f t="shared" si="2"/>
        <v>12198.5</v>
      </c>
      <c r="C43" s="44">
        <f t="shared" si="2"/>
        <v>14876</v>
      </c>
      <c r="D43" s="44">
        <f t="shared" ref="D43:AH43" si="11">D19*0.85+35</f>
        <v>13269.5</v>
      </c>
      <c r="E43" s="44">
        <f t="shared" si="11"/>
        <v>13805</v>
      </c>
      <c r="F43" s="44">
        <f t="shared" si="11"/>
        <v>16712</v>
      </c>
      <c r="G43" s="44">
        <f t="shared" si="11"/>
        <v>13805</v>
      </c>
      <c r="H43" s="44">
        <f t="shared" si="11"/>
        <v>13805</v>
      </c>
      <c r="I43" s="44">
        <f t="shared" si="11"/>
        <v>13805</v>
      </c>
      <c r="J43" s="44">
        <f t="shared" si="11"/>
        <v>15794</v>
      </c>
      <c r="K43" s="44">
        <f t="shared" si="11"/>
        <v>14876</v>
      </c>
      <c r="L43" s="44">
        <f t="shared" si="11"/>
        <v>15794</v>
      </c>
      <c r="M43" s="44">
        <f t="shared" si="11"/>
        <v>14876</v>
      </c>
      <c r="N43" s="44">
        <f t="shared" si="11"/>
        <v>14876</v>
      </c>
      <c r="O43" s="44">
        <f t="shared" si="11"/>
        <v>13805</v>
      </c>
      <c r="P43" s="44">
        <f t="shared" si="11"/>
        <v>14876</v>
      </c>
      <c r="Q43" s="44">
        <f t="shared" si="11"/>
        <v>15794</v>
      </c>
      <c r="R43" s="44">
        <f t="shared" si="11"/>
        <v>14876</v>
      </c>
      <c r="S43" s="44">
        <f t="shared" si="11"/>
        <v>15794</v>
      </c>
      <c r="T43" s="44">
        <f t="shared" si="11"/>
        <v>14876</v>
      </c>
      <c r="U43" s="44">
        <f t="shared" si="11"/>
        <v>15794</v>
      </c>
      <c r="V43" s="44">
        <f t="shared" si="11"/>
        <v>15794</v>
      </c>
      <c r="W43" s="44">
        <f t="shared" si="11"/>
        <v>15794</v>
      </c>
      <c r="X43" s="44">
        <f t="shared" si="11"/>
        <v>14876</v>
      </c>
      <c r="Y43" s="44">
        <f t="shared" si="11"/>
        <v>15794</v>
      </c>
      <c r="Z43" s="44">
        <f t="shared" si="11"/>
        <v>14876</v>
      </c>
      <c r="AA43" s="44">
        <f t="shared" si="11"/>
        <v>15794</v>
      </c>
      <c r="AB43" s="44">
        <f t="shared" si="11"/>
        <v>14876</v>
      </c>
      <c r="AC43" s="44">
        <f t="shared" si="11"/>
        <v>15794</v>
      </c>
      <c r="AD43" s="44">
        <f t="shared" si="11"/>
        <v>14876</v>
      </c>
      <c r="AE43" s="44">
        <f t="shared" si="11"/>
        <v>15794</v>
      </c>
      <c r="AF43" s="44">
        <f t="shared" si="11"/>
        <v>14876</v>
      </c>
      <c r="AG43" s="44">
        <f t="shared" si="11"/>
        <v>15794</v>
      </c>
      <c r="AH43" s="44">
        <f t="shared" si="11"/>
        <v>14876</v>
      </c>
    </row>
    <row r="44" spans="1:34" x14ac:dyDescent="0.2">
      <c r="A44" s="17" t="s">
        <v>5</v>
      </c>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row>
    <row r="45" spans="1:34" x14ac:dyDescent="0.2">
      <c r="A45" s="19">
        <v>1</v>
      </c>
      <c r="B45" s="44">
        <f t="shared" si="2"/>
        <v>15411.5</v>
      </c>
      <c r="C45" s="44">
        <f t="shared" si="2"/>
        <v>18089</v>
      </c>
      <c r="D45" s="44">
        <f t="shared" ref="D45:AH45" si="12">D21*0.85+35</f>
        <v>16482.5</v>
      </c>
      <c r="E45" s="44">
        <f t="shared" si="12"/>
        <v>17018</v>
      </c>
      <c r="F45" s="44">
        <f t="shared" si="12"/>
        <v>19925</v>
      </c>
      <c r="G45" s="44">
        <f t="shared" si="12"/>
        <v>17018</v>
      </c>
      <c r="H45" s="44">
        <f t="shared" si="12"/>
        <v>17018</v>
      </c>
      <c r="I45" s="44">
        <f t="shared" si="12"/>
        <v>17018</v>
      </c>
      <c r="J45" s="44">
        <f t="shared" si="12"/>
        <v>19007</v>
      </c>
      <c r="K45" s="44">
        <f t="shared" si="12"/>
        <v>18089</v>
      </c>
      <c r="L45" s="44">
        <f t="shared" si="12"/>
        <v>19007</v>
      </c>
      <c r="M45" s="44">
        <f t="shared" si="12"/>
        <v>18089</v>
      </c>
      <c r="N45" s="44">
        <f t="shared" si="12"/>
        <v>18089</v>
      </c>
      <c r="O45" s="44">
        <f t="shared" si="12"/>
        <v>17018</v>
      </c>
      <c r="P45" s="44">
        <f t="shared" si="12"/>
        <v>18089</v>
      </c>
      <c r="Q45" s="44">
        <f t="shared" si="12"/>
        <v>19007</v>
      </c>
      <c r="R45" s="44">
        <f t="shared" si="12"/>
        <v>18089</v>
      </c>
      <c r="S45" s="44">
        <f t="shared" si="12"/>
        <v>19007</v>
      </c>
      <c r="T45" s="44">
        <f t="shared" si="12"/>
        <v>18089</v>
      </c>
      <c r="U45" s="44">
        <f t="shared" si="12"/>
        <v>19007</v>
      </c>
      <c r="V45" s="44">
        <f t="shared" si="12"/>
        <v>19007</v>
      </c>
      <c r="W45" s="44">
        <f t="shared" si="12"/>
        <v>19007</v>
      </c>
      <c r="X45" s="44">
        <f t="shared" si="12"/>
        <v>18089</v>
      </c>
      <c r="Y45" s="44">
        <f t="shared" si="12"/>
        <v>19007</v>
      </c>
      <c r="Z45" s="44">
        <f t="shared" si="12"/>
        <v>18089</v>
      </c>
      <c r="AA45" s="44">
        <f t="shared" si="12"/>
        <v>19007</v>
      </c>
      <c r="AB45" s="44">
        <f t="shared" si="12"/>
        <v>18089</v>
      </c>
      <c r="AC45" s="44">
        <f t="shared" si="12"/>
        <v>19007</v>
      </c>
      <c r="AD45" s="44">
        <f t="shared" si="12"/>
        <v>18089</v>
      </c>
      <c r="AE45" s="44">
        <f t="shared" si="12"/>
        <v>19007</v>
      </c>
      <c r="AF45" s="44">
        <f t="shared" si="12"/>
        <v>18089</v>
      </c>
      <c r="AG45" s="44">
        <f t="shared" si="12"/>
        <v>19007</v>
      </c>
      <c r="AH45" s="44">
        <f t="shared" si="12"/>
        <v>18089</v>
      </c>
    </row>
    <row r="46" spans="1:34" x14ac:dyDescent="0.2">
      <c r="A46" s="19">
        <v>2</v>
      </c>
      <c r="B46" s="44">
        <f t="shared" si="2"/>
        <v>16788.5</v>
      </c>
      <c r="C46" s="44">
        <f t="shared" si="2"/>
        <v>19466</v>
      </c>
      <c r="D46" s="44">
        <f t="shared" ref="D46:AH46" si="13">D22*0.85+35</f>
        <v>17859.5</v>
      </c>
      <c r="E46" s="44">
        <f t="shared" si="13"/>
        <v>18395</v>
      </c>
      <c r="F46" s="44">
        <f t="shared" si="13"/>
        <v>21302</v>
      </c>
      <c r="G46" s="44">
        <f t="shared" si="13"/>
        <v>18395</v>
      </c>
      <c r="H46" s="44">
        <f t="shared" si="13"/>
        <v>18395</v>
      </c>
      <c r="I46" s="44">
        <f t="shared" si="13"/>
        <v>18395</v>
      </c>
      <c r="J46" s="44">
        <f t="shared" si="13"/>
        <v>20384</v>
      </c>
      <c r="K46" s="44">
        <f t="shared" si="13"/>
        <v>19466</v>
      </c>
      <c r="L46" s="44">
        <f t="shared" si="13"/>
        <v>20384</v>
      </c>
      <c r="M46" s="44">
        <f t="shared" si="13"/>
        <v>19466</v>
      </c>
      <c r="N46" s="44">
        <f t="shared" si="13"/>
        <v>19466</v>
      </c>
      <c r="O46" s="44">
        <f t="shared" si="13"/>
        <v>18395</v>
      </c>
      <c r="P46" s="44">
        <f t="shared" si="13"/>
        <v>19466</v>
      </c>
      <c r="Q46" s="44">
        <f t="shared" si="13"/>
        <v>20384</v>
      </c>
      <c r="R46" s="44">
        <f t="shared" si="13"/>
        <v>19466</v>
      </c>
      <c r="S46" s="44">
        <f t="shared" si="13"/>
        <v>20384</v>
      </c>
      <c r="T46" s="44">
        <f t="shared" si="13"/>
        <v>19466</v>
      </c>
      <c r="U46" s="44">
        <f t="shared" si="13"/>
        <v>20384</v>
      </c>
      <c r="V46" s="44">
        <f t="shared" si="13"/>
        <v>20384</v>
      </c>
      <c r="W46" s="44">
        <f t="shared" si="13"/>
        <v>20384</v>
      </c>
      <c r="X46" s="44">
        <f t="shared" si="13"/>
        <v>19466</v>
      </c>
      <c r="Y46" s="44">
        <f t="shared" si="13"/>
        <v>20384</v>
      </c>
      <c r="Z46" s="44">
        <f t="shared" si="13"/>
        <v>19466</v>
      </c>
      <c r="AA46" s="44">
        <f t="shared" si="13"/>
        <v>20384</v>
      </c>
      <c r="AB46" s="44">
        <f t="shared" si="13"/>
        <v>19466</v>
      </c>
      <c r="AC46" s="44">
        <f t="shared" si="13"/>
        <v>20384</v>
      </c>
      <c r="AD46" s="44">
        <f t="shared" si="13"/>
        <v>19466</v>
      </c>
      <c r="AE46" s="44">
        <f t="shared" si="13"/>
        <v>20384</v>
      </c>
      <c r="AF46" s="44">
        <f t="shared" si="13"/>
        <v>19466</v>
      </c>
      <c r="AG46" s="44">
        <f t="shared" si="13"/>
        <v>20384</v>
      </c>
      <c r="AH46" s="44">
        <f t="shared" si="13"/>
        <v>19466</v>
      </c>
    </row>
    <row r="47" spans="1:34" x14ac:dyDescent="0.2">
      <c r="A47" s="17" t="s">
        <v>6</v>
      </c>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row>
    <row r="48" spans="1:34" x14ac:dyDescent="0.2">
      <c r="A48" s="19" t="s">
        <v>1</v>
      </c>
      <c r="B48" s="44">
        <f t="shared" si="2"/>
        <v>114785</v>
      </c>
      <c r="C48" s="44">
        <f t="shared" si="2"/>
        <v>114785</v>
      </c>
      <c r="D48" s="44">
        <f t="shared" ref="D48:AH48" si="14">D24*0.85+35</f>
        <v>114785</v>
      </c>
      <c r="E48" s="44">
        <f t="shared" si="14"/>
        <v>114785</v>
      </c>
      <c r="F48" s="44">
        <f t="shared" si="14"/>
        <v>114785</v>
      </c>
      <c r="G48" s="44">
        <f t="shared" si="14"/>
        <v>114785</v>
      </c>
      <c r="H48" s="44">
        <f t="shared" si="14"/>
        <v>114785</v>
      </c>
      <c r="I48" s="44">
        <f t="shared" si="14"/>
        <v>114785</v>
      </c>
      <c r="J48" s="44">
        <f t="shared" si="14"/>
        <v>114785</v>
      </c>
      <c r="K48" s="44">
        <f t="shared" si="14"/>
        <v>114785</v>
      </c>
      <c r="L48" s="44">
        <f t="shared" si="14"/>
        <v>114785</v>
      </c>
      <c r="M48" s="44">
        <f t="shared" si="14"/>
        <v>114785</v>
      </c>
      <c r="N48" s="44">
        <f t="shared" si="14"/>
        <v>114785</v>
      </c>
      <c r="O48" s="44">
        <f t="shared" si="14"/>
        <v>114785</v>
      </c>
      <c r="P48" s="44">
        <f t="shared" si="14"/>
        <v>114785</v>
      </c>
      <c r="Q48" s="44">
        <f t="shared" si="14"/>
        <v>114785</v>
      </c>
      <c r="R48" s="44">
        <f t="shared" si="14"/>
        <v>114785</v>
      </c>
      <c r="S48" s="44">
        <f t="shared" si="14"/>
        <v>114785</v>
      </c>
      <c r="T48" s="44">
        <f t="shared" si="14"/>
        <v>114785</v>
      </c>
      <c r="U48" s="44">
        <f t="shared" si="14"/>
        <v>114785</v>
      </c>
      <c r="V48" s="44">
        <f t="shared" si="14"/>
        <v>114785</v>
      </c>
      <c r="W48" s="44">
        <f t="shared" si="14"/>
        <v>114785</v>
      </c>
      <c r="X48" s="44">
        <f t="shared" si="14"/>
        <v>114785</v>
      </c>
      <c r="Y48" s="44">
        <f t="shared" si="14"/>
        <v>114785</v>
      </c>
      <c r="Z48" s="44">
        <f t="shared" si="14"/>
        <v>114785</v>
      </c>
      <c r="AA48" s="44">
        <f t="shared" si="14"/>
        <v>114785</v>
      </c>
      <c r="AB48" s="44">
        <f t="shared" si="14"/>
        <v>114785</v>
      </c>
      <c r="AC48" s="44">
        <f t="shared" si="14"/>
        <v>114785</v>
      </c>
      <c r="AD48" s="44">
        <f t="shared" si="14"/>
        <v>114785</v>
      </c>
      <c r="AE48" s="44">
        <f t="shared" si="14"/>
        <v>114785</v>
      </c>
      <c r="AF48" s="44">
        <f t="shared" si="14"/>
        <v>114785</v>
      </c>
      <c r="AG48" s="44">
        <f t="shared" si="14"/>
        <v>114785</v>
      </c>
      <c r="AH48" s="44">
        <f t="shared" si="14"/>
        <v>114785</v>
      </c>
    </row>
    <row r="49" spans="1:1" x14ac:dyDescent="0.2">
      <c r="A49" s="41"/>
    </row>
    <row r="50" spans="1:1" ht="150" x14ac:dyDescent="0.2">
      <c r="A50" s="222" t="s">
        <v>256</v>
      </c>
    </row>
    <row r="51" spans="1:1" x14ac:dyDescent="0.2">
      <c r="A51" s="123" t="s">
        <v>24</v>
      </c>
    </row>
    <row r="52" spans="1:1" x14ac:dyDescent="0.2">
      <c r="A52" s="51" t="s">
        <v>257</v>
      </c>
    </row>
    <row r="53" spans="1:1" x14ac:dyDescent="0.2">
      <c r="A53" s="51" t="s">
        <v>258</v>
      </c>
    </row>
    <row r="54" spans="1:1" x14ac:dyDescent="0.2">
      <c r="A54" s="152"/>
    </row>
    <row r="55" spans="1:1" x14ac:dyDescent="0.2">
      <c r="A55" s="123" t="s">
        <v>12</v>
      </c>
    </row>
    <row r="56" spans="1:1" x14ac:dyDescent="0.2">
      <c r="A56" s="48" t="s">
        <v>259</v>
      </c>
    </row>
    <row r="57" spans="1:1" x14ac:dyDescent="0.2">
      <c r="A57" s="48" t="s">
        <v>260</v>
      </c>
    </row>
    <row r="58" spans="1:1" x14ac:dyDescent="0.2">
      <c r="A58" s="48" t="s">
        <v>261</v>
      </c>
    </row>
    <row r="59" spans="1:1" x14ac:dyDescent="0.2">
      <c r="A59" s="48" t="s">
        <v>262</v>
      </c>
    </row>
    <row r="60" spans="1:1" x14ac:dyDescent="0.2">
      <c r="A60" s="48" t="s">
        <v>263</v>
      </c>
    </row>
    <row r="61" spans="1:1" ht="42" x14ac:dyDescent="0.2">
      <c r="A61" s="124" t="s">
        <v>269</v>
      </c>
    </row>
    <row r="62" spans="1:1" ht="42" x14ac:dyDescent="0.2">
      <c r="A62" s="194" t="s">
        <v>264</v>
      </c>
    </row>
    <row r="63" spans="1:1" ht="31.5" x14ac:dyDescent="0.2">
      <c r="A63" s="194" t="s">
        <v>265</v>
      </c>
    </row>
    <row r="64" spans="1:1" ht="21" x14ac:dyDescent="0.2">
      <c r="A64" s="194" t="s">
        <v>270</v>
      </c>
    </row>
    <row r="65" spans="1:1" ht="21" x14ac:dyDescent="0.2">
      <c r="A65" s="194" t="s">
        <v>271</v>
      </c>
    </row>
    <row r="66" spans="1:1" ht="31.5" x14ac:dyDescent="0.2">
      <c r="A66" s="194" t="s">
        <v>266</v>
      </c>
    </row>
    <row r="67" spans="1:1" ht="31.5" x14ac:dyDescent="0.2">
      <c r="A67" s="194" t="s">
        <v>267</v>
      </c>
    </row>
    <row r="68" spans="1:1" ht="42" x14ac:dyDescent="0.2">
      <c r="A68" s="89" t="s">
        <v>47</v>
      </c>
    </row>
    <row r="69" spans="1:1" ht="63" x14ac:dyDescent="0.2">
      <c r="A69" s="130" t="s">
        <v>268</v>
      </c>
    </row>
    <row r="70" spans="1:1" ht="21" x14ac:dyDescent="0.2">
      <c r="A70" s="116" t="s">
        <v>48</v>
      </c>
    </row>
    <row r="71" spans="1:1" ht="53.25" x14ac:dyDescent="0.2">
      <c r="A71" s="86" t="s">
        <v>212</v>
      </c>
    </row>
    <row r="72" spans="1:1" ht="31.5" x14ac:dyDescent="0.2">
      <c r="A72" s="69" t="s">
        <v>50</v>
      </c>
    </row>
    <row r="73" spans="1:1" x14ac:dyDescent="0.2">
      <c r="A73" s="71"/>
    </row>
    <row r="74" spans="1:1" x14ac:dyDescent="0.2">
      <c r="A74" s="72" t="s">
        <v>16</v>
      </c>
    </row>
    <row r="75" spans="1:1" ht="24" x14ac:dyDescent="0.2">
      <c r="A75" s="162" t="s">
        <v>32</v>
      </c>
    </row>
    <row r="76" spans="1:1" ht="24" x14ac:dyDescent="0.2">
      <c r="A76" s="162" t="s">
        <v>33</v>
      </c>
    </row>
    <row r="77" spans="1:1" x14ac:dyDescent="0.2">
      <c r="A77" s="55"/>
    </row>
    <row r="78" spans="1:1" x14ac:dyDescent="0.2">
      <c r="A78" s="55"/>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66"/>
  <sheetViews>
    <sheetView zoomScaleNormal="100" workbookViewId="0">
      <pane xSplit="1" topLeftCell="B1" activePane="topRight" state="frozen"/>
      <selection pane="topRight" activeCell="B4" sqref="B4:BB49"/>
    </sheetView>
  </sheetViews>
  <sheetFormatPr defaultColWidth="9" defaultRowHeight="12" x14ac:dyDescent="0.2"/>
  <cols>
    <col min="1" max="1" width="81.5703125" style="152" customWidth="1"/>
    <col min="2" max="16384" width="9" style="152"/>
  </cols>
  <sheetData>
    <row r="1" spans="1:54" ht="11.45" customHeight="1" x14ac:dyDescent="0.2">
      <c r="A1" s="13" t="s">
        <v>199</v>
      </c>
    </row>
    <row r="2" spans="1:54" ht="11.45" customHeight="1" x14ac:dyDescent="0.2">
      <c r="A2" s="29" t="s">
        <v>27</v>
      </c>
    </row>
    <row r="3" spans="1:54" ht="11.45" customHeight="1" x14ac:dyDescent="0.2">
      <c r="A3" s="3"/>
    </row>
    <row r="4" spans="1:54" ht="11.45" customHeight="1" x14ac:dyDescent="0.2">
      <c r="A4" s="49" t="s">
        <v>9</v>
      </c>
      <c r="B4" s="165" t="e">
        <f>'C завтраками| Bed and breakfast'!#REF!</f>
        <v>#REF!</v>
      </c>
      <c r="C4" s="165" t="e">
        <f>'C завтраками| Bed and breakfast'!#REF!</f>
        <v>#REF!</v>
      </c>
      <c r="D4" s="165" t="e">
        <f>'C завтраками| Bed and breakfast'!#REF!</f>
        <v>#REF!</v>
      </c>
      <c r="E4" s="165" t="e">
        <f>'C завтраками| Bed and breakfast'!#REF!</f>
        <v>#REF!</v>
      </c>
      <c r="F4" s="165" t="e">
        <f>'C завтраками| Bed and breakfast'!#REF!</f>
        <v>#REF!</v>
      </c>
      <c r="G4" s="165">
        <f>'C завтраками| Bed and breakfast'!B4</f>
        <v>45401</v>
      </c>
      <c r="H4" s="165">
        <f>'C завтраками| Bed and breakfast'!D4</f>
        <v>45403</v>
      </c>
      <c r="I4" s="165">
        <f>'C завтраками| Bed and breakfast'!E4</f>
        <v>45407</v>
      </c>
      <c r="J4" s="165">
        <f>'C завтраками| Bed and breakfast'!F4</f>
        <v>45409</v>
      </c>
      <c r="K4" s="165">
        <f>'C завтраками| Bed and breakfast'!G4</f>
        <v>45411</v>
      </c>
      <c r="L4" s="165">
        <f>'C завтраками| Bed and breakfast'!H4</f>
        <v>45413</v>
      </c>
      <c r="M4" s="165">
        <f>'C завтраками| Bed and breakfast'!I4</f>
        <v>45417</v>
      </c>
      <c r="N4" s="165">
        <f>'C завтраками| Bed and breakfast'!J4</f>
        <v>45419</v>
      </c>
      <c r="O4" s="165">
        <f>'C завтраками| Bed and breakfast'!K4</f>
        <v>45420</v>
      </c>
      <c r="P4" s="165">
        <f>'C завтраками| Bed and breakfast'!N4</f>
        <v>45424</v>
      </c>
      <c r="Q4" s="165">
        <f>'C завтраками| Bed and breakfast'!O4</f>
        <v>45427</v>
      </c>
      <c r="R4" s="165">
        <f>'C завтраками| Bed and breakfast'!P4</f>
        <v>45429</v>
      </c>
      <c r="S4" s="165">
        <f>'C завтраками| Bed and breakfast'!Q4</f>
        <v>45434</v>
      </c>
      <c r="T4" s="165">
        <f>'C завтраками| Bed and breakfast'!S4</f>
        <v>45437</v>
      </c>
      <c r="U4" s="165">
        <f>'C завтраками| Bed and breakfast'!T4</f>
        <v>45443</v>
      </c>
      <c r="V4" s="165">
        <f>'C завтраками| Bed and breakfast'!U4</f>
        <v>45444</v>
      </c>
      <c r="W4" s="165">
        <f>'C завтраками| Bed and breakfast'!V4</f>
        <v>45445</v>
      </c>
      <c r="X4" s="165">
        <f>'C завтраками| Bed and breakfast'!W4</f>
        <v>45453</v>
      </c>
      <c r="Y4" s="165">
        <f>'C завтраками| Bed and breakfast'!X4</f>
        <v>45457</v>
      </c>
      <c r="Z4" s="165">
        <f>'C завтраками| Bed and breakfast'!Y4</f>
        <v>45460</v>
      </c>
      <c r="AA4" s="165">
        <f>'C завтраками| Bed and breakfast'!Z4</f>
        <v>45465</v>
      </c>
      <c r="AB4" s="165">
        <f>'C завтраками| Bed and breakfast'!AA4</f>
        <v>45466</v>
      </c>
      <c r="AC4" s="165">
        <f>'C завтраками| Bed and breakfast'!AB4</f>
        <v>45471</v>
      </c>
      <c r="AD4" s="165">
        <f>'C завтраками| Bed and breakfast'!AC4</f>
        <v>45474</v>
      </c>
      <c r="AE4" s="165">
        <f>'C завтраками| Bed and breakfast'!AD4</f>
        <v>45484</v>
      </c>
      <c r="AF4" s="165">
        <f>'C завтраками| Bed and breakfast'!AE4</f>
        <v>45489</v>
      </c>
      <c r="AG4" s="165">
        <f>'C завтраками| Bed and breakfast'!AF4</f>
        <v>45494</v>
      </c>
      <c r="AH4" s="165">
        <f>'C завтраками| Bed and breakfast'!AG4</f>
        <v>45499</v>
      </c>
      <c r="AI4" s="165">
        <f>'C завтраками| Bed and breakfast'!AH4</f>
        <v>45501</v>
      </c>
      <c r="AJ4" s="165">
        <f>'C завтраками| Bed and breakfast'!AI4</f>
        <v>45505</v>
      </c>
      <c r="AK4" s="165">
        <f>'C завтраками| Bed and breakfast'!AJ4</f>
        <v>45506</v>
      </c>
      <c r="AL4" s="165">
        <f>'C завтраками| Bed and breakfast'!AK4</f>
        <v>45508</v>
      </c>
      <c r="AM4" s="165">
        <f>'C завтраками| Bed and breakfast'!AL4</f>
        <v>45513</v>
      </c>
      <c r="AN4" s="165">
        <f>'C завтраками| Bed and breakfast'!AM4</f>
        <v>45515</v>
      </c>
      <c r="AO4" s="165">
        <f>'C завтраками| Bed and breakfast'!AN4</f>
        <v>45520</v>
      </c>
      <c r="AP4" s="165">
        <f>'C завтраками| Bed and breakfast'!AO4</f>
        <v>45522</v>
      </c>
      <c r="AQ4" s="165">
        <f>'C завтраками| Bed and breakfast'!AP4</f>
        <v>45527</v>
      </c>
      <c r="AR4" s="165">
        <f>'C завтраками| Bed and breakfast'!AQ4</f>
        <v>45529</v>
      </c>
      <c r="AS4" s="165">
        <f>'C завтраками| Bed and breakfast'!AR4</f>
        <v>45534</v>
      </c>
      <c r="AT4" s="165">
        <f>'C завтраками| Bed and breakfast'!AS4</f>
        <v>45536</v>
      </c>
      <c r="AU4" s="165">
        <f>'C завтраками| Bed and breakfast'!AT4</f>
        <v>45541</v>
      </c>
      <c r="AV4" s="165">
        <f>'C завтраками| Bed and breakfast'!AU4</f>
        <v>45543</v>
      </c>
      <c r="AW4" s="165">
        <f>'C завтраками| Bed and breakfast'!AV4</f>
        <v>45548</v>
      </c>
      <c r="AX4" s="165">
        <f>'C завтраками| Bed and breakfast'!AW4</f>
        <v>45550</v>
      </c>
      <c r="AY4" s="165">
        <f>'C завтраками| Bed and breakfast'!AX4</f>
        <v>45555</v>
      </c>
      <c r="AZ4" s="165">
        <f>'C завтраками| Bed and breakfast'!AY4</f>
        <v>45557</v>
      </c>
      <c r="BA4" s="165">
        <f>'C завтраками| Bed and breakfast'!AZ4</f>
        <v>45562</v>
      </c>
      <c r="BB4" s="165">
        <f>'C завтраками| Bed and breakfast'!BA4</f>
        <v>45564</v>
      </c>
    </row>
    <row r="5" spans="1:54" s="8" customFormat="1" ht="22.35" customHeight="1" x14ac:dyDescent="0.2">
      <c r="A5" s="153" t="s">
        <v>11</v>
      </c>
      <c r="B5" s="165" t="e">
        <f>'C завтраками| Bed and breakfast'!#REF!</f>
        <v>#REF!</v>
      </c>
      <c r="C5" s="165" t="e">
        <f>'C завтраками| Bed and breakfast'!#REF!</f>
        <v>#REF!</v>
      </c>
      <c r="D5" s="165" t="e">
        <f>'C завтраками| Bed and breakfast'!#REF!</f>
        <v>#REF!</v>
      </c>
      <c r="E5" s="165" t="e">
        <f>'C завтраками| Bed and breakfast'!#REF!</f>
        <v>#REF!</v>
      </c>
      <c r="F5" s="165" t="e">
        <f>'C завтраками| Bed and breakfast'!#REF!</f>
        <v>#REF!</v>
      </c>
      <c r="G5" s="165">
        <f>'C завтраками| Bed and breakfast'!B5</f>
        <v>45401</v>
      </c>
      <c r="H5" s="165">
        <f>'C завтраками| Bed and breakfast'!D5</f>
        <v>45406</v>
      </c>
      <c r="I5" s="165">
        <f>'C завтраками| Bed and breakfast'!E5</f>
        <v>45408</v>
      </c>
      <c r="J5" s="165">
        <f>'C завтраками| Bed and breakfast'!F5</f>
        <v>45410</v>
      </c>
      <c r="K5" s="165">
        <f>'C завтраками| Bed and breakfast'!G5</f>
        <v>45412</v>
      </c>
      <c r="L5" s="165">
        <f>'C завтраками| Bed and breakfast'!H5</f>
        <v>45416</v>
      </c>
      <c r="M5" s="165">
        <f>'C завтраками| Bed and breakfast'!I5</f>
        <v>45418</v>
      </c>
      <c r="N5" s="165">
        <f>'C завтраками| Bed and breakfast'!J5</f>
        <v>45419</v>
      </c>
      <c r="O5" s="165">
        <f>'C завтраками| Bed and breakfast'!K5</f>
        <v>45420</v>
      </c>
      <c r="P5" s="165">
        <f>'C завтраками| Bed and breakfast'!N5</f>
        <v>45426</v>
      </c>
      <c r="Q5" s="165">
        <f>'C завтраками| Bed and breakfast'!O5</f>
        <v>45428</v>
      </c>
      <c r="R5" s="165">
        <f>'C завтраками| Bed and breakfast'!P5</f>
        <v>45433</v>
      </c>
      <c r="S5" s="165">
        <f>'C завтраками| Bed and breakfast'!Q5</f>
        <v>45434</v>
      </c>
      <c r="T5" s="165">
        <f>'C завтраками| Bed and breakfast'!S5</f>
        <v>45442</v>
      </c>
      <c r="U5" s="165">
        <f>'C завтраками| Bed and breakfast'!T5</f>
        <v>45443</v>
      </c>
      <c r="V5" s="165">
        <f>'C завтраками| Bed and breakfast'!U5</f>
        <v>45444</v>
      </c>
      <c r="W5" s="165">
        <f>'C завтраками| Bed and breakfast'!V5</f>
        <v>45452</v>
      </c>
      <c r="X5" s="165">
        <f>'C завтраками| Bed and breakfast'!W5</f>
        <v>45456</v>
      </c>
      <c r="Y5" s="165">
        <f>'C завтраками| Bed and breakfast'!X5</f>
        <v>45459</v>
      </c>
      <c r="Z5" s="165">
        <f>'C завтраками| Bed and breakfast'!Y5</f>
        <v>45464</v>
      </c>
      <c r="AA5" s="165">
        <f>'C завтраками| Bed and breakfast'!Z5</f>
        <v>45465</v>
      </c>
      <c r="AB5" s="165">
        <f>'C завтраками| Bed and breakfast'!AA5</f>
        <v>45470</v>
      </c>
      <c r="AC5" s="165">
        <f>'C завтраками| Bed and breakfast'!AB5</f>
        <v>45473</v>
      </c>
      <c r="AD5" s="165">
        <f>'C завтраками| Bed and breakfast'!AC5</f>
        <v>45483</v>
      </c>
      <c r="AE5" s="165">
        <f>'C завтраками| Bed and breakfast'!AD5</f>
        <v>45488</v>
      </c>
      <c r="AF5" s="165">
        <f>'C завтраками| Bed and breakfast'!AE5</f>
        <v>45493</v>
      </c>
      <c r="AG5" s="165">
        <f>'C завтраками| Bed and breakfast'!AF5</f>
        <v>45498</v>
      </c>
      <c r="AH5" s="165">
        <f>'C завтраками| Bed and breakfast'!AG5</f>
        <v>45500</v>
      </c>
      <c r="AI5" s="165">
        <f>'C завтраками| Bed and breakfast'!AH5</f>
        <v>45504</v>
      </c>
      <c r="AJ5" s="165">
        <f>'C завтраками| Bed and breakfast'!AI5</f>
        <v>45505</v>
      </c>
      <c r="AK5" s="165">
        <f>'C завтраками| Bed and breakfast'!AJ5</f>
        <v>45507</v>
      </c>
      <c r="AL5" s="165">
        <f>'C завтраками| Bed and breakfast'!AK5</f>
        <v>45512</v>
      </c>
      <c r="AM5" s="165">
        <f>'C завтраками| Bed and breakfast'!AL5</f>
        <v>45514</v>
      </c>
      <c r="AN5" s="165">
        <f>'C завтраками| Bed and breakfast'!AM5</f>
        <v>45519</v>
      </c>
      <c r="AO5" s="165">
        <f>'C завтраками| Bed and breakfast'!AN5</f>
        <v>45521</v>
      </c>
      <c r="AP5" s="165">
        <f>'C завтраками| Bed and breakfast'!AO5</f>
        <v>45526</v>
      </c>
      <c r="AQ5" s="165">
        <f>'C завтраками| Bed and breakfast'!AP5</f>
        <v>45528</v>
      </c>
      <c r="AR5" s="165">
        <f>'C завтраками| Bed and breakfast'!AQ5</f>
        <v>45533</v>
      </c>
      <c r="AS5" s="165">
        <f>'C завтраками| Bed and breakfast'!AR5</f>
        <v>45535</v>
      </c>
      <c r="AT5" s="165">
        <f>'C завтраками| Bed and breakfast'!AS5</f>
        <v>45540</v>
      </c>
      <c r="AU5" s="165">
        <f>'C завтраками| Bed and breakfast'!AT5</f>
        <v>45542</v>
      </c>
      <c r="AV5" s="165">
        <f>'C завтраками| Bed and breakfast'!AU5</f>
        <v>45547</v>
      </c>
      <c r="AW5" s="165">
        <f>'C завтраками| Bed and breakfast'!AV5</f>
        <v>45549</v>
      </c>
      <c r="AX5" s="165">
        <f>'C завтраками| Bed and breakfast'!AW5</f>
        <v>45554</v>
      </c>
      <c r="AY5" s="165">
        <f>'C завтраками| Bed and breakfast'!AX5</f>
        <v>45556</v>
      </c>
      <c r="AZ5" s="165">
        <f>'C завтраками| Bed and breakfast'!AY5</f>
        <v>45561</v>
      </c>
      <c r="BA5" s="165">
        <f>'C завтраками| Bed and breakfast'!AZ5</f>
        <v>45563</v>
      </c>
      <c r="BB5" s="165">
        <f>'C завтраками| Bed and breakfast'!BA5</f>
        <v>45565</v>
      </c>
    </row>
    <row r="6" spans="1:54" ht="10.7" customHeight="1" x14ac:dyDescent="0.2">
      <c r="A6" s="17" t="s">
        <v>149</v>
      </c>
    </row>
    <row r="7" spans="1:54" ht="10.7" customHeight="1" x14ac:dyDescent="0.2">
      <c r="A7" s="19">
        <v>1</v>
      </c>
      <c r="B7" s="160" t="e">
        <f>'C завтраками| Bed and breakfast'!#REF!*0.85</f>
        <v>#REF!</v>
      </c>
      <c r="C7" s="160" t="e">
        <f>'C завтраками| Bed and breakfast'!#REF!*0.85</f>
        <v>#REF!</v>
      </c>
      <c r="D7" s="160" t="e">
        <f>'C завтраками| Bed and breakfast'!#REF!*0.85</f>
        <v>#REF!</v>
      </c>
      <c r="E7" s="160" t="e">
        <f>'C завтраками| Bed and breakfast'!#REF!*0.85</f>
        <v>#REF!</v>
      </c>
      <c r="F7" s="160" t="e">
        <f>'C завтраками| Bed and breakfast'!#REF!*0.85</f>
        <v>#REF!</v>
      </c>
      <c r="G7" s="160">
        <f>'C завтраками| Bed and breakfast'!B7*0.85</f>
        <v>10795</v>
      </c>
      <c r="H7" s="160">
        <f>'C завтраками| Bed and breakfast'!D7*0.85</f>
        <v>10795</v>
      </c>
      <c r="I7" s="160">
        <f>'C завтраками| Bed and breakfast'!E7*0.85</f>
        <v>15385</v>
      </c>
      <c r="J7" s="160">
        <f>'C завтраками| Bed and breakfast'!F7*0.85</f>
        <v>15385</v>
      </c>
      <c r="K7" s="160">
        <f>'C завтраками| Bed and breakfast'!G7*0.85</f>
        <v>11815</v>
      </c>
      <c r="L7" s="160">
        <f>'C завтраками| Bed and breakfast'!H7*0.85</f>
        <v>11815</v>
      </c>
      <c r="M7" s="160">
        <f>'C завтраками| Bed and breakfast'!I7*0.85</f>
        <v>9775</v>
      </c>
      <c r="N7" s="160">
        <f>'C завтраками| Bed and breakfast'!J7*0.85</f>
        <v>9775</v>
      </c>
      <c r="O7" s="160">
        <f>'C завтраками| Bed and breakfast'!K7*0.85</f>
        <v>10795</v>
      </c>
      <c r="P7" s="160">
        <f>'C завтраками| Bed and breakfast'!N7*0.85</f>
        <v>8160</v>
      </c>
      <c r="Q7" s="160">
        <f>'C завтраками| Bed and breakfast'!O7*0.85</f>
        <v>9775</v>
      </c>
      <c r="R7" s="160">
        <f>'C завтраками| Bed and breakfast'!P7*0.85</f>
        <v>9775</v>
      </c>
      <c r="S7" s="160">
        <f>'C завтраками| Bed and breakfast'!Q7*0.85</f>
        <v>10795</v>
      </c>
      <c r="T7" s="160">
        <f>'C завтраками| Bed and breakfast'!S7*0.85</f>
        <v>8160</v>
      </c>
      <c r="U7" s="160">
        <f>'C завтраками| Bed and breakfast'!T7*0.85</f>
        <v>8160</v>
      </c>
      <c r="V7" s="160">
        <f>'C завтраками| Bed and breakfast'!U7*0.85</f>
        <v>8585</v>
      </c>
      <c r="W7" s="160">
        <f>'C завтраками| Bed and breakfast'!V7*0.85</f>
        <v>11560</v>
      </c>
      <c r="X7" s="160">
        <f>'C завтраками| Bed and breakfast'!W7*0.85</f>
        <v>9775</v>
      </c>
      <c r="Y7" s="160">
        <f>'C завтраками| Bed and breakfast'!X7*0.85</f>
        <v>10370</v>
      </c>
      <c r="Z7" s="160">
        <f>'C завтраками| Bed and breakfast'!Y7*0.85</f>
        <v>13600</v>
      </c>
      <c r="AA7" s="160">
        <f>'C завтраками| Bed and breakfast'!Z7*0.85</f>
        <v>10370</v>
      </c>
      <c r="AB7" s="160">
        <f>'C завтраками| Bed and breakfast'!AA7*0.85</f>
        <v>10370</v>
      </c>
      <c r="AC7" s="160">
        <f>'C завтраками| Bed and breakfast'!AB7*0.85</f>
        <v>10370</v>
      </c>
      <c r="AD7" s="160">
        <f>'C завтраками| Bed and breakfast'!AC7*0.85</f>
        <v>12580</v>
      </c>
      <c r="AE7" s="160">
        <f>'C завтраками| Bed and breakfast'!AD7*0.85</f>
        <v>11560</v>
      </c>
      <c r="AF7" s="160">
        <f>'C завтраками| Bed and breakfast'!AE7*0.85</f>
        <v>12580</v>
      </c>
      <c r="AG7" s="160">
        <f>'C завтраками| Bed and breakfast'!AF7*0.85</f>
        <v>11560</v>
      </c>
      <c r="AH7" s="160">
        <f>'C завтраками| Bed and breakfast'!AG7*0.85</f>
        <v>11560</v>
      </c>
      <c r="AI7" s="160">
        <f>'C завтраками| Bed and breakfast'!AH7*0.85</f>
        <v>10370</v>
      </c>
      <c r="AJ7" s="160">
        <f>'C завтраками| Bed and breakfast'!AI7*0.85</f>
        <v>11560</v>
      </c>
      <c r="AK7" s="160">
        <f>'C завтраками| Bed and breakfast'!AJ7*0.85</f>
        <v>12580</v>
      </c>
      <c r="AL7" s="160">
        <f>'C завтраками| Bed and breakfast'!AK7*0.85</f>
        <v>11560</v>
      </c>
      <c r="AM7" s="160">
        <f>'C завтраками| Bed and breakfast'!AL7*0.85</f>
        <v>12580</v>
      </c>
      <c r="AN7" s="160">
        <f>'C завтраками| Bed and breakfast'!AM7*0.85</f>
        <v>11560</v>
      </c>
      <c r="AO7" s="160">
        <f>'C завтраками| Bed and breakfast'!AN7*0.85</f>
        <v>12580</v>
      </c>
      <c r="AP7" s="160">
        <f>'C завтраками| Bed and breakfast'!AO7*0.85</f>
        <v>12580</v>
      </c>
      <c r="AQ7" s="160">
        <f>'C завтраками| Bed and breakfast'!AP7*0.85</f>
        <v>12580</v>
      </c>
      <c r="AR7" s="160">
        <f>'C завтраками| Bed and breakfast'!AQ7*0.85</f>
        <v>11560</v>
      </c>
      <c r="AS7" s="160">
        <f>'C завтраками| Bed and breakfast'!AR7*0.85</f>
        <v>12580</v>
      </c>
      <c r="AT7" s="160">
        <f>'C завтраками| Bed and breakfast'!AS7*0.85</f>
        <v>11560</v>
      </c>
      <c r="AU7" s="160">
        <f>'C завтраками| Bed and breakfast'!AT7*0.85</f>
        <v>12580</v>
      </c>
      <c r="AV7" s="160">
        <f>'C завтраками| Bed and breakfast'!AU7*0.85</f>
        <v>11560</v>
      </c>
      <c r="AW7" s="160">
        <f>'C завтраками| Bed and breakfast'!AV7*0.85</f>
        <v>12580</v>
      </c>
      <c r="AX7" s="160">
        <f>'C завтраками| Bed and breakfast'!AW7*0.85</f>
        <v>11560</v>
      </c>
      <c r="AY7" s="160">
        <f>'C завтраками| Bed and breakfast'!AX7*0.85</f>
        <v>12580</v>
      </c>
      <c r="AZ7" s="160">
        <f>'C завтраками| Bed and breakfast'!AY7*0.85</f>
        <v>11560</v>
      </c>
      <c r="BA7" s="160">
        <f>'C завтраками| Bed and breakfast'!AZ7*0.85</f>
        <v>12580</v>
      </c>
      <c r="BB7" s="160">
        <f>'C завтраками| Bed and breakfast'!BA7*0.85</f>
        <v>11560</v>
      </c>
    </row>
    <row r="8" spans="1:54" ht="10.7" customHeight="1" x14ac:dyDescent="0.2">
      <c r="A8" s="19">
        <v>2</v>
      </c>
      <c r="B8" s="160" t="e">
        <f>'C завтраками| Bed and breakfast'!#REF!*0.85</f>
        <v>#REF!</v>
      </c>
      <c r="C8" s="160" t="e">
        <f>'C завтраками| Bed and breakfast'!#REF!*0.85</f>
        <v>#REF!</v>
      </c>
      <c r="D8" s="160" t="e">
        <f>'C завтраками| Bed and breakfast'!#REF!*0.85</f>
        <v>#REF!</v>
      </c>
      <c r="E8" s="160" t="e">
        <f>'C завтраками| Bed and breakfast'!#REF!*0.85</f>
        <v>#REF!</v>
      </c>
      <c r="F8" s="160" t="e">
        <f>'C завтраками| Bed and breakfast'!#REF!*0.85</f>
        <v>#REF!</v>
      </c>
      <c r="G8" s="160">
        <f>'C завтраками| Bed and breakfast'!B8*0.85</f>
        <v>12325</v>
      </c>
      <c r="H8" s="160">
        <f>'C завтраками| Bed and breakfast'!D8*0.85</f>
        <v>12325</v>
      </c>
      <c r="I8" s="160">
        <f>'C завтраками| Bed and breakfast'!E8*0.85</f>
        <v>16915</v>
      </c>
      <c r="J8" s="160">
        <f>'C завтраками| Bed and breakfast'!F8*0.85</f>
        <v>16915</v>
      </c>
      <c r="K8" s="160">
        <f>'C завтраками| Bed and breakfast'!G8*0.85</f>
        <v>13345</v>
      </c>
      <c r="L8" s="160">
        <f>'C завтраками| Bed and breakfast'!H8*0.85</f>
        <v>13345</v>
      </c>
      <c r="M8" s="160">
        <f>'C завтраками| Bed and breakfast'!I8*0.85</f>
        <v>11305</v>
      </c>
      <c r="N8" s="160">
        <f>'C завтраками| Bed and breakfast'!J8*0.85</f>
        <v>11305</v>
      </c>
      <c r="O8" s="160">
        <f>'C завтраками| Bed and breakfast'!K8*0.85</f>
        <v>12325</v>
      </c>
      <c r="P8" s="160">
        <f>'C завтраками| Bed and breakfast'!N8*0.85</f>
        <v>9690</v>
      </c>
      <c r="Q8" s="160">
        <f>'C завтраками| Bed and breakfast'!O8*0.85</f>
        <v>11305</v>
      </c>
      <c r="R8" s="160">
        <f>'C завтраками| Bed and breakfast'!P8*0.85</f>
        <v>11305</v>
      </c>
      <c r="S8" s="160">
        <f>'C завтраками| Bed and breakfast'!Q8*0.85</f>
        <v>12325</v>
      </c>
      <c r="T8" s="160">
        <f>'C завтраками| Bed and breakfast'!S8*0.85</f>
        <v>9690</v>
      </c>
      <c r="U8" s="160">
        <f>'C завтраками| Bed and breakfast'!T8*0.85</f>
        <v>9690</v>
      </c>
      <c r="V8" s="160">
        <f>'C завтраками| Bed and breakfast'!U8*0.85</f>
        <v>10115</v>
      </c>
      <c r="W8" s="160">
        <f>'C завтраками| Bed and breakfast'!V8*0.85</f>
        <v>13090</v>
      </c>
      <c r="X8" s="160">
        <f>'C завтраками| Bed and breakfast'!W8*0.85</f>
        <v>11305</v>
      </c>
      <c r="Y8" s="160">
        <f>'C завтраками| Bed and breakfast'!X8*0.85</f>
        <v>11900</v>
      </c>
      <c r="Z8" s="160">
        <f>'C завтраками| Bed and breakfast'!Y8*0.85</f>
        <v>15130</v>
      </c>
      <c r="AA8" s="160">
        <f>'C завтраками| Bed and breakfast'!Z8*0.85</f>
        <v>11900</v>
      </c>
      <c r="AB8" s="160">
        <f>'C завтраками| Bed and breakfast'!AA8*0.85</f>
        <v>11900</v>
      </c>
      <c r="AC8" s="160">
        <f>'C завтраками| Bed and breakfast'!AB8*0.85</f>
        <v>11900</v>
      </c>
      <c r="AD8" s="160">
        <f>'C завтраками| Bed and breakfast'!AC8*0.85</f>
        <v>14110</v>
      </c>
      <c r="AE8" s="160">
        <f>'C завтраками| Bed and breakfast'!AD8*0.85</f>
        <v>13090</v>
      </c>
      <c r="AF8" s="160">
        <f>'C завтраками| Bed and breakfast'!AE8*0.85</f>
        <v>14110</v>
      </c>
      <c r="AG8" s="160">
        <f>'C завтраками| Bed and breakfast'!AF8*0.85</f>
        <v>13090</v>
      </c>
      <c r="AH8" s="160">
        <f>'C завтраками| Bed and breakfast'!AG8*0.85</f>
        <v>13090</v>
      </c>
      <c r="AI8" s="160">
        <f>'C завтраками| Bed and breakfast'!AH8*0.85</f>
        <v>11900</v>
      </c>
      <c r="AJ8" s="160">
        <f>'C завтраками| Bed and breakfast'!AI8*0.85</f>
        <v>13090</v>
      </c>
      <c r="AK8" s="160">
        <f>'C завтраками| Bed and breakfast'!AJ8*0.85</f>
        <v>14110</v>
      </c>
      <c r="AL8" s="160">
        <f>'C завтраками| Bed and breakfast'!AK8*0.85</f>
        <v>13090</v>
      </c>
      <c r="AM8" s="160">
        <f>'C завтраками| Bed and breakfast'!AL8*0.85</f>
        <v>14110</v>
      </c>
      <c r="AN8" s="160">
        <f>'C завтраками| Bed and breakfast'!AM8*0.85</f>
        <v>13090</v>
      </c>
      <c r="AO8" s="160">
        <f>'C завтраками| Bed and breakfast'!AN8*0.85</f>
        <v>14110</v>
      </c>
      <c r="AP8" s="160">
        <f>'C завтраками| Bed and breakfast'!AO8*0.85</f>
        <v>14110</v>
      </c>
      <c r="AQ8" s="160">
        <f>'C завтраками| Bed and breakfast'!AP8*0.85</f>
        <v>14110</v>
      </c>
      <c r="AR8" s="160">
        <f>'C завтраками| Bed and breakfast'!AQ8*0.85</f>
        <v>13090</v>
      </c>
      <c r="AS8" s="160">
        <f>'C завтраками| Bed and breakfast'!AR8*0.85</f>
        <v>14110</v>
      </c>
      <c r="AT8" s="160">
        <f>'C завтраками| Bed and breakfast'!AS8*0.85</f>
        <v>13090</v>
      </c>
      <c r="AU8" s="160">
        <f>'C завтраками| Bed and breakfast'!AT8*0.85</f>
        <v>14110</v>
      </c>
      <c r="AV8" s="160">
        <f>'C завтраками| Bed and breakfast'!AU8*0.85</f>
        <v>13090</v>
      </c>
      <c r="AW8" s="160">
        <f>'C завтраками| Bed and breakfast'!AV8*0.85</f>
        <v>14110</v>
      </c>
      <c r="AX8" s="160">
        <f>'C завтраками| Bed and breakfast'!AW8*0.85</f>
        <v>13090</v>
      </c>
      <c r="AY8" s="160">
        <f>'C завтраками| Bed and breakfast'!AX8*0.85</f>
        <v>14110</v>
      </c>
      <c r="AZ8" s="160">
        <f>'C завтраками| Bed and breakfast'!AY8*0.85</f>
        <v>13090</v>
      </c>
      <c r="BA8" s="160">
        <f>'C завтраками| Bed and breakfast'!AZ8*0.85</f>
        <v>14110</v>
      </c>
      <c r="BB8" s="160">
        <f>'C завтраками| Bed and breakfast'!BA8*0.85</f>
        <v>13090</v>
      </c>
    </row>
    <row r="9" spans="1:54" ht="10.7" customHeight="1" x14ac:dyDescent="0.2">
      <c r="A9" s="17" t="s">
        <v>150</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row>
    <row r="10" spans="1:54" s="155" customFormat="1" ht="10.7" customHeight="1" x14ac:dyDescent="0.2">
      <c r="A10" s="19">
        <v>1</v>
      </c>
      <c r="B10" s="160" t="e">
        <f>'C завтраками| Bed and breakfast'!#REF!*0.85</f>
        <v>#REF!</v>
      </c>
      <c r="C10" s="160" t="e">
        <f>'C завтраками| Bed and breakfast'!#REF!*0.85</f>
        <v>#REF!</v>
      </c>
      <c r="D10" s="160" t="e">
        <f>'C завтраками| Bed and breakfast'!#REF!*0.85</f>
        <v>#REF!</v>
      </c>
      <c r="E10" s="160" t="e">
        <f>'C завтраками| Bed and breakfast'!#REF!*0.85</f>
        <v>#REF!</v>
      </c>
      <c r="F10" s="160" t="e">
        <f>'C завтраками| Bed and breakfast'!#REF!*0.85</f>
        <v>#REF!</v>
      </c>
      <c r="G10" s="160">
        <f>'C завтраками| Bed and breakfast'!B10*0.85</f>
        <v>11645</v>
      </c>
      <c r="H10" s="160">
        <f>'C завтраками| Bed and breakfast'!D10*0.85</f>
        <v>11645</v>
      </c>
      <c r="I10" s="160">
        <f>'C завтраками| Bed and breakfast'!E10*0.85</f>
        <v>16235</v>
      </c>
      <c r="J10" s="160">
        <f>'C завтраками| Bed and breakfast'!F10*0.85</f>
        <v>16235</v>
      </c>
      <c r="K10" s="160">
        <f>'C завтраками| Bed and breakfast'!G10*0.85</f>
        <v>12665</v>
      </c>
      <c r="L10" s="160">
        <f>'C завтраками| Bed and breakfast'!H10*0.85</f>
        <v>12665</v>
      </c>
      <c r="M10" s="160">
        <f>'C завтраками| Bed and breakfast'!I10*0.85</f>
        <v>10625</v>
      </c>
      <c r="N10" s="160">
        <f>'C завтраками| Bed and breakfast'!J10*0.85</f>
        <v>10625</v>
      </c>
      <c r="O10" s="160">
        <f>'C завтраками| Bed and breakfast'!K10*0.85</f>
        <v>11645</v>
      </c>
      <c r="P10" s="160">
        <f>'C завтраками| Bed and breakfast'!N10*0.85</f>
        <v>9010</v>
      </c>
      <c r="Q10" s="160">
        <f>'C завтраками| Bed and breakfast'!O10*0.85</f>
        <v>10625</v>
      </c>
      <c r="R10" s="160">
        <f>'C завтраками| Bed and breakfast'!P10*0.85</f>
        <v>10625</v>
      </c>
      <c r="S10" s="160">
        <f>'C завтраками| Bed and breakfast'!Q10*0.85</f>
        <v>11645</v>
      </c>
      <c r="T10" s="160">
        <f>'C завтраками| Bed and breakfast'!S10*0.85</f>
        <v>9010</v>
      </c>
      <c r="U10" s="160">
        <f>'C завтраками| Bed and breakfast'!T10*0.85</f>
        <v>9010</v>
      </c>
      <c r="V10" s="160">
        <f>'C завтраками| Bed and breakfast'!U10*0.85</f>
        <v>9435</v>
      </c>
      <c r="W10" s="160">
        <f>'C завтраками| Bed and breakfast'!V10*0.85</f>
        <v>12410</v>
      </c>
      <c r="X10" s="160">
        <f>'C завтраками| Bed and breakfast'!W10*0.85</f>
        <v>10625</v>
      </c>
      <c r="Y10" s="160">
        <f>'C завтраками| Bed and breakfast'!X10*0.85</f>
        <v>11220</v>
      </c>
      <c r="Z10" s="160">
        <f>'C завтраками| Bed and breakfast'!Y10*0.85</f>
        <v>14450</v>
      </c>
      <c r="AA10" s="160">
        <f>'C завтраками| Bed and breakfast'!Z10*0.85</f>
        <v>11220</v>
      </c>
      <c r="AB10" s="160">
        <f>'C завтраками| Bed and breakfast'!AA10*0.85</f>
        <v>11220</v>
      </c>
      <c r="AC10" s="160">
        <f>'C завтраками| Bed and breakfast'!AB10*0.85</f>
        <v>11220</v>
      </c>
      <c r="AD10" s="160">
        <f>'C завтраками| Bed and breakfast'!AC10*0.85</f>
        <v>13430</v>
      </c>
      <c r="AE10" s="160">
        <f>'C завтраками| Bed and breakfast'!AD10*0.85</f>
        <v>12410</v>
      </c>
      <c r="AF10" s="160">
        <f>'C завтраками| Bed and breakfast'!AE10*0.85</f>
        <v>13430</v>
      </c>
      <c r="AG10" s="160">
        <f>'C завтраками| Bed and breakfast'!AF10*0.85</f>
        <v>12410</v>
      </c>
      <c r="AH10" s="160">
        <f>'C завтраками| Bed and breakfast'!AG10*0.85</f>
        <v>12410</v>
      </c>
      <c r="AI10" s="160">
        <f>'C завтраками| Bed and breakfast'!AH10*0.85</f>
        <v>11220</v>
      </c>
      <c r="AJ10" s="160">
        <f>'C завтраками| Bed and breakfast'!AI10*0.85</f>
        <v>12410</v>
      </c>
      <c r="AK10" s="160">
        <f>'C завтраками| Bed and breakfast'!AJ10*0.85</f>
        <v>13430</v>
      </c>
      <c r="AL10" s="160">
        <f>'C завтраками| Bed and breakfast'!AK10*0.85</f>
        <v>12410</v>
      </c>
      <c r="AM10" s="160">
        <f>'C завтраками| Bed and breakfast'!AL10*0.85</f>
        <v>13430</v>
      </c>
      <c r="AN10" s="160">
        <f>'C завтраками| Bed and breakfast'!AM10*0.85</f>
        <v>12410</v>
      </c>
      <c r="AO10" s="160">
        <f>'C завтраками| Bed and breakfast'!AN10*0.85</f>
        <v>13430</v>
      </c>
      <c r="AP10" s="160">
        <f>'C завтраками| Bed and breakfast'!AO10*0.85</f>
        <v>13430</v>
      </c>
      <c r="AQ10" s="160">
        <f>'C завтраками| Bed and breakfast'!AP10*0.85</f>
        <v>13430</v>
      </c>
      <c r="AR10" s="160">
        <f>'C завтраками| Bed and breakfast'!AQ10*0.85</f>
        <v>12410</v>
      </c>
      <c r="AS10" s="160">
        <f>'C завтраками| Bed and breakfast'!AR10*0.85</f>
        <v>13430</v>
      </c>
      <c r="AT10" s="160">
        <f>'C завтраками| Bed and breakfast'!AS10*0.85</f>
        <v>12410</v>
      </c>
      <c r="AU10" s="160">
        <f>'C завтраками| Bed and breakfast'!AT10*0.85</f>
        <v>13430</v>
      </c>
      <c r="AV10" s="160">
        <f>'C завтраками| Bed and breakfast'!AU10*0.85</f>
        <v>12410</v>
      </c>
      <c r="AW10" s="160">
        <f>'C завтраками| Bed and breakfast'!AV10*0.85</f>
        <v>13430</v>
      </c>
      <c r="AX10" s="160">
        <f>'C завтраками| Bed and breakfast'!AW10*0.85</f>
        <v>12410</v>
      </c>
      <c r="AY10" s="160">
        <f>'C завтраками| Bed and breakfast'!AX10*0.85</f>
        <v>13430</v>
      </c>
      <c r="AZ10" s="160">
        <f>'C завтраками| Bed and breakfast'!AY10*0.85</f>
        <v>12410</v>
      </c>
      <c r="BA10" s="160">
        <f>'C завтраками| Bed and breakfast'!AZ10*0.85</f>
        <v>13430</v>
      </c>
      <c r="BB10" s="160">
        <f>'C завтраками| Bed and breakfast'!BA10*0.85</f>
        <v>12410</v>
      </c>
    </row>
    <row r="11" spans="1:54" ht="10.7" customHeight="1" x14ac:dyDescent="0.2">
      <c r="A11" s="19">
        <v>2</v>
      </c>
      <c r="B11" s="160" t="e">
        <f>'C завтраками| Bed and breakfast'!#REF!*0.85</f>
        <v>#REF!</v>
      </c>
      <c r="C11" s="160" t="e">
        <f>'C завтраками| Bed and breakfast'!#REF!*0.85</f>
        <v>#REF!</v>
      </c>
      <c r="D11" s="160" t="e">
        <f>'C завтраками| Bed and breakfast'!#REF!*0.85</f>
        <v>#REF!</v>
      </c>
      <c r="E11" s="160" t="e">
        <f>'C завтраками| Bed and breakfast'!#REF!*0.85</f>
        <v>#REF!</v>
      </c>
      <c r="F11" s="160" t="e">
        <f>'C завтраками| Bed and breakfast'!#REF!*0.85</f>
        <v>#REF!</v>
      </c>
      <c r="G11" s="160">
        <f>'C завтраками| Bed and breakfast'!B11*0.85</f>
        <v>13175</v>
      </c>
      <c r="H11" s="160">
        <f>'C завтраками| Bed and breakfast'!D11*0.85</f>
        <v>13175</v>
      </c>
      <c r="I11" s="160">
        <f>'C завтраками| Bed and breakfast'!E11*0.85</f>
        <v>17765</v>
      </c>
      <c r="J11" s="160">
        <f>'C завтраками| Bed and breakfast'!F11*0.85</f>
        <v>17765</v>
      </c>
      <c r="K11" s="160">
        <f>'C завтраками| Bed and breakfast'!G11*0.85</f>
        <v>14195</v>
      </c>
      <c r="L11" s="160">
        <f>'C завтраками| Bed and breakfast'!H11*0.85</f>
        <v>14195</v>
      </c>
      <c r="M11" s="160">
        <f>'C завтраками| Bed and breakfast'!I11*0.85</f>
        <v>12155</v>
      </c>
      <c r="N11" s="160">
        <f>'C завтраками| Bed and breakfast'!J11*0.85</f>
        <v>12155</v>
      </c>
      <c r="O11" s="160">
        <f>'C завтраками| Bed and breakfast'!K11*0.85</f>
        <v>13175</v>
      </c>
      <c r="P11" s="160">
        <f>'C завтраками| Bed and breakfast'!N11*0.85</f>
        <v>10540</v>
      </c>
      <c r="Q11" s="160">
        <f>'C завтраками| Bed and breakfast'!O11*0.85</f>
        <v>12155</v>
      </c>
      <c r="R11" s="160">
        <f>'C завтраками| Bed and breakfast'!P11*0.85</f>
        <v>12155</v>
      </c>
      <c r="S11" s="160">
        <f>'C завтраками| Bed and breakfast'!Q11*0.85</f>
        <v>13175</v>
      </c>
      <c r="T11" s="160">
        <f>'C завтраками| Bed and breakfast'!S11*0.85</f>
        <v>10540</v>
      </c>
      <c r="U11" s="160">
        <f>'C завтраками| Bed and breakfast'!T11*0.85</f>
        <v>10540</v>
      </c>
      <c r="V11" s="160">
        <f>'C завтраками| Bed and breakfast'!U11*0.85</f>
        <v>10965</v>
      </c>
      <c r="W11" s="160">
        <f>'C завтраками| Bed and breakfast'!V11*0.85</f>
        <v>13940</v>
      </c>
      <c r="X11" s="160">
        <f>'C завтраками| Bed and breakfast'!W11*0.85</f>
        <v>12155</v>
      </c>
      <c r="Y11" s="160">
        <f>'C завтраками| Bed and breakfast'!X11*0.85</f>
        <v>12750</v>
      </c>
      <c r="Z11" s="160">
        <f>'C завтраками| Bed and breakfast'!Y11*0.85</f>
        <v>15980</v>
      </c>
      <c r="AA11" s="160">
        <f>'C завтраками| Bed and breakfast'!Z11*0.85</f>
        <v>12750</v>
      </c>
      <c r="AB11" s="160">
        <f>'C завтраками| Bed and breakfast'!AA11*0.85</f>
        <v>12750</v>
      </c>
      <c r="AC11" s="160">
        <f>'C завтраками| Bed and breakfast'!AB11*0.85</f>
        <v>12750</v>
      </c>
      <c r="AD11" s="160">
        <f>'C завтраками| Bed and breakfast'!AC11*0.85</f>
        <v>14960</v>
      </c>
      <c r="AE11" s="160">
        <f>'C завтраками| Bed and breakfast'!AD11*0.85</f>
        <v>13940</v>
      </c>
      <c r="AF11" s="160">
        <f>'C завтраками| Bed and breakfast'!AE11*0.85</f>
        <v>14960</v>
      </c>
      <c r="AG11" s="160">
        <f>'C завтраками| Bed and breakfast'!AF11*0.85</f>
        <v>13940</v>
      </c>
      <c r="AH11" s="160">
        <f>'C завтраками| Bed and breakfast'!AG11*0.85</f>
        <v>13940</v>
      </c>
      <c r="AI11" s="160">
        <f>'C завтраками| Bed and breakfast'!AH11*0.85</f>
        <v>12750</v>
      </c>
      <c r="AJ11" s="160">
        <f>'C завтраками| Bed and breakfast'!AI11*0.85</f>
        <v>13940</v>
      </c>
      <c r="AK11" s="160">
        <f>'C завтраками| Bed and breakfast'!AJ11*0.85</f>
        <v>14960</v>
      </c>
      <c r="AL11" s="160">
        <f>'C завтраками| Bed and breakfast'!AK11*0.85</f>
        <v>13940</v>
      </c>
      <c r="AM11" s="160">
        <f>'C завтраками| Bed and breakfast'!AL11*0.85</f>
        <v>14960</v>
      </c>
      <c r="AN11" s="160">
        <f>'C завтраками| Bed and breakfast'!AM11*0.85</f>
        <v>13940</v>
      </c>
      <c r="AO11" s="160">
        <f>'C завтраками| Bed and breakfast'!AN11*0.85</f>
        <v>14960</v>
      </c>
      <c r="AP11" s="160">
        <f>'C завтраками| Bed and breakfast'!AO11*0.85</f>
        <v>14960</v>
      </c>
      <c r="AQ11" s="160">
        <f>'C завтраками| Bed and breakfast'!AP11*0.85</f>
        <v>14960</v>
      </c>
      <c r="AR11" s="160">
        <f>'C завтраками| Bed and breakfast'!AQ11*0.85</f>
        <v>13940</v>
      </c>
      <c r="AS11" s="160">
        <f>'C завтраками| Bed and breakfast'!AR11*0.85</f>
        <v>14960</v>
      </c>
      <c r="AT11" s="160">
        <f>'C завтраками| Bed and breakfast'!AS11*0.85</f>
        <v>13940</v>
      </c>
      <c r="AU11" s="160">
        <f>'C завтраками| Bed and breakfast'!AT11*0.85</f>
        <v>14960</v>
      </c>
      <c r="AV11" s="160">
        <f>'C завтраками| Bed and breakfast'!AU11*0.85</f>
        <v>13940</v>
      </c>
      <c r="AW11" s="160">
        <f>'C завтраками| Bed and breakfast'!AV11*0.85</f>
        <v>14960</v>
      </c>
      <c r="AX11" s="160">
        <f>'C завтраками| Bed and breakfast'!AW11*0.85</f>
        <v>13940</v>
      </c>
      <c r="AY11" s="160">
        <f>'C завтраками| Bed and breakfast'!AX11*0.85</f>
        <v>14960</v>
      </c>
      <c r="AZ11" s="160">
        <f>'C завтраками| Bed and breakfast'!AY11*0.85</f>
        <v>13940</v>
      </c>
      <c r="BA11" s="160">
        <f>'C завтраками| Bed and breakfast'!AZ11*0.85</f>
        <v>14960</v>
      </c>
      <c r="BB11" s="160">
        <f>'C завтраками| Bed and breakfast'!BA11*0.85</f>
        <v>13940</v>
      </c>
    </row>
    <row r="12" spans="1:54" ht="10.7" customHeight="1" x14ac:dyDescent="0.2">
      <c r="A12" s="17"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row>
    <row r="13" spans="1:54" ht="10.7" customHeight="1" x14ac:dyDescent="0.2">
      <c r="A13" s="19">
        <v>1</v>
      </c>
      <c r="B13" s="160" t="e">
        <f>'C завтраками| Bed and breakfast'!#REF!*0.85</f>
        <v>#REF!</v>
      </c>
      <c r="C13" s="160" t="e">
        <f>'C завтраками| Bed and breakfast'!#REF!*0.85</f>
        <v>#REF!</v>
      </c>
      <c r="D13" s="160" t="e">
        <f>'C завтраками| Bed and breakfast'!#REF!*0.85</f>
        <v>#REF!</v>
      </c>
      <c r="E13" s="160" t="e">
        <f>'C завтраками| Bed and breakfast'!#REF!*0.85</f>
        <v>#REF!</v>
      </c>
      <c r="F13" s="160" t="e">
        <f>'C завтраками| Bed and breakfast'!#REF!*0.85</f>
        <v>#REF!</v>
      </c>
      <c r="G13" s="160">
        <f>'C завтраками| Bed and breakfast'!B13*0.85</f>
        <v>12495</v>
      </c>
      <c r="H13" s="160">
        <f>'C завтраками| Bed and breakfast'!D13*0.85</f>
        <v>12495</v>
      </c>
      <c r="I13" s="160">
        <f>'C завтраками| Bed and breakfast'!E13*0.85</f>
        <v>17085</v>
      </c>
      <c r="J13" s="160">
        <f>'C завтраками| Bed and breakfast'!F13*0.85</f>
        <v>17085</v>
      </c>
      <c r="K13" s="160">
        <f>'C завтраками| Bed and breakfast'!G13*0.85</f>
        <v>13515</v>
      </c>
      <c r="L13" s="160">
        <f>'C завтраками| Bed and breakfast'!H13*0.85</f>
        <v>13515</v>
      </c>
      <c r="M13" s="160">
        <f>'C завтраками| Bed and breakfast'!I13*0.85</f>
        <v>11475</v>
      </c>
      <c r="N13" s="160">
        <f>'C завтраками| Bed and breakfast'!J13*0.85</f>
        <v>11475</v>
      </c>
      <c r="O13" s="160">
        <f>'C завтраками| Bed and breakfast'!K13*0.85</f>
        <v>12495</v>
      </c>
      <c r="P13" s="160">
        <f>'C завтраками| Bed and breakfast'!N13*0.85</f>
        <v>9860</v>
      </c>
      <c r="Q13" s="160">
        <f>'C завтраками| Bed and breakfast'!O13*0.85</f>
        <v>11475</v>
      </c>
      <c r="R13" s="160">
        <f>'C завтраками| Bed and breakfast'!P13*0.85</f>
        <v>11475</v>
      </c>
      <c r="S13" s="160">
        <f>'C завтраками| Bed and breakfast'!Q13*0.85</f>
        <v>12495</v>
      </c>
      <c r="T13" s="160">
        <f>'C завтраками| Bed and breakfast'!S13*0.85</f>
        <v>9860</v>
      </c>
      <c r="U13" s="160">
        <f>'C завтраками| Bed and breakfast'!T13*0.85</f>
        <v>9860</v>
      </c>
      <c r="V13" s="160">
        <f>'C завтраками| Bed and breakfast'!U13*0.85</f>
        <v>10285</v>
      </c>
      <c r="W13" s="160">
        <f>'C завтраками| Bed and breakfast'!V13*0.85</f>
        <v>13260</v>
      </c>
      <c r="X13" s="160">
        <f>'C завтраками| Bed and breakfast'!W13*0.85</f>
        <v>11475</v>
      </c>
      <c r="Y13" s="160">
        <f>'C завтраками| Bed and breakfast'!X13*0.85</f>
        <v>12070</v>
      </c>
      <c r="Z13" s="160">
        <f>'C завтраками| Bed and breakfast'!Y13*0.85</f>
        <v>15300</v>
      </c>
      <c r="AA13" s="160">
        <f>'C завтраками| Bed and breakfast'!Z13*0.85</f>
        <v>12070</v>
      </c>
      <c r="AB13" s="160">
        <f>'C завтраками| Bed and breakfast'!AA13*0.85</f>
        <v>12070</v>
      </c>
      <c r="AC13" s="160">
        <f>'C завтраками| Bed and breakfast'!AB13*0.85</f>
        <v>12070</v>
      </c>
      <c r="AD13" s="160">
        <f>'C завтраками| Bed and breakfast'!AC13*0.85</f>
        <v>14280</v>
      </c>
      <c r="AE13" s="160">
        <f>'C завтраками| Bed and breakfast'!AD13*0.85</f>
        <v>13260</v>
      </c>
      <c r="AF13" s="160">
        <f>'C завтраками| Bed and breakfast'!AE13*0.85</f>
        <v>14280</v>
      </c>
      <c r="AG13" s="160">
        <f>'C завтраками| Bed and breakfast'!AF13*0.85</f>
        <v>13260</v>
      </c>
      <c r="AH13" s="160">
        <f>'C завтраками| Bed and breakfast'!AG13*0.85</f>
        <v>13260</v>
      </c>
      <c r="AI13" s="160">
        <f>'C завтраками| Bed and breakfast'!AH13*0.85</f>
        <v>12070</v>
      </c>
      <c r="AJ13" s="160">
        <f>'C завтраками| Bed and breakfast'!AI13*0.85</f>
        <v>13260</v>
      </c>
      <c r="AK13" s="160">
        <f>'C завтраками| Bed and breakfast'!AJ13*0.85</f>
        <v>14280</v>
      </c>
      <c r="AL13" s="160">
        <f>'C завтраками| Bed and breakfast'!AK13*0.85</f>
        <v>13260</v>
      </c>
      <c r="AM13" s="160">
        <f>'C завтраками| Bed and breakfast'!AL13*0.85</f>
        <v>14280</v>
      </c>
      <c r="AN13" s="160">
        <f>'C завтраками| Bed and breakfast'!AM13*0.85</f>
        <v>13260</v>
      </c>
      <c r="AO13" s="160">
        <f>'C завтраками| Bed and breakfast'!AN13*0.85</f>
        <v>14280</v>
      </c>
      <c r="AP13" s="160">
        <f>'C завтраками| Bed and breakfast'!AO13*0.85</f>
        <v>14280</v>
      </c>
      <c r="AQ13" s="160">
        <f>'C завтраками| Bed and breakfast'!AP13*0.85</f>
        <v>14280</v>
      </c>
      <c r="AR13" s="160">
        <f>'C завтраками| Bed and breakfast'!AQ13*0.85</f>
        <v>13260</v>
      </c>
      <c r="AS13" s="160">
        <f>'C завтраками| Bed and breakfast'!AR13*0.85</f>
        <v>14280</v>
      </c>
      <c r="AT13" s="160">
        <f>'C завтраками| Bed and breakfast'!AS13*0.85</f>
        <v>13260</v>
      </c>
      <c r="AU13" s="160">
        <f>'C завтраками| Bed and breakfast'!AT13*0.85</f>
        <v>14280</v>
      </c>
      <c r="AV13" s="160">
        <f>'C завтраками| Bed and breakfast'!AU13*0.85</f>
        <v>13260</v>
      </c>
      <c r="AW13" s="160">
        <f>'C завтраками| Bed and breakfast'!AV13*0.85</f>
        <v>14280</v>
      </c>
      <c r="AX13" s="160">
        <f>'C завтраками| Bed and breakfast'!AW13*0.85</f>
        <v>13260</v>
      </c>
      <c r="AY13" s="160">
        <f>'C завтраками| Bed and breakfast'!AX13*0.85</f>
        <v>14280</v>
      </c>
      <c r="AZ13" s="160">
        <f>'C завтраками| Bed and breakfast'!AY13*0.85</f>
        <v>13260</v>
      </c>
      <c r="BA13" s="160">
        <f>'C завтраками| Bed and breakfast'!AZ13*0.85</f>
        <v>14280</v>
      </c>
      <c r="BB13" s="160">
        <f>'C завтраками| Bed and breakfast'!BA13*0.85</f>
        <v>13260</v>
      </c>
    </row>
    <row r="14" spans="1:54" ht="10.7" customHeight="1" x14ac:dyDescent="0.2">
      <c r="A14" s="19">
        <v>2</v>
      </c>
      <c r="B14" s="160" t="e">
        <f>'C завтраками| Bed and breakfast'!#REF!*0.85</f>
        <v>#REF!</v>
      </c>
      <c r="C14" s="160" t="e">
        <f>'C завтраками| Bed and breakfast'!#REF!*0.85</f>
        <v>#REF!</v>
      </c>
      <c r="D14" s="160" t="e">
        <f>'C завтраками| Bed and breakfast'!#REF!*0.85</f>
        <v>#REF!</v>
      </c>
      <c r="E14" s="160" t="e">
        <f>'C завтраками| Bed and breakfast'!#REF!*0.85</f>
        <v>#REF!</v>
      </c>
      <c r="F14" s="160" t="e">
        <f>'C завтраками| Bed and breakfast'!#REF!*0.85</f>
        <v>#REF!</v>
      </c>
      <c r="G14" s="160">
        <f>'C завтраками| Bed and breakfast'!B14*0.85</f>
        <v>14025</v>
      </c>
      <c r="H14" s="160">
        <f>'C завтраками| Bed and breakfast'!D14*0.85</f>
        <v>14025</v>
      </c>
      <c r="I14" s="160">
        <f>'C завтраками| Bed and breakfast'!E14*0.85</f>
        <v>18615</v>
      </c>
      <c r="J14" s="160">
        <f>'C завтраками| Bed and breakfast'!F14*0.85</f>
        <v>18615</v>
      </c>
      <c r="K14" s="160">
        <f>'C завтраками| Bed and breakfast'!G14*0.85</f>
        <v>15045</v>
      </c>
      <c r="L14" s="160">
        <f>'C завтраками| Bed and breakfast'!H14*0.85</f>
        <v>15045</v>
      </c>
      <c r="M14" s="160">
        <f>'C завтраками| Bed and breakfast'!I14*0.85</f>
        <v>13005</v>
      </c>
      <c r="N14" s="160">
        <f>'C завтраками| Bed and breakfast'!J14*0.85</f>
        <v>13005</v>
      </c>
      <c r="O14" s="160">
        <f>'C завтраками| Bed and breakfast'!K14*0.85</f>
        <v>14025</v>
      </c>
      <c r="P14" s="160">
        <f>'C завтраками| Bed and breakfast'!N14*0.85</f>
        <v>11390</v>
      </c>
      <c r="Q14" s="160">
        <f>'C завтраками| Bed and breakfast'!O14*0.85</f>
        <v>13005</v>
      </c>
      <c r="R14" s="160">
        <f>'C завтраками| Bed and breakfast'!P14*0.85</f>
        <v>13005</v>
      </c>
      <c r="S14" s="160">
        <f>'C завтраками| Bed and breakfast'!Q14*0.85</f>
        <v>14025</v>
      </c>
      <c r="T14" s="160">
        <f>'C завтраками| Bed and breakfast'!S14*0.85</f>
        <v>11390</v>
      </c>
      <c r="U14" s="160">
        <f>'C завтраками| Bed and breakfast'!T14*0.85</f>
        <v>11390</v>
      </c>
      <c r="V14" s="160">
        <f>'C завтраками| Bed and breakfast'!U14*0.85</f>
        <v>11815</v>
      </c>
      <c r="W14" s="160">
        <f>'C завтраками| Bed and breakfast'!V14*0.85</f>
        <v>14790</v>
      </c>
      <c r="X14" s="160">
        <f>'C завтраками| Bed and breakfast'!W14*0.85</f>
        <v>13005</v>
      </c>
      <c r="Y14" s="160">
        <f>'C завтраками| Bed and breakfast'!X14*0.85</f>
        <v>13600</v>
      </c>
      <c r="Z14" s="160">
        <f>'C завтраками| Bed and breakfast'!Y14*0.85</f>
        <v>16830</v>
      </c>
      <c r="AA14" s="160">
        <f>'C завтраками| Bed and breakfast'!Z14*0.85</f>
        <v>13600</v>
      </c>
      <c r="AB14" s="160">
        <f>'C завтраками| Bed and breakfast'!AA14*0.85</f>
        <v>13600</v>
      </c>
      <c r="AC14" s="160">
        <f>'C завтраками| Bed and breakfast'!AB14*0.85</f>
        <v>13600</v>
      </c>
      <c r="AD14" s="160">
        <f>'C завтраками| Bed and breakfast'!AC14*0.85</f>
        <v>15810</v>
      </c>
      <c r="AE14" s="160">
        <f>'C завтраками| Bed and breakfast'!AD14*0.85</f>
        <v>14790</v>
      </c>
      <c r="AF14" s="160">
        <f>'C завтраками| Bed and breakfast'!AE14*0.85</f>
        <v>15810</v>
      </c>
      <c r="AG14" s="160">
        <f>'C завтраками| Bed and breakfast'!AF14*0.85</f>
        <v>14790</v>
      </c>
      <c r="AH14" s="160">
        <f>'C завтраками| Bed and breakfast'!AG14*0.85</f>
        <v>14790</v>
      </c>
      <c r="AI14" s="160">
        <f>'C завтраками| Bed and breakfast'!AH14*0.85</f>
        <v>13600</v>
      </c>
      <c r="AJ14" s="160">
        <f>'C завтраками| Bed and breakfast'!AI14*0.85</f>
        <v>14790</v>
      </c>
      <c r="AK14" s="160">
        <f>'C завтраками| Bed and breakfast'!AJ14*0.85</f>
        <v>15810</v>
      </c>
      <c r="AL14" s="160">
        <f>'C завтраками| Bed and breakfast'!AK14*0.85</f>
        <v>14790</v>
      </c>
      <c r="AM14" s="160">
        <f>'C завтраками| Bed and breakfast'!AL14*0.85</f>
        <v>15810</v>
      </c>
      <c r="AN14" s="160">
        <f>'C завтраками| Bed and breakfast'!AM14*0.85</f>
        <v>14790</v>
      </c>
      <c r="AO14" s="160">
        <f>'C завтраками| Bed and breakfast'!AN14*0.85</f>
        <v>15810</v>
      </c>
      <c r="AP14" s="160">
        <f>'C завтраками| Bed and breakfast'!AO14*0.85</f>
        <v>15810</v>
      </c>
      <c r="AQ14" s="160">
        <f>'C завтраками| Bed and breakfast'!AP14*0.85</f>
        <v>15810</v>
      </c>
      <c r="AR14" s="160">
        <f>'C завтраками| Bed and breakfast'!AQ14*0.85</f>
        <v>14790</v>
      </c>
      <c r="AS14" s="160">
        <f>'C завтраками| Bed and breakfast'!AR14*0.85</f>
        <v>15810</v>
      </c>
      <c r="AT14" s="160">
        <f>'C завтраками| Bed and breakfast'!AS14*0.85</f>
        <v>14790</v>
      </c>
      <c r="AU14" s="160">
        <f>'C завтраками| Bed and breakfast'!AT14*0.85</f>
        <v>15810</v>
      </c>
      <c r="AV14" s="160">
        <f>'C завтраками| Bed and breakfast'!AU14*0.85</f>
        <v>14790</v>
      </c>
      <c r="AW14" s="160">
        <f>'C завтраками| Bed and breakfast'!AV14*0.85</f>
        <v>15810</v>
      </c>
      <c r="AX14" s="160">
        <f>'C завтраками| Bed and breakfast'!AW14*0.85</f>
        <v>14790</v>
      </c>
      <c r="AY14" s="160">
        <f>'C завтраками| Bed and breakfast'!AX14*0.85</f>
        <v>15810</v>
      </c>
      <c r="AZ14" s="160">
        <f>'C завтраками| Bed and breakfast'!AY14*0.85</f>
        <v>14790</v>
      </c>
      <c r="BA14" s="160">
        <f>'C завтраками| Bed and breakfast'!AZ14*0.85</f>
        <v>15810</v>
      </c>
      <c r="BB14" s="160">
        <f>'C завтраками| Bed and breakfast'!BA14*0.85</f>
        <v>14790</v>
      </c>
    </row>
    <row r="15" spans="1:54" ht="10.7" customHeight="1" x14ac:dyDescent="0.2">
      <c r="A15" s="17" t="s">
        <v>4</v>
      </c>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row>
    <row r="16" spans="1:54" ht="10.7" customHeight="1" x14ac:dyDescent="0.2">
      <c r="A16" s="19">
        <v>1</v>
      </c>
      <c r="B16" s="160" t="e">
        <f>'C завтраками| Bed and breakfast'!#REF!*0.85</f>
        <v>#REF!</v>
      </c>
      <c r="C16" s="160" t="e">
        <f>'C завтраками| Bed and breakfast'!#REF!*0.85</f>
        <v>#REF!</v>
      </c>
      <c r="D16" s="160" t="e">
        <f>'C завтраками| Bed and breakfast'!#REF!*0.85</f>
        <v>#REF!</v>
      </c>
      <c r="E16" s="160" t="e">
        <f>'C завтраками| Bed and breakfast'!#REF!*0.85</f>
        <v>#REF!</v>
      </c>
      <c r="F16" s="160" t="e">
        <f>'C завтраками| Bed and breakfast'!#REF!*0.85</f>
        <v>#REF!</v>
      </c>
      <c r="G16" s="160">
        <f>'C завтраками| Bed and breakfast'!B16*0.85</f>
        <v>13345</v>
      </c>
      <c r="H16" s="160">
        <f>'C завтраками| Bed and breakfast'!D16*0.85</f>
        <v>13345</v>
      </c>
      <c r="I16" s="160">
        <f>'C завтраками| Bed and breakfast'!E16*0.85</f>
        <v>17935</v>
      </c>
      <c r="J16" s="160">
        <f>'C завтраками| Bed and breakfast'!F16*0.85</f>
        <v>17935</v>
      </c>
      <c r="K16" s="160">
        <f>'C завтраками| Bed and breakfast'!G16*0.85</f>
        <v>14365</v>
      </c>
      <c r="L16" s="160">
        <f>'C завтраками| Bed and breakfast'!H16*0.85</f>
        <v>14365</v>
      </c>
      <c r="M16" s="160">
        <f>'C завтраками| Bed and breakfast'!I16*0.85</f>
        <v>12325</v>
      </c>
      <c r="N16" s="160">
        <f>'C завтраками| Bed and breakfast'!J16*0.85</f>
        <v>12325</v>
      </c>
      <c r="O16" s="160">
        <f>'C завтраками| Bed and breakfast'!K16*0.85</f>
        <v>13345</v>
      </c>
      <c r="P16" s="160">
        <f>'C завтраками| Bed and breakfast'!N16*0.85</f>
        <v>10710</v>
      </c>
      <c r="Q16" s="160">
        <f>'C завтраками| Bed and breakfast'!O16*0.85</f>
        <v>12325</v>
      </c>
      <c r="R16" s="160">
        <f>'C завтраками| Bed and breakfast'!P16*0.85</f>
        <v>12325</v>
      </c>
      <c r="S16" s="160">
        <f>'C завтраками| Bed and breakfast'!Q16*0.85</f>
        <v>13345</v>
      </c>
      <c r="T16" s="160">
        <f>'C завтраками| Bed and breakfast'!S16*0.85</f>
        <v>10710</v>
      </c>
      <c r="U16" s="160">
        <f>'C завтраками| Bed and breakfast'!T16*0.85</f>
        <v>10710</v>
      </c>
      <c r="V16" s="160">
        <f>'C завтраками| Bed and breakfast'!U16*0.85</f>
        <v>11135</v>
      </c>
      <c r="W16" s="160">
        <f>'C завтраками| Bed and breakfast'!V16*0.85</f>
        <v>14110</v>
      </c>
      <c r="X16" s="160">
        <f>'C завтраками| Bed and breakfast'!W16*0.85</f>
        <v>12325</v>
      </c>
      <c r="Y16" s="160">
        <f>'C завтраками| Bed and breakfast'!X16*0.85</f>
        <v>12920</v>
      </c>
      <c r="Z16" s="160">
        <f>'C завтраками| Bed and breakfast'!Y16*0.85</f>
        <v>16150</v>
      </c>
      <c r="AA16" s="160">
        <f>'C завтраками| Bed and breakfast'!Z16*0.85</f>
        <v>12920</v>
      </c>
      <c r="AB16" s="160">
        <f>'C завтраками| Bed and breakfast'!AA16*0.85</f>
        <v>12920</v>
      </c>
      <c r="AC16" s="160">
        <f>'C завтраками| Bed and breakfast'!AB16*0.85</f>
        <v>12920</v>
      </c>
      <c r="AD16" s="160">
        <f>'C завтраками| Bed and breakfast'!AC16*0.85</f>
        <v>15130</v>
      </c>
      <c r="AE16" s="160">
        <f>'C завтраками| Bed and breakfast'!AD16*0.85</f>
        <v>14110</v>
      </c>
      <c r="AF16" s="160">
        <f>'C завтраками| Bed and breakfast'!AE16*0.85</f>
        <v>15130</v>
      </c>
      <c r="AG16" s="160">
        <f>'C завтраками| Bed and breakfast'!AF16*0.85</f>
        <v>14110</v>
      </c>
      <c r="AH16" s="160">
        <f>'C завтраками| Bed and breakfast'!AG16*0.85</f>
        <v>14110</v>
      </c>
      <c r="AI16" s="160">
        <f>'C завтраками| Bed and breakfast'!AH16*0.85</f>
        <v>12920</v>
      </c>
      <c r="AJ16" s="160">
        <f>'C завтраками| Bed and breakfast'!AI16*0.85</f>
        <v>14110</v>
      </c>
      <c r="AK16" s="160">
        <f>'C завтраками| Bed and breakfast'!AJ16*0.85</f>
        <v>15130</v>
      </c>
      <c r="AL16" s="160">
        <f>'C завтраками| Bed and breakfast'!AK16*0.85</f>
        <v>14110</v>
      </c>
      <c r="AM16" s="160">
        <f>'C завтраками| Bed and breakfast'!AL16*0.85</f>
        <v>15130</v>
      </c>
      <c r="AN16" s="160">
        <f>'C завтраками| Bed and breakfast'!AM16*0.85</f>
        <v>14110</v>
      </c>
      <c r="AO16" s="160">
        <f>'C завтраками| Bed and breakfast'!AN16*0.85</f>
        <v>15130</v>
      </c>
      <c r="AP16" s="160">
        <f>'C завтраками| Bed and breakfast'!AO16*0.85</f>
        <v>15130</v>
      </c>
      <c r="AQ16" s="160">
        <f>'C завтраками| Bed and breakfast'!AP16*0.85</f>
        <v>15130</v>
      </c>
      <c r="AR16" s="160">
        <f>'C завтраками| Bed and breakfast'!AQ16*0.85</f>
        <v>14110</v>
      </c>
      <c r="AS16" s="160">
        <f>'C завтраками| Bed and breakfast'!AR16*0.85</f>
        <v>15130</v>
      </c>
      <c r="AT16" s="160">
        <f>'C завтраками| Bed and breakfast'!AS16*0.85</f>
        <v>14110</v>
      </c>
      <c r="AU16" s="160">
        <f>'C завтраками| Bed and breakfast'!AT16*0.85</f>
        <v>15130</v>
      </c>
      <c r="AV16" s="160">
        <f>'C завтраками| Bed and breakfast'!AU16*0.85</f>
        <v>14110</v>
      </c>
      <c r="AW16" s="160">
        <f>'C завтраками| Bed and breakfast'!AV16*0.85</f>
        <v>15130</v>
      </c>
      <c r="AX16" s="160">
        <f>'C завтраками| Bed and breakfast'!AW16*0.85</f>
        <v>14110</v>
      </c>
      <c r="AY16" s="160">
        <f>'C завтраками| Bed and breakfast'!AX16*0.85</f>
        <v>15130</v>
      </c>
      <c r="AZ16" s="160">
        <f>'C завтраками| Bed and breakfast'!AY16*0.85</f>
        <v>14110</v>
      </c>
      <c r="BA16" s="160">
        <f>'C завтраками| Bed and breakfast'!AZ16*0.85</f>
        <v>15130</v>
      </c>
      <c r="BB16" s="160">
        <f>'C завтраками| Bed and breakfast'!BA16*0.85</f>
        <v>14110</v>
      </c>
    </row>
    <row r="17" spans="1:54" ht="10.7" customHeight="1" x14ac:dyDescent="0.2">
      <c r="A17" s="19">
        <v>2</v>
      </c>
      <c r="B17" s="160" t="e">
        <f>'C завтраками| Bed and breakfast'!#REF!*0.85</f>
        <v>#REF!</v>
      </c>
      <c r="C17" s="160" t="e">
        <f>'C завтраками| Bed and breakfast'!#REF!*0.85</f>
        <v>#REF!</v>
      </c>
      <c r="D17" s="160" t="e">
        <f>'C завтраками| Bed and breakfast'!#REF!*0.85</f>
        <v>#REF!</v>
      </c>
      <c r="E17" s="160" t="e">
        <f>'C завтраками| Bed and breakfast'!#REF!*0.85</f>
        <v>#REF!</v>
      </c>
      <c r="F17" s="160" t="e">
        <f>'C завтраками| Bed and breakfast'!#REF!*0.85</f>
        <v>#REF!</v>
      </c>
      <c r="G17" s="160">
        <f>'C завтраками| Bed and breakfast'!B17*0.85</f>
        <v>14875</v>
      </c>
      <c r="H17" s="160">
        <f>'C завтраками| Bed and breakfast'!D17*0.85</f>
        <v>14875</v>
      </c>
      <c r="I17" s="160">
        <f>'C завтраками| Bed and breakfast'!E17*0.85</f>
        <v>19465</v>
      </c>
      <c r="J17" s="160">
        <f>'C завтраками| Bed and breakfast'!F17*0.85</f>
        <v>19465</v>
      </c>
      <c r="K17" s="160">
        <f>'C завтраками| Bed and breakfast'!G17*0.85</f>
        <v>15895</v>
      </c>
      <c r="L17" s="160">
        <f>'C завтраками| Bed and breakfast'!H17*0.85</f>
        <v>15895</v>
      </c>
      <c r="M17" s="160">
        <f>'C завтраками| Bed and breakfast'!I17*0.85</f>
        <v>13855</v>
      </c>
      <c r="N17" s="160">
        <f>'C завтраками| Bed and breakfast'!J17*0.85</f>
        <v>13855</v>
      </c>
      <c r="O17" s="160">
        <f>'C завтраками| Bed and breakfast'!K17*0.85</f>
        <v>14875</v>
      </c>
      <c r="P17" s="160">
        <f>'C завтраками| Bed and breakfast'!N17*0.85</f>
        <v>12240</v>
      </c>
      <c r="Q17" s="160">
        <f>'C завтраками| Bed and breakfast'!O17*0.85</f>
        <v>13855</v>
      </c>
      <c r="R17" s="160">
        <f>'C завтраками| Bed and breakfast'!P17*0.85</f>
        <v>13855</v>
      </c>
      <c r="S17" s="160">
        <f>'C завтраками| Bed and breakfast'!Q17*0.85</f>
        <v>14875</v>
      </c>
      <c r="T17" s="160">
        <f>'C завтраками| Bed and breakfast'!S17*0.85</f>
        <v>12240</v>
      </c>
      <c r="U17" s="160">
        <f>'C завтраками| Bed and breakfast'!T17*0.85</f>
        <v>12240</v>
      </c>
      <c r="V17" s="160">
        <f>'C завтраками| Bed and breakfast'!U17*0.85</f>
        <v>12665</v>
      </c>
      <c r="W17" s="160">
        <f>'C завтраками| Bed and breakfast'!V17*0.85</f>
        <v>15640</v>
      </c>
      <c r="X17" s="160">
        <f>'C завтраками| Bed and breakfast'!W17*0.85</f>
        <v>13855</v>
      </c>
      <c r="Y17" s="160">
        <f>'C завтраками| Bed and breakfast'!X17*0.85</f>
        <v>14450</v>
      </c>
      <c r="Z17" s="160">
        <f>'C завтраками| Bed and breakfast'!Y17*0.85</f>
        <v>17680</v>
      </c>
      <c r="AA17" s="160">
        <f>'C завтраками| Bed and breakfast'!Z17*0.85</f>
        <v>14450</v>
      </c>
      <c r="AB17" s="160">
        <f>'C завтраками| Bed and breakfast'!AA17*0.85</f>
        <v>14450</v>
      </c>
      <c r="AC17" s="160">
        <f>'C завтраками| Bed and breakfast'!AB17*0.85</f>
        <v>14450</v>
      </c>
      <c r="AD17" s="160">
        <f>'C завтраками| Bed and breakfast'!AC17*0.85</f>
        <v>16660</v>
      </c>
      <c r="AE17" s="160">
        <f>'C завтраками| Bed and breakfast'!AD17*0.85</f>
        <v>15640</v>
      </c>
      <c r="AF17" s="160">
        <f>'C завтраками| Bed and breakfast'!AE17*0.85</f>
        <v>16660</v>
      </c>
      <c r="AG17" s="160">
        <f>'C завтраками| Bed and breakfast'!AF17*0.85</f>
        <v>15640</v>
      </c>
      <c r="AH17" s="160">
        <f>'C завтраками| Bed and breakfast'!AG17*0.85</f>
        <v>15640</v>
      </c>
      <c r="AI17" s="160">
        <f>'C завтраками| Bed and breakfast'!AH17*0.85</f>
        <v>14450</v>
      </c>
      <c r="AJ17" s="160">
        <f>'C завтраками| Bed and breakfast'!AI17*0.85</f>
        <v>15640</v>
      </c>
      <c r="AK17" s="160">
        <f>'C завтраками| Bed and breakfast'!AJ17*0.85</f>
        <v>16660</v>
      </c>
      <c r="AL17" s="160">
        <f>'C завтраками| Bed and breakfast'!AK17*0.85</f>
        <v>15640</v>
      </c>
      <c r="AM17" s="160">
        <f>'C завтраками| Bed and breakfast'!AL17*0.85</f>
        <v>16660</v>
      </c>
      <c r="AN17" s="160">
        <f>'C завтраками| Bed and breakfast'!AM17*0.85</f>
        <v>15640</v>
      </c>
      <c r="AO17" s="160">
        <f>'C завтраками| Bed and breakfast'!AN17*0.85</f>
        <v>16660</v>
      </c>
      <c r="AP17" s="160">
        <f>'C завтраками| Bed and breakfast'!AO17*0.85</f>
        <v>16660</v>
      </c>
      <c r="AQ17" s="160">
        <f>'C завтраками| Bed and breakfast'!AP17*0.85</f>
        <v>16660</v>
      </c>
      <c r="AR17" s="160">
        <f>'C завтраками| Bed and breakfast'!AQ17*0.85</f>
        <v>15640</v>
      </c>
      <c r="AS17" s="160">
        <f>'C завтраками| Bed and breakfast'!AR17*0.85</f>
        <v>16660</v>
      </c>
      <c r="AT17" s="160">
        <f>'C завтраками| Bed and breakfast'!AS17*0.85</f>
        <v>15640</v>
      </c>
      <c r="AU17" s="160">
        <f>'C завтраками| Bed and breakfast'!AT17*0.85</f>
        <v>16660</v>
      </c>
      <c r="AV17" s="160">
        <f>'C завтраками| Bed and breakfast'!AU17*0.85</f>
        <v>15640</v>
      </c>
      <c r="AW17" s="160">
        <f>'C завтраками| Bed and breakfast'!AV17*0.85</f>
        <v>16660</v>
      </c>
      <c r="AX17" s="160">
        <f>'C завтраками| Bed and breakfast'!AW17*0.85</f>
        <v>15640</v>
      </c>
      <c r="AY17" s="160">
        <f>'C завтраками| Bed and breakfast'!AX17*0.85</f>
        <v>16660</v>
      </c>
      <c r="AZ17" s="160">
        <f>'C завтраками| Bed and breakfast'!AY17*0.85</f>
        <v>15640</v>
      </c>
      <c r="BA17" s="160">
        <f>'C завтраками| Bed and breakfast'!AZ17*0.85</f>
        <v>16660</v>
      </c>
      <c r="BB17" s="160">
        <f>'C завтраками| Bed and breakfast'!BA17*0.85</f>
        <v>15640</v>
      </c>
    </row>
    <row r="18" spans="1:54" ht="10.7" customHeight="1" x14ac:dyDescent="0.2">
      <c r="A18" s="17" t="s">
        <v>152</v>
      </c>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row>
    <row r="19" spans="1:54" ht="10.7" customHeight="1" x14ac:dyDescent="0.2">
      <c r="A19" s="19">
        <v>1</v>
      </c>
      <c r="B19" s="160" t="e">
        <f>'C завтраками| Bed and breakfast'!#REF!*0.85</f>
        <v>#REF!</v>
      </c>
      <c r="C19" s="160" t="e">
        <f>'C завтраками| Bed and breakfast'!#REF!*0.85</f>
        <v>#REF!</v>
      </c>
      <c r="D19" s="160" t="e">
        <f>'C завтраками| Bed and breakfast'!#REF!*0.85</f>
        <v>#REF!</v>
      </c>
      <c r="E19" s="160" t="e">
        <f>'C завтраками| Bed and breakfast'!#REF!*0.85</f>
        <v>#REF!</v>
      </c>
      <c r="F19" s="160" t="e">
        <f>'C завтраками| Bed and breakfast'!#REF!*0.85</f>
        <v>#REF!</v>
      </c>
      <c r="G19" s="160">
        <f>'C завтраками| Bed and breakfast'!B19*0.85</f>
        <v>14195</v>
      </c>
      <c r="H19" s="160">
        <f>'C завтраками| Bed and breakfast'!D19*0.85</f>
        <v>14195</v>
      </c>
      <c r="I19" s="160">
        <f>'C завтраками| Bed and breakfast'!E19*0.85</f>
        <v>18785</v>
      </c>
      <c r="J19" s="160">
        <f>'C завтраками| Bed and breakfast'!F19*0.85</f>
        <v>18785</v>
      </c>
      <c r="K19" s="160">
        <f>'C завтраками| Bed and breakfast'!G19*0.85</f>
        <v>15215</v>
      </c>
      <c r="L19" s="160">
        <f>'C завтраками| Bed and breakfast'!H19*0.85</f>
        <v>15215</v>
      </c>
      <c r="M19" s="160">
        <f>'C завтраками| Bed and breakfast'!I19*0.85</f>
        <v>13175</v>
      </c>
      <c r="N19" s="160">
        <f>'C завтраками| Bed and breakfast'!J19*0.85</f>
        <v>13175</v>
      </c>
      <c r="O19" s="160">
        <f>'C завтраками| Bed and breakfast'!K19*0.85</f>
        <v>14195</v>
      </c>
      <c r="P19" s="160">
        <f>'C завтраками| Bed and breakfast'!N19*0.85</f>
        <v>11560</v>
      </c>
      <c r="Q19" s="160">
        <f>'C завтраками| Bed and breakfast'!O19*0.85</f>
        <v>13175</v>
      </c>
      <c r="R19" s="160">
        <f>'C завтраками| Bed and breakfast'!P19*0.85</f>
        <v>13175</v>
      </c>
      <c r="S19" s="160">
        <f>'C завтраками| Bed and breakfast'!Q19*0.85</f>
        <v>14195</v>
      </c>
      <c r="T19" s="160">
        <f>'C завтраками| Bed and breakfast'!S19*0.85</f>
        <v>11560</v>
      </c>
      <c r="U19" s="160">
        <f>'C завтраками| Bed and breakfast'!T19*0.85</f>
        <v>11560</v>
      </c>
      <c r="V19" s="160">
        <f>'C завтраками| Bed and breakfast'!U19*0.85</f>
        <v>11985</v>
      </c>
      <c r="W19" s="160">
        <f>'C завтраками| Bed and breakfast'!V19*0.85</f>
        <v>14960</v>
      </c>
      <c r="X19" s="160">
        <f>'C завтраками| Bed and breakfast'!W19*0.85</f>
        <v>13175</v>
      </c>
      <c r="Y19" s="160">
        <f>'C завтраками| Bed and breakfast'!X19*0.85</f>
        <v>13770</v>
      </c>
      <c r="Z19" s="160">
        <f>'C завтраками| Bed and breakfast'!Y19*0.85</f>
        <v>17000</v>
      </c>
      <c r="AA19" s="160">
        <f>'C завтраками| Bed and breakfast'!Z19*0.85</f>
        <v>13770</v>
      </c>
      <c r="AB19" s="160">
        <f>'C завтраками| Bed and breakfast'!AA19*0.85</f>
        <v>13770</v>
      </c>
      <c r="AC19" s="160">
        <f>'C завтраками| Bed and breakfast'!AB19*0.85</f>
        <v>13770</v>
      </c>
      <c r="AD19" s="160">
        <f>'C завтраками| Bed and breakfast'!AC19*0.85</f>
        <v>15980</v>
      </c>
      <c r="AE19" s="160">
        <f>'C завтраками| Bed and breakfast'!AD19*0.85</f>
        <v>14960</v>
      </c>
      <c r="AF19" s="160">
        <f>'C завтраками| Bed and breakfast'!AE19*0.85</f>
        <v>15980</v>
      </c>
      <c r="AG19" s="160">
        <f>'C завтраками| Bed and breakfast'!AF19*0.85</f>
        <v>14960</v>
      </c>
      <c r="AH19" s="160">
        <f>'C завтраками| Bed and breakfast'!AG19*0.85</f>
        <v>14960</v>
      </c>
      <c r="AI19" s="160">
        <f>'C завтраками| Bed and breakfast'!AH19*0.85</f>
        <v>13770</v>
      </c>
      <c r="AJ19" s="160">
        <f>'C завтраками| Bed and breakfast'!AI19*0.85</f>
        <v>14960</v>
      </c>
      <c r="AK19" s="160">
        <f>'C завтраками| Bed and breakfast'!AJ19*0.85</f>
        <v>15980</v>
      </c>
      <c r="AL19" s="160">
        <f>'C завтраками| Bed and breakfast'!AK19*0.85</f>
        <v>14960</v>
      </c>
      <c r="AM19" s="160">
        <f>'C завтраками| Bed and breakfast'!AL19*0.85</f>
        <v>15980</v>
      </c>
      <c r="AN19" s="160">
        <f>'C завтраками| Bed and breakfast'!AM19*0.85</f>
        <v>14960</v>
      </c>
      <c r="AO19" s="160">
        <f>'C завтраками| Bed and breakfast'!AN19*0.85</f>
        <v>15980</v>
      </c>
      <c r="AP19" s="160">
        <f>'C завтраками| Bed and breakfast'!AO19*0.85</f>
        <v>15980</v>
      </c>
      <c r="AQ19" s="160">
        <f>'C завтраками| Bed and breakfast'!AP19*0.85</f>
        <v>15980</v>
      </c>
      <c r="AR19" s="160">
        <f>'C завтраками| Bed and breakfast'!AQ19*0.85</f>
        <v>14960</v>
      </c>
      <c r="AS19" s="160">
        <f>'C завтраками| Bed and breakfast'!AR19*0.85</f>
        <v>15980</v>
      </c>
      <c r="AT19" s="160">
        <f>'C завтраками| Bed and breakfast'!AS19*0.85</f>
        <v>14960</v>
      </c>
      <c r="AU19" s="160">
        <f>'C завтраками| Bed and breakfast'!AT19*0.85</f>
        <v>15980</v>
      </c>
      <c r="AV19" s="160">
        <f>'C завтраками| Bed and breakfast'!AU19*0.85</f>
        <v>14960</v>
      </c>
      <c r="AW19" s="160">
        <f>'C завтраками| Bed and breakfast'!AV19*0.85</f>
        <v>15980</v>
      </c>
      <c r="AX19" s="160">
        <f>'C завтраками| Bed and breakfast'!AW19*0.85</f>
        <v>14960</v>
      </c>
      <c r="AY19" s="160">
        <f>'C завтраками| Bed and breakfast'!AX19*0.85</f>
        <v>15980</v>
      </c>
      <c r="AZ19" s="160">
        <f>'C завтраками| Bed and breakfast'!AY19*0.85</f>
        <v>14960</v>
      </c>
      <c r="BA19" s="160">
        <f>'C завтраками| Bed and breakfast'!AZ19*0.85</f>
        <v>15980</v>
      </c>
      <c r="BB19" s="160">
        <f>'C завтраками| Bed and breakfast'!BA19*0.85</f>
        <v>14960</v>
      </c>
    </row>
    <row r="20" spans="1:54" ht="10.7" customHeight="1" x14ac:dyDescent="0.2">
      <c r="A20" s="19">
        <v>2</v>
      </c>
      <c r="B20" s="160" t="e">
        <f>'C завтраками| Bed and breakfast'!#REF!*0.85</f>
        <v>#REF!</v>
      </c>
      <c r="C20" s="160" t="e">
        <f>'C завтраками| Bed and breakfast'!#REF!*0.85</f>
        <v>#REF!</v>
      </c>
      <c r="D20" s="160" t="e">
        <f>'C завтраками| Bed and breakfast'!#REF!*0.85</f>
        <v>#REF!</v>
      </c>
      <c r="E20" s="160" t="e">
        <f>'C завтраками| Bed and breakfast'!#REF!*0.85</f>
        <v>#REF!</v>
      </c>
      <c r="F20" s="160" t="e">
        <f>'C завтраками| Bed and breakfast'!#REF!*0.85</f>
        <v>#REF!</v>
      </c>
      <c r="G20" s="160">
        <f>'C завтраками| Bed and breakfast'!B20*0.85</f>
        <v>15725</v>
      </c>
      <c r="H20" s="160">
        <f>'C завтраками| Bed and breakfast'!D20*0.85</f>
        <v>15725</v>
      </c>
      <c r="I20" s="160">
        <f>'C завтраками| Bed and breakfast'!E20*0.85</f>
        <v>20315</v>
      </c>
      <c r="J20" s="160">
        <f>'C завтраками| Bed and breakfast'!F20*0.85</f>
        <v>20315</v>
      </c>
      <c r="K20" s="160">
        <f>'C завтраками| Bed and breakfast'!G20*0.85</f>
        <v>16745</v>
      </c>
      <c r="L20" s="160">
        <f>'C завтраками| Bed and breakfast'!H20*0.85</f>
        <v>16745</v>
      </c>
      <c r="M20" s="160">
        <f>'C завтраками| Bed and breakfast'!I20*0.85</f>
        <v>14705</v>
      </c>
      <c r="N20" s="160">
        <f>'C завтраками| Bed and breakfast'!J20*0.85</f>
        <v>14705</v>
      </c>
      <c r="O20" s="160">
        <f>'C завтраками| Bed and breakfast'!K20*0.85</f>
        <v>15725</v>
      </c>
      <c r="P20" s="160">
        <f>'C завтраками| Bed and breakfast'!N20*0.85</f>
        <v>13090</v>
      </c>
      <c r="Q20" s="160">
        <f>'C завтраками| Bed and breakfast'!O20*0.85</f>
        <v>14705</v>
      </c>
      <c r="R20" s="160">
        <f>'C завтраками| Bed and breakfast'!P20*0.85</f>
        <v>14705</v>
      </c>
      <c r="S20" s="160">
        <f>'C завтраками| Bed and breakfast'!Q20*0.85</f>
        <v>15725</v>
      </c>
      <c r="T20" s="160">
        <f>'C завтраками| Bed and breakfast'!S20*0.85</f>
        <v>13090</v>
      </c>
      <c r="U20" s="160">
        <f>'C завтраками| Bed and breakfast'!T20*0.85</f>
        <v>13090</v>
      </c>
      <c r="V20" s="160">
        <f>'C завтраками| Bed and breakfast'!U20*0.85</f>
        <v>13515</v>
      </c>
      <c r="W20" s="160">
        <f>'C завтраками| Bed and breakfast'!V20*0.85</f>
        <v>16490</v>
      </c>
      <c r="X20" s="160">
        <f>'C завтраками| Bed and breakfast'!W20*0.85</f>
        <v>14705</v>
      </c>
      <c r="Y20" s="160">
        <f>'C завтраками| Bed and breakfast'!X20*0.85</f>
        <v>15300</v>
      </c>
      <c r="Z20" s="160">
        <f>'C завтраками| Bed and breakfast'!Y20*0.85</f>
        <v>18530</v>
      </c>
      <c r="AA20" s="160">
        <f>'C завтраками| Bed and breakfast'!Z20*0.85</f>
        <v>15300</v>
      </c>
      <c r="AB20" s="160">
        <f>'C завтраками| Bed and breakfast'!AA20*0.85</f>
        <v>15300</v>
      </c>
      <c r="AC20" s="160">
        <f>'C завтраками| Bed and breakfast'!AB20*0.85</f>
        <v>15300</v>
      </c>
      <c r="AD20" s="160">
        <f>'C завтраками| Bed and breakfast'!AC20*0.85</f>
        <v>17510</v>
      </c>
      <c r="AE20" s="160">
        <f>'C завтраками| Bed and breakfast'!AD20*0.85</f>
        <v>16490</v>
      </c>
      <c r="AF20" s="160">
        <f>'C завтраками| Bed and breakfast'!AE20*0.85</f>
        <v>17510</v>
      </c>
      <c r="AG20" s="160">
        <f>'C завтраками| Bed and breakfast'!AF20*0.85</f>
        <v>16490</v>
      </c>
      <c r="AH20" s="160">
        <f>'C завтраками| Bed and breakfast'!AG20*0.85</f>
        <v>16490</v>
      </c>
      <c r="AI20" s="160">
        <f>'C завтраками| Bed and breakfast'!AH20*0.85</f>
        <v>15300</v>
      </c>
      <c r="AJ20" s="160">
        <f>'C завтраками| Bed and breakfast'!AI20*0.85</f>
        <v>16490</v>
      </c>
      <c r="AK20" s="160">
        <f>'C завтраками| Bed and breakfast'!AJ20*0.85</f>
        <v>17510</v>
      </c>
      <c r="AL20" s="160">
        <f>'C завтраками| Bed and breakfast'!AK20*0.85</f>
        <v>16490</v>
      </c>
      <c r="AM20" s="160">
        <f>'C завтраками| Bed and breakfast'!AL20*0.85</f>
        <v>17510</v>
      </c>
      <c r="AN20" s="160">
        <f>'C завтраками| Bed and breakfast'!AM20*0.85</f>
        <v>16490</v>
      </c>
      <c r="AO20" s="160">
        <f>'C завтраками| Bed and breakfast'!AN20*0.85</f>
        <v>17510</v>
      </c>
      <c r="AP20" s="160">
        <f>'C завтраками| Bed and breakfast'!AO20*0.85</f>
        <v>17510</v>
      </c>
      <c r="AQ20" s="160">
        <f>'C завтраками| Bed and breakfast'!AP20*0.85</f>
        <v>17510</v>
      </c>
      <c r="AR20" s="160">
        <f>'C завтраками| Bed and breakfast'!AQ20*0.85</f>
        <v>16490</v>
      </c>
      <c r="AS20" s="160">
        <f>'C завтраками| Bed and breakfast'!AR20*0.85</f>
        <v>17510</v>
      </c>
      <c r="AT20" s="160">
        <f>'C завтраками| Bed and breakfast'!AS20*0.85</f>
        <v>16490</v>
      </c>
      <c r="AU20" s="160">
        <f>'C завтраками| Bed and breakfast'!AT20*0.85</f>
        <v>17510</v>
      </c>
      <c r="AV20" s="160">
        <f>'C завтраками| Bed and breakfast'!AU20*0.85</f>
        <v>16490</v>
      </c>
      <c r="AW20" s="160">
        <f>'C завтраками| Bed and breakfast'!AV20*0.85</f>
        <v>17510</v>
      </c>
      <c r="AX20" s="160">
        <f>'C завтраками| Bed and breakfast'!AW20*0.85</f>
        <v>16490</v>
      </c>
      <c r="AY20" s="160">
        <f>'C завтраками| Bed and breakfast'!AX20*0.85</f>
        <v>17510</v>
      </c>
      <c r="AZ20" s="160">
        <f>'C завтраками| Bed and breakfast'!AY20*0.85</f>
        <v>16490</v>
      </c>
      <c r="BA20" s="160">
        <f>'C завтраками| Bed and breakfast'!AZ20*0.85</f>
        <v>17510</v>
      </c>
      <c r="BB20" s="160">
        <f>'C завтраками| Bed and breakfast'!BA20*0.85</f>
        <v>16490</v>
      </c>
    </row>
    <row r="21" spans="1:54" ht="10.7" customHeight="1" x14ac:dyDescent="0.2">
      <c r="A21" s="17" t="s">
        <v>5</v>
      </c>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row>
    <row r="22" spans="1:54" ht="10.7" customHeight="1" x14ac:dyDescent="0.2">
      <c r="A22" s="19">
        <v>1</v>
      </c>
      <c r="B22" s="160" t="e">
        <f>'C завтраками| Bed and breakfast'!#REF!*0.85</f>
        <v>#REF!</v>
      </c>
      <c r="C22" s="160" t="e">
        <f>'C завтраками| Bed and breakfast'!#REF!*0.85</f>
        <v>#REF!</v>
      </c>
      <c r="D22" s="160" t="e">
        <f>'C завтраками| Bed and breakfast'!#REF!*0.85</f>
        <v>#REF!</v>
      </c>
      <c r="E22" s="160" t="e">
        <f>'C завтраками| Bed and breakfast'!#REF!*0.85</f>
        <v>#REF!</v>
      </c>
      <c r="F22" s="160" t="e">
        <f>'C завтраками| Bed and breakfast'!#REF!*0.85</f>
        <v>#REF!</v>
      </c>
      <c r="G22" s="160">
        <f>'C завтраками| Bed and breakfast'!B22*0.85</f>
        <v>18020</v>
      </c>
      <c r="H22" s="160">
        <f>'C завтраками| Bed and breakfast'!D22*0.85</f>
        <v>18020</v>
      </c>
      <c r="I22" s="160">
        <f>'C завтраками| Bed and breakfast'!E22*0.85</f>
        <v>22610</v>
      </c>
      <c r="J22" s="160">
        <f>'C завтраками| Bed and breakfast'!F22*0.85</f>
        <v>22610</v>
      </c>
      <c r="K22" s="160">
        <f>'C завтраками| Bed and breakfast'!G22*0.85</f>
        <v>19040</v>
      </c>
      <c r="L22" s="160">
        <f>'C завтраками| Bed and breakfast'!H22*0.85</f>
        <v>19040</v>
      </c>
      <c r="M22" s="160">
        <f>'C завтраками| Bed and breakfast'!I22*0.85</f>
        <v>17000</v>
      </c>
      <c r="N22" s="160">
        <f>'C завтраками| Bed and breakfast'!J22*0.85</f>
        <v>17000</v>
      </c>
      <c r="O22" s="160">
        <f>'C завтраками| Bed and breakfast'!K22*0.85</f>
        <v>18020</v>
      </c>
      <c r="P22" s="160">
        <f>'C завтраками| Bed and breakfast'!N22*0.85</f>
        <v>15385</v>
      </c>
      <c r="Q22" s="160">
        <f>'C завтраками| Bed and breakfast'!O22*0.85</f>
        <v>17000</v>
      </c>
      <c r="R22" s="160">
        <f>'C завтраками| Bed and breakfast'!P22*0.85</f>
        <v>17000</v>
      </c>
      <c r="S22" s="160">
        <f>'C завтраками| Bed and breakfast'!Q22*0.85</f>
        <v>18020</v>
      </c>
      <c r="T22" s="160">
        <f>'C завтраками| Bed and breakfast'!S22*0.85</f>
        <v>15385</v>
      </c>
      <c r="U22" s="160">
        <f>'C завтраками| Bed and breakfast'!T22*0.85</f>
        <v>15385</v>
      </c>
      <c r="V22" s="160">
        <f>'C завтраками| Bed and breakfast'!U22*0.85</f>
        <v>17085</v>
      </c>
      <c r="W22" s="160">
        <f>'C завтраками| Bed and breakfast'!V22*0.85</f>
        <v>20060</v>
      </c>
      <c r="X22" s="160">
        <f>'C завтраками| Bed and breakfast'!W22*0.85</f>
        <v>18275</v>
      </c>
      <c r="Y22" s="160">
        <f>'C завтраками| Bed and breakfast'!X22*0.85</f>
        <v>18870</v>
      </c>
      <c r="Z22" s="160">
        <f>'C завтраками| Bed and breakfast'!Y22*0.85</f>
        <v>22100</v>
      </c>
      <c r="AA22" s="160">
        <f>'C завтраками| Bed and breakfast'!Z22*0.85</f>
        <v>18870</v>
      </c>
      <c r="AB22" s="160">
        <f>'C завтраками| Bed and breakfast'!AA22*0.85</f>
        <v>18870</v>
      </c>
      <c r="AC22" s="160">
        <f>'C завтраками| Bed and breakfast'!AB22*0.85</f>
        <v>18870</v>
      </c>
      <c r="AD22" s="160">
        <f>'C завтраками| Bed and breakfast'!AC22*0.85</f>
        <v>21080</v>
      </c>
      <c r="AE22" s="160">
        <f>'C завтраками| Bed and breakfast'!AD22*0.85</f>
        <v>20060</v>
      </c>
      <c r="AF22" s="160">
        <f>'C завтраками| Bed and breakfast'!AE22*0.85</f>
        <v>21080</v>
      </c>
      <c r="AG22" s="160">
        <f>'C завтраками| Bed and breakfast'!AF22*0.85</f>
        <v>20060</v>
      </c>
      <c r="AH22" s="160">
        <f>'C завтраками| Bed and breakfast'!AG22*0.85</f>
        <v>20060</v>
      </c>
      <c r="AI22" s="160">
        <f>'C завтраками| Bed and breakfast'!AH22*0.85</f>
        <v>18870</v>
      </c>
      <c r="AJ22" s="160">
        <f>'C завтраками| Bed and breakfast'!AI22*0.85</f>
        <v>20060</v>
      </c>
      <c r="AK22" s="160">
        <f>'C завтраками| Bed and breakfast'!AJ22*0.85</f>
        <v>21080</v>
      </c>
      <c r="AL22" s="160">
        <f>'C завтраками| Bed and breakfast'!AK22*0.85</f>
        <v>20060</v>
      </c>
      <c r="AM22" s="160">
        <f>'C завтраками| Bed and breakfast'!AL22*0.85</f>
        <v>21080</v>
      </c>
      <c r="AN22" s="160">
        <f>'C завтраками| Bed and breakfast'!AM22*0.85</f>
        <v>20060</v>
      </c>
      <c r="AO22" s="160">
        <f>'C завтраками| Bed and breakfast'!AN22*0.85</f>
        <v>21080</v>
      </c>
      <c r="AP22" s="160">
        <f>'C завтраками| Bed and breakfast'!AO22*0.85</f>
        <v>21080</v>
      </c>
      <c r="AQ22" s="160">
        <f>'C завтраками| Bed and breakfast'!AP22*0.85</f>
        <v>21080</v>
      </c>
      <c r="AR22" s="160">
        <f>'C завтраками| Bed and breakfast'!AQ22*0.85</f>
        <v>20060</v>
      </c>
      <c r="AS22" s="160">
        <f>'C завтраками| Bed and breakfast'!AR22*0.85</f>
        <v>21080</v>
      </c>
      <c r="AT22" s="160">
        <f>'C завтраками| Bed and breakfast'!AS22*0.85</f>
        <v>20060</v>
      </c>
      <c r="AU22" s="160">
        <f>'C завтраками| Bed and breakfast'!AT22*0.85</f>
        <v>21080</v>
      </c>
      <c r="AV22" s="160">
        <f>'C завтраками| Bed and breakfast'!AU22*0.85</f>
        <v>20060</v>
      </c>
      <c r="AW22" s="160">
        <f>'C завтраками| Bed and breakfast'!AV22*0.85</f>
        <v>21080</v>
      </c>
      <c r="AX22" s="160">
        <f>'C завтраками| Bed and breakfast'!AW22*0.85</f>
        <v>20060</v>
      </c>
      <c r="AY22" s="160">
        <f>'C завтраками| Bed and breakfast'!AX22*0.85</f>
        <v>21080</v>
      </c>
      <c r="AZ22" s="160">
        <f>'C завтраками| Bed and breakfast'!AY22*0.85</f>
        <v>20060</v>
      </c>
      <c r="BA22" s="160">
        <f>'C завтраками| Bed and breakfast'!AZ22*0.85</f>
        <v>21080</v>
      </c>
      <c r="BB22" s="160">
        <f>'C завтраками| Bed and breakfast'!BA22*0.85</f>
        <v>20060</v>
      </c>
    </row>
    <row r="23" spans="1:54" ht="10.5" customHeight="1" x14ac:dyDescent="0.2">
      <c r="A23" s="19">
        <v>2</v>
      </c>
      <c r="B23" s="160" t="e">
        <f>'C завтраками| Bed and breakfast'!#REF!*0.85</f>
        <v>#REF!</v>
      </c>
      <c r="C23" s="160" t="e">
        <f>'C завтраками| Bed and breakfast'!#REF!*0.85</f>
        <v>#REF!</v>
      </c>
      <c r="D23" s="160" t="e">
        <f>'C завтраками| Bed and breakfast'!#REF!*0.85</f>
        <v>#REF!</v>
      </c>
      <c r="E23" s="160" t="e">
        <f>'C завтраками| Bed and breakfast'!#REF!*0.85</f>
        <v>#REF!</v>
      </c>
      <c r="F23" s="160" t="e">
        <f>'C завтраками| Bed and breakfast'!#REF!*0.85</f>
        <v>#REF!</v>
      </c>
      <c r="G23" s="160">
        <f>'C завтраками| Bed and breakfast'!B23*0.85</f>
        <v>19550</v>
      </c>
      <c r="H23" s="160">
        <f>'C завтраками| Bed and breakfast'!D23*0.85</f>
        <v>19550</v>
      </c>
      <c r="I23" s="160">
        <f>'C завтраками| Bed and breakfast'!E23*0.85</f>
        <v>24140</v>
      </c>
      <c r="J23" s="160">
        <f>'C завтраками| Bed and breakfast'!F23*0.85</f>
        <v>24140</v>
      </c>
      <c r="K23" s="160">
        <f>'C завтраками| Bed and breakfast'!G23*0.85</f>
        <v>20570</v>
      </c>
      <c r="L23" s="160">
        <f>'C завтраками| Bed and breakfast'!H23*0.85</f>
        <v>20570</v>
      </c>
      <c r="M23" s="160">
        <f>'C завтраками| Bed and breakfast'!I23*0.85</f>
        <v>18530</v>
      </c>
      <c r="N23" s="160">
        <f>'C завтраками| Bed and breakfast'!J23*0.85</f>
        <v>18530</v>
      </c>
      <c r="O23" s="160">
        <f>'C завтраками| Bed and breakfast'!K23*0.85</f>
        <v>19550</v>
      </c>
      <c r="P23" s="160">
        <f>'C завтраками| Bed and breakfast'!N23*0.85</f>
        <v>16915</v>
      </c>
      <c r="Q23" s="160">
        <f>'C завтраками| Bed and breakfast'!O23*0.85</f>
        <v>18530</v>
      </c>
      <c r="R23" s="160">
        <f>'C завтраками| Bed and breakfast'!P23*0.85</f>
        <v>18530</v>
      </c>
      <c r="S23" s="160">
        <f>'C завтраками| Bed and breakfast'!Q23*0.85</f>
        <v>19550</v>
      </c>
      <c r="T23" s="160">
        <f>'C завтраками| Bed and breakfast'!S23*0.85</f>
        <v>16915</v>
      </c>
      <c r="U23" s="160">
        <f>'C завтраками| Bed and breakfast'!T23*0.85</f>
        <v>16915</v>
      </c>
      <c r="V23" s="160">
        <f>'C завтраками| Bed and breakfast'!U23*0.85</f>
        <v>18615</v>
      </c>
      <c r="W23" s="160">
        <f>'C завтраками| Bed and breakfast'!V23*0.85</f>
        <v>21590</v>
      </c>
      <c r="X23" s="160">
        <f>'C завтраками| Bed and breakfast'!W23*0.85</f>
        <v>19805</v>
      </c>
      <c r="Y23" s="160">
        <f>'C завтраками| Bed and breakfast'!X23*0.85</f>
        <v>20400</v>
      </c>
      <c r="Z23" s="160">
        <f>'C завтраками| Bed and breakfast'!Y23*0.85</f>
        <v>23630</v>
      </c>
      <c r="AA23" s="160">
        <f>'C завтраками| Bed and breakfast'!Z23*0.85</f>
        <v>20400</v>
      </c>
      <c r="AB23" s="160">
        <f>'C завтраками| Bed and breakfast'!AA23*0.85</f>
        <v>20400</v>
      </c>
      <c r="AC23" s="160">
        <f>'C завтраками| Bed and breakfast'!AB23*0.85</f>
        <v>20400</v>
      </c>
      <c r="AD23" s="160">
        <f>'C завтраками| Bed and breakfast'!AC23*0.85</f>
        <v>22610</v>
      </c>
      <c r="AE23" s="160">
        <f>'C завтраками| Bed and breakfast'!AD23*0.85</f>
        <v>21590</v>
      </c>
      <c r="AF23" s="160">
        <f>'C завтраками| Bed and breakfast'!AE23*0.85</f>
        <v>22610</v>
      </c>
      <c r="AG23" s="160">
        <f>'C завтраками| Bed and breakfast'!AF23*0.85</f>
        <v>21590</v>
      </c>
      <c r="AH23" s="160">
        <f>'C завтраками| Bed and breakfast'!AG23*0.85</f>
        <v>21590</v>
      </c>
      <c r="AI23" s="160">
        <f>'C завтраками| Bed and breakfast'!AH23*0.85</f>
        <v>20400</v>
      </c>
      <c r="AJ23" s="160">
        <f>'C завтраками| Bed and breakfast'!AI23*0.85</f>
        <v>21590</v>
      </c>
      <c r="AK23" s="160">
        <f>'C завтраками| Bed and breakfast'!AJ23*0.85</f>
        <v>22610</v>
      </c>
      <c r="AL23" s="160">
        <f>'C завтраками| Bed and breakfast'!AK23*0.85</f>
        <v>21590</v>
      </c>
      <c r="AM23" s="160">
        <f>'C завтраками| Bed and breakfast'!AL23*0.85</f>
        <v>22610</v>
      </c>
      <c r="AN23" s="160">
        <f>'C завтраками| Bed and breakfast'!AM23*0.85</f>
        <v>21590</v>
      </c>
      <c r="AO23" s="160">
        <f>'C завтраками| Bed and breakfast'!AN23*0.85</f>
        <v>22610</v>
      </c>
      <c r="AP23" s="160">
        <f>'C завтраками| Bed and breakfast'!AO23*0.85</f>
        <v>22610</v>
      </c>
      <c r="AQ23" s="160">
        <f>'C завтраками| Bed and breakfast'!AP23*0.85</f>
        <v>22610</v>
      </c>
      <c r="AR23" s="160">
        <f>'C завтраками| Bed and breakfast'!AQ23*0.85</f>
        <v>21590</v>
      </c>
      <c r="AS23" s="160">
        <f>'C завтраками| Bed and breakfast'!AR23*0.85</f>
        <v>22610</v>
      </c>
      <c r="AT23" s="160">
        <f>'C завтраками| Bed and breakfast'!AS23*0.85</f>
        <v>21590</v>
      </c>
      <c r="AU23" s="160">
        <f>'C завтраками| Bed and breakfast'!AT23*0.85</f>
        <v>22610</v>
      </c>
      <c r="AV23" s="160">
        <f>'C завтраками| Bed and breakfast'!AU23*0.85</f>
        <v>21590</v>
      </c>
      <c r="AW23" s="160">
        <f>'C завтраками| Bed and breakfast'!AV23*0.85</f>
        <v>22610</v>
      </c>
      <c r="AX23" s="160">
        <f>'C завтраками| Bed and breakfast'!AW23*0.85</f>
        <v>21590</v>
      </c>
      <c r="AY23" s="160">
        <f>'C завтраками| Bed and breakfast'!AX23*0.85</f>
        <v>22610</v>
      </c>
      <c r="AZ23" s="160">
        <f>'C завтраками| Bed and breakfast'!AY23*0.85</f>
        <v>21590</v>
      </c>
      <c r="BA23" s="160">
        <f>'C завтраками| Bed and breakfast'!AZ23*0.85</f>
        <v>22610</v>
      </c>
      <c r="BB23" s="160">
        <f>'C завтраками| Bed and breakfast'!BA23*0.85</f>
        <v>21590</v>
      </c>
    </row>
    <row r="24" spans="1:54" ht="10.5" customHeight="1" x14ac:dyDescent="0.2">
      <c r="A24" s="17" t="s">
        <v>6</v>
      </c>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row>
    <row r="25" spans="1:54" ht="10.5" customHeight="1" x14ac:dyDescent="0.2">
      <c r="A25" s="19" t="s">
        <v>1</v>
      </c>
      <c r="B25" s="160" t="e">
        <f>'C завтраками| Bed and breakfast'!#REF!*0.85</f>
        <v>#REF!</v>
      </c>
      <c r="C25" s="160" t="e">
        <f>'C завтраками| Bed and breakfast'!#REF!*0.85</f>
        <v>#REF!</v>
      </c>
      <c r="D25" s="160" t="e">
        <f>'C завтраками| Bed and breakfast'!#REF!*0.85</f>
        <v>#REF!</v>
      </c>
      <c r="E25" s="160" t="e">
        <f>'C завтраками| Bed and breakfast'!#REF!*0.85</f>
        <v>#REF!</v>
      </c>
      <c r="F25" s="160" t="e">
        <f>'C завтраками| Bed and breakfast'!#REF!*0.85</f>
        <v>#REF!</v>
      </c>
      <c r="G25" s="160">
        <f>'C завтраками| Bed and breakfast'!B25*0.85</f>
        <v>106250</v>
      </c>
      <c r="H25" s="160">
        <f>'C завтраками| Bed and breakfast'!D25*0.85</f>
        <v>106250</v>
      </c>
      <c r="I25" s="160">
        <f>'C завтраками| Bed and breakfast'!E25*0.85</f>
        <v>106250</v>
      </c>
      <c r="J25" s="160">
        <f>'C завтраками| Bed and breakfast'!F25*0.85</f>
        <v>106250</v>
      </c>
      <c r="K25" s="160">
        <f>'C завтраками| Bed and breakfast'!G25*0.85</f>
        <v>106250</v>
      </c>
      <c r="L25" s="160">
        <f>'C завтраками| Bed and breakfast'!H25*0.85</f>
        <v>106250</v>
      </c>
      <c r="M25" s="160">
        <f>'C завтраками| Bed and breakfast'!I25*0.85</f>
        <v>106250</v>
      </c>
      <c r="N25" s="160">
        <f>'C завтраками| Bed and breakfast'!J25*0.85</f>
        <v>106250</v>
      </c>
      <c r="O25" s="160">
        <f>'C завтраками| Bed and breakfast'!K25*0.85</f>
        <v>106250</v>
      </c>
      <c r="P25" s="160">
        <f>'C завтраками| Bed and breakfast'!N25*0.85</f>
        <v>106250</v>
      </c>
      <c r="Q25" s="160">
        <f>'C завтраками| Bed and breakfast'!O25*0.85</f>
        <v>106250</v>
      </c>
      <c r="R25" s="160">
        <f>'C завтраками| Bed and breakfast'!P25*0.85</f>
        <v>106250</v>
      </c>
      <c r="S25" s="160">
        <f>'C завтраками| Bed and breakfast'!Q25*0.85</f>
        <v>106250</v>
      </c>
      <c r="T25" s="160">
        <f>'C завтраками| Bed and breakfast'!S25*0.85</f>
        <v>106250</v>
      </c>
      <c r="U25" s="160">
        <f>'C завтраками| Bed and breakfast'!T25*0.85</f>
        <v>106250</v>
      </c>
      <c r="V25" s="160">
        <f>'C завтраками| Bed and breakfast'!U25*0.85</f>
        <v>127500</v>
      </c>
      <c r="W25" s="160">
        <f>'C завтраками| Bed and breakfast'!V25*0.85</f>
        <v>127500</v>
      </c>
      <c r="X25" s="160">
        <f>'C завтраками| Bed and breakfast'!W25*0.85</f>
        <v>127500</v>
      </c>
      <c r="Y25" s="160">
        <f>'C завтраками| Bed and breakfast'!X25*0.85</f>
        <v>127500</v>
      </c>
      <c r="Z25" s="160">
        <f>'C завтраками| Bed and breakfast'!Y25*0.85</f>
        <v>127500</v>
      </c>
      <c r="AA25" s="160">
        <f>'C завтраками| Bed and breakfast'!Z25*0.85</f>
        <v>127500</v>
      </c>
      <c r="AB25" s="160">
        <f>'C завтраками| Bed and breakfast'!AA25*0.85</f>
        <v>127500</v>
      </c>
      <c r="AC25" s="160">
        <f>'C завтраками| Bed and breakfast'!AB25*0.85</f>
        <v>127500</v>
      </c>
      <c r="AD25" s="160">
        <f>'C завтраками| Bed and breakfast'!AC25*0.85</f>
        <v>127500</v>
      </c>
      <c r="AE25" s="160">
        <f>'C завтраками| Bed and breakfast'!AD25*0.85</f>
        <v>127500</v>
      </c>
      <c r="AF25" s="160">
        <f>'C завтраками| Bed and breakfast'!AE25*0.85</f>
        <v>127500</v>
      </c>
      <c r="AG25" s="160">
        <f>'C завтраками| Bed and breakfast'!AF25*0.85</f>
        <v>127500</v>
      </c>
      <c r="AH25" s="160">
        <f>'C завтраками| Bed and breakfast'!AG25*0.85</f>
        <v>127500</v>
      </c>
      <c r="AI25" s="160">
        <f>'C завтраками| Bed and breakfast'!AH25*0.85</f>
        <v>127500</v>
      </c>
      <c r="AJ25" s="160">
        <f>'C завтраками| Bed and breakfast'!AI25*0.85</f>
        <v>127500</v>
      </c>
      <c r="AK25" s="160">
        <f>'C завтраками| Bed and breakfast'!AJ25*0.85</f>
        <v>127500</v>
      </c>
      <c r="AL25" s="160">
        <f>'C завтраками| Bed and breakfast'!AK25*0.85</f>
        <v>127500</v>
      </c>
      <c r="AM25" s="160">
        <f>'C завтраками| Bed and breakfast'!AL25*0.85</f>
        <v>127500</v>
      </c>
      <c r="AN25" s="160">
        <f>'C завтраками| Bed and breakfast'!AM25*0.85</f>
        <v>127500</v>
      </c>
      <c r="AO25" s="160">
        <f>'C завтраками| Bed and breakfast'!AN25*0.85</f>
        <v>127500</v>
      </c>
      <c r="AP25" s="160">
        <f>'C завтраками| Bed and breakfast'!AO25*0.85</f>
        <v>127500</v>
      </c>
      <c r="AQ25" s="160">
        <f>'C завтраками| Bed and breakfast'!AP25*0.85</f>
        <v>127500</v>
      </c>
      <c r="AR25" s="160">
        <f>'C завтраками| Bed and breakfast'!AQ25*0.85</f>
        <v>127500</v>
      </c>
      <c r="AS25" s="160">
        <f>'C завтраками| Bed and breakfast'!AR25*0.85</f>
        <v>127500</v>
      </c>
      <c r="AT25" s="160">
        <f>'C завтраками| Bed and breakfast'!AS25*0.85</f>
        <v>127500</v>
      </c>
      <c r="AU25" s="160">
        <f>'C завтраками| Bed and breakfast'!AT25*0.85</f>
        <v>127500</v>
      </c>
      <c r="AV25" s="160">
        <f>'C завтраками| Bed and breakfast'!AU25*0.85</f>
        <v>127500</v>
      </c>
      <c r="AW25" s="160">
        <f>'C завтраками| Bed and breakfast'!AV25*0.85</f>
        <v>127500</v>
      </c>
      <c r="AX25" s="160">
        <f>'C завтраками| Bed and breakfast'!AW25*0.85</f>
        <v>127500</v>
      </c>
      <c r="AY25" s="160">
        <f>'C завтраками| Bed and breakfast'!AX25*0.85</f>
        <v>127500</v>
      </c>
      <c r="AZ25" s="160">
        <f>'C завтраками| Bed and breakfast'!AY25*0.85</f>
        <v>127500</v>
      </c>
      <c r="BA25" s="160">
        <f>'C завтраками| Bed and breakfast'!AZ25*0.85</f>
        <v>127500</v>
      </c>
      <c r="BB25" s="160">
        <f>'C завтраками| Bed and breakfast'!BA25*0.85</f>
        <v>127500</v>
      </c>
    </row>
    <row r="26" spans="1:54" ht="10.5" customHeight="1" x14ac:dyDescent="0.2">
      <c r="A26" s="170"/>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row>
    <row r="27" spans="1:54" ht="10.5" customHeight="1" x14ac:dyDescent="0.2">
      <c r="A27" s="100" t="s">
        <v>60</v>
      </c>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row>
    <row r="28" spans="1:54" ht="10.5" customHeight="1" x14ac:dyDescent="0.2">
      <c r="A28" s="170"/>
      <c r="B28" s="24" t="e">
        <f t="shared" ref="B28:Q29" si="0">B4</f>
        <v>#REF!</v>
      </c>
      <c r="C28" s="24" t="e">
        <f t="shared" si="0"/>
        <v>#REF!</v>
      </c>
      <c r="D28" s="24" t="e">
        <f t="shared" si="0"/>
        <v>#REF!</v>
      </c>
      <c r="E28" s="24" t="e">
        <f t="shared" si="0"/>
        <v>#REF!</v>
      </c>
      <c r="F28" s="24" t="e">
        <f t="shared" si="0"/>
        <v>#REF!</v>
      </c>
      <c r="G28" s="24">
        <f t="shared" si="0"/>
        <v>45401</v>
      </c>
      <c r="H28" s="24">
        <f t="shared" si="0"/>
        <v>45403</v>
      </c>
      <c r="I28" s="24">
        <f t="shared" si="0"/>
        <v>45407</v>
      </c>
      <c r="J28" s="24">
        <f t="shared" si="0"/>
        <v>45409</v>
      </c>
      <c r="K28" s="24">
        <f t="shared" si="0"/>
        <v>45411</v>
      </c>
      <c r="L28" s="24">
        <f t="shared" si="0"/>
        <v>45413</v>
      </c>
      <c r="M28" s="24">
        <f t="shared" si="0"/>
        <v>45417</v>
      </c>
      <c r="N28" s="24">
        <f t="shared" si="0"/>
        <v>45419</v>
      </c>
      <c r="O28" s="24">
        <f t="shared" si="0"/>
        <v>45420</v>
      </c>
      <c r="P28" s="24">
        <f t="shared" si="0"/>
        <v>45424</v>
      </c>
      <c r="Q28" s="24">
        <f t="shared" si="0"/>
        <v>45427</v>
      </c>
      <c r="R28" s="24">
        <f t="shared" ref="C28:BB29" si="1">R4</f>
        <v>45429</v>
      </c>
      <c r="S28" s="24">
        <f t="shared" si="1"/>
        <v>45434</v>
      </c>
      <c r="T28" s="24">
        <f t="shared" si="1"/>
        <v>45437</v>
      </c>
      <c r="U28" s="24">
        <f t="shared" si="1"/>
        <v>45443</v>
      </c>
      <c r="V28" s="24">
        <f t="shared" si="1"/>
        <v>45444</v>
      </c>
      <c r="W28" s="24">
        <f t="shared" si="1"/>
        <v>45445</v>
      </c>
      <c r="X28" s="24">
        <f t="shared" si="1"/>
        <v>45453</v>
      </c>
      <c r="Y28" s="24">
        <f t="shared" si="1"/>
        <v>45457</v>
      </c>
      <c r="Z28" s="24">
        <f t="shared" si="1"/>
        <v>45460</v>
      </c>
      <c r="AA28" s="24">
        <f t="shared" si="1"/>
        <v>45465</v>
      </c>
      <c r="AB28" s="24">
        <f t="shared" si="1"/>
        <v>45466</v>
      </c>
      <c r="AC28" s="24">
        <f t="shared" si="1"/>
        <v>45471</v>
      </c>
      <c r="AD28" s="24">
        <f t="shared" si="1"/>
        <v>45474</v>
      </c>
      <c r="AE28" s="24">
        <f t="shared" si="1"/>
        <v>45484</v>
      </c>
      <c r="AF28" s="24">
        <f t="shared" si="1"/>
        <v>45489</v>
      </c>
      <c r="AG28" s="24">
        <f t="shared" si="1"/>
        <v>45494</v>
      </c>
      <c r="AH28" s="24">
        <f t="shared" si="1"/>
        <v>45499</v>
      </c>
      <c r="AI28" s="24">
        <f t="shared" si="1"/>
        <v>45501</v>
      </c>
      <c r="AJ28" s="24">
        <f t="shared" si="1"/>
        <v>45505</v>
      </c>
      <c r="AK28" s="24">
        <f t="shared" si="1"/>
        <v>45506</v>
      </c>
      <c r="AL28" s="24">
        <f t="shared" si="1"/>
        <v>45508</v>
      </c>
      <c r="AM28" s="24">
        <f t="shared" si="1"/>
        <v>45513</v>
      </c>
      <c r="AN28" s="24">
        <f t="shared" si="1"/>
        <v>45515</v>
      </c>
      <c r="AO28" s="24">
        <f t="shared" si="1"/>
        <v>45520</v>
      </c>
      <c r="AP28" s="24">
        <f t="shared" si="1"/>
        <v>45522</v>
      </c>
      <c r="AQ28" s="24">
        <f t="shared" si="1"/>
        <v>45527</v>
      </c>
      <c r="AR28" s="24">
        <f t="shared" si="1"/>
        <v>45529</v>
      </c>
      <c r="AS28" s="24">
        <f t="shared" si="1"/>
        <v>45534</v>
      </c>
      <c r="AT28" s="24">
        <f t="shared" si="1"/>
        <v>45536</v>
      </c>
      <c r="AU28" s="24">
        <f t="shared" si="1"/>
        <v>45541</v>
      </c>
      <c r="AV28" s="24">
        <f t="shared" si="1"/>
        <v>45543</v>
      </c>
      <c r="AW28" s="24">
        <f t="shared" si="1"/>
        <v>45548</v>
      </c>
      <c r="AX28" s="24">
        <f t="shared" si="1"/>
        <v>45550</v>
      </c>
      <c r="AY28" s="24">
        <f t="shared" si="1"/>
        <v>45555</v>
      </c>
      <c r="AZ28" s="24">
        <f t="shared" si="1"/>
        <v>45557</v>
      </c>
      <c r="BA28" s="24">
        <f t="shared" si="1"/>
        <v>45562</v>
      </c>
      <c r="BB28" s="24">
        <f t="shared" si="1"/>
        <v>45564</v>
      </c>
    </row>
    <row r="29" spans="1:54" ht="24.6" customHeight="1" x14ac:dyDescent="0.2">
      <c r="A29" s="153" t="s">
        <v>11</v>
      </c>
      <c r="B29" s="24" t="e">
        <f t="shared" si="0"/>
        <v>#REF!</v>
      </c>
      <c r="C29" s="24" t="e">
        <f t="shared" si="1"/>
        <v>#REF!</v>
      </c>
      <c r="D29" s="24" t="e">
        <f t="shared" si="1"/>
        <v>#REF!</v>
      </c>
      <c r="E29" s="24" t="e">
        <f t="shared" si="1"/>
        <v>#REF!</v>
      </c>
      <c r="F29" s="24" t="e">
        <f t="shared" si="1"/>
        <v>#REF!</v>
      </c>
      <c r="G29" s="24">
        <f t="shared" si="1"/>
        <v>45401</v>
      </c>
      <c r="H29" s="24">
        <f t="shared" si="1"/>
        <v>45406</v>
      </c>
      <c r="I29" s="24">
        <f t="shared" si="1"/>
        <v>45408</v>
      </c>
      <c r="J29" s="24">
        <f t="shared" si="1"/>
        <v>45410</v>
      </c>
      <c r="K29" s="24">
        <f t="shared" si="1"/>
        <v>45412</v>
      </c>
      <c r="L29" s="24">
        <f t="shared" si="1"/>
        <v>45416</v>
      </c>
      <c r="M29" s="24">
        <f t="shared" si="1"/>
        <v>45418</v>
      </c>
      <c r="N29" s="24">
        <f t="shared" si="1"/>
        <v>45419</v>
      </c>
      <c r="O29" s="24">
        <f t="shared" si="1"/>
        <v>45420</v>
      </c>
      <c r="P29" s="24">
        <f t="shared" si="1"/>
        <v>45426</v>
      </c>
      <c r="Q29" s="24">
        <f t="shared" si="1"/>
        <v>45428</v>
      </c>
      <c r="R29" s="24">
        <f t="shared" si="1"/>
        <v>45433</v>
      </c>
      <c r="S29" s="24">
        <f t="shared" si="1"/>
        <v>45434</v>
      </c>
      <c r="T29" s="24">
        <f t="shared" si="1"/>
        <v>45442</v>
      </c>
      <c r="U29" s="24">
        <f t="shared" si="1"/>
        <v>45443</v>
      </c>
      <c r="V29" s="24">
        <f t="shared" si="1"/>
        <v>45444</v>
      </c>
      <c r="W29" s="24">
        <f t="shared" si="1"/>
        <v>45452</v>
      </c>
      <c r="X29" s="24">
        <f t="shared" si="1"/>
        <v>45456</v>
      </c>
      <c r="Y29" s="24">
        <f t="shared" si="1"/>
        <v>45459</v>
      </c>
      <c r="Z29" s="24">
        <f t="shared" si="1"/>
        <v>45464</v>
      </c>
      <c r="AA29" s="24">
        <f t="shared" si="1"/>
        <v>45465</v>
      </c>
      <c r="AB29" s="24">
        <f t="shared" si="1"/>
        <v>45470</v>
      </c>
      <c r="AC29" s="24">
        <f t="shared" si="1"/>
        <v>45473</v>
      </c>
      <c r="AD29" s="24">
        <f t="shared" si="1"/>
        <v>45483</v>
      </c>
      <c r="AE29" s="24">
        <f t="shared" si="1"/>
        <v>45488</v>
      </c>
      <c r="AF29" s="24">
        <f t="shared" si="1"/>
        <v>45493</v>
      </c>
      <c r="AG29" s="24">
        <f t="shared" si="1"/>
        <v>45498</v>
      </c>
      <c r="AH29" s="24">
        <f t="shared" si="1"/>
        <v>45500</v>
      </c>
      <c r="AI29" s="24">
        <f t="shared" si="1"/>
        <v>45504</v>
      </c>
      <c r="AJ29" s="24">
        <f t="shared" si="1"/>
        <v>45505</v>
      </c>
      <c r="AK29" s="24">
        <f t="shared" si="1"/>
        <v>45507</v>
      </c>
      <c r="AL29" s="24">
        <f t="shared" si="1"/>
        <v>45512</v>
      </c>
      <c r="AM29" s="24">
        <f t="shared" si="1"/>
        <v>45514</v>
      </c>
      <c r="AN29" s="24">
        <f t="shared" si="1"/>
        <v>45519</v>
      </c>
      <c r="AO29" s="24">
        <f t="shared" si="1"/>
        <v>45521</v>
      </c>
      <c r="AP29" s="24">
        <f t="shared" si="1"/>
        <v>45526</v>
      </c>
      <c r="AQ29" s="24">
        <f t="shared" si="1"/>
        <v>45528</v>
      </c>
      <c r="AR29" s="24">
        <f t="shared" si="1"/>
        <v>45533</v>
      </c>
      <c r="AS29" s="24">
        <f t="shared" si="1"/>
        <v>45535</v>
      </c>
      <c r="AT29" s="24">
        <f t="shared" si="1"/>
        <v>45540</v>
      </c>
      <c r="AU29" s="24">
        <f t="shared" si="1"/>
        <v>45542</v>
      </c>
      <c r="AV29" s="24">
        <f t="shared" si="1"/>
        <v>45547</v>
      </c>
      <c r="AW29" s="24">
        <f t="shared" si="1"/>
        <v>45549</v>
      </c>
      <c r="AX29" s="24">
        <f t="shared" si="1"/>
        <v>45554</v>
      </c>
      <c r="AY29" s="24">
        <f t="shared" si="1"/>
        <v>45556</v>
      </c>
      <c r="AZ29" s="24">
        <f t="shared" si="1"/>
        <v>45561</v>
      </c>
      <c r="BA29" s="24">
        <f t="shared" si="1"/>
        <v>45563</v>
      </c>
      <c r="BB29" s="24">
        <f t="shared" si="1"/>
        <v>45565</v>
      </c>
    </row>
    <row r="30" spans="1:54" ht="10.5" customHeight="1" x14ac:dyDescent="0.2">
      <c r="A30" s="17" t="s">
        <v>149</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row>
    <row r="31" spans="1:54" ht="10.5" customHeight="1" x14ac:dyDescent="0.2">
      <c r="A31" s="19">
        <v>1</v>
      </c>
      <c r="B31" s="17" t="e">
        <f t="shared" ref="B31:Q32" si="2">ROUNDUP(B7*0.9,)</f>
        <v>#REF!</v>
      </c>
      <c r="C31" s="17" t="e">
        <f t="shared" si="2"/>
        <v>#REF!</v>
      </c>
      <c r="D31" s="17" t="e">
        <f t="shared" si="2"/>
        <v>#REF!</v>
      </c>
      <c r="E31" s="17" t="e">
        <f t="shared" si="2"/>
        <v>#REF!</v>
      </c>
      <c r="F31" s="17" t="e">
        <f t="shared" si="2"/>
        <v>#REF!</v>
      </c>
      <c r="G31" s="17">
        <f t="shared" si="2"/>
        <v>9716</v>
      </c>
      <c r="H31" s="17">
        <f t="shared" si="2"/>
        <v>9716</v>
      </c>
      <c r="I31" s="17">
        <f t="shared" si="2"/>
        <v>13847</v>
      </c>
      <c r="J31" s="17">
        <f t="shared" si="2"/>
        <v>13847</v>
      </c>
      <c r="K31" s="17">
        <f t="shared" si="2"/>
        <v>10634</v>
      </c>
      <c r="L31" s="17">
        <f t="shared" si="2"/>
        <v>10634</v>
      </c>
      <c r="M31" s="17">
        <f t="shared" si="2"/>
        <v>8798</v>
      </c>
      <c r="N31" s="17">
        <f t="shared" si="2"/>
        <v>8798</v>
      </c>
      <c r="O31" s="17">
        <f t="shared" si="2"/>
        <v>9716</v>
      </c>
      <c r="P31" s="17">
        <f t="shared" si="2"/>
        <v>7344</v>
      </c>
      <c r="Q31" s="17">
        <f t="shared" si="2"/>
        <v>8798</v>
      </c>
      <c r="R31" s="17">
        <f t="shared" ref="C31:BB32" si="3">ROUNDUP(R7*0.9,)</f>
        <v>8798</v>
      </c>
      <c r="S31" s="17">
        <f t="shared" si="3"/>
        <v>9716</v>
      </c>
      <c r="T31" s="17">
        <f t="shared" si="3"/>
        <v>7344</v>
      </c>
      <c r="U31" s="17">
        <f t="shared" si="3"/>
        <v>7344</v>
      </c>
      <c r="V31" s="17">
        <f t="shared" si="3"/>
        <v>7727</v>
      </c>
      <c r="W31" s="17">
        <f t="shared" si="3"/>
        <v>10404</v>
      </c>
      <c r="X31" s="17">
        <f t="shared" si="3"/>
        <v>8798</v>
      </c>
      <c r="Y31" s="17">
        <f t="shared" si="3"/>
        <v>9333</v>
      </c>
      <c r="Z31" s="17">
        <f t="shared" si="3"/>
        <v>12240</v>
      </c>
      <c r="AA31" s="17">
        <f t="shared" si="3"/>
        <v>9333</v>
      </c>
      <c r="AB31" s="17">
        <f t="shared" si="3"/>
        <v>9333</v>
      </c>
      <c r="AC31" s="17">
        <f t="shared" si="3"/>
        <v>9333</v>
      </c>
      <c r="AD31" s="17">
        <f t="shared" si="3"/>
        <v>11322</v>
      </c>
      <c r="AE31" s="17">
        <f t="shared" si="3"/>
        <v>10404</v>
      </c>
      <c r="AF31" s="17">
        <f t="shared" si="3"/>
        <v>11322</v>
      </c>
      <c r="AG31" s="17">
        <f t="shared" si="3"/>
        <v>10404</v>
      </c>
      <c r="AH31" s="17">
        <f t="shared" si="3"/>
        <v>10404</v>
      </c>
      <c r="AI31" s="17">
        <f t="shared" si="3"/>
        <v>9333</v>
      </c>
      <c r="AJ31" s="17">
        <f t="shared" si="3"/>
        <v>10404</v>
      </c>
      <c r="AK31" s="17">
        <f t="shared" si="3"/>
        <v>11322</v>
      </c>
      <c r="AL31" s="17">
        <f t="shared" si="3"/>
        <v>10404</v>
      </c>
      <c r="AM31" s="17">
        <f t="shared" si="3"/>
        <v>11322</v>
      </c>
      <c r="AN31" s="17">
        <f t="shared" si="3"/>
        <v>10404</v>
      </c>
      <c r="AO31" s="17">
        <f t="shared" si="3"/>
        <v>11322</v>
      </c>
      <c r="AP31" s="17">
        <f t="shared" si="3"/>
        <v>11322</v>
      </c>
      <c r="AQ31" s="17">
        <f t="shared" si="3"/>
        <v>11322</v>
      </c>
      <c r="AR31" s="17">
        <f t="shared" si="3"/>
        <v>10404</v>
      </c>
      <c r="AS31" s="17">
        <f t="shared" si="3"/>
        <v>11322</v>
      </c>
      <c r="AT31" s="17">
        <f t="shared" si="3"/>
        <v>10404</v>
      </c>
      <c r="AU31" s="17">
        <f t="shared" si="3"/>
        <v>11322</v>
      </c>
      <c r="AV31" s="17">
        <f t="shared" si="3"/>
        <v>10404</v>
      </c>
      <c r="AW31" s="17">
        <f t="shared" si="3"/>
        <v>11322</v>
      </c>
      <c r="AX31" s="17">
        <f t="shared" si="3"/>
        <v>10404</v>
      </c>
      <c r="AY31" s="17">
        <f t="shared" si="3"/>
        <v>11322</v>
      </c>
      <c r="AZ31" s="17">
        <f t="shared" si="3"/>
        <v>10404</v>
      </c>
      <c r="BA31" s="17">
        <f t="shared" si="3"/>
        <v>11322</v>
      </c>
      <c r="BB31" s="17">
        <f t="shared" si="3"/>
        <v>10404</v>
      </c>
    </row>
    <row r="32" spans="1:54" ht="10.5" customHeight="1" x14ac:dyDescent="0.2">
      <c r="A32" s="19">
        <v>2</v>
      </c>
      <c r="B32" s="17" t="e">
        <f t="shared" si="2"/>
        <v>#REF!</v>
      </c>
      <c r="C32" s="17" t="e">
        <f t="shared" si="3"/>
        <v>#REF!</v>
      </c>
      <c r="D32" s="17" t="e">
        <f t="shared" si="3"/>
        <v>#REF!</v>
      </c>
      <c r="E32" s="17" t="e">
        <f t="shared" si="3"/>
        <v>#REF!</v>
      </c>
      <c r="F32" s="17" t="e">
        <f t="shared" si="3"/>
        <v>#REF!</v>
      </c>
      <c r="G32" s="17">
        <f t="shared" si="3"/>
        <v>11093</v>
      </c>
      <c r="H32" s="17">
        <f t="shared" si="3"/>
        <v>11093</v>
      </c>
      <c r="I32" s="17">
        <f t="shared" si="3"/>
        <v>15224</v>
      </c>
      <c r="J32" s="17">
        <f t="shared" si="3"/>
        <v>15224</v>
      </c>
      <c r="K32" s="17">
        <f t="shared" si="3"/>
        <v>12011</v>
      </c>
      <c r="L32" s="17">
        <f t="shared" si="3"/>
        <v>12011</v>
      </c>
      <c r="M32" s="17">
        <f t="shared" si="3"/>
        <v>10175</v>
      </c>
      <c r="N32" s="17">
        <f t="shared" si="3"/>
        <v>10175</v>
      </c>
      <c r="O32" s="17">
        <f t="shared" si="3"/>
        <v>11093</v>
      </c>
      <c r="P32" s="17">
        <f t="shared" si="3"/>
        <v>8721</v>
      </c>
      <c r="Q32" s="17">
        <f t="shared" si="3"/>
        <v>10175</v>
      </c>
      <c r="R32" s="17">
        <f t="shared" si="3"/>
        <v>10175</v>
      </c>
      <c r="S32" s="17">
        <f t="shared" si="3"/>
        <v>11093</v>
      </c>
      <c r="T32" s="17">
        <f t="shared" si="3"/>
        <v>8721</v>
      </c>
      <c r="U32" s="17">
        <f t="shared" si="3"/>
        <v>8721</v>
      </c>
      <c r="V32" s="17">
        <f t="shared" si="3"/>
        <v>9104</v>
      </c>
      <c r="W32" s="17">
        <f t="shared" si="3"/>
        <v>11781</v>
      </c>
      <c r="X32" s="17">
        <f t="shared" si="3"/>
        <v>10175</v>
      </c>
      <c r="Y32" s="17">
        <f t="shared" si="3"/>
        <v>10710</v>
      </c>
      <c r="Z32" s="17">
        <f t="shared" si="3"/>
        <v>13617</v>
      </c>
      <c r="AA32" s="17">
        <f t="shared" si="3"/>
        <v>10710</v>
      </c>
      <c r="AB32" s="17">
        <f t="shared" si="3"/>
        <v>10710</v>
      </c>
      <c r="AC32" s="17">
        <f t="shared" si="3"/>
        <v>10710</v>
      </c>
      <c r="AD32" s="17">
        <f t="shared" si="3"/>
        <v>12699</v>
      </c>
      <c r="AE32" s="17">
        <f t="shared" si="3"/>
        <v>11781</v>
      </c>
      <c r="AF32" s="17">
        <f t="shared" si="3"/>
        <v>12699</v>
      </c>
      <c r="AG32" s="17">
        <f t="shared" si="3"/>
        <v>11781</v>
      </c>
      <c r="AH32" s="17">
        <f t="shared" si="3"/>
        <v>11781</v>
      </c>
      <c r="AI32" s="17">
        <f t="shared" si="3"/>
        <v>10710</v>
      </c>
      <c r="AJ32" s="17">
        <f t="shared" si="3"/>
        <v>11781</v>
      </c>
      <c r="AK32" s="17">
        <f t="shared" si="3"/>
        <v>12699</v>
      </c>
      <c r="AL32" s="17">
        <f t="shared" si="3"/>
        <v>11781</v>
      </c>
      <c r="AM32" s="17">
        <f t="shared" si="3"/>
        <v>12699</v>
      </c>
      <c r="AN32" s="17">
        <f t="shared" si="3"/>
        <v>11781</v>
      </c>
      <c r="AO32" s="17">
        <f t="shared" si="3"/>
        <v>12699</v>
      </c>
      <c r="AP32" s="17">
        <f t="shared" si="3"/>
        <v>12699</v>
      </c>
      <c r="AQ32" s="17">
        <f t="shared" si="3"/>
        <v>12699</v>
      </c>
      <c r="AR32" s="17">
        <f t="shared" si="3"/>
        <v>11781</v>
      </c>
      <c r="AS32" s="17">
        <f t="shared" si="3"/>
        <v>12699</v>
      </c>
      <c r="AT32" s="17">
        <f t="shared" si="3"/>
        <v>11781</v>
      </c>
      <c r="AU32" s="17">
        <f t="shared" si="3"/>
        <v>12699</v>
      </c>
      <c r="AV32" s="17">
        <f t="shared" si="3"/>
        <v>11781</v>
      </c>
      <c r="AW32" s="17">
        <f t="shared" si="3"/>
        <v>12699</v>
      </c>
      <c r="AX32" s="17">
        <f t="shared" si="3"/>
        <v>11781</v>
      </c>
      <c r="AY32" s="17">
        <f t="shared" si="3"/>
        <v>12699</v>
      </c>
      <c r="AZ32" s="17">
        <f t="shared" si="3"/>
        <v>11781</v>
      </c>
      <c r="BA32" s="17">
        <f t="shared" si="3"/>
        <v>12699</v>
      </c>
      <c r="BB32" s="17">
        <f t="shared" si="3"/>
        <v>11781</v>
      </c>
    </row>
    <row r="33" spans="1:54" ht="10.5" customHeight="1" x14ac:dyDescent="0.2">
      <c r="A33" s="17" t="s">
        <v>150</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row>
    <row r="34" spans="1:54" ht="10.5" customHeight="1" x14ac:dyDescent="0.2">
      <c r="A34" s="19">
        <v>1</v>
      </c>
      <c r="B34" s="17" t="e">
        <f t="shared" ref="B34:Q35" si="4">ROUNDUP(B10*0.9,)</f>
        <v>#REF!</v>
      </c>
      <c r="C34" s="17" t="e">
        <f t="shared" si="4"/>
        <v>#REF!</v>
      </c>
      <c r="D34" s="17" t="e">
        <f t="shared" si="4"/>
        <v>#REF!</v>
      </c>
      <c r="E34" s="17" t="e">
        <f t="shared" si="4"/>
        <v>#REF!</v>
      </c>
      <c r="F34" s="17" t="e">
        <f t="shared" si="4"/>
        <v>#REF!</v>
      </c>
      <c r="G34" s="17">
        <f t="shared" si="4"/>
        <v>10481</v>
      </c>
      <c r="H34" s="17">
        <f t="shared" si="4"/>
        <v>10481</v>
      </c>
      <c r="I34" s="17">
        <f t="shared" si="4"/>
        <v>14612</v>
      </c>
      <c r="J34" s="17">
        <f t="shared" si="4"/>
        <v>14612</v>
      </c>
      <c r="K34" s="17">
        <f t="shared" si="4"/>
        <v>11399</v>
      </c>
      <c r="L34" s="17">
        <f t="shared" si="4"/>
        <v>11399</v>
      </c>
      <c r="M34" s="17">
        <f t="shared" si="4"/>
        <v>9563</v>
      </c>
      <c r="N34" s="17">
        <f t="shared" si="4"/>
        <v>9563</v>
      </c>
      <c r="O34" s="17">
        <f t="shared" si="4"/>
        <v>10481</v>
      </c>
      <c r="P34" s="17">
        <f t="shared" si="4"/>
        <v>8109</v>
      </c>
      <c r="Q34" s="17">
        <f t="shared" si="4"/>
        <v>9563</v>
      </c>
      <c r="R34" s="17">
        <f t="shared" ref="C34:BB35" si="5">ROUNDUP(R10*0.9,)</f>
        <v>9563</v>
      </c>
      <c r="S34" s="17">
        <f t="shared" si="5"/>
        <v>10481</v>
      </c>
      <c r="T34" s="17">
        <f t="shared" si="5"/>
        <v>8109</v>
      </c>
      <c r="U34" s="17">
        <f t="shared" si="5"/>
        <v>8109</v>
      </c>
      <c r="V34" s="17">
        <f t="shared" si="5"/>
        <v>8492</v>
      </c>
      <c r="W34" s="17">
        <f t="shared" si="5"/>
        <v>11169</v>
      </c>
      <c r="X34" s="17">
        <f t="shared" si="5"/>
        <v>9563</v>
      </c>
      <c r="Y34" s="17">
        <f t="shared" si="5"/>
        <v>10098</v>
      </c>
      <c r="Z34" s="17">
        <f t="shared" si="5"/>
        <v>13005</v>
      </c>
      <c r="AA34" s="17">
        <f t="shared" si="5"/>
        <v>10098</v>
      </c>
      <c r="AB34" s="17">
        <f t="shared" si="5"/>
        <v>10098</v>
      </c>
      <c r="AC34" s="17">
        <f t="shared" si="5"/>
        <v>10098</v>
      </c>
      <c r="AD34" s="17">
        <f t="shared" si="5"/>
        <v>12087</v>
      </c>
      <c r="AE34" s="17">
        <f t="shared" si="5"/>
        <v>11169</v>
      </c>
      <c r="AF34" s="17">
        <f t="shared" si="5"/>
        <v>12087</v>
      </c>
      <c r="AG34" s="17">
        <f t="shared" si="5"/>
        <v>11169</v>
      </c>
      <c r="AH34" s="17">
        <f t="shared" si="5"/>
        <v>11169</v>
      </c>
      <c r="AI34" s="17">
        <f t="shared" si="5"/>
        <v>10098</v>
      </c>
      <c r="AJ34" s="17">
        <f t="shared" si="5"/>
        <v>11169</v>
      </c>
      <c r="AK34" s="17">
        <f t="shared" si="5"/>
        <v>12087</v>
      </c>
      <c r="AL34" s="17">
        <f t="shared" si="5"/>
        <v>11169</v>
      </c>
      <c r="AM34" s="17">
        <f t="shared" si="5"/>
        <v>12087</v>
      </c>
      <c r="AN34" s="17">
        <f t="shared" si="5"/>
        <v>11169</v>
      </c>
      <c r="AO34" s="17">
        <f t="shared" si="5"/>
        <v>12087</v>
      </c>
      <c r="AP34" s="17">
        <f t="shared" si="5"/>
        <v>12087</v>
      </c>
      <c r="AQ34" s="17">
        <f t="shared" si="5"/>
        <v>12087</v>
      </c>
      <c r="AR34" s="17">
        <f t="shared" si="5"/>
        <v>11169</v>
      </c>
      <c r="AS34" s="17">
        <f t="shared" si="5"/>
        <v>12087</v>
      </c>
      <c r="AT34" s="17">
        <f t="shared" si="5"/>
        <v>11169</v>
      </c>
      <c r="AU34" s="17">
        <f t="shared" si="5"/>
        <v>12087</v>
      </c>
      <c r="AV34" s="17">
        <f t="shared" si="5"/>
        <v>11169</v>
      </c>
      <c r="AW34" s="17">
        <f t="shared" si="5"/>
        <v>12087</v>
      </c>
      <c r="AX34" s="17">
        <f t="shared" si="5"/>
        <v>11169</v>
      </c>
      <c r="AY34" s="17">
        <f t="shared" si="5"/>
        <v>12087</v>
      </c>
      <c r="AZ34" s="17">
        <f t="shared" si="5"/>
        <v>11169</v>
      </c>
      <c r="BA34" s="17">
        <f t="shared" si="5"/>
        <v>12087</v>
      </c>
      <c r="BB34" s="17">
        <f t="shared" si="5"/>
        <v>11169</v>
      </c>
    </row>
    <row r="35" spans="1:54" ht="10.5" customHeight="1" x14ac:dyDescent="0.2">
      <c r="A35" s="19">
        <v>2</v>
      </c>
      <c r="B35" s="17" t="e">
        <f t="shared" si="4"/>
        <v>#REF!</v>
      </c>
      <c r="C35" s="17" t="e">
        <f t="shared" si="5"/>
        <v>#REF!</v>
      </c>
      <c r="D35" s="17" t="e">
        <f t="shared" si="5"/>
        <v>#REF!</v>
      </c>
      <c r="E35" s="17" t="e">
        <f t="shared" si="5"/>
        <v>#REF!</v>
      </c>
      <c r="F35" s="17" t="e">
        <f t="shared" si="5"/>
        <v>#REF!</v>
      </c>
      <c r="G35" s="17">
        <f t="shared" si="5"/>
        <v>11858</v>
      </c>
      <c r="H35" s="17">
        <f t="shared" si="5"/>
        <v>11858</v>
      </c>
      <c r="I35" s="17">
        <f t="shared" si="5"/>
        <v>15989</v>
      </c>
      <c r="J35" s="17">
        <f t="shared" si="5"/>
        <v>15989</v>
      </c>
      <c r="K35" s="17">
        <f t="shared" si="5"/>
        <v>12776</v>
      </c>
      <c r="L35" s="17">
        <f t="shared" si="5"/>
        <v>12776</v>
      </c>
      <c r="M35" s="17">
        <f t="shared" si="5"/>
        <v>10940</v>
      </c>
      <c r="N35" s="17">
        <f t="shared" si="5"/>
        <v>10940</v>
      </c>
      <c r="O35" s="17">
        <f t="shared" si="5"/>
        <v>11858</v>
      </c>
      <c r="P35" s="17">
        <f t="shared" si="5"/>
        <v>9486</v>
      </c>
      <c r="Q35" s="17">
        <f t="shared" si="5"/>
        <v>10940</v>
      </c>
      <c r="R35" s="17">
        <f t="shared" si="5"/>
        <v>10940</v>
      </c>
      <c r="S35" s="17">
        <f t="shared" si="5"/>
        <v>11858</v>
      </c>
      <c r="T35" s="17">
        <f t="shared" si="5"/>
        <v>9486</v>
      </c>
      <c r="U35" s="17">
        <f t="shared" si="5"/>
        <v>9486</v>
      </c>
      <c r="V35" s="17">
        <f t="shared" si="5"/>
        <v>9869</v>
      </c>
      <c r="W35" s="17">
        <f t="shared" si="5"/>
        <v>12546</v>
      </c>
      <c r="X35" s="17">
        <f t="shared" si="5"/>
        <v>10940</v>
      </c>
      <c r="Y35" s="17">
        <f t="shared" si="5"/>
        <v>11475</v>
      </c>
      <c r="Z35" s="17">
        <f t="shared" si="5"/>
        <v>14382</v>
      </c>
      <c r="AA35" s="17">
        <f t="shared" si="5"/>
        <v>11475</v>
      </c>
      <c r="AB35" s="17">
        <f t="shared" si="5"/>
        <v>11475</v>
      </c>
      <c r="AC35" s="17">
        <f t="shared" si="5"/>
        <v>11475</v>
      </c>
      <c r="AD35" s="17">
        <f t="shared" si="5"/>
        <v>13464</v>
      </c>
      <c r="AE35" s="17">
        <f t="shared" si="5"/>
        <v>12546</v>
      </c>
      <c r="AF35" s="17">
        <f t="shared" si="5"/>
        <v>13464</v>
      </c>
      <c r="AG35" s="17">
        <f t="shared" si="5"/>
        <v>12546</v>
      </c>
      <c r="AH35" s="17">
        <f t="shared" si="5"/>
        <v>12546</v>
      </c>
      <c r="AI35" s="17">
        <f t="shared" si="5"/>
        <v>11475</v>
      </c>
      <c r="AJ35" s="17">
        <f t="shared" si="5"/>
        <v>12546</v>
      </c>
      <c r="AK35" s="17">
        <f t="shared" si="5"/>
        <v>13464</v>
      </c>
      <c r="AL35" s="17">
        <f t="shared" si="5"/>
        <v>12546</v>
      </c>
      <c r="AM35" s="17">
        <f t="shared" si="5"/>
        <v>13464</v>
      </c>
      <c r="AN35" s="17">
        <f t="shared" si="5"/>
        <v>12546</v>
      </c>
      <c r="AO35" s="17">
        <f t="shared" si="5"/>
        <v>13464</v>
      </c>
      <c r="AP35" s="17">
        <f t="shared" si="5"/>
        <v>13464</v>
      </c>
      <c r="AQ35" s="17">
        <f t="shared" si="5"/>
        <v>13464</v>
      </c>
      <c r="AR35" s="17">
        <f t="shared" si="5"/>
        <v>12546</v>
      </c>
      <c r="AS35" s="17">
        <f t="shared" si="5"/>
        <v>13464</v>
      </c>
      <c r="AT35" s="17">
        <f t="shared" si="5"/>
        <v>12546</v>
      </c>
      <c r="AU35" s="17">
        <f t="shared" si="5"/>
        <v>13464</v>
      </c>
      <c r="AV35" s="17">
        <f t="shared" si="5"/>
        <v>12546</v>
      </c>
      <c r="AW35" s="17">
        <f t="shared" si="5"/>
        <v>13464</v>
      </c>
      <c r="AX35" s="17">
        <f t="shared" si="5"/>
        <v>12546</v>
      </c>
      <c r="AY35" s="17">
        <f t="shared" si="5"/>
        <v>13464</v>
      </c>
      <c r="AZ35" s="17">
        <f t="shared" si="5"/>
        <v>12546</v>
      </c>
      <c r="BA35" s="17">
        <f t="shared" si="5"/>
        <v>13464</v>
      </c>
      <c r="BB35" s="17">
        <f t="shared" si="5"/>
        <v>12546</v>
      </c>
    </row>
    <row r="36" spans="1:54" ht="10.5" customHeight="1" x14ac:dyDescent="0.2">
      <c r="A36" s="17" t="s">
        <v>151</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row>
    <row r="37" spans="1:54" ht="10.5" customHeight="1" x14ac:dyDescent="0.2">
      <c r="A37" s="19">
        <v>1</v>
      </c>
      <c r="B37" s="17" t="e">
        <f t="shared" ref="B37:Q38" si="6">ROUNDUP(B13*0.9,)</f>
        <v>#REF!</v>
      </c>
      <c r="C37" s="17" t="e">
        <f t="shared" si="6"/>
        <v>#REF!</v>
      </c>
      <c r="D37" s="17" t="e">
        <f t="shared" si="6"/>
        <v>#REF!</v>
      </c>
      <c r="E37" s="17" t="e">
        <f t="shared" si="6"/>
        <v>#REF!</v>
      </c>
      <c r="F37" s="17" t="e">
        <f t="shared" si="6"/>
        <v>#REF!</v>
      </c>
      <c r="G37" s="17">
        <f t="shared" si="6"/>
        <v>11246</v>
      </c>
      <c r="H37" s="17">
        <f t="shared" si="6"/>
        <v>11246</v>
      </c>
      <c r="I37" s="17">
        <f t="shared" si="6"/>
        <v>15377</v>
      </c>
      <c r="J37" s="17">
        <f t="shared" si="6"/>
        <v>15377</v>
      </c>
      <c r="K37" s="17">
        <f t="shared" si="6"/>
        <v>12164</v>
      </c>
      <c r="L37" s="17">
        <f t="shared" si="6"/>
        <v>12164</v>
      </c>
      <c r="M37" s="17">
        <f t="shared" si="6"/>
        <v>10328</v>
      </c>
      <c r="N37" s="17">
        <f t="shared" si="6"/>
        <v>10328</v>
      </c>
      <c r="O37" s="17">
        <f t="shared" si="6"/>
        <v>11246</v>
      </c>
      <c r="P37" s="17">
        <f t="shared" si="6"/>
        <v>8874</v>
      </c>
      <c r="Q37" s="17">
        <f t="shared" si="6"/>
        <v>10328</v>
      </c>
      <c r="R37" s="17">
        <f t="shared" ref="C37:BB38" si="7">ROUNDUP(R13*0.9,)</f>
        <v>10328</v>
      </c>
      <c r="S37" s="17">
        <f t="shared" si="7"/>
        <v>11246</v>
      </c>
      <c r="T37" s="17">
        <f t="shared" si="7"/>
        <v>8874</v>
      </c>
      <c r="U37" s="17">
        <f t="shared" si="7"/>
        <v>8874</v>
      </c>
      <c r="V37" s="17">
        <f t="shared" si="7"/>
        <v>9257</v>
      </c>
      <c r="W37" s="17">
        <f t="shared" si="7"/>
        <v>11934</v>
      </c>
      <c r="X37" s="17">
        <f t="shared" si="7"/>
        <v>10328</v>
      </c>
      <c r="Y37" s="17">
        <f t="shared" si="7"/>
        <v>10863</v>
      </c>
      <c r="Z37" s="17">
        <f t="shared" si="7"/>
        <v>13770</v>
      </c>
      <c r="AA37" s="17">
        <f t="shared" si="7"/>
        <v>10863</v>
      </c>
      <c r="AB37" s="17">
        <f t="shared" si="7"/>
        <v>10863</v>
      </c>
      <c r="AC37" s="17">
        <f t="shared" si="7"/>
        <v>10863</v>
      </c>
      <c r="AD37" s="17">
        <f t="shared" si="7"/>
        <v>12852</v>
      </c>
      <c r="AE37" s="17">
        <f t="shared" si="7"/>
        <v>11934</v>
      </c>
      <c r="AF37" s="17">
        <f t="shared" si="7"/>
        <v>12852</v>
      </c>
      <c r="AG37" s="17">
        <f t="shared" si="7"/>
        <v>11934</v>
      </c>
      <c r="AH37" s="17">
        <f t="shared" si="7"/>
        <v>11934</v>
      </c>
      <c r="AI37" s="17">
        <f t="shared" si="7"/>
        <v>10863</v>
      </c>
      <c r="AJ37" s="17">
        <f t="shared" si="7"/>
        <v>11934</v>
      </c>
      <c r="AK37" s="17">
        <f t="shared" si="7"/>
        <v>12852</v>
      </c>
      <c r="AL37" s="17">
        <f t="shared" si="7"/>
        <v>11934</v>
      </c>
      <c r="AM37" s="17">
        <f t="shared" si="7"/>
        <v>12852</v>
      </c>
      <c r="AN37" s="17">
        <f t="shared" si="7"/>
        <v>11934</v>
      </c>
      <c r="AO37" s="17">
        <f t="shared" si="7"/>
        <v>12852</v>
      </c>
      <c r="AP37" s="17">
        <f t="shared" si="7"/>
        <v>12852</v>
      </c>
      <c r="AQ37" s="17">
        <f t="shared" si="7"/>
        <v>12852</v>
      </c>
      <c r="AR37" s="17">
        <f t="shared" si="7"/>
        <v>11934</v>
      </c>
      <c r="AS37" s="17">
        <f t="shared" si="7"/>
        <v>12852</v>
      </c>
      <c r="AT37" s="17">
        <f t="shared" si="7"/>
        <v>11934</v>
      </c>
      <c r="AU37" s="17">
        <f t="shared" si="7"/>
        <v>12852</v>
      </c>
      <c r="AV37" s="17">
        <f t="shared" si="7"/>
        <v>11934</v>
      </c>
      <c r="AW37" s="17">
        <f t="shared" si="7"/>
        <v>12852</v>
      </c>
      <c r="AX37" s="17">
        <f t="shared" si="7"/>
        <v>11934</v>
      </c>
      <c r="AY37" s="17">
        <f t="shared" si="7"/>
        <v>12852</v>
      </c>
      <c r="AZ37" s="17">
        <f t="shared" si="7"/>
        <v>11934</v>
      </c>
      <c r="BA37" s="17">
        <f t="shared" si="7"/>
        <v>12852</v>
      </c>
      <c r="BB37" s="17">
        <f t="shared" si="7"/>
        <v>11934</v>
      </c>
    </row>
    <row r="38" spans="1:54" ht="10.5" customHeight="1" x14ac:dyDescent="0.2">
      <c r="A38" s="19">
        <v>2</v>
      </c>
      <c r="B38" s="17" t="e">
        <f t="shared" si="6"/>
        <v>#REF!</v>
      </c>
      <c r="C38" s="17" t="e">
        <f t="shared" si="7"/>
        <v>#REF!</v>
      </c>
      <c r="D38" s="17" t="e">
        <f t="shared" si="7"/>
        <v>#REF!</v>
      </c>
      <c r="E38" s="17" t="e">
        <f t="shared" si="7"/>
        <v>#REF!</v>
      </c>
      <c r="F38" s="17" t="e">
        <f t="shared" si="7"/>
        <v>#REF!</v>
      </c>
      <c r="G38" s="17">
        <f t="shared" si="7"/>
        <v>12623</v>
      </c>
      <c r="H38" s="17">
        <f t="shared" si="7"/>
        <v>12623</v>
      </c>
      <c r="I38" s="17">
        <f t="shared" si="7"/>
        <v>16754</v>
      </c>
      <c r="J38" s="17">
        <f t="shared" si="7"/>
        <v>16754</v>
      </c>
      <c r="K38" s="17">
        <f t="shared" si="7"/>
        <v>13541</v>
      </c>
      <c r="L38" s="17">
        <f t="shared" si="7"/>
        <v>13541</v>
      </c>
      <c r="M38" s="17">
        <f t="shared" si="7"/>
        <v>11705</v>
      </c>
      <c r="N38" s="17">
        <f t="shared" si="7"/>
        <v>11705</v>
      </c>
      <c r="O38" s="17">
        <f t="shared" si="7"/>
        <v>12623</v>
      </c>
      <c r="P38" s="17">
        <f t="shared" si="7"/>
        <v>10251</v>
      </c>
      <c r="Q38" s="17">
        <f t="shared" si="7"/>
        <v>11705</v>
      </c>
      <c r="R38" s="17">
        <f t="shared" si="7"/>
        <v>11705</v>
      </c>
      <c r="S38" s="17">
        <f t="shared" si="7"/>
        <v>12623</v>
      </c>
      <c r="T38" s="17">
        <f t="shared" si="7"/>
        <v>10251</v>
      </c>
      <c r="U38" s="17">
        <f t="shared" si="7"/>
        <v>10251</v>
      </c>
      <c r="V38" s="17">
        <f t="shared" si="7"/>
        <v>10634</v>
      </c>
      <c r="W38" s="17">
        <f t="shared" si="7"/>
        <v>13311</v>
      </c>
      <c r="X38" s="17">
        <f t="shared" si="7"/>
        <v>11705</v>
      </c>
      <c r="Y38" s="17">
        <f t="shared" si="7"/>
        <v>12240</v>
      </c>
      <c r="Z38" s="17">
        <f t="shared" si="7"/>
        <v>15147</v>
      </c>
      <c r="AA38" s="17">
        <f t="shared" si="7"/>
        <v>12240</v>
      </c>
      <c r="AB38" s="17">
        <f t="shared" si="7"/>
        <v>12240</v>
      </c>
      <c r="AC38" s="17">
        <f t="shared" si="7"/>
        <v>12240</v>
      </c>
      <c r="AD38" s="17">
        <f t="shared" si="7"/>
        <v>14229</v>
      </c>
      <c r="AE38" s="17">
        <f t="shared" si="7"/>
        <v>13311</v>
      </c>
      <c r="AF38" s="17">
        <f t="shared" si="7"/>
        <v>14229</v>
      </c>
      <c r="AG38" s="17">
        <f t="shared" si="7"/>
        <v>13311</v>
      </c>
      <c r="AH38" s="17">
        <f t="shared" si="7"/>
        <v>13311</v>
      </c>
      <c r="AI38" s="17">
        <f t="shared" si="7"/>
        <v>12240</v>
      </c>
      <c r="AJ38" s="17">
        <f t="shared" si="7"/>
        <v>13311</v>
      </c>
      <c r="AK38" s="17">
        <f t="shared" si="7"/>
        <v>14229</v>
      </c>
      <c r="AL38" s="17">
        <f t="shared" si="7"/>
        <v>13311</v>
      </c>
      <c r="AM38" s="17">
        <f t="shared" si="7"/>
        <v>14229</v>
      </c>
      <c r="AN38" s="17">
        <f t="shared" si="7"/>
        <v>13311</v>
      </c>
      <c r="AO38" s="17">
        <f t="shared" si="7"/>
        <v>14229</v>
      </c>
      <c r="AP38" s="17">
        <f t="shared" si="7"/>
        <v>14229</v>
      </c>
      <c r="AQ38" s="17">
        <f t="shared" si="7"/>
        <v>14229</v>
      </c>
      <c r="AR38" s="17">
        <f t="shared" si="7"/>
        <v>13311</v>
      </c>
      <c r="AS38" s="17">
        <f t="shared" si="7"/>
        <v>14229</v>
      </c>
      <c r="AT38" s="17">
        <f t="shared" si="7"/>
        <v>13311</v>
      </c>
      <c r="AU38" s="17">
        <f t="shared" si="7"/>
        <v>14229</v>
      </c>
      <c r="AV38" s="17">
        <f t="shared" si="7"/>
        <v>13311</v>
      </c>
      <c r="AW38" s="17">
        <f t="shared" si="7"/>
        <v>14229</v>
      </c>
      <c r="AX38" s="17">
        <f t="shared" si="7"/>
        <v>13311</v>
      </c>
      <c r="AY38" s="17">
        <f t="shared" si="7"/>
        <v>14229</v>
      </c>
      <c r="AZ38" s="17">
        <f t="shared" si="7"/>
        <v>13311</v>
      </c>
      <c r="BA38" s="17">
        <f t="shared" si="7"/>
        <v>14229</v>
      </c>
      <c r="BB38" s="17">
        <f t="shared" si="7"/>
        <v>13311</v>
      </c>
    </row>
    <row r="39" spans="1:54"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row>
    <row r="40" spans="1:54" ht="10.5" customHeight="1" x14ac:dyDescent="0.2">
      <c r="A40" s="19">
        <v>1</v>
      </c>
      <c r="B40" s="17" t="e">
        <f t="shared" ref="B40:Q41" si="8">ROUNDUP(B16*0.9,)</f>
        <v>#REF!</v>
      </c>
      <c r="C40" s="17" t="e">
        <f t="shared" si="8"/>
        <v>#REF!</v>
      </c>
      <c r="D40" s="17" t="e">
        <f t="shared" si="8"/>
        <v>#REF!</v>
      </c>
      <c r="E40" s="17" t="e">
        <f t="shared" si="8"/>
        <v>#REF!</v>
      </c>
      <c r="F40" s="17" t="e">
        <f t="shared" si="8"/>
        <v>#REF!</v>
      </c>
      <c r="G40" s="17">
        <f t="shared" si="8"/>
        <v>12011</v>
      </c>
      <c r="H40" s="17">
        <f t="shared" si="8"/>
        <v>12011</v>
      </c>
      <c r="I40" s="17">
        <f t="shared" si="8"/>
        <v>16142</v>
      </c>
      <c r="J40" s="17">
        <f t="shared" si="8"/>
        <v>16142</v>
      </c>
      <c r="K40" s="17">
        <f t="shared" si="8"/>
        <v>12929</v>
      </c>
      <c r="L40" s="17">
        <f t="shared" si="8"/>
        <v>12929</v>
      </c>
      <c r="M40" s="17">
        <f t="shared" si="8"/>
        <v>11093</v>
      </c>
      <c r="N40" s="17">
        <f t="shared" si="8"/>
        <v>11093</v>
      </c>
      <c r="O40" s="17">
        <f t="shared" si="8"/>
        <v>12011</v>
      </c>
      <c r="P40" s="17">
        <f t="shared" si="8"/>
        <v>9639</v>
      </c>
      <c r="Q40" s="17">
        <f t="shared" si="8"/>
        <v>11093</v>
      </c>
      <c r="R40" s="17">
        <f t="shared" ref="C40:BB41" si="9">ROUNDUP(R16*0.9,)</f>
        <v>11093</v>
      </c>
      <c r="S40" s="17">
        <f t="shared" si="9"/>
        <v>12011</v>
      </c>
      <c r="T40" s="17">
        <f t="shared" si="9"/>
        <v>9639</v>
      </c>
      <c r="U40" s="17">
        <f t="shared" si="9"/>
        <v>9639</v>
      </c>
      <c r="V40" s="17">
        <f t="shared" si="9"/>
        <v>10022</v>
      </c>
      <c r="W40" s="17">
        <f t="shared" si="9"/>
        <v>12699</v>
      </c>
      <c r="X40" s="17">
        <f t="shared" si="9"/>
        <v>11093</v>
      </c>
      <c r="Y40" s="17">
        <f t="shared" si="9"/>
        <v>11628</v>
      </c>
      <c r="Z40" s="17">
        <f t="shared" si="9"/>
        <v>14535</v>
      </c>
      <c r="AA40" s="17">
        <f t="shared" si="9"/>
        <v>11628</v>
      </c>
      <c r="AB40" s="17">
        <f t="shared" si="9"/>
        <v>11628</v>
      </c>
      <c r="AC40" s="17">
        <f t="shared" si="9"/>
        <v>11628</v>
      </c>
      <c r="AD40" s="17">
        <f t="shared" si="9"/>
        <v>13617</v>
      </c>
      <c r="AE40" s="17">
        <f t="shared" si="9"/>
        <v>12699</v>
      </c>
      <c r="AF40" s="17">
        <f t="shared" si="9"/>
        <v>13617</v>
      </c>
      <c r="AG40" s="17">
        <f t="shared" si="9"/>
        <v>12699</v>
      </c>
      <c r="AH40" s="17">
        <f t="shared" si="9"/>
        <v>12699</v>
      </c>
      <c r="AI40" s="17">
        <f t="shared" si="9"/>
        <v>11628</v>
      </c>
      <c r="AJ40" s="17">
        <f t="shared" si="9"/>
        <v>12699</v>
      </c>
      <c r="AK40" s="17">
        <f t="shared" si="9"/>
        <v>13617</v>
      </c>
      <c r="AL40" s="17">
        <f t="shared" si="9"/>
        <v>12699</v>
      </c>
      <c r="AM40" s="17">
        <f t="shared" si="9"/>
        <v>13617</v>
      </c>
      <c r="AN40" s="17">
        <f t="shared" si="9"/>
        <v>12699</v>
      </c>
      <c r="AO40" s="17">
        <f t="shared" si="9"/>
        <v>13617</v>
      </c>
      <c r="AP40" s="17">
        <f t="shared" si="9"/>
        <v>13617</v>
      </c>
      <c r="AQ40" s="17">
        <f t="shared" si="9"/>
        <v>13617</v>
      </c>
      <c r="AR40" s="17">
        <f t="shared" si="9"/>
        <v>12699</v>
      </c>
      <c r="AS40" s="17">
        <f t="shared" si="9"/>
        <v>13617</v>
      </c>
      <c r="AT40" s="17">
        <f t="shared" si="9"/>
        <v>12699</v>
      </c>
      <c r="AU40" s="17">
        <f t="shared" si="9"/>
        <v>13617</v>
      </c>
      <c r="AV40" s="17">
        <f t="shared" si="9"/>
        <v>12699</v>
      </c>
      <c r="AW40" s="17">
        <f t="shared" si="9"/>
        <v>13617</v>
      </c>
      <c r="AX40" s="17">
        <f t="shared" si="9"/>
        <v>12699</v>
      </c>
      <c r="AY40" s="17">
        <f t="shared" si="9"/>
        <v>13617</v>
      </c>
      <c r="AZ40" s="17">
        <f t="shared" si="9"/>
        <v>12699</v>
      </c>
      <c r="BA40" s="17">
        <f t="shared" si="9"/>
        <v>13617</v>
      </c>
      <c r="BB40" s="17">
        <f t="shared" si="9"/>
        <v>12699</v>
      </c>
    </row>
    <row r="41" spans="1:54" ht="10.7" customHeight="1" x14ac:dyDescent="0.2">
      <c r="A41" s="19">
        <v>2</v>
      </c>
      <c r="B41" s="17" t="e">
        <f t="shared" si="8"/>
        <v>#REF!</v>
      </c>
      <c r="C41" s="17" t="e">
        <f t="shared" si="9"/>
        <v>#REF!</v>
      </c>
      <c r="D41" s="17" t="e">
        <f t="shared" si="9"/>
        <v>#REF!</v>
      </c>
      <c r="E41" s="17" t="e">
        <f t="shared" si="9"/>
        <v>#REF!</v>
      </c>
      <c r="F41" s="17" t="e">
        <f t="shared" si="9"/>
        <v>#REF!</v>
      </c>
      <c r="G41" s="17">
        <f t="shared" si="9"/>
        <v>13388</v>
      </c>
      <c r="H41" s="17">
        <f t="shared" si="9"/>
        <v>13388</v>
      </c>
      <c r="I41" s="17">
        <f t="shared" si="9"/>
        <v>17519</v>
      </c>
      <c r="J41" s="17">
        <f t="shared" si="9"/>
        <v>17519</v>
      </c>
      <c r="K41" s="17">
        <f t="shared" si="9"/>
        <v>14306</v>
      </c>
      <c r="L41" s="17">
        <f t="shared" si="9"/>
        <v>14306</v>
      </c>
      <c r="M41" s="17">
        <f t="shared" si="9"/>
        <v>12470</v>
      </c>
      <c r="N41" s="17">
        <f t="shared" si="9"/>
        <v>12470</v>
      </c>
      <c r="O41" s="17">
        <f t="shared" si="9"/>
        <v>13388</v>
      </c>
      <c r="P41" s="17">
        <f t="shared" si="9"/>
        <v>11016</v>
      </c>
      <c r="Q41" s="17">
        <f t="shared" si="9"/>
        <v>12470</v>
      </c>
      <c r="R41" s="17">
        <f t="shared" si="9"/>
        <v>12470</v>
      </c>
      <c r="S41" s="17">
        <f t="shared" si="9"/>
        <v>13388</v>
      </c>
      <c r="T41" s="17">
        <f t="shared" si="9"/>
        <v>11016</v>
      </c>
      <c r="U41" s="17">
        <f t="shared" si="9"/>
        <v>11016</v>
      </c>
      <c r="V41" s="17">
        <f t="shared" si="9"/>
        <v>11399</v>
      </c>
      <c r="W41" s="17">
        <f t="shared" si="9"/>
        <v>14076</v>
      </c>
      <c r="X41" s="17">
        <f t="shared" si="9"/>
        <v>12470</v>
      </c>
      <c r="Y41" s="17">
        <f t="shared" si="9"/>
        <v>13005</v>
      </c>
      <c r="Z41" s="17">
        <f t="shared" si="9"/>
        <v>15912</v>
      </c>
      <c r="AA41" s="17">
        <f t="shared" si="9"/>
        <v>13005</v>
      </c>
      <c r="AB41" s="17">
        <f t="shared" si="9"/>
        <v>13005</v>
      </c>
      <c r="AC41" s="17">
        <f t="shared" si="9"/>
        <v>13005</v>
      </c>
      <c r="AD41" s="17">
        <f t="shared" si="9"/>
        <v>14994</v>
      </c>
      <c r="AE41" s="17">
        <f t="shared" si="9"/>
        <v>14076</v>
      </c>
      <c r="AF41" s="17">
        <f t="shared" si="9"/>
        <v>14994</v>
      </c>
      <c r="AG41" s="17">
        <f t="shared" si="9"/>
        <v>14076</v>
      </c>
      <c r="AH41" s="17">
        <f t="shared" si="9"/>
        <v>14076</v>
      </c>
      <c r="AI41" s="17">
        <f t="shared" si="9"/>
        <v>13005</v>
      </c>
      <c r="AJ41" s="17">
        <f t="shared" si="9"/>
        <v>14076</v>
      </c>
      <c r="AK41" s="17">
        <f t="shared" si="9"/>
        <v>14994</v>
      </c>
      <c r="AL41" s="17">
        <f t="shared" si="9"/>
        <v>14076</v>
      </c>
      <c r="AM41" s="17">
        <f t="shared" si="9"/>
        <v>14994</v>
      </c>
      <c r="AN41" s="17">
        <f t="shared" si="9"/>
        <v>14076</v>
      </c>
      <c r="AO41" s="17">
        <f t="shared" si="9"/>
        <v>14994</v>
      </c>
      <c r="AP41" s="17">
        <f t="shared" si="9"/>
        <v>14994</v>
      </c>
      <c r="AQ41" s="17">
        <f t="shared" si="9"/>
        <v>14994</v>
      </c>
      <c r="AR41" s="17">
        <f t="shared" si="9"/>
        <v>14076</v>
      </c>
      <c r="AS41" s="17">
        <f t="shared" si="9"/>
        <v>14994</v>
      </c>
      <c r="AT41" s="17">
        <f t="shared" si="9"/>
        <v>14076</v>
      </c>
      <c r="AU41" s="17">
        <f t="shared" si="9"/>
        <v>14994</v>
      </c>
      <c r="AV41" s="17">
        <f t="shared" si="9"/>
        <v>14076</v>
      </c>
      <c r="AW41" s="17">
        <f t="shared" si="9"/>
        <v>14994</v>
      </c>
      <c r="AX41" s="17">
        <f t="shared" si="9"/>
        <v>14076</v>
      </c>
      <c r="AY41" s="17">
        <f t="shared" si="9"/>
        <v>14994</v>
      </c>
      <c r="AZ41" s="17">
        <f t="shared" si="9"/>
        <v>14076</v>
      </c>
      <c r="BA41" s="17">
        <f t="shared" si="9"/>
        <v>14994</v>
      </c>
      <c r="BB41" s="17">
        <f t="shared" si="9"/>
        <v>14076</v>
      </c>
    </row>
    <row r="42" spans="1:54" ht="10.7" customHeight="1" x14ac:dyDescent="0.2">
      <c r="A42" s="17" t="s">
        <v>152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row>
    <row r="43" spans="1:54" ht="10.7" customHeight="1" x14ac:dyDescent="0.2">
      <c r="A43" s="19">
        <v>1</v>
      </c>
      <c r="B43" s="17" t="e">
        <f t="shared" ref="B43:Q44" si="10">ROUNDUP(B19*0.9,)</f>
        <v>#REF!</v>
      </c>
      <c r="C43" s="17" t="e">
        <f t="shared" si="10"/>
        <v>#REF!</v>
      </c>
      <c r="D43" s="17" t="e">
        <f t="shared" si="10"/>
        <v>#REF!</v>
      </c>
      <c r="E43" s="17" t="e">
        <f t="shared" si="10"/>
        <v>#REF!</v>
      </c>
      <c r="F43" s="17" t="e">
        <f t="shared" si="10"/>
        <v>#REF!</v>
      </c>
      <c r="G43" s="17">
        <f t="shared" si="10"/>
        <v>12776</v>
      </c>
      <c r="H43" s="17">
        <f t="shared" si="10"/>
        <v>12776</v>
      </c>
      <c r="I43" s="17">
        <f t="shared" si="10"/>
        <v>16907</v>
      </c>
      <c r="J43" s="17">
        <f t="shared" si="10"/>
        <v>16907</v>
      </c>
      <c r="K43" s="17">
        <f t="shared" si="10"/>
        <v>13694</v>
      </c>
      <c r="L43" s="17">
        <f t="shared" si="10"/>
        <v>13694</v>
      </c>
      <c r="M43" s="17">
        <f t="shared" si="10"/>
        <v>11858</v>
      </c>
      <c r="N43" s="17">
        <f t="shared" si="10"/>
        <v>11858</v>
      </c>
      <c r="O43" s="17">
        <f t="shared" si="10"/>
        <v>12776</v>
      </c>
      <c r="P43" s="17">
        <f t="shared" si="10"/>
        <v>10404</v>
      </c>
      <c r="Q43" s="17">
        <f t="shared" si="10"/>
        <v>11858</v>
      </c>
      <c r="R43" s="17">
        <f t="shared" ref="C43:BB44" si="11">ROUNDUP(R19*0.9,)</f>
        <v>11858</v>
      </c>
      <c r="S43" s="17">
        <f t="shared" si="11"/>
        <v>12776</v>
      </c>
      <c r="T43" s="17">
        <f t="shared" si="11"/>
        <v>10404</v>
      </c>
      <c r="U43" s="17">
        <f t="shared" si="11"/>
        <v>10404</v>
      </c>
      <c r="V43" s="17">
        <f t="shared" si="11"/>
        <v>10787</v>
      </c>
      <c r="W43" s="17">
        <f t="shared" si="11"/>
        <v>13464</v>
      </c>
      <c r="X43" s="17">
        <f t="shared" si="11"/>
        <v>11858</v>
      </c>
      <c r="Y43" s="17">
        <f t="shared" si="11"/>
        <v>12393</v>
      </c>
      <c r="Z43" s="17">
        <f t="shared" si="11"/>
        <v>15300</v>
      </c>
      <c r="AA43" s="17">
        <f t="shared" si="11"/>
        <v>12393</v>
      </c>
      <c r="AB43" s="17">
        <f t="shared" si="11"/>
        <v>12393</v>
      </c>
      <c r="AC43" s="17">
        <f t="shared" si="11"/>
        <v>12393</v>
      </c>
      <c r="AD43" s="17">
        <f t="shared" si="11"/>
        <v>14382</v>
      </c>
      <c r="AE43" s="17">
        <f t="shared" si="11"/>
        <v>13464</v>
      </c>
      <c r="AF43" s="17">
        <f t="shared" si="11"/>
        <v>14382</v>
      </c>
      <c r="AG43" s="17">
        <f t="shared" si="11"/>
        <v>13464</v>
      </c>
      <c r="AH43" s="17">
        <f t="shared" si="11"/>
        <v>13464</v>
      </c>
      <c r="AI43" s="17">
        <f t="shared" si="11"/>
        <v>12393</v>
      </c>
      <c r="AJ43" s="17">
        <f t="shared" si="11"/>
        <v>13464</v>
      </c>
      <c r="AK43" s="17">
        <f t="shared" si="11"/>
        <v>14382</v>
      </c>
      <c r="AL43" s="17">
        <f t="shared" si="11"/>
        <v>13464</v>
      </c>
      <c r="AM43" s="17">
        <f t="shared" si="11"/>
        <v>14382</v>
      </c>
      <c r="AN43" s="17">
        <f t="shared" si="11"/>
        <v>13464</v>
      </c>
      <c r="AO43" s="17">
        <f t="shared" si="11"/>
        <v>14382</v>
      </c>
      <c r="AP43" s="17">
        <f t="shared" si="11"/>
        <v>14382</v>
      </c>
      <c r="AQ43" s="17">
        <f t="shared" si="11"/>
        <v>14382</v>
      </c>
      <c r="AR43" s="17">
        <f t="shared" si="11"/>
        <v>13464</v>
      </c>
      <c r="AS43" s="17">
        <f t="shared" si="11"/>
        <v>14382</v>
      </c>
      <c r="AT43" s="17">
        <f t="shared" si="11"/>
        <v>13464</v>
      </c>
      <c r="AU43" s="17">
        <f t="shared" si="11"/>
        <v>14382</v>
      </c>
      <c r="AV43" s="17">
        <f t="shared" si="11"/>
        <v>13464</v>
      </c>
      <c r="AW43" s="17">
        <f t="shared" si="11"/>
        <v>14382</v>
      </c>
      <c r="AX43" s="17">
        <f t="shared" si="11"/>
        <v>13464</v>
      </c>
      <c r="AY43" s="17">
        <f t="shared" si="11"/>
        <v>14382</v>
      </c>
      <c r="AZ43" s="17">
        <f t="shared" si="11"/>
        <v>13464</v>
      </c>
      <c r="BA43" s="17">
        <f t="shared" si="11"/>
        <v>14382</v>
      </c>
      <c r="BB43" s="17">
        <f t="shared" si="11"/>
        <v>13464</v>
      </c>
    </row>
    <row r="44" spans="1:54" ht="10.7" customHeight="1" x14ac:dyDescent="0.2">
      <c r="A44" s="19">
        <v>2</v>
      </c>
      <c r="B44" s="17" t="e">
        <f t="shared" si="10"/>
        <v>#REF!</v>
      </c>
      <c r="C44" s="17" t="e">
        <f t="shared" si="11"/>
        <v>#REF!</v>
      </c>
      <c r="D44" s="17" t="e">
        <f t="shared" si="11"/>
        <v>#REF!</v>
      </c>
      <c r="E44" s="17" t="e">
        <f t="shared" si="11"/>
        <v>#REF!</v>
      </c>
      <c r="F44" s="17" t="e">
        <f t="shared" si="11"/>
        <v>#REF!</v>
      </c>
      <c r="G44" s="17">
        <f t="shared" si="11"/>
        <v>14153</v>
      </c>
      <c r="H44" s="17">
        <f t="shared" si="11"/>
        <v>14153</v>
      </c>
      <c r="I44" s="17">
        <f t="shared" si="11"/>
        <v>18284</v>
      </c>
      <c r="J44" s="17">
        <f t="shared" si="11"/>
        <v>18284</v>
      </c>
      <c r="K44" s="17">
        <f t="shared" si="11"/>
        <v>15071</v>
      </c>
      <c r="L44" s="17">
        <f t="shared" si="11"/>
        <v>15071</v>
      </c>
      <c r="M44" s="17">
        <f t="shared" si="11"/>
        <v>13235</v>
      </c>
      <c r="N44" s="17">
        <f t="shared" si="11"/>
        <v>13235</v>
      </c>
      <c r="O44" s="17">
        <f t="shared" si="11"/>
        <v>14153</v>
      </c>
      <c r="P44" s="17">
        <f t="shared" si="11"/>
        <v>11781</v>
      </c>
      <c r="Q44" s="17">
        <f t="shared" si="11"/>
        <v>13235</v>
      </c>
      <c r="R44" s="17">
        <f t="shared" si="11"/>
        <v>13235</v>
      </c>
      <c r="S44" s="17">
        <f t="shared" si="11"/>
        <v>14153</v>
      </c>
      <c r="T44" s="17">
        <f t="shared" si="11"/>
        <v>11781</v>
      </c>
      <c r="U44" s="17">
        <f t="shared" si="11"/>
        <v>11781</v>
      </c>
      <c r="V44" s="17">
        <f t="shared" si="11"/>
        <v>12164</v>
      </c>
      <c r="W44" s="17">
        <f t="shared" si="11"/>
        <v>14841</v>
      </c>
      <c r="X44" s="17">
        <f t="shared" si="11"/>
        <v>13235</v>
      </c>
      <c r="Y44" s="17">
        <f t="shared" si="11"/>
        <v>13770</v>
      </c>
      <c r="Z44" s="17">
        <f t="shared" si="11"/>
        <v>16677</v>
      </c>
      <c r="AA44" s="17">
        <f t="shared" si="11"/>
        <v>13770</v>
      </c>
      <c r="AB44" s="17">
        <f t="shared" si="11"/>
        <v>13770</v>
      </c>
      <c r="AC44" s="17">
        <f t="shared" si="11"/>
        <v>13770</v>
      </c>
      <c r="AD44" s="17">
        <f t="shared" si="11"/>
        <v>15759</v>
      </c>
      <c r="AE44" s="17">
        <f t="shared" si="11"/>
        <v>14841</v>
      </c>
      <c r="AF44" s="17">
        <f t="shared" si="11"/>
        <v>15759</v>
      </c>
      <c r="AG44" s="17">
        <f t="shared" si="11"/>
        <v>14841</v>
      </c>
      <c r="AH44" s="17">
        <f t="shared" si="11"/>
        <v>14841</v>
      </c>
      <c r="AI44" s="17">
        <f t="shared" si="11"/>
        <v>13770</v>
      </c>
      <c r="AJ44" s="17">
        <f t="shared" si="11"/>
        <v>14841</v>
      </c>
      <c r="AK44" s="17">
        <f t="shared" si="11"/>
        <v>15759</v>
      </c>
      <c r="AL44" s="17">
        <f t="shared" si="11"/>
        <v>14841</v>
      </c>
      <c r="AM44" s="17">
        <f t="shared" si="11"/>
        <v>15759</v>
      </c>
      <c r="AN44" s="17">
        <f t="shared" si="11"/>
        <v>14841</v>
      </c>
      <c r="AO44" s="17">
        <f t="shared" si="11"/>
        <v>15759</v>
      </c>
      <c r="AP44" s="17">
        <f t="shared" si="11"/>
        <v>15759</v>
      </c>
      <c r="AQ44" s="17">
        <f t="shared" si="11"/>
        <v>15759</v>
      </c>
      <c r="AR44" s="17">
        <f t="shared" si="11"/>
        <v>14841</v>
      </c>
      <c r="AS44" s="17">
        <f t="shared" si="11"/>
        <v>15759</v>
      </c>
      <c r="AT44" s="17">
        <f t="shared" si="11"/>
        <v>14841</v>
      </c>
      <c r="AU44" s="17">
        <f t="shared" si="11"/>
        <v>15759</v>
      </c>
      <c r="AV44" s="17">
        <f t="shared" si="11"/>
        <v>14841</v>
      </c>
      <c r="AW44" s="17">
        <f t="shared" si="11"/>
        <v>15759</v>
      </c>
      <c r="AX44" s="17">
        <f t="shared" si="11"/>
        <v>14841</v>
      </c>
      <c r="AY44" s="17">
        <f t="shared" si="11"/>
        <v>15759</v>
      </c>
      <c r="AZ44" s="17">
        <f t="shared" si="11"/>
        <v>14841</v>
      </c>
      <c r="BA44" s="17">
        <f t="shared" si="11"/>
        <v>15759</v>
      </c>
      <c r="BB44" s="17">
        <f t="shared" si="11"/>
        <v>14841</v>
      </c>
    </row>
    <row r="45" spans="1:54"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row>
    <row r="46" spans="1:54" ht="10.7" customHeight="1" x14ac:dyDescent="0.2">
      <c r="A46" s="19">
        <v>1</v>
      </c>
      <c r="B46" s="17" t="e">
        <f t="shared" ref="B46:Q47" si="12">ROUNDUP(B22*0.9,)</f>
        <v>#REF!</v>
      </c>
      <c r="C46" s="17" t="e">
        <f t="shared" si="12"/>
        <v>#REF!</v>
      </c>
      <c r="D46" s="17" t="e">
        <f t="shared" si="12"/>
        <v>#REF!</v>
      </c>
      <c r="E46" s="17" t="e">
        <f t="shared" si="12"/>
        <v>#REF!</v>
      </c>
      <c r="F46" s="17" t="e">
        <f t="shared" si="12"/>
        <v>#REF!</v>
      </c>
      <c r="G46" s="17">
        <f t="shared" si="12"/>
        <v>16218</v>
      </c>
      <c r="H46" s="17">
        <f t="shared" si="12"/>
        <v>16218</v>
      </c>
      <c r="I46" s="17">
        <f t="shared" si="12"/>
        <v>20349</v>
      </c>
      <c r="J46" s="17">
        <f t="shared" si="12"/>
        <v>20349</v>
      </c>
      <c r="K46" s="17">
        <f t="shared" si="12"/>
        <v>17136</v>
      </c>
      <c r="L46" s="17">
        <f t="shared" si="12"/>
        <v>17136</v>
      </c>
      <c r="M46" s="17">
        <f t="shared" si="12"/>
        <v>15300</v>
      </c>
      <c r="N46" s="17">
        <f t="shared" si="12"/>
        <v>15300</v>
      </c>
      <c r="O46" s="17">
        <f t="shared" si="12"/>
        <v>16218</v>
      </c>
      <c r="P46" s="17">
        <f t="shared" si="12"/>
        <v>13847</v>
      </c>
      <c r="Q46" s="17">
        <f t="shared" si="12"/>
        <v>15300</v>
      </c>
      <c r="R46" s="17">
        <f t="shared" ref="C46:BB47" si="13">ROUNDUP(R22*0.9,)</f>
        <v>15300</v>
      </c>
      <c r="S46" s="17">
        <f t="shared" si="13"/>
        <v>16218</v>
      </c>
      <c r="T46" s="17">
        <f t="shared" si="13"/>
        <v>13847</v>
      </c>
      <c r="U46" s="17">
        <f t="shared" si="13"/>
        <v>13847</v>
      </c>
      <c r="V46" s="17">
        <f t="shared" si="13"/>
        <v>15377</v>
      </c>
      <c r="W46" s="17">
        <f t="shared" si="13"/>
        <v>18054</v>
      </c>
      <c r="X46" s="17">
        <f t="shared" si="13"/>
        <v>16448</v>
      </c>
      <c r="Y46" s="17">
        <f t="shared" si="13"/>
        <v>16983</v>
      </c>
      <c r="Z46" s="17">
        <f t="shared" si="13"/>
        <v>19890</v>
      </c>
      <c r="AA46" s="17">
        <f t="shared" si="13"/>
        <v>16983</v>
      </c>
      <c r="AB46" s="17">
        <f t="shared" si="13"/>
        <v>16983</v>
      </c>
      <c r="AC46" s="17">
        <f t="shared" si="13"/>
        <v>16983</v>
      </c>
      <c r="AD46" s="17">
        <f t="shared" si="13"/>
        <v>18972</v>
      </c>
      <c r="AE46" s="17">
        <f t="shared" si="13"/>
        <v>18054</v>
      </c>
      <c r="AF46" s="17">
        <f t="shared" si="13"/>
        <v>18972</v>
      </c>
      <c r="AG46" s="17">
        <f t="shared" si="13"/>
        <v>18054</v>
      </c>
      <c r="AH46" s="17">
        <f t="shared" si="13"/>
        <v>18054</v>
      </c>
      <c r="AI46" s="17">
        <f t="shared" si="13"/>
        <v>16983</v>
      </c>
      <c r="AJ46" s="17">
        <f t="shared" si="13"/>
        <v>18054</v>
      </c>
      <c r="AK46" s="17">
        <f t="shared" si="13"/>
        <v>18972</v>
      </c>
      <c r="AL46" s="17">
        <f t="shared" si="13"/>
        <v>18054</v>
      </c>
      <c r="AM46" s="17">
        <f t="shared" si="13"/>
        <v>18972</v>
      </c>
      <c r="AN46" s="17">
        <f t="shared" si="13"/>
        <v>18054</v>
      </c>
      <c r="AO46" s="17">
        <f t="shared" si="13"/>
        <v>18972</v>
      </c>
      <c r="AP46" s="17">
        <f t="shared" si="13"/>
        <v>18972</v>
      </c>
      <c r="AQ46" s="17">
        <f t="shared" si="13"/>
        <v>18972</v>
      </c>
      <c r="AR46" s="17">
        <f t="shared" si="13"/>
        <v>18054</v>
      </c>
      <c r="AS46" s="17">
        <f t="shared" si="13"/>
        <v>18972</v>
      </c>
      <c r="AT46" s="17">
        <f t="shared" si="13"/>
        <v>18054</v>
      </c>
      <c r="AU46" s="17">
        <f t="shared" si="13"/>
        <v>18972</v>
      </c>
      <c r="AV46" s="17">
        <f t="shared" si="13"/>
        <v>18054</v>
      </c>
      <c r="AW46" s="17">
        <f t="shared" si="13"/>
        <v>18972</v>
      </c>
      <c r="AX46" s="17">
        <f t="shared" si="13"/>
        <v>18054</v>
      </c>
      <c r="AY46" s="17">
        <f t="shared" si="13"/>
        <v>18972</v>
      </c>
      <c r="AZ46" s="17">
        <f t="shared" si="13"/>
        <v>18054</v>
      </c>
      <c r="BA46" s="17">
        <f t="shared" si="13"/>
        <v>18972</v>
      </c>
      <c r="BB46" s="17">
        <f t="shared" si="13"/>
        <v>18054</v>
      </c>
    </row>
    <row r="47" spans="1:54" ht="10.7" customHeight="1" x14ac:dyDescent="0.2">
      <c r="A47" s="19">
        <v>2</v>
      </c>
      <c r="B47" s="17" t="e">
        <f t="shared" si="12"/>
        <v>#REF!</v>
      </c>
      <c r="C47" s="17" t="e">
        <f t="shared" si="13"/>
        <v>#REF!</v>
      </c>
      <c r="D47" s="17" t="e">
        <f t="shared" si="13"/>
        <v>#REF!</v>
      </c>
      <c r="E47" s="17" t="e">
        <f t="shared" si="13"/>
        <v>#REF!</v>
      </c>
      <c r="F47" s="17" t="e">
        <f t="shared" si="13"/>
        <v>#REF!</v>
      </c>
      <c r="G47" s="17">
        <f t="shared" si="13"/>
        <v>17595</v>
      </c>
      <c r="H47" s="17">
        <f t="shared" si="13"/>
        <v>17595</v>
      </c>
      <c r="I47" s="17">
        <f t="shared" si="13"/>
        <v>21726</v>
      </c>
      <c r="J47" s="17">
        <f t="shared" si="13"/>
        <v>21726</v>
      </c>
      <c r="K47" s="17">
        <f t="shared" si="13"/>
        <v>18513</v>
      </c>
      <c r="L47" s="17">
        <f t="shared" si="13"/>
        <v>18513</v>
      </c>
      <c r="M47" s="17">
        <f t="shared" si="13"/>
        <v>16677</v>
      </c>
      <c r="N47" s="17">
        <f t="shared" si="13"/>
        <v>16677</v>
      </c>
      <c r="O47" s="17">
        <f t="shared" si="13"/>
        <v>17595</v>
      </c>
      <c r="P47" s="17">
        <f t="shared" si="13"/>
        <v>15224</v>
      </c>
      <c r="Q47" s="17">
        <f t="shared" si="13"/>
        <v>16677</v>
      </c>
      <c r="R47" s="17">
        <f t="shared" si="13"/>
        <v>16677</v>
      </c>
      <c r="S47" s="17">
        <f t="shared" si="13"/>
        <v>17595</v>
      </c>
      <c r="T47" s="17">
        <f t="shared" si="13"/>
        <v>15224</v>
      </c>
      <c r="U47" s="17">
        <f t="shared" si="13"/>
        <v>15224</v>
      </c>
      <c r="V47" s="17">
        <f t="shared" si="13"/>
        <v>16754</v>
      </c>
      <c r="W47" s="17">
        <f t="shared" si="13"/>
        <v>19431</v>
      </c>
      <c r="X47" s="17">
        <f t="shared" si="13"/>
        <v>17825</v>
      </c>
      <c r="Y47" s="17">
        <f t="shared" si="13"/>
        <v>18360</v>
      </c>
      <c r="Z47" s="17">
        <f t="shared" si="13"/>
        <v>21267</v>
      </c>
      <c r="AA47" s="17">
        <f t="shared" si="13"/>
        <v>18360</v>
      </c>
      <c r="AB47" s="17">
        <f t="shared" si="13"/>
        <v>18360</v>
      </c>
      <c r="AC47" s="17">
        <f t="shared" si="13"/>
        <v>18360</v>
      </c>
      <c r="AD47" s="17">
        <f t="shared" si="13"/>
        <v>20349</v>
      </c>
      <c r="AE47" s="17">
        <f t="shared" si="13"/>
        <v>19431</v>
      </c>
      <c r="AF47" s="17">
        <f t="shared" si="13"/>
        <v>20349</v>
      </c>
      <c r="AG47" s="17">
        <f t="shared" si="13"/>
        <v>19431</v>
      </c>
      <c r="AH47" s="17">
        <f t="shared" si="13"/>
        <v>19431</v>
      </c>
      <c r="AI47" s="17">
        <f t="shared" si="13"/>
        <v>18360</v>
      </c>
      <c r="AJ47" s="17">
        <f t="shared" si="13"/>
        <v>19431</v>
      </c>
      <c r="AK47" s="17">
        <f t="shared" si="13"/>
        <v>20349</v>
      </c>
      <c r="AL47" s="17">
        <f t="shared" si="13"/>
        <v>19431</v>
      </c>
      <c r="AM47" s="17">
        <f t="shared" si="13"/>
        <v>20349</v>
      </c>
      <c r="AN47" s="17">
        <f t="shared" si="13"/>
        <v>19431</v>
      </c>
      <c r="AO47" s="17">
        <f t="shared" si="13"/>
        <v>20349</v>
      </c>
      <c r="AP47" s="17">
        <f t="shared" si="13"/>
        <v>20349</v>
      </c>
      <c r="AQ47" s="17">
        <f t="shared" si="13"/>
        <v>20349</v>
      </c>
      <c r="AR47" s="17">
        <f t="shared" si="13"/>
        <v>19431</v>
      </c>
      <c r="AS47" s="17">
        <f t="shared" si="13"/>
        <v>20349</v>
      </c>
      <c r="AT47" s="17">
        <f t="shared" si="13"/>
        <v>19431</v>
      </c>
      <c r="AU47" s="17">
        <f t="shared" si="13"/>
        <v>20349</v>
      </c>
      <c r="AV47" s="17">
        <f t="shared" si="13"/>
        <v>19431</v>
      </c>
      <c r="AW47" s="17">
        <f t="shared" si="13"/>
        <v>20349</v>
      </c>
      <c r="AX47" s="17">
        <f t="shared" si="13"/>
        <v>19431</v>
      </c>
      <c r="AY47" s="17">
        <f t="shared" si="13"/>
        <v>20349</v>
      </c>
      <c r="AZ47" s="17">
        <f t="shared" si="13"/>
        <v>19431</v>
      </c>
      <c r="BA47" s="17">
        <f t="shared" si="13"/>
        <v>20349</v>
      </c>
      <c r="BB47" s="17">
        <f t="shared" si="13"/>
        <v>19431</v>
      </c>
    </row>
    <row r="48" spans="1:54"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row>
    <row r="49" spans="1:54" x14ac:dyDescent="0.2">
      <c r="A49" s="19" t="s">
        <v>1</v>
      </c>
      <c r="B49" s="17" t="e">
        <f t="shared" ref="B49:BB49" si="14">ROUNDUP(B25*0.9,)</f>
        <v>#REF!</v>
      </c>
      <c r="C49" s="17" t="e">
        <f t="shared" si="14"/>
        <v>#REF!</v>
      </c>
      <c r="D49" s="17" t="e">
        <f t="shared" si="14"/>
        <v>#REF!</v>
      </c>
      <c r="E49" s="17" t="e">
        <f t="shared" si="14"/>
        <v>#REF!</v>
      </c>
      <c r="F49" s="17" t="e">
        <f t="shared" si="14"/>
        <v>#REF!</v>
      </c>
      <c r="G49" s="17">
        <f t="shared" si="14"/>
        <v>95625</v>
      </c>
      <c r="H49" s="17">
        <f t="shared" si="14"/>
        <v>95625</v>
      </c>
      <c r="I49" s="17">
        <f t="shared" si="14"/>
        <v>95625</v>
      </c>
      <c r="J49" s="17">
        <f t="shared" si="14"/>
        <v>95625</v>
      </c>
      <c r="K49" s="17">
        <f t="shared" si="14"/>
        <v>95625</v>
      </c>
      <c r="L49" s="17">
        <f t="shared" si="14"/>
        <v>95625</v>
      </c>
      <c r="M49" s="17">
        <f t="shared" si="14"/>
        <v>95625</v>
      </c>
      <c r="N49" s="17">
        <f t="shared" si="14"/>
        <v>95625</v>
      </c>
      <c r="O49" s="17">
        <f t="shared" si="14"/>
        <v>95625</v>
      </c>
      <c r="P49" s="17">
        <f t="shared" si="14"/>
        <v>95625</v>
      </c>
      <c r="Q49" s="17">
        <f t="shared" si="14"/>
        <v>95625</v>
      </c>
      <c r="R49" s="17">
        <f t="shared" si="14"/>
        <v>95625</v>
      </c>
      <c r="S49" s="17">
        <f t="shared" si="14"/>
        <v>95625</v>
      </c>
      <c r="T49" s="17">
        <f t="shared" si="14"/>
        <v>95625</v>
      </c>
      <c r="U49" s="17">
        <f t="shared" si="14"/>
        <v>95625</v>
      </c>
      <c r="V49" s="17">
        <f t="shared" si="14"/>
        <v>114750</v>
      </c>
      <c r="W49" s="17">
        <f t="shared" si="14"/>
        <v>114750</v>
      </c>
      <c r="X49" s="17">
        <f t="shared" si="14"/>
        <v>114750</v>
      </c>
      <c r="Y49" s="17">
        <f t="shared" si="14"/>
        <v>114750</v>
      </c>
      <c r="Z49" s="17">
        <f t="shared" si="14"/>
        <v>114750</v>
      </c>
      <c r="AA49" s="17">
        <f t="shared" si="14"/>
        <v>114750</v>
      </c>
      <c r="AB49" s="17">
        <f t="shared" si="14"/>
        <v>114750</v>
      </c>
      <c r="AC49" s="17">
        <f t="shared" si="14"/>
        <v>114750</v>
      </c>
      <c r="AD49" s="17">
        <f t="shared" si="14"/>
        <v>114750</v>
      </c>
      <c r="AE49" s="17">
        <f t="shared" si="14"/>
        <v>114750</v>
      </c>
      <c r="AF49" s="17">
        <f t="shared" si="14"/>
        <v>114750</v>
      </c>
      <c r="AG49" s="17">
        <f t="shared" si="14"/>
        <v>114750</v>
      </c>
      <c r="AH49" s="17">
        <f t="shared" si="14"/>
        <v>114750</v>
      </c>
      <c r="AI49" s="17">
        <f t="shared" si="14"/>
        <v>114750</v>
      </c>
      <c r="AJ49" s="17">
        <f t="shared" si="14"/>
        <v>114750</v>
      </c>
      <c r="AK49" s="17">
        <f t="shared" si="14"/>
        <v>114750</v>
      </c>
      <c r="AL49" s="17">
        <f t="shared" si="14"/>
        <v>114750</v>
      </c>
      <c r="AM49" s="17">
        <f t="shared" si="14"/>
        <v>114750</v>
      </c>
      <c r="AN49" s="17">
        <f t="shared" si="14"/>
        <v>114750</v>
      </c>
      <c r="AO49" s="17">
        <f t="shared" si="14"/>
        <v>114750</v>
      </c>
      <c r="AP49" s="17">
        <f t="shared" si="14"/>
        <v>114750</v>
      </c>
      <c r="AQ49" s="17">
        <f t="shared" si="14"/>
        <v>114750</v>
      </c>
      <c r="AR49" s="17">
        <f t="shared" si="14"/>
        <v>114750</v>
      </c>
      <c r="AS49" s="17">
        <f t="shared" si="14"/>
        <v>114750</v>
      </c>
      <c r="AT49" s="17">
        <f t="shared" si="14"/>
        <v>114750</v>
      </c>
      <c r="AU49" s="17">
        <f t="shared" si="14"/>
        <v>114750</v>
      </c>
      <c r="AV49" s="17">
        <f t="shared" si="14"/>
        <v>114750</v>
      </c>
      <c r="AW49" s="17">
        <f t="shared" si="14"/>
        <v>114750</v>
      </c>
      <c r="AX49" s="17">
        <f t="shared" si="14"/>
        <v>114750</v>
      </c>
      <c r="AY49" s="17">
        <f t="shared" si="14"/>
        <v>114750</v>
      </c>
      <c r="AZ49" s="17">
        <f t="shared" si="14"/>
        <v>114750</v>
      </c>
      <c r="BA49" s="17">
        <f t="shared" si="14"/>
        <v>114750</v>
      </c>
      <c r="BB49" s="17">
        <f t="shared" si="14"/>
        <v>114750</v>
      </c>
    </row>
    <row r="50" spans="1:54" x14ac:dyDescent="0.2">
      <c r="A50" s="155"/>
    </row>
    <row r="51" spans="1:54" ht="12.75" hidden="1" thickBot="1" x14ac:dyDescent="0.25">
      <c r="A51" s="177" t="s">
        <v>154</v>
      </c>
    </row>
    <row r="52" spans="1:54" hidden="1" x14ac:dyDescent="0.2">
      <c r="A52" s="180" t="s">
        <v>156</v>
      </c>
    </row>
    <row r="53" spans="1:54" ht="25.5" hidden="1" x14ac:dyDescent="0.2">
      <c r="A53" s="175" t="s">
        <v>157</v>
      </c>
    </row>
    <row r="54" spans="1:54" hidden="1" x14ac:dyDescent="0.2">
      <c r="A54" s="180" t="s">
        <v>155</v>
      </c>
    </row>
    <row r="55" spans="1:54" ht="12.75" thickBot="1" x14ac:dyDescent="0.25">
      <c r="A55" s="155"/>
    </row>
    <row r="56" spans="1:54" ht="12.75" thickBot="1" x14ac:dyDescent="0.25">
      <c r="A56" s="163" t="s">
        <v>12</v>
      </c>
    </row>
    <row r="57" spans="1:54" x14ac:dyDescent="0.2">
      <c r="A57" s="156" t="s">
        <v>13</v>
      </c>
    </row>
    <row r="58" spans="1:54" x14ac:dyDescent="0.2">
      <c r="A58" s="156" t="s">
        <v>14</v>
      </c>
    </row>
    <row r="59" spans="1:54" ht="12" customHeight="1" x14ac:dyDescent="0.2">
      <c r="A59" s="158" t="s">
        <v>18</v>
      </c>
    </row>
    <row r="60" spans="1:54" x14ac:dyDescent="0.2">
      <c r="A60" s="156" t="s">
        <v>126</v>
      </c>
    </row>
    <row r="61" spans="1:54" ht="12.75" thickBot="1" x14ac:dyDescent="0.25">
      <c r="A61" s="155"/>
    </row>
    <row r="62" spans="1:54" ht="12.75" thickBot="1" x14ac:dyDescent="0.25">
      <c r="A62" s="163" t="s">
        <v>24</v>
      </c>
    </row>
    <row r="63" spans="1:54" x14ac:dyDescent="0.2">
      <c r="A63" s="102" t="s">
        <v>240</v>
      </c>
    </row>
    <row r="64" spans="1:54" ht="12.75" thickBot="1" x14ac:dyDescent="0.25">
      <c r="A64" s="151"/>
    </row>
    <row r="65" spans="1:1" ht="12.75" thickBot="1" x14ac:dyDescent="0.25">
      <c r="A65" s="164" t="s">
        <v>16</v>
      </c>
    </row>
    <row r="66" spans="1:1" ht="48" x14ac:dyDescent="0.2">
      <c r="A66" s="162" t="s">
        <v>65</v>
      </c>
    </row>
  </sheetData>
  <pageMargins left="0.25" right="0.25" top="0.75" bottom="0.75" header="0.3" footer="0.3"/>
  <pageSetup scale="51"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66"/>
  <sheetViews>
    <sheetView topLeftCell="A16" zoomScaleNormal="100" workbookViewId="0">
      <pane xSplit="1" topLeftCell="B1" activePane="topRight" state="frozen"/>
      <selection pane="topRight" activeCell="B4" sqref="B4:BB49"/>
    </sheetView>
  </sheetViews>
  <sheetFormatPr defaultColWidth="9" defaultRowHeight="12" x14ac:dyDescent="0.2"/>
  <cols>
    <col min="1" max="1" width="81.5703125" style="152" customWidth="1"/>
    <col min="2" max="16384" width="9" style="152"/>
  </cols>
  <sheetData>
    <row r="1" spans="1:54" ht="11.45" customHeight="1" x14ac:dyDescent="0.2">
      <c r="A1" s="13" t="s">
        <v>199</v>
      </c>
    </row>
    <row r="2" spans="1:54" ht="11.45" customHeight="1" x14ac:dyDescent="0.2">
      <c r="A2" s="29" t="s">
        <v>27</v>
      </c>
    </row>
    <row r="3" spans="1:54" ht="11.45" customHeight="1" x14ac:dyDescent="0.2">
      <c r="A3" s="3"/>
    </row>
    <row r="4" spans="1:54" ht="11.45" customHeight="1" x14ac:dyDescent="0.2">
      <c r="A4" s="49" t="s">
        <v>9</v>
      </c>
      <c r="B4" s="165" t="e">
        <f>'C завтраками| Bed and breakfast'!#REF!</f>
        <v>#REF!</v>
      </c>
      <c r="C4" s="165" t="e">
        <f>'C завтраками| Bed and breakfast'!#REF!</f>
        <v>#REF!</v>
      </c>
      <c r="D4" s="165" t="e">
        <f>'C завтраками| Bed and breakfast'!#REF!</f>
        <v>#REF!</v>
      </c>
      <c r="E4" s="165" t="e">
        <f>'C завтраками| Bed and breakfast'!#REF!</f>
        <v>#REF!</v>
      </c>
      <c r="F4" s="165" t="e">
        <f>'C завтраками| Bed and breakfast'!#REF!</f>
        <v>#REF!</v>
      </c>
      <c r="G4" s="165">
        <f>'C завтраками| Bed and breakfast'!B4</f>
        <v>45401</v>
      </c>
      <c r="H4" s="165">
        <f>'C завтраками| Bed and breakfast'!D4</f>
        <v>45403</v>
      </c>
      <c r="I4" s="165">
        <f>'C завтраками| Bed and breakfast'!E4</f>
        <v>45407</v>
      </c>
      <c r="J4" s="165">
        <f>'C завтраками| Bed and breakfast'!F4</f>
        <v>45409</v>
      </c>
      <c r="K4" s="165">
        <f>'C завтраками| Bed and breakfast'!G4</f>
        <v>45411</v>
      </c>
      <c r="L4" s="165">
        <f>'C завтраками| Bed and breakfast'!H4</f>
        <v>45413</v>
      </c>
      <c r="M4" s="165">
        <f>'C завтраками| Bed and breakfast'!I4</f>
        <v>45417</v>
      </c>
      <c r="N4" s="165">
        <f>'C завтраками| Bed and breakfast'!J4</f>
        <v>45419</v>
      </c>
      <c r="O4" s="165">
        <f>'C завтраками| Bed and breakfast'!K4</f>
        <v>45420</v>
      </c>
      <c r="P4" s="165">
        <f>'C завтраками| Bed and breakfast'!N4</f>
        <v>45424</v>
      </c>
      <c r="Q4" s="165">
        <f>'C завтраками| Bed and breakfast'!O4</f>
        <v>45427</v>
      </c>
      <c r="R4" s="165">
        <f>'C завтраками| Bed and breakfast'!P4</f>
        <v>45429</v>
      </c>
      <c r="S4" s="165">
        <f>'C завтраками| Bed and breakfast'!Q4</f>
        <v>45434</v>
      </c>
      <c r="T4" s="165">
        <f>'C завтраками| Bed and breakfast'!S4</f>
        <v>45437</v>
      </c>
      <c r="U4" s="165">
        <f>'C завтраками| Bed and breakfast'!T4</f>
        <v>45443</v>
      </c>
      <c r="V4" s="165">
        <f>'C завтраками| Bed and breakfast'!U4</f>
        <v>45444</v>
      </c>
      <c r="W4" s="165">
        <f>'C завтраками| Bed and breakfast'!V4</f>
        <v>45445</v>
      </c>
      <c r="X4" s="165">
        <f>'C завтраками| Bed and breakfast'!W4</f>
        <v>45453</v>
      </c>
      <c r="Y4" s="165">
        <f>'C завтраками| Bed and breakfast'!X4</f>
        <v>45457</v>
      </c>
      <c r="Z4" s="165">
        <f>'C завтраками| Bed and breakfast'!Y4</f>
        <v>45460</v>
      </c>
      <c r="AA4" s="165">
        <f>'C завтраками| Bed and breakfast'!Z4</f>
        <v>45465</v>
      </c>
      <c r="AB4" s="165">
        <f>'C завтраками| Bed and breakfast'!AA4</f>
        <v>45466</v>
      </c>
      <c r="AC4" s="165">
        <f>'C завтраками| Bed and breakfast'!AB4</f>
        <v>45471</v>
      </c>
      <c r="AD4" s="165">
        <f>'C завтраками| Bed and breakfast'!AC4</f>
        <v>45474</v>
      </c>
      <c r="AE4" s="165">
        <f>'C завтраками| Bed and breakfast'!AD4</f>
        <v>45484</v>
      </c>
      <c r="AF4" s="165">
        <f>'C завтраками| Bed and breakfast'!AE4</f>
        <v>45489</v>
      </c>
      <c r="AG4" s="165">
        <f>'C завтраками| Bed and breakfast'!AF4</f>
        <v>45494</v>
      </c>
      <c r="AH4" s="165">
        <f>'C завтраками| Bed and breakfast'!AG4</f>
        <v>45499</v>
      </c>
      <c r="AI4" s="165">
        <f>'C завтраками| Bed and breakfast'!AH4</f>
        <v>45501</v>
      </c>
      <c r="AJ4" s="165">
        <f>'C завтраками| Bed and breakfast'!AI4</f>
        <v>45505</v>
      </c>
      <c r="AK4" s="165">
        <f>'C завтраками| Bed and breakfast'!AJ4</f>
        <v>45506</v>
      </c>
      <c r="AL4" s="165">
        <f>'C завтраками| Bed and breakfast'!AK4</f>
        <v>45508</v>
      </c>
      <c r="AM4" s="165">
        <f>'C завтраками| Bed and breakfast'!AL4</f>
        <v>45513</v>
      </c>
      <c r="AN4" s="165">
        <f>'C завтраками| Bed and breakfast'!AM4</f>
        <v>45515</v>
      </c>
      <c r="AO4" s="165">
        <f>'C завтраками| Bed and breakfast'!AN4</f>
        <v>45520</v>
      </c>
      <c r="AP4" s="165">
        <f>'C завтраками| Bed and breakfast'!AO4</f>
        <v>45522</v>
      </c>
      <c r="AQ4" s="165">
        <f>'C завтраками| Bed and breakfast'!AP4</f>
        <v>45527</v>
      </c>
      <c r="AR4" s="165">
        <f>'C завтраками| Bed and breakfast'!AQ4</f>
        <v>45529</v>
      </c>
      <c r="AS4" s="165">
        <f>'C завтраками| Bed and breakfast'!AR4</f>
        <v>45534</v>
      </c>
      <c r="AT4" s="165">
        <f>'C завтраками| Bed and breakfast'!AS4</f>
        <v>45536</v>
      </c>
      <c r="AU4" s="165">
        <f>'C завтраками| Bed and breakfast'!AT4</f>
        <v>45541</v>
      </c>
      <c r="AV4" s="165">
        <f>'C завтраками| Bed and breakfast'!AU4</f>
        <v>45543</v>
      </c>
      <c r="AW4" s="165">
        <f>'C завтраками| Bed and breakfast'!AV4</f>
        <v>45548</v>
      </c>
      <c r="AX4" s="165">
        <f>'C завтраками| Bed and breakfast'!AW4</f>
        <v>45550</v>
      </c>
      <c r="AY4" s="165">
        <f>'C завтраками| Bed and breakfast'!AX4</f>
        <v>45555</v>
      </c>
      <c r="AZ4" s="165">
        <f>'C завтраками| Bed and breakfast'!AY4</f>
        <v>45557</v>
      </c>
      <c r="BA4" s="165">
        <f>'C завтраками| Bed and breakfast'!AZ4</f>
        <v>45562</v>
      </c>
      <c r="BB4" s="165">
        <f>'C завтраками| Bed and breakfast'!BA4</f>
        <v>45564</v>
      </c>
    </row>
    <row r="5" spans="1:54" s="8" customFormat="1" ht="22.35" customHeight="1" x14ac:dyDescent="0.2">
      <c r="A5" s="153" t="s">
        <v>11</v>
      </c>
      <c r="B5" s="165" t="e">
        <f>'C завтраками| Bed and breakfast'!#REF!</f>
        <v>#REF!</v>
      </c>
      <c r="C5" s="165" t="e">
        <f>'C завтраками| Bed and breakfast'!#REF!</f>
        <v>#REF!</v>
      </c>
      <c r="D5" s="165" t="e">
        <f>'C завтраками| Bed and breakfast'!#REF!</f>
        <v>#REF!</v>
      </c>
      <c r="E5" s="165" t="e">
        <f>'C завтраками| Bed and breakfast'!#REF!</f>
        <v>#REF!</v>
      </c>
      <c r="F5" s="165" t="e">
        <f>'C завтраками| Bed and breakfast'!#REF!</f>
        <v>#REF!</v>
      </c>
      <c r="G5" s="165">
        <f>'C завтраками| Bed and breakfast'!B5</f>
        <v>45401</v>
      </c>
      <c r="H5" s="165">
        <f>'C завтраками| Bed and breakfast'!D5</f>
        <v>45406</v>
      </c>
      <c r="I5" s="165">
        <f>'C завтраками| Bed and breakfast'!E5</f>
        <v>45408</v>
      </c>
      <c r="J5" s="165">
        <f>'C завтраками| Bed and breakfast'!F5</f>
        <v>45410</v>
      </c>
      <c r="K5" s="165">
        <f>'C завтраками| Bed and breakfast'!G5</f>
        <v>45412</v>
      </c>
      <c r="L5" s="165">
        <f>'C завтраками| Bed and breakfast'!H5</f>
        <v>45416</v>
      </c>
      <c r="M5" s="165">
        <f>'C завтраками| Bed and breakfast'!I5</f>
        <v>45418</v>
      </c>
      <c r="N5" s="165">
        <f>'C завтраками| Bed and breakfast'!J5</f>
        <v>45419</v>
      </c>
      <c r="O5" s="165">
        <f>'C завтраками| Bed and breakfast'!K5</f>
        <v>45420</v>
      </c>
      <c r="P5" s="165">
        <f>'C завтраками| Bed and breakfast'!N5</f>
        <v>45426</v>
      </c>
      <c r="Q5" s="165">
        <f>'C завтраками| Bed and breakfast'!O5</f>
        <v>45428</v>
      </c>
      <c r="R5" s="165">
        <f>'C завтраками| Bed and breakfast'!P5</f>
        <v>45433</v>
      </c>
      <c r="S5" s="165">
        <f>'C завтраками| Bed and breakfast'!Q5</f>
        <v>45434</v>
      </c>
      <c r="T5" s="165">
        <f>'C завтраками| Bed and breakfast'!S5</f>
        <v>45442</v>
      </c>
      <c r="U5" s="165">
        <f>'C завтраками| Bed and breakfast'!T5</f>
        <v>45443</v>
      </c>
      <c r="V5" s="165">
        <f>'C завтраками| Bed and breakfast'!U5</f>
        <v>45444</v>
      </c>
      <c r="W5" s="165">
        <f>'C завтраками| Bed and breakfast'!V5</f>
        <v>45452</v>
      </c>
      <c r="X5" s="165">
        <f>'C завтраками| Bed and breakfast'!W5</f>
        <v>45456</v>
      </c>
      <c r="Y5" s="165">
        <f>'C завтраками| Bed and breakfast'!X5</f>
        <v>45459</v>
      </c>
      <c r="Z5" s="165">
        <f>'C завтраками| Bed and breakfast'!Y5</f>
        <v>45464</v>
      </c>
      <c r="AA5" s="165">
        <f>'C завтраками| Bed and breakfast'!Z5</f>
        <v>45465</v>
      </c>
      <c r="AB5" s="165">
        <f>'C завтраками| Bed and breakfast'!AA5</f>
        <v>45470</v>
      </c>
      <c r="AC5" s="165">
        <f>'C завтраками| Bed and breakfast'!AB5</f>
        <v>45473</v>
      </c>
      <c r="AD5" s="165">
        <f>'C завтраками| Bed and breakfast'!AC5</f>
        <v>45483</v>
      </c>
      <c r="AE5" s="165">
        <f>'C завтраками| Bed and breakfast'!AD5</f>
        <v>45488</v>
      </c>
      <c r="AF5" s="165">
        <f>'C завтраками| Bed and breakfast'!AE5</f>
        <v>45493</v>
      </c>
      <c r="AG5" s="165">
        <f>'C завтраками| Bed and breakfast'!AF5</f>
        <v>45498</v>
      </c>
      <c r="AH5" s="165">
        <f>'C завтраками| Bed and breakfast'!AG5</f>
        <v>45500</v>
      </c>
      <c r="AI5" s="165">
        <f>'C завтраками| Bed and breakfast'!AH5</f>
        <v>45504</v>
      </c>
      <c r="AJ5" s="165">
        <f>'C завтраками| Bed and breakfast'!AI5</f>
        <v>45505</v>
      </c>
      <c r="AK5" s="165">
        <f>'C завтраками| Bed and breakfast'!AJ5</f>
        <v>45507</v>
      </c>
      <c r="AL5" s="165">
        <f>'C завтраками| Bed and breakfast'!AK5</f>
        <v>45512</v>
      </c>
      <c r="AM5" s="165">
        <f>'C завтраками| Bed and breakfast'!AL5</f>
        <v>45514</v>
      </c>
      <c r="AN5" s="165">
        <f>'C завтраками| Bed and breakfast'!AM5</f>
        <v>45519</v>
      </c>
      <c r="AO5" s="165">
        <f>'C завтраками| Bed and breakfast'!AN5</f>
        <v>45521</v>
      </c>
      <c r="AP5" s="165">
        <f>'C завтраками| Bed and breakfast'!AO5</f>
        <v>45526</v>
      </c>
      <c r="AQ5" s="165">
        <f>'C завтраками| Bed and breakfast'!AP5</f>
        <v>45528</v>
      </c>
      <c r="AR5" s="165">
        <f>'C завтраками| Bed and breakfast'!AQ5</f>
        <v>45533</v>
      </c>
      <c r="AS5" s="165">
        <f>'C завтраками| Bed and breakfast'!AR5</f>
        <v>45535</v>
      </c>
      <c r="AT5" s="165">
        <f>'C завтраками| Bed and breakfast'!AS5</f>
        <v>45540</v>
      </c>
      <c r="AU5" s="165">
        <f>'C завтраками| Bed and breakfast'!AT5</f>
        <v>45542</v>
      </c>
      <c r="AV5" s="165">
        <f>'C завтраками| Bed and breakfast'!AU5</f>
        <v>45547</v>
      </c>
      <c r="AW5" s="165">
        <f>'C завтраками| Bed and breakfast'!AV5</f>
        <v>45549</v>
      </c>
      <c r="AX5" s="165">
        <f>'C завтраками| Bed and breakfast'!AW5</f>
        <v>45554</v>
      </c>
      <c r="AY5" s="165">
        <f>'C завтраками| Bed and breakfast'!AX5</f>
        <v>45556</v>
      </c>
      <c r="AZ5" s="165">
        <f>'C завтраками| Bed and breakfast'!AY5</f>
        <v>45561</v>
      </c>
      <c r="BA5" s="165">
        <f>'C завтраками| Bed and breakfast'!AZ5</f>
        <v>45563</v>
      </c>
      <c r="BB5" s="165">
        <f>'C завтраками| Bed and breakfast'!BA5</f>
        <v>45565</v>
      </c>
    </row>
    <row r="6" spans="1:54" ht="10.7" customHeight="1" x14ac:dyDescent="0.2">
      <c r="A6" s="17" t="s">
        <v>149</v>
      </c>
    </row>
    <row r="7" spans="1:54" ht="10.7" customHeight="1" x14ac:dyDescent="0.2">
      <c r="A7" s="19">
        <v>1</v>
      </c>
      <c r="B7" s="160" t="e">
        <f>'C завтраками| Bed and breakfast'!#REF!*0.85</f>
        <v>#REF!</v>
      </c>
      <c r="C7" s="160" t="e">
        <f>'C завтраками| Bed and breakfast'!#REF!*0.85</f>
        <v>#REF!</v>
      </c>
      <c r="D7" s="160" t="e">
        <f>'C завтраками| Bed and breakfast'!#REF!*0.85</f>
        <v>#REF!</v>
      </c>
      <c r="E7" s="160" t="e">
        <f>'C завтраками| Bed and breakfast'!#REF!*0.85</f>
        <v>#REF!</v>
      </c>
      <c r="F7" s="160" t="e">
        <f>'C завтраками| Bed and breakfast'!#REF!*0.85</f>
        <v>#REF!</v>
      </c>
      <c r="G7" s="160">
        <f>'C завтраками| Bed and breakfast'!B7*0.85</f>
        <v>10795</v>
      </c>
      <c r="H7" s="160">
        <f>'C завтраками| Bed and breakfast'!D7*0.85</f>
        <v>10795</v>
      </c>
      <c r="I7" s="160">
        <f>'C завтраками| Bed and breakfast'!E7*0.85</f>
        <v>15385</v>
      </c>
      <c r="J7" s="160">
        <f>'C завтраками| Bed and breakfast'!F7*0.85</f>
        <v>15385</v>
      </c>
      <c r="K7" s="160">
        <f>'C завтраками| Bed and breakfast'!G7*0.85</f>
        <v>11815</v>
      </c>
      <c r="L7" s="160">
        <f>'C завтраками| Bed and breakfast'!H7*0.85</f>
        <v>11815</v>
      </c>
      <c r="M7" s="160">
        <f>'C завтраками| Bed and breakfast'!I7*0.85</f>
        <v>9775</v>
      </c>
      <c r="N7" s="160">
        <f>'C завтраками| Bed and breakfast'!J7*0.85</f>
        <v>9775</v>
      </c>
      <c r="O7" s="160">
        <f>'C завтраками| Bed and breakfast'!K7*0.85</f>
        <v>10795</v>
      </c>
      <c r="P7" s="160">
        <f>'C завтраками| Bed and breakfast'!N7*0.85</f>
        <v>8160</v>
      </c>
      <c r="Q7" s="160">
        <f>'C завтраками| Bed and breakfast'!O7*0.85</f>
        <v>9775</v>
      </c>
      <c r="R7" s="160">
        <f>'C завтраками| Bed and breakfast'!P7*0.85</f>
        <v>9775</v>
      </c>
      <c r="S7" s="160">
        <f>'C завтраками| Bed and breakfast'!Q7*0.85</f>
        <v>10795</v>
      </c>
      <c r="T7" s="160">
        <f>'C завтраками| Bed and breakfast'!S7*0.85</f>
        <v>8160</v>
      </c>
      <c r="U7" s="160">
        <f>'C завтраками| Bed and breakfast'!T7*0.85</f>
        <v>8160</v>
      </c>
      <c r="V7" s="160">
        <f>'C завтраками| Bed and breakfast'!U7*0.85</f>
        <v>8585</v>
      </c>
      <c r="W7" s="160">
        <f>'C завтраками| Bed and breakfast'!V7*0.85</f>
        <v>11560</v>
      </c>
      <c r="X7" s="160">
        <f>'C завтраками| Bed and breakfast'!W7*0.85</f>
        <v>9775</v>
      </c>
      <c r="Y7" s="160">
        <f>'C завтраками| Bed and breakfast'!X7*0.85</f>
        <v>10370</v>
      </c>
      <c r="Z7" s="160">
        <f>'C завтраками| Bed and breakfast'!Y7*0.85</f>
        <v>13600</v>
      </c>
      <c r="AA7" s="160">
        <f>'C завтраками| Bed and breakfast'!Z7*0.85</f>
        <v>10370</v>
      </c>
      <c r="AB7" s="160">
        <f>'C завтраками| Bed and breakfast'!AA7*0.85</f>
        <v>10370</v>
      </c>
      <c r="AC7" s="160">
        <f>'C завтраками| Bed and breakfast'!AB7*0.85</f>
        <v>10370</v>
      </c>
      <c r="AD7" s="160">
        <f>'C завтраками| Bed and breakfast'!AC7*0.85</f>
        <v>12580</v>
      </c>
      <c r="AE7" s="160">
        <f>'C завтраками| Bed and breakfast'!AD7*0.85</f>
        <v>11560</v>
      </c>
      <c r="AF7" s="160">
        <f>'C завтраками| Bed and breakfast'!AE7*0.85</f>
        <v>12580</v>
      </c>
      <c r="AG7" s="160">
        <f>'C завтраками| Bed and breakfast'!AF7*0.85</f>
        <v>11560</v>
      </c>
      <c r="AH7" s="160">
        <f>'C завтраками| Bed and breakfast'!AG7*0.85</f>
        <v>11560</v>
      </c>
      <c r="AI7" s="160">
        <f>'C завтраками| Bed and breakfast'!AH7*0.85</f>
        <v>10370</v>
      </c>
      <c r="AJ7" s="160">
        <f>'C завтраками| Bed and breakfast'!AI7*0.85</f>
        <v>11560</v>
      </c>
      <c r="AK7" s="160">
        <f>'C завтраками| Bed and breakfast'!AJ7*0.85</f>
        <v>12580</v>
      </c>
      <c r="AL7" s="160">
        <f>'C завтраками| Bed and breakfast'!AK7*0.85</f>
        <v>11560</v>
      </c>
      <c r="AM7" s="160">
        <f>'C завтраками| Bed and breakfast'!AL7*0.85</f>
        <v>12580</v>
      </c>
      <c r="AN7" s="160">
        <f>'C завтраками| Bed and breakfast'!AM7*0.85</f>
        <v>11560</v>
      </c>
      <c r="AO7" s="160">
        <f>'C завтраками| Bed and breakfast'!AN7*0.85</f>
        <v>12580</v>
      </c>
      <c r="AP7" s="160">
        <f>'C завтраками| Bed and breakfast'!AO7*0.85</f>
        <v>12580</v>
      </c>
      <c r="AQ7" s="160">
        <f>'C завтраками| Bed and breakfast'!AP7*0.85</f>
        <v>12580</v>
      </c>
      <c r="AR7" s="160">
        <f>'C завтраками| Bed and breakfast'!AQ7*0.85</f>
        <v>11560</v>
      </c>
      <c r="AS7" s="160">
        <f>'C завтраками| Bed and breakfast'!AR7*0.85</f>
        <v>12580</v>
      </c>
      <c r="AT7" s="160">
        <f>'C завтраками| Bed and breakfast'!AS7*0.85</f>
        <v>11560</v>
      </c>
      <c r="AU7" s="160">
        <f>'C завтраками| Bed and breakfast'!AT7*0.85</f>
        <v>12580</v>
      </c>
      <c r="AV7" s="160">
        <f>'C завтраками| Bed and breakfast'!AU7*0.85</f>
        <v>11560</v>
      </c>
      <c r="AW7" s="160">
        <f>'C завтраками| Bed and breakfast'!AV7*0.85</f>
        <v>12580</v>
      </c>
      <c r="AX7" s="160">
        <f>'C завтраками| Bed and breakfast'!AW7*0.85</f>
        <v>11560</v>
      </c>
      <c r="AY7" s="160">
        <f>'C завтраками| Bed and breakfast'!AX7*0.85</f>
        <v>12580</v>
      </c>
      <c r="AZ7" s="160">
        <f>'C завтраками| Bed and breakfast'!AY7*0.85</f>
        <v>11560</v>
      </c>
      <c r="BA7" s="160">
        <f>'C завтраками| Bed and breakfast'!AZ7*0.85</f>
        <v>12580</v>
      </c>
      <c r="BB7" s="160">
        <f>'C завтраками| Bed and breakfast'!BA7*0.85</f>
        <v>11560</v>
      </c>
    </row>
    <row r="8" spans="1:54" ht="10.7" customHeight="1" x14ac:dyDescent="0.2">
      <c r="A8" s="19">
        <v>2</v>
      </c>
      <c r="B8" s="160" t="e">
        <f>'C завтраками| Bed and breakfast'!#REF!*0.85</f>
        <v>#REF!</v>
      </c>
      <c r="C8" s="160" t="e">
        <f>'C завтраками| Bed and breakfast'!#REF!*0.85</f>
        <v>#REF!</v>
      </c>
      <c r="D8" s="160" t="e">
        <f>'C завтраками| Bed and breakfast'!#REF!*0.85</f>
        <v>#REF!</v>
      </c>
      <c r="E8" s="160" t="e">
        <f>'C завтраками| Bed and breakfast'!#REF!*0.85</f>
        <v>#REF!</v>
      </c>
      <c r="F8" s="160" t="e">
        <f>'C завтраками| Bed and breakfast'!#REF!*0.85</f>
        <v>#REF!</v>
      </c>
      <c r="G8" s="160">
        <f>'C завтраками| Bed and breakfast'!B8*0.85</f>
        <v>12325</v>
      </c>
      <c r="H8" s="160">
        <f>'C завтраками| Bed and breakfast'!D8*0.85</f>
        <v>12325</v>
      </c>
      <c r="I8" s="160">
        <f>'C завтраками| Bed and breakfast'!E8*0.85</f>
        <v>16915</v>
      </c>
      <c r="J8" s="160">
        <f>'C завтраками| Bed and breakfast'!F8*0.85</f>
        <v>16915</v>
      </c>
      <c r="K8" s="160">
        <f>'C завтраками| Bed and breakfast'!G8*0.85</f>
        <v>13345</v>
      </c>
      <c r="L8" s="160">
        <f>'C завтраками| Bed and breakfast'!H8*0.85</f>
        <v>13345</v>
      </c>
      <c r="M8" s="160">
        <f>'C завтраками| Bed and breakfast'!I8*0.85</f>
        <v>11305</v>
      </c>
      <c r="N8" s="160">
        <f>'C завтраками| Bed and breakfast'!J8*0.85</f>
        <v>11305</v>
      </c>
      <c r="O8" s="160">
        <f>'C завтраками| Bed and breakfast'!K8*0.85</f>
        <v>12325</v>
      </c>
      <c r="P8" s="160">
        <f>'C завтраками| Bed and breakfast'!N8*0.85</f>
        <v>9690</v>
      </c>
      <c r="Q8" s="160">
        <f>'C завтраками| Bed and breakfast'!O8*0.85</f>
        <v>11305</v>
      </c>
      <c r="R8" s="160">
        <f>'C завтраками| Bed and breakfast'!P8*0.85</f>
        <v>11305</v>
      </c>
      <c r="S8" s="160">
        <f>'C завтраками| Bed and breakfast'!Q8*0.85</f>
        <v>12325</v>
      </c>
      <c r="T8" s="160">
        <f>'C завтраками| Bed and breakfast'!S8*0.85</f>
        <v>9690</v>
      </c>
      <c r="U8" s="160">
        <f>'C завтраками| Bed and breakfast'!T8*0.85</f>
        <v>9690</v>
      </c>
      <c r="V8" s="160">
        <f>'C завтраками| Bed and breakfast'!U8*0.85</f>
        <v>10115</v>
      </c>
      <c r="W8" s="160">
        <f>'C завтраками| Bed and breakfast'!V8*0.85</f>
        <v>13090</v>
      </c>
      <c r="X8" s="160">
        <f>'C завтраками| Bed and breakfast'!W8*0.85</f>
        <v>11305</v>
      </c>
      <c r="Y8" s="160">
        <f>'C завтраками| Bed and breakfast'!X8*0.85</f>
        <v>11900</v>
      </c>
      <c r="Z8" s="160">
        <f>'C завтраками| Bed and breakfast'!Y8*0.85</f>
        <v>15130</v>
      </c>
      <c r="AA8" s="160">
        <f>'C завтраками| Bed and breakfast'!Z8*0.85</f>
        <v>11900</v>
      </c>
      <c r="AB8" s="160">
        <f>'C завтраками| Bed and breakfast'!AA8*0.85</f>
        <v>11900</v>
      </c>
      <c r="AC8" s="160">
        <f>'C завтраками| Bed and breakfast'!AB8*0.85</f>
        <v>11900</v>
      </c>
      <c r="AD8" s="160">
        <f>'C завтраками| Bed and breakfast'!AC8*0.85</f>
        <v>14110</v>
      </c>
      <c r="AE8" s="160">
        <f>'C завтраками| Bed and breakfast'!AD8*0.85</f>
        <v>13090</v>
      </c>
      <c r="AF8" s="160">
        <f>'C завтраками| Bed and breakfast'!AE8*0.85</f>
        <v>14110</v>
      </c>
      <c r="AG8" s="160">
        <f>'C завтраками| Bed and breakfast'!AF8*0.85</f>
        <v>13090</v>
      </c>
      <c r="AH8" s="160">
        <f>'C завтраками| Bed and breakfast'!AG8*0.85</f>
        <v>13090</v>
      </c>
      <c r="AI8" s="160">
        <f>'C завтраками| Bed and breakfast'!AH8*0.85</f>
        <v>11900</v>
      </c>
      <c r="AJ8" s="160">
        <f>'C завтраками| Bed and breakfast'!AI8*0.85</f>
        <v>13090</v>
      </c>
      <c r="AK8" s="160">
        <f>'C завтраками| Bed and breakfast'!AJ8*0.85</f>
        <v>14110</v>
      </c>
      <c r="AL8" s="160">
        <f>'C завтраками| Bed and breakfast'!AK8*0.85</f>
        <v>13090</v>
      </c>
      <c r="AM8" s="160">
        <f>'C завтраками| Bed and breakfast'!AL8*0.85</f>
        <v>14110</v>
      </c>
      <c r="AN8" s="160">
        <f>'C завтраками| Bed and breakfast'!AM8*0.85</f>
        <v>13090</v>
      </c>
      <c r="AO8" s="160">
        <f>'C завтраками| Bed and breakfast'!AN8*0.85</f>
        <v>14110</v>
      </c>
      <c r="AP8" s="160">
        <f>'C завтраками| Bed and breakfast'!AO8*0.85</f>
        <v>14110</v>
      </c>
      <c r="AQ8" s="160">
        <f>'C завтраками| Bed and breakfast'!AP8*0.85</f>
        <v>14110</v>
      </c>
      <c r="AR8" s="160">
        <f>'C завтраками| Bed and breakfast'!AQ8*0.85</f>
        <v>13090</v>
      </c>
      <c r="AS8" s="160">
        <f>'C завтраками| Bed and breakfast'!AR8*0.85</f>
        <v>14110</v>
      </c>
      <c r="AT8" s="160">
        <f>'C завтраками| Bed and breakfast'!AS8*0.85</f>
        <v>13090</v>
      </c>
      <c r="AU8" s="160">
        <f>'C завтраками| Bed and breakfast'!AT8*0.85</f>
        <v>14110</v>
      </c>
      <c r="AV8" s="160">
        <f>'C завтраками| Bed and breakfast'!AU8*0.85</f>
        <v>13090</v>
      </c>
      <c r="AW8" s="160">
        <f>'C завтраками| Bed and breakfast'!AV8*0.85</f>
        <v>14110</v>
      </c>
      <c r="AX8" s="160">
        <f>'C завтраками| Bed and breakfast'!AW8*0.85</f>
        <v>13090</v>
      </c>
      <c r="AY8" s="160">
        <f>'C завтраками| Bed and breakfast'!AX8*0.85</f>
        <v>14110</v>
      </c>
      <c r="AZ8" s="160">
        <f>'C завтраками| Bed and breakfast'!AY8*0.85</f>
        <v>13090</v>
      </c>
      <c r="BA8" s="160">
        <f>'C завтраками| Bed and breakfast'!AZ8*0.85</f>
        <v>14110</v>
      </c>
      <c r="BB8" s="160">
        <f>'C завтраками| Bed and breakfast'!BA8*0.85</f>
        <v>13090</v>
      </c>
    </row>
    <row r="9" spans="1:54" ht="10.7" customHeight="1" x14ac:dyDescent="0.2">
      <c r="A9" s="17" t="s">
        <v>150</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row>
    <row r="10" spans="1:54" s="155" customFormat="1" ht="10.7" customHeight="1" x14ac:dyDescent="0.2">
      <c r="A10" s="19">
        <v>1</v>
      </c>
      <c r="B10" s="160" t="e">
        <f>'C завтраками| Bed and breakfast'!#REF!*0.85</f>
        <v>#REF!</v>
      </c>
      <c r="C10" s="160" t="e">
        <f>'C завтраками| Bed and breakfast'!#REF!*0.85</f>
        <v>#REF!</v>
      </c>
      <c r="D10" s="160" t="e">
        <f>'C завтраками| Bed and breakfast'!#REF!*0.85</f>
        <v>#REF!</v>
      </c>
      <c r="E10" s="160" t="e">
        <f>'C завтраками| Bed and breakfast'!#REF!*0.85</f>
        <v>#REF!</v>
      </c>
      <c r="F10" s="160" t="e">
        <f>'C завтраками| Bed and breakfast'!#REF!*0.85</f>
        <v>#REF!</v>
      </c>
      <c r="G10" s="160">
        <f>'C завтраками| Bed and breakfast'!B10*0.85</f>
        <v>11645</v>
      </c>
      <c r="H10" s="160">
        <f>'C завтраками| Bed and breakfast'!D10*0.85</f>
        <v>11645</v>
      </c>
      <c r="I10" s="160">
        <f>'C завтраками| Bed and breakfast'!E10*0.85</f>
        <v>16235</v>
      </c>
      <c r="J10" s="160">
        <f>'C завтраками| Bed and breakfast'!F10*0.85</f>
        <v>16235</v>
      </c>
      <c r="K10" s="160">
        <f>'C завтраками| Bed and breakfast'!G10*0.85</f>
        <v>12665</v>
      </c>
      <c r="L10" s="160">
        <f>'C завтраками| Bed and breakfast'!H10*0.85</f>
        <v>12665</v>
      </c>
      <c r="M10" s="160">
        <f>'C завтраками| Bed and breakfast'!I10*0.85</f>
        <v>10625</v>
      </c>
      <c r="N10" s="160">
        <f>'C завтраками| Bed and breakfast'!J10*0.85</f>
        <v>10625</v>
      </c>
      <c r="O10" s="160">
        <f>'C завтраками| Bed and breakfast'!K10*0.85</f>
        <v>11645</v>
      </c>
      <c r="P10" s="160">
        <f>'C завтраками| Bed and breakfast'!N10*0.85</f>
        <v>9010</v>
      </c>
      <c r="Q10" s="160">
        <f>'C завтраками| Bed and breakfast'!O10*0.85</f>
        <v>10625</v>
      </c>
      <c r="R10" s="160">
        <f>'C завтраками| Bed and breakfast'!P10*0.85</f>
        <v>10625</v>
      </c>
      <c r="S10" s="160">
        <f>'C завтраками| Bed and breakfast'!Q10*0.85</f>
        <v>11645</v>
      </c>
      <c r="T10" s="160">
        <f>'C завтраками| Bed and breakfast'!S10*0.85</f>
        <v>9010</v>
      </c>
      <c r="U10" s="160">
        <f>'C завтраками| Bed and breakfast'!T10*0.85</f>
        <v>9010</v>
      </c>
      <c r="V10" s="160">
        <f>'C завтраками| Bed and breakfast'!U10*0.85</f>
        <v>9435</v>
      </c>
      <c r="W10" s="160">
        <f>'C завтраками| Bed and breakfast'!V10*0.85</f>
        <v>12410</v>
      </c>
      <c r="X10" s="160">
        <f>'C завтраками| Bed and breakfast'!W10*0.85</f>
        <v>10625</v>
      </c>
      <c r="Y10" s="160">
        <f>'C завтраками| Bed and breakfast'!X10*0.85</f>
        <v>11220</v>
      </c>
      <c r="Z10" s="160">
        <f>'C завтраками| Bed and breakfast'!Y10*0.85</f>
        <v>14450</v>
      </c>
      <c r="AA10" s="160">
        <f>'C завтраками| Bed and breakfast'!Z10*0.85</f>
        <v>11220</v>
      </c>
      <c r="AB10" s="160">
        <f>'C завтраками| Bed and breakfast'!AA10*0.85</f>
        <v>11220</v>
      </c>
      <c r="AC10" s="160">
        <f>'C завтраками| Bed and breakfast'!AB10*0.85</f>
        <v>11220</v>
      </c>
      <c r="AD10" s="160">
        <f>'C завтраками| Bed and breakfast'!AC10*0.85</f>
        <v>13430</v>
      </c>
      <c r="AE10" s="160">
        <f>'C завтраками| Bed and breakfast'!AD10*0.85</f>
        <v>12410</v>
      </c>
      <c r="AF10" s="160">
        <f>'C завтраками| Bed and breakfast'!AE10*0.85</f>
        <v>13430</v>
      </c>
      <c r="AG10" s="160">
        <f>'C завтраками| Bed and breakfast'!AF10*0.85</f>
        <v>12410</v>
      </c>
      <c r="AH10" s="160">
        <f>'C завтраками| Bed and breakfast'!AG10*0.85</f>
        <v>12410</v>
      </c>
      <c r="AI10" s="160">
        <f>'C завтраками| Bed and breakfast'!AH10*0.85</f>
        <v>11220</v>
      </c>
      <c r="AJ10" s="160">
        <f>'C завтраками| Bed and breakfast'!AI10*0.85</f>
        <v>12410</v>
      </c>
      <c r="AK10" s="160">
        <f>'C завтраками| Bed and breakfast'!AJ10*0.85</f>
        <v>13430</v>
      </c>
      <c r="AL10" s="160">
        <f>'C завтраками| Bed and breakfast'!AK10*0.85</f>
        <v>12410</v>
      </c>
      <c r="AM10" s="160">
        <f>'C завтраками| Bed and breakfast'!AL10*0.85</f>
        <v>13430</v>
      </c>
      <c r="AN10" s="160">
        <f>'C завтраками| Bed and breakfast'!AM10*0.85</f>
        <v>12410</v>
      </c>
      <c r="AO10" s="160">
        <f>'C завтраками| Bed and breakfast'!AN10*0.85</f>
        <v>13430</v>
      </c>
      <c r="AP10" s="160">
        <f>'C завтраками| Bed and breakfast'!AO10*0.85</f>
        <v>13430</v>
      </c>
      <c r="AQ10" s="160">
        <f>'C завтраками| Bed and breakfast'!AP10*0.85</f>
        <v>13430</v>
      </c>
      <c r="AR10" s="160">
        <f>'C завтраками| Bed and breakfast'!AQ10*0.85</f>
        <v>12410</v>
      </c>
      <c r="AS10" s="160">
        <f>'C завтраками| Bed and breakfast'!AR10*0.85</f>
        <v>13430</v>
      </c>
      <c r="AT10" s="160">
        <f>'C завтраками| Bed and breakfast'!AS10*0.85</f>
        <v>12410</v>
      </c>
      <c r="AU10" s="160">
        <f>'C завтраками| Bed and breakfast'!AT10*0.85</f>
        <v>13430</v>
      </c>
      <c r="AV10" s="160">
        <f>'C завтраками| Bed and breakfast'!AU10*0.85</f>
        <v>12410</v>
      </c>
      <c r="AW10" s="160">
        <f>'C завтраками| Bed and breakfast'!AV10*0.85</f>
        <v>13430</v>
      </c>
      <c r="AX10" s="160">
        <f>'C завтраками| Bed and breakfast'!AW10*0.85</f>
        <v>12410</v>
      </c>
      <c r="AY10" s="160">
        <f>'C завтраками| Bed and breakfast'!AX10*0.85</f>
        <v>13430</v>
      </c>
      <c r="AZ10" s="160">
        <f>'C завтраками| Bed and breakfast'!AY10*0.85</f>
        <v>12410</v>
      </c>
      <c r="BA10" s="160">
        <f>'C завтраками| Bed and breakfast'!AZ10*0.85</f>
        <v>13430</v>
      </c>
      <c r="BB10" s="160">
        <f>'C завтраками| Bed and breakfast'!BA10*0.85</f>
        <v>12410</v>
      </c>
    </row>
    <row r="11" spans="1:54" ht="10.7" customHeight="1" x14ac:dyDescent="0.2">
      <c r="A11" s="19">
        <v>2</v>
      </c>
      <c r="B11" s="160" t="e">
        <f>'C завтраками| Bed and breakfast'!#REF!*0.85</f>
        <v>#REF!</v>
      </c>
      <c r="C11" s="160" t="e">
        <f>'C завтраками| Bed and breakfast'!#REF!*0.85</f>
        <v>#REF!</v>
      </c>
      <c r="D11" s="160" t="e">
        <f>'C завтраками| Bed and breakfast'!#REF!*0.85</f>
        <v>#REF!</v>
      </c>
      <c r="E11" s="160" t="e">
        <f>'C завтраками| Bed and breakfast'!#REF!*0.85</f>
        <v>#REF!</v>
      </c>
      <c r="F11" s="160" t="e">
        <f>'C завтраками| Bed and breakfast'!#REF!*0.85</f>
        <v>#REF!</v>
      </c>
      <c r="G11" s="160">
        <f>'C завтраками| Bed and breakfast'!B11*0.85</f>
        <v>13175</v>
      </c>
      <c r="H11" s="160">
        <f>'C завтраками| Bed and breakfast'!D11*0.85</f>
        <v>13175</v>
      </c>
      <c r="I11" s="160">
        <f>'C завтраками| Bed and breakfast'!E11*0.85</f>
        <v>17765</v>
      </c>
      <c r="J11" s="160">
        <f>'C завтраками| Bed and breakfast'!F11*0.85</f>
        <v>17765</v>
      </c>
      <c r="K11" s="160">
        <f>'C завтраками| Bed and breakfast'!G11*0.85</f>
        <v>14195</v>
      </c>
      <c r="L11" s="160">
        <f>'C завтраками| Bed and breakfast'!H11*0.85</f>
        <v>14195</v>
      </c>
      <c r="M11" s="160">
        <f>'C завтраками| Bed and breakfast'!I11*0.85</f>
        <v>12155</v>
      </c>
      <c r="N11" s="160">
        <f>'C завтраками| Bed and breakfast'!J11*0.85</f>
        <v>12155</v>
      </c>
      <c r="O11" s="160">
        <f>'C завтраками| Bed and breakfast'!K11*0.85</f>
        <v>13175</v>
      </c>
      <c r="P11" s="160">
        <f>'C завтраками| Bed and breakfast'!N11*0.85</f>
        <v>10540</v>
      </c>
      <c r="Q11" s="160">
        <f>'C завтраками| Bed and breakfast'!O11*0.85</f>
        <v>12155</v>
      </c>
      <c r="R11" s="160">
        <f>'C завтраками| Bed and breakfast'!P11*0.85</f>
        <v>12155</v>
      </c>
      <c r="S11" s="160">
        <f>'C завтраками| Bed and breakfast'!Q11*0.85</f>
        <v>13175</v>
      </c>
      <c r="T11" s="160">
        <f>'C завтраками| Bed and breakfast'!S11*0.85</f>
        <v>10540</v>
      </c>
      <c r="U11" s="160">
        <f>'C завтраками| Bed and breakfast'!T11*0.85</f>
        <v>10540</v>
      </c>
      <c r="V11" s="160">
        <f>'C завтраками| Bed and breakfast'!U11*0.85</f>
        <v>10965</v>
      </c>
      <c r="W11" s="160">
        <f>'C завтраками| Bed and breakfast'!V11*0.85</f>
        <v>13940</v>
      </c>
      <c r="X11" s="160">
        <f>'C завтраками| Bed and breakfast'!W11*0.85</f>
        <v>12155</v>
      </c>
      <c r="Y11" s="160">
        <f>'C завтраками| Bed and breakfast'!X11*0.85</f>
        <v>12750</v>
      </c>
      <c r="Z11" s="160">
        <f>'C завтраками| Bed and breakfast'!Y11*0.85</f>
        <v>15980</v>
      </c>
      <c r="AA11" s="160">
        <f>'C завтраками| Bed and breakfast'!Z11*0.85</f>
        <v>12750</v>
      </c>
      <c r="AB11" s="160">
        <f>'C завтраками| Bed and breakfast'!AA11*0.85</f>
        <v>12750</v>
      </c>
      <c r="AC11" s="160">
        <f>'C завтраками| Bed and breakfast'!AB11*0.85</f>
        <v>12750</v>
      </c>
      <c r="AD11" s="160">
        <f>'C завтраками| Bed and breakfast'!AC11*0.85</f>
        <v>14960</v>
      </c>
      <c r="AE11" s="160">
        <f>'C завтраками| Bed and breakfast'!AD11*0.85</f>
        <v>13940</v>
      </c>
      <c r="AF11" s="160">
        <f>'C завтраками| Bed and breakfast'!AE11*0.85</f>
        <v>14960</v>
      </c>
      <c r="AG11" s="160">
        <f>'C завтраками| Bed and breakfast'!AF11*0.85</f>
        <v>13940</v>
      </c>
      <c r="AH11" s="160">
        <f>'C завтраками| Bed and breakfast'!AG11*0.85</f>
        <v>13940</v>
      </c>
      <c r="AI11" s="160">
        <f>'C завтраками| Bed and breakfast'!AH11*0.85</f>
        <v>12750</v>
      </c>
      <c r="AJ11" s="160">
        <f>'C завтраками| Bed and breakfast'!AI11*0.85</f>
        <v>13940</v>
      </c>
      <c r="AK11" s="160">
        <f>'C завтраками| Bed and breakfast'!AJ11*0.85</f>
        <v>14960</v>
      </c>
      <c r="AL11" s="160">
        <f>'C завтраками| Bed and breakfast'!AK11*0.85</f>
        <v>13940</v>
      </c>
      <c r="AM11" s="160">
        <f>'C завтраками| Bed and breakfast'!AL11*0.85</f>
        <v>14960</v>
      </c>
      <c r="AN11" s="160">
        <f>'C завтраками| Bed and breakfast'!AM11*0.85</f>
        <v>13940</v>
      </c>
      <c r="AO11" s="160">
        <f>'C завтраками| Bed and breakfast'!AN11*0.85</f>
        <v>14960</v>
      </c>
      <c r="AP11" s="160">
        <f>'C завтраками| Bed and breakfast'!AO11*0.85</f>
        <v>14960</v>
      </c>
      <c r="AQ11" s="160">
        <f>'C завтраками| Bed and breakfast'!AP11*0.85</f>
        <v>14960</v>
      </c>
      <c r="AR11" s="160">
        <f>'C завтраками| Bed and breakfast'!AQ11*0.85</f>
        <v>13940</v>
      </c>
      <c r="AS11" s="160">
        <f>'C завтраками| Bed and breakfast'!AR11*0.85</f>
        <v>14960</v>
      </c>
      <c r="AT11" s="160">
        <f>'C завтраками| Bed and breakfast'!AS11*0.85</f>
        <v>13940</v>
      </c>
      <c r="AU11" s="160">
        <f>'C завтраками| Bed and breakfast'!AT11*0.85</f>
        <v>14960</v>
      </c>
      <c r="AV11" s="160">
        <f>'C завтраками| Bed and breakfast'!AU11*0.85</f>
        <v>13940</v>
      </c>
      <c r="AW11" s="160">
        <f>'C завтраками| Bed and breakfast'!AV11*0.85</f>
        <v>14960</v>
      </c>
      <c r="AX11" s="160">
        <f>'C завтраками| Bed and breakfast'!AW11*0.85</f>
        <v>13940</v>
      </c>
      <c r="AY11" s="160">
        <f>'C завтраками| Bed and breakfast'!AX11*0.85</f>
        <v>14960</v>
      </c>
      <c r="AZ11" s="160">
        <f>'C завтраками| Bed and breakfast'!AY11*0.85</f>
        <v>13940</v>
      </c>
      <c r="BA11" s="160">
        <f>'C завтраками| Bed and breakfast'!AZ11*0.85</f>
        <v>14960</v>
      </c>
      <c r="BB11" s="160">
        <f>'C завтраками| Bed and breakfast'!BA11*0.85</f>
        <v>13940</v>
      </c>
    </row>
    <row r="12" spans="1:54" ht="10.7" customHeight="1" x14ac:dyDescent="0.2">
      <c r="A12" s="17"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row>
    <row r="13" spans="1:54" ht="10.7" customHeight="1" x14ac:dyDescent="0.2">
      <c r="A13" s="19">
        <v>1</v>
      </c>
      <c r="B13" s="160" t="e">
        <f>'C завтраками| Bed and breakfast'!#REF!*0.85</f>
        <v>#REF!</v>
      </c>
      <c r="C13" s="160" t="e">
        <f>'C завтраками| Bed and breakfast'!#REF!*0.85</f>
        <v>#REF!</v>
      </c>
      <c r="D13" s="160" t="e">
        <f>'C завтраками| Bed and breakfast'!#REF!*0.85</f>
        <v>#REF!</v>
      </c>
      <c r="E13" s="160" t="e">
        <f>'C завтраками| Bed and breakfast'!#REF!*0.85</f>
        <v>#REF!</v>
      </c>
      <c r="F13" s="160" t="e">
        <f>'C завтраками| Bed and breakfast'!#REF!*0.85</f>
        <v>#REF!</v>
      </c>
      <c r="G13" s="160">
        <f>'C завтраками| Bed and breakfast'!B13*0.85</f>
        <v>12495</v>
      </c>
      <c r="H13" s="160">
        <f>'C завтраками| Bed and breakfast'!D13*0.85</f>
        <v>12495</v>
      </c>
      <c r="I13" s="160">
        <f>'C завтраками| Bed and breakfast'!E13*0.85</f>
        <v>17085</v>
      </c>
      <c r="J13" s="160">
        <f>'C завтраками| Bed and breakfast'!F13*0.85</f>
        <v>17085</v>
      </c>
      <c r="K13" s="160">
        <f>'C завтраками| Bed and breakfast'!G13*0.85</f>
        <v>13515</v>
      </c>
      <c r="L13" s="160">
        <f>'C завтраками| Bed and breakfast'!H13*0.85</f>
        <v>13515</v>
      </c>
      <c r="M13" s="160">
        <f>'C завтраками| Bed and breakfast'!I13*0.85</f>
        <v>11475</v>
      </c>
      <c r="N13" s="160">
        <f>'C завтраками| Bed and breakfast'!J13*0.85</f>
        <v>11475</v>
      </c>
      <c r="O13" s="160">
        <f>'C завтраками| Bed and breakfast'!K13*0.85</f>
        <v>12495</v>
      </c>
      <c r="P13" s="160">
        <f>'C завтраками| Bed and breakfast'!N13*0.85</f>
        <v>9860</v>
      </c>
      <c r="Q13" s="160">
        <f>'C завтраками| Bed and breakfast'!O13*0.85</f>
        <v>11475</v>
      </c>
      <c r="R13" s="160">
        <f>'C завтраками| Bed and breakfast'!P13*0.85</f>
        <v>11475</v>
      </c>
      <c r="S13" s="160">
        <f>'C завтраками| Bed and breakfast'!Q13*0.85</f>
        <v>12495</v>
      </c>
      <c r="T13" s="160">
        <f>'C завтраками| Bed and breakfast'!S13*0.85</f>
        <v>9860</v>
      </c>
      <c r="U13" s="160">
        <f>'C завтраками| Bed and breakfast'!T13*0.85</f>
        <v>9860</v>
      </c>
      <c r="V13" s="160">
        <f>'C завтраками| Bed and breakfast'!U13*0.85</f>
        <v>10285</v>
      </c>
      <c r="W13" s="160">
        <f>'C завтраками| Bed and breakfast'!V13*0.85</f>
        <v>13260</v>
      </c>
      <c r="X13" s="160">
        <f>'C завтраками| Bed and breakfast'!W13*0.85</f>
        <v>11475</v>
      </c>
      <c r="Y13" s="160">
        <f>'C завтраками| Bed and breakfast'!X13*0.85</f>
        <v>12070</v>
      </c>
      <c r="Z13" s="160">
        <f>'C завтраками| Bed and breakfast'!Y13*0.85</f>
        <v>15300</v>
      </c>
      <c r="AA13" s="160">
        <f>'C завтраками| Bed and breakfast'!Z13*0.85</f>
        <v>12070</v>
      </c>
      <c r="AB13" s="160">
        <f>'C завтраками| Bed and breakfast'!AA13*0.85</f>
        <v>12070</v>
      </c>
      <c r="AC13" s="160">
        <f>'C завтраками| Bed and breakfast'!AB13*0.85</f>
        <v>12070</v>
      </c>
      <c r="AD13" s="160">
        <f>'C завтраками| Bed and breakfast'!AC13*0.85</f>
        <v>14280</v>
      </c>
      <c r="AE13" s="160">
        <f>'C завтраками| Bed and breakfast'!AD13*0.85</f>
        <v>13260</v>
      </c>
      <c r="AF13" s="160">
        <f>'C завтраками| Bed and breakfast'!AE13*0.85</f>
        <v>14280</v>
      </c>
      <c r="AG13" s="160">
        <f>'C завтраками| Bed and breakfast'!AF13*0.85</f>
        <v>13260</v>
      </c>
      <c r="AH13" s="160">
        <f>'C завтраками| Bed and breakfast'!AG13*0.85</f>
        <v>13260</v>
      </c>
      <c r="AI13" s="160">
        <f>'C завтраками| Bed and breakfast'!AH13*0.85</f>
        <v>12070</v>
      </c>
      <c r="AJ13" s="160">
        <f>'C завтраками| Bed and breakfast'!AI13*0.85</f>
        <v>13260</v>
      </c>
      <c r="AK13" s="160">
        <f>'C завтраками| Bed and breakfast'!AJ13*0.85</f>
        <v>14280</v>
      </c>
      <c r="AL13" s="160">
        <f>'C завтраками| Bed and breakfast'!AK13*0.85</f>
        <v>13260</v>
      </c>
      <c r="AM13" s="160">
        <f>'C завтраками| Bed and breakfast'!AL13*0.85</f>
        <v>14280</v>
      </c>
      <c r="AN13" s="160">
        <f>'C завтраками| Bed and breakfast'!AM13*0.85</f>
        <v>13260</v>
      </c>
      <c r="AO13" s="160">
        <f>'C завтраками| Bed and breakfast'!AN13*0.85</f>
        <v>14280</v>
      </c>
      <c r="AP13" s="160">
        <f>'C завтраками| Bed and breakfast'!AO13*0.85</f>
        <v>14280</v>
      </c>
      <c r="AQ13" s="160">
        <f>'C завтраками| Bed and breakfast'!AP13*0.85</f>
        <v>14280</v>
      </c>
      <c r="AR13" s="160">
        <f>'C завтраками| Bed and breakfast'!AQ13*0.85</f>
        <v>13260</v>
      </c>
      <c r="AS13" s="160">
        <f>'C завтраками| Bed and breakfast'!AR13*0.85</f>
        <v>14280</v>
      </c>
      <c r="AT13" s="160">
        <f>'C завтраками| Bed and breakfast'!AS13*0.85</f>
        <v>13260</v>
      </c>
      <c r="AU13" s="160">
        <f>'C завтраками| Bed and breakfast'!AT13*0.85</f>
        <v>14280</v>
      </c>
      <c r="AV13" s="160">
        <f>'C завтраками| Bed and breakfast'!AU13*0.85</f>
        <v>13260</v>
      </c>
      <c r="AW13" s="160">
        <f>'C завтраками| Bed and breakfast'!AV13*0.85</f>
        <v>14280</v>
      </c>
      <c r="AX13" s="160">
        <f>'C завтраками| Bed and breakfast'!AW13*0.85</f>
        <v>13260</v>
      </c>
      <c r="AY13" s="160">
        <f>'C завтраками| Bed and breakfast'!AX13*0.85</f>
        <v>14280</v>
      </c>
      <c r="AZ13" s="160">
        <f>'C завтраками| Bed and breakfast'!AY13*0.85</f>
        <v>13260</v>
      </c>
      <c r="BA13" s="160">
        <f>'C завтраками| Bed and breakfast'!AZ13*0.85</f>
        <v>14280</v>
      </c>
      <c r="BB13" s="160">
        <f>'C завтраками| Bed and breakfast'!BA13*0.85</f>
        <v>13260</v>
      </c>
    </row>
    <row r="14" spans="1:54" ht="10.7" customHeight="1" x14ac:dyDescent="0.2">
      <c r="A14" s="19">
        <v>2</v>
      </c>
      <c r="B14" s="160" t="e">
        <f>'C завтраками| Bed and breakfast'!#REF!*0.85</f>
        <v>#REF!</v>
      </c>
      <c r="C14" s="160" t="e">
        <f>'C завтраками| Bed and breakfast'!#REF!*0.85</f>
        <v>#REF!</v>
      </c>
      <c r="D14" s="160" t="e">
        <f>'C завтраками| Bed and breakfast'!#REF!*0.85</f>
        <v>#REF!</v>
      </c>
      <c r="E14" s="160" t="e">
        <f>'C завтраками| Bed and breakfast'!#REF!*0.85</f>
        <v>#REF!</v>
      </c>
      <c r="F14" s="160" t="e">
        <f>'C завтраками| Bed and breakfast'!#REF!*0.85</f>
        <v>#REF!</v>
      </c>
      <c r="G14" s="160">
        <f>'C завтраками| Bed and breakfast'!B14*0.85</f>
        <v>14025</v>
      </c>
      <c r="H14" s="160">
        <f>'C завтраками| Bed and breakfast'!D14*0.85</f>
        <v>14025</v>
      </c>
      <c r="I14" s="160">
        <f>'C завтраками| Bed and breakfast'!E14*0.85</f>
        <v>18615</v>
      </c>
      <c r="J14" s="160">
        <f>'C завтраками| Bed and breakfast'!F14*0.85</f>
        <v>18615</v>
      </c>
      <c r="K14" s="160">
        <f>'C завтраками| Bed and breakfast'!G14*0.85</f>
        <v>15045</v>
      </c>
      <c r="L14" s="160">
        <f>'C завтраками| Bed and breakfast'!H14*0.85</f>
        <v>15045</v>
      </c>
      <c r="M14" s="160">
        <f>'C завтраками| Bed and breakfast'!I14*0.85</f>
        <v>13005</v>
      </c>
      <c r="N14" s="160">
        <f>'C завтраками| Bed and breakfast'!J14*0.85</f>
        <v>13005</v>
      </c>
      <c r="O14" s="160">
        <f>'C завтраками| Bed and breakfast'!K14*0.85</f>
        <v>14025</v>
      </c>
      <c r="P14" s="160">
        <f>'C завтраками| Bed and breakfast'!N14*0.85</f>
        <v>11390</v>
      </c>
      <c r="Q14" s="160">
        <f>'C завтраками| Bed and breakfast'!O14*0.85</f>
        <v>13005</v>
      </c>
      <c r="R14" s="160">
        <f>'C завтраками| Bed and breakfast'!P14*0.85</f>
        <v>13005</v>
      </c>
      <c r="S14" s="160">
        <f>'C завтраками| Bed and breakfast'!Q14*0.85</f>
        <v>14025</v>
      </c>
      <c r="T14" s="160">
        <f>'C завтраками| Bed and breakfast'!S14*0.85</f>
        <v>11390</v>
      </c>
      <c r="U14" s="160">
        <f>'C завтраками| Bed and breakfast'!T14*0.85</f>
        <v>11390</v>
      </c>
      <c r="V14" s="160">
        <f>'C завтраками| Bed and breakfast'!U14*0.85</f>
        <v>11815</v>
      </c>
      <c r="W14" s="160">
        <f>'C завтраками| Bed and breakfast'!V14*0.85</f>
        <v>14790</v>
      </c>
      <c r="X14" s="160">
        <f>'C завтраками| Bed and breakfast'!W14*0.85</f>
        <v>13005</v>
      </c>
      <c r="Y14" s="160">
        <f>'C завтраками| Bed and breakfast'!X14*0.85</f>
        <v>13600</v>
      </c>
      <c r="Z14" s="160">
        <f>'C завтраками| Bed and breakfast'!Y14*0.85</f>
        <v>16830</v>
      </c>
      <c r="AA14" s="160">
        <f>'C завтраками| Bed and breakfast'!Z14*0.85</f>
        <v>13600</v>
      </c>
      <c r="AB14" s="160">
        <f>'C завтраками| Bed and breakfast'!AA14*0.85</f>
        <v>13600</v>
      </c>
      <c r="AC14" s="160">
        <f>'C завтраками| Bed and breakfast'!AB14*0.85</f>
        <v>13600</v>
      </c>
      <c r="AD14" s="160">
        <f>'C завтраками| Bed and breakfast'!AC14*0.85</f>
        <v>15810</v>
      </c>
      <c r="AE14" s="160">
        <f>'C завтраками| Bed and breakfast'!AD14*0.85</f>
        <v>14790</v>
      </c>
      <c r="AF14" s="160">
        <f>'C завтраками| Bed and breakfast'!AE14*0.85</f>
        <v>15810</v>
      </c>
      <c r="AG14" s="160">
        <f>'C завтраками| Bed and breakfast'!AF14*0.85</f>
        <v>14790</v>
      </c>
      <c r="AH14" s="160">
        <f>'C завтраками| Bed and breakfast'!AG14*0.85</f>
        <v>14790</v>
      </c>
      <c r="AI14" s="160">
        <f>'C завтраками| Bed and breakfast'!AH14*0.85</f>
        <v>13600</v>
      </c>
      <c r="AJ14" s="160">
        <f>'C завтраками| Bed and breakfast'!AI14*0.85</f>
        <v>14790</v>
      </c>
      <c r="AK14" s="160">
        <f>'C завтраками| Bed and breakfast'!AJ14*0.85</f>
        <v>15810</v>
      </c>
      <c r="AL14" s="160">
        <f>'C завтраками| Bed and breakfast'!AK14*0.85</f>
        <v>14790</v>
      </c>
      <c r="AM14" s="160">
        <f>'C завтраками| Bed and breakfast'!AL14*0.85</f>
        <v>15810</v>
      </c>
      <c r="AN14" s="160">
        <f>'C завтраками| Bed and breakfast'!AM14*0.85</f>
        <v>14790</v>
      </c>
      <c r="AO14" s="160">
        <f>'C завтраками| Bed and breakfast'!AN14*0.85</f>
        <v>15810</v>
      </c>
      <c r="AP14" s="160">
        <f>'C завтраками| Bed and breakfast'!AO14*0.85</f>
        <v>15810</v>
      </c>
      <c r="AQ14" s="160">
        <f>'C завтраками| Bed and breakfast'!AP14*0.85</f>
        <v>15810</v>
      </c>
      <c r="AR14" s="160">
        <f>'C завтраками| Bed and breakfast'!AQ14*0.85</f>
        <v>14790</v>
      </c>
      <c r="AS14" s="160">
        <f>'C завтраками| Bed and breakfast'!AR14*0.85</f>
        <v>15810</v>
      </c>
      <c r="AT14" s="160">
        <f>'C завтраками| Bed and breakfast'!AS14*0.85</f>
        <v>14790</v>
      </c>
      <c r="AU14" s="160">
        <f>'C завтраками| Bed and breakfast'!AT14*0.85</f>
        <v>15810</v>
      </c>
      <c r="AV14" s="160">
        <f>'C завтраками| Bed and breakfast'!AU14*0.85</f>
        <v>14790</v>
      </c>
      <c r="AW14" s="160">
        <f>'C завтраками| Bed and breakfast'!AV14*0.85</f>
        <v>15810</v>
      </c>
      <c r="AX14" s="160">
        <f>'C завтраками| Bed and breakfast'!AW14*0.85</f>
        <v>14790</v>
      </c>
      <c r="AY14" s="160">
        <f>'C завтраками| Bed and breakfast'!AX14*0.85</f>
        <v>15810</v>
      </c>
      <c r="AZ14" s="160">
        <f>'C завтраками| Bed and breakfast'!AY14*0.85</f>
        <v>14790</v>
      </c>
      <c r="BA14" s="160">
        <f>'C завтраками| Bed and breakfast'!AZ14*0.85</f>
        <v>15810</v>
      </c>
      <c r="BB14" s="160">
        <f>'C завтраками| Bed and breakfast'!BA14*0.85</f>
        <v>14790</v>
      </c>
    </row>
    <row r="15" spans="1:54" ht="10.7" customHeight="1" x14ac:dyDescent="0.2">
      <c r="A15" s="17" t="s">
        <v>4</v>
      </c>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row>
    <row r="16" spans="1:54" ht="10.7" customHeight="1" x14ac:dyDescent="0.2">
      <c r="A16" s="19">
        <v>1</v>
      </c>
      <c r="B16" s="160" t="e">
        <f>'C завтраками| Bed and breakfast'!#REF!*0.85</f>
        <v>#REF!</v>
      </c>
      <c r="C16" s="160" t="e">
        <f>'C завтраками| Bed and breakfast'!#REF!*0.85</f>
        <v>#REF!</v>
      </c>
      <c r="D16" s="160" t="e">
        <f>'C завтраками| Bed and breakfast'!#REF!*0.85</f>
        <v>#REF!</v>
      </c>
      <c r="E16" s="160" t="e">
        <f>'C завтраками| Bed and breakfast'!#REF!*0.85</f>
        <v>#REF!</v>
      </c>
      <c r="F16" s="160" t="e">
        <f>'C завтраками| Bed and breakfast'!#REF!*0.85</f>
        <v>#REF!</v>
      </c>
      <c r="G16" s="160">
        <f>'C завтраками| Bed and breakfast'!B16*0.85</f>
        <v>13345</v>
      </c>
      <c r="H16" s="160">
        <f>'C завтраками| Bed and breakfast'!D16*0.85</f>
        <v>13345</v>
      </c>
      <c r="I16" s="160">
        <f>'C завтраками| Bed and breakfast'!E16*0.85</f>
        <v>17935</v>
      </c>
      <c r="J16" s="160">
        <f>'C завтраками| Bed and breakfast'!F16*0.85</f>
        <v>17935</v>
      </c>
      <c r="K16" s="160">
        <f>'C завтраками| Bed and breakfast'!G16*0.85</f>
        <v>14365</v>
      </c>
      <c r="L16" s="160">
        <f>'C завтраками| Bed and breakfast'!H16*0.85</f>
        <v>14365</v>
      </c>
      <c r="M16" s="160">
        <f>'C завтраками| Bed and breakfast'!I16*0.85</f>
        <v>12325</v>
      </c>
      <c r="N16" s="160">
        <f>'C завтраками| Bed and breakfast'!J16*0.85</f>
        <v>12325</v>
      </c>
      <c r="O16" s="160">
        <f>'C завтраками| Bed and breakfast'!K16*0.85</f>
        <v>13345</v>
      </c>
      <c r="P16" s="160">
        <f>'C завтраками| Bed and breakfast'!N16*0.85</f>
        <v>10710</v>
      </c>
      <c r="Q16" s="160">
        <f>'C завтраками| Bed and breakfast'!O16*0.85</f>
        <v>12325</v>
      </c>
      <c r="R16" s="160">
        <f>'C завтраками| Bed and breakfast'!P16*0.85</f>
        <v>12325</v>
      </c>
      <c r="S16" s="160">
        <f>'C завтраками| Bed and breakfast'!Q16*0.85</f>
        <v>13345</v>
      </c>
      <c r="T16" s="160">
        <f>'C завтраками| Bed and breakfast'!S16*0.85</f>
        <v>10710</v>
      </c>
      <c r="U16" s="160">
        <f>'C завтраками| Bed and breakfast'!T16*0.85</f>
        <v>10710</v>
      </c>
      <c r="V16" s="160">
        <f>'C завтраками| Bed and breakfast'!U16*0.85</f>
        <v>11135</v>
      </c>
      <c r="W16" s="160">
        <f>'C завтраками| Bed and breakfast'!V16*0.85</f>
        <v>14110</v>
      </c>
      <c r="X16" s="160">
        <f>'C завтраками| Bed and breakfast'!W16*0.85</f>
        <v>12325</v>
      </c>
      <c r="Y16" s="160">
        <f>'C завтраками| Bed and breakfast'!X16*0.85</f>
        <v>12920</v>
      </c>
      <c r="Z16" s="160">
        <f>'C завтраками| Bed and breakfast'!Y16*0.85</f>
        <v>16150</v>
      </c>
      <c r="AA16" s="160">
        <f>'C завтраками| Bed and breakfast'!Z16*0.85</f>
        <v>12920</v>
      </c>
      <c r="AB16" s="160">
        <f>'C завтраками| Bed and breakfast'!AA16*0.85</f>
        <v>12920</v>
      </c>
      <c r="AC16" s="160">
        <f>'C завтраками| Bed and breakfast'!AB16*0.85</f>
        <v>12920</v>
      </c>
      <c r="AD16" s="160">
        <f>'C завтраками| Bed and breakfast'!AC16*0.85</f>
        <v>15130</v>
      </c>
      <c r="AE16" s="160">
        <f>'C завтраками| Bed and breakfast'!AD16*0.85</f>
        <v>14110</v>
      </c>
      <c r="AF16" s="160">
        <f>'C завтраками| Bed and breakfast'!AE16*0.85</f>
        <v>15130</v>
      </c>
      <c r="AG16" s="160">
        <f>'C завтраками| Bed and breakfast'!AF16*0.85</f>
        <v>14110</v>
      </c>
      <c r="AH16" s="160">
        <f>'C завтраками| Bed and breakfast'!AG16*0.85</f>
        <v>14110</v>
      </c>
      <c r="AI16" s="160">
        <f>'C завтраками| Bed and breakfast'!AH16*0.85</f>
        <v>12920</v>
      </c>
      <c r="AJ16" s="160">
        <f>'C завтраками| Bed and breakfast'!AI16*0.85</f>
        <v>14110</v>
      </c>
      <c r="AK16" s="160">
        <f>'C завтраками| Bed and breakfast'!AJ16*0.85</f>
        <v>15130</v>
      </c>
      <c r="AL16" s="160">
        <f>'C завтраками| Bed and breakfast'!AK16*0.85</f>
        <v>14110</v>
      </c>
      <c r="AM16" s="160">
        <f>'C завтраками| Bed and breakfast'!AL16*0.85</f>
        <v>15130</v>
      </c>
      <c r="AN16" s="160">
        <f>'C завтраками| Bed and breakfast'!AM16*0.85</f>
        <v>14110</v>
      </c>
      <c r="AO16" s="160">
        <f>'C завтраками| Bed and breakfast'!AN16*0.85</f>
        <v>15130</v>
      </c>
      <c r="AP16" s="160">
        <f>'C завтраками| Bed and breakfast'!AO16*0.85</f>
        <v>15130</v>
      </c>
      <c r="AQ16" s="160">
        <f>'C завтраками| Bed and breakfast'!AP16*0.85</f>
        <v>15130</v>
      </c>
      <c r="AR16" s="160">
        <f>'C завтраками| Bed and breakfast'!AQ16*0.85</f>
        <v>14110</v>
      </c>
      <c r="AS16" s="160">
        <f>'C завтраками| Bed and breakfast'!AR16*0.85</f>
        <v>15130</v>
      </c>
      <c r="AT16" s="160">
        <f>'C завтраками| Bed and breakfast'!AS16*0.85</f>
        <v>14110</v>
      </c>
      <c r="AU16" s="160">
        <f>'C завтраками| Bed and breakfast'!AT16*0.85</f>
        <v>15130</v>
      </c>
      <c r="AV16" s="160">
        <f>'C завтраками| Bed and breakfast'!AU16*0.85</f>
        <v>14110</v>
      </c>
      <c r="AW16" s="160">
        <f>'C завтраками| Bed and breakfast'!AV16*0.85</f>
        <v>15130</v>
      </c>
      <c r="AX16" s="160">
        <f>'C завтраками| Bed and breakfast'!AW16*0.85</f>
        <v>14110</v>
      </c>
      <c r="AY16" s="160">
        <f>'C завтраками| Bed and breakfast'!AX16*0.85</f>
        <v>15130</v>
      </c>
      <c r="AZ16" s="160">
        <f>'C завтраками| Bed and breakfast'!AY16*0.85</f>
        <v>14110</v>
      </c>
      <c r="BA16" s="160">
        <f>'C завтраками| Bed and breakfast'!AZ16*0.85</f>
        <v>15130</v>
      </c>
      <c r="BB16" s="160">
        <f>'C завтраками| Bed and breakfast'!BA16*0.85</f>
        <v>14110</v>
      </c>
    </row>
    <row r="17" spans="1:54" ht="10.7" customHeight="1" x14ac:dyDescent="0.2">
      <c r="A17" s="19">
        <v>2</v>
      </c>
      <c r="B17" s="160" t="e">
        <f>'C завтраками| Bed and breakfast'!#REF!*0.85</f>
        <v>#REF!</v>
      </c>
      <c r="C17" s="160" t="e">
        <f>'C завтраками| Bed and breakfast'!#REF!*0.85</f>
        <v>#REF!</v>
      </c>
      <c r="D17" s="160" t="e">
        <f>'C завтраками| Bed and breakfast'!#REF!*0.85</f>
        <v>#REF!</v>
      </c>
      <c r="E17" s="160" t="e">
        <f>'C завтраками| Bed and breakfast'!#REF!*0.85</f>
        <v>#REF!</v>
      </c>
      <c r="F17" s="160" t="e">
        <f>'C завтраками| Bed and breakfast'!#REF!*0.85</f>
        <v>#REF!</v>
      </c>
      <c r="G17" s="160">
        <f>'C завтраками| Bed and breakfast'!B17*0.85</f>
        <v>14875</v>
      </c>
      <c r="H17" s="160">
        <f>'C завтраками| Bed and breakfast'!D17*0.85</f>
        <v>14875</v>
      </c>
      <c r="I17" s="160">
        <f>'C завтраками| Bed and breakfast'!E17*0.85</f>
        <v>19465</v>
      </c>
      <c r="J17" s="160">
        <f>'C завтраками| Bed and breakfast'!F17*0.85</f>
        <v>19465</v>
      </c>
      <c r="K17" s="160">
        <f>'C завтраками| Bed and breakfast'!G17*0.85</f>
        <v>15895</v>
      </c>
      <c r="L17" s="160">
        <f>'C завтраками| Bed and breakfast'!H17*0.85</f>
        <v>15895</v>
      </c>
      <c r="M17" s="160">
        <f>'C завтраками| Bed and breakfast'!I17*0.85</f>
        <v>13855</v>
      </c>
      <c r="N17" s="160">
        <f>'C завтраками| Bed and breakfast'!J17*0.85</f>
        <v>13855</v>
      </c>
      <c r="O17" s="160">
        <f>'C завтраками| Bed and breakfast'!K17*0.85</f>
        <v>14875</v>
      </c>
      <c r="P17" s="160">
        <f>'C завтраками| Bed and breakfast'!N17*0.85</f>
        <v>12240</v>
      </c>
      <c r="Q17" s="160">
        <f>'C завтраками| Bed and breakfast'!O17*0.85</f>
        <v>13855</v>
      </c>
      <c r="R17" s="160">
        <f>'C завтраками| Bed and breakfast'!P17*0.85</f>
        <v>13855</v>
      </c>
      <c r="S17" s="160">
        <f>'C завтраками| Bed and breakfast'!Q17*0.85</f>
        <v>14875</v>
      </c>
      <c r="T17" s="160">
        <f>'C завтраками| Bed and breakfast'!S17*0.85</f>
        <v>12240</v>
      </c>
      <c r="U17" s="160">
        <f>'C завтраками| Bed and breakfast'!T17*0.85</f>
        <v>12240</v>
      </c>
      <c r="V17" s="160">
        <f>'C завтраками| Bed and breakfast'!U17*0.85</f>
        <v>12665</v>
      </c>
      <c r="W17" s="160">
        <f>'C завтраками| Bed and breakfast'!V17*0.85</f>
        <v>15640</v>
      </c>
      <c r="X17" s="160">
        <f>'C завтраками| Bed and breakfast'!W17*0.85</f>
        <v>13855</v>
      </c>
      <c r="Y17" s="160">
        <f>'C завтраками| Bed and breakfast'!X17*0.85</f>
        <v>14450</v>
      </c>
      <c r="Z17" s="160">
        <f>'C завтраками| Bed and breakfast'!Y17*0.85</f>
        <v>17680</v>
      </c>
      <c r="AA17" s="160">
        <f>'C завтраками| Bed and breakfast'!Z17*0.85</f>
        <v>14450</v>
      </c>
      <c r="AB17" s="160">
        <f>'C завтраками| Bed and breakfast'!AA17*0.85</f>
        <v>14450</v>
      </c>
      <c r="AC17" s="160">
        <f>'C завтраками| Bed and breakfast'!AB17*0.85</f>
        <v>14450</v>
      </c>
      <c r="AD17" s="160">
        <f>'C завтраками| Bed and breakfast'!AC17*0.85</f>
        <v>16660</v>
      </c>
      <c r="AE17" s="160">
        <f>'C завтраками| Bed and breakfast'!AD17*0.85</f>
        <v>15640</v>
      </c>
      <c r="AF17" s="160">
        <f>'C завтраками| Bed and breakfast'!AE17*0.85</f>
        <v>16660</v>
      </c>
      <c r="AG17" s="160">
        <f>'C завтраками| Bed and breakfast'!AF17*0.85</f>
        <v>15640</v>
      </c>
      <c r="AH17" s="160">
        <f>'C завтраками| Bed and breakfast'!AG17*0.85</f>
        <v>15640</v>
      </c>
      <c r="AI17" s="160">
        <f>'C завтраками| Bed and breakfast'!AH17*0.85</f>
        <v>14450</v>
      </c>
      <c r="AJ17" s="160">
        <f>'C завтраками| Bed and breakfast'!AI17*0.85</f>
        <v>15640</v>
      </c>
      <c r="AK17" s="160">
        <f>'C завтраками| Bed and breakfast'!AJ17*0.85</f>
        <v>16660</v>
      </c>
      <c r="AL17" s="160">
        <f>'C завтраками| Bed and breakfast'!AK17*0.85</f>
        <v>15640</v>
      </c>
      <c r="AM17" s="160">
        <f>'C завтраками| Bed and breakfast'!AL17*0.85</f>
        <v>16660</v>
      </c>
      <c r="AN17" s="160">
        <f>'C завтраками| Bed and breakfast'!AM17*0.85</f>
        <v>15640</v>
      </c>
      <c r="AO17" s="160">
        <f>'C завтраками| Bed and breakfast'!AN17*0.85</f>
        <v>16660</v>
      </c>
      <c r="AP17" s="160">
        <f>'C завтраками| Bed and breakfast'!AO17*0.85</f>
        <v>16660</v>
      </c>
      <c r="AQ17" s="160">
        <f>'C завтраками| Bed and breakfast'!AP17*0.85</f>
        <v>16660</v>
      </c>
      <c r="AR17" s="160">
        <f>'C завтраками| Bed and breakfast'!AQ17*0.85</f>
        <v>15640</v>
      </c>
      <c r="AS17" s="160">
        <f>'C завтраками| Bed and breakfast'!AR17*0.85</f>
        <v>16660</v>
      </c>
      <c r="AT17" s="160">
        <f>'C завтраками| Bed and breakfast'!AS17*0.85</f>
        <v>15640</v>
      </c>
      <c r="AU17" s="160">
        <f>'C завтраками| Bed and breakfast'!AT17*0.85</f>
        <v>16660</v>
      </c>
      <c r="AV17" s="160">
        <f>'C завтраками| Bed and breakfast'!AU17*0.85</f>
        <v>15640</v>
      </c>
      <c r="AW17" s="160">
        <f>'C завтраками| Bed and breakfast'!AV17*0.85</f>
        <v>16660</v>
      </c>
      <c r="AX17" s="160">
        <f>'C завтраками| Bed and breakfast'!AW17*0.85</f>
        <v>15640</v>
      </c>
      <c r="AY17" s="160">
        <f>'C завтраками| Bed and breakfast'!AX17*0.85</f>
        <v>16660</v>
      </c>
      <c r="AZ17" s="160">
        <f>'C завтраками| Bed and breakfast'!AY17*0.85</f>
        <v>15640</v>
      </c>
      <c r="BA17" s="160">
        <f>'C завтраками| Bed and breakfast'!AZ17*0.85</f>
        <v>16660</v>
      </c>
      <c r="BB17" s="160">
        <f>'C завтраками| Bed and breakfast'!BA17*0.85</f>
        <v>15640</v>
      </c>
    </row>
    <row r="18" spans="1:54" ht="10.7" customHeight="1" x14ac:dyDescent="0.2">
      <c r="A18" s="17" t="s">
        <v>152</v>
      </c>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row>
    <row r="19" spans="1:54" ht="10.7" customHeight="1" x14ac:dyDescent="0.2">
      <c r="A19" s="19">
        <v>1</v>
      </c>
      <c r="B19" s="160" t="e">
        <f>'C завтраками| Bed and breakfast'!#REF!*0.85</f>
        <v>#REF!</v>
      </c>
      <c r="C19" s="160" t="e">
        <f>'C завтраками| Bed and breakfast'!#REF!*0.85</f>
        <v>#REF!</v>
      </c>
      <c r="D19" s="160" t="e">
        <f>'C завтраками| Bed and breakfast'!#REF!*0.85</f>
        <v>#REF!</v>
      </c>
      <c r="E19" s="160" t="e">
        <f>'C завтраками| Bed and breakfast'!#REF!*0.85</f>
        <v>#REF!</v>
      </c>
      <c r="F19" s="160" t="e">
        <f>'C завтраками| Bed and breakfast'!#REF!*0.85</f>
        <v>#REF!</v>
      </c>
      <c r="G19" s="160">
        <f>'C завтраками| Bed and breakfast'!B19*0.85</f>
        <v>14195</v>
      </c>
      <c r="H19" s="160">
        <f>'C завтраками| Bed and breakfast'!D19*0.85</f>
        <v>14195</v>
      </c>
      <c r="I19" s="160">
        <f>'C завтраками| Bed and breakfast'!E19*0.85</f>
        <v>18785</v>
      </c>
      <c r="J19" s="160">
        <f>'C завтраками| Bed and breakfast'!F19*0.85</f>
        <v>18785</v>
      </c>
      <c r="K19" s="160">
        <f>'C завтраками| Bed and breakfast'!G19*0.85</f>
        <v>15215</v>
      </c>
      <c r="L19" s="160">
        <f>'C завтраками| Bed and breakfast'!H19*0.85</f>
        <v>15215</v>
      </c>
      <c r="M19" s="160">
        <f>'C завтраками| Bed and breakfast'!I19*0.85</f>
        <v>13175</v>
      </c>
      <c r="N19" s="160">
        <f>'C завтраками| Bed and breakfast'!J19*0.85</f>
        <v>13175</v>
      </c>
      <c r="O19" s="160">
        <f>'C завтраками| Bed and breakfast'!K19*0.85</f>
        <v>14195</v>
      </c>
      <c r="P19" s="160">
        <f>'C завтраками| Bed and breakfast'!N19*0.85</f>
        <v>11560</v>
      </c>
      <c r="Q19" s="160">
        <f>'C завтраками| Bed and breakfast'!O19*0.85</f>
        <v>13175</v>
      </c>
      <c r="R19" s="160">
        <f>'C завтраками| Bed and breakfast'!P19*0.85</f>
        <v>13175</v>
      </c>
      <c r="S19" s="160">
        <f>'C завтраками| Bed and breakfast'!Q19*0.85</f>
        <v>14195</v>
      </c>
      <c r="T19" s="160">
        <f>'C завтраками| Bed and breakfast'!S19*0.85</f>
        <v>11560</v>
      </c>
      <c r="U19" s="160">
        <f>'C завтраками| Bed and breakfast'!T19*0.85</f>
        <v>11560</v>
      </c>
      <c r="V19" s="160">
        <f>'C завтраками| Bed and breakfast'!U19*0.85</f>
        <v>11985</v>
      </c>
      <c r="W19" s="160">
        <f>'C завтраками| Bed and breakfast'!V19*0.85</f>
        <v>14960</v>
      </c>
      <c r="X19" s="160">
        <f>'C завтраками| Bed and breakfast'!W19*0.85</f>
        <v>13175</v>
      </c>
      <c r="Y19" s="160">
        <f>'C завтраками| Bed and breakfast'!X19*0.85</f>
        <v>13770</v>
      </c>
      <c r="Z19" s="160">
        <f>'C завтраками| Bed and breakfast'!Y19*0.85</f>
        <v>17000</v>
      </c>
      <c r="AA19" s="160">
        <f>'C завтраками| Bed and breakfast'!Z19*0.85</f>
        <v>13770</v>
      </c>
      <c r="AB19" s="160">
        <f>'C завтраками| Bed and breakfast'!AA19*0.85</f>
        <v>13770</v>
      </c>
      <c r="AC19" s="160">
        <f>'C завтраками| Bed and breakfast'!AB19*0.85</f>
        <v>13770</v>
      </c>
      <c r="AD19" s="160">
        <f>'C завтраками| Bed and breakfast'!AC19*0.85</f>
        <v>15980</v>
      </c>
      <c r="AE19" s="160">
        <f>'C завтраками| Bed and breakfast'!AD19*0.85</f>
        <v>14960</v>
      </c>
      <c r="AF19" s="160">
        <f>'C завтраками| Bed and breakfast'!AE19*0.85</f>
        <v>15980</v>
      </c>
      <c r="AG19" s="160">
        <f>'C завтраками| Bed and breakfast'!AF19*0.85</f>
        <v>14960</v>
      </c>
      <c r="AH19" s="160">
        <f>'C завтраками| Bed and breakfast'!AG19*0.85</f>
        <v>14960</v>
      </c>
      <c r="AI19" s="160">
        <f>'C завтраками| Bed and breakfast'!AH19*0.85</f>
        <v>13770</v>
      </c>
      <c r="AJ19" s="160">
        <f>'C завтраками| Bed and breakfast'!AI19*0.85</f>
        <v>14960</v>
      </c>
      <c r="AK19" s="160">
        <f>'C завтраками| Bed and breakfast'!AJ19*0.85</f>
        <v>15980</v>
      </c>
      <c r="AL19" s="160">
        <f>'C завтраками| Bed and breakfast'!AK19*0.85</f>
        <v>14960</v>
      </c>
      <c r="AM19" s="160">
        <f>'C завтраками| Bed and breakfast'!AL19*0.85</f>
        <v>15980</v>
      </c>
      <c r="AN19" s="160">
        <f>'C завтраками| Bed and breakfast'!AM19*0.85</f>
        <v>14960</v>
      </c>
      <c r="AO19" s="160">
        <f>'C завтраками| Bed and breakfast'!AN19*0.85</f>
        <v>15980</v>
      </c>
      <c r="AP19" s="160">
        <f>'C завтраками| Bed and breakfast'!AO19*0.85</f>
        <v>15980</v>
      </c>
      <c r="AQ19" s="160">
        <f>'C завтраками| Bed and breakfast'!AP19*0.85</f>
        <v>15980</v>
      </c>
      <c r="AR19" s="160">
        <f>'C завтраками| Bed and breakfast'!AQ19*0.85</f>
        <v>14960</v>
      </c>
      <c r="AS19" s="160">
        <f>'C завтраками| Bed and breakfast'!AR19*0.85</f>
        <v>15980</v>
      </c>
      <c r="AT19" s="160">
        <f>'C завтраками| Bed and breakfast'!AS19*0.85</f>
        <v>14960</v>
      </c>
      <c r="AU19" s="160">
        <f>'C завтраками| Bed and breakfast'!AT19*0.85</f>
        <v>15980</v>
      </c>
      <c r="AV19" s="160">
        <f>'C завтраками| Bed and breakfast'!AU19*0.85</f>
        <v>14960</v>
      </c>
      <c r="AW19" s="160">
        <f>'C завтраками| Bed and breakfast'!AV19*0.85</f>
        <v>15980</v>
      </c>
      <c r="AX19" s="160">
        <f>'C завтраками| Bed and breakfast'!AW19*0.85</f>
        <v>14960</v>
      </c>
      <c r="AY19" s="160">
        <f>'C завтраками| Bed and breakfast'!AX19*0.85</f>
        <v>15980</v>
      </c>
      <c r="AZ19" s="160">
        <f>'C завтраками| Bed and breakfast'!AY19*0.85</f>
        <v>14960</v>
      </c>
      <c r="BA19" s="160">
        <f>'C завтраками| Bed and breakfast'!AZ19*0.85</f>
        <v>15980</v>
      </c>
      <c r="BB19" s="160">
        <f>'C завтраками| Bed and breakfast'!BA19*0.85</f>
        <v>14960</v>
      </c>
    </row>
    <row r="20" spans="1:54" ht="10.7" customHeight="1" x14ac:dyDescent="0.2">
      <c r="A20" s="19">
        <v>2</v>
      </c>
      <c r="B20" s="160" t="e">
        <f>'C завтраками| Bed and breakfast'!#REF!*0.85</f>
        <v>#REF!</v>
      </c>
      <c r="C20" s="160" t="e">
        <f>'C завтраками| Bed and breakfast'!#REF!*0.85</f>
        <v>#REF!</v>
      </c>
      <c r="D20" s="160" t="e">
        <f>'C завтраками| Bed and breakfast'!#REF!*0.85</f>
        <v>#REF!</v>
      </c>
      <c r="E20" s="160" t="e">
        <f>'C завтраками| Bed and breakfast'!#REF!*0.85</f>
        <v>#REF!</v>
      </c>
      <c r="F20" s="160" t="e">
        <f>'C завтраками| Bed and breakfast'!#REF!*0.85</f>
        <v>#REF!</v>
      </c>
      <c r="G20" s="160">
        <f>'C завтраками| Bed and breakfast'!B20*0.85</f>
        <v>15725</v>
      </c>
      <c r="H20" s="160">
        <f>'C завтраками| Bed and breakfast'!D20*0.85</f>
        <v>15725</v>
      </c>
      <c r="I20" s="160">
        <f>'C завтраками| Bed and breakfast'!E20*0.85</f>
        <v>20315</v>
      </c>
      <c r="J20" s="160">
        <f>'C завтраками| Bed and breakfast'!F20*0.85</f>
        <v>20315</v>
      </c>
      <c r="K20" s="160">
        <f>'C завтраками| Bed and breakfast'!G20*0.85</f>
        <v>16745</v>
      </c>
      <c r="L20" s="160">
        <f>'C завтраками| Bed and breakfast'!H20*0.85</f>
        <v>16745</v>
      </c>
      <c r="M20" s="160">
        <f>'C завтраками| Bed and breakfast'!I20*0.85</f>
        <v>14705</v>
      </c>
      <c r="N20" s="160">
        <f>'C завтраками| Bed and breakfast'!J20*0.85</f>
        <v>14705</v>
      </c>
      <c r="O20" s="160">
        <f>'C завтраками| Bed and breakfast'!K20*0.85</f>
        <v>15725</v>
      </c>
      <c r="P20" s="160">
        <f>'C завтраками| Bed and breakfast'!N20*0.85</f>
        <v>13090</v>
      </c>
      <c r="Q20" s="160">
        <f>'C завтраками| Bed and breakfast'!O20*0.85</f>
        <v>14705</v>
      </c>
      <c r="R20" s="160">
        <f>'C завтраками| Bed and breakfast'!P20*0.85</f>
        <v>14705</v>
      </c>
      <c r="S20" s="160">
        <f>'C завтраками| Bed and breakfast'!Q20*0.85</f>
        <v>15725</v>
      </c>
      <c r="T20" s="160">
        <f>'C завтраками| Bed and breakfast'!S20*0.85</f>
        <v>13090</v>
      </c>
      <c r="U20" s="160">
        <f>'C завтраками| Bed and breakfast'!T20*0.85</f>
        <v>13090</v>
      </c>
      <c r="V20" s="160">
        <f>'C завтраками| Bed and breakfast'!U20*0.85</f>
        <v>13515</v>
      </c>
      <c r="W20" s="160">
        <f>'C завтраками| Bed and breakfast'!V20*0.85</f>
        <v>16490</v>
      </c>
      <c r="X20" s="160">
        <f>'C завтраками| Bed and breakfast'!W20*0.85</f>
        <v>14705</v>
      </c>
      <c r="Y20" s="160">
        <f>'C завтраками| Bed and breakfast'!X20*0.85</f>
        <v>15300</v>
      </c>
      <c r="Z20" s="160">
        <f>'C завтраками| Bed and breakfast'!Y20*0.85</f>
        <v>18530</v>
      </c>
      <c r="AA20" s="160">
        <f>'C завтраками| Bed and breakfast'!Z20*0.85</f>
        <v>15300</v>
      </c>
      <c r="AB20" s="160">
        <f>'C завтраками| Bed and breakfast'!AA20*0.85</f>
        <v>15300</v>
      </c>
      <c r="AC20" s="160">
        <f>'C завтраками| Bed and breakfast'!AB20*0.85</f>
        <v>15300</v>
      </c>
      <c r="AD20" s="160">
        <f>'C завтраками| Bed and breakfast'!AC20*0.85</f>
        <v>17510</v>
      </c>
      <c r="AE20" s="160">
        <f>'C завтраками| Bed and breakfast'!AD20*0.85</f>
        <v>16490</v>
      </c>
      <c r="AF20" s="160">
        <f>'C завтраками| Bed and breakfast'!AE20*0.85</f>
        <v>17510</v>
      </c>
      <c r="AG20" s="160">
        <f>'C завтраками| Bed and breakfast'!AF20*0.85</f>
        <v>16490</v>
      </c>
      <c r="AH20" s="160">
        <f>'C завтраками| Bed and breakfast'!AG20*0.85</f>
        <v>16490</v>
      </c>
      <c r="AI20" s="160">
        <f>'C завтраками| Bed and breakfast'!AH20*0.85</f>
        <v>15300</v>
      </c>
      <c r="AJ20" s="160">
        <f>'C завтраками| Bed and breakfast'!AI20*0.85</f>
        <v>16490</v>
      </c>
      <c r="AK20" s="160">
        <f>'C завтраками| Bed and breakfast'!AJ20*0.85</f>
        <v>17510</v>
      </c>
      <c r="AL20" s="160">
        <f>'C завтраками| Bed and breakfast'!AK20*0.85</f>
        <v>16490</v>
      </c>
      <c r="AM20" s="160">
        <f>'C завтраками| Bed and breakfast'!AL20*0.85</f>
        <v>17510</v>
      </c>
      <c r="AN20" s="160">
        <f>'C завтраками| Bed and breakfast'!AM20*0.85</f>
        <v>16490</v>
      </c>
      <c r="AO20" s="160">
        <f>'C завтраками| Bed and breakfast'!AN20*0.85</f>
        <v>17510</v>
      </c>
      <c r="AP20" s="160">
        <f>'C завтраками| Bed and breakfast'!AO20*0.85</f>
        <v>17510</v>
      </c>
      <c r="AQ20" s="160">
        <f>'C завтраками| Bed and breakfast'!AP20*0.85</f>
        <v>17510</v>
      </c>
      <c r="AR20" s="160">
        <f>'C завтраками| Bed and breakfast'!AQ20*0.85</f>
        <v>16490</v>
      </c>
      <c r="AS20" s="160">
        <f>'C завтраками| Bed and breakfast'!AR20*0.85</f>
        <v>17510</v>
      </c>
      <c r="AT20" s="160">
        <f>'C завтраками| Bed and breakfast'!AS20*0.85</f>
        <v>16490</v>
      </c>
      <c r="AU20" s="160">
        <f>'C завтраками| Bed and breakfast'!AT20*0.85</f>
        <v>17510</v>
      </c>
      <c r="AV20" s="160">
        <f>'C завтраками| Bed and breakfast'!AU20*0.85</f>
        <v>16490</v>
      </c>
      <c r="AW20" s="160">
        <f>'C завтраками| Bed and breakfast'!AV20*0.85</f>
        <v>17510</v>
      </c>
      <c r="AX20" s="160">
        <f>'C завтраками| Bed and breakfast'!AW20*0.85</f>
        <v>16490</v>
      </c>
      <c r="AY20" s="160">
        <f>'C завтраками| Bed and breakfast'!AX20*0.85</f>
        <v>17510</v>
      </c>
      <c r="AZ20" s="160">
        <f>'C завтраками| Bed and breakfast'!AY20*0.85</f>
        <v>16490</v>
      </c>
      <c r="BA20" s="160">
        <f>'C завтраками| Bed and breakfast'!AZ20*0.85</f>
        <v>17510</v>
      </c>
      <c r="BB20" s="160">
        <f>'C завтраками| Bed and breakfast'!BA20*0.85</f>
        <v>16490</v>
      </c>
    </row>
    <row r="21" spans="1:54" ht="10.7" customHeight="1" x14ac:dyDescent="0.2">
      <c r="A21" s="17" t="s">
        <v>5</v>
      </c>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row>
    <row r="22" spans="1:54" ht="10.7" customHeight="1" x14ac:dyDescent="0.2">
      <c r="A22" s="19">
        <v>1</v>
      </c>
      <c r="B22" s="160" t="e">
        <f>'C завтраками| Bed and breakfast'!#REF!*0.85</f>
        <v>#REF!</v>
      </c>
      <c r="C22" s="160" t="e">
        <f>'C завтраками| Bed and breakfast'!#REF!*0.85</f>
        <v>#REF!</v>
      </c>
      <c r="D22" s="160" t="e">
        <f>'C завтраками| Bed and breakfast'!#REF!*0.85</f>
        <v>#REF!</v>
      </c>
      <c r="E22" s="160" t="e">
        <f>'C завтраками| Bed and breakfast'!#REF!*0.85</f>
        <v>#REF!</v>
      </c>
      <c r="F22" s="160" t="e">
        <f>'C завтраками| Bed and breakfast'!#REF!*0.85</f>
        <v>#REF!</v>
      </c>
      <c r="G22" s="160">
        <f>'C завтраками| Bed and breakfast'!B22*0.85</f>
        <v>18020</v>
      </c>
      <c r="H22" s="160">
        <f>'C завтраками| Bed and breakfast'!D22*0.85</f>
        <v>18020</v>
      </c>
      <c r="I22" s="160">
        <f>'C завтраками| Bed and breakfast'!E22*0.85</f>
        <v>22610</v>
      </c>
      <c r="J22" s="160">
        <f>'C завтраками| Bed and breakfast'!F22*0.85</f>
        <v>22610</v>
      </c>
      <c r="K22" s="160">
        <f>'C завтраками| Bed and breakfast'!G22*0.85</f>
        <v>19040</v>
      </c>
      <c r="L22" s="160">
        <f>'C завтраками| Bed and breakfast'!H22*0.85</f>
        <v>19040</v>
      </c>
      <c r="M22" s="160">
        <f>'C завтраками| Bed and breakfast'!I22*0.85</f>
        <v>17000</v>
      </c>
      <c r="N22" s="160">
        <f>'C завтраками| Bed and breakfast'!J22*0.85</f>
        <v>17000</v>
      </c>
      <c r="O22" s="160">
        <f>'C завтраками| Bed and breakfast'!K22*0.85</f>
        <v>18020</v>
      </c>
      <c r="P22" s="160">
        <f>'C завтраками| Bed and breakfast'!N22*0.85</f>
        <v>15385</v>
      </c>
      <c r="Q22" s="160">
        <f>'C завтраками| Bed and breakfast'!O22*0.85</f>
        <v>17000</v>
      </c>
      <c r="R22" s="160">
        <f>'C завтраками| Bed and breakfast'!P22*0.85</f>
        <v>17000</v>
      </c>
      <c r="S22" s="160">
        <f>'C завтраками| Bed and breakfast'!Q22*0.85</f>
        <v>18020</v>
      </c>
      <c r="T22" s="160">
        <f>'C завтраками| Bed and breakfast'!S22*0.85</f>
        <v>15385</v>
      </c>
      <c r="U22" s="160">
        <f>'C завтраками| Bed and breakfast'!T22*0.85</f>
        <v>15385</v>
      </c>
      <c r="V22" s="160">
        <f>'C завтраками| Bed and breakfast'!U22*0.85</f>
        <v>17085</v>
      </c>
      <c r="W22" s="160">
        <f>'C завтраками| Bed and breakfast'!V22*0.85</f>
        <v>20060</v>
      </c>
      <c r="X22" s="160">
        <f>'C завтраками| Bed and breakfast'!W22*0.85</f>
        <v>18275</v>
      </c>
      <c r="Y22" s="160">
        <f>'C завтраками| Bed and breakfast'!X22*0.85</f>
        <v>18870</v>
      </c>
      <c r="Z22" s="160">
        <f>'C завтраками| Bed and breakfast'!Y22*0.85</f>
        <v>22100</v>
      </c>
      <c r="AA22" s="160">
        <f>'C завтраками| Bed and breakfast'!Z22*0.85</f>
        <v>18870</v>
      </c>
      <c r="AB22" s="160">
        <f>'C завтраками| Bed and breakfast'!AA22*0.85</f>
        <v>18870</v>
      </c>
      <c r="AC22" s="160">
        <f>'C завтраками| Bed and breakfast'!AB22*0.85</f>
        <v>18870</v>
      </c>
      <c r="AD22" s="160">
        <f>'C завтраками| Bed and breakfast'!AC22*0.85</f>
        <v>21080</v>
      </c>
      <c r="AE22" s="160">
        <f>'C завтраками| Bed and breakfast'!AD22*0.85</f>
        <v>20060</v>
      </c>
      <c r="AF22" s="160">
        <f>'C завтраками| Bed and breakfast'!AE22*0.85</f>
        <v>21080</v>
      </c>
      <c r="AG22" s="160">
        <f>'C завтраками| Bed and breakfast'!AF22*0.85</f>
        <v>20060</v>
      </c>
      <c r="AH22" s="160">
        <f>'C завтраками| Bed and breakfast'!AG22*0.85</f>
        <v>20060</v>
      </c>
      <c r="AI22" s="160">
        <f>'C завтраками| Bed and breakfast'!AH22*0.85</f>
        <v>18870</v>
      </c>
      <c r="AJ22" s="160">
        <f>'C завтраками| Bed and breakfast'!AI22*0.85</f>
        <v>20060</v>
      </c>
      <c r="AK22" s="160">
        <f>'C завтраками| Bed and breakfast'!AJ22*0.85</f>
        <v>21080</v>
      </c>
      <c r="AL22" s="160">
        <f>'C завтраками| Bed and breakfast'!AK22*0.85</f>
        <v>20060</v>
      </c>
      <c r="AM22" s="160">
        <f>'C завтраками| Bed and breakfast'!AL22*0.85</f>
        <v>21080</v>
      </c>
      <c r="AN22" s="160">
        <f>'C завтраками| Bed and breakfast'!AM22*0.85</f>
        <v>20060</v>
      </c>
      <c r="AO22" s="160">
        <f>'C завтраками| Bed and breakfast'!AN22*0.85</f>
        <v>21080</v>
      </c>
      <c r="AP22" s="160">
        <f>'C завтраками| Bed and breakfast'!AO22*0.85</f>
        <v>21080</v>
      </c>
      <c r="AQ22" s="160">
        <f>'C завтраками| Bed and breakfast'!AP22*0.85</f>
        <v>21080</v>
      </c>
      <c r="AR22" s="160">
        <f>'C завтраками| Bed and breakfast'!AQ22*0.85</f>
        <v>20060</v>
      </c>
      <c r="AS22" s="160">
        <f>'C завтраками| Bed and breakfast'!AR22*0.85</f>
        <v>21080</v>
      </c>
      <c r="AT22" s="160">
        <f>'C завтраками| Bed and breakfast'!AS22*0.85</f>
        <v>20060</v>
      </c>
      <c r="AU22" s="160">
        <f>'C завтраками| Bed and breakfast'!AT22*0.85</f>
        <v>21080</v>
      </c>
      <c r="AV22" s="160">
        <f>'C завтраками| Bed and breakfast'!AU22*0.85</f>
        <v>20060</v>
      </c>
      <c r="AW22" s="160">
        <f>'C завтраками| Bed and breakfast'!AV22*0.85</f>
        <v>21080</v>
      </c>
      <c r="AX22" s="160">
        <f>'C завтраками| Bed and breakfast'!AW22*0.85</f>
        <v>20060</v>
      </c>
      <c r="AY22" s="160">
        <f>'C завтраками| Bed and breakfast'!AX22*0.85</f>
        <v>21080</v>
      </c>
      <c r="AZ22" s="160">
        <f>'C завтраками| Bed and breakfast'!AY22*0.85</f>
        <v>20060</v>
      </c>
      <c r="BA22" s="160">
        <f>'C завтраками| Bed and breakfast'!AZ22*0.85</f>
        <v>21080</v>
      </c>
      <c r="BB22" s="160">
        <f>'C завтраками| Bed and breakfast'!BA22*0.85</f>
        <v>20060</v>
      </c>
    </row>
    <row r="23" spans="1:54" ht="10.5" customHeight="1" x14ac:dyDescent="0.2">
      <c r="A23" s="19">
        <v>2</v>
      </c>
      <c r="B23" s="160" t="e">
        <f>'C завтраками| Bed and breakfast'!#REF!*0.85</f>
        <v>#REF!</v>
      </c>
      <c r="C23" s="160" t="e">
        <f>'C завтраками| Bed and breakfast'!#REF!*0.85</f>
        <v>#REF!</v>
      </c>
      <c r="D23" s="160" t="e">
        <f>'C завтраками| Bed and breakfast'!#REF!*0.85</f>
        <v>#REF!</v>
      </c>
      <c r="E23" s="160" t="e">
        <f>'C завтраками| Bed and breakfast'!#REF!*0.85</f>
        <v>#REF!</v>
      </c>
      <c r="F23" s="160" t="e">
        <f>'C завтраками| Bed and breakfast'!#REF!*0.85</f>
        <v>#REF!</v>
      </c>
      <c r="G23" s="160">
        <f>'C завтраками| Bed and breakfast'!B23*0.85</f>
        <v>19550</v>
      </c>
      <c r="H23" s="160">
        <f>'C завтраками| Bed and breakfast'!D23*0.85</f>
        <v>19550</v>
      </c>
      <c r="I23" s="160">
        <f>'C завтраками| Bed and breakfast'!E23*0.85</f>
        <v>24140</v>
      </c>
      <c r="J23" s="160">
        <f>'C завтраками| Bed and breakfast'!F23*0.85</f>
        <v>24140</v>
      </c>
      <c r="K23" s="160">
        <f>'C завтраками| Bed and breakfast'!G23*0.85</f>
        <v>20570</v>
      </c>
      <c r="L23" s="160">
        <f>'C завтраками| Bed and breakfast'!H23*0.85</f>
        <v>20570</v>
      </c>
      <c r="M23" s="160">
        <f>'C завтраками| Bed and breakfast'!I23*0.85</f>
        <v>18530</v>
      </c>
      <c r="N23" s="160">
        <f>'C завтраками| Bed and breakfast'!J23*0.85</f>
        <v>18530</v>
      </c>
      <c r="O23" s="160">
        <f>'C завтраками| Bed and breakfast'!K23*0.85</f>
        <v>19550</v>
      </c>
      <c r="P23" s="160">
        <f>'C завтраками| Bed and breakfast'!N23*0.85</f>
        <v>16915</v>
      </c>
      <c r="Q23" s="160">
        <f>'C завтраками| Bed and breakfast'!O23*0.85</f>
        <v>18530</v>
      </c>
      <c r="R23" s="160">
        <f>'C завтраками| Bed and breakfast'!P23*0.85</f>
        <v>18530</v>
      </c>
      <c r="S23" s="160">
        <f>'C завтраками| Bed and breakfast'!Q23*0.85</f>
        <v>19550</v>
      </c>
      <c r="T23" s="160">
        <f>'C завтраками| Bed and breakfast'!S23*0.85</f>
        <v>16915</v>
      </c>
      <c r="U23" s="160">
        <f>'C завтраками| Bed and breakfast'!T23*0.85</f>
        <v>16915</v>
      </c>
      <c r="V23" s="160">
        <f>'C завтраками| Bed and breakfast'!U23*0.85</f>
        <v>18615</v>
      </c>
      <c r="W23" s="160">
        <f>'C завтраками| Bed and breakfast'!V23*0.85</f>
        <v>21590</v>
      </c>
      <c r="X23" s="160">
        <f>'C завтраками| Bed and breakfast'!W23*0.85</f>
        <v>19805</v>
      </c>
      <c r="Y23" s="160">
        <f>'C завтраками| Bed and breakfast'!X23*0.85</f>
        <v>20400</v>
      </c>
      <c r="Z23" s="160">
        <f>'C завтраками| Bed and breakfast'!Y23*0.85</f>
        <v>23630</v>
      </c>
      <c r="AA23" s="160">
        <f>'C завтраками| Bed and breakfast'!Z23*0.85</f>
        <v>20400</v>
      </c>
      <c r="AB23" s="160">
        <f>'C завтраками| Bed and breakfast'!AA23*0.85</f>
        <v>20400</v>
      </c>
      <c r="AC23" s="160">
        <f>'C завтраками| Bed and breakfast'!AB23*0.85</f>
        <v>20400</v>
      </c>
      <c r="AD23" s="160">
        <f>'C завтраками| Bed and breakfast'!AC23*0.85</f>
        <v>22610</v>
      </c>
      <c r="AE23" s="160">
        <f>'C завтраками| Bed and breakfast'!AD23*0.85</f>
        <v>21590</v>
      </c>
      <c r="AF23" s="160">
        <f>'C завтраками| Bed and breakfast'!AE23*0.85</f>
        <v>22610</v>
      </c>
      <c r="AG23" s="160">
        <f>'C завтраками| Bed and breakfast'!AF23*0.85</f>
        <v>21590</v>
      </c>
      <c r="AH23" s="160">
        <f>'C завтраками| Bed and breakfast'!AG23*0.85</f>
        <v>21590</v>
      </c>
      <c r="AI23" s="160">
        <f>'C завтраками| Bed and breakfast'!AH23*0.85</f>
        <v>20400</v>
      </c>
      <c r="AJ23" s="160">
        <f>'C завтраками| Bed and breakfast'!AI23*0.85</f>
        <v>21590</v>
      </c>
      <c r="AK23" s="160">
        <f>'C завтраками| Bed and breakfast'!AJ23*0.85</f>
        <v>22610</v>
      </c>
      <c r="AL23" s="160">
        <f>'C завтраками| Bed and breakfast'!AK23*0.85</f>
        <v>21590</v>
      </c>
      <c r="AM23" s="160">
        <f>'C завтраками| Bed and breakfast'!AL23*0.85</f>
        <v>22610</v>
      </c>
      <c r="AN23" s="160">
        <f>'C завтраками| Bed and breakfast'!AM23*0.85</f>
        <v>21590</v>
      </c>
      <c r="AO23" s="160">
        <f>'C завтраками| Bed and breakfast'!AN23*0.85</f>
        <v>22610</v>
      </c>
      <c r="AP23" s="160">
        <f>'C завтраками| Bed and breakfast'!AO23*0.85</f>
        <v>22610</v>
      </c>
      <c r="AQ23" s="160">
        <f>'C завтраками| Bed and breakfast'!AP23*0.85</f>
        <v>22610</v>
      </c>
      <c r="AR23" s="160">
        <f>'C завтраками| Bed and breakfast'!AQ23*0.85</f>
        <v>21590</v>
      </c>
      <c r="AS23" s="160">
        <f>'C завтраками| Bed and breakfast'!AR23*0.85</f>
        <v>22610</v>
      </c>
      <c r="AT23" s="160">
        <f>'C завтраками| Bed and breakfast'!AS23*0.85</f>
        <v>21590</v>
      </c>
      <c r="AU23" s="160">
        <f>'C завтраками| Bed and breakfast'!AT23*0.85</f>
        <v>22610</v>
      </c>
      <c r="AV23" s="160">
        <f>'C завтраками| Bed and breakfast'!AU23*0.85</f>
        <v>21590</v>
      </c>
      <c r="AW23" s="160">
        <f>'C завтраками| Bed and breakfast'!AV23*0.85</f>
        <v>22610</v>
      </c>
      <c r="AX23" s="160">
        <f>'C завтраками| Bed and breakfast'!AW23*0.85</f>
        <v>21590</v>
      </c>
      <c r="AY23" s="160">
        <f>'C завтраками| Bed and breakfast'!AX23*0.85</f>
        <v>22610</v>
      </c>
      <c r="AZ23" s="160">
        <f>'C завтраками| Bed and breakfast'!AY23*0.85</f>
        <v>21590</v>
      </c>
      <c r="BA23" s="160">
        <f>'C завтраками| Bed and breakfast'!AZ23*0.85</f>
        <v>22610</v>
      </c>
      <c r="BB23" s="160">
        <f>'C завтраками| Bed and breakfast'!BA23*0.85</f>
        <v>21590</v>
      </c>
    </row>
    <row r="24" spans="1:54" ht="10.5" customHeight="1" x14ac:dyDescent="0.2">
      <c r="A24" s="17" t="s">
        <v>6</v>
      </c>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row>
    <row r="25" spans="1:54" ht="10.5" customHeight="1" x14ac:dyDescent="0.2">
      <c r="A25" s="19" t="s">
        <v>1</v>
      </c>
      <c r="B25" s="160" t="e">
        <f>'C завтраками| Bed and breakfast'!#REF!*0.85</f>
        <v>#REF!</v>
      </c>
      <c r="C25" s="160" t="e">
        <f>'C завтраками| Bed and breakfast'!#REF!*0.85</f>
        <v>#REF!</v>
      </c>
      <c r="D25" s="160" t="e">
        <f>'C завтраками| Bed and breakfast'!#REF!*0.85</f>
        <v>#REF!</v>
      </c>
      <c r="E25" s="160" t="e">
        <f>'C завтраками| Bed and breakfast'!#REF!*0.85</f>
        <v>#REF!</v>
      </c>
      <c r="F25" s="160" t="e">
        <f>'C завтраками| Bed and breakfast'!#REF!*0.85</f>
        <v>#REF!</v>
      </c>
      <c r="G25" s="160">
        <f>'C завтраками| Bed and breakfast'!B25*0.85</f>
        <v>106250</v>
      </c>
      <c r="H25" s="160">
        <f>'C завтраками| Bed and breakfast'!D25*0.85</f>
        <v>106250</v>
      </c>
      <c r="I25" s="160">
        <f>'C завтраками| Bed and breakfast'!E25*0.85</f>
        <v>106250</v>
      </c>
      <c r="J25" s="160">
        <f>'C завтраками| Bed and breakfast'!F25*0.85</f>
        <v>106250</v>
      </c>
      <c r="K25" s="160">
        <f>'C завтраками| Bed and breakfast'!G25*0.85</f>
        <v>106250</v>
      </c>
      <c r="L25" s="160">
        <f>'C завтраками| Bed and breakfast'!H25*0.85</f>
        <v>106250</v>
      </c>
      <c r="M25" s="160">
        <f>'C завтраками| Bed and breakfast'!I25*0.85</f>
        <v>106250</v>
      </c>
      <c r="N25" s="160">
        <f>'C завтраками| Bed and breakfast'!J25*0.85</f>
        <v>106250</v>
      </c>
      <c r="O25" s="160">
        <f>'C завтраками| Bed and breakfast'!K25*0.85</f>
        <v>106250</v>
      </c>
      <c r="P25" s="160">
        <f>'C завтраками| Bed and breakfast'!N25*0.85</f>
        <v>106250</v>
      </c>
      <c r="Q25" s="160">
        <f>'C завтраками| Bed and breakfast'!O25*0.85</f>
        <v>106250</v>
      </c>
      <c r="R25" s="160">
        <f>'C завтраками| Bed and breakfast'!P25*0.85</f>
        <v>106250</v>
      </c>
      <c r="S25" s="160">
        <f>'C завтраками| Bed and breakfast'!Q25*0.85</f>
        <v>106250</v>
      </c>
      <c r="T25" s="160">
        <f>'C завтраками| Bed and breakfast'!S25*0.85</f>
        <v>106250</v>
      </c>
      <c r="U25" s="160">
        <f>'C завтраками| Bed and breakfast'!T25*0.85</f>
        <v>106250</v>
      </c>
      <c r="V25" s="160">
        <f>'C завтраками| Bed and breakfast'!U25*0.85</f>
        <v>127500</v>
      </c>
      <c r="W25" s="160">
        <f>'C завтраками| Bed and breakfast'!V25*0.85</f>
        <v>127500</v>
      </c>
      <c r="X25" s="160">
        <f>'C завтраками| Bed and breakfast'!W25*0.85</f>
        <v>127500</v>
      </c>
      <c r="Y25" s="160">
        <f>'C завтраками| Bed and breakfast'!X25*0.85</f>
        <v>127500</v>
      </c>
      <c r="Z25" s="160">
        <f>'C завтраками| Bed and breakfast'!Y25*0.85</f>
        <v>127500</v>
      </c>
      <c r="AA25" s="160">
        <f>'C завтраками| Bed and breakfast'!Z25*0.85</f>
        <v>127500</v>
      </c>
      <c r="AB25" s="160">
        <f>'C завтраками| Bed and breakfast'!AA25*0.85</f>
        <v>127500</v>
      </c>
      <c r="AC25" s="160">
        <f>'C завтраками| Bed and breakfast'!AB25*0.85</f>
        <v>127500</v>
      </c>
      <c r="AD25" s="160">
        <f>'C завтраками| Bed and breakfast'!AC25*0.85</f>
        <v>127500</v>
      </c>
      <c r="AE25" s="160">
        <f>'C завтраками| Bed and breakfast'!AD25*0.85</f>
        <v>127500</v>
      </c>
      <c r="AF25" s="160">
        <f>'C завтраками| Bed and breakfast'!AE25*0.85</f>
        <v>127500</v>
      </c>
      <c r="AG25" s="160">
        <f>'C завтраками| Bed and breakfast'!AF25*0.85</f>
        <v>127500</v>
      </c>
      <c r="AH25" s="160">
        <f>'C завтраками| Bed and breakfast'!AG25*0.85</f>
        <v>127500</v>
      </c>
      <c r="AI25" s="160">
        <f>'C завтраками| Bed and breakfast'!AH25*0.85</f>
        <v>127500</v>
      </c>
      <c r="AJ25" s="160">
        <f>'C завтраками| Bed and breakfast'!AI25*0.85</f>
        <v>127500</v>
      </c>
      <c r="AK25" s="160">
        <f>'C завтраками| Bed and breakfast'!AJ25*0.85</f>
        <v>127500</v>
      </c>
      <c r="AL25" s="160">
        <f>'C завтраками| Bed and breakfast'!AK25*0.85</f>
        <v>127500</v>
      </c>
      <c r="AM25" s="160">
        <f>'C завтраками| Bed and breakfast'!AL25*0.85</f>
        <v>127500</v>
      </c>
      <c r="AN25" s="160">
        <f>'C завтраками| Bed and breakfast'!AM25*0.85</f>
        <v>127500</v>
      </c>
      <c r="AO25" s="160">
        <f>'C завтраками| Bed and breakfast'!AN25*0.85</f>
        <v>127500</v>
      </c>
      <c r="AP25" s="160">
        <f>'C завтраками| Bed and breakfast'!AO25*0.85</f>
        <v>127500</v>
      </c>
      <c r="AQ25" s="160">
        <f>'C завтраками| Bed and breakfast'!AP25*0.85</f>
        <v>127500</v>
      </c>
      <c r="AR25" s="160">
        <f>'C завтраками| Bed and breakfast'!AQ25*0.85</f>
        <v>127500</v>
      </c>
      <c r="AS25" s="160">
        <f>'C завтраками| Bed and breakfast'!AR25*0.85</f>
        <v>127500</v>
      </c>
      <c r="AT25" s="160">
        <f>'C завтраками| Bed and breakfast'!AS25*0.85</f>
        <v>127500</v>
      </c>
      <c r="AU25" s="160">
        <f>'C завтраками| Bed and breakfast'!AT25*0.85</f>
        <v>127500</v>
      </c>
      <c r="AV25" s="160">
        <f>'C завтраками| Bed and breakfast'!AU25*0.85</f>
        <v>127500</v>
      </c>
      <c r="AW25" s="160">
        <f>'C завтраками| Bed and breakfast'!AV25*0.85</f>
        <v>127500</v>
      </c>
      <c r="AX25" s="160">
        <f>'C завтраками| Bed and breakfast'!AW25*0.85</f>
        <v>127500</v>
      </c>
      <c r="AY25" s="160">
        <f>'C завтраками| Bed and breakfast'!AX25*0.85</f>
        <v>127500</v>
      </c>
      <c r="AZ25" s="160">
        <f>'C завтраками| Bed and breakfast'!AY25*0.85</f>
        <v>127500</v>
      </c>
      <c r="BA25" s="160">
        <f>'C завтраками| Bed and breakfast'!AZ25*0.85</f>
        <v>127500</v>
      </c>
      <c r="BB25" s="160">
        <f>'C завтраками| Bed and breakfast'!BA25*0.85</f>
        <v>127500</v>
      </c>
    </row>
    <row r="26" spans="1:54" ht="10.5" customHeight="1" x14ac:dyDescent="0.2">
      <c r="A26" s="170"/>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row>
    <row r="27" spans="1:54" ht="10.5" customHeight="1" x14ac:dyDescent="0.2">
      <c r="A27" s="100" t="s">
        <v>60</v>
      </c>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row>
    <row r="28" spans="1:54" ht="10.5" customHeight="1" x14ac:dyDescent="0.2">
      <c r="A28" s="170"/>
      <c r="B28" s="24" t="e">
        <f t="shared" ref="B28:Q29" si="0">B4</f>
        <v>#REF!</v>
      </c>
      <c r="C28" s="24" t="e">
        <f t="shared" si="0"/>
        <v>#REF!</v>
      </c>
      <c r="D28" s="24" t="e">
        <f t="shared" si="0"/>
        <v>#REF!</v>
      </c>
      <c r="E28" s="24" t="e">
        <f t="shared" si="0"/>
        <v>#REF!</v>
      </c>
      <c r="F28" s="24" t="e">
        <f t="shared" si="0"/>
        <v>#REF!</v>
      </c>
      <c r="G28" s="24">
        <f t="shared" si="0"/>
        <v>45401</v>
      </c>
      <c r="H28" s="24">
        <f t="shared" si="0"/>
        <v>45403</v>
      </c>
      <c r="I28" s="24">
        <f t="shared" si="0"/>
        <v>45407</v>
      </c>
      <c r="J28" s="24">
        <f t="shared" si="0"/>
        <v>45409</v>
      </c>
      <c r="K28" s="24">
        <f t="shared" si="0"/>
        <v>45411</v>
      </c>
      <c r="L28" s="24">
        <f t="shared" si="0"/>
        <v>45413</v>
      </c>
      <c r="M28" s="24">
        <f t="shared" si="0"/>
        <v>45417</v>
      </c>
      <c r="N28" s="24">
        <f t="shared" si="0"/>
        <v>45419</v>
      </c>
      <c r="O28" s="24">
        <f t="shared" si="0"/>
        <v>45420</v>
      </c>
      <c r="P28" s="24">
        <f t="shared" si="0"/>
        <v>45424</v>
      </c>
      <c r="Q28" s="24">
        <f t="shared" si="0"/>
        <v>45427</v>
      </c>
      <c r="R28" s="24">
        <f t="shared" ref="C28:BB29" si="1">R4</f>
        <v>45429</v>
      </c>
      <c r="S28" s="24">
        <f t="shared" si="1"/>
        <v>45434</v>
      </c>
      <c r="T28" s="24">
        <f t="shared" si="1"/>
        <v>45437</v>
      </c>
      <c r="U28" s="24">
        <f t="shared" si="1"/>
        <v>45443</v>
      </c>
      <c r="V28" s="24">
        <f t="shared" si="1"/>
        <v>45444</v>
      </c>
      <c r="W28" s="24">
        <f t="shared" si="1"/>
        <v>45445</v>
      </c>
      <c r="X28" s="24">
        <f t="shared" si="1"/>
        <v>45453</v>
      </c>
      <c r="Y28" s="24">
        <f t="shared" si="1"/>
        <v>45457</v>
      </c>
      <c r="Z28" s="24">
        <f t="shared" si="1"/>
        <v>45460</v>
      </c>
      <c r="AA28" s="24">
        <f t="shared" si="1"/>
        <v>45465</v>
      </c>
      <c r="AB28" s="24">
        <f t="shared" si="1"/>
        <v>45466</v>
      </c>
      <c r="AC28" s="24">
        <f t="shared" si="1"/>
        <v>45471</v>
      </c>
      <c r="AD28" s="24">
        <f t="shared" si="1"/>
        <v>45474</v>
      </c>
      <c r="AE28" s="24">
        <f t="shared" si="1"/>
        <v>45484</v>
      </c>
      <c r="AF28" s="24">
        <f t="shared" si="1"/>
        <v>45489</v>
      </c>
      <c r="AG28" s="24">
        <f t="shared" si="1"/>
        <v>45494</v>
      </c>
      <c r="AH28" s="24">
        <f t="shared" si="1"/>
        <v>45499</v>
      </c>
      <c r="AI28" s="24">
        <f t="shared" si="1"/>
        <v>45501</v>
      </c>
      <c r="AJ28" s="24">
        <f t="shared" si="1"/>
        <v>45505</v>
      </c>
      <c r="AK28" s="24">
        <f t="shared" si="1"/>
        <v>45506</v>
      </c>
      <c r="AL28" s="24">
        <f t="shared" si="1"/>
        <v>45508</v>
      </c>
      <c r="AM28" s="24">
        <f t="shared" si="1"/>
        <v>45513</v>
      </c>
      <c r="AN28" s="24">
        <f t="shared" si="1"/>
        <v>45515</v>
      </c>
      <c r="AO28" s="24">
        <f t="shared" si="1"/>
        <v>45520</v>
      </c>
      <c r="AP28" s="24">
        <f t="shared" si="1"/>
        <v>45522</v>
      </c>
      <c r="AQ28" s="24">
        <f t="shared" si="1"/>
        <v>45527</v>
      </c>
      <c r="AR28" s="24">
        <f t="shared" si="1"/>
        <v>45529</v>
      </c>
      <c r="AS28" s="24">
        <f t="shared" si="1"/>
        <v>45534</v>
      </c>
      <c r="AT28" s="24">
        <f t="shared" si="1"/>
        <v>45536</v>
      </c>
      <c r="AU28" s="24">
        <f t="shared" si="1"/>
        <v>45541</v>
      </c>
      <c r="AV28" s="24">
        <f t="shared" si="1"/>
        <v>45543</v>
      </c>
      <c r="AW28" s="24">
        <f t="shared" si="1"/>
        <v>45548</v>
      </c>
      <c r="AX28" s="24">
        <f t="shared" si="1"/>
        <v>45550</v>
      </c>
      <c r="AY28" s="24">
        <f t="shared" si="1"/>
        <v>45555</v>
      </c>
      <c r="AZ28" s="24">
        <f t="shared" si="1"/>
        <v>45557</v>
      </c>
      <c r="BA28" s="24">
        <f t="shared" si="1"/>
        <v>45562</v>
      </c>
      <c r="BB28" s="24">
        <f t="shared" si="1"/>
        <v>45564</v>
      </c>
    </row>
    <row r="29" spans="1:54" ht="24.6" customHeight="1" x14ac:dyDescent="0.2">
      <c r="A29" s="153" t="s">
        <v>11</v>
      </c>
      <c r="B29" s="24" t="e">
        <f t="shared" si="0"/>
        <v>#REF!</v>
      </c>
      <c r="C29" s="24" t="e">
        <f t="shared" si="1"/>
        <v>#REF!</v>
      </c>
      <c r="D29" s="24" t="e">
        <f t="shared" si="1"/>
        <v>#REF!</v>
      </c>
      <c r="E29" s="24" t="e">
        <f t="shared" si="1"/>
        <v>#REF!</v>
      </c>
      <c r="F29" s="24" t="e">
        <f t="shared" si="1"/>
        <v>#REF!</v>
      </c>
      <c r="G29" s="24">
        <f t="shared" si="1"/>
        <v>45401</v>
      </c>
      <c r="H29" s="24">
        <f t="shared" si="1"/>
        <v>45406</v>
      </c>
      <c r="I29" s="24">
        <f t="shared" si="1"/>
        <v>45408</v>
      </c>
      <c r="J29" s="24">
        <f t="shared" si="1"/>
        <v>45410</v>
      </c>
      <c r="K29" s="24">
        <f t="shared" si="1"/>
        <v>45412</v>
      </c>
      <c r="L29" s="24">
        <f t="shared" si="1"/>
        <v>45416</v>
      </c>
      <c r="M29" s="24">
        <f t="shared" si="1"/>
        <v>45418</v>
      </c>
      <c r="N29" s="24">
        <f t="shared" si="1"/>
        <v>45419</v>
      </c>
      <c r="O29" s="24">
        <f t="shared" si="1"/>
        <v>45420</v>
      </c>
      <c r="P29" s="24">
        <f t="shared" si="1"/>
        <v>45426</v>
      </c>
      <c r="Q29" s="24">
        <f t="shared" si="1"/>
        <v>45428</v>
      </c>
      <c r="R29" s="24">
        <f t="shared" si="1"/>
        <v>45433</v>
      </c>
      <c r="S29" s="24">
        <f t="shared" si="1"/>
        <v>45434</v>
      </c>
      <c r="T29" s="24">
        <f t="shared" si="1"/>
        <v>45442</v>
      </c>
      <c r="U29" s="24">
        <f t="shared" si="1"/>
        <v>45443</v>
      </c>
      <c r="V29" s="24">
        <f t="shared" si="1"/>
        <v>45444</v>
      </c>
      <c r="W29" s="24">
        <f t="shared" si="1"/>
        <v>45452</v>
      </c>
      <c r="X29" s="24">
        <f t="shared" si="1"/>
        <v>45456</v>
      </c>
      <c r="Y29" s="24">
        <f t="shared" si="1"/>
        <v>45459</v>
      </c>
      <c r="Z29" s="24">
        <f t="shared" si="1"/>
        <v>45464</v>
      </c>
      <c r="AA29" s="24">
        <f t="shared" si="1"/>
        <v>45465</v>
      </c>
      <c r="AB29" s="24">
        <f t="shared" si="1"/>
        <v>45470</v>
      </c>
      <c r="AC29" s="24">
        <f t="shared" si="1"/>
        <v>45473</v>
      </c>
      <c r="AD29" s="24">
        <f t="shared" si="1"/>
        <v>45483</v>
      </c>
      <c r="AE29" s="24">
        <f t="shared" si="1"/>
        <v>45488</v>
      </c>
      <c r="AF29" s="24">
        <f t="shared" si="1"/>
        <v>45493</v>
      </c>
      <c r="AG29" s="24">
        <f t="shared" si="1"/>
        <v>45498</v>
      </c>
      <c r="AH29" s="24">
        <f t="shared" si="1"/>
        <v>45500</v>
      </c>
      <c r="AI29" s="24">
        <f t="shared" si="1"/>
        <v>45504</v>
      </c>
      <c r="AJ29" s="24">
        <f t="shared" si="1"/>
        <v>45505</v>
      </c>
      <c r="AK29" s="24">
        <f t="shared" si="1"/>
        <v>45507</v>
      </c>
      <c r="AL29" s="24">
        <f t="shared" si="1"/>
        <v>45512</v>
      </c>
      <c r="AM29" s="24">
        <f t="shared" si="1"/>
        <v>45514</v>
      </c>
      <c r="AN29" s="24">
        <f t="shared" si="1"/>
        <v>45519</v>
      </c>
      <c r="AO29" s="24">
        <f t="shared" si="1"/>
        <v>45521</v>
      </c>
      <c r="AP29" s="24">
        <f t="shared" si="1"/>
        <v>45526</v>
      </c>
      <c r="AQ29" s="24">
        <f t="shared" si="1"/>
        <v>45528</v>
      </c>
      <c r="AR29" s="24">
        <f t="shared" si="1"/>
        <v>45533</v>
      </c>
      <c r="AS29" s="24">
        <f t="shared" si="1"/>
        <v>45535</v>
      </c>
      <c r="AT29" s="24">
        <f t="shared" si="1"/>
        <v>45540</v>
      </c>
      <c r="AU29" s="24">
        <f t="shared" si="1"/>
        <v>45542</v>
      </c>
      <c r="AV29" s="24">
        <f t="shared" si="1"/>
        <v>45547</v>
      </c>
      <c r="AW29" s="24">
        <f t="shared" si="1"/>
        <v>45549</v>
      </c>
      <c r="AX29" s="24">
        <f t="shared" si="1"/>
        <v>45554</v>
      </c>
      <c r="AY29" s="24">
        <f t="shared" si="1"/>
        <v>45556</v>
      </c>
      <c r="AZ29" s="24">
        <f t="shared" si="1"/>
        <v>45561</v>
      </c>
      <c r="BA29" s="24">
        <f t="shared" si="1"/>
        <v>45563</v>
      </c>
      <c r="BB29" s="24">
        <f t="shared" si="1"/>
        <v>45565</v>
      </c>
    </row>
    <row r="30" spans="1:54" ht="10.5" customHeight="1" x14ac:dyDescent="0.2">
      <c r="A30" s="17" t="s">
        <v>149</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row>
    <row r="31" spans="1:54" ht="10.5" customHeight="1" x14ac:dyDescent="0.2">
      <c r="A31" s="19">
        <v>1</v>
      </c>
      <c r="B31" s="17" t="e">
        <f>ROUNDUP(B7*0.87,)</f>
        <v>#REF!</v>
      </c>
      <c r="C31" s="17" t="e">
        <f t="shared" ref="C31:BB31" si="2">ROUNDUP(C7*0.87,)</f>
        <v>#REF!</v>
      </c>
      <c r="D31" s="17" t="e">
        <f t="shared" si="2"/>
        <v>#REF!</v>
      </c>
      <c r="E31" s="17" t="e">
        <f t="shared" si="2"/>
        <v>#REF!</v>
      </c>
      <c r="F31" s="17" t="e">
        <f t="shared" si="2"/>
        <v>#REF!</v>
      </c>
      <c r="G31" s="17">
        <f t="shared" si="2"/>
        <v>9392</v>
      </c>
      <c r="H31" s="17">
        <f t="shared" si="2"/>
        <v>9392</v>
      </c>
      <c r="I31" s="17">
        <f t="shared" si="2"/>
        <v>13385</v>
      </c>
      <c r="J31" s="17">
        <f t="shared" si="2"/>
        <v>13385</v>
      </c>
      <c r="K31" s="17">
        <f t="shared" si="2"/>
        <v>10280</v>
      </c>
      <c r="L31" s="17">
        <f t="shared" si="2"/>
        <v>10280</v>
      </c>
      <c r="M31" s="17">
        <f t="shared" si="2"/>
        <v>8505</v>
      </c>
      <c r="N31" s="17">
        <f t="shared" si="2"/>
        <v>8505</v>
      </c>
      <c r="O31" s="17">
        <f t="shared" si="2"/>
        <v>9392</v>
      </c>
      <c r="P31" s="17">
        <f t="shared" si="2"/>
        <v>7100</v>
      </c>
      <c r="Q31" s="17">
        <f t="shared" si="2"/>
        <v>8505</v>
      </c>
      <c r="R31" s="17">
        <f t="shared" si="2"/>
        <v>8505</v>
      </c>
      <c r="S31" s="17">
        <f t="shared" si="2"/>
        <v>9392</v>
      </c>
      <c r="T31" s="17">
        <f t="shared" si="2"/>
        <v>7100</v>
      </c>
      <c r="U31" s="17">
        <f t="shared" si="2"/>
        <v>7100</v>
      </c>
      <c r="V31" s="17">
        <f t="shared" si="2"/>
        <v>7469</v>
      </c>
      <c r="W31" s="17">
        <f t="shared" si="2"/>
        <v>10058</v>
      </c>
      <c r="X31" s="17">
        <f t="shared" si="2"/>
        <v>8505</v>
      </c>
      <c r="Y31" s="17">
        <f t="shared" si="2"/>
        <v>9022</v>
      </c>
      <c r="Z31" s="17">
        <f t="shared" si="2"/>
        <v>11832</v>
      </c>
      <c r="AA31" s="17">
        <f t="shared" si="2"/>
        <v>9022</v>
      </c>
      <c r="AB31" s="17">
        <f t="shared" si="2"/>
        <v>9022</v>
      </c>
      <c r="AC31" s="17">
        <f t="shared" si="2"/>
        <v>9022</v>
      </c>
      <c r="AD31" s="17">
        <f t="shared" si="2"/>
        <v>10945</v>
      </c>
      <c r="AE31" s="17">
        <f t="shared" si="2"/>
        <v>10058</v>
      </c>
      <c r="AF31" s="17">
        <f t="shared" si="2"/>
        <v>10945</v>
      </c>
      <c r="AG31" s="17">
        <f t="shared" si="2"/>
        <v>10058</v>
      </c>
      <c r="AH31" s="17">
        <f t="shared" si="2"/>
        <v>10058</v>
      </c>
      <c r="AI31" s="17">
        <f t="shared" si="2"/>
        <v>9022</v>
      </c>
      <c r="AJ31" s="17">
        <f t="shared" si="2"/>
        <v>10058</v>
      </c>
      <c r="AK31" s="17">
        <f t="shared" si="2"/>
        <v>10945</v>
      </c>
      <c r="AL31" s="17">
        <f t="shared" si="2"/>
        <v>10058</v>
      </c>
      <c r="AM31" s="17">
        <f t="shared" si="2"/>
        <v>10945</v>
      </c>
      <c r="AN31" s="17">
        <f t="shared" si="2"/>
        <v>10058</v>
      </c>
      <c r="AO31" s="17">
        <f t="shared" si="2"/>
        <v>10945</v>
      </c>
      <c r="AP31" s="17">
        <f t="shared" si="2"/>
        <v>10945</v>
      </c>
      <c r="AQ31" s="17">
        <f t="shared" si="2"/>
        <v>10945</v>
      </c>
      <c r="AR31" s="17">
        <f t="shared" si="2"/>
        <v>10058</v>
      </c>
      <c r="AS31" s="17">
        <f t="shared" si="2"/>
        <v>10945</v>
      </c>
      <c r="AT31" s="17">
        <f t="shared" si="2"/>
        <v>10058</v>
      </c>
      <c r="AU31" s="17">
        <f t="shared" si="2"/>
        <v>10945</v>
      </c>
      <c r="AV31" s="17">
        <f t="shared" si="2"/>
        <v>10058</v>
      </c>
      <c r="AW31" s="17">
        <f t="shared" si="2"/>
        <v>10945</v>
      </c>
      <c r="AX31" s="17">
        <f t="shared" si="2"/>
        <v>10058</v>
      </c>
      <c r="AY31" s="17">
        <f t="shared" si="2"/>
        <v>10945</v>
      </c>
      <c r="AZ31" s="17">
        <f t="shared" si="2"/>
        <v>10058</v>
      </c>
      <c r="BA31" s="17">
        <f t="shared" si="2"/>
        <v>10945</v>
      </c>
      <c r="BB31" s="17">
        <f t="shared" si="2"/>
        <v>10058</v>
      </c>
    </row>
    <row r="32" spans="1:54" ht="10.5" customHeight="1" x14ac:dyDescent="0.2">
      <c r="A32" s="19">
        <v>2</v>
      </c>
      <c r="B32" s="17" t="e">
        <f>ROUNDUP(B8*0.87,)</f>
        <v>#REF!</v>
      </c>
      <c r="C32" s="17" t="e">
        <f t="shared" ref="C32:BB32" si="3">ROUNDUP(C8*0.87,)</f>
        <v>#REF!</v>
      </c>
      <c r="D32" s="17" t="e">
        <f t="shared" si="3"/>
        <v>#REF!</v>
      </c>
      <c r="E32" s="17" t="e">
        <f t="shared" si="3"/>
        <v>#REF!</v>
      </c>
      <c r="F32" s="17" t="e">
        <f t="shared" si="3"/>
        <v>#REF!</v>
      </c>
      <c r="G32" s="17">
        <f t="shared" si="3"/>
        <v>10723</v>
      </c>
      <c r="H32" s="17">
        <f t="shared" si="3"/>
        <v>10723</v>
      </c>
      <c r="I32" s="17">
        <f t="shared" si="3"/>
        <v>14717</v>
      </c>
      <c r="J32" s="17">
        <f t="shared" si="3"/>
        <v>14717</v>
      </c>
      <c r="K32" s="17">
        <f t="shared" si="3"/>
        <v>11611</v>
      </c>
      <c r="L32" s="17">
        <f t="shared" si="3"/>
        <v>11611</v>
      </c>
      <c r="M32" s="17">
        <f t="shared" si="3"/>
        <v>9836</v>
      </c>
      <c r="N32" s="17">
        <f t="shared" si="3"/>
        <v>9836</v>
      </c>
      <c r="O32" s="17">
        <f t="shared" si="3"/>
        <v>10723</v>
      </c>
      <c r="P32" s="17">
        <f t="shared" si="3"/>
        <v>8431</v>
      </c>
      <c r="Q32" s="17">
        <f t="shared" si="3"/>
        <v>9836</v>
      </c>
      <c r="R32" s="17">
        <f t="shared" si="3"/>
        <v>9836</v>
      </c>
      <c r="S32" s="17">
        <f t="shared" si="3"/>
        <v>10723</v>
      </c>
      <c r="T32" s="17">
        <f t="shared" si="3"/>
        <v>8431</v>
      </c>
      <c r="U32" s="17">
        <f t="shared" si="3"/>
        <v>8431</v>
      </c>
      <c r="V32" s="17">
        <f t="shared" si="3"/>
        <v>8801</v>
      </c>
      <c r="W32" s="17">
        <f t="shared" si="3"/>
        <v>11389</v>
      </c>
      <c r="X32" s="17">
        <f t="shared" si="3"/>
        <v>9836</v>
      </c>
      <c r="Y32" s="17">
        <f t="shared" si="3"/>
        <v>10353</v>
      </c>
      <c r="Z32" s="17">
        <f t="shared" si="3"/>
        <v>13164</v>
      </c>
      <c r="AA32" s="17">
        <f t="shared" si="3"/>
        <v>10353</v>
      </c>
      <c r="AB32" s="17">
        <f t="shared" si="3"/>
        <v>10353</v>
      </c>
      <c r="AC32" s="17">
        <f t="shared" si="3"/>
        <v>10353</v>
      </c>
      <c r="AD32" s="17">
        <f t="shared" si="3"/>
        <v>12276</v>
      </c>
      <c r="AE32" s="17">
        <f t="shared" si="3"/>
        <v>11389</v>
      </c>
      <c r="AF32" s="17">
        <f t="shared" si="3"/>
        <v>12276</v>
      </c>
      <c r="AG32" s="17">
        <f t="shared" si="3"/>
        <v>11389</v>
      </c>
      <c r="AH32" s="17">
        <f t="shared" si="3"/>
        <v>11389</v>
      </c>
      <c r="AI32" s="17">
        <f t="shared" si="3"/>
        <v>10353</v>
      </c>
      <c r="AJ32" s="17">
        <f t="shared" si="3"/>
        <v>11389</v>
      </c>
      <c r="AK32" s="17">
        <f t="shared" si="3"/>
        <v>12276</v>
      </c>
      <c r="AL32" s="17">
        <f t="shared" si="3"/>
        <v>11389</v>
      </c>
      <c r="AM32" s="17">
        <f t="shared" si="3"/>
        <v>12276</v>
      </c>
      <c r="AN32" s="17">
        <f t="shared" si="3"/>
        <v>11389</v>
      </c>
      <c r="AO32" s="17">
        <f t="shared" si="3"/>
        <v>12276</v>
      </c>
      <c r="AP32" s="17">
        <f t="shared" si="3"/>
        <v>12276</v>
      </c>
      <c r="AQ32" s="17">
        <f t="shared" si="3"/>
        <v>12276</v>
      </c>
      <c r="AR32" s="17">
        <f t="shared" si="3"/>
        <v>11389</v>
      </c>
      <c r="AS32" s="17">
        <f t="shared" si="3"/>
        <v>12276</v>
      </c>
      <c r="AT32" s="17">
        <f t="shared" si="3"/>
        <v>11389</v>
      </c>
      <c r="AU32" s="17">
        <f t="shared" si="3"/>
        <v>12276</v>
      </c>
      <c r="AV32" s="17">
        <f t="shared" si="3"/>
        <v>11389</v>
      </c>
      <c r="AW32" s="17">
        <f t="shared" si="3"/>
        <v>12276</v>
      </c>
      <c r="AX32" s="17">
        <f t="shared" si="3"/>
        <v>11389</v>
      </c>
      <c r="AY32" s="17">
        <f t="shared" si="3"/>
        <v>12276</v>
      </c>
      <c r="AZ32" s="17">
        <f t="shared" si="3"/>
        <v>11389</v>
      </c>
      <c r="BA32" s="17">
        <f t="shared" si="3"/>
        <v>12276</v>
      </c>
      <c r="BB32" s="17">
        <f t="shared" si="3"/>
        <v>11389</v>
      </c>
    </row>
    <row r="33" spans="1:54" ht="10.5" customHeight="1" x14ac:dyDescent="0.2">
      <c r="A33" s="17" t="s">
        <v>150</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row>
    <row r="34" spans="1:54" ht="10.5" customHeight="1" x14ac:dyDescent="0.2">
      <c r="A34" s="19">
        <v>1</v>
      </c>
      <c r="B34" s="17" t="e">
        <f t="shared" ref="B34:Q49" si="4">ROUNDUP(B10*0.87,)</f>
        <v>#REF!</v>
      </c>
      <c r="C34" s="17" t="e">
        <f t="shared" si="4"/>
        <v>#REF!</v>
      </c>
      <c r="D34" s="17" t="e">
        <f t="shared" si="4"/>
        <v>#REF!</v>
      </c>
      <c r="E34" s="17" t="e">
        <f t="shared" si="4"/>
        <v>#REF!</v>
      </c>
      <c r="F34" s="17" t="e">
        <f t="shared" si="4"/>
        <v>#REF!</v>
      </c>
      <c r="G34" s="17">
        <f t="shared" si="4"/>
        <v>10132</v>
      </c>
      <c r="H34" s="17">
        <f t="shared" si="4"/>
        <v>10132</v>
      </c>
      <c r="I34" s="17">
        <f t="shared" si="4"/>
        <v>14125</v>
      </c>
      <c r="J34" s="17">
        <f t="shared" si="4"/>
        <v>14125</v>
      </c>
      <c r="K34" s="17">
        <f t="shared" si="4"/>
        <v>11019</v>
      </c>
      <c r="L34" s="17">
        <f t="shared" si="4"/>
        <v>11019</v>
      </c>
      <c r="M34" s="17">
        <f t="shared" si="4"/>
        <v>9244</v>
      </c>
      <c r="N34" s="17">
        <f t="shared" si="4"/>
        <v>9244</v>
      </c>
      <c r="O34" s="17">
        <f t="shared" si="4"/>
        <v>10132</v>
      </c>
      <c r="P34" s="17">
        <f t="shared" si="4"/>
        <v>7839</v>
      </c>
      <c r="Q34" s="17">
        <f t="shared" si="4"/>
        <v>9244</v>
      </c>
      <c r="R34" s="17">
        <f t="shared" ref="C34:BB41" si="5">ROUNDUP(R10*0.87,)</f>
        <v>9244</v>
      </c>
      <c r="S34" s="17">
        <f t="shared" si="5"/>
        <v>10132</v>
      </c>
      <c r="T34" s="17">
        <f t="shared" si="5"/>
        <v>7839</v>
      </c>
      <c r="U34" s="17">
        <f t="shared" si="5"/>
        <v>7839</v>
      </c>
      <c r="V34" s="17">
        <f t="shared" si="5"/>
        <v>8209</v>
      </c>
      <c r="W34" s="17">
        <f t="shared" si="5"/>
        <v>10797</v>
      </c>
      <c r="X34" s="17">
        <f t="shared" si="5"/>
        <v>9244</v>
      </c>
      <c r="Y34" s="17">
        <f t="shared" si="5"/>
        <v>9762</v>
      </c>
      <c r="Z34" s="17">
        <f t="shared" si="5"/>
        <v>12572</v>
      </c>
      <c r="AA34" s="17">
        <f t="shared" si="5"/>
        <v>9762</v>
      </c>
      <c r="AB34" s="17">
        <f t="shared" si="5"/>
        <v>9762</v>
      </c>
      <c r="AC34" s="17">
        <f t="shared" si="5"/>
        <v>9762</v>
      </c>
      <c r="AD34" s="17">
        <f t="shared" si="5"/>
        <v>11685</v>
      </c>
      <c r="AE34" s="17">
        <f t="shared" si="5"/>
        <v>10797</v>
      </c>
      <c r="AF34" s="17">
        <f t="shared" si="5"/>
        <v>11685</v>
      </c>
      <c r="AG34" s="17">
        <f t="shared" si="5"/>
        <v>10797</v>
      </c>
      <c r="AH34" s="17">
        <f t="shared" si="5"/>
        <v>10797</v>
      </c>
      <c r="AI34" s="17">
        <f t="shared" si="5"/>
        <v>9762</v>
      </c>
      <c r="AJ34" s="17">
        <f t="shared" si="5"/>
        <v>10797</v>
      </c>
      <c r="AK34" s="17">
        <f t="shared" si="5"/>
        <v>11685</v>
      </c>
      <c r="AL34" s="17">
        <f t="shared" si="5"/>
        <v>10797</v>
      </c>
      <c r="AM34" s="17">
        <f t="shared" si="5"/>
        <v>11685</v>
      </c>
      <c r="AN34" s="17">
        <f t="shared" si="5"/>
        <v>10797</v>
      </c>
      <c r="AO34" s="17">
        <f t="shared" si="5"/>
        <v>11685</v>
      </c>
      <c r="AP34" s="17">
        <f t="shared" si="5"/>
        <v>11685</v>
      </c>
      <c r="AQ34" s="17">
        <f t="shared" si="5"/>
        <v>11685</v>
      </c>
      <c r="AR34" s="17">
        <f t="shared" si="5"/>
        <v>10797</v>
      </c>
      <c r="AS34" s="17">
        <f t="shared" si="5"/>
        <v>11685</v>
      </c>
      <c r="AT34" s="17">
        <f t="shared" si="5"/>
        <v>10797</v>
      </c>
      <c r="AU34" s="17">
        <f t="shared" si="5"/>
        <v>11685</v>
      </c>
      <c r="AV34" s="17">
        <f t="shared" si="5"/>
        <v>10797</v>
      </c>
      <c r="AW34" s="17">
        <f t="shared" si="5"/>
        <v>11685</v>
      </c>
      <c r="AX34" s="17">
        <f t="shared" si="5"/>
        <v>10797</v>
      </c>
      <c r="AY34" s="17">
        <f t="shared" si="5"/>
        <v>11685</v>
      </c>
      <c r="AZ34" s="17">
        <f t="shared" si="5"/>
        <v>10797</v>
      </c>
      <c r="BA34" s="17">
        <f t="shared" si="5"/>
        <v>11685</v>
      </c>
      <c r="BB34" s="17">
        <f t="shared" si="5"/>
        <v>10797</v>
      </c>
    </row>
    <row r="35" spans="1:54" ht="10.5" customHeight="1" x14ac:dyDescent="0.2">
      <c r="A35" s="19">
        <v>2</v>
      </c>
      <c r="B35" s="17" t="e">
        <f t="shared" si="4"/>
        <v>#REF!</v>
      </c>
      <c r="C35" s="17" t="e">
        <f t="shared" si="5"/>
        <v>#REF!</v>
      </c>
      <c r="D35" s="17" t="e">
        <f t="shared" si="5"/>
        <v>#REF!</v>
      </c>
      <c r="E35" s="17" t="e">
        <f t="shared" si="5"/>
        <v>#REF!</v>
      </c>
      <c r="F35" s="17" t="e">
        <f t="shared" si="5"/>
        <v>#REF!</v>
      </c>
      <c r="G35" s="17">
        <f t="shared" si="5"/>
        <v>11463</v>
      </c>
      <c r="H35" s="17">
        <f t="shared" si="5"/>
        <v>11463</v>
      </c>
      <c r="I35" s="17">
        <f t="shared" si="5"/>
        <v>15456</v>
      </c>
      <c r="J35" s="17">
        <f t="shared" si="5"/>
        <v>15456</v>
      </c>
      <c r="K35" s="17">
        <f t="shared" si="5"/>
        <v>12350</v>
      </c>
      <c r="L35" s="17">
        <f t="shared" si="5"/>
        <v>12350</v>
      </c>
      <c r="M35" s="17">
        <f t="shared" si="5"/>
        <v>10575</v>
      </c>
      <c r="N35" s="17">
        <f t="shared" si="5"/>
        <v>10575</v>
      </c>
      <c r="O35" s="17">
        <f t="shared" si="5"/>
        <v>11463</v>
      </c>
      <c r="P35" s="17">
        <f t="shared" si="5"/>
        <v>9170</v>
      </c>
      <c r="Q35" s="17">
        <f t="shared" si="5"/>
        <v>10575</v>
      </c>
      <c r="R35" s="17">
        <f t="shared" si="5"/>
        <v>10575</v>
      </c>
      <c r="S35" s="17">
        <f t="shared" si="5"/>
        <v>11463</v>
      </c>
      <c r="T35" s="17">
        <f t="shared" si="5"/>
        <v>9170</v>
      </c>
      <c r="U35" s="17">
        <f t="shared" si="5"/>
        <v>9170</v>
      </c>
      <c r="V35" s="17">
        <f t="shared" si="5"/>
        <v>9540</v>
      </c>
      <c r="W35" s="17">
        <f t="shared" si="5"/>
        <v>12128</v>
      </c>
      <c r="X35" s="17">
        <f t="shared" si="5"/>
        <v>10575</v>
      </c>
      <c r="Y35" s="17">
        <f t="shared" si="5"/>
        <v>11093</v>
      </c>
      <c r="Z35" s="17">
        <f t="shared" si="5"/>
        <v>13903</v>
      </c>
      <c r="AA35" s="17">
        <f t="shared" si="5"/>
        <v>11093</v>
      </c>
      <c r="AB35" s="17">
        <f t="shared" si="5"/>
        <v>11093</v>
      </c>
      <c r="AC35" s="17">
        <f t="shared" si="5"/>
        <v>11093</v>
      </c>
      <c r="AD35" s="17">
        <f t="shared" si="5"/>
        <v>13016</v>
      </c>
      <c r="AE35" s="17">
        <f t="shared" si="5"/>
        <v>12128</v>
      </c>
      <c r="AF35" s="17">
        <f t="shared" si="5"/>
        <v>13016</v>
      </c>
      <c r="AG35" s="17">
        <f t="shared" si="5"/>
        <v>12128</v>
      </c>
      <c r="AH35" s="17">
        <f t="shared" si="5"/>
        <v>12128</v>
      </c>
      <c r="AI35" s="17">
        <f t="shared" si="5"/>
        <v>11093</v>
      </c>
      <c r="AJ35" s="17">
        <f t="shared" si="5"/>
        <v>12128</v>
      </c>
      <c r="AK35" s="17">
        <f t="shared" si="5"/>
        <v>13016</v>
      </c>
      <c r="AL35" s="17">
        <f t="shared" si="5"/>
        <v>12128</v>
      </c>
      <c r="AM35" s="17">
        <f t="shared" si="5"/>
        <v>13016</v>
      </c>
      <c r="AN35" s="17">
        <f t="shared" si="5"/>
        <v>12128</v>
      </c>
      <c r="AO35" s="17">
        <f t="shared" si="5"/>
        <v>13016</v>
      </c>
      <c r="AP35" s="17">
        <f t="shared" si="5"/>
        <v>13016</v>
      </c>
      <c r="AQ35" s="17">
        <f t="shared" si="5"/>
        <v>13016</v>
      </c>
      <c r="AR35" s="17">
        <f t="shared" si="5"/>
        <v>12128</v>
      </c>
      <c r="AS35" s="17">
        <f t="shared" si="5"/>
        <v>13016</v>
      </c>
      <c r="AT35" s="17">
        <f t="shared" si="5"/>
        <v>12128</v>
      </c>
      <c r="AU35" s="17">
        <f t="shared" si="5"/>
        <v>13016</v>
      </c>
      <c r="AV35" s="17">
        <f t="shared" si="5"/>
        <v>12128</v>
      </c>
      <c r="AW35" s="17">
        <f t="shared" si="5"/>
        <v>13016</v>
      </c>
      <c r="AX35" s="17">
        <f t="shared" si="5"/>
        <v>12128</v>
      </c>
      <c r="AY35" s="17">
        <f t="shared" si="5"/>
        <v>13016</v>
      </c>
      <c r="AZ35" s="17">
        <f t="shared" si="5"/>
        <v>12128</v>
      </c>
      <c r="BA35" s="17">
        <f t="shared" si="5"/>
        <v>13016</v>
      </c>
      <c r="BB35" s="17">
        <f t="shared" si="5"/>
        <v>12128</v>
      </c>
    </row>
    <row r="36" spans="1:54" ht="10.5" customHeight="1" x14ac:dyDescent="0.2">
      <c r="A36" s="17" t="s">
        <v>151</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row>
    <row r="37" spans="1:54" ht="10.5" customHeight="1" x14ac:dyDescent="0.2">
      <c r="A37" s="19">
        <v>1</v>
      </c>
      <c r="B37" s="17" t="e">
        <f t="shared" si="4"/>
        <v>#REF!</v>
      </c>
      <c r="C37" s="17" t="e">
        <f t="shared" si="5"/>
        <v>#REF!</v>
      </c>
      <c r="D37" s="17" t="e">
        <f t="shared" si="5"/>
        <v>#REF!</v>
      </c>
      <c r="E37" s="17" t="e">
        <f t="shared" si="5"/>
        <v>#REF!</v>
      </c>
      <c r="F37" s="17" t="e">
        <f t="shared" si="5"/>
        <v>#REF!</v>
      </c>
      <c r="G37" s="17">
        <f t="shared" si="5"/>
        <v>10871</v>
      </c>
      <c r="H37" s="17">
        <f t="shared" si="5"/>
        <v>10871</v>
      </c>
      <c r="I37" s="17">
        <f t="shared" si="5"/>
        <v>14864</v>
      </c>
      <c r="J37" s="17">
        <f t="shared" si="5"/>
        <v>14864</v>
      </c>
      <c r="K37" s="17">
        <f t="shared" si="5"/>
        <v>11759</v>
      </c>
      <c r="L37" s="17">
        <f t="shared" si="5"/>
        <v>11759</v>
      </c>
      <c r="M37" s="17">
        <f t="shared" si="5"/>
        <v>9984</v>
      </c>
      <c r="N37" s="17">
        <f t="shared" si="5"/>
        <v>9984</v>
      </c>
      <c r="O37" s="17">
        <f t="shared" si="5"/>
        <v>10871</v>
      </c>
      <c r="P37" s="17">
        <f t="shared" si="5"/>
        <v>8579</v>
      </c>
      <c r="Q37" s="17">
        <f t="shared" si="5"/>
        <v>9984</v>
      </c>
      <c r="R37" s="17">
        <f t="shared" si="5"/>
        <v>9984</v>
      </c>
      <c r="S37" s="17">
        <f t="shared" si="5"/>
        <v>10871</v>
      </c>
      <c r="T37" s="17">
        <f t="shared" si="5"/>
        <v>8579</v>
      </c>
      <c r="U37" s="17">
        <f t="shared" si="5"/>
        <v>8579</v>
      </c>
      <c r="V37" s="17">
        <f t="shared" si="5"/>
        <v>8948</v>
      </c>
      <c r="W37" s="17">
        <f t="shared" si="5"/>
        <v>11537</v>
      </c>
      <c r="X37" s="17">
        <f t="shared" si="5"/>
        <v>9984</v>
      </c>
      <c r="Y37" s="17">
        <f t="shared" si="5"/>
        <v>10501</v>
      </c>
      <c r="Z37" s="17">
        <f t="shared" si="5"/>
        <v>13311</v>
      </c>
      <c r="AA37" s="17">
        <f t="shared" si="5"/>
        <v>10501</v>
      </c>
      <c r="AB37" s="17">
        <f t="shared" si="5"/>
        <v>10501</v>
      </c>
      <c r="AC37" s="17">
        <f t="shared" si="5"/>
        <v>10501</v>
      </c>
      <c r="AD37" s="17">
        <f t="shared" si="5"/>
        <v>12424</v>
      </c>
      <c r="AE37" s="17">
        <f t="shared" si="5"/>
        <v>11537</v>
      </c>
      <c r="AF37" s="17">
        <f t="shared" si="5"/>
        <v>12424</v>
      </c>
      <c r="AG37" s="17">
        <f t="shared" si="5"/>
        <v>11537</v>
      </c>
      <c r="AH37" s="17">
        <f t="shared" si="5"/>
        <v>11537</v>
      </c>
      <c r="AI37" s="17">
        <f t="shared" si="5"/>
        <v>10501</v>
      </c>
      <c r="AJ37" s="17">
        <f t="shared" si="5"/>
        <v>11537</v>
      </c>
      <c r="AK37" s="17">
        <f t="shared" si="5"/>
        <v>12424</v>
      </c>
      <c r="AL37" s="17">
        <f t="shared" si="5"/>
        <v>11537</v>
      </c>
      <c r="AM37" s="17">
        <f t="shared" si="5"/>
        <v>12424</v>
      </c>
      <c r="AN37" s="17">
        <f t="shared" si="5"/>
        <v>11537</v>
      </c>
      <c r="AO37" s="17">
        <f t="shared" si="5"/>
        <v>12424</v>
      </c>
      <c r="AP37" s="17">
        <f t="shared" si="5"/>
        <v>12424</v>
      </c>
      <c r="AQ37" s="17">
        <f t="shared" si="5"/>
        <v>12424</v>
      </c>
      <c r="AR37" s="17">
        <f t="shared" si="5"/>
        <v>11537</v>
      </c>
      <c r="AS37" s="17">
        <f t="shared" si="5"/>
        <v>12424</v>
      </c>
      <c r="AT37" s="17">
        <f t="shared" si="5"/>
        <v>11537</v>
      </c>
      <c r="AU37" s="17">
        <f t="shared" si="5"/>
        <v>12424</v>
      </c>
      <c r="AV37" s="17">
        <f t="shared" si="5"/>
        <v>11537</v>
      </c>
      <c r="AW37" s="17">
        <f t="shared" si="5"/>
        <v>12424</v>
      </c>
      <c r="AX37" s="17">
        <f t="shared" si="5"/>
        <v>11537</v>
      </c>
      <c r="AY37" s="17">
        <f t="shared" si="5"/>
        <v>12424</v>
      </c>
      <c r="AZ37" s="17">
        <f t="shared" si="5"/>
        <v>11537</v>
      </c>
      <c r="BA37" s="17">
        <f t="shared" si="5"/>
        <v>12424</v>
      </c>
      <c r="BB37" s="17">
        <f t="shared" si="5"/>
        <v>11537</v>
      </c>
    </row>
    <row r="38" spans="1:54" ht="10.5" customHeight="1" x14ac:dyDescent="0.2">
      <c r="A38" s="19">
        <v>2</v>
      </c>
      <c r="B38" s="17" t="e">
        <f t="shared" si="4"/>
        <v>#REF!</v>
      </c>
      <c r="C38" s="17" t="e">
        <f t="shared" si="5"/>
        <v>#REF!</v>
      </c>
      <c r="D38" s="17" t="e">
        <f t="shared" si="5"/>
        <v>#REF!</v>
      </c>
      <c r="E38" s="17" t="e">
        <f t="shared" si="5"/>
        <v>#REF!</v>
      </c>
      <c r="F38" s="17" t="e">
        <f t="shared" si="5"/>
        <v>#REF!</v>
      </c>
      <c r="G38" s="17">
        <f t="shared" si="5"/>
        <v>12202</v>
      </c>
      <c r="H38" s="17">
        <f t="shared" si="5"/>
        <v>12202</v>
      </c>
      <c r="I38" s="17">
        <f t="shared" si="5"/>
        <v>16196</v>
      </c>
      <c r="J38" s="17">
        <f t="shared" si="5"/>
        <v>16196</v>
      </c>
      <c r="K38" s="17">
        <f t="shared" si="5"/>
        <v>13090</v>
      </c>
      <c r="L38" s="17">
        <f t="shared" si="5"/>
        <v>13090</v>
      </c>
      <c r="M38" s="17">
        <f t="shared" si="5"/>
        <v>11315</v>
      </c>
      <c r="N38" s="17">
        <f t="shared" si="5"/>
        <v>11315</v>
      </c>
      <c r="O38" s="17">
        <f t="shared" si="5"/>
        <v>12202</v>
      </c>
      <c r="P38" s="17">
        <f t="shared" si="5"/>
        <v>9910</v>
      </c>
      <c r="Q38" s="17">
        <f t="shared" si="5"/>
        <v>11315</v>
      </c>
      <c r="R38" s="17">
        <f t="shared" si="5"/>
        <v>11315</v>
      </c>
      <c r="S38" s="17">
        <f t="shared" si="5"/>
        <v>12202</v>
      </c>
      <c r="T38" s="17">
        <f t="shared" si="5"/>
        <v>9910</v>
      </c>
      <c r="U38" s="17">
        <f t="shared" si="5"/>
        <v>9910</v>
      </c>
      <c r="V38" s="17">
        <f t="shared" si="5"/>
        <v>10280</v>
      </c>
      <c r="W38" s="17">
        <f t="shared" si="5"/>
        <v>12868</v>
      </c>
      <c r="X38" s="17">
        <f t="shared" si="5"/>
        <v>11315</v>
      </c>
      <c r="Y38" s="17">
        <f t="shared" si="5"/>
        <v>11832</v>
      </c>
      <c r="Z38" s="17">
        <f t="shared" si="5"/>
        <v>14643</v>
      </c>
      <c r="AA38" s="17">
        <f t="shared" si="5"/>
        <v>11832</v>
      </c>
      <c r="AB38" s="17">
        <f t="shared" si="5"/>
        <v>11832</v>
      </c>
      <c r="AC38" s="17">
        <f t="shared" si="5"/>
        <v>11832</v>
      </c>
      <c r="AD38" s="17">
        <f t="shared" si="5"/>
        <v>13755</v>
      </c>
      <c r="AE38" s="17">
        <f t="shared" si="5"/>
        <v>12868</v>
      </c>
      <c r="AF38" s="17">
        <f t="shared" si="5"/>
        <v>13755</v>
      </c>
      <c r="AG38" s="17">
        <f t="shared" si="5"/>
        <v>12868</v>
      </c>
      <c r="AH38" s="17">
        <f t="shared" si="5"/>
        <v>12868</v>
      </c>
      <c r="AI38" s="17">
        <f t="shared" si="5"/>
        <v>11832</v>
      </c>
      <c r="AJ38" s="17">
        <f t="shared" si="5"/>
        <v>12868</v>
      </c>
      <c r="AK38" s="17">
        <f t="shared" si="5"/>
        <v>13755</v>
      </c>
      <c r="AL38" s="17">
        <f t="shared" si="5"/>
        <v>12868</v>
      </c>
      <c r="AM38" s="17">
        <f t="shared" si="5"/>
        <v>13755</v>
      </c>
      <c r="AN38" s="17">
        <f t="shared" si="5"/>
        <v>12868</v>
      </c>
      <c r="AO38" s="17">
        <f t="shared" si="5"/>
        <v>13755</v>
      </c>
      <c r="AP38" s="17">
        <f t="shared" si="5"/>
        <v>13755</v>
      </c>
      <c r="AQ38" s="17">
        <f t="shared" si="5"/>
        <v>13755</v>
      </c>
      <c r="AR38" s="17">
        <f t="shared" si="5"/>
        <v>12868</v>
      </c>
      <c r="AS38" s="17">
        <f t="shared" si="5"/>
        <v>13755</v>
      </c>
      <c r="AT38" s="17">
        <f t="shared" si="5"/>
        <v>12868</v>
      </c>
      <c r="AU38" s="17">
        <f t="shared" si="5"/>
        <v>13755</v>
      </c>
      <c r="AV38" s="17">
        <f t="shared" si="5"/>
        <v>12868</v>
      </c>
      <c r="AW38" s="17">
        <f t="shared" si="5"/>
        <v>13755</v>
      </c>
      <c r="AX38" s="17">
        <f t="shared" si="5"/>
        <v>12868</v>
      </c>
      <c r="AY38" s="17">
        <f t="shared" si="5"/>
        <v>13755</v>
      </c>
      <c r="AZ38" s="17">
        <f t="shared" si="5"/>
        <v>12868</v>
      </c>
      <c r="BA38" s="17">
        <f t="shared" si="5"/>
        <v>13755</v>
      </c>
      <c r="BB38" s="17">
        <f t="shared" si="5"/>
        <v>12868</v>
      </c>
    </row>
    <row r="39" spans="1:54"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row>
    <row r="40" spans="1:54" ht="10.5" customHeight="1" x14ac:dyDescent="0.2">
      <c r="A40" s="19">
        <v>1</v>
      </c>
      <c r="B40" s="17" t="e">
        <f t="shared" si="4"/>
        <v>#REF!</v>
      </c>
      <c r="C40" s="17" t="e">
        <f t="shared" si="5"/>
        <v>#REF!</v>
      </c>
      <c r="D40" s="17" t="e">
        <f t="shared" si="5"/>
        <v>#REF!</v>
      </c>
      <c r="E40" s="17" t="e">
        <f t="shared" si="5"/>
        <v>#REF!</v>
      </c>
      <c r="F40" s="17" t="e">
        <f t="shared" si="5"/>
        <v>#REF!</v>
      </c>
      <c r="G40" s="17">
        <f t="shared" si="5"/>
        <v>11611</v>
      </c>
      <c r="H40" s="17">
        <f t="shared" si="5"/>
        <v>11611</v>
      </c>
      <c r="I40" s="17">
        <f t="shared" si="5"/>
        <v>15604</v>
      </c>
      <c r="J40" s="17">
        <f t="shared" si="5"/>
        <v>15604</v>
      </c>
      <c r="K40" s="17">
        <f t="shared" si="5"/>
        <v>12498</v>
      </c>
      <c r="L40" s="17">
        <f t="shared" si="5"/>
        <v>12498</v>
      </c>
      <c r="M40" s="17">
        <f t="shared" si="5"/>
        <v>10723</v>
      </c>
      <c r="N40" s="17">
        <f t="shared" si="5"/>
        <v>10723</v>
      </c>
      <c r="O40" s="17">
        <f t="shared" si="5"/>
        <v>11611</v>
      </c>
      <c r="P40" s="17">
        <f t="shared" si="5"/>
        <v>9318</v>
      </c>
      <c r="Q40" s="17">
        <f t="shared" si="5"/>
        <v>10723</v>
      </c>
      <c r="R40" s="17">
        <f t="shared" si="5"/>
        <v>10723</v>
      </c>
      <c r="S40" s="17">
        <f t="shared" si="5"/>
        <v>11611</v>
      </c>
      <c r="T40" s="17">
        <f t="shared" si="5"/>
        <v>9318</v>
      </c>
      <c r="U40" s="17">
        <f t="shared" si="5"/>
        <v>9318</v>
      </c>
      <c r="V40" s="17">
        <f t="shared" si="5"/>
        <v>9688</v>
      </c>
      <c r="W40" s="17">
        <f t="shared" si="5"/>
        <v>12276</v>
      </c>
      <c r="X40" s="17">
        <f t="shared" si="5"/>
        <v>10723</v>
      </c>
      <c r="Y40" s="17">
        <f t="shared" si="5"/>
        <v>11241</v>
      </c>
      <c r="Z40" s="17">
        <f t="shared" si="5"/>
        <v>14051</v>
      </c>
      <c r="AA40" s="17">
        <f t="shared" si="5"/>
        <v>11241</v>
      </c>
      <c r="AB40" s="17">
        <f t="shared" si="5"/>
        <v>11241</v>
      </c>
      <c r="AC40" s="17">
        <f t="shared" si="5"/>
        <v>11241</v>
      </c>
      <c r="AD40" s="17">
        <f t="shared" si="5"/>
        <v>13164</v>
      </c>
      <c r="AE40" s="17">
        <f t="shared" si="5"/>
        <v>12276</v>
      </c>
      <c r="AF40" s="17">
        <f t="shared" si="5"/>
        <v>13164</v>
      </c>
      <c r="AG40" s="17">
        <f t="shared" si="5"/>
        <v>12276</v>
      </c>
      <c r="AH40" s="17">
        <f t="shared" si="5"/>
        <v>12276</v>
      </c>
      <c r="AI40" s="17">
        <f t="shared" si="5"/>
        <v>11241</v>
      </c>
      <c r="AJ40" s="17">
        <f t="shared" si="5"/>
        <v>12276</v>
      </c>
      <c r="AK40" s="17">
        <f t="shared" si="5"/>
        <v>13164</v>
      </c>
      <c r="AL40" s="17">
        <f t="shared" si="5"/>
        <v>12276</v>
      </c>
      <c r="AM40" s="17">
        <f t="shared" si="5"/>
        <v>13164</v>
      </c>
      <c r="AN40" s="17">
        <f t="shared" si="5"/>
        <v>12276</v>
      </c>
      <c r="AO40" s="17">
        <f t="shared" si="5"/>
        <v>13164</v>
      </c>
      <c r="AP40" s="17">
        <f t="shared" si="5"/>
        <v>13164</v>
      </c>
      <c r="AQ40" s="17">
        <f t="shared" si="5"/>
        <v>13164</v>
      </c>
      <c r="AR40" s="17">
        <f t="shared" si="5"/>
        <v>12276</v>
      </c>
      <c r="AS40" s="17">
        <f t="shared" si="5"/>
        <v>13164</v>
      </c>
      <c r="AT40" s="17">
        <f t="shared" si="5"/>
        <v>12276</v>
      </c>
      <c r="AU40" s="17">
        <f t="shared" si="5"/>
        <v>13164</v>
      </c>
      <c r="AV40" s="17">
        <f t="shared" si="5"/>
        <v>12276</v>
      </c>
      <c r="AW40" s="17">
        <f t="shared" si="5"/>
        <v>13164</v>
      </c>
      <c r="AX40" s="17">
        <f t="shared" si="5"/>
        <v>12276</v>
      </c>
      <c r="AY40" s="17">
        <f t="shared" si="5"/>
        <v>13164</v>
      </c>
      <c r="AZ40" s="17">
        <f t="shared" si="5"/>
        <v>12276</v>
      </c>
      <c r="BA40" s="17">
        <f t="shared" si="5"/>
        <v>13164</v>
      </c>
      <c r="BB40" s="17">
        <f t="shared" si="5"/>
        <v>12276</v>
      </c>
    </row>
    <row r="41" spans="1:54" ht="10.7" customHeight="1" x14ac:dyDescent="0.2">
      <c r="A41" s="19">
        <v>2</v>
      </c>
      <c r="B41" s="17" t="e">
        <f t="shared" si="4"/>
        <v>#REF!</v>
      </c>
      <c r="C41" s="17" t="e">
        <f t="shared" si="5"/>
        <v>#REF!</v>
      </c>
      <c r="D41" s="17" t="e">
        <f t="shared" si="5"/>
        <v>#REF!</v>
      </c>
      <c r="E41" s="17" t="e">
        <f t="shared" si="5"/>
        <v>#REF!</v>
      </c>
      <c r="F41" s="17" t="e">
        <f t="shared" si="5"/>
        <v>#REF!</v>
      </c>
      <c r="G41" s="17">
        <f t="shared" si="5"/>
        <v>12942</v>
      </c>
      <c r="H41" s="17">
        <f t="shared" si="5"/>
        <v>12942</v>
      </c>
      <c r="I41" s="17">
        <f t="shared" si="5"/>
        <v>16935</v>
      </c>
      <c r="J41" s="17">
        <f t="shared" si="5"/>
        <v>16935</v>
      </c>
      <c r="K41" s="17">
        <f t="shared" si="5"/>
        <v>13829</v>
      </c>
      <c r="L41" s="17">
        <f t="shared" si="5"/>
        <v>13829</v>
      </c>
      <c r="M41" s="17">
        <f t="shared" ref="C41:BB49" si="6">ROUNDUP(M17*0.87,)</f>
        <v>12054</v>
      </c>
      <c r="N41" s="17">
        <f t="shared" si="6"/>
        <v>12054</v>
      </c>
      <c r="O41" s="17">
        <f t="shared" si="6"/>
        <v>12942</v>
      </c>
      <c r="P41" s="17">
        <f t="shared" si="6"/>
        <v>10649</v>
      </c>
      <c r="Q41" s="17">
        <f t="shared" si="6"/>
        <v>12054</v>
      </c>
      <c r="R41" s="17">
        <f t="shared" si="6"/>
        <v>12054</v>
      </c>
      <c r="S41" s="17">
        <f t="shared" si="6"/>
        <v>12942</v>
      </c>
      <c r="T41" s="17">
        <f t="shared" si="6"/>
        <v>10649</v>
      </c>
      <c r="U41" s="17">
        <f t="shared" si="6"/>
        <v>10649</v>
      </c>
      <c r="V41" s="17">
        <f t="shared" si="6"/>
        <v>11019</v>
      </c>
      <c r="W41" s="17">
        <f t="shared" si="6"/>
        <v>13607</v>
      </c>
      <c r="X41" s="17">
        <f t="shared" si="6"/>
        <v>12054</v>
      </c>
      <c r="Y41" s="17">
        <f t="shared" si="6"/>
        <v>12572</v>
      </c>
      <c r="Z41" s="17">
        <f t="shared" si="6"/>
        <v>15382</v>
      </c>
      <c r="AA41" s="17">
        <f t="shared" si="6"/>
        <v>12572</v>
      </c>
      <c r="AB41" s="17">
        <f t="shared" si="6"/>
        <v>12572</v>
      </c>
      <c r="AC41" s="17">
        <f t="shared" si="6"/>
        <v>12572</v>
      </c>
      <c r="AD41" s="17">
        <f t="shared" si="6"/>
        <v>14495</v>
      </c>
      <c r="AE41" s="17">
        <f t="shared" si="6"/>
        <v>13607</v>
      </c>
      <c r="AF41" s="17">
        <f t="shared" si="6"/>
        <v>14495</v>
      </c>
      <c r="AG41" s="17">
        <f t="shared" si="6"/>
        <v>13607</v>
      </c>
      <c r="AH41" s="17">
        <f t="shared" si="6"/>
        <v>13607</v>
      </c>
      <c r="AI41" s="17">
        <f t="shared" si="6"/>
        <v>12572</v>
      </c>
      <c r="AJ41" s="17">
        <f t="shared" si="6"/>
        <v>13607</v>
      </c>
      <c r="AK41" s="17">
        <f t="shared" si="6"/>
        <v>14495</v>
      </c>
      <c r="AL41" s="17">
        <f t="shared" si="6"/>
        <v>13607</v>
      </c>
      <c r="AM41" s="17">
        <f t="shared" si="6"/>
        <v>14495</v>
      </c>
      <c r="AN41" s="17">
        <f t="shared" si="6"/>
        <v>13607</v>
      </c>
      <c r="AO41" s="17">
        <f t="shared" si="6"/>
        <v>14495</v>
      </c>
      <c r="AP41" s="17">
        <f t="shared" si="6"/>
        <v>14495</v>
      </c>
      <c r="AQ41" s="17">
        <f t="shared" si="6"/>
        <v>14495</v>
      </c>
      <c r="AR41" s="17">
        <f t="shared" si="6"/>
        <v>13607</v>
      </c>
      <c r="AS41" s="17">
        <f t="shared" si="6"/>
        <v>14495</v>
      </c>
      <c r="AT41" s="17">
        <f t="shared" si="6"/>
        <v>13607</v>
      </c>
      <c r="AU41" s="17">
        <f t="shared" si="6"/>
        <v>14495</v>
      </c>
      <c r="AV41" s="17">
        <f t="shared" si="6"/>
        <v>13607</v>
      </c>
      <c r="AW41" s="17">
        <f t="shared" si="6"/>
        <v>14495</v>
      </c>
      <c r="AX41" s="17">
        <f t="shared" si="6"/>
        <v>13607</v>
      </c>
      <c r="AY41" s="17">
        <f t="shared" si="6"/>
        <v>14495</v>
      </c>
      <c r="AZ41" s="17">
        <f t="shared" si="6"/>
        <v>13607</v>
      </c>
      <c r="BA41" s="17">
        <f t="shared" si="6"/>
        <v>14495</v>
      </c>
      <c r="BB41" s="17">
        <f t="shared" si="6"/>
        <v>13607</v>
      </c>
    </row>
    <row r="42" spans="1:54" ht="10.7" customHeight="1" x14ac:dyDescent="0.2">
      <c r="A42" s="17" t="s">
        <v>152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row>
    <row r="43" spans="1:54" ht="10.7" customHeight="1" x14ac:dyDescent="0.2">
      <c r="A43" s="19">
        <v>1</v>
      </c>
      <c r="B43" s="17" t="e">
        <f t="shared" si="4"/>
        <v>#REF!</v>
      </c>
      <c r="C43" s="17" t="e">
        <f t="shared" si="6"/>
        <v>#REF!</v>
      </c>
      <c r="D43" s="17" t="e">
        <f t="shared" si="6"/>
        <v>#REF!</v>
      </c>
      <c r="E43" s="17" t="e">
        <f t="shared" si="6"/>
        <v>#REF!</v>
      </c>
      <c r="F43" s="17" t="e">
        <f t="shared" si="6"/>
        <v>#REF!</v>
      </c>
      <c r="G43" s="17">
        <f t="shared" si="6"/>
        <v>12350</v>
      </c>
      <c r="H43" s="17">
        <f t="shared" si="6"/>
        <v>12350</v>
      </c>
      <c r="I43" s="17">
        <f t="shared" si="6"/>
        <v>16343</v>
      </c>
      <c r="J43" s="17">
        <f t="shared" si="6"/>
        <v>16343</v>
      </c>
      <c r="K43" s="17">
        <f t="shared" si="6"/>
        <v>13238</v>
      </c>
      <c r="L43" s="17">
        <f t="shared" si="6"/>
        <v>13238</v>
      </c>
      <c r="M43" s="17">
        <f t="shared" si="6"/>
        <v>11463</v>
      </c>
      <c r="N43" s="17">
        <f t="shared" si="6"/>
        <v>11463</v>
      </c>
      <c r="O43" s="17">
        <f t="shared" si="6"/>
        <v>12350</v>
      </c>
      <c r="P43" s="17">
        <f t="shared" si="6"/>
        <v>10058</v>
      </c>
      <c r="Q43" s="17">
        <f t="shared" si="6"/>
        <v>11463</v>
      </c>
      <c r="R43" s="17">
        <f t="shared" si="6"/>
        <v>11463</v>
      </c>
      <c r="S43" s="17">
        <f t="shared" si="6"/>
        <v>12350</v>
      </c>
      <c r="T43" s="17">
        <f t="shared" si="6"/>
        <v>10058</v>
      </c>
      <c r="U43" s="17">
        <f t="shared" si="6"/>
        <v>10058</v>
      </c>
      <c r="V43" s="17">
        <f t="shared" si="6"/>
        <v>10427</v>
      </c>
      <c r="W43" s="17">
        <f t="shared" si="6"/>
        <v>13016</v>
      </c>
      <c r="X43" s="17">
        <f t="shared" si="6"/>
        <v>11463</v>
      </c>
      <c r="Y43" s="17">
        <f t="shared" si="6"/>
        <v>11980</v>
      </c>
      <c r="Z43" s="17">
        <f t="shared" si="6"/>
        <v>14790</v>
      </c>
      <c r="AA43" s="17">
        <f t="shared" si="6"/>
        <v>11980</v>
      </c>
      <c r="AB43" s="17">
        <f t="shared" si="6"/>
        <v>11980</v>
      </c>
      <c r="AC43" s="17">
        <f t="shared" si="6"/>
        <v>11980</v>
      </c>
      <c r="AD43" s="17">
        <f t="shared" si="6"/>
        <v>13903</v>
      </c>
      <c r="AE43" s="17">
        <f t="shared" si="6"/>
        <v>13016</v>
      </c>
      <c r="AF43" s="17">
        <f t="shared" si="6"/>
        <v>13903</v>
      </c>
      <c r="AG43" s="17">
        <f t="shared" si="6"/>
        <v>13016</v>
      </c>
      <c r="AH43" s="17">
        <f t="shared" si="6"/>
        <v>13016</v>
      </c>
      <c r="AI43" s="17">
        <f t="shared" si="6"/>
        <v>11980</v>
      </c>
      <c r="AJ43" s="17">
        <f t="shared" si="6"/>
        <v>13016</v>
      </c>
      <c r="AK43" s="17">
        <f t="shared" si="6"/>
        <v>13903</v>
      </c>
      <c r="AL43" s="17">
        <f t="shared" si="6"/>
        <v>13016</v>
      </c>
      <c r="AM43" s="17">
        <f t="shared" si="6"/>
        <v>13903</v>
      </c>
      <c r="AN43" s="17">
        <f t="shared" si="6"/>
        <v>13016</v>
      </c>
      <c r="AO43" s="17">
        <f t="shared" si="6"/>
        <v>13903</v>
      </c>
      <c r="AP43" s="17">
        <f t="shared" si="6"/>
        <v>13903</v>
      </c>
      <c r="AQ43" s="17">
        <f t="shared" si="6"/>
        <v>13903</v>
      </c>
      <c r="AR43" s="17">
        <f t="shared" si="6"/>
        <v>13016</v>
      </c>
      <c r="AS43" s="17">
        <f t="shared" si="6"/>
        <v>13903</v>
      </c>
      <c r="AT43" s="17">
        <f t="shared" si="6"/>
        <v>13016</v>
      </c>
      <c r="AU43" s="17">
        <f t="shared" si="6"/>
        <v>13903</v>
      </c>
      <c r="AV43" s="17">
        <f t="shared" si="6"/>
        <v>13016</v>
      </c>
      <c r="AW43" s="17">
        <f t="shared" si="6"/>
        <v>13903</v>
      </c>
      <c r="AX43" s="17">
        <f t="shared" si="6"/>
        <v>13016</v>
      </c>
      <c r="AY43" s="17">
        <f t="shared" si="6"/>
        <v>13903</v>
      </c>
      <c r="AZ43" s="17">
        <f t="shared" si="6"/>
        <v>13016</v>
      </c>
      <c r="BA43" s="17">
        <f t="shared" si="6"/>
        <v>13903</v>
      </c>
      <c r="BB43" s="17">
        <f t="shared" si="6"/>
        <v>13016</v>
      </c>
    </row>
    <row r="44" spans="1:54" ht="10.7" customHeight="1" x14ac:dyDescent="0.2">
      <c r="A44" s="19">
        <v>2</v>
      </c>
      <c r="B44" s="17" t="e">
        <f t="shared" si="4"/>
        <v>#REF!</v>
      </c>
      <c r="C44" s="17" t="e">
        <f t="shared" si="6"/>
        <v>#REF!</v>
      </c>
      <c r="D44" s="17" t="e">
        <f t="shared" si="6"/>
        <v>#REF!</v>
      </c>
      <c r="E44" s="17" t="e">
        <f t="shared" si="6"/>
        <v>#REF!</v>
      </c>
      <c r="F44" s="17" t="e">
        <f t="shared" si="6"/>
        <v>#REF!</v>
      </c>
      <c r="G44" s="17">
        <f t="shared" si="6"/>
        <v>13681</v>
      </c>
      <c r="H44" s="17">
        <f t="shared" si="6"/>
        <v>13681</v>
      </c>
      <c r="I44" s="17">
        <f t="shared" si="6"/>
        <v>17675</v>
      </c>
      <c r="J44" s="17">
        <f t="shared" si="6"/>
        <v>17675</v>
      </c>
      <c r="K44" s="17">
        <f t="shared" si="6"/>
        <v>14569</v>
      </c>
      <c r="L44" s="17">
        <f t="shared" si="6"/>
        <v>14569</v>
      </c>
      <c r="M44" s="17">
        <f t="shared" si="6"/>
        <v>12794</v>
      </c>
      <c r="N44" s="17">
        <f t="shared" si="6"/>
        <v>12794</v>
      </c>
      <c r="O44" s="17">
        <f t="shared" si="6"/>
        <v>13681</v>
      </c>
      <c r="P44" s="17">
        <f t="shared" si="6"/>
        <v>11389</v>
      </c>
      <c r="Q44" s="17">
        <f t="shared" si="6"/>
        <v>12794</v>
      </c>
      <c r="R44" s="17">
        <f t="shared" si="6"/>
        <v>12794</v>
      </c>
      <c r="S44" s="17">
        <f t="shared" si="6"/>
        <v>13681</v>
      </c>
      <c r="T44" s="17">
        <f t="shared" si="6"/>
        <v>11389</v>
      </c>
      <c r="U44" s="17">
        <f t="shared" si="6"/>
        <v>11389</v>
      </c>
      <c r="V44" s="17">
        <f t="shared" si="6"/>
        <v>11759</v>
      </c>
      <c r="W44" s="17">
        <f t="shared" si="6"/>
        <v>14347</v>
      </c>
      <c r="X44" s="17">
        <f t="shared" si="6"/>
        <v>12794</v>
      </c>
      <c r="Y44" s="17">
        <f t="shared" si="6"/>
        <v>13311</v>
      </c>
      <c r="Z44" s="17">
        <f t="shared" si="6"/>
        <v>16122</v>
      </c>
      <c r="AA44" s="17">
        <f t="shared" si="6"/>
        <v>13311</v>
      </c>
      <c r="AB44" s="17">
        <f t="shared" si="6"/>
        <v>13311</v>
      </c>
      <c r="AC44" s="17">
        <f t="shared" si="6"/>
        <v>13311</v>
      </c>
      <c r="AD44" s="17">
        <f t="shared" si="6"/>
        <v>15234</v>
      </c>
      <c r="AE44" s="17">
        <f t="shared" si="6"/>
        <v>14347</v>
      </c>
      <c r="AF44" s="17">
        <f t="shared" si="6"/>
        <v>15234</v>
      </c>
      <c r="AG44" s="17">
        <f t="shared" si="6"/>
        <v>14347</v>
      </c>
      <c r="AH44" s="17">
        <f t="shared" si="6"/>
        <v>14347</v>
      </c>
      <c r="AI44" s="17">
        <f t="shared" si="6"/>
        <v>13311</v>
      </c>
      <c r="AJ44" s="17">
        <f t="shared" si="6"/>
        <v>14347</v>
      </c>
      <c r="AK44" s="17">
        <f t="shared" si="6"/>
        <v>15234</v>
      </c>
      <c r="AL44" s="17">
        <f t="shared" si="6"/>
        <v>14347</v>
      </c>
      <c r="AM44" s="17">
        <f t="shared" si="6"/>
        <v>15234</v>
      </c>
      <c r="AN44" s="17">
        <f t="shared" si="6"/>
        <v>14347</v>
      </c>
      <c r="AO44" s="17">
        <f t="shared" si="6"/>
        <v>15234</v>
      </c>
      <c r="AP44" s="17">
        <f t="shared" si="6"/>
        <v>15234</v>
      </c>
      <c r="AQ44" s="17">
        <f t="shared" si="6"/>
        <v>15234</v>
      </c>
      <c r="AR44" s="17">
        <f t="shared" si="6"/>
        <v>14347</v>
      </c>
      <c r="AS44" s="17">
        <f t="shared" si="6"/>
        <v>15234</v>
      </c>
      <c r="AT44" s="17">
        <f t="shared" si="6"/>
        <v>14347</v>
      </c>
      <c r="AU44" s="17">
        <f t="shared" si="6"/>
        <v>15234</v>
      </c>
      <c r="AV44" s="17">
        <f t="shared" si="6"/>
        <v>14347</v>
      </c>
      <c r="AW44" s="17">
        <f t="shared" si="6"/>
        <v>15234</v>
      </c>
      <c r="AX44" s="17">
        <f t="shared" si="6"/>
        <v>14347</v>
      </c>
      <c r="AY44" s="17">
        <f t="shared" si="6"/>
        <v>15234</v>
      </c>
      <c r="AZ44" s="17">
        <f t="shared" si="6"/>
        <v>14347</v>
      </c>
      <c r="BA44" s="17">
        <f t="shared" si="6"/>
        <v>15234</v>
      </c>
      <c r="BB44" s="17">
        <f t="shared" si="6"/>
        <v>14347</v>
      </c>
    </row>
    <row r="45" spans="1:54"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row>
    <row r="46" spans="1:54" ht="10.7" customHeight="1" x14ac:dyDescent="0.2">
      <c r="A46" s="19">
        <v>1</v>
      </c>
      <c r="B46" s="17" t="e">
        <f t="shared" si="4"/>
        <v>#REF!</v>
      </c>
      <c r="C46" s="17" t="e">
        <f t="shared" si="6"/>
        <v>#REF!</v>
      </c>
      <c r="D46" s="17" t="e">
        <f t="shared" si="6"/>
        <v>#REF!</v>
      </c>
      <c r="E46" s="17" t="e">
        <f t="shared" si="6"/>
        <v>#REF!</v>
      </c>
      <c r="F46" s="17" t="e">
        <f t="shared" si="6"/>
        <v>#REF!</v>
      </c>
      <c r="G46" s="17">
        <f t="shared" si="6"/>
        <v>15678</v>
      </c>
      <c r="H46" s="17">
        <f t="shared" si="6"/>
        <v>15678</v>
      </c>
      <c r="I46" s="17">
        <f t="shared" si="6"/>
        <v>19671</v>
      </c>
      <c r="J46" s="17">
        <f t="shared" si="6"/>
        <v>19671</v>
      </c>
      <c r="K46" s="17">
        <f t="shared" si="6"/>
        <v>16565</v>
      </c>
      <c r="L46" s="17">
        <f t="shared" si="6"/>
        <v>16565</v>
      </c>
      <c r="M46" s="17">
        <f t="shared" si="6"/>
        <v>14790</v>
      </c>
      <c r="N46" s="17">
        <f t="shared" si="6"/>
        <v>14790</v>
      </c>
      <c r="O46" s="17">
        <f t="shared" si="6"/>
        <v>15678</v>
      </c>
      <c r="P46" s="17">
        <f t="shared" si="6"/>
        <v>13385</v>
      </c>
      <c r="Q46" s="17">
        <f t="shared" si="6"/>
        <v>14790</v>
      </c>
      <c r="R46" s="17">
        <f t="shared" si="6"/>
        <v>14790</v>
      </c>
      <c r="S46" s="17">
        <f t="shared" si="6"/>
        <v>15678</v>
      </c>
      <c r="T46" s="17">
        <f t="shared" si="6"/>
        <v>13385</v>
      </c>
      <c r="U46" s="17">
        <f t="shared" si="6"/>
        <v>13385</v>
      </c>
      <c r="V46" s="17">
        <f t="shared" si="6"/>
        <v>14864</v>
      </c>
      <c r="W46" s="17">
        <f t="shared" si="6"/>
        <v>17453</v>
      </c>
      <c r="X46" s="17">
        <f t="shared" si="6"/>
        <v>15900</v>
      </c>
      <c r="Y46" s="17">
        <f t="shared" si="6"/>
        <v>16417</v>
      </c>
      <c r="Z46" s="17">
        <f t="shared" si="6"/>
        <v>19227</v>
      </c>
      <c r="AA46" s="17">
        <f t="shared" si="6"/>
        <v>16417</v>
      </c>
      <c r="AB46" s="17">
        <f t="shared" si="6"/>
        <v>16417</v>
      </c>
      <c r="AC46" s="17">
        <f t="shared" si="6"/>
        <v>16417</v>
      </c>
      <c r="AD46" s="17">
        <f t="shared" si="6"/>
        <v>18340</v>
      </c>
      <c r="AE46" s="17">
        <f t="shared" si="6"/>
        <v>17453</v>
      </c>
      <c r="AF46" s="17">
        <f t="shared" si="6"/>
        <v>18340</v>
      </c>
      <c r="AG46" s="17">
        <f t="shared" si="6"/>
        <v>17453</v>
      </c>
      <c r="AH46" s="17">
        <f t="shared" si="6"/>
        <v>17453</v>
      </c>
      <c r="AI46" s="17">
        <f t="shared" si="6"/>
        <v>16417</v>
      </c>
      <c r="AJ46" s="17">
        <f t="shared" si="6"/>
        <v>17453</v>
      </c>
      <c r="AK46" s="17">
        <f t="shared" si="6"/>
        <v>18340</v>
      </c>
      <c r="AL46" s="17">
        <f t="shared" si="6"/>
        <v>17453</v>
      </c>
      <c r="AM46" s="17">
        <f t="shared" si="6"/>
        <v>18340</v>
      </c>
      <c r="AN46" s="17">
        <f t="shared" si="6"/>
        <v>17453</v>
      </c>
      <c r="AO46" s="17">
        <f t="shared" si="6"/>
        <v>18340</v>
      </c>
      <c r="AP46" s="17">
        <f t="shared" si="6"/>
        <v>18340</v>
      </c>
      <c r="AQ46" s="17">
        <f t="shared" si="6"/>
        <v>18340</v>
      </c>
      <c r="AR46" s="17">
        <f t="shared" si="6"/>
        <v>17453</v>
      </c>
      <c r="AS46" s="17">
        <f t="shared" si="6"/>
        <v>18340</v>
      </c>
      <c r="AT46" s="17">
        <f t="shared" si="6"/>
        <v>17453</v>
      </c>
      <c r="AU46" s="17">
        <f t="shared" si="6"/>
        <v>18340</v>
      </c>
      <c r="AV46" s="17">
        <f t="shared" si="6"/>
        <v>17453</v>
      </c>
      <c r="AW46" s="17">
        <f t="shared" si="6"/>
        <v>18340</v>
      </c>
      <c r="AX46" s="17">
        <f t="shared" si="6"/>
        <v>17453</v>
      </c>
      <c r="AY46" s="17">
        <f t="shared" si="6"/>
        <v>18340</v>
      </c>
      <c r="AZ46" s="17">
        <f t="shared" si="6"/>
        <v>17453</v>
      </c>
      <c r="BA46" s="17">
        <f t="shared" si="6"/>
        <v>18340</v>
      </c>
      <c r="BB46" s="17">
        <f t="shared" si="6"/>
        <v>17453</v>
      </c>
    </row>
    <row r="47" spans="1:54" ht="10.7" customHeight="1" x14ac:dyDescent="0.2">
      <c r="A47" s="19">
        <v>2</v>
      </c>
      <c r="B47" s="17" t="e">
        <f t="shared" si="4"/>
        <v>#REF!</v>
      </c>
      <c r="C47" s="17" t="e">
        <f t="shared" si="6"/>
        <v>#REF!</v>
      </c>
      <c r="D47" s="17" t="e">
        <f t="shared" si="6"/>
        <v>#REF!</v>
      </c>
      <c r="E47" s="17" t="e">
        <f t="shared" si="6"/>
        <v>#REF!</v>
      </c>
      <c r="F47" s="17" t="e">
        <f t="shared" si="6"/>
        <v>#REF!</v>
      </c>
      <c r="G47" s="17">
        <f t="shared" si="6"/>
        <v>17009</v>
      </c>
      <c r="H47" s="17">
        <f t="shared" si="6"/>
        <v>17009</v>
      </c>
      <c r="I47" s="17">
        <f t="shared" si="6"/>
        <v>21002</v>
      </c>
      <c r="J47" s="17">
        <f t="shared" si="6"/>
        <v>21002</v>
      </c>
      <c r="K47" s="17">
        <f t="shared" si="6"/>
        <v>17896</v>
      </c>
      <c r="L47" s="17">
        <f t="shared" si="6"/>
        <v>17896</v>
      </c>
      <c r="M47" s="17">
        <f t="shared" si="6"/>
        <v>16122</v>
      </c>
      <c r="N47" s="17">
        <f t="shared" si="6"/>
        <v>16122</v>
      </c>
      <c r="O47" s="17">
        <f t="shared" si="6"/>
        <v>17009</v>
      </c>
      <c r="P47" s="17">
        <f t="shared" si="6"/>
        <v>14717</v>
      </c>
      <c r="Q47" s="17">
        <f t="shared" si="6"/>
        <v>16122</v>
      </c>
      <c r="R47" s="17">
        <f t="shared" si="6"/>
        <v>16122</v>
      </c>
      <c r="S47" s="17">
        <f t="shared" si="6"/>
        <v>17009</v>
      </c>
      <c r="T47" s="17">
        <f t="shared" si="6"/>
        <v>14717</v>
      </c>
      <c r="U47" s="17">
        <f t="shared" si="6"/>
        <v>14717</v>
      </c>
      <c r="V47" s="17">
        <f t="shared" si="6"/>
        <v>16196</v>
      </c>
      <c r="W47" s="17">
        <f t="shared" si="6"/>
        <v>18784</v>
      </c>
      <c r="X47" s="17">
        <f t="shared" si="6"/>
        <v>17231</v>
      </c>
      <c r="Y47" s="17">
        <f t="shared" si="6"/>
        <v>17748</v>
      </c>
      <c r="Z47" s="17">
        <f t="shared" si="6"/>
        <v>20559</v>
      </c>
      <c r="AA47" s="17">
        <f t="shared" si="6"/>
        <v>17748</v>
      </c>
      <c r="AB47" s="17">
        <f t="shared" si="6"/>
        <v>17748</v>
      </c>
      <c r="AC47" s="17">
        <f t="shared" si="6"/>
        <v>17748</v>
      </c>
      <c r="AD47" s="17">
        <f t="shared" si="6"/>
        <v>19671</v>
      </c>
      <c r="AE47" s="17">
        <f t="shared" si="6"/>
        <v>18784</v>
      </c>
      <c r="AF47" s="17">
        <f t="shared" si="6"/>
        <v>19671</v>
      </c>
      <c r="AG47" s="17">
        <f t="shared" si="6"/>
        <v>18784</v>
      </c>
      <c r="AH47" s="17">
        <f t="shared" si="6"/>
        <v>18784</v>
      </c>
      <c r="AI47" s="17">
        <f t="shared" si="6"/>
        <v>17748</v>
      </c>
      <c r="AJ47" s="17">
        <f t="shared" si="6"/>
        <v>18784</v>
      </c>
      <c r="AK47" s="17">
        <f t="shared" si="6"/>
        <v>19671</v>
      </c>
      <c r="AL47" s="17">
        <f t="shared" si="6"/>
        <v>18784</v>
      </c>
      <c r="AM47" s="17">
        <f t="shared" si="6"/>
        <v>19671</v>
      </c>
      <c r="AN47" s="17">
        <f t="shared" si="6"/>
        <v>18784</v>
      </c>
      <c r="AO47" s="17">
        <f t="shared" si="6"/>
        <v>19671</v>
      </c>
      <c r="AP47" s="17">
        <f t="shared" si="6"/>
        <v>19671</v>
      </c>
      <c r="AQ47" s="17">
        <f t="shared" si="6"/>
        <v>19671</v>
      </c>
      <c r="AR47" s="17">
        <f t="shared" si="6"/>
        <v>18784</v>
      </c>
      <c r="AS47" s="17">
        <f t="shared" si="6"/>
        <v>19671</v>
      </c>
      <c r="AT47" s="17">
        <f t="shared" si="6"/>
        <v>18784</v>
      </c>
      <c r="AU47" s="17">
        <f t="shared" si="6"/>
        <v>19671</v>
      </c>
      <c r="AV47" s="17">
        <f t="shared" si="6"/>
        <v>18784</v>
      </c>
      <c r="AW47" s="17">
        <f t="shared" si="6"/>
        <v>19671</v>
      </c>
      <c r="AX47" s="17">
        <f t="shared" si="6"/>
        <v>18784</v>
      </c>
      <c r="AY47" s="17">
        <f t="shared" si="6"/>
        <v>19671</v>
      </c>
      <c r="AZ47" s="17">
        <f t="shared" si="6"/>
        <v>18784</v>
      </c>
      <c r="BA47" s="17">
        <f t="shared" si="6"/>
        <v>19671</v>
      </c>
      <c r="BB47" s="17">
        <f t="shared" si="6"/>
        <v>18784</v>
      </c>
    </row>
    <row r="48" spans="1:54"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row>
    <row r="49" spans="1:54" x14ac:dyDescent="0.2">
      <c r="A49" s="19" t="s">
        <v>1</v>
      </c>
      <c r="B49" s="17" t="e">
        <f t="shared" si="4"/>
        <v>#REF!</v>
      </c>
      <c r="C49" s="17" t="e">
        <f t="shared" si="6"/>
        <v>#REF!</v>
      </c>
      <c r="D49" s="17" t="e">
        <f t="shared" si="6"/>
        <v>#REF!</v>
      </c>
      <c r="E49" s="17" t="e">
        <f t="shared" si="6"/>
        <v>#REF!</v>
      </c>
      <c r="F49" s="17" t="e">
        <f t="shared" si="6"/>
        <v>#REF!</v>
      </c>
      <c r="G49" s="17">
        <f t="shared" si="6"/>
        <v>92438</v>
      </c>
      <c r="H49" s="17">
        <f t="shared" ref="H49:BB49" si="7">ROUNDUP(H25*0.87,)</f>
        <v>92438</v>
      </c>
      <c r="I49" s="17">
        <f t="shared" si="7"/>
        <v>92438</v>
      </c>
      <c r="J49" s="17">
        <f t="shared" si="7"/>
        <v>92438</v>
      </c>
      <c r="K49" s="17">
        <f t="shared" si="7"/>
        <v>92438</v>
      </c>
      <c r="L49" s="17">
        <f t="shared" si="7"/>
        <v>92438</v>
      </c>
      <c r="M49" s="17">
        <f t="shared" si="7"/>
        <v>92438</v>
      </c>
      <c r="N49" s="17">
        <f t="shared" si="7"/>
        <v>92438</v>
      </c>
      <c r="O49" s="17">
        <f t="shared" si="7"/>
        <v>92438</v>
      </c>
      <c r="P49" s="17">
        <f t="shared" si="7"/>
        <v>92438</v>
      </c>
      <c r="Q49" s="17">
        <f t="shared" si="7"/>
        <v>92438</v>
      </c>
      <c r="R49" s="17">
        <f t="shared" si="7"/>
        <v>92438</v>
      </c>
      <c r="S49" s="17">
        <f t="shared" si="7"/>
        <v>92438</v>
      </c>
      <c r="T49" s="17">
        <f t="shared" si="7"/>
        <v>92438</v>
      </c>
      <c r="U49" s="17">
        <f t="shared" si="7"/>
        <v>92438</v>
      </c>
      <c r="V49" s="17">
        <f t="shared" si="7"/>
        <v>110925</v>
      </c>
      <c r="W49" s="17">
        <f t="shared" si="7"/>
        <v>110925</v>
      </c>
      <c r="X49" s="17">
        <f t="shared" si="7"/>
        <v>110925</v>
      </c>
      <c r="Y49" s="17">
        <f t="shared" si="7"/>
        <v>110925</v>
      </c>
      <c r="Z49" s="17">
        <f t="shared" si="7"/>
        <v>110925</v>
      </c>
      <c r="AA49" s="17">
        <f t="shared" si="7"/>
        <v>110925</v>
      </c>
      <c r="AB49" s="17">
        <f t="shared" si="7"/>
        <v>110925</v>
      </c>
      <c r="AC49" s="17">
        <f t="shared" si="7"/>
        <v>110925</v>
      </c>
      <c r="AD49" s="17">
        <f t="shared" si="7"/>
        <v>110925</v>
      </c>
      <c r="AE49" s="17">
        <f t="shared" si="7"/>
        <v>110925</v>
      </c>
      <c r="AF49" s="17">
        <f t="shared" si="7"/>
        <v>110925</v>
      </c>
      <c r="AG49" s="17">
        <f t="shared" si="7"/>
        <v>110925</v>
      </c>
      <c r="AH49" s="17">
        <f t="shared" si="7"/>
        <v>110925</v>
      </c>
      <c r="AI49" s="17">
        <f t="shared" si="7"/>
        <v>110925</v>
      </c>
      <c r="AJ49" s="17">
        <f t="shared" si="7"/>
        <v>110925</v>
      </c>
      <c r="AK49" s="17">
        <f t="shared" si="7"/>
        <v>110925</v>
      </c>
      <c r="AL49" s="17">
        <f t="shared" si="7"/>
        <v>110925</v>
      </c>
      <c r="AM49" s="17">
        <f t="shared" si="7"/>
        <v>110925</v>
      </c>
      <c r="AN49" s="17">
        <f t="shared" si="7"/>
        <v>110925</v>
      </c>
      <c r="AO49" s="17">
        <f t="shared" si="7"/>
        <v>110925</v>
      </c>
      <c r="AP49" s="17">
        <f t="shared" si="7"/>
        <v>110925</v>
      </c>
      <c r="AQ49" s="17">
        <f t="shared" si="7"/>
        <v>110925</v>
      </c>
      <c r="AR49" s="17">
        <f t="shared" si="7"/>
        <v>110925</v>
      </c>
      <c r="AS49" s="17">
        <f t="shared" si="7"/>
        <v>110925</v>
      </c>
      <c r="AT49" s="17">
        <f t="shared" si="7"/>
        <v>110925</v>
      </c>
      <c r="AU49" s="17">
        <f t="shared" si="7"/>
        <v>110925</v>
      </c>
      <c r="AV49" s="17">
        <f t="shared" si="7"/>
        <v>110925</v>
      </c>
      <c r="AW49" s="17">
        <f t="shared" si="7"/>
        <v>110925</v>
      </c>
      <c r="AX49" s="17">
        <f t="shared" si="7"/>
        <v>110925</v>
      </c>
      <c r="AY49" s="17">
        <f t="shared" si="7"/>
        <v>110925</v>
      </c>
      <c r="AZ49" s="17">
        <f t="shared" si="7"/>
        <v>110925</v>
      </c>
      <c r="BA49" s="17">
        <f t="shared" si="7"/>
        <v>110925</v>
      </c>
      <c r="BB49" s="17">
        <f t="shared" si="7"/>
        <v>110925</v>
      </c>
    </row>
    <row r="50" spans="1:54" x14ac:dyDescent="0.2">
      <c r="A50" s="155"/>
    </row>
    <row r="51" spans="1:54" ht="12.75" hidden="1" thickBot="1" x14ac:dyDescent="0.25">
      <c r="A51" s="177" t="s">
        <v>154</v>
      </c>
    </row>
    <row r="52" spans="1:54" hidden="1" x14ac:dyDescent="0.2">
      <c r="A52" s="180" t="s">
        <v>156</v>
      </c>
    </row>
    <row r="53" spans="1:54" ht="25.5" hidden="1" x14ac:dyDescent="0.2">
      <c r="A53" s="175" t="s">
        <v>157</v>
      </c>
    </row>
    <row r="54" spans="1:54" hidden="1" x14ac:dyDescent="0.2">
      <c r="A54" s="180" t="s">
        <v>155</v>
      </c>
    </row>
    <row r="55" spans="1:54" ht="12.75" thickBot="1" x14ac:dyDescent="0.25">
      <c r="A55" s="155"/>
    </row>
    <row r="56" spans="1:54" ht="12.75" thickBot="1" x14ac:dyDescent="0.25">
      <c r="A56" s="163" t="s">
        <v>12</v>
      </c>
    </row>
    <row r="57" spans="1:54" x14ac:dyDescent="0.2">
      <c r="A57" s="156" t="s">
        <v>13</v>
      </c>
    </row>
    <row r="58" spans="1:54" x14ac:dyDescent="0.2">
      <c r="A58" s="156" t="s">
        <v>14</v>
      </c>
    </row>
    <row r="59" spans="1:54" ht="12" customHeight="1" x14ac:dyDescent="0.2">
      <c r="A59" s="158" t="s">
        <v>18</v>
      </c>
    </row>
    <row r="60" spans="1:54" x14ac:dyDescent="0.2">
      <c r="A60" s="156" t="s">
        <v>126</v>
      </c>
    </row>
    <row r="61" spans="1:54" ht="12.75" thickBot="1" x14ac:dyDescent="0.25">
      <c r="A61" s="155"/>
    </row>
    <row r="62" spans="1:54" ht="12.75" thickBot="1" x14ac:dyDescent="0.25">
      <c r="A62" s="163" t="s">
        <v>24</v>
      </c>
    </row>
    <row r="63" spans="1:54" x14ac:dyDescent="0.2">
      <c r="A63" s="102" t="s">
        <v>240</v>
      </c>
    </row>
    <row r="64" spans="1:54" ht="12.75" thickBot="1" x14ac:dyDescent="0.25">
      <c r="A64" s="151"/>
    </row>
    <row r="65" spans="1:1" ht="12.75" thickBot="1" x14ac:dyDescent="0.25">
      <c r="A65" s="164" t="s">
        <v>16</v>
      </c>
    </row>
    <row r="66" spans="1:1" ht="48" x14ac:dyDescent="0.2">
      <c r="A66" s="162" t="s">
        <v>65</v>
      </c>
    </row>
  </sheetData>
  <pageMargins left="0.25" right="0.25" top="0.75" bottom="0.75" header="0.3" footer="0.3"/>
  <pageSetup scale="51" fitToHeight="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B42"/>
  <sheetViews>
    <sheetView zoomScaleNormal="100" workbookViewId="0">
      <pane xSplit="1" topLeftCell="AP1" activePane="topRight" state="frozen"/>
      <selection pane="topRight" activeCell="B4" sqref="B4:BB25"/>
    </sheetView>
  </sheetViews>
  <sheetFormatPr defaultColWidth="9" defaultRowHeight="12" x14ac:dyDescent="0.2"/>
  <cols>
    <col min="1" max="1" width="81.5703125" style="152" customWidth="1"/>
    <col min="2" max="16384" width="9" style="152"/>
  </cols>
  <sheetData>
    <row r="1" spans="1:54" ht="11.45" customHeight="1" x14ac:dyDescent="0.2">
      <c r="A1" s="13" t="s">
        <v>199</v>
      </c>
    </row>
    <row r="2" spans="1:54" ht="11.45" customHeight="1" x14ac:dyDescent="0.2">
      <c r="A2" s="29" t="s">
        <v>27</v>
      </c>
    </row>
    <row r="3" spans="1:54" ht="10.5" customHeight="1" x14ac:dyDescent="0.2">
      <c r="A3" s="100" t="s">
        <v>60</v>
      </c>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row>
    <row r="4" spans="1:54" ht="10.5" customHeight="1" x14ac:dyDescent="0.2">
      <c r="A4" s="170"/>
      <c r="B4" s="24" t="e">
        <f>'РБ ББ15% (2024)| FIT18'!B28</f>
        <v>#REF!</v>
      </c>
      <c r="C4" s="24" t="e">
        <f>'РБ ББ15% (2024)| FIT18'!C28</f>
        <v>#REF!</v>
      </c>
      <c r="D4" s="24" t="e">
        <f>'РБ ББ15% (2024)| FIT18'!D28</f>
        <v>#REF!</v>
      </c>
      <c r="E4" s="24" t="e">
        <f>'РБ ББ15% (2024)| FIT18'!E28</f>
        <v>#REF!</v>
      </c>
      <c r="F4" s="24" t="e">
        <f>'РБ ББ15% (2024)| FIT18'!F28</f>
        <v>#REF!</v>
      </c>
      <c r="G4" s="24">
        <f>'РБ ББ15% (2024)| FIT18'!G28</f>
        <v>45401</v>
      </c>
      <c r="H4" s="24">
        <f>'РБ ББ15% (2024)| FIT18'!H28</f>
        <v>45403</v>
      </c>
      <c r="I4" s="24">
        <f>'РБ ББ15% (2024)| FIT18'!I28</f>
        <v>45407</v>
      </c>
      <c r="J4" s="24">
        <f>'РБ ББ15% (2024)| FIT18'!J28</f>
        <v>45409</v>
      </c>
      <c r="K4" s="24">
        <f>'РБ ББ15% (2024)| FIT18'!K28</f>
        <v>45411</v>
      </c>
      <c r="L4" s="24">
        <f>'РБ ББ15% (2024)| FIT18'!L28</f>
        <v>45413</v>
      </c>
      <c r="M4" s="24">
        <f>'РБ ББ15% (2024)| FIT18'!M28</f>
        <v>45417</v>
      </c>
      <c r="N4" s="24">
        <f>'РБ ББ15% (2024)| FIT18'!N28</f>
        <v>45419</v>
      </c>
      <c r="O4" s="24">
        <f>'РБ ББ15% (2024)| FIT18'!O28</f>
        <v>45420</v>
      </c>
      <c r="P4" s="24">
        <f>'РБ ББ15% (2024)| FIT18'!P28</f>
        <v>45424</v>
      </c>
      <c r="Q4" s="24">
        <f>'РБ ББ15% (2024)| FIT18'!Q28</f>
        <v>45427</v>
      </c>
      <c r="R4" s="24">
        <f>'РБ ББ15% (2024)| FIT18'!R28</f>
        <v>45429</v>
      </c>
      <c r="S4" s="24">
        <f>'РБ ББ15% (2024)| FIT18'!S28</f>
        <v>45434</v>
      </c>
      <c r="T4" s="24">
        <f>'РБ ББ15% (2024)| FIT18'!T28</f>
        <v>45437</v>
      </c>
      <c r="U4" s="24">
        <f>'РБ ББ15% (2024)| FIT18'!U28</f>
        <v>45443</v>
      </c>
      <c r="V4" s="24">
        <f>'РБ ББ15% (2024)| FIT18'!V28</f>
        <v>45444</v>
      </c>
      <c r="W4" s="24">
        <f>'РБ ББ15% (2024)| FIT18'!W28</f>
        <v>45445</v>
      </c>
      <c r="X4" s="24">
        <f>'РБ ББ15% (2024)| FIT18'!X28</f>
        <v>45453</v>
      </c>
      <c r="Y4" s="24">
        <f>'РБ ББ15% (2024)| FIT18'!Y28</f>
        <v>45457</v>
      </c>
      <c r="Z4" s="24">
        <f>'РБ ББ15% (2024)| FIT18'!Z28</f>
        <v>45460</v>
      </c>
      <c r="AA4" s="24">
        <f>'РБ ББ15% (2024)| FIT18'!AA28</f>
        <v>45465</v>
      </c>
      <c r="AB4" s="24">
        <f>'РБ ББ15% (2024)| FIT18'!AB28</f>
        <v>45466</v>
      </c>
      <c r="AC4" s="24">
        <f>'РБ ББ15% (2024)| FIT18'!AC28</f>
        <v>45471</v>
      </c>
      <c r="AD4" s="24">
        <f>'РБ ББ15% (2024)| FIT18'!AD28</f>
        <v>45474</v>
      </c>
      <c r="AE4" s="24">
        <f>'РБ ББ15% (2024)| FIT18'!AE28</f>
        <v>45484</v>
      </c>
      <c r="AF4" s="24">
        <f>'РБ ББ15% (2024)| FIT18'!AF28</f>
        <v>45489</v>
      </c>
      <c r="AG4" s="24">
        <f>'РБ ББ15% (2024)| FIT18'!AG28</f>
        <v>45494</v>
      </c>
      <c r="AH4" s="24">
        <f>'РБ ББ15% (2024)| FIT18'!AH28</f>
        <v>45499</v>
      </c>
      <c r="AI4" s="24">
        <f>'РБ ББ15% (2024)| FIT18'!AI28</f>
        <v>45501</v>
      </c>
      <c r="AJ4" s="24">
        <f>'РБ ББ15% (2024)| FIT18'!AJ28</f>
        <v>45505</v>
      </c>
      <c r="AK4" s="24">
        <f>'РБ ББ15% (2024)| FIT18'!AK28</f>
        <v>45506</v>
      </c>
      <c r="AL4" s="24">
        <f>'РБ ББ15% (2024)| FIT18'!AL28</f>
        <v>45508</v>
      </c>
      <c r="AM4" s="24">
        <f>'РБ ББ15% (2024)| FIT18'!AM28</f>
        <v>45513</v>
      </c>
      <c r="AN4" s="24">
        <f>'РБ ББ15% (2024)| FIT18'!AN28</f>
        <v>45515</v>
      </c>
      <c r="AO4" s="24">
        <f>'РБ ББ15% (2024)| FIT18'!AO28</f>
        <v>45520</v>
      </c>
      <c r="AP4" s="24">
        <f>'РБ ББ15% (2024)| FIT18'!AP28</f>
        <v>45522</v>
      </c>
      <c r="AQ4" s="24">
        <f>'РБ ББ15% (2024)| FIT18'!AQ28</f>
        <v>45527</v>
      </c>
      <c r="AR4" s="24">
        <f>'РБ ББ15% (2024)| FIT18'!AR28</f>
        <v>45529</v>
      </c>
      <c r="AS4" s="24">
        <f>'РБ ББ15% (2024)| FIT18'!AS28</f>
        <v>45534</v>
      </c>
      <c r="AT4" s="24">
        <f>'РБ ББ15% (2024)| FIT18'!AT28</f>
        <v>45536</v>
      </c>
      <c r="AU4" s="24">
        <f>'РБ ББ15% (2024)| FIT18'!AU28</f>
        <v>45541</v>
      </c>
      <c r="AV4" s="24">
        <f>'РБ ББ15% (2024)| FIT18'!AV28</f>
        <v>45543</v>
      </c>
      <c r="AW4" s="24">
        <f>'РБ ББ15% (2024)| FIT18'!AW28</f>
        <v>45548</v>
      </c>
      <c r="AX4" s="24">
        <f>'РБ ББ15% (2024)| FIT18'!AX28</f>
        <v>45550</v>
      </c>
      <c r="AY4" s="24">
        <f>'РБ ББ15% (2024)| FIT18'!AY28</f>
        <v>45555</v>
      </c>
      <c r="AZ4" s="24">
        <f>'РБ ББ15% (2024)| FIT18'!AZ28</f>
        <v>45557</v>
      </c>
      <c r="BA4" s="24">
        <f>'РБ ББ15% (2024)| FIT18'!BA28</f>
        <v>45562</v>
      </c>
      <c r="BB4" s="24">
        <f>'РБ ББ15% (2024)| FIT18'!BB28</f>
        <v>45564</v>
      </c>
    </row>
    <row r="5" spans="1:54" ht="24.6" customHeight="1" x14ac:dyDescent="0.2">
      <c r="A5" s="153" t="s">
        <v>11</v>
      </c>
      <c r="B5" s="24" t="e">
        <f>'РБ ББ15% (2024)| FIT18'!B29</f>
        <v>#REF!</v>
      </c>
      <c r="C5" s="24" t="e">
        <f>'РБ ББ15% (2024)| FIT18'!C29</f>
        <v>#REF!</v>
      </c>
      <c r="D5" s="24" t="e">
        <f>'РБ ББ15% (2024)| FIT18'!D29</f>
        <v>#REF!</v>
      </c>
      <c r="E5" s="24" t="e">
        <f>'РБ ББ15% (2024)| FIT18'!E29</f>
        <v>#REF!</v>
      </c>
      <c r="F5" s="24" t="e">
        <f>'РБ ББ15% (2024)| FIT18'!F29</f>
        <v>#REF!</v>
      </c>
      <c r="G5" s="24">
        <f>'РБ ББ15% (2024)| FIT18'!G29</f>
        <v>45401</v>
      </c>
      <c r="H5" s="24">
        <f>'РБ ББ15% (2024)| FIT18'!H29</f>
        <v>45406</v>
      </c>
      <c r="I5" s="24">
        <f>'РБ ББ15% (2024)| FIT18'!I29</f>
        <v>45408</v>
      </c>
      <c r="J5" s="24">
        <f>'РБ ББ15% (2024)| FIT18'!J29</f>
        <v>45410</v>
      </c>
      <c r="K5" s="24">
        <f>'РБ ББ15% (2024)| FIT18'!K29</f>
        <v>45412</v>
      </c>
      <c r="L5" s="24">
        <f>'РБ ББ15% (2024)| FIT18'!L29</f>
        <v>45416</v>
      </c>
      <c r="M5" s="24">
        <f>'РБ ББ15% (2024)| FIT18'!M29</f>
        <v>45418</v>
      </c>
      <c r="N5" s="24">
        <f>'РБ ББ15% (2024)| FIT18'!N29</f>
        <v>45419</v>
      </c>
      <c r="O5" s="24">
        <f>'РБ ББ15% (2024)| FIT18'!O29</f>
        <v>45420</v>
      </c>
      <c r="P5" s="24">
        <f>'РБ ББ15% (2024)| FIT18'!P29</f>
        <v>45426</v>
      </c>
      <c r="Q5" s="24">
        <f>'РБ ББ15% (2024)| FIT18'!Q29</f>
        <v>45428</v>
      </c>
      <c r="R5" s="24">
        <f>'РБ ББ15% (2024)| FIT18'!R29</f>
        <v>45433</v>
      </c>
      <c r="S5" s="24">
        <f>'РБ ББ15% (2024)| FIT18'!S29</f>
        <v>45434</v>
      </c>
      <c r="T5" s="24">
        <f>'РБ ББ15% (2024)| FIT18'!T29</f>
        <v>45442</v>
      </c>
      <c r="U5" s="24">
        <f>'РБ ББ15% (2024)| FIT18'!U29</f>
        <v>45443</v>
      </c>
      <c r="V5" s="24">
        <f>'РБ ББ15% (2024)| FIT18'!V29</f>
        <v>45444</v>
      </c>
      <c r="W5" s="24">
        <f>'РБ ББ15% (2024)| FIT18'!W29</f>
        <v>45452</v>
      </c>
      <c r="X5" s="24">
        <f>'РБ ББ15% (2024)| FIT18'!X29</f>
        <v>45456</v>
      </c>
      <c r="Y5" s="24">
        <f>'РБ ББ15% (2024)| FIT18'!Y29</f>
        <v>45459</v>
      </c>
      <c r="Z5" s="24">
        <f>'РБ ББ15% (2024)| FIT18'!Z29</f>
        <v>45464</v>
      </c>
      <c r="AA5" s="24">
        <f>'РБ ББ15% (2024)| FIT18'!AA29</f>
        <v>45465</v>
      </c>
      <c r="AB5" s="24">
        <f>'РБ ББ15% (2024)| FIT18'!AB29</f>
        <v>45470</v>
      </c>
      <c r="AC5" s="24">
        <f>'РБ ББ15% (2024)| FIT18'!AC29</f>
        <v>45473</v>
      </c>
      <c r="AD5" s="24">
        <f>'РБ ББ15% (2024)| FIT18'!AD29</f>
        <v>45483</v>
      </c>
      <c r="AE5" s="24">
        <f>'РБ ББ15% (2024)| FIT18'!AE29</f>
        <v>45488</v>
      </c>
      <c r="AF5" s="24">
        <f>'РБ ББ15% (2024)| FIT18'!AF29</f>
        <v>45493</v>
      </c>
      <c r="AG5" s="24">
        <f>'РБ ББ15% (2024)| FIT18'!AG29</f>
        <v>45498</v>
      </c>
      <c r="AH5" s="24">
        <f>'РБ ББ15% (2024)| FIT18'!AH29</f>
        <v>45500</v>
      </c>
      <c r="AI5" s="24">
        <f>'РБ ББ15% (2024)| FIT18'!AI29</f>
        <v>45504</v>
      </c>
      <c r="AJ5" s="24">
        <f>'РБ ББ15% (2024)| FIT18'!AJ29</f>
        <v>45505</v>
      </c>
      <c r="AK5" s="24">
        <f>'РБ ББ15% (2024)| FIT18'!AK29</f>
        <v>45507</v>
      </c>
      <c r="AL5" s="24">
        <f>'РБ ББ15% (2024)| FIT18'!AL29</f>
        <v>45512</v>
      </c>
      <c r="AM5" s="24">
        <f>'РБ ББ15% (2024)| FIT18'!AM29</f>
        <v>45514</v>
      </c>
      <c r="AN5" s="24">
        <f>'РБ ББ15% (2024)| FIT18'!AN29</f>
        <v>45519</v>
      </c>
      <c r="AO5" s="24">
        <f>'РБ ББ15% (2024)| FIT18'!AO29</f>
        <v>45521</v>
      </c>
      <c r="AP5" s="24">
        <f>'РБ ББ15% (2024)| FIT18'!AP29</f>
        <v>45526</v>
      </c>
      <c r="AQ5" s="24">
        <f>'РБ ББ15% (2024)| FIT18'!AQ29</f>
        <v>45528</v>
      </c>
      <c r="AR5" s="24">
        <f>'РБ ББ15% (2024)| FIT18'!AR29</f>
        <v>45533</v>
      </c>
      <c r="AS5" s="24">
        <f>'РБ ББ15% (2024)| FIT18'!AS29</f>
        <v>45535</v>
      </c>
      <c r="AT5" s="24">
        <f>'РБ ББ15% (2024)| FIT18'!AT29</f>
        <v>45540</v>
      </c>
      <c r="AU5" s="24">
        <f>'РБ ББ15% (2024)| FIT18'!AU29</f>
        <v>45542</v>
      </c>
      <c r="AV5" s="24">
        <f>'РБ ББ15% (2024)| FIT18'!AV29</f>
        <v>45547</v>
      </c>
      <c r="AW5" s="24">
        <f>'РБ ББ15% (2024)| FIT18'!AW29</f>
        <v>45549</v>
      </c>
      <c r="AX5" s="24">
        <f>'РБ ББ15% (2024)| FIT18'!AX29</f>
        <v>45554</v>
      </c>
      <c r="AY5" s="24">
        <f>'РБ ББ15% (2024)| FIT18'!AY29</f>
        <v>45556</v>
      </c>
      <c r="AZ5" s="24">
        <f>'РБ ББ15% (2024)| FIT18'!AZ29</f>
        <v>45561</v>
      </c>
      <c r="BA5" s="24">
        <f>'РБ ББ15% (2024)| FIT18'!BA29</f>
        <v>45563</v>
      </c>
      <c r="BB5" s="24">
        <f>'РБ ББ15% (2024)| FIT18'!BB29</f>
        <v>45565</v>
      </c>
    </row>
    <row r="6" spans="1:54" ht="10.5" customHeight="1" x14ac:dyDescent="0.2">
      <c r="A6" s="17" t="s">
        <v>149</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row>
    <row r="7" spans="1:54" ht="10.5" customHeight="1" x14ac:dyDescent="0.2">
      <c r="A7" s="19">
        <v>1</v>
      </c>
      <c r="B7" s="17" t="e">
        <f>'РБ ББ15% (2024)| FIT18'!B31+25</f>
        <v>#REF!</v>
      </c>
      <c r="C7" s="17" t="e">
        <f>'РБ ББ15% (2024)| FIT18'!C31+25</f>
        <v>#REF!</v>
      </c>
      <c r="D7" s="17" t="e">
        <f>'РБ ББ15% (2024)| FIT18'!D31+25</f>
        <v>#REF!</v>
      </c>
      <c r="E7" s="17" t="e">
        <f>'РБ ББ15% (2024)| FIT18'!E31+25</f>
        <v>#REF!</v>
      </c>
      <c r="F7" s="17" t="e">
        <f>'РБ ББ15% (2024)| FIT18'!F31+25</f>
        <v>#REF!</v>
      </c>
      <c r="G7" s="17">
        <f>'РБ ББ15% (2024)| FIT18'!G31+25</f>
        <v>9417</v>
      </c>
      <c r="H7" s="17">
        <f>'РБ ББ15% (2024)| FIT18'!H31+25</f>
        <v>9417</v>
      </c>
      <c r="I7" s="17">
        <f>'РБ ББ15% (2024)| FIT18'!I31+25</f>
        <v>13410</v>
      </c>
      <c r="J7" s="17">
        <f>'РБ ББ15% (2024)| FIT18'!J31+25</f>
        <v>13410</v>
      </c>
      <c r="K7" s="17">
        <f>'РБ ББ15% (2024)| FIT18'!K31+25</f>
        <v>10305</v>
      </c>
      <c r="L7" s="17">
        <f>'РБ ББ15% (2024)| FIT18'!L31+25</f>
        <v>10305</v>
      </c>
      <c r="M7" s="17">
        <f>'РБ ББ15% (2024)| FIT18'!M31+25</f>
        <v>8530</v>
      </c>
      <c r="N7" s="17">
        <f>'РБ ББ15% (2024)| FIT18'!N31+25</f>
        <v>8530</v>
      </c>
      <c r="O7" s="17">
        <f>'РБ ББ15% (2024)| FIT18'!O31+25</f>
        <v>9417</v>
      </c>
      <c r="P7" s="17">
        <f>'РБ ББ15% (2024)| FIT18'!P31+25</f>
        <v>7125</v>
      </c>
      <c r="Q7" s="17">
        <f>'РБ ББ15% (2024)| FIT18'!Q31+25</f>
        <v>8530</v>
      </c>
      <c r="R7" s="17">
        <f>'РБ ББ15% (2024)| FIT18'!R31+25</f>
        <v>8530</v>
      </c>
      <c r="S7" s="17">
        <f>'РБ ББ15% (2024)| FIT18'!S31+25</f>
        <v>9417</v>
      </c>
      <c r="T7" s="17">
        <f>'РБ ББ15% (2024)| FIT18'!T31+25</f>
        <v>7125</v>
      </c>
      <c r="U7" s="17">
        <f>'РБ ББ15% (2024)| FIT18'!U31+25</f>
        <v>7125</v>
      </c>
      <c r="V7" s="17">
        <f>'РБ ББ15% (2024)| FIT18'!V31+25</f>
        <v>7494</v>
      </c>
      <c r="W7" s="17">
        <f>'РБ ББ15% (2024)| FIT18'!W31+25</f>
        <v>10083</v>
      </c>
      <c r="X7" s="17">
        <f>'РБ ББ15% (2024)| FIT18'!X31+25</f>
        <v>8530</v>
      </c>
      <c r="Y7" s="17">
        <f>'РБ ББ15% (2024)| FIT18'!Y31+25</f>
        <v>9047</v>
      </c>
      <c r="Z7" s="17">
        <f>'РБ ББ15% (2024)| FIT18'!Z31+25</f>
        <v>11857</v>
      </c>
      <c r="AA7" s="17">
        <f>'РБ ББ15% (2024)| FIT18'!AA31+25</f>
        <v>9047</v>
      </c>
      <c r="AB7" s="17">
        <f>'РБ ББ15% (2024)| FIT18'!AB31+25</f>
        <v>9047</v>
      </c>
      <c r="AC7" s="17">
        <f>'РБ ББ15% (2024)| FIT18'!AC31+25</f>
        <v>9047</v>
      </c>
      <c r="AD7" s="17">
        <f>'РБ ББ15% (2024)| FIT18'!AD31+25</f>
        <v>10970</v>
      </c>
      <c r="AE7" s="17">
        <f>'РБ ББ15% (2024)| FIT18'!AE31+25</f>
        <v>10083</v>
      </c>
      <c r="AF7" s="17">
        <f>'РБ ББ15% (2024)| FIT18'!AF31+25</f>
        <v>10970</v>
      </c>
      <c r="AG7" s="17">
        <f>'РБ ББ15% (2024)| FIT18'!AG31+25</f>
        <v>10083</v>
      </c>
      <c r="AH7" s="17">
        <f>'РБ ББ15% (2024)| FIT18'!AH31+25</f>
        <v>10083</v>
      </c>
      <c r="AI7" s="17">
        <f>'РБ ББ15% (2024)| FIT18'!AI31+25</f>
        <v>9047</v>
      </c>
      <c r="AJ7" s="17">
        <f>'РБ ББ15% (2024)| FIT18'!AJ31+25</f>
        <v>10083</v>
      </c>
      <c r="AK7" s="17">
        <f>'РБ ББ15% (2024)| FIT18'!AK31+25</f>
        <v>10970</v>
      </c>
      <c r="AL7" s="17">
        <f>'РБ ББ15% (2024)| FIT18'!AL31+25</f>
        <v>10083</v>
      </c>
      <c r="AM7" s="17">
        <f>'РБ ББ15% (2024)| FIT18'!AM31+25</f>
        <v>10970</v>
      </c>
      <c r="AN7" s="17">
        <f>'РБ ББ15% (2024)| FIT18'!AN31+25</f>
        <v>10083</v>
      </c>
      <c r="AO7" s="17">
        <f>'РБ ББ15% (2024)| FIT18'!AO31+25</f>
        <v>10970</v>
      </c>
      <c r="AP7" s="17">
        <f>'РБ ББ15% (2024)| FIT18'!AP31+25</f>
        <v>10970</v>
      </c>
      <c r="AQ7" s="17">
        <f>'РБ ББ15% (2024)| FIT18'!AQ31+25</f>
        <v>10970</v>
      </c>
      <c r="AR7" s="17">
        <f>'РБ ББ15% (2024)| FIT18'!AR31+25</f>
        <v>10083</v>
      </c>
      <c r="AS7" s="17">
        <f>'РБ ББ15% (2024)| FIT18'!AS31+25</f>
        <v>10970</v>
      </c>
      <c r="AT7" s="17">
        <f>'РБ ББ15% (2024)| FIT18'!AT31+25</f>
        <v>10083</v>
      </c>
      <c r="AU7" s="17">
        <f>'РБ ББ15% (2024)| FIT18'!AU31+25</f>
        <v>10970</v>
      </c>
      <c r="AV7" s="17">
        <f>'РБ ББ15% (2024)| FIT18'!AV31+25</f>
        <v>10083</v>
      </c>
      <c r="AW7" s="17">
        <f>'РБ ББ15% (2024)| FIT18'!AW31+25</f>
        <v>10970</v>
      </c>
      <c r="AX7" s="17">
        <f>'РБ ББ15% (2024)| FIT18'!AX31+25</f>
        <v>10083</v>
      </c>
      <c r="AY7" s="17">
        <f>'РБ ББ15% (2024)| FIT18'!AY31+25</f>
        <v>10970</v>
      </c>
      <c r="AZ7" s="17">
        <f>'РБ ББ15% (2024)| FIT18'!AZ31+25</f>
        <v>10083</v>
      </c>
      <c r="BA7" s="17">
        <f>'РБ ББ15% (2024)| FIT18'!BA31+25</f>
        <v>10970</v>
      </c>
      <c r="BB7" s="17">
        <f>'РБ ББ15% (2024)| FIT18'!BB31+25</f>
        <v>10083</v>
      </c>
    </row>
    <row r="8" spans="1:54" ht="10.5" customHeight="1" x14ac:dyDescent="0.2">
      <c r="A8" s="19">
        <v>2</v>
      </c>
      <c r="B8" s="17" t="e">
        <f>'РБ ББ15% (2024)| FIT18'!B32+25</f>
        <v>#REF!</v>
      </c>
      <c r="C8" s="17" t="e">
        <f>'РБ ББ15% (2024)| FIT18'!C32+25</f>
        <v>#REF!</v>
      </c>
      <c r="D8" s="17" t="e">
        <f>'РБ ББ15% (2024)| FIT18'!D32+25</f>
        <v>#REF!</v>
      </c>
      <c r="E8" s="17" t="e">
        <f>'РБ ББ15% (2024)| FIT18'!E32+25</f>
        <v>#REF!</v>
      </c>
      <c r="F8" s="17" t="e">
        <f>'РБ ББ15% (2024)| FIT18'!F32+25</f>
        <v>#REF!</v>
      </c>
      <c r="G8" s="17">
        <f>'РБ ББ15% (2024)| FIT18'!G32+25</f>
        <v>10748</v>
      </c>
      <c r="H8" s="17">
        <f>'РБ ББ15% (2024)| FIT18'!H32+25</f>
        <v>10748</v>
      </c>
      <c r="I8" s="17">
        <f>'РБ ББ15% (2024)| FIT18'!I32+25</f>
        <v>14742</v>
      </c>
      <c r="J8" s="17">
        <f>'РБ ББ15% (2024)| FIT18'!J32+25</f>
        <v>14742</v>
      </c>
      <c r="K8" s="17">
        <f>'РБ ББ15% (2024)| FIT18'!K32+25</f>
        <v>11636</v>
      </c>
      <c r="L8" s="17">
        <f>'РБ ББ15% (2024)| FIT18'!L32+25</f>
        <v>11636</v>
      </c>
      <c r="M8" s="17">
        <f>'РБ ББ15% (2024)| FIT18'!M32+25</f>
        <v>9861</v>
      </c>
      <c r="N8" s="17">
        <f>'РБ ББ15% (2024)| FIT18'!N32+25</f>
        <v>9861</v>
      </c>
      <c r="O8" s="17">
        <f>'РБ ББ15% (2024)| FIT18'!O32+25</f>
        <v>10748</v>
      </c>
      <c r="P8" s="17">
        <f>'РБ ББ15% (2024)| FIT18'!P32+25</f>
        <v>8456</v>
      </c>
      <c r="Q8" s="17">
        <f>'РБ ББ15% (2024)| FIT18'!Q32+25</f>
        <v>9861</v>
      </c>
      <c r="R8" s="17">
        <f>'РБ ББ15% (2024)| FIT18'!R32+25</f>
        <v>9861</v>
      </c>
      <c r="S8" s="17">
        <f>'РБ ББ15% (2024)| FIT18'!S32+25</f>
        <v>10748</v>
      </c>
      <c r="T8" s="17">
        <f>'РБ ББ15% (2024)| FIT18'!T32+25</f>
        <v>8456</v>
      </c>
      <c r="U8" s="17">
        <f>'РБ ББ15% (2024)| FIT18'!U32+25</f>
        <v>8456</v>
      </c>
      <c r="V8" s="17">
        <f>'РБ ББ15% (2024)| FIT18'!V32+25</f>
        <v>8826</v>
      </c>
      <c r="W8" s="17">
        <f>'РБ ББ15% (2024)| FIT18'!W32+25</f>
        <v>11414</v>
      </c>
      <c r="X8" s="17">
        <f>'РБ ББ15% (2024)| FIT18'!X32+25</f>
        <v>9861</v>
      </c>
      <c r="Y8" s="17">
        <f>'РБ ББ15% (2024)| FIT18'!Y32+25</f>
        <v>10378</v>
      </c>
      <c r="Z8" s="17">
        <f>'РБ ББ15% (2024)| FIT18'!Z32+25</f>
        <v>13189</v>
      </c>
      <c r="AA8" s="17">
        <f>'РБ ББ15% (2024)| FIT18'!AA32+25</f>
        <v>10378</v>
      </c>
      <c r="AB8" s="17">
        <f>'РБ ББ15% (2024)| FIT18'!AB32+25</f>
        <v>10378</v>
      </c>
      <c r="AC8" s="17">
        <f>'РБ ББ15% (2024)| FIT18'!AC32+25</f>
        <v>10378</v>
      </c>
      <c r="AD8" s="17">
        <f>'РБ ББ15% (2024)| FIT18'!AD32+25</f>
        <v>12301</v>
      </c>
      <c r="AE8" s="17">
        <f>'РБ ББ15% (2024)| FIT18'!AE32+25</f>
        <v>11414</v>
      </c>
      <c r="AF8" s="17">
        <f>'РБ ББ15% (2024)| FIT18'!AF32+25</f>
        <v>12301</v>
      </c>
      <c r="AG8" s="17">
        <f>'РБ ББ15% (2024)| FIT18'!AG32+25</f>
        <v>11414</v>
      </c>
      <c r="AH8" s="17">
        <f>'РБ ББ15% (2024)| FIT18'!AH32+25</f>
        <v>11414</v>
      </c>
      <c r="AI8" s="17">
        <f>'РБ ББ15% (2024)| FIT18'!AI32+25</f>
        <v>10378</v>
      </c>
      <c r="AJ8" s="17">
        <f>'РБ ББ15% (2024)| FIT18'!AJ32+25</f>
        <v>11414</v>
      </c>
      <c r="AK8" s="17">
        <f>'РБ ББ15% (2024)| FIT18'!AK32+25</f>
        <v>12301</v>
      </c>
      <c r="AL8" s="17">
        <f>'РБ ББ15% (2024)| FIT18'!AL32+25</f>
        <v>11414</v>
      </c>
      <c r="AM8" s="17">
        <f>'РБ ББ15% (2024)| FIT18'!AM32+25</f>
        <v>12301</v>
      </c>
      <c r="AN8" s="17">
        <f>'РБ ББ15% (2024)| FIT18'!AN32+25</f>
        <v>11414</v>
      </c>
      <c r="AO8" s="17">
        <f>'РБ ББ15% (2024)| FIT18'!AO32+25</f>
        <v>12301</v>
      </c>
      <c r="AP8" s="17">
        <f>'РБ ББ15% (2024)| FIT18'!AP32+25</f>
        <v>12301</v>
      </c>
      <c r="AQ8" s="17">
        <f>'РБ ББ15% (2024)| FIT18'!AQ32+25</f>
        <v>12301</v>
      </c>
      <c r="AR8" s="17">
        <f>'РБ ББ15% (2024)| FIT18'!AR32+25</f>
        <v>11414</v>
      </c>
      <c r="AS8" s="17">
        <f>'РБ ББ15% (2024)| FIT18'!AS32+25</f>
        <v>12301</v>
      </c>
      <c r="AT8" s="17">
        <f>'РБ ББ15% (2024)| FIT18'!AT32+25</f>
        <v>11414</v>
      </c>
      <c r="AU8" s="17">
        <f>'РБ ББ15% (2024)| FIT18'!AU32+25</f>
        <v>12301</v>
      </c>
      <c r="AV8" s="17">
        <f>'РБ ББ15% (2024)| FIT18'!AV32+25</f>
        <v>11414</v>
      </c>
      <c r="AW8" s="17">
        <f>'РБ ББ15% (2024)| FIT18'!AW32+25</f>
        <v>12301</v>
      </c>
      <c r="AX8" s="17">
        <f>'РБ ББ15% (2024)| FIT18'!AX32+25</f>
        <v>11414</v>
      </c>
      <c r="AY8" s="17">
        <f>'РБ ББ15% (2024)| FIT18'!AY32+25</f>
        <v>12301</v>
      </c>
      <c r="AZ8" s="17">
        <f>'РБ ББ15% (2024)| FIT18'!AZ32+25</f>
        <v>11414</v>
      </c>
      <c r="BA8" s="17">
        <f>'РБ ББ15% (2024)| FIT18'!BA32+25</f>
        <v>12301</v>
      </c>
      <c r="BB8" s="17">
        <f>'РБ ББ15% (2024)| FIT18'!BB32+25</f>
        <v>11414</v>
      </c>
    </row>
    <row r="9" spans="1:54" ht="10.5" customHeight="1" x14ac:dyDescent="0.2">
      <c r="A9" s="17" t="s">
        <v>150</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row>
    <row r="10" spans="1:54" ht="10.5" customHeight="1" x14ac:dyDescent="0.2">
      <c r="A10" s="19">
        <v>1</v>
      </c>
      <c r="B10" s="17" t="e">
        <f>'РБ ББ15% (2024)| FIT18'!B34+25</f>
        <v>#REF!</v>
      </c>
      <c r="C10" s="17" t="e">
        <f>'РБ ББ15% (2024)| FIT18'!C34+25</f>
        <v>#REF!</v>
      </c>
      <c r="D10" s="17" t="e">
        <f>'РБ ББ15% (2024)| FIT18'!D34+25</f>
        <v>#REF!</v>
      </c>
      <c r="E10" s="17" t="e">
        <f>'РБ ББ15% (2024)| FIT18'!E34+25</f>
        <v>#REF!</v>
      </c>
      <c r="F10" s="17" t="e">
        <f>'РБ ББ15% (2024)| FIT18'!F34+25</f>
        <v>#REF!</v>
      </c>
      <c r="G10" s="17">
        <f>'РБ ББ15% (2024)| FIT18'!G34+25</f>
        <v>10157</v>
      </c>
      <c r="H10" s="17">
        <f>'РБ ББ15% (2024)| FIT18'!H34+25</f>
        <v>10157</v>
      </c>
      <c r="I10" s="17">
        <f>'РБ ББ15% (2024)| FIT18'!I34+25</f>
        <v>14150</v>
      </c>
      <c r="J10" s="17">
        <f>'РБ ББ15% (2024)| FIT18'!J34+25</f>
        <v>14150</v>
      </c>
      <c r="K10" s="17">
        <f>'РБ ББ15% (2024)| FIT18'!K34+25</f>
        <v>11044</v>
      </c>
      <c r="L10" s="17">
        <f>'РБ ББ15% (2024)| FIT18'!L34+25</f>
        <v>11044</v>
      </c>
      <c r="M10" s="17">
        <f>'РБ ББ15% (2024)| FIT18'!M34+25</f>
        <v>9269</v>
      </c>
      <c r="N10" s="17">
        <f>'РБ ББ15% (2024)| FIT18'!N34+25</f>
        <v>9269</v>
      </c>
      <c r="O10" s="17">
        <f>'РБ ББ15% (2024)| FIT18'!O34+25</f>
        <v>10157</v>
      </c>
      <c r="P10" s="17">
        <f>'РБ ББ15% (2024)| FIT18'!P34+25</f>
        <v>7864</v>
      </c>
      <c r="Q10" s="17">
        <f>'РБ ББ15% (2024)| FIT18'!Q34+25</f>
        <v>9269</v>
      </c>
      <c r="R10" s="17">
        <f>'РБ ББ15% (2024)| FIT18'!R34+25</f>
        <v>9269</v>
      </c>
      <c r="S10" s="17">
        <f>'РБ ББ15% (2024)| FIT18'!S34+25</f>
        <v>10157</v>
      </c>
      <c r="T10" s="17">
        <f>'РБ ББ15% (2024)| FIT18'!T34+25</f>
        <v>7864</v>
      </c>
      <c r="U10" s="17">
        <f>'РБ ББ15% (2024)| FIT18'!U34+25</f>
        <v>7864</v>
      </c>
      <c r="V10" s="17">
        <f>'РБ ББ15% (2024)| FIT18'!V34+25</f>
        <v>8234</v>
      </c>
      <c r="W10" s="17">
        <f>'РБ ББ15% (2024)| FIT18'!W34+25</f>
        <v>10822</v>
      </c>
      <c r="X10" s="17">
        <f>'РБ ББ15% (2024)| FIT18'!X34+25</f>
        <v>9269</v>
      </c>
      <c r="Y10" s="17">
        <f>'РБ ББ15% (2024)| FIT18'!Y34+25</f>
        <v>9787</v>
      </c>
      <c r="Z10" s="17">
        <f>'РБ ББ15% (2024)| FIT18'!Z34+25</f>
        <v>12597</v>
      </c>
      <c r="AA10" s="17">
        <f>'РБ ББ15% (2024)| FIT18'!AA34+25</f>
        <v>9787</v>
      </c>
      <c r="AB10" s="17">
        <f>'РБ ББ15% (2024)| FIT18'!AB34+25</f>
        <v>9787</v>
      </c>
      <c r="AC10" s="17">
        <f>'РБ ББ15% (2024)| FIT18'!AC34+25</f>
        <v>9787</v>
      </c>
      <c r="AD10" s="17">
        <f>'РБ ББ15% (2024)| FIT18'!AD34+25</f>
        <v>11710</v>
      </c>
      <c r="AE10" s="17">
        <f>'РБ ББ15% (2024)| FIT18'!AE34+25</f>
        <v>10822</v>
      </c>
      <c r="AF10" s="17">
        <f>'РБ ББ15% (2024)| FIT18'!AF34+25</f>
        <v>11710</v>
      </c>
      <c r="AG10" s="17">
        <f>'РБ ББ15% (2024)| FIT18'!AG34+25</f>
        <v>10822</v>
      </c>
      <c r="AH10" s="17">
        <f>'РБ ББ15% (2024)| FIT18'!AH34+25</f>
        <v>10822</v>
      </c>
      <c r="AI10" s="17">
        <f>'РБ ББ15% (2024)| FIT18'!AI34+25</f>
        <v>9787</v>
      </c>
      <c r="AJ10" s="17">
        <f>'РБ ББ15% (2024)| FIT18'!AJ34+25</f>
        <v>10822</v>
      </c>
      <c r="AK10" s="17">
        <f>'РБ ББ15% (2024)| FIT18'!AK34+25</f>
        <v>11710</v>
      </c>
      <c r="AL10" s="17">
        <f>'РБ ББ15% (2024)| FIT18'!AL34+25</f>
        <v>10822</v>
      </c>
      <c r="AM10" s="17">
        <f>'РБ ББ15% (2024)| FIT18'!AM34+25</f>
        <v>11710</v>
      </c>
      <c r="AN10" s="17">
        <f>'РБ ББ15% (2024)| FIT18'!AN34+25</f>
        <v>10822</v>
      </c>
      <c r="AO10" s="17">
        <f>'РБ ББ15% (2024)| FIT18'!AO34+25</f>
        <v>11710</v>
      </c>
      <c r="AP10" s="17">
        <f>'РБ ББ15% (2024)| FIT18'!AP34+25</f>
        <v>11710</v>
      </c>
      <c r="AQ10" s="17">
        <f>'РБ ББ15% (2024)| FIT18'!AQ34+25</f>
        <v>11710</v>
      </c>
      <c r="AR10" s="17">
        <f>'РБ ББ15% (2024)| FIT18'!AR34+25</f>
        <v>10822</v>
      </c>
      <c r="AS10" s="17">
        <f>'РБ ББ15% (2024)| FIT18'!AS34+25</f>
        <v>11710</v>
      </c>
      <c r="AT10" s="17">
        <f>'РБ ББ15% (2024)| FIT18'!AT34+25</f>
        <v>10822</v>
      </c>
      <c r="AU10" s="17">
        <f>'РБ ББ15% (2024)| FIT18'!AU34+25</f>
        <v>11710</v>
      </c>
      <c r="AV10" s="17">
        <f>'РБ ББ15% (2024)| FIT18'!AV34+25</f>
        <v>10822</v>
      </c>
      <c r="AW10" s="17">
        <f>'РБ ББ15% (2024)| FIT18'!AW34+25</f>
        <v>11710</v>
      </c>
      <c r="AX10" s="17">
        <f>'РБ ББ15% (2024)| FIT18'!AX34+25</f>
        <v>10822</v>
      </c>
      <c r="AY10" s="17">
        <f>'РБ ББ15% (2024)| FIT18'!AY34+25</f>
        <v>11710</v>
      </c>
      <c r="AZ10" s="17">
        <f>'РБ ББ15% (2024)| FIT18'!AZ34+25</f>
        <v>10822</v>
      </c>
      <c r="BA10" s="17">
        <f>'РБ ББ15% (2024)| FIT18'!BA34+25</f>
        <v>11710</v>
      </c>
      <c r="BB10" s="17">
        <f>'РБ ББ15% (2024)| FIT18'!BB34+25</f>
        <v>10822</v>
      </c>
    </row>
    <row r="11" spans="1:54" ht="10.5" customHeight="1" x14ac:dyDescent="0.2">
      <c r="A11" s="19">
        <v>2</v>
      </c>
      <c r="B11" s="17" t="e">
        <f>'РБ ББ15% (2024)| FIT18'!B35+25</f>
        <v>#REF!</v>
      </c>
      <c r="C11" s="17" t="e">
        <f>'РБ ББ15% (2024)| FIT18'!C35+25</f>
        <v>#REF!</v>
      </c>
      <c r="D11" s="17" t="e">
        <f>'РБ ББ15% (2024)| FIT18'!D35+25</f>
        <v>#REF!</v>
      </c>
      <c r="E11" s="17" t="e">
        <f>'РБ ББ15% (2024)| FIT18'!E35+25</f>
        <v>#REF!</v>
      </c>
      <c r="F11" s="17" t="e">
        <f>'РБ ББ15% (2024)| FIT18'!F35+25</f>
        <v>#REF!</v>
      </c>
      <c r="G11" s="17">
        <f>'РБ ББ15% (2024)| FIT18'!G35+25</f>
        <v>11488</v>
      </c>
      <c r="H11" s="17">
        <f>'РБ ББ15% (2024)| FIT18'!H35+25</f>
        <v>11488</v>
      </c>
      <c r="I11" s="17">
        <f>'РБ ББ15% (2024)| FIT18'!I35+25</f>
        <v>15481</v>
      </c>
      <c r="J11" s="17">
        <f>'РБ ББ15% (2024)| FIT18'!J35+25</f>
        <v>15481</v>
      </c>
      <c r="K11" s="17">
        <f>'РБ ББ15% (2024)| FIT18'!K35+25</f>
        <v>12375</v>
      </c>
      <c r="L11" s="17">
        <f>'РБ ББ15% (2024)| FIT18'!L35+25</f>
        <v>12375</v>
      </c>
      <c r="M11" s="17">
        <f>'РБ ББ15% (2024)| FIT18'!M35+25</f>
        <v>10600</v>
      </c>
      <c r="N11" s="17">
        <f>'РБ ББ15% (2024)| FIT18'!N35+25</f>
        <v>10600</v>
      </c>
      <c r="O11" s="17">
        <f>'РБ ББ15% (2024)| FIT18'!O35+25</f>
        <v>11488</v>
      </c>
      <c r="P11" s="17">
        <f>'РБ ББ15% (2024)| FIT18'!P35+25</f>
        <v>9195</v>
      </c>
      <c r="Q11" s="17">
        <f>'РБ ББ15% (2024)| FIT18'!Q35+25</f>
        <v>10600</v>
      </c>
      <c r="R11" s="17">
        <f>'РБ ББ15% (2024)| FIT18'!R35+25</f>
        <v>10600</v>
      </c>
      <c r="S11" s="17">
        <f>'РБ ББ15% (2024)| FIT18'!S35+25</f>
        <v>11488</v>
      </c>
      <c r="T11" s="17">
        <f>'РБ ББ15% (2024)| FIT18'!T35+25</f>
        <v>9195</v>
      </c>
      <c r="U11" s="17">
        <f>'РБ ББ15% (2024)| FIT18'!U35+25</f>
        <v>9195</v>
      </c>
      <c r="V11" s="17">
        <f>'РБ ББ15% (2024)| FIT18'!V35+25</f>
        <v>9565</v>
      </c>
      <c r="W11" s="17">
        <f>'РБ ББ15% (2024)| FIT18'!W35+25</f>
        <v>12153</v>
      </c>
      <c r="X11" s="17">
        <f>'РБ ББ15% (2024)| FIT18'!X35+25</f>
        <v>10600</v>
      </c>
      <c r="Y11" s="17">
        <f>'РБ ББ15% (2024)| FIT18'!Y35+25</f>
        <v>11118</v>
      </c>
      <c r="Z11" s="17">
        <f>'РБ ББ15% (2024)| FIT18'!Z35+25</f>
        <v>13928</v>
      </c>
      <c r="AA11" s="17">
        <f>'РБ ББ15% (2024)| FIT18'!AA35+25</f>
        <v>11118</v>
      </c>
      <c r="AB11" s="17">
        <f>'РБ ББ15% (2024)| FIT18'!AB35+25</f>
        <v>11118</v>
      </c>
      <c r="AC11" s="17">
        <f>'РБ ББ15% (2024)| FIT18'!AC35+25</f>
        <v>11118</v>
      </c>
      <c r="AD11" s="17">
        <f>'РБ ББ15% (2024)| FIT18'!AD35+25</f>
        <v>13041</v>
      </c>
      <c r="AE11" s="17">
        <f>'РБ ББ15% (2024)| FIT18'!AE35+25</f>
        <v>12153</v>
      </c>
      <c r="AF11" s="17">
        <f>'РБ ББ15% (2024)| FIT18'!AF35+25</f>
        <v>13041</v>
      </c>
      <c r="AG11" s="17">
        <f>'РБ ББ15% (2024)| FIT18'!AG35+25</f>
        <v>12153</v>
      </c>
      <c r="AH11" s="17">
        <f>'РБ ББ15% (2024)| FIT18'!AH35+25</f>
        <v>12153</v>
      </c>
      <c r="AI11" s="17">
        <f>'РБ ББ15% (2024)| FIT18'!AI35+25</f>
        <v>11118</v>
      </c>
      <c r="AJ11" s="17">
        <f>'РБ ББ15% (2024)| FIT18'!AJ35+25</f>
        <v>12153</v>
      </c>
      <c r="AK11" s="17">
        <f>'РБ ББ15% (2024)| FIT18'!AK35+25</f>
        <v>13041</v>
      </c>
      <c r="AL11" s="17">
        <f>'РБ ББ15% (2024)| FIT18'!AL35+25</f>
        <v>12153</v>
      </c>
      <c r="AM11" s="17">
        <f>'РБ ББ15% (2024)| FIT18'!AM35+25</f>
        <v>13041</v>
      </c>
      <c r="AN11" s="17">
        <f>'РБ ББ15% (2024)| FIT18'!AN35+25</f>
        <v>12153</v>
      </c>
      <c r="AO11" s="17">
        <f>'РБ ББ15% (2024)| FIT18'!AO35+25</f>
        <v>13041</v>
      </c>
      <c r="AP11" s="17">
        <f>'РБ ББ15% (2024)| FIT18'!AP35+25</f>
        <v>13041</v>
      </c>
      <c r="AQ11" s="17">
        <f>'РБ ББ15% (2024)| FIT18'!AQ35+25</f>
        <v>13041</v>
      </c>
      <c r="AR11" s="17">
        <f>'РБ ББ15% (2024)| FIT18'!AR35+25</f>
        <v>12153</v>
      </c>
      <c r="AS11" s="17">
        <f>'РБ ББ15% (2024)| FIT18'!AS35+25</f>
        <v>13041</v>
      </c>
      <c r="AT11" s="17">
        <f>'РБ ББ15% (2024)| FIT18'!AT35+25</f>
        <v>12153</v>
      </c>
      <c r="AU11" s="17">
        <f>'РБ ББ15% (2024)| FIT18'!AU35+25</f>
        <v>13041</v>
      </c>
      <c r="AV11" s="17">
        <f>'РБ ББ15% (2024)| FIT18'!AV35+25</f>
        <v>12153</v>
      </c>
      <c r="AW11" s="17">
        <f>'РБ ББ15% (2024)| FIT18'!AW35+25</f>
        <v>13041</v>
      </c>
      <c r="AX11" s="17">
        <f>'РБ ББ15% (2024)| FIT18'!AX35+25</f>
        <v>12153</v>
      </c>
      <c r="AY11" s="17">
        <f>'РБ ББ15% (2024)| FIT18'!AY35+25</f>
        <v>13041</v>
      </c>
      <c r="AZ11" s="17">
        <f>'РБ ББ15% (2024)| FIT18'!AZ35+25</f>
        <v>12153</v>
      </c>
      <c r="BA11" s="17">
        <f>'РБ ББ15% (2024)| FIT18'!BA35+25</f>
        <v>13041</v>
      </c>
      <c r="BB11" s="17">
        <f>'РБ ББ15% (2024)| FIT18'!BB35+25</f>
        <v>12153</v>
      </c>
    </row>
    <row r="12" spans="1:54" ht="10.5" customHeight="1" x14ac:dyDescent="0.2">
      <c r="A12" s="17" t="s">
        <v>151</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row>
    <row r="13" spans="1:54" ht="10.5" customHeight="1" x14ac:dyDescent="0.2">
      <c r="A13" s="19">
        <v>1</v>
      </c>
      <c r="B13" s="17" t="e">
        <f>'РБ ББ15% (2024)| FIT18'!B37+25</f>
        <v>#REF!</v>
      </c>
      <c r="C13" s="17" t="e">
        <f>'РБ ББ15% (2024)| FIT18'!C37+25</f>
        <v>#REF!</v>
      </c>
      <c r="D13" s="17" t="e">
        <f>'РБ ББ15% (2024)| FIT18'!D37+25</f>
        <v>#REF!</v>
      </c>
      <c r="E13" s="17" t="e">
        <f>'РБ ББ15% (2024)| FIT18'!E37+25</f>
        <v>#REF!</v>
      </c>
      <c r="F13" s="17" t="e">
        <f>'РБ ББ15% (2024)| FIT18'!F37+25</f>
        <v>#REF!</v>
      </c>
      <c r="G13" s="17">
        <f>'РБ ББ15% (2024)| FIT18'!G37+25</f>
        <v>10896</v>
      </c>
      <c r="H13" s="17">
        <f>'РБ ББ15% (2024)| FIT18'!H37+25</f>
        <v>10896</v>
      </c>
      <c r="I13" s="17">
        <f>'РБ ББ15% (2024)| FIT18'!I37+25</f>
        <v>14889</v>
      </c>
      <c r="J13" s="17">
        <f>'РБ ББ15% (2024)| FIT18'!J37+25</f>
        <v>14889</v>
      </c>
      <c r="K13" s="17">
        <f>'РБ ББ15% (2024)| FIT18'!K37+25</f>
        <v>11784</v>
      </c>
      <c r="L13" s="17">
        <f>'РБ ББ15% (2024)| FIT18'!L37+25</f>
        <v>11784</v>
      </c>
      <c r="M13" s="17">
        <f>'РБ ББ15% (2024)| FIT18'!M37+25</f>
        <v>10009</v>
      </c>
      <c r="N13" s="17">
        <f>'РБ ББ15% (2024)| FIT18'!N37+25</f>
        <v>10009</v>
      </c>
      <c r="O13" s="17">
        <f>'РБ ББ15% (2024)| FIT18'!O37+25</f>
        <v>10896</v>
      </c>
      <c r="P13" s="17">
        <f>'РБ ББ15% (2024)| FIT18'!P37+25</f>
        <v>8604</v>
      </c>
      <c r="Q13" s="17">
        <f>'РБ ББ15% (2024)| FIT18'!Q37+25</f>
        <v>10009</v>
      </c>
      <c r="R13" s="17">
        <f>'РБ ББ15% (2024)| FIT18'!R37+25</f>
        <v>10009</v>
      </c>
      <c r="S13" s="17">
        <f>'РБ ББ15% (2024)| FIT18'!S37+25</f>
        <v>10896</v>
      </c>
      <c r="T13" s="17">
        <f>'РБ ББ15% (2024)| FIT18'!T37+25</f>
        <v>8604</v>
      </c>
      <c r="U13" s="17">
        <f>'РБ ББ15% (2024)| FIT18'!U37+25</f>
        <v>8604</v>
      </c>
      <c r="V13" s="17">
        <f>'РБ ББ15% (2024)| FIT18'!V37+25</f>
        <v>8973</v>
      </c>
      <c r="W13" s="17">
        <f>'РБ ББ15% (2024)| FIT18'!W37+25</f>
        <v>11562</v>
      </c>
      <c r="X13" s="17">
        <f>'РБ ББ15% (2024)| FIT18'!X37+25</f>
        <v>10009</v>
      </c>
      <c r="Y13" s="17">
        <f>'РБ ББ15% (2024)| FIT18'!Y37+25</f>
        <v>10526</v>
      </c>
      <c r="Z13" s="17">
        <f>'РБ ББ15% (2024)| FIT18'!Z37+25</f>
        <v>13336</v>
      </c>
      <c r="AA13" s="17">
        <f>'РБ ББ15% (2024)| FIT18'!AA37+25</f>
        <v>10526</v>
      </c>
      <c r="AB13" s="17">
        <f>'РБ ББ15% (2024)| FIT18'!AB37+25</f>
        <v>10526</v>
      </c>
      <c r="AC13" s="17">
        <f>'РБ ББ15% (2024)| FIT18'!AC37+25</f>
        <v>10526</v>
      </c>
      <c r="AD13" s="17">
        <f>'РБ ББ15% (2024)| FIT18'!AD37+25</f>
        <v>12449</v>
      </c>
      <c r="AE13" s="17">
        <f>'РБ ББ15% (2024)| FIT18'!AE37+25</f>
        <v>11562</v>
      </c>
      <c r="AF13" s="17">
        <f>'РБ ББ15% (2024)| FIT18'!AF37+25</f>
        <v>12449</v>
      </c>
      <c r="AG13" s="17">
        <f>'РБ ББ15% (2024)| FIT18'!AG37+25</f>
        <v>11562</v>
      </c>
      <c r="AH13" s="17">
        <f>'РБ ББ15% (2024)| FIT18'!AH37+25</f>
        <v>11562</v>
      </c>
      <c r="AI13" s="17">
        <f>'РБ ББ15% (2024)| FIT18'!AI37+25</f>
        <v>10526</v>
      </c>
      <c r="AJ13" s="17">
        <f>'РБ ББ15% (2024)| FIT18'!AJ37+25</f>
        <v>11562</v>
      </c>
      <c r="AK13" s="17">
        <f>'РБ ББ15% (2024)| FIT18'!AK37+25</f>
        <v>12449</v>
      </c>
      <c r="AL13" s="17">
        <f>'РБ ББ15% (2024)| FIT18'!AL37+25</f>
        <v>11562</v>
      </c>
      <c r="AM13" s="17">
        <f>'РБ ББ15% (2024)| FIT18'!AM37+25</f>
        <v>12449</v>
      </c>
      <c r="AN13" s="17">
        <f>'РБ ББ15% (2024)| FIT18'!AN37+25</f>
        <v>11562</v>
      </c>
      <c r="AO13" s="17">
        <f>'РБ ББ15% (2024)| FIT18'!AO37+25</f>
        <v>12449</v>
      </c>
      <c r="AP13" s="17">
        <f>'РБ ББ15% (2024)| FIT18'!AP37+25</f>
        <v>12449</v>
      </c>
      <c r="AQ13" s="17">
        <f>'РБ ББ15% (2024)| FIT18'!AQ37+25</f>
        <v>12449</v>
      </c>
      <c r="AR13" s="17">
        <f>'РБ ББ15% (2024)| FIT18'!AR37+25</f>
        <v>11562</v>
      </c>
      <c r="AS13" s="17">
        <f>'РБ ББ15% (2024)| FIT18'!AS37+25</f>
        <v>12449</v>
      </c>
      <c r="AT13" s="17">
        <f>'РБ ББ15% (2024)| FIT18'!AT37+25</f>
        <v>11562</v>
      </c>
      <c r="AU13" s="17">
        <f>'РБ ББ15% (2024)| FIT18'!AU37+25</f>
        <v>12449</v>
      </c>
      <c r="AV13" s="17">
        <f>'РБ ББ15% (2024)| FIT18'!AV37+25</f>
        <v>11562</v>
      </c>
      <c r="AW13" s="17">
        <f>'РБ ББ15% (2024)| FIT18'!AW37+25</f>
        <v>12449</v>
      </c>
      <c r="AX13" s="17">
        <f>'РБ ББ15% (2024)| FIT18'!AX37+25</f>
        <v>11562</v>
      </c>
      <c r="AY13" s="17">
        <f>'РБ ББ15% (2024)| FIT18'!AY37+25</f>
        <v>12449</v>
      </c>
      <c r="AZ13" s="17">
        <f>'РБ ББ15% (2024)| FIT18'!AZ37+25</f>
        <v>11562</v>
      </c>
      <c r="BA13" s="17">
        <f>'РБ ББ15% (2024)| FIT18'!BA37+25</f>
        <v>12449</v>
      </c>
      <c r="BB13" s="17">
        <f>'РБ ББ15% (2024)| FIT18'!BB37+25</f>
        <v>11562</v>
      </c>
    </row>
    <row r="14" spans="1:54" ht="10.5" customHeight="1" x14ac:dyDescent="0.2">
      <c r="A14" s="19">
        <v>2</v>
      </c>
      <c r="B14" s="17" t="e">
        <f>'РБ ББ15% (2024)| FIT18'!B38+25</f>
        <v>#REF!</v>
      </c>
      <c r="C14" s="17" t="e">
        <f>'РБ ББ15% (2024)| FIT18'!C38+25</f>
        <v>#REF!</v>
      </c>
      <c r="D14" s="17" t="e">
        <f>'РБ ББ15% (2024)| FIT18'!D38+25</f>
        <v>#REF!</v>
      </c>
      <c r="E14" s="17" t="e">
        <f>'РБ ББ15% (2024)| FIT18'!E38+25</f>
        <v>#REF!</v>
      </c>
      <c r="F14" s="17" t="e">
        <f>'РБ ББ15% (2024)| FIT18'!F38+25</f>
        <v>#REF!</v>
      </c>
      <c r="G14" s="17">
        <f>'РБ ББ15% (2024)| FIT18'!G38+25</f>
        <v>12227</v>
      </c>
      <c r="H14" s="17">
        <f>'РБ ББ15% (2024)| FIT18'!H38+25</f>
        <v>12227</v>
      </c>
      <c r="I14" s="17">
        <f>'РБ ББ15% (2024)| FIT18'!I38+25</f>
        <v>16221</v>
      </c>
      <c r="J14" s="17">
        <f>'РБ ББ15% (2024)| FIT18'!J38+25</f>
        <v>16221</v>
      </c>
      <c r="K14" s="17">
        <f>'РБ ББ15% (2024)| FIT18'!K38+25</f>
        <v>13115</v>
      </c>
      <c r="L14" s="17">
        <f>'РБ ББ15% (2024)| FIT18'!L38+25</f>
        <v>13115</v>
      </c>
      <c r="M14" s="17">
        <f>'РБ ББ15% (2024)| FIT18'!M38+25</f>
        <v>11340</v>
      </c>
      <c r="N14" s="17">
        <f>'РБ ББ15% (2024)| FIT18'!N38+25</f>
        <v>11340</v>
      </c>
      <c r="O14" s="17">
        <f>'РБ ББ15% (2024)| FIT18'!O38+25</f>
        <v>12227</v>
      </c>
      <c r="P14" s="17">
        <f>'РБ ББ15% (2024)| FIT18'!P38+25</f>
        <v>9935</v>
      </c>
      <c r="Q14" s="17">
        <f>'РБ ББ15% (2024)| FIT18'!Q38+25</f>
        <v>11340</v>
      </c>
      <c r="R14" s="17">
        <f>'РБ ББ15% (2024)| FIT18'!R38+25</f>
        <v>11340</v>
      </c>
      <c r="S14" s="17">
        <f>'РБ ББ15% (2024)| FIT18'!S38+25</f>
        <v>12227</v>
      </c>
      <c r="T14" s="17">
        <f>'РБ ББ15% (2024)| FIT18'!T38+25</f>
        <v>9935</v>
      </c>
      <c r="U14" s="17">
        <f>'РБ ББ15% (2024)| FIT18'!U38+25</f>
        <v>9935</v>
      </c>
      <c r="V14" s="17">
        <f>'РБ ББ15% (2024)| FIT18'!V38+25</f>
        <v>10305</v>
      </c>
      <c r="W14" s="17">
        <f>'РБ ББ15% (2024)| FIT18'!W38+25</f>
        <v>12893</v>
      </c>
      <c r="X14" s="17">
        <f>'РБ ББ15% (2024)| FIT18'!X38+25</f>
        <v>11340</v>
      </c>
      <c r="Y14" s="17">
        <f>'РБ ББ15% (2024)| FIT18'!Y38+25</f>
        <v>11857</v>
      </c>
      <c r="Z14" s="17">
        <f>'РБ ББ15% (2024)| FIT18'!Z38+25</f>
        <v>14668</v>
      </c>
      <c r="AA14" s="17">
        <f>'РБ ББ15% (2024)| FIT18'!AA38+25</f>
        <v>11857</v>
      </c>
      <c r="AB14" s="17">
        <f>'РБ ББ15% (2024)| FIT18'!AB38+25</f>
        <v>11857</v>
      </c>
      <c r="AC14" s="17">
        <f>'РБ ББ15% (2024)| FIT18'!AC38+25</f>
        <v>11857</v>
      </c>
      <c r="AD14" s="17">
        <f>'РБ ББ15% (2024)| FIT18'!AD38+25</f>
        <v>13780</v>
      </c>
      <c r="AE14" s="17">
        <f>'РБ ББ15% (2024)| FIT18'!AE38+25</f>
        <v>12893</v>
      </c>
      <c r="AF14" s="17">
        <f>'РБ ББ15% (2024)| FIT18'!AF38+25</f>
        <v>13780</v>
      </c>
      <c r="AG14" s="17">
        <f>'РБ ББ15% (2024)| FIT18'!AG38+25</f>
        <v>12893</v>
      </c>
      <c r="AH14" s="17">
        <f>'РБ ББ15% (2024)| FIT18'!AH38+25</f>
        <v>12893</v>
      </c>
      <c r="AI14" s="17">
        <f>'РБ ББ15% (2024)| FIT18'!AI38+25</f>
        <v>11857</v>
      </c>
      <c r="AJ14" s="17">
        <f>'РБ ББ15% (2024)| FIT18'!AJ38+25</f>
        <v>12893</v>
      </c>
      <c r="AK14" s="17">
        <f>'РБ ББ15% (2024)| FIT18'!AK38+25</f>
        <v>13780</v>
      </c>
      <c r="AL14" s="17">
        <f>'РБ ББ15% (2024)| FIT18'!AL38+25</f>
        <v>12893</v>
      </c>
      <c r="AM14" s="17">
        <f>'РБ ББ15% (2024)| FIT18'!AM38+25</f>
        <v>13780</v>
      </c>
      <c r="AN14" s="17">
        <f>'РБ ББ15% (2024)| FIT18'!AN38+25</f>
        <v>12893</v>
      </c>
      <c r="AO14" s="17">
        <f>'РБ ББ15% (2024)| FIT18'!AO38+25</f>
        <v>13780</v>
      </c>
      <c r="AP14" s="17">
        <f>'РБ ББ15% (2024)| FIT18'!AP38+25</f>
        <v>13780</v>
      </c>
      <c r="AQ14" s="17">
        <f>'РБ ББ15% (2024)| FIT18'!AQ38+25</f>
        <v>13780</v>
      </c>
      <c r="AR14" s="17">
        <f>'РБ ББ15% (2024)| FIT18'!AR38+25</f>
        <v>12893</v>
      </c>
      <c r="AS14" s="17">
        <f>'РБ ББ15% (2024)| FIT18'!AS38+25</f>
        <v>13780</v>
      </c>
      <c r="AT14" s="17">
        <f>'РБ ББ15% (2024)| FIT18'!AT38+25</f>
        <v>12893</v>
      </c>
      <c r="AU14" s="17">
        <f>'РБ ББ15% (2024)| FIT18'!AU38+25</f>
        <v>13780</v>
      </c>
      <c r="AV14" s="17">
        <f>'РБ ББ15% (2024)| FIT18'!AV38+25</f>
        <v>12893</v>
      </c>
      <c r="AW14" s="17">
        <f>'РБ ББ15% (2024)| FIT18'!AW38+25</f>
        <v>13780</v>
      </c>
      <c r="AX14" s="17">
        <f>'РБ ББ15% (2024)| FIT18'!AX38+25</f>
        <v>12893</v>
      </c>
      <c r="AY14" s="17">
        <f>'РБ ББ15% (2024)| FIT18'!AY38+25</f>
        <v>13780</v>
      </c>
      <c r="AZ14" s="17">
        <f>'РБ ББ15% (2024)| FIT18'!AZ38+25</f>
        <v>12893</v>
      </c>
      <c r="BA14" s="17">
        <f>'РБ ББ15% (2024)| FIT18'!BA38+25</f>
        <v>13780</v>
      </c>
      <c r="BB14" s="17">
        <f>'РБ ББ15% (2024)| FIT18'!BB38+25</f>
        <v>12893</v>
      </c>
    </row>
    <row r="15" spans="1:54" ht="10.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row>
    <row r="16" spans="1:54" ht="10.5" customHeight="1" x14ac:dyDescent="0.2">
      <c r="A16" s="19">
        <v>1</v>
      </c>
      <c r="B16" s="17" t="e">
        <f>'РБ ББ15% (2024)| FIT18'!B40+25</f>
        <v>#REF!</v>
      </c>
      <c r="C16" s="17" t="e">
        <f>'РБ ББ15% (2024)| FIT18'!C40+25</f>
        <v>#REF!</v>
      </c>
      <c r="D16" s="17" t="e">
        <f>'РБ ББ15% (2024)| FIT18'!D40+25</f>
        <v>#REF!</v>
      </c>
      <c r="E16" s="17" t="e">
        <f>'РБ ББ15% (2024)| FIT18'!E40+25</f>
        <v>#REF!</v>
      </c>
      <c r="F16" s="17" t="e">
        <f>'РБ ББ15% (2024)| FIT18'!F40+25</f>
        <v>#REF!</v>
      </c>
      <c r="G16" s="17">
        <f>'РБ ББ15% (2024)| FIT18'!G40+25</f>
        <v>11636</v>
      </c>
      <c r="H16" s="17">
        <f>'РБ ББ15% (2024)| FIT18'!H40+25</f>
        <v>11636</v>
      </c>
      <c r="I16" s="17">
        <f>'РБ ББ15% (2024)| FIT18'!I40+25</f>
        <v>15629</v>
      </c>
      <c r="J16" s="17">
        <f>'РБ ББ15% (2024)| FIT18'!J40+25</f>
        <v>15629</v>
      </c>
      <c r="K16" s="17">
        <f>'РБ ББ15% (2024)| FIT18'!K40+25</f>
        <v>12523</v>
      </c>
      <c r="L16" s="17">
        <f>'РБ ББ15% (2024)| FIT18'!L40+25</f>
        <v>12523</v>
      </c>
      <c r="M16" s="17">
        <f>'РБ ББ15% (2024)| FIT18'!M40+25</f>
        <v>10748</v>
      </c>
      <c r="N16" s="17">
        <f>'РБ ББ15% (2024)| FIT18'!N40+25</f>
        <v>10748</v>
      </c>
      <c r="O16" s="17">
        <f>'РБ ББ15% (2024)| FIT18'!O40+25</f>
        <v>11636</v>
      </c>
      <c r="P16" s="17">
        <f>'РБ ББ15% (2024)| FIT18'!P40+25</f>
        <v>9343</v>
      </c>
      <c r="Q16" s="17">
        <f>'РБ ББ15% (2024)| FIT18'!Q40+25</f>
        <v>10748</v>
      </c>
      <c r="R16" s="17">
        <f>'РБ ББ15% (2024)| FIT18'!R40+25</f>
        <v>10748</v>
      </c>
      <c r="S16" s="17">
        <f>'РБ ББ15% (2024)| FIT18'!S40+25</f>
        <v>11636</v>
      </c>
      <c r="T16" s="17">
        <f>'РБ ББ15% (2024)| FIT18'!T40+25</f>
        <v>9343</v>
      </c>
      <c r="U16" s="17">
        <f>'РБ ББ15% (2024)| FIT18'!U40+25</f>
        <v>9343</v>
      </c>
      <c r="V16" s="17">
        <f>'РБ ББ15% (2024)| FIT18'!V40+25</f>
        <v>9713</v>
      </c>
      <c r="W16" s="17">
        <f>'РБ ББ15% (2024)| FIT18'!W40+25</f>
        <v>12301</v>
      </c>
      <c r="X16" s="17">
        <f>'РБ ББ15% (2024)| FIT18'!X40+25</f>
        <v>10748</v>
      </c>
      <c r="Y16" s="17">
        <f>'РБ ББ15% (2024)| FIT18'!Y40+25</f>
        <v>11266</v>
      </c>
      <c r="Z16" s="17">
        <f>'РБ ББ15% (2024)| FIT18'!Z40+25</f>
        <v>14076</v>
      </c>
      <c r="AA16" s="17">
        <f>'РБ ББ15% (2024)| FIT18'!AA40+25</f>
        <v>11266</v>
      </c>
      <c r="AB16" s="17">
        <f>'РБ ББ15% (2024)| FIT18'!AB40+25</f>
        <v>11266</v>
      </c>
      <c r="AC16" s="17">
        <f>'РБ ББ15% (2024)| FIT18'!AC40+25</f>
        <v>11266</v>
      </c>
      <c r="AD16" s="17">
        <f>'РБ ББ15% (2024)| FIT18'!AD40+25</f>
        <v>13189</v>
      </c>
      <c r="AE16" s="17">
        <f>'РБ ББ15% (2024)| FIT18'!AE40+25</f>
        <v>12301</v>
      </c>
      <c r="AF16" s="17">
        <f>'РБ ББ15% (2024)| FIT18'!AF40+25</f>
        <v>13189</v>
      </c>
      <c r="AG16" s="17">
        <f>'РБ ББ15% (2024)| FIT18'!AG40+25</f>
        <v>12301</v>
      </c>
      <c r="AH16" s="17">
        <f>'РБ ББ15% (2024)| FIT18'!AH40+25</f>
        <v>12301</v>
      </c>
      <c r="AI16" s="17">
        <f>'РБ ББ15% (2024)| FIT18'!AI40+25</f>
        <v>11266</v>
      </c>
      <c r="AJ16" s="17">
        <f>'РБ ББ15% (2024)| FIT18'!AJ40+25</f>
        <v>12301</v>
      </c>
      <c r="AK16" s="17">
        <f>'РБ ББ15% (2024)| FIT18'!AK40+25</f>
        <v>13189</v>
      </c>
      <c r="AL16" s="17">
        <f>'РБ ББ15% (2024)| FIT18'!AL40+25</f>
        <v>12301</v>
      </c>
      <c r="AM16" s="17">
        <f>'РБ ББ15% (2024)| FIT18'!AM40+25</f>
        <v>13189</v>
      </c>
      <c r="AN16" s="17">
        <f>'РБ ББ15% (2024)| FIT18'!AN40+25</f>
        <v>12301</v>
      </c>
      <c r="AO16" s="17">
        <f>'РБ ББ15% (2024)| FIT18'!AO40+25</f>
        <v>13189</v>
      </c>
      <c r="AP16" s="17">
        <f>'РБ ББ15% (2024)| FIT18'!AP40+25</f>
        <v>13189</v>
      </c>
      <c r="AQ16" s="17">
        <f>'РБ ББ15% (2024)| FIT18'!AQ40+25</f>
        <v>13189</v>
      </c>
      <c r="AR16" s="17">
        <f>'РБ ББ15% (2024)| FIT18'!AR40+25</f>
        <v>12301</v>
      </c>
      <c r="AS16" s="17">
        <f>'РБ ББ15% (2024)| FIT18'!AS40+25</f>
        <v>13189</v>
      </c>
      <c r="AT16" s="17">
        <f>'РБ ББ15% (2024)| FIT18'!AT40+25</f>
        <v>12301</v>
      </c>
      <c r="AU16" s="17">
        <f>'РБ ББ15% (2024)| FIT18'!AU40+25</f>
        <v>13189</v>
      </c>
      <c r="AV16" s="17">
        <f>'РБ ББ15% (2024)| FIT18'!AV40+25</f>
        <v>12301</v>
      </c>
      <c r="AW16" s="17">
        <f>'РБ ББ15% (2024)| FIT18'!AW40+25</f>
        <v>13189</v>
      </c>
      <c r="AX16" s="17">
        <f>'РБ ББ15% (2024)| FIT18'!AX40+25</f>
        <v>12301</v>
      </c>
      <c r="AY16" s="17">
        <f>'РБ ББ15% (2024)| FIT18'!AY40+25</f>
        <v>13189</v>
      </c>
      <c r="AZ16" s="17">
        <f>'РБ ББ15% (2024)| FIT18'!AZ40+25</f>
        <v>12301</v>
      </c>
      <c r="BA16" s="17">
        <f>'РБ ББ15% (2024)| FIT18'!BA40+25</f>
        <v>13189</v>
      </c>
      <c r="BB16" s="17">
        <f>'РБ ББ15% (2024)| FIT18'!BB40+25</f>
        <v>12301</v>
      </c>
    </row>
    <row r="17" spans="1:54" ht="10.7" customHeight="1" x14ac:dyDescent="0.2">
      <c r="A17" s="19">
        <v>2</v>
      </c>
      <c r="B17" s="17" t="e">
        <f>'РБ ББ15% (2024)| FIT18'!B41+25</f>
        <v>#REF!</v>
      </c>
      <c r="C17" s="17" t="e">
        <f>'РБ ББ15% (2024)| FIT18'!C41+25</f>
        <v>#REF!</v>
      </c>
      <c r="D17" s="17" t="e">
        <f>'РБ ББ15% (2024)| FIT18'!D41+25</f>
        <v>#REF!</v>
      </c>
      <c r="E17" s="17" t="e">
        <f>'РБ ББ15% (2024)| FIT18'!E41+25</f>
        <v>#REF!</v>
      </c>
      <c r="F17" s="17" t="e">
        <f>'РБ ББ15% (2024)| FIT18'!F41+25</f>
        <v>#REF!</v>
      </c>
      <c r="G17" s="17">
        <f>'РБ ББ15% (2024)| FIT18'!G41+25</f>
        <v>12967</v>
      </c>
      <c r="H17" s="17">
        <f>'РБ ББ15% (2024)| FIT18'!H41+25</f>
        <v>12967</v>
      </c>
      <c r="I17" s="17">
        <f>'РБ ББ15% (2024)| FIT18'!I41+25</f>
        <v>16960</v>
      </c>
      <c r="J17" s="17">
        <f>'РБ ББ15% (2024)| FIT18'!J41+25</f>
        <v>16960</v>
      </c>
      <c r="K17" s="17">
        <f>'РБ ББ15% (2024)| FIT18'!K41+25</f>
        <v>13854</v>
      </c>
      <c r="L17" s="17">
        <f>'РБ ББ15% (2024)| FIT18'!L41+25</f>
        <v>13854</v>
      </c>
      <c r="M17" s="17">
        <f>'РБ ББ15% (2024)| FIT18'!M41+25</f>
        <v>12079</v>
      </c>
      <c r="N17" s="17">
        <f>'РБ ББ15% (2024)| FIT18'!N41+25</f>
        <v>12079</v>
      </c>
      <c r="O17" s="17">
        <f>'РБ ББ15% (2024)| FIT18'!O41+25</f>
        <v>12967</v>
      </c>
      <c r="P17" s="17">
        <f>'РБ ББ15% (2024)| FIT18'!P41+25</f>
        <v>10674</v>
      </c>
      <c r="Q17" s="17">
        <f>'РБ ББ15% (2024)| FIT18'!Q41+25</f>
        <v>12079</v>
      </c>
      <c r="R17" s="17">
        <f>'РБ ББ15% (2024)| FIT18'!R41+25</f>
        <v>12079</v>
      </c>
      <c r="S17" s="17">
        <f>'РБ ББ15% (2024)| FIT18'!S41+25</f>
        <v>12967</v>
      </c>
      <c r="T17" s="17">
        <f>'РБ ББ15% (2024)| FIT18'!T41+25</f>
        <v>10674</v>
      </c>
      <c r="U17" s="17">
        <f>'РБ ББ15% (2024)| FIT18'!U41+25</f>
        <v>10674</v>
      </c>
      <c r="V17" s="17">
        <f>'РБ ББ15% (2024)| FIT18'!V41+25</f>
        <v>11044</v>
      </c>
      <c r="W17" s="17">
        <f>'РБ ББ15% (2024)| FIT18'!W41+25</f>
        <v>13632</v>
      </c>
      <c r="X17" s="17">
        <f>'РБ ББ15% (2024)| FIT18'!X41+25</f>
        <v>12079</v>
      </c>
      <c r="Y17" s="17">
        <f>'РБ ББ15% (2024)| FIT18'!Y41+25</f>
        <v>12597</v>
      </c>
      <c r="Z17" s="17">
        <f>'РБ ББ15% (2024)| FIT18'!Z41+25</f>
        <v>15407</v>
      </c>
      <c r="AA17" s="17">
        <f>'РБ ББ15% (2024)| FIT18'!AA41+25</f>
        <v>12597</v>
      </c>
      <c r="AB17" s="17">
        <f>'РБ ББ15% (2024)| FIT18'!AB41+25</f>
        <v>12597</v>
      </c>
      <c r="AC17" s="17">
        <f>'РБ ББ15% (2024)| FIT18'!AC41+25</f>
        <v>12597</v>
      </c>
      <c r="AD17" s="17">
        <f>'РБ ББ15% (2024)| FIT18'!AD41+25</f>
        <v>14520</v>
      </c>
      <c r="AE17" s="17">
        <f>'РБ ББ15% (2024)| FIT18'!AE41+25</f>
        <v>13632</v>
      </c>
      <c r="AF17" s="17">
        <f>'РБ ББ15% (2024)| FIT18'!AF41+25</f>
        <v>14520</v>
      </c>
      <c r="AG17" s="17">
        <f>'РБ ББ15% (2024)| FIT18'!AG41+25</f>
        <v>13632</v>
      </c>
      <c r="AH17" s="17">
        <f>'РБ ББ15% (2024)| FIT18'!AH41+25</f>
        <v>13632</v>
      </c>
      <c r="AI17" s="17">
        <f>'РБ ББ15% (2024)| FIT18'!AI41+25</f>
        <v>12597</v>
      </c>
      <c r="AJ17" s="17">
        <f>'РБ ББ15% (2024)| FIT18'!AJ41+25</f>
        <v>13632</v>
      </c>
      <c r="AK17" s="17">
        <f>'РБ ББ15% (2024)| FIT18'!AK41+25</f>
        <v>14520</v>
      </c>
      <c r="AL17" s="17">
        <f>'РБ ББ15% (2024)| FIT18'!AL41+25</f>
        <v>13632</v>
      </c>
      <c r="AM17" s="17">
        <f>'РБ ББ15% (2024)| FIT18'!AM41+25</f>
        <v>14520</v>
      </c>
      <c r="AN17" s="17">
        <f>'РБ ББ15% (2024)| FIT18'!AN41+25</f>
        <v>13632</v>
      </c>
      <c r="AO17" s="17">
        <f>'РБ ББ15% (2024)| FIT18'!AO41+25</f>
        <v>14520</v>
      </c>
      <c r="AP17" s="17">
        <f>'РБ ББ15% (2024)| FIT18'!AP41+25</f>
        <v>14520</v>
      </c>
      <c r="AQ17" s="17">
        <f>'РБ ББ15% (2024)| FIT18'!AQ41+25</f>
        <v>14520</v>
      </c>
      <c r="AR17" s="17">
        <f>'РБ ББ15% (2024)| FIT18'!AR41+25</f>
        <v>13632</v>
      </c>
      <c r="AS17" s="17">
        <f>'РБ ББ15% (2024)| FIT18'!AS41+25</f>
        <v>14520</v>
      </c>
      <c r="AT17" s="17">
        <f>'РБ ББ15% (2024)| FIT18'!AT41+25</f>
        <v>13632</v>
      </c>
      <c r="AU17" s="17">
        <f>'РБ ББ15% (2024)| FIT18'!AU41+25</f>
        <v>14520</v>
      </c>
      <c r="AV17" s="17">
        <f>'РБ ББ15% (2024)| FIT18'!AV41+25</f>
        <v>13632</v>
      </c>
      <c r="AW17" s="17">
        <f>'РБ ББ15% (2024)| FIT18'!AW41+25</f>
        <v>14520</v>
      </c>
      <c r="AX17" s="17">
        <f>'РБ ББ15% (2024)| FIT18'!AX41+25</f>
        <v>13632</v>
      </c>
      <c r="AY17" s="17">
        <f>'РБ ББ15% (2024)| FIT18'!AY41+25</f>
        <v>14520</v>
      </c>
      <c r="AZ17" s="17">
        <f>'РБ ББ15% (2024)| FIT18'!AZ41+25</f>
        <v>13632</v>
      </c>
      <c r="BA17" s="17">
        <f>'РБ ББ15% (2024)| FIT18'!BA41+25</f>
        <v>14520</v>
      </c>
      <c r="BB17" s="17">
        <f>'РБ ББ15% (2024)| FIT18'!BB41+25</f>
        <v>13632</v>
      </c>
    </row>
    <row r="18" spans="1:54" ht="10.7" customHeight="1" x14ac:dyDescent="0.2">
      <c r="A18" s="17" t="s">
        <v>152</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row>
    <row r="19" spans="1:54" ht="10.7" customHeight="1" x14ac:dyDescent="0.2">
      <c r="A19" s="19">
        <v>1</v>
      </c>
      <c r="B19" s="17" t="e">
        <f>'РБ ББ15% (2024)| FIT18'!B43+25</f>
        <v>#REF!</v>
      </c>
      <c r="C19" s="17" t="e">
        <f>'РБ ББ15% (2024)| FIT18'!C43+25</f>
        <v>#REF!</v>
      </c>
      <c r="D19" s="17" t="e">
        <f>'РБ ББ15% (2024)| FIT18'!D43+25</f>
        <v>#REF!</v>
      </c>
      <c r="E19" s="17" t="e">
        <f>'РБ ББ15% (2024)| FIT18'!E43+25</f>
        <v>#REF!</v>
      </c>
      <c r="F19" s="17" t="e">
        <f>'РБ ББ15% (2024)| FIT18'!F43+25</f>
        <v>#REF!</v>
      </c>
      <c r="G19" s="17">
        <f>'РБ ББ15% (2024)| FIT18'!G43+25</f>
        <v>12375</v>
      </c>
      <c r="H19" s="17">
        <f>'РБ ББ15% (2024)| FIT18'!H43+25</f>
        <v>12375</v>
      </c>
      <c r="I19" s="17">
        <f>'РБ ББ15% (2024)| FIT18'!I43+25</f>
        <v>16368</v>
      </c>
      <c r="J19" s="17">
        <f>'РБ ББ15% (2024)| FIT18'!J43+25</f>
        <v>16368</v>
      </c>
      <c r="K19" s="17">
        <f>'РБ ББ15% (2024)| FIT18'!K43+25</f>
        <v>13263</v>
      </c>
      <c r="L19" s="17">
        <f>'РБ ББ15% (2024)| FIT18'!L43+25</f>
        <v>13263</v>
      </c>
      <c r="M19" s="17">
        <f>'РБ ББ15% (2024)| FIT18'!M43+25</f>
        <v>11488</v>
      </c>
      <c r="N19" s="17">
        <f>'РБ ББ15% (2024)| FIT18'!N43+25</f>
        <v>11488</v>
      </c>
      <c r="O19" s="17">
        <f>'РБ ББ15% (2024)| FIT18'!O43+25</f>
        <v>12375</v>
      </c>
      <c r="P19" s="17">
        <f>'РБ ББ15% (2024)| FIT18'!P43+25</f>
        <v>10083</v>
      </c>
      <c r="Q19" s="17">
        <f>'РБ ББ15% (2024)| FIT18'!Q43+25</f>
        <v>11488</v>
      </c>
      <c r="R19" s="17">
        <f>'РБ ББ15% (2024)| FIT18'!R43+25</f>
        <v>11488</v>
      </c>
      <c r="S19" s="17">
        <f>'РБ ББ15% (2024)| FIT18'!S43+25</f>
        <v>12375</v>
      </c>
      <c r="T19" s="17">
        <f>'РБ ББ15% (2024)| FIT18'!T43+25</f>
        <v>10083</v>
      </c>
      <c r="U19" s="17">
        <f>'РБ ББ15% (2024)| FIT18'!U43+25</f>
        <v>10083</v>
      </c>
      <c r="V19" s="17">
        <f>'РБ ББ15% (2024)| FIT18'!V43+25</f>
        <v>10452</v>
      </c>
      <c r="W19" s="17">
        <f>'РБ ББ15% (2024)| FIT18'!W43+25</f>
        <v>13041</v>
      </c>
      <c r="X19" s="17">
        <f>'РБ ББ15% (2024)| FIT18'!X43+25</f>
        <v>11488</v>
      </c>
      <c r="Y19" s="17">
        <f>'РБ ББ15% (2024)| FIT18'!Y43+25</f>
        <v>12005</v>
      </c>
      <c r="Z19" s="17">
        <f>'РБ ББ15% (2024)| FIT18'!Z43+25</f>
        <v>14815</v>
      </c>
      <c r="AA19" s="17">
        <f>'РБ ББ15% (2024)| FIT18'!AA43+25</f>
        <v>12005</v>
      </c>
      <c r="AB19" s="17">
        <f>'РБ ББ15% (2024)| FIT18'!AB43+25</f>
        <v>12005</v>
      </c>
      <c r="AC19" s="17">
        <f>'РБ ББ15% (2024)| FIT18'!AC43+25</f>
        <v>12005</v>
      </c>
      <c r="AD19" s="17">
        <f>'РБ ББ15% (2024)| FIT18'!AD43+25</f>
        <v>13928</v>
      </c>
      <c r="AE19" s="17">
        <f>'РБ ББ15% (2024)| FIT18'!AE43+25</f>
        <v>13041</v>
      </c>
      <c r="AF19" s="17">
        <f>'РБ ББ15% (2024)| FIT18'!AF43+25</f>
        <v>13928</v>
      </c>
      <c r="AG19" s="17">
        <f>'РБ ББ15% (2024)| FIT18'!AG43+25</f>
        <v>13041</v>
      </c>
      <c r="AH19" s="17">
        <f>'РБ ББ15% (2024)| FIT18'!AH43+25</f>
        <v>13041</v>
      </c>
      <c r="AI19" s="17">
        <f>'РБ ББ15% (2024)| FIT18'!AI43+25</f>
        <v>12005</v>
      </c>
      <c r="AJ19" s="17">
        <f>'РБ ББ15% (2024)| FIT18'!AJ43+25</f>
        <v>13041</v>
      </c>
      <c r="AK19" s="17">
        <f>'РБ ББ15% (2024)| FIT18'!AK43+25</f>
        <v>13928</v>
      </c>
      <c r="AL19" s="17">
        <f>'РБ ББ15% (2024)| FIT18'!AL43+25</f>
        <v>13041</v>
      </c>
      <c r="AM19" s="17">
        <f>'РБ ББ15% (2024)| FIT18'!AM43+25</f>
        <v>13928</v>
      </c>
      <c r="AN19" s="17">
        <f>'РБ ББ15% (2024)| FIT18'!AN43+25</f>
        <v>13041</v>
      </c>
      <c r="AO19" s="17">
        <f>'РБ ББ15% (2024)| FIT18'!AO43+25</f>
        <v>13928</v>
      </c>
      <c r="AP19" s="17">
        <f>'РБ ББ15% (2024)| FIT18'!AP43+25</f>
        <v>13928</v>
      </c>
      <c r="AQ19" s="17">
        <f>'РБ ББ15% (2024)| FIT18'!AQ43+25</f>
        <v>13928</v>
      </c>
      <c r="AR19" s="17">
        <f>'РБ ББ15% (2024)| FIT18'!AR43+25</f>
        <v>13041</v>
      </c>
      <c r="AS19" s="17">
        <f>'РБ ББ15% (2024)| FIT18'!AS43+25</f>
        <v>13928</v>
      </c>
      <c r="AT19" s="17">
        <f>'РБ ББ15% (2024)| FIT18'!AT43+25</f>
        <v>13041</v>
      </c>
      <c r="AU19" s="17">
        <f>'РБ ББ15% (2024)| FIT18'!AU43+25</f>
        <v>13928</v>
      </c>
      <c r="AV19" s="17">
        <f>'РБ ББ15% (2024)| FIT18'!AV43+25</f>
        <v>13041</v>
      </c>
      <c r="AW19" s="17">
        <f>'РБ ББ15% (2024)| FIT18'!AW43+25</f>
        <v>13928</v>
      </c>
      <c r="AX19" s="17">
        <f>'РБ ББ15% (2024)| FIT18'!AX43+25</f>
        <v>13041</v>
      </c>
      <c r="AY19" s="17">
        <f>'РБ ББ15% (2024)| FIT18'!AY43+25</f>
        <v>13928</v>
      </c>
      <c r="AZ19" s="17">
        <f>'РБ ББ15% (2024)| FIT18'!AZ43+25</f>
        <v>13041</v>
      </c>
      <c r="BA19" s="17">
        <f>'РБ ББ15% (2024)| FIT18'!BA43+25</f>
        <v>13928</v>
      </c>
      <c r="BB19" s="17">
        <f>'РБ ББ15% (2024)| FIT18'!BB43+25</f>
        <v>13041</v>
      </c>
    </row>
    <row r="20" spans="1:54" ht="10.7" customHeight="1" x14ac:dyDescent="0.2">
      <c r="A20" s="19">
        <v>2</v>
      </c>
      <c r="B20" s="17" t="e">
        <f>'РБ ББ15% (2024)| FIT18'!B44+25</f>
        <v>#REF!</v>
      </c>
      <c r="C20" s="17" t="e">
        <f>'РБ ББ15% (2024)| FIT18'!C44+25</f>
        <v>#REF!</v>
      </c>
      <c r="D20" s="17" t="e">
        <f>'РБ ББ15% (2024)| FIT18'!D44+25</f>
        <v>#REF!</v>
      </c>
      <c r="E20" s="17" t="e">
        <f>'РБ ББ15% (2024)| FIT18'!E44+25</f>
        <v>#REF!</v>
      </c>
      <c r="F20" s="17" t="e">
        <f>'РБ ББ15% (2024)| FIT18'!F44+25</f>
        <v>#REF!</v>
      </c>
      <c r="G20" s="17">
        <f>'РБ ББ15% (2024)| FIT18'!G44+25</f>
        <v>13706</v>
      </c>
      <c r="H20" s="17">
        <f>'РБ ББ15% (2024)| FIT18'!H44+25</f>
        <v>13706</v>
      </c>
      <c r="I20" s="17">
        <f>'РБ ББ15% (2024)| FIT18'!I44+25</f>
        <v>17700</v>
      </c>
      <c r="J20" s="17">
        <f>'РБ ББ15% (2024)| FIT18'!J44+25</f>
        <v>17700</v>
      </c>
      <c r="K20" s="17">
        <f>'РБ ББ15% (2024)| FIT18'!K44+25</f>
        <v>14594</v>
      </c>
      <c r="L20" s="17">
        <f>'РБ ББ15% (2024)| FIT18'!L44+25</f>
        <v>14594</v>
      </c>
      <c r="M20" s="17">
        <f>'РБ ББ15% (2024)| FIT18'!M44+25</f>
        <v>12819</v>
      </c>
      <c r="N20" s="17">
        <f>'РБ ББ15% (2024)| FIT18'!N44+25</f>
        <v>12819</v>
      </c>
      <c r="O20" s="17">
        <f>'РБ ББ15% (2024)| FIT18'!O44+25</f>
        <v>13706</v>
      </c>
      <c r="P20" s="17">
        <f>'РБ ББ15% (2024)| FIT18'!P44+25</f>
        <v>11414</v>
      </c>
      <c r="Q20" s="17">
        <f>'РБ ББ15% (2024)| FIT18'!Q44+25</f>
        <v>12819</v>
      </c>
      <c r="R20" s="17">
        <f>'РБ ББ15% (2024)| FIT18'!R44+25</f>
        <v>12819</v>
      </c>
      <c r="S20" s="17">
        <f>'РБ ББ15% (2024)| FIT18'!S44+25</f>
        <v>13706</v>
      </c>
      <c r="T20" s="17">
        <f>'РБ ББ15% (2024)| FIT18'!T44+25</f>
        <v>11414</v>
      </c>
      <c r="U20" s="17">
        <f>'РБ ББ15% (2024)| FIT18'!U44+25</f>
        <v>11414</v>
      </c>
      <c r="V20" s="17">
        <f>'РБ ББ15% (2024)| FIT18'!V44+25</f>
        <v>11784</v>
      </c>
      <c r="W20" s="17">
        <f>'РБ ББ15% (2024)| FIT18'!W44+25</f>
        <v>14372</v>
      </c>
      <c r="X20" s="17">
        <f>'РБ ББ15% (2024)| FIT18'!X44+25</f>
        <v>12819</v>
      </c>
      <c r="Y20" s="17">
        <f>'РБ ББ15% (2024)| FIT18'!Y44+25</f>
        <v>13336</v>
      </c>
      <c r="Z20" s="17">
        <f>'РБ ББ15% (2024)| FIT18'!Z44+25</f>
        <v>16147</v>
      </c>
      <c r="AA20" s="17">
        <f>'РБ ББ15% (2024)| FIT18'!AA44+25</f>
        <v>13336</v>
      </c>
      <c r="AB20" s="17">
        <f>'РБ ББ15% (2024)| FIT18'!AB44+25</f>
        <v>13336</v>
      </c>
      <c r="AC20" s="17">
        <f>'РБ ББ15% (2024)| FIT18'!AC44+25</f>
        <v>13336</v>
      </c>
      <c r="AD20" s="17">
        <f>'РБ ББ15% (2024)| FIT18'!AD44+25</f>
        <v>15259</v>
      </c>
      <c r="AE20" s="17">
        <f>'РБ ББ15% (2024)| FIT18'!AE44+25</f>
        <v>14372</v>
      </c>
      <c r="AF20" s="17">
        <f>'РБ ББ15% (2024)| FIT18'!AF44+25</f>
        <v>15259</v>
      </c>
      <c r="AG20" s="17">
        <f>'РБ ББ15% (2024)| FIT18'!AG44+25</f>
        <v>14372</v>
      </c>
      <c r="AH20" s="17">
        <f>'РБ ББ15% (2024)| FIT18'!AH44+25</f>
        <v>14372</v>
      </c>
      <c r="AI20" s="17">
        <f>'РБ ББ15% (2024)| FIT18'!AI44+25</f>
        <v>13336</v>
      </c>
      <c r="AJ20" s="17">
        <f>'РБ ББ15% (2024)| FIT18'!AJ44+25</f>
        <v>14372</v>
      </c>
      <c r="AK20" s="17">
        <f>'РБ ББ15% (2024)| FIT18'!AK44+25</f>
        <v>15259</v>
      </c>
      <c r="AL20" s="17">
        <f>'РБ ББ15% (2024)| FIT18'!AL44+25</f>
        <v>14372</v>
      </c>
      <c r="AM20" s="17">
        <f>'РБ ББ15% (2024)| FIT18'!AM44+25</f>
        <v>15259</v>
      </c>
      <c r="AN20" s="17">
        <f>'РБ ББ15% (2024)| FIT18'!AN44+25</f>
        <v>14372</v>
      </c>
      <c r="AO20" s="17">
        <f>'РБ ББ15% (2024)| FIT18'!AO44+25</f>
        <v>15259</v>
      </c>
      <c r="AP20" s="17">
        <f>'РБ ББ15% (2024)| FIT18'!AP44+25</f>
        <v>15259</v>
      </c>
      <c r="AQ20" s="17">
        <f>'РБ ББ15% (2024)| FIT18'!AQ44+25</f>
        <v>15259</v>
      </c>
      <c r="AR20" s="17">
        <f>'РБ ББ15% (2024)| FIT18'!AR44+25</f>
        <v>14372</v>
      </c>
      <c r="AS20" s="17">
        <f>'РБ ББ15% (2024)| FIT18'!AS44+25</f>
        <v>15259</v>
      </c>
      <c r="AT20" s="17">
        <f>'РБ ББ15% (2024)| FIT18'!AT44+25</f>
        <v>14372</v>
      </c>
      <c r="AU20" s="17">
        <f>'РБ ББ15% (2024)| FIT18'!AU44+25</f>
        <v>15259</v>
      </c>
      <c r="AV20" s="17">
        <f>'РБ ББ15% (2024)| FIT18'!AV44+25</f>
        <v>14372</v>
      </c>
      <c r="AW20" s="17">
        <f>'РБ ББ15% (2024)| FIT18'!AW44+25</f>
        <v>15259</v>
      </c>
      <c r="AX20" s="17">
        <f>'РБ ББ15% (2024)| FIT18'!AX44+25</f>
        <v>14372</v>
      </c>
      <c r="AY20" s="17">
        <f>'РБ ББ15% (2024)| FIT18'!AY44+25</f>
        <v>15259</v>
      </c>
      <c r="AZ20" s="17">
        <f>'РБ ББ15% (2024)| FIT18'!AZ44+25</f>
        <v>14372</v>
      </c>
      <c r="BA20" s="17">
        <f>'РБ ББ15% (2024)| FIT18'!BA44+25</f>
        <v>15259</v>
      </c>
      <c r="BB20" s="17">
        <f>'РБ ББ15% (2024)| FIT18'!BB44+25</f>
        <v>14372</v>
      </c>
    </row>
    <row r="21" spans="1:54" ht="10.7"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row>
    <row r="22" spans="1:54" ht="10.7" customHeight="1" x14ac:dyDescent="0.2">
      <c r="A22" s="19">
        <v>1</v>
      </c>
      <c r="B22" s="17" t="e">
        <f>'РБ ББ15% (2024)| FIT18'!B46+25</f>
        <v>#REF!</v>
      </c>
      <c r="C22" s="17" t="e">
        <f>'РБ ББ15% (2024)| FIT18'!C46+25</f>
        <v>#REF!</v>
      </c>
      <c r="D22" s="17" t="e">
        <f>'РБ ББ15% (2024)| FIT18'!D46+25</f>
        <v>#REF!</v>
      </c>
      <c r="E22" s="17" t="e">
        <f>'РБ ББ15% (2024)| FIT18'!E46+25</f>
        <v>#REF!</v>
      </c>
      <c r="F22" s="17" t="e">
        <f>'РБ ББ15% (2024)| FIT18'!F46+25</f>
        <v>#REF!</v>
      </c>
      <c r="G22" s="17">
        <f>'РБ ББ15% (2024)| FIT18'!G46+25</f>
        <v>15703</v>
      </c>
      <c r="H22" s="17">
        <f>'РБ ББ15% (2024)| FIT18'!H46+25</f>
        <v>15703</v>
      </c>
      <c r="I22" s="17">
        <f>'РБ ББ15% (2024)| FIT18'!I46+25</f>
        <v>19696</v>
      </c>
      <c r="J22" s="17">
        <f>'РБ ББ15% (2024)| FIT18'!J46+25</f>
        <v>19696</v>
      </c>
      <c r="K22" s="17">
        <f>'РБ ББ15% (2024)| FIT18'!K46+25</f>
        <v>16590</v>
      </c>
      <c r="L22" s="17">
        <f>'РБ ББ15% (2024)| FIT18'!L46+25</f>
        <v>16590</v>
      </c>
      <c r="M22" s="17">
        <f>'РБ ББ15% (2024)| FIT18'!M46+25</f>
        <v>14815</v>
      </c>
      <c r="N22" s="17">
        <f>'РБ ББ15% (2024)| FIT18'!N46+25</f>
        <v>14815</v>
      </c>
      <c r="O22" s="17">
        <f>'РБ ББ15% (2024)| FIT18'!O46+25</f>
        <v>15703</v>
      </c>
      <c r="P22" s="17">
        <f>'РБ ББ15% (2024)| FIT18'!P46+25</f>
        <v>13410</v>
      </c>
      <c r="Q22" s="17">
        <f>'РБ ББ15% (2024)| FIT18'!Q46+25</f>
        <v>14815</v>
      </c>
      <c r="R22" s="17">
        <f>'РБ ББ15% (2024)| FIT18'!R46+25</f>
        <v>14815</v>
      </c>
      <c r="S22" s="17">
        <f>'РБ ББ15% (2024)| FIT18'!S46+25</f>
        <v>15703</v>
      </c>
      <c r="T22" s="17">
        <f>'РБ ББ15% (2024)| FIT18'!T46+25</f>
        <v>13410</v>
      </c>
      <c r="U22" s="17">
        <f>'РБ ББ15% (2024)| FIT18'!U46+25</f>
        <v>13410</v>
      </c>
      <c r="V22" s="17">
        <f>'РБ ББ15% (2024)| FIT18'!V46+25</f>
        <v>14889</v>
      </c>
      <c r="W22" s="17">
        <f>'РБ ББ15% (2024)| FIT18'!W46+25</f>
        <v>17478</v>
      </c>
      <c r="X22" s="17">
        <f>'РБ ББ15% (2024)| FIT18'!X46+25</f>
        <v>15925</v>
      </c>
      <c r="Y22" s="17">
        <f>'РБ ББ15% (2024)| FIT18'!Y46+25</f>
        <v>16442</v>
      </c>
      <c r="Z22" s="17">
        <f>'РБ ББ15% (2024)| FIT18'!Z46+25</f>
        <v>19252</v>
      </c>
      <c r="AA22" s="17">
        <f>'РБ ББ15% (2024)| FIT18'!AA46+25</f>
        <v>16442</v>
      </c>
      <c r="AB22" s="17">
        <f>'РБ ББ15% (2024)| FIT18'!AB46+25</f>
        <v>16442</v>
      </c>
      <c r="AC22" s="17">
        <f>'РБ ББ15% (2024)| FIT18'!AC46+25</f>
        <v>16442</v>
      </c>
      <c r="AD22" s="17">
        <f>'РБ ББ15% (2024)| FIT18'!AD46+25</f>
        <v>18365</v>
      </c>
      <c r="AE22" s="17">
        <f>'РБ ББ15% (2024)| FIT18'!AE46+25</f>
        <v>17478</v>
      </c>
      <c r="AF22" s="17">
        <f>'РБ ББ15% (2024)| FIT18'!AF46+25</f>
        <v>18365</v>
      </c>
      <c r="AG22" s="17">
        <f>'РБ ББ15% (2024)| FIT18'!AG46+25</f>
        <v>17478</v>
      </c>
      <c r="AH22" s="17">
        <f>'РБ ББ15% (2024)| FIT18'!AH46+25</f>
        <v>17478</v>
      </c>
      <c r="AI22" s="17">
        <f>'РБ ББ15% (2024)| FIT18'!AI46+25</f>
        <v>16442</v>
      </c>
      <c r="AJ22" s="17">
        <f>'РБ ББ15% (2024)| FIT18'!AJ46+25</f>
        <v>17478</v>
      </c>
      <c r="AK22" s="17">
        <f>'РБ ББ15% (2024)| FIT18'!AK46+25</f>
        <v>18365</v>
      </c>
      <c r="AL22" s="17">
        <f>'РБ ББ15% (2024)| FIT18'!AL46+25</f>
        <v>17478</v>
      </c>
      <c r="AM22" s="17">
        <f>'РБ ББ15% (2024)| FIT18'!AM46+25</f>
        <v>18365</v>
      </c>
      <c r="AN22" s="17">
        <f>'РБ ББ15% (2024)| FIT18'!AN46+25</f>
        <v>17478</v>
      </c>
      <c r="AO22" s="17">
        <f>'РБ ББ15% (2024)| FIT18'!AO46+25</f>
        <v>18365</v>
      </c>
      <c r="AP22" s="17">
        <f>'РБ ББ15% (2024)| FIT18'!AP46+25</f>
        <v>18365</v>
      </c>
      <c r="AQ22" s="17">
        <f>'РБ ББ15% (2024)| FIT18'!AQ46+25</f>
        <v>18365</v>
      </c>
      <c r="AR22" s="17">
        <f>'РБ ББ15% (2024)| FIT18'!AR46+25</f>
        <v>17478</v>
      </c>
      <c r="AS22" s="17">
        <f>'РБ ББ15% (2024)| FIT18'!AS46+25</f>
        <v>18365</v>
      </c>
      <c r="AT22" s="17">
        <f>'РБ ББ15% (2024)| FIT18'!AT46+25</f>
        <v>17478</v>
      </c>
      <c r="AU22" s="17">
        <f>'РБ ББ15% (2024)| FIT18'!AU46+25</f>
        <v>18365</v>
      </c>
      <c r="AV22" s="17">
        <f>'РБ ББ15% (2024)| FIT18'!AV46+25</f>
        <v>17478</v>
      </c>
      <c r="AW22" s="17">
        <f>'РБ ББ15% (2024)| FIT18'!AW46+25</f>
        <v>18365</v>
      </c>
      <c r="AX22" s="17">
        <f>'РБ ББ15% (2024)| FIT18'!AX46+25</f>
        <v>17478</v>
      </c>
      <c r="AY22" s="17">
        <f>'РБ ББ15% (2024)| FIT18'!AY46+25</f>
        <v>18365</v>
      </c>
      <c r="AZ22" s="17">
        <f>'РБ ББ15% (2024)| FIT18'!AZ46+25</f>
        <v>17478</v>
      </c>
      <c r="BA22" s="17">
        <f>'РБ ББ15% (2024)| FIT18'!BA46+25</f>
        <v>18365</v>
      </c>
      <c r="BB22" s="17">
        <f>'РБ ББ15% (2024)| FIT18'!BB46+25</f>
        <v>17478</v>
      </c>
    </row>
    <row r="23" spans="1:54" ht="10.7" customHeight="1" x14ac:dyDescent="0.2">
      <c r="A23" s="19">
        <v>2</v>
      </c>
      <c r="B23" s="17" t="e">
        <f>'РБ ББ15% (2024)| FIT18'!B47+25</f>
        <v>#REF!</v>
      </c>
      <c r="C23" s="17" t="e">
        <f>'РБ ББ15% (2024)| FIT18'!C47+25</f>
        <v>#REF!</v>
      </c>
      <c r="D23" s="17" t="e">
        <f>'РБ ББ15% (2024)| FIT18'!D47+25</f>
        <v>#REF!</v>
      </c>
      <c r="E23" s="17" t="e">
        <f>'РБ ББ15% (2024)| FIT18'!E47+25</f>
        <v>#REF!</v>
      </c>
      <c r="F23" s="17" t="e">
        <f>'РБ ББ15% (2024)| FIT18'!F47+25</f>
        <v>#REF!</v>
      </c>
      <c r="G23" s="17">
        <f>'РБ ББ15% (2024)| FIT18'!G47+25</f>
        <v>17034</v>
      </c>
      <c r="H23" s="17">
        <f>'РБ ББ15% (2024)| FIT18'!H47+25</f>
        <v>17034</v>
      </c>
      <c r="I23" s="17">
        <f>'РБ ББ15% (2024)| FIT18'!I47+25</f>
        <v>21027</v>
      </c>
      <c r="J23" s="17">
        <f>'РБ ББ15% (2024)| FIT18'!J47+25</f>
        <v>21027</v>
      </c>
      <c r="K23" s="17">
        <f>'РБ ББ15% (2024)| FIT18'!K47+25</f>
        <v>17921</v>
      </c>
      <c r="L23" s="17">
        <f>'РБ ББ15% (2024)| FIT18'!L47+25</f>
        <v>17921</v>
      </c>
      <c r="M23" s="17">
        <f>'РБ ББ15% (2024)| FIT18'!M47+25</f>
        <v>16147</v>
      </c>
      <c r="N23" s="17">
        <f>'РБ ББ15% (2024)| FIT18'!N47+25</f>
        <v>16147</v>
      </c>
      <c r="O23" s="17">
        <f>'РБ ББ15% (2024)| FIT18'!O47+25</f>
        <v>17034</v>
      </c>
      <c r="P23" s="17">
        <f>'РБ ББ15% (2024)| FIT18'!P47+25</f>
        <v>14742</v>
      </c>
      <c r="Q23" s="17">
        <f>'РБ ББ15% (2024)| FIT18'!Q47+25</f>
        <v>16147</v>
      </c>
      <c r="R23" s="17">
        <f>'РБ ББ15% (2024)| FIT18'!R47+25</f>
        <v>16147</v>
      </c>
      <c r="S23" s="17">
        <f>'РБ ББ15% (2024)| FIT18'!S47+25</f>
        <v>17034</v>
      </c>
      <c r="T23" s="17">
        <f>'РБ ББ15% (2024)| FIT18'!T47+25</f>
        <v>14742</v>
      </c>
      <c r="U23" s="17">
        <f>'РБ ББ15% (2024)| FIT18'!U47+25</f>
        <v>14742</v>
      </c>
      <c r="V23" s="17">
        <f>'РБ ББ15% (2024)| FIT18'!V47+25</f>
        <v>16221</v>
      </c>
      <c r="W23" s="17">
        <f>'РБ ББ15% (2024)| FIT18'!W47+25</f>
        <v>18809</v>
      </c>
      <c r="X23" s="17">
        <f>'РБ ББ15% (2024)| FIT18'!X47+25</f>
        <v>17256</v>
      </c>
      <c r="Y23" s="17">
        <f>'РБ ББ15% (2024)| FIT18'!Y47+25</f>
        <v>17773</v>
      </c>
      <c r="Z23" s="17">
        <f>'РБ ББ15% (2024)| FIT18'!Z47+25</f>
        <v>20584</v>
      </c>
      <c r="AA23" s="17">
        <f>'РБ ББ15% (2024)| FIT18'!AA47+25</f>
        <v>17773</v>
      </c>
      <c r="AB23" s="17">
        <f>'РБ ББ15% (2024)| FIT18'!AB47+25</f>
        <v>17773</v>
      </c>
      <c r="AC23" s="17">
        <f>'РБ ББ15% (2024)| FIT18'!AC47+25</f>
        <v>17773</v>
      </c>
      <c r="AD23" s="17">
        <f>'РБ ББ15% (2024)| FIT18'!AD47+25</f>
        <v>19696</v>
      </c>
      <c r="AE23" s="17">
        <f>'РБ ББ15% (2024)| FIT18'!AE47+25</f>
        <v>18809</v>
      </c>
      <c r="AF23" s="17">
        <f>'РБ ББ15% (2024)| FIT18'!AF47+25</f>
        <v>19696</v>
      </c>
      <c r="AG23" s="17">
        <f>'РБ ББ15% (2024)| FIT18'!AG47+25</f>
        <v>18809</v>
      </c>
      <c r="AH23" s="17">
        <f>'РБ ББ15% (2024)| FIT18'!AH47+25</f>
        <v>18809</v>
      </c>
      <c r="AI23" s="17">
        <f>'РБ ББ15% (2024)| FIT18'!AI47+25</f>
        <v>17773</v>
      </c>
      <c r="AJ23" s="17">
        <f>'РБ ББ15% (2024)| FIT18'!AJ47+25</f>
        <v>18809</v>
      </c>
      <c r="AK23" s="17">
        <f>'РБ ББ15% (2024)| FIT18'!AK47+25</f>
        <v>19696</v>
      </c>
      <c r="AL23" s="17">
        <f>'РБ ББ15% (2024)| FIT18'!AL47+25</f>
        <v>18809</v>
      </c>
      <c r="AM23" s="17">
        <f>'РБ ББ15% (2024)| FIT18'!AM47+25</f>
        <v>19696</v>
      </c>
      <c r="AN23" s="17">
        <f>'РБ ББ15% (2024)| FIT18'!AN47+25</f>
        <v>18809</v>
      </c>
      <c r="AO23" s="17">
        <f>'РБ ББ15% (2024)| FIT18'!AO47+25</f>
        <v>19696</v>
      </c>
      <c r="AP23" s="17">
        <f>'РБ ББ15% (2024)| FIT18'!AP47+25</f>
        <v>19696</v>
      </c>
      <c r="AQ23" s="17">
        <f>'РБ ББ15% (2024)| FIT18'!AQ47+25</f>
        <v>19696</v>
      </c>
      <c r="AR23" s="17">
        <f>'РБ ББ15% (2024)| FIT18'!AR47+25</f>
        <v>18809</v>
      </c>
      <c r="AS23" s="17">
        <f>'РБ ББ15% (2024)| FIT18'!AS47+25</f>
        <v>19696</v>
      </c>
      <c r="AT23" s="17">
        <f>'РБ ББ15% (2024)| FIT18'!AT47+25</f>
        <v>18809</v>
      </c>
      <c r="AU23" s="17">
        <f>'РБ ББ15% (2024)| FIT18'!AU47+25</f>
        <v>19696</v>
      </c>
      <c r="AV23" s="17">
        <f>'РБ ББ15% (2024)| FIT18'!AV47+25</f>
        <v>18809</v>
      </c>
      <c r="AW23" s="17">
        <f>'РБ ББ15% (2024)| FIT18'!AW47+25</f>
        <v>19696</v>
      </c>
      <c r="AX23" s="17">
        <f>'РБ ББ15% (2024)| FIT18'!AX47+25</f>
        <v>18809</v>
      </c>
      <c r="AY23" s="17">
        <f>'РБ ББ15% (2024)| FIT18'!AY47+25</f>
        <v>19696</v>
      </c>
      <c r="AZ23" s="17">
        <f>'РБ ББ15% (2024)| FIT18'!AZ47+25</f>
        <v>18809</v>
      </c>
      <c r="BA23" s="17">
        <f>'РБ ББ15% (2024)| FIT18'!BA47+25</f>
        <v>19696</v>
      </c>
      <c r="BB23" s="17">
        <f>'РБ ББ15% (2024)| FIT18'!BB47+25</f>
        <v>18809</v>
      </c>
    </row>
    <row r="24" spans="1:54" ht="12.75"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row>
    <row r="25" spans="1:54" x14ac:dyDescent="0.2">
      <c r="A25" s="19" t="s">
        <v>1</v>
      </c>
      <c r="B25" s="17" t="e">
        <f>'РБ ББ15% (2024)| FIT18'!B49+25</f>
        <v>#REF!</v>
      </c>
      <c r="C25" s="17" t="e">
        <f>'РБ ББ15% (2024)| FIT18'!C49+25</f>
        <v>#REF!</v>
      </c>
      <c r="D25" s="17" t="e">
        <f>'РБ ББ15% (2024)| FIT18'!D49+25</f>
        <v>#REF!</v>
      </c>
      <c r="E25" s="17" t="e">
        <f>'РБ ББ15% (2024)| FIT18'!E49+25</f>
        <v>#REF!</v>
      </c>
      <c r="F25" s="17" t="e">
        <f>'РБ ББ15% (2024)| FIT18'!F49+25</f>
        <v>#REF!</v>
      </c>
      <c r="G25" s="17">
        <f>'РБ ББ15% (2024)| FIT18'!G49+25</f>
        <v>92463</v>
      </c>
      <c r="H25" s="17">
        <f>'РБ ББ15% (2024)| FIT18'!H49+25</f>
        <v>92463</v>
      </c>
      <c r="I25" s="17">
        <f>'РБ ББ15% (2024)| FIT18'!I49+25</f>
        <v>92463</v>
      </c>
      <c r="J25" s="17">
        <f>'РБ ББ15% (2024)| FIT18'!J49+25</f>
        <v>92463</v>
      </c>
      <c r="K25" s="17">
        <f>'РБ ББ15% (2024)| FIT18'!K49+25</f>
        <v>92463</v>
      </c>
      <c r="L25" s="17">
        <f>'РБ ББ15% (2024)| FIT18'!L49+25</f>
        <v>92463</v>
      </c>
      <c r="M25" s="17">
        <f>'РБ ББ15% (2024)| FIT18'!M49+25</f>
        <v>92463</v>
      </c>
      <c r="N25" s="17">
        <f>'РБ ББ15% (2024)| FIT18'!N49+25</f>
        <v>92463</v>
      </c>
      <c r="O25" s="17">
        <f>'РБ ББ15% (2024)| FIT18'!O49+25</f>
        <v>92463</v>
      </c>
      <c r="P25" s="17">
        <f>'РБ ББ15% (2024)| FIT18'!P49+25</f>
        <v>92463</v>
      </c>
      <c r="Q25" s="17">
        <f>'РБ ББ15% (2024)| FIT18'!Q49+25</f>
        <v>92463</v>
      </c>
      <c r="R25" s="17">
        <f>'РБ ББ15% (2024)| FIT18'!R49+25</f>
        <v>92463</v>
      </c>
      <c r="S25" s="17">
        <f>'РБ ББ15% (2024)| FIT18'!S49+25</f>
        <v>92463</v>
      </c>
      <c r="T25" s="17">
        <f>'РБ ББ15% (2024)| FIT18'!T49+25</f>
        <v>92463</v>
      </c>
      <c r="U25" s="17">
        <f>'РБ ББ15% (2024)| FIT18'!U49+25</f>
        <v>92463</v>
      </c>
      <c r="V25" s="17">
        <f>'РБ ББ15% (2024)| FIT18'!V49+25</f>
        <v>110950</v>
      </c>
      <c r="W25" s="17">
        <f>'РБ ББ15% (2024)| FIT18'!W49+25</f>
        <v>110950</v>
      </c>
      <c r="X25" s="17">
        <f>'РБ ББ15% (2024)| FIT18'!X49+25</f>
        <v>110950</v>
      </c>
      <c r="Y25" s="17">
        <f>'РБ ББ15% (2024)| FIT18'!Y49+25</f>
        <v>110950</v>
      </c>
      <c r="Z25" s="17">
        <f>'РБ ББ15% (2024)| FIT18'!Z49+25</f>
        <v>110950</v>
      </c>
      <c r="AA25" s="17">
        <f>'РБ ББ15% (2024)| FIT18'!AA49+25</f>
        <v>110950</v>
      </c>
      <c r="AB25" s="17">
        <f>'РБ ББ15% (2024)| FIT18'!AB49+25</f>
        <v>110950</v>
      </c>
      <c r="AC25" s="17">
        <f>'РБ ББ15% (2024)| FIT18'!AC49+25</f>
        <v>110950</v>
      </c>
      <c r="AD25" s="17">
        <f>'РБ ББ15% (2024)| FIT18'!AD49+25</f>
        <v>110950</v>
      </c>
      <c r="AE25" s="17">
        <f>'РБ ББ15% (2024)| FIT18'!AE49+25</f>
        <v>110950</v>
      </c>
      <c r="AF25" s="17">
        <f>'РБ ББ15% (2024)| FIT18'!AF49+25</f>
        <v>110950</v>
      </c>
      <c r="AG25" s="17">
        <f>'РБ ББ15% (2024)| FIT18'!AG49+25</f>
        <v>110950</v>
      </c>
      <c r="AH25" s="17">
        <f>'РБ ББ15% (2024)| FIT18'!AH49+25</f>
        <v>110950</v>
      </c>
      <c r="AI25" s="17">
        <f>'РБ ББ15% (2024)| FIT18'!AI49+25</f>
        <v>110950</v>
      </c>
      <c r="AJ25" s="17">
        <f>'РБ ББ15% (2024)| FIT18'!AJ49+25</f>
        <v>110950</v>
      </c>
      <c r="AK25" s="17">
        <f>'РБ ББ15% (2024)| FIT18'!AK49+25</f>
        <v>110950</v>
      </c>
      <c r="AL25" s="17">
        <f>'РБ ББ15% (2024)| FIT18'!AL49+25</f>
        <v>110950</v>
      </c>
      <c r="AM25" s="17">
        <f>'РБ ББ15% (2024)| FIT18'!AM49+25</f>
        <v>110950</v>
      </c>
      <c r="AN25" s="17">
        <f>'РБ ББ15% (2024)| FIT18'!AN49+25</f>
        <v>110950</v>
      </c>
      <c r="AO25" s="17">
        <f>'РБ ББ15% (2024)| FIT18'!AO49+25</f>
        <v>110950</v>
      </c>
      <c r="AP25" s="17">
        <f>'РБ ББ15% (2024)| FIT18'!AP49+25</f>
        <v>110950</v>
      </c>
      <c r="AQ25" s="17">
        <f>'РБ ББ15% (2024)| FIT18'!AQ49+25</f>
        <v>110950</v>
      </c>
      <c r="AR25" s="17">
        <f>'РБ ББ15% (2024)| FIT18'!AR49+25</f>
        <v>110950</v>
      </c>
      <c r="AS25" s="17">
        <f>'РБ ББ15% (2024)| FIT18'!AS49+25</f>
        <v>110950</v>
      </c>
      <c r="AT25" s="17">
        <f>'РБ ББ15% (2024)| FIT18'!AT49+25</f>
        <v>110950</v>
      </c>
      <c r="AU25" s="17">
        <f>'РБ ББ15% (2024)| FIT18'!AU49+25</f>
        <v>110950</v>
      </c>
      <c r="AV25" s="17">
        <f>'РБ ББ15% (2024)| FIT18'!AV49+25</f>
        <v>110950</v>
      </c>
      <c r="AW25" s="17">
        <f>'РБ ББ15% (2024)| FIT18'!AW49+25</f>
        <v>110950</v>
      </c>
      <c r="AX25" s="17">
        <f>'РБ ББ15% (2024)| FIT18'!AX49+25</f>
        <v>110950</v>
      </c>
      <c r="AY25" s="17">
        <f>'РБ ББ15% (2024)| FIT18'!AY49+25</f>
        <v>110950</v>
      </c>
      <c r="AZ25" s="17">
        <f>'РБ ББ15% (2024)| FIT18'!AZ49+25</f>
        <v>110950</v>
      </c>
      <c r="BA25" s="17">
        <f>'РБ ББ15% (2024)| FIT18'!BA49+25</f>
        <v>110950</v>
      </c>
      <c r="BB25" s="17">
        <f>'РБ ББ15% (2024)| FIT18'!BB49+25</f>
        <v>110950</v>
      </c>
    </row>
    <row r="26" spans="1:54" x14ac:dyDescent="0.2">
      <c r="A26" s="155"/>
    </row>
    <row r="27" spans="1:54" ht="12.75" hidden="1" thickBot="1" x14ac:dyDescent="0.25">
      <c r="A27" s="177" t="s">
        <v>154</v>
      </c>
    </row>
    <row r="28" spans="1:54" hidden="1" x14ac:dyDescent="0.2">
      <c r="A28" s="180" t="s">
        <v>156</v>
      </c>
    </row>
    <row r="29" spans="1:54" ht="25.5" hidden="1" x14ac:dyDescent="0.2">
      <c r="A29" s="175" t="s">
        <v>157</v>
      </c>
    </row>
    <row r="30" spans="1:54" hidden="1" x14ac:dyDescent="0.2">
      <c r="A30" s="180" t="s">
        <v>155</v>
      </c>
    </row>
    <row r="31" spans="1:54" ht="12.75" thickBot="1" x14ac:dyDescent="0.25">
      <c r="A31" s="155"/>
    </row>
    <row r="32" spans="1:54" ht="12.75" thickBot="1" x14ac:dyDescent="0.25">
      <c r="A32" s="163" t="s">
        <v>12</v>
      </c>
    </row>
    <row r="33" spans="1:1" x14ac:dyDescent="0.2">
      <c r="A33" s="156" t="s">
        <v>13</v>
      </c>
    </row>
    <row r="34" spans="1:1" x14ac:dyDescent="0.2">
      <c r="A34" s="156" t="s">
        <v>14</v>
      </c>
    </row>
    <row r="35" spans="1:1" ht="12" customHeight="1" x14ac:dyDescent="0.2">
      <c r="A35" s="158" t="s">
        <v>18</v>
      </c>
    </row>
    <row r="36" spans="1:1" x14ac:dyDescent="0.2">
      <c r="A36" s="156" t="s">
        <v>126</v>
      </c>
    </row>
    <row r="37" spans="1:1" ht="12.75" thickBot="1" x14ac:dyDescent="0.25">
      <c r="A37" s="155"/>
    </row>
    <row r="38" spans="1:1" ht="12.75" thickBot="1" x14ac:dyDescent="0.25">
      <c r="A38" s="163" t="s">
        <v>24</v>
      </c>
    </row>
    <row r="39" spans="1:1" x14ac:dyDescent="0.2">
      <c r="A39" s="102" t="s">
        <v>240</v>
      </c>
    </row>
    <row r="40" spans="1:1" ht="12.75" thickBot="1" x14ac:dyDescent="0.25">
      <c r="A40" s="151"/>
    </row>
    <row r="41" spans="1:1" ht="12.75" thickBot="1" x14ac:dyDescent="0.25">
      <c r="A41" s="164" t="s">
        <v>16</v>
      </c>
    </row>
    <row r="42" spans="1:1" ht="48" x14ac:dyDescent="0.2">
      <c r="A42" s="162" t="s">
        <v>65</v>
      </c>
    </row>
  </sheetData>
  <pageMargins left="0.25" right="0.25" top="0.75" bottom="0.75" header="0.3" footer="0.3"/>
  <pageSetup scale="51"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B66"/>
  <sheetViews>
    <sheetView topLeftCell="A16" zoomScaleNormal="100" workbookViewId="0">
      <pane xSplit="1" topLeftCell="B1" activePane="topRight" state="frozen"/>
      <selection pane="topRight" activeCell="B4" sqref="B4:BB49"/>
    </sheetView>
  </sheetViews>
  <sheetFormatPr defaultColWidth="9" defaultRowHeight="12" x14ac:dyDescent="0.2"/>
  <cols>
    <col min="1" max="1" width="81.5703125" style="152" customWidth="1"/>
    <col min="2" max="16384" width="9" style="152"/>
  </cols>
  <sheetData>
    <row r="1" spans="1:54" ht="11.45" customHeight="1" x14ac:dyDescent="0.2">
      <c r="A1" s="13" t="s">
        <v>199</v>
      </c>
    </row>
    <row r="2" spans="1:54" ht="11.45" customHeight="1" x14ac:dyDescent="0.2">
      <c r="A2" s="29" t="s">
        <v>27</v>
      </c>
    </row>
    <row r="3" spans="1:54" ht="11.45" customHeight="1" x14ac:dyDescent="0.2">
      <c r="A3" s="3"/>
    </row>
    <row r="4" spans="1:54" ht="11.45" customHeight="1" x14ac:dyDescent="0.2">
      <c r="A4" s="49" t="s">
        <v>9</v>
      </c>
      <c r="B4" s="165" t="e">
        <f>'C завтраками| Bed and breakfast'!#REF!</f>
        <v>#REF!</v>
      </c>
      <c r="C4" s="165" t="e">
        <f>'C завтраками| Bed and breakfast'!#REF!</f>
        <v>#REF!</v>
      </c>
      <c r="D4" s="165" t="e">
        <f>'C завтраками| Bed and breakfast'!#REF!</f>
        <v>#REF!</v>
      </c>
      <c r="E4" s="165" t="e">
        <f>'C завтраками| Bed and breakfast'!#REF!</f>
        <v>#REF!</v>
      </c>
      <c r="F4" s="165" t="e">
        <f>'C завтраками| Bed and breakfast'!#REF!</f>
        <v>#REF!</v>
      </c>
      <c r="G4" s="165">
        <f>'C завтраками| Bed and breakfast'!B4</f>
        <v>45401</v>
      </c>
      <c r="H4" s="165">
        <f>'C завтраками| Bed and breakfast'!D4</f>
        <v>45403</v>
      </c>
      <c r="I4" s="165">
        <f>'C завтраками| Bed and breakfast'!E4</f>
        <v>45407</v>
      </c>
      <c r="J4" s="165">
        <f>'C завтраками| Bed and breakfast'!F4</f>
        <v>45409</v>
      </c>
      <c r="K4" s="165">
        <f>'C завтраками| Bed and breakfast'!G4</f>
        <v>45411</v>
      </c>
      <c r="L4" s="165">
        <f>'C завтраками| Bed and breakfast'!H4</f>
        <v>45413</v>
      </c>
      <c r="M4" s="165">
        <f>'C завтраками| Bed and breakfast'!I4</f>
        <v>45417</v>
      </c>
      <c r="N4" s="165">
        <f>'C завтраками| Bed and breakfast'!J4</f>
        <v>45419</v>
      </c>
      <c r="O4" s="165">
        <f>'C завтраками| Bed and breakfast'!K4</f>
        <v>45420</v>
      </c>
      <c r="P4" s="165">
        <f>'C завтраками| Bed and breakfast'!N4</f>
        <v>45424</v>
      </c>
      <c r="Q4" s="165">
        <f>'C завтраками| Bed and breakfast'!O4</f>
        <v>45427</v>
      </c>
      <c r="R4" s="165">
        <f>'C завтраками| Bed and breakfast'!P4</f>
        <v>45429</v>
      </c>
      <c r="S4" s="165">
        <f>'C завтраками| Bed and breakfast'!Q4</f>
        <v>45434</v>
      </c>
      <c r="T4" s="165">
        <f>'C завтраками| Bed and breakfast'!S4</f>
        <v>45437</v>
      </c>
      <c r="U4" s="165">
        <f>'C завтраками| Bed and breakfast'!T4</f>
        <v>45443</v>
      </c>
      <c r="V4" s="165">
        <f>'C завтраками| Bed and breakfast'!U4</f>
        <v>45444</v>
      </c>
      <c r="W4" s="165">
        <f>'C завтраками| Bed and breakfast'!V4</f>
        <v>45445</v>
      </c>
      <c r="X4" s="165">
        <f>'C завтраками| Bed and breakfast'!W4</f>
        <v>45453</v>
      </c>
      <c r="Y4" s="165">
        <f>'C завтраками| Bed and breakfast'!X4</f>
        <v>45457</v>
      </c>
      <c r="Z4" s="165">
        <f>'C завтраками| Bed and breakfast'!Y4</f>
        <v>45460</v>
      </c>
      <c r="AA4" s="165">
        <f>'C завтраками| Bed and breakfast'!Z4</f>
        <v>45465</v>
      </c>
      <c r="AB4" s="165">
        <f>'C завтраками| Bed and breakfast'!AA4</f>
        <v>45466</v>
      </c>
      <c r="AC4" s="165">
        <f>'C завтраками| Bed and breakfast'!AB4</f>
        <v>45471</v>
      </c>
      <c r="AD4" s="165">
        <f>'C завтраками| Bed and breakfast'!AC4</f>
        <v>45474</v>
      </c>
      <c r="AE4" s="165">
        <f>'C завтраками| Bed and breakfast'!AD4</f>
        <v>45484</v>
      </c>
      <c r="AF4" s="165">
        <f>'C завтраками| Bed and breakfast'!AE4</f>
        <v>45489</v>
      </c>
      <c r="AG4" s="165">
        <f>'C завтраками| Bed and breakfast'!AF4</f>
        <v>45494</v>
      </c>
      <c r="AH4" s="165">
        <f>'C завтраками| Bed and breakfast'!AG4</f>
        <v>45499</v>
      </c>
      <c r="AI4" s="165">
        <f>'C завтраками| Bed and breakfast'!AH4</f>
        <v>45501</v>
      </c>
      <c r="AJ4" s="165">
        <f>'C завтраками| Bed and breakfast'!AI4</f>
        <v>45505</v>
      </c>
      <c r="AK4" s="165">
        <f>'C завтраками| Bed and breakfast'!AJ4</f>
        <v>45506</v>
      </c>
      <c r="AL4" s="165">
        <f>'C завтраками| Bed and breakfast'!AK4</f>
        <v>45508</v>
      </c>
      <c r="AM4" s="165">
        <f>'C завтраками| Bed and breakfast'!AL4</f>
        <v>45513</v>
      </c>
      <c r="AN4" s="165">
        <f>'C завтраками| Bed and breakfast'!AM4</f>
        <v>45515</v>
      </c>
      <c r="AO4" s="165">
        <f>'C завтраками| Bed and breakfast'!AN4</f>
        <v>45520</v>
      </c>
      <c r="AP4" s="165">
        <f>'C завтраками| Bed and breakfast'!AO4</f>
        <v>45522</v>
      </c>
      <c r="AQ4" s="165">
        <f>'C завтраками| Bed and breakfast'!AP4</f>
        <v>45527</v>
      </c>
      <c r="AR4" s="165">
        <f>'C завтраками| Bed and breakfast'!AQ4</f>
        <v>45529</v>
      </c>
      <c r="AS4" s="165">
        <f>'C завтраками| Bed and breakfast'!AR4</f>
        <v>45534</v>
      </c>
      <c r="AT4" s="165">
        <f>'C завтраками| Bed and breakfast'!AS4</f>
        <v>45536</v>
      </c>
      <c r="AU4" s="165">
        <f>'C завтраками| Bed and breakfast'!AT4</f>
        <v>45541</v>
      </c>
      <c r="AV4" s="165">
        <f>'C завтраками| Bed and breakfast'!AU4</f>
        <v>45543</v>
      </c>
      <c r="AW4" s="165">
        <f>'C завтраками| Bed and breakfast'!AV4</f>
        <v>45548</v>
      </c>
      <c r="AX4" s="165">
        <f>'C завтраками| Bed and breakfast'!AW4</f>
        <v>45550</v>
      </c>
      <c r="AY4" s="165">
        <f>'C завтраками| Bed and breakfast'!AX4</f>
        <v>45555</v>
      </c>
      <c r="AZ4" s="165">
        <f>'C завтраками| Bed and breakfast'!AY4</f>
        <v>45557</v>
      </c>
      <c r="BA4" s="165">
        <f>'C завтраками| Bed and breakfast'!AZ4</f>
        <v>45562</v>
      </c>
      <c r="BB4" s="165">
        <f>'C завтраками| Bed and breakfast'!BA4</f>
        <v>45564</v>
      </c>
    </row>
    <row r="5" spans="1:54" s="8" customFormat="1" ht="22.35" customHeight="1" x14ac:dyDescent="0.2">
      <c r="A5" s="153" t="s">
        <v>11</v>
      </c>
      <c r="B5" s="165" t="e">
        <f>'C завтраками| Bed and breakfast'!#REF!</f>
        <v>#REF!</v>
      </c>
      <c r="C5" s="165" t="e">
        <f>'C завтраками| Bed and breakfast'!#REF!</f>
        <v>#REF!</v>
      </c>
      <c r="D5" s="165" t="e">
        <f>'C завтраками| Bed and breakfast'!#REF!</f>
        <v>#REF!</v>
      </c>
      <c r="E5" s="165" t="e">
        <f>'C завтраками| Bed and breakfast'!#REF!</f>
        <v>#REF!</v>
      </c>
      <c r="F5" s="165" t="e">
        <f>'C завтраками| Bed and breakfast'!#REF!</f>
        <v>#REF!</v>
      </c>
      <c r="G5" s="165">
        <f>'C завтраками| Bed and breakfast'!B5</f>
        <v>45401</v>
      </c>
      <c r="H5" s="165">
        <f>'C завтраками| Bed and breakfast'!D5</f>
        <v>45406</v>
      </c>
      <c r="I5" s="165">
        <f>'C завтраками| Bed and breakfast'!E5</f>
        <v>45408</v>
      </c>
      <c r="J5" s="165">
        <f>'C завтраками| Bed and breakfast'!F5</f>
        <v>45410</v>
      </c>
      <c r="K5" s="165">
        <f>'C завтраками| Bed and breakfast'!G5</f>
        <v>45412</v>
      </c>
      <c r="L5" s="165">
        <f>'C завтраками| Bed and breakfast'!H5</f>
        <v>45416</v>
      </c>
      <c r="M5" s="165">
        <f>'C завтраками| Bed and breakfast'!I5</f>
        <v>45418</v>
      </c>
      <c r="N5" s="165">
        <f>'C завтраками| Bed and breakfast'!J5</f>
        <v>45419</v>
      </c>
      <c r="O5" s="165">
        <f>'C завтраками| Bed and breakfast'!K5</f>
        <v>45420</v>
      </c>
      <c r="P5" s="165">
        <f>'C завтраками| Bed and breakfast'!N5</f>
        <v>45426</v>
      </c>
      <c r="Q5" s="165">
        <f>'C завтраками| Bed and breakfast'!O5</f>
        <v>45428</v>
      </c>
      <c r="R5" s="165">
        <f>'C завтраками| Bed and breakfast'!P5</f>
        <v>45433</v>
      </c>
      <c r="S5" s="165">
        <f>'C завтраками| Bed and breakfast'!Q5</f>
        <v>45434</v>
      </c>
      <c r="T5" s="165">
        <f>'C завтраками| Bed and breakfast'!S5</f>
        <v>45442</v>
      </c>
      <c r="U5" s="165">
        <f>'C завтраками| Bed and breakfast'!T5</f>
        <v>45443</v>
      </c>
      <c r="V5" s="165">
        <f>'C завтраками| Bed and breakfast'!U5</f>
        <v>45444</v>
      </c>
      <c r="W5" s="165">
        <f>'C завтраками| Bed and breakfast'!V5</f>
        <v>45452</v>
      </c>
      <c r="X5" s="165">
        <f>'C завтраками| Bed and breakfast'!W5</f>
        <v>45456</v>
      </c>
      <c r="Y5" s="165">
        <f>'C завтраками| Bed and breakfast'!X5</f>
        <v>45459</v>
      </c>
      <c r="Z5" s="165">
        <f>'C завтраками| Bed and breakfast'!Y5</f>
        <v>45464</v>
      </c>
      <c r="AA5" s="165">
        <f>'C завтраками| Bed and breakfast'!Z5</f>
        <v>45465</v>
      </c>
      <c r="AB5" s="165">
        <f>'C завтраками| Bed and breakfast'!AA5</f>
        <v>45470</v>
      </c>
      <c r="AC5" s="165">
        <f>'C завтраками| Bed and breakfast'!AB5</f>
        <v>45473</v>
      </c>
      <c r="AD5" s="165">
        <f>'C завтраками| Bed and breakfast'!AC5</f>
        <v>45483</v>
      </c>
      <c r="AE5" s="165">
        <f>'C завтраками| Bed and breakfast'!AD5</f>
        <v>45488</v>
      </c>
      <c r="AF5" s="165">
        <f>'C завтраками| Bed and breakfast'!AE5</f>
        <v>45493</v>
      </c>
      <c r="AG5" s="165">
        <f>'C завтраками| Bed and breakfast'!AF5</f>
        <v>45498</v>
      </c>
      <c r="AH5" s="165">
        <f>'C завтраками| Bed and breakfast'!AG5</f>
        <v>45500</v>
      </c>
      <c r="AI5" s="165">
        <f>'C завтраками| Bed and breakfast'!AH5</f>
        <v>45504</v>
      </c>
      <c r="AJ5" s="165">
        <f>'C завтраками| Bed and breakfast'!AI5</f>
        <v>45505</v>
      </c>
      <c r="AK5" s="165">
        <f>'C завтраками| Bed and breakfast'!AJ5</f>
        <v>45507</v>
      </c>
      <c r="AL5" s="165">
        <f>'C завтраками| Bed and breakfast'!AK5</f>
        <v>45512</v>
      </c>
      <c r="AM5" s="165">
        <f>'C завтраками| Bed and breakfast'!AL5</f>
        <v>45514</v>
      </c>
      <c r="AN5" s="165">
        <f>'C завтраками| Bed and breakfast'!AM5</f>
        <v>45519</v>
      </c>
      <c r="AO5" s="165">
        <f>'C завтраками| Bed and breakfast'!AN5</f>
        <v>45521</v>
      </c>
      <c r="AP5" s="165">
        <f>'C завтраками| Bed and breakfast'!AO5</f>
        <v>45526</v>
      </c>
      <c r="AQ5" s="165">
        <f>'C завтраками| Bed and breakfast'!AP5</f>
        <v>45528</v>
      </c>
      <c r="AR5" s="165">
        <f>'C завтраками| Bed and breakfast'!AQ5</f>
        <v>45533</v>
      </c>
      <c r="AS5" s="165">
        <f>'C завтраками| Bed and breakfast'!AR5</f>
        <v>45535</v>
      </c>
      <c r="AT5" s="165">
        <f>'C завтраками| Bed and breakfast'!AS5</f>
        <v>45540</v>
      </c>
      <c r="AU5" s="165">
        <f>'C завтраками| Bed and breakfast'!AT5</f>
        <v>45542</v>
      </c>
      <c r="AV5" s="165">
        <f>'C завтраками| Bed and breakfast'!AU5</f>
        <v>45547</v>
      </c>
      <c r="AW5" s="165">
        <f>'C завтраками| Bed and breakfast'!AV5</f>
        <v>45549</v>
      </c>
      <c r="AX5" s="165">
        <f>'C завтраками| Bed and breakfast'!AW5</f>
        <v>45554</v>
      </c>
      <c r="AY5" s="165">
        <f>'C завтраками| Bed and breakfast'!AX5</f>
        <v>45556</v>
      </c>
      <c r="AZ5" s="165">
        <f>'C завтраками| Bed and breakfast'!AY5</f>
        <v>45561</v>
      </c>
      <c r="BA5" s="165">
        <f>'C завтраками| Bed and breakfast'!AZ5</f>
        <v>45563</v>
      </c>
      <c r="BB5" s="165">
        <f>'C завтраками| Bed and breakfast'!BA5</f>
        <v>45565</v>
      </c>
    </row>
    <row r="6" spans="1:54" ht="10.7" customHeight="1" x14ac:dyDescent="0.2">
      <c r="A6" s="17" t="s">
        <v>149</v>
      </c>
    </row>
    <row r="7" spans="1:54" ht="10.7" customHeight="1" x14ac:dyDescent="0.2">
      <c r="A7" s="19">
        <v>1</v>
      </c>
      <c r="B7" s="160" t="e">
        <f>'C завтраками| Bed and breakfast'!#REF!*0.85</f>
        <v>#REF!</v>
      </c>
      <c r="C7" s="160" t="e">
        <f>'C завтраками| Bed and breakfast'!#REF!*0.85</f>
        <v>#REF!</v>
      </c>
      <c r="D7" s="160" t="e">
        <f>'C завтраками| Bed and breakfast'!#REF!*0.85</f>
        <v>#REF!</v>
      </c>
      <c r="E7" s="160" t="e">
        <f>'C завтраками| Bed and breakfast'!#REF!*0.85</f>
        <v>#REF!</v>
      </c>
      <c r="F7" s="160" t="e">
        <f>'C завтраками| Bed and breakfast'!#REF!*0.85</f>
        <v>#REF!</v>
      </c>
      <c r="G7" s="160">
        <f>'C завтраками| Bed and breakfast'!B7*0.85</f>
        <v>10795</v>
      </c>
      <c r="H7" s="160">
        <f>'C завтраками| Bed and breakfast'!D7*0.85</f>
        <v>10795</v>
      </c>
      <c r="I7" s="160">
        <f>'C завтраками| Bed and breakfast'!E7*0.85</f>
        <v>15385</v>
      </c>
      <c r="J7" s="160">
        <f>'C завтраками| Bed and breakfast'!F7*0.85</f>
        <v>15385</v>
      </c>
      <c r="K7" s="160">
        <f>'C завтраками| Bed and breakfast'!G7*0.85</f>
        <v>11815</v>
      </c>
      <c r="L7" s="160">
        <f>'C завтраками| Bed and breakfast'!H7*0.85</f>
        <v>11815</v>
      </c>
      <c r="M7" s="160">
        <f>'C завтраками| Bed and breakfast'!I7*0.85</f>
        <v>9775</v>
      </c>
      <c r="N7" s="160">
        <f>'C завтраками| Bed and breakfast'!J7*0.85</f>
        <v>9775</v>
      </c>
      <c r="O7" s="160">
        <f>'C завтраками| Bed and breakfast'!K7*0.85</f>
        <v>10795</v>
      </c>
      <c r="P7" s="160">
        <f>'C завтраками| Bed and breakfast'!N7*0.85</f>
        <v>8160</v>
      </c>
      <c r="Q7" s="160">
        <f>'C завтраками| Bed and breakfast'!O7*0.85</f>
        <v>9775</v>
      </c>
      <c r="R7" s="160">
        <f>'C завтраками| Bed and breakfast'!P7*0.85</f>
        <v>9775</v>
      </c>
      <c r="S7" s="160">
        <f>'C завтраками| Bed and breakfast'!Q7*0.85</f>
        <v>10795</v>
      </c>
      <c r="T7" s="160">
        <f>'C завтраками| Bed and breakfast'!S7*0.85</f>
        <v>8160</v>
      </c>
      <c r="U7" s="160">
        <f>'C завтраками| Bed and breakfast'!T7*0.85</f>
        <v>8160</v>
      </c>
      <c r="V7" s="160">
        <f>'C завтраками| Bed and breakfast'!U7*0.85</f>
        <v>8585</v>
      </c>
      <c r="W7" s="160">
        <f>'C завтраками| Bed and breakfast'!V7*0.85</f>
        <v>11560</v>
      </c>
      <c r="X7" s="160">
        <f>'C завтраками| Bed and breakfast'!W7*0.85</f>
        <v>9775</v>
      </c>
      <c r="Y7" s="160">
        <f>'C завтраками| Bed and breakfast'!X7*0.85</f>
        <v>10370</v>
      </c>
      <c r="Z7" s="160">
        <f>'C завтраками| Bed and breakfast'!Y7*0.85</f>
        <v>13600</v>
      </c>
      <c r="AA7" s="160">
        <f>'C завтраками| Bed and breakfast'!Z7*0.85</f>
        <v>10370</v>
      </c>
      <c r="AB7" s="160">
        <f>'C завтраками| Bed and breakfast'!AA7*0.85</f>
        <v>10370</v>
      </c>
      <c r="AC7" s="160">
        <f>'C завтраками| Bed and breakfast'!AB7*0.85</f>
        <v>10370</v>
      </c>
      <c r="AD7" s="160">
        <f>'C завтраками| Bed and breakfast'!AC7*0.85</f>
        <v>12580</v>
      </c>
      <c r="AE7" s="160">
        <f>'C завтраками| Bed and breakfast'!AD7*0.85</f>
        <v>11560</v>
      </c>
      <c r="AF7" s="160">
        <f>'C завтраками| Bed and breakfast'!AE7*0.85</f>
        <v>12580</v>
      </c>
      <c r="AG7" s="160">
        <f>'C завтраками| Bed and breakfast'!AF7*0.85</f>
        <v>11560</v>
      </c>
      <c r="AH7" s="160">
        <f>'C завтраками| Bed and breakfast'!AG7*0.85</f>
        <v>11560</v>
      </c>
      <c r="AI7" s="160">
        <f>'C завтраками| Bed and breakfast'!AH7*0.85</f>
        <v>10370</v>
      </c>
      <c r="AJ7" s="160">
        <f>'C завтраками| Bed and breakfast'!AI7*0.85</f>
        <v>11560</v>
      </c>
      <c r="AK7" s="160">
        <f>'C завтраками| Bed and breakfast'!AJ7*0.85</f>
        <v>12580</v>
      </c>
      <c r="AL7" s="160">
        <f>'C завтраками| Bed and breakfast'!AK7*0.85</f>
        <v>11560</v>
      </c>
      <c r="AM7" s="160">
        <f>'C завтраками| Bed and breakfast'!AL7*0.85</f>
        <v>12580</v>
      </c>
      <c r="AN7" s="160">
        <f>'C завтраками| Bed and breakfast'!AM7*0.85</f>
        <v>11560</v>
      </c>
      <c r="AO7" s="160">
        <f>'C завтраками| Bed and breakfast'!AN7*0.85</f>
        <v>12580</v>
      </c>
      <c r="AP7" s="160">
        <f>'C завтраками| Bed and breakfast'!AO7*0.85</f>
        <v>12580</v>
      </c>
      <c r="AQ7" s="160">
        <f>'C завтраками| Bed and breakfast'!AP7*0.85</f>
        <v>12580</v>
      </c>
      <c r="AR7" s="160">
        <f>'C завтраками| Bed and breakfast'!AQ7*0.85</f>
        <v>11560</v>
      </c>
      <c r="AS7" s="160">
        <f>'C завтраками| Bed and breakfast'!AR7*0.85</f>
        <v>12580</v>
      </c>
      <c r="AT7" s="160">
        <f>'C завтраками| Bed and breakfast'!AS7*0.85</f>
        <v>11560</v>
      </c>
      <c r="AU7" s="160">
        <f>'C завтраками| Bed and breakfast'!AT7*0.85</f>
        <v>12580</v>
      </c>
      <c r="AV7" s="160">
        <f>'C завтраками| Bed and breakfast'!AU7*0.85</f>
        <v>11560</v>
      </c>
      <c r="AW7" s="160">
        <f>'C завтраками| Bed and breakfast'!AV7*0.85</f>
        <v>12580</v>
      </c>
      <c r="AX7" s="160">
        <f>'C завтраками| Bed and breakfast'!AW7*0.85</f>
        <v>11560</v>
      </c>
      <c r="AY7" s="160">
        <f>'C завтраками| Bed and breakfast'!AX7*0.85</f>
        <v>12580</v>
      </c>
      <c r="AZ7" s="160">
        <f>'C завтраками| Bed and breakfast'!AY7*0.85</f>
        <v>11560</v>
      </c>
      <c r="BA7" s="160">
        <f>'C завтраками| Bed and breakfast'!AZ7*0.85</f>
        <v>12580</v>
      </c>
      <c r="BB7" s="160">
        <f>'C завтраками| Bed and breakfast'!BA7*0.85</f>
        <v>11560</v>
      </c>
    </row>
    <row r="8" spans="1:54" ht="10.7" customHeight="1" x14ac:dyDescent="0.2">
      <c r="A8" s="19">
        <v>2</v>
      </c>
      <c r="B8" s="160" t="e">
        <f>'C завтраками| Bed and breakfast'!#REF!*0.85</f>
        <v>#REF!</v>
      </c>
      <c r="C8" s="160" t="e">
        <f>'C завтраками| Bed and breakfast'!#REF!*0.85</f>
        <v>#REF!</v>
      </c>
      <c r="D8" s="160" t="e">
        <f>'C завтраками| Bed and breakfast'!#REF!*0.85</f>
        <v>#REF!</v>
      </c>
      <c r="E8" s="160" t="e">
        <f>'C завтраками| Bed and breakfast'!#REF!*0.85</f>
        <v>#REF!</v>
      </c>
      <c r="F8" s="160" t="e">
        <f>'C завтраками| Bed and breakfast'!#REF!*0.85</f>
        <v>#REF!</v>
      </c>
      <c r="G8" s="160">
        <f>'C завтраками| Bed and breakfast'!B8*0.85</f>
        <v>12325</v>
      </c>
      <c r="H8" s="160">
        <f>'C завтраками| Bed and breakfast'!D8*0.85</f>
        <v>12325</v>
      </c>
      <c r="I8" s="160">
        <f>'C завтраками| Bed and breakfast'!E8*0.85</f>
        <v>16915</v>
      </c>
      <c r="J8" s="160">
        <f>'C завтраками| Bed and breakfast'!F8*0.85</f>
        <v>16915</v>
      </c>
      <c r="K8" s="160">
        <f>'C завтраками| Bed and breakfast'!G8*0.85</f>
        <v>13345</v>
      </c>
      <c r="L8" s="160">
        <f>'C завтраками| Bed and breakfast'!H8*0.85</f>
        <v>13345</v>
      </c>
      <c r="M8" s="160">
        <f>'C завтраками| Bed and breakfast'!I8*0.85</f>
        <v>11305</v>
      </c>
      <c r="N8" s="160">
        <f>'C завтраками| Bed and breakfast'!J8*0.85</f>
        <v>11305</v>
      </c>
      <c r="O8" s="160">
        <f>'C завтраками| Bed and breakfast'!K8*0.85</f>
        <v>12325</v>
      </c>
      <c r="P8" s="160">
        <f>'C завтраками| Bed and breakfast'!N8*0.85</f>
        <v>9690</v>
      </c>
      <c r="Q8" s="160">
        <f>'C завтраками| Bed and breakfast'!O8*0.85</f>
        <v>11305</v>
      </c>
      <c r="R8" s="160">
        <f>'C завтраками| Bed and breakfast'!P8*0.85</f>
        <v>11305</v>
      </c>
      <c r="S8" s="160">
        <f>'C завтраками| Bed and breakfast'!Q8*0.85</f>
        <v>12325</v>
      </c>
      <c r="T8" s="160">
        <f>'C завтраками| Bed and breakfast'!S8*0.85</f>
        <v>9690</v>
      </c>
      <c r="U8" s="160">
        <f>'C завтраками| Bed and breakfast'!T8*0.85</f>
        <v>9690</v>
      </c>
      <c r="V8" s="160">
        <f>'C завтраками| Bed and breakfast'!U8*0.85</f>
        <v>10115</v>
      </c>
      <c r="W8" s="160">
        <f>'C завтраками| Bed and breakfast'!V8*0.85</f>
        <v>13090</v>
      </c>
      <c r="X8" s="160">
        <f>'C завтраками| Bed and breakfast'!W8*0.85</f>
        <v>11305</v>
      </c>
      <c r="Y8" s="160">
        <f>'C завтраками| Bed and breakfast'!X8*0.85</f>
        <v>11900</v>
      </c>
      <c r="Z8" s="160">
        <f>'C завтраками| Bed and breakfast'!Y8*0.85</f>
        <v>15130</v>
      </c>
      <c r="AA8" s="160">
        <f>'C завтраками| Bed and breakfast'!Z8*0.85</f>
        <v>11900</v>
      </c>
      <c r="AB8" s="160">
        <f>'C завтраками| Bed and breakfast'!AA8*0.85</f>
        <v>11900</v>
      </c>
      <c r="AC8" s="160">
        <f>'C завтраками| Bed and breakfast'!AB8*0.85</f>
        <v>11900</v>
      </c>
      <c r="AD8" s="160">
        <f>'C завтраками| Bed and breakfast'!AC8*0.85</f>
        <v>14110</v>
      </c>
      <c r="AE8" s="160">
        <f>'C завтраками| Bed and breakfast'!AD8*0.85</f>
        <v>13090</v>
      </c>
      <c r="AF8" s="160">
        <f>'C завтраками| Bed and breakfast'!AE8*0.85</f>
        <v>14110</v>
      </c>
      <c r="AG8" s="160">
        <f>'C завтраками| Bed and breakfast'!AF8*0.85</f>
        <v>13090</v>
      </c>
      <c r="AH8" s="160">
        <f>'C завтраками| Bed and breakfast'!AG8*0.85</f>
        <v>13090</v>
      </c>
      <c r="AI8" s="160">
        <f>'C завтраками| Bed and breakfast'!AH8*0.85</f>
        <v>11900</v>
      </c>
      <c r="AJ8" s="160">
        <f>'C завтраками| Bed and breakfast'!AI8*0.85</f>
        <v>13090</v>
      </c>
      <c r="AK8" s="160">
        <f>'C завтраками| Bed and breakfast'!AJ8*0.85</f>
        <v>14110</v>
      </c>
      <c r="AL8" s="160">
        <f>'C завтраками| Bed and breakfast'!AK8*0.85</f>
        <v>13090</v>
      </c>
      <c r="AM8" s="160">
        <f>'C завтраками| Bed and breakfast'!AL8*0.85</f>
        <v>14110</v>
      </c>
      <c r="AN8" s="160">
        <f>'C завтраками| Bed and breakfast'!AM8*0.85</f>
        <v>13090</v>
      </c>
      <c r="AO8" s="160">
        <f>'C завтраками| Bed and breakfast'!AN8*0.85</f>
        <v>14110</v>
      </c>
      <c r="AP8" s="160">
        <f>'C завтраками| Bed and breakfast'!AO8*0.85</f>
        <v>14110</v>
      </c>
      <c r="AQ8" s="160">
        <f>'C завтраками| Bed and breakfast'!AP8*0.85</f>
        <v>14110</v>
      </c>
      <c r="AR8" s="160">
        <f>'C завтраками| Bed and breakfast'!AQ8*0.85</f>
        <v>13090</v>
      </c>
      <c r="AS8" s="160">
        <f>'C завтраками| Bed and breakfast'!AR8*0.85</f>
        <v>14110</v>
      </c>
      <c r="AT8" s="160">
        <f>'C завтраками| Bed and breakfast'!AS8*0.85</f>
        <v>13090</v>
      </c>
      <c r="AU8" s="160">
        <f>'C завтраками| Bed and breakfast'!AT8*0.85</f>
        <v>14110</v>
      </c>
      <c r="AV8" s="160">
        <f>'C завтраками| Bed and breakfast'!AU8*0.85</f>
        <v>13090</v>
      </c>
      <c r="AW8" s="160">
        <f>'C завтраками| Bed and breakfast'!AV8*0.85</f>
        <v>14110</v>
      </c>
      <c r="AX8" s="160">
        <f>'C завтраками| Bed and breakfast'!AW8*0.85</f>
        <v>13090</v>
      </c>
      <c r="AY8" s="160">
        <f>'C завтраками| Bed and breakfast'!AX8*0.85</f>
        <v>14110</v>
      </c>
      <c r="AZ8" s="160">
        <f>'C завтраками| Bed and breakfast'!AY8*0.85</f>
        <v>13090</v>
      </c>
      <c r="BA8" s="160">
        <f>'C завтраками| Bed and breakfast'!AZ8*0.85</f>
        <v>14110</v>
      </c>
      <c r="BB8" s="160">
        <f>'C завтраками| Bed and breakfast'!BA8*0.85</f>
        <v>13090</v>
      </c>
    </row>
    <row r="9" spans="1:54" ht="10.7" customHeight="1" x14ac:dyDescent="0.2">
      <c r="A9" s="17" t="s">
        <v>150</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row>
    <row r="10" spans="1:54" s="155" customFormat="1" ht="10.7" customHeight="1" x14ac:dyDescent="0.2">
      <c r="A10" s="19">
        <v>1</v>
      </c>
      <c r="B10" s="160" t="e">
        <f>'C завтраками| Bed and breakfast'!#REF!*0.85</f>
        <v>#REF!</v>
      </c>
      <c r="C10" s="160" t="e">
        <f>'C завтраками| Bed and breakfast'!#REF!*0.85</f>
        <v>#REF!</v>
      </c>
      <c r="D10" s="160" t="e">
        <f>'C завтраками| Bed and breakfast'!#REF!*0.85</f>
        <v>#REF!</v>
      </c>
      <c r="E10" s="160" t="e">
        <f>'C завтраками| Bed and breakfast'!#REF!*0.85</f>
        <v>#REF!</v>
      </c>
      <c r="F10" s="160" t="e">
        <f>'C завтраками| Bed and breakfast'!#REF!*0.85</f>
        <v>#REF!</v>
      </c>
      <c r="G10" s="160">
        <f>'C завтраками| Bed and breakfast'!B10*0.85</f>
        <v>11645</v>
      </c>
      <c r="H10" s="160">
        <f>'C завтраками| Bed and breakfast'!D10*0.85</f>
        <v>11645</v>
      </c>
      <c r="I10" s="160">
        <f>'C завтраками| Bed and breakfast'!E10*0.85</f>
        <v>16235</v>
      </c>
      <c r="J10" s="160">
        <f>'C завтраками| Bed and breakfast'!F10*0.85</f>
        <v>16235</v>
      </c>
      <c r="K10" s="160">
        <f>'C завтраками| Bed and breakfast'!G10*0.85</f>
        <v>12665</v>
      </c>
      <c r="L10" s="160">
        <f>'C завтраками| Bed and breakfast'!H10*0.85</f>
        <v>12665</v>
      </c>
      <c r="M10" s="160">
        <f>'C завтраками| Bed and breakfast'!I10*0.85</f>
        <v>10625</v>
      </c>
      <c r="N10" s="160">
        <f>'C завтраками| Bed and breakfast'!J10*0.85</f>
        <v>10625</v>
      </c>
      <c r="O10" s="160">
        <f>'C завтраками| Bed and breakfast'!K10*0.85</f>
        <v>11645</v>
      </c>
      <c r="P10" s="160">
        <f>'C завтраками| Bed and breakfast'!N10*0.85</f>
        <v>9010</v>
      </c>
      <c r="Q10" s="160">
        <f>'C завтраками| Bed and breakfast'!O10*0.85</f>
        <v>10625</v>
      </c>
      <c r="R10" s="160">
        <f>'C завтраками| Bed and breakfast'!P10*0.85</f>
        <v>10625</v>
      </c>
      <c r="S10" s="160">
        <f>'C завтраками| Bed and breakfast'!Q10*0.85</f>
        <v>11645</v>
      </c>
      <c r="T10" s="160">
        <f>'C завтраками| Bed and breakfast'!S10*0.85</f>
        <v>9010</v>
      </c>
      <c r="U10" s="160">
        <f>'C завтраками| Bed and breakfast'!T10*0.85</f>
        <v>9010</v>
      </c>
      <c r="V10" s="160">
        <f>'C завтраками| Bed and breakfast'!U10*0.85</f>
        <v>9435</v>
      </c>
      <c r="W10" s="160">
        <f>'C завтраками| Bed and breakfast'!V10*0.85</f>
        <v>12410</v>
      </c>
      <c r="X10" s="160">
        <f>'C завтраками| Bed and breakfast'!W10*0.85</f>
        <v>10625</v>
      </c>
      <c r="Y10" s="160">
        <f>'C завтраками| Bed and breakfast'!X10*0.85</f>
        <v>11220</v>
      </c>
      <c r="Z10" s="160">
        <f>'C завтраками| Bed and breakfast'!Y10*0.85</f>
        <v>14450</v>
      </c>
      <c r="AA10" s="160">
        <f>'C завтраками| Bed and breakfast'!Z10*0.85</f>
        <v>11220</v>
      </c>
      <c r="AB10" s="160">
        <f>'C завтраками| Bed and breakfast'!AA10*0.85</f>
        <v>11220</v>
      </c>
      <c r="AC10" s="160">
        <f>'C завтраками| Bed and breakfast'!AB10*0.85</f>
        <v>11220</v>
      </c>
      <c r="AD10" s="160">
        <f>'C завтраками| Bed and breakfast'!AC10*0.85</f>
        <v>13430</v>
      </c>
      <c r="AE10" s="160">
        <f>'C завтраками| Bed and breakfast'!AD10*0.85</f>
        <v>12410</v>
      </c>
      <c r="AF10" s="160">
        <f>'C завтраками| Bed and breakfast'!AE10*0.85</f>
        <v>13430</v>
      </c>
      <c r="AG10" s="160">
        <f>'C завтраками| Bed and breakfast'!AF10*0.85</f>
        <v>12410</v>
      </c>
      <c r="AH10" s="160">
        <f>'C завтраками| Bed and breakfast'!AG10*0.85</f>
        <v>12410</v>
      </c>
      <c r="AI10" s="160">
        <f>'C завтраками| Bed and breakfast'!AH10*0.85</f>
        <v>11220</v>
      </c>
      <c r="AJ10" s="160">
        <f>'C завтраками| Bed and breakfast'!AI10*0.85</f>
        <v>12410</v>
      </c>
      <c r="AK10" s="160">
        <f>'C завтраками| Bed and breakfast'!AJ10*0.85</f>
        <v>13430</v>
      </c>
      <c r="AL10" s="160">
        <f>'C завтраками| Bed and breakfast'!AK10*0.85</f>
        <v>12410</v>
      </c>
      <c r="AM10" s="160">
        <f>'C завтраками| Bed and breakfast'!AL10*0.85</f>
        <v>13430</v>
      </c>
      <c r="AN10" s="160">
        <f>'C завтраками| Bed and breakfast'!AM10*0.85</f>
        <v>12410</v>
      </c>
      <c r="AO10" s="160">
        <f>'C завтраками| Bed and breakfast'!AN10*0.85</f>
        <v>13430</v>
      </c>
      <c r="AP10" s="160">
        <f>'C завтраками| Bed and breakfast'!AO10*0.85</f>
        <v>13430</v>
      </c>
      <c r="AQ10" s="160">
        <f>'C завтраками| Bed and breakfast'!AP10*0.85</f>
        <v>13430</v>
      </c>
      <c r="AR10" s="160">
        <f>'C завтраками| Bed and breakfast'!AQ10*0.85</f>
        <v>12410</v>
      </c>
      <c r="AS10" s="160">
        <f>'C завтраками| Bed and breakfast'!AR10*0.85</f>
        <v>13430</v>
      </c>
      <c r="AT10" s="160">
        <f>'C завтраками| Bed and breakfast'!AS10*0.85</f>
        <v>12410</v>
      </c>
      <c r="AU10" s="160">
        <f>'C завтраками| Bed and breakfast'!AT10*0.85</f>
        <v>13430</v>
      </c>
      <c r="AV10" s="160">
        <f>'C завтраками| Bed and breakfast'!AU10*0.85</f>
        <v>12410</v>
      </c>
      <c r="AW10" s="160">
        <f>'C завтраками| Bed and breakfast'!AV10*0.85</f>
        <v>13430</v>
      </c>
      <c r="AX10" s="160">
        <f>'C завтраками| Bed and breakfast'!AW10*0.85</f>
        <v>12410</v>
      </c>
      <c r="AY10" s="160">
        <f>'C завтраками| Bed and breakfast'!AX10*0.85</f>
        <v>13430</v>
      </c>
      <c r="AZ10" s="160">
        <f>'C завтраками| Bed and breakfast'!AY10*0.85</f>
        <v>12410</v>
      </c>
      <c r="BA10" s="160">
        <f>'C завтраками| Bed and breakfast'!AZ10*0.85</f>
        <v>13430</v>
      </c>
      <c r="BB10" s="160">
        <f>'C завтраками| Bed and breakfast'!BA10*0.85</f>
        <v>12410</v>
      </c>
    </row>
    <row r="11" spans="1:54" ht="10.7" customHeight="1" x14ac:dyDescent="0.2">
      <c r="A11" s="19">
        <v>2</v>
      </c>
      <c r="B11" s="160" t="e">
        <f>'C завтраками| Bed and breakfast'!#REF!*0.85</f>
        <v>#REF!</v>
      </c>
      <c r="C11" s="160" t="e">
        <f>'C завтраками| Bed and breakfast'!#REF!*0.85</f>
        <v>#REF!</v>
      </c>
      <c r="D11" s="160" t="e">
        <f>'C завтраками| Bed and breakfast'!#REF!*0.85</f>
        <v>#REF!</v>
      </c>
      <c r="E11" s="160" t="e">
        <f>'C завтраками| Bed and breakfast'!#REF!*0.85</f>
        <v>#REF!</v>
      </c>
      <c r="F11" s="160" t="e">
        <f>'C завтраками| Bed and breakfast'!#REF!*0.85</f>
        <v>#REF!</v>
      </c>
      <c r="G11" s="160">
        <f>'C завтраками| Bed and breakfast'!B11*0.85</f>
        <v>13175</v>
      </c>
      <c r="H11" s="160">
        <f>'C завтраками| Bed and breakfast'!D11*0.85</f>
        <v>13175</v>
      </c>
      <c r="I11" s="160">
        <f>'C завтраками| Bed and breakfast'!E11*0.85</f>
        <v>17765</v>
      </c>
      <c r="J11" s="160">
        <f>'C завтраками| Bed and breakfast'!F11*0.85</f>
        <v>17765</v>
      </c>
      <c r="K11" s="160">
        <f>'C завтраками| Bed and breakfast'!G11*0.85</f>
        <v>14195</v>
      </c>
      <c r="L11" s="160">
        <f>'C завтраками| Bed and breakfast'!H11*0.85</f>
        <v>14195</v>
      </c>
      <c r="M11" s="160">
        <f>'C завтраками| Bed and breakfast'!I11*0.85</f>
        <v>12155</v>
      </c>
      <c r="N11" s="160">
        <f>'C завтраками| Bed and breakfast'!J11*0.85</f>
        <v>12155</v>
      </c>
      <c r="O11" s="160">
        <f>'C завтраками| Bed and breakfast'!K11*0.85</f>
        <v>13175</v>
      </c>
      <c r="P11" s="160">
        <f>'C завтраками| Bed and breakfast'!N11*0.85</f>
        <v>10540</v>
      </c>
      <c r="Q11" s="160">
        <f>'C завтраками| Bed and breakfast'!O11*0.85</f>
        <v>12155</v>
      </c>
      <c r="R11" s="160">
        <f>'C завтраками| Bed and breakfast'!P11*0.85</f>
        <v>12155</v>
      </c>
      <c r="S11" s="160">
        <f>'C завтраками| Bed and breakfast'!Q11*0.85</f>
        <v>13175</v>
      </c>
      <c r="T11" s="160">
        <f>'C завтраками| Bed and breakfast'!S11*0.85</f>
        <v>10540</v>
      </c>
      <c r="U11" s="160">
        <f>'C завтраками| Bed and breakfast'!T11*0.85</f>
        <v>10540</v>
      </c>
      <c r="V11" s="160">
        <f>'C завтраками| Bed and breakfast'!U11*0.85</f>
        <v>10965</v>
      </c>
      <c r="W11" s="160">
        <f>'C завтраками| Bed and breakfast'!V11*0.85</f>
        <v>13940</v>
      </c>
      <c r="X11" s="160">
        <f>'C завтраками| Bed and breakfast'!W11*0.85</f>
        <v>12155</v>
      </c>
      <c r="Y11" s="160">
        <f>'C завтраками| Bed and breakfast'!X11*0.85</f>
        <v>12750</v>
      </c>
      <c r="Z11" s="160">
        <f>'C завтраками| Bed and breakfast'!Y11*0.85</f>
        <v>15980</v>
      </c>
      <c r="AA11" s="160">
        <f>'C завтраками| Bed and breakfast'!Z11*0.85</f>
        <v>12750</v>
      </c>
      <c r="AB11" s="160">
        <f>'C завтраками| Bed and breakfast'!AA11*0.85</f>
        <v>12750</v>
      </c>
      <c r="AC11" s="160">
        <f>'C завтраками| Bed and breakfast'!AB11*0.85</f>
        <v>12750</v>
      </c>
      <c r="AD11" s="160">
        <f>'C завтраками| Bed and breakfast'!AC11*0.85</f>
        <v>14960</v>
      </c>
      <c r="AE11" s="160">
        <f>'C завтраками| Bed and breakfast'!AD11*0.85</f>
        <v>13940</v>
      </c>
      <c r="AF11" s="160">
        <f>'C завтраками| Bed and breakfast'!AE11*0.85</f>
        <v>14960</v>
      </c>
      <c r="AG11" s="160">
        <f>'C завтраками| Bed and breakfast'!AF11*0.85</f>
        <v>13940</v>
      </c>
      <c r="AH11" s="160">
        <f>'C завтраками| Bed and breakfast'!AG11*0.85</f>
        <v>13940</v>
      </c>
      <c r="AI11" s="160">
        <f>'C завтраками| Bed and breakfast'!AH11*0.85</f>
        <v>12750</v>
      </c>
      <c r="AJ11" s="160">
        <f>'C завтраками| Bed and breakfast'!AI11*0.85</f>
        <v>13940</v>
      </c>
      <c r="AK11" s="160">
        <f>'C завтраками| Bed and breakfast'!AJ11*0.85</f>
        <v>14960</v>
      </c>
      <c r="AL11" s="160">
        <f>'C завтраками| Bed and breakfast'!AK11*0.85</f>
        <v>13940</v>
      </c>
      <c r="AM11" s="160">
        <f>'C завтраками| Bed and breakfast'!AL11*0.85</f>
        <v>14960</v>
      </c>
      <c r="AN11" s="160">
        <f>'C завтраками| Bed and breakfast'!AM11*0.85</f>
        <v>13940</v>
      </c>
      <c r="AO11" s="160">
        <f>'C завтраками| Bed and breakfast'!AN11*0.85</f>
        <v>14960</v>
      </c>
      <c r="AP11" s="160">
        <f>'C завтраками| Bed and breakfast'!AO11*0.85</f>
        <v>14960</v>
      </c>
      <c r="AQ11" s="160">
        <f>'C завтраками| Bed and breakfast'!AP11*0.85</f>
        <v>14960</v>
      </c>
      <c r="AR11" s="160">
        <f>'C завтраками| Bed and breakfast'!AQ11*0.85</f>
        <v>13940</v>
      </c>
      <c r="AS11" s="160">
        <f>'C завтраками| Bed and breakfast'!AR11*0.85</f>
        <v>14960</v>
      </c>
      <c r="AT11" s="160">
        <f>'C завтраками| Bed and breakfast'!AS11*0.85</f>
        <v>13940</v>
      </c>
      <c r="AU11" s="160">
        <f>'C завтраками| Bed and breakfast'!AT11*0.85</f>
        <v>14960</v>
      </c>
      <c r="AV11" s="160">
        <f>'C завтраками| Bed and breakfast'!AU11*0.85</f>
        <v>13940</v>
      </c>
      <c r="AW11" s="160">
        <f>'C завтраками| Bed and breakfast'!AV11*0.85</f>
        <v>14960</v>
      </c>
      <c r="AX11" s="160">
        <f>'C завтраками| Bed and breakfast'!AW11*0.85</f>
        <v>13940</v>
      </c>
      <c r="AY11" s="160">
        <f>'C завтраками| Bed and breakfast'!AX11*0.85</f>
        <v>14960</v>
      </c>
      <c r="AZ11" s="160">
        <f>'C завтраками| Bed and breakfast'!AY11*0.85</f>
        <v>13940</v>
      </c>
      <c r="BA11" s="160">
        <f>'C завтраками| Bed and breakfast'!AZ11*0.85</f>
        <v>14960</v>
      </c>
      <c r="BB11" s="160">
        <f>'C завтраками| Bed and breakfast'!BA11*0.85</f>
        <v>13940</v>
      </c>
    </row>
    <row r="12" spans="1:54" ht="10.7" customHeight="1" x14ac:dyDescent="0.2">
      <c r="A12" s="17"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row>
    <row r="13" spans="1:54" ht="10.7" customHeight="1" x14ac:dyDescent="0.2">
      <c r="A13" s="19">
        <v>1</v>
      </c>
      <c r="B13" s="160" t="e">
        <f>'C завтраками| Bed and breakfast'!#REF!*0.85</f>
        <v>#REF!</v>
      </c>
      <c r="C13" s="160" t="e">
        <f>'C завтраками| Bed and breakfast'!#REF!*0.85</f>
        <v>#REF!</v>
      </c>
      <c r="D13" s="160" t="e">
        <f>'C завтраками| Bed and breakfast'!#REF!*0.85</f>
        <v>#REF!</v>
      </c>
      <c r="E13" s="160" t="e">
        <f>'C завтраками| Bed and breakfast'!#REF!*0.85</f>
        <v>#REF!</v>
      </c>
      <c r="F13" s="160" t="e">
        <f>'C завтраками| Bed and breakfast'!#REF!*0.85</f>
        <v>#REF!</v>
      </c>
      <c r="G13" s="160">
        <f>'C завтраками| Bed and breakfast'!B13*0.85</f>
        <v>12495</v>
      </c>
      <c r="H13" s="160">
        <f>'C завтраками| Bed and breakfast'!D13*0.85</f>
        <v>12495</v>
      </c>
      <c r="I13" s="160">
        <f>'C завтраками| Bed and breakfast'!E13*0.85</f>
        <v>17085</v>
      </c>
      <c r="J13" s="160">
        <f>'C завтраками| Bed and breakfast'!F13*0.85</f>
        <v>17085</v>
      </c>
      <c r="K13" s="160">
        <f>'C завтраками| Bed and breakfast'!G13*0.85</f>
        <v>13515</v>
      </c>
      <c r="L13" s="160">
        <f>'C завтраками| Bed and breakfast'!H13*0.85</f>
        <v>13515</v>
      </c>
      <c r="M13" s="160">
        <f>'C завтраками| Bed and breakfast'!I13*0.85</f>
        <v>11475</v>
      </c>
      <c r="N13" s="160">
        <f>'C завтраками| Bed and breakfast'!J13*0.85</f>
        <v>11475</v>
      </c>
      <c r="O13" s="160">
        <f>'C завтраками| Bed and breakfast'!K13*0.85</f>
        <v>12495</v>
      </c>
      <c r="P13" s="160">
        <f>'C завтраками| Bed and breakfast'!N13*0.85</f>
        <v>9860</v>
      </c>
      <c r="Q13" s="160">
        <f>'C завтраками| Bed and breakfast'!O13*0.85</f>
        <v>11475</v>
      </c>
      <c r="R13" s="160">
        <f>'C завтраками| Bed and breakfast'!P13*0.85</f>
        <v>11475</v>
      </c>
      <c r="S13" s="160">
        <f>'C завтраками| Bed and breakfast'!Q13*0.85</f>
        <v>12495</v>
      </c>
      <c r="T13" s="160">
        <f>'C завтраками| Bed and breakfast'!S13*0.85</f>
        <v>9860</v>
      </c>
      <c r="U13" s="160">
        <f>'C завтраками| Bed and breakfast'!T13*0.85</f>
        <v>9860</v>
      </c>
      <c r="V13" s="160">
        <f>'C завтраками| Bed and breakfast'!U13*0.85</f>
        <v>10285</v>
      </c>
      <c r="W13" s="160">
        <f>'C завтраками| Bed and breakfast'!V13*0.85</f>
        <v>13260</v>
      </c>
      <c r="X13" s="160">
        <f>'C завтраками| Bed and breakfast'!W13*0.85</f>
        <v>11475</v>
      </c>
      <c r="Y13" s="160">
        <f>'C завтраками| Bed and breakfast'!X13*0.85</f>
        <v>12070</v>
      </c>
      <c r="Z13" s="160">
        <f>'C завтраками| Bed and breakfast'!Y13*0.85</f>
        <v>15300</v>
      </c>
      <c r="AA13" s="160">
        <f>'C завтраками| Bed and breakfast'!Z13*0.85</f>
        <v>12070</v>
      </c>
      <c r="AB13" s="160">
        <f>'C завтраками| Bed and breakfast'!AA13*0.85</f>
        <v>12070</v>
      </c>
      <c r="AC13" s="160">
        <f>'C завтраками| Bed and breakfast'!AB13*0.85</f>
        <v>12070</v>
      </c>
      <c r="AD13" s="160">
        <f>'C завтраками| Bed and breakfast'!AC13*0.85</f>
        <v>14280</v>
      </c>
      <c r="AE13" s="160">
        <f>'C завтраками| Bed and breakfast'!AD13*0.85</f>
        <v>13260</v>
      </c>
      <c r="AF13" s="160">
        <f>'C завтраками| Bed and breakfast'!AE13*0.85</f>
        <v>14280</v>
      </c>
      <c r="AG13" s="160">
        <f>'C завтраками| Bed and breakfast'!AF13*0.85</f>
        <v>13260</v>
      </c>
      <c r="AH13" s="160">
        <f>'C завтраками| Bed and breakfast'!AG13*0.85</f>
        <v>13260</v>
      </c>
      <c r="AI13" s="160">
        <f>'C завтраками| Bed and breakfast'!AH13*0.85</f>
        <v>12070</v>
      </c>
      <c r="AJ13" s="160">
        <f>'C завтраками| Bed and breakfast'!AI13*0.85</f>
        <v>13260</v>
      </c>
      <c r="AK13" s="160">
        <f>'C завтраками| Bed and breakfast'!AJ13*0.85</f>
        <v>14280</v>
      </c>
      <c r="AL13" s="160">
        <f>'C завтраками| Bed and breakfast'!AK13*0.85</f>
        <v>13260</v>
      </c>
      <c r="AM13" s="160">
        <f>'C завтраками| Bed and breakfast'!AL13*0.85</f>
        <v>14280</v>
      </c>
      <c r="AN13" s="160">
        <f>'C завтраками| Bed and breakfast'!AM13*0.85</f>
        <v>13260</v>
      </c>
      <c r="AO13" s="160">
        <f>'C завтраками| Bed and breakfast'!AN13*0.85</f>
        <v>14280</v>
      </c>
      <c r="AP13" s="160">
        <f>'C завтраками| Bed and breakfast'!AO13*0.85</f>
        <v>14280</v>
      </c>
      <c r="AQ13" s="160">
        <f>'C завтраками| Bed and breakfast'!AP13*0.85</f>
        <v>14280</v>
      </c>
      <c r="AR13" s="160">
        <f>'C завтраками| Bed and breakfast'!AQ13*0.85</f>
        <v>13260</v>
      </c>
      <c r="AS13" s="160">
        <f>'C завтраками| Bed and breakfast'!AR13*0.85</f>
        <v>14280</v>
      </c>
      <c r="AT13" s="160">
        <f>'C завтраками| Bed and breakfast'!AS13*0.85</f>
        <v>13260</v>
      </c>
      <c r="AU13" s="160">
        <f>'C завтраками| Bed and breakfast'!AT13*0.85</f>
        <v>14280</v>
      </c>
      <c r="AV13" s="160">
        <f>'C завтраками| Bed and breakfast'!AU13*0.85</f>
        <v>13260</v>
      </c>
      <c r="AW13" s="160">
        <f>'C завтраками| Bed and breakfast'!AV13*0.85</f>
        <v>14280</v>
      </c>
      <c r="AX13" s="160">
        <f>'C завтраками| Bed and breakfast'!AW13*0.85</f>
        <v>13260</v>
      </c>
      <c r="AY13" s="160">
        <f>'C завтраками| Bed and breakfast'!AX13*0.85</f>
        <v>14280</v>
      </c>
      <c r="AZ13" s="160">
        <f>'C завтраками| Bed and breakfast'!AY13*0.85</f>
        <v>13260</v>
      </c>
      <c r="BA13" s="160">
        <f>'C завтраками| Bed and breakfast'!AZ13*0.85</f>
        <v>14280</v>
      </c>
      <c r="BB13" s="160">
        <f>'C завтраками| Bed and breakfast'!BA13*0.85</f>
        <v>13260</v>
      </c>
    </row>
    <row r="14" spans="1:54" ht="10.7" customHeight="1" x14ac:dyDescent="0.2">
      <c r="A14" s="19">
        <v>2</v>
      </c>
      <c r="B14" s="160" t="e">
        <f>'C завтраками| Bed and breakfast'!#REF!*0.85</f>
        <v>#REF!</v>
      </c>
      <c r="C14" s="160" t="e">
        <f>'C завтраками| Bed and breakfast'!#REF!*0.85</f>
        <v>#REF!</v>
      </c>
      <c r="D14" s="160" t="e">
        <f>'C завтраками| Bed and breakfast'!#REF!*0.85</f>
        <v>#REF!</v>
      </c>
      <c r="E14" s="160" t="e">
        <f>'C завтраками| Bed and breakfast'!#REF!*0.85</f>
        <v>#REF!</v>
      </c>
      <c r="F14" s="160" t="e">
        <f>'C завтраками| Bed and breakfast'!#REF!*0.85</f>
        <v>#REF!</v>
      </c>
      <c r="G14" s="160">
        <f>'C завтраками| Bed and breakfast'!B14*0.85</f>
        <v>14025</v>
      </c>
      <c r="H14" s="160">
        <f>'C завтраками| Bed and breakfast'!D14*0.85</f>
        <v>14025</v>
      </c>
      <c r="I14" s="160">
        <f>'C завтраками| Bed and breakfast'!E14*0.85</f>
        <v>18615</v>
      </c>
      <c r="J14" s="160">
        <f>'C завтраками| Bed and breakfast'!F14*0.85</f>
        <v>18615</v>
      </c>
      <c r="K14" s="160">
        <f>'C завтраками| Bed and breakfast'!G14*0.85</f>
        <v>15045</v>
      </c>
      <c r="L14" s="160">
        <f>'C завтраками| Bed and breakfast'!H14*0.85</f>
        <v>15045</v>
      </c>
      <c r="M14" s="160">
        <f>'C завтраками| Bed and breakfast'!I14*0.85</f>
        <v>13005</v>
      </c>
      <c r="N14" s="160">
        <f>'C завтраками| Bed and breakfast'!J14*0.85</f>
        <v>13005</v>
      </c>
      <c r="O14" s="160">
        <f>'C завтраками| Bed and breakfast'!K14*0.85</f>
        <v>14025</v>
      </c>
      <c r="P14" s="160">
        <f>'C завтраками| Bed and breakfast'!N14*0.85</f>
        <v>11390</v>
      </c>
      <c r="Q14" s="160">
        <f>'C завтраками| Bed and breakfast'!O14*0.85</f>
        <v>13005</v>
      </c>
      <c r="R14" s="160">
        <f>'C завтраками| Bed and breakfast'!P14*0.85</f>
        <v>13005</v>
      </c>
      <c r="S14" s="160">
        <f>'C завтраками| Bed and breakfast'!Q14*0.85</f>
        <v>14025</v>
      </c>
      <c r="T14" s="160">
        <f>'C завтраками| Bed and breakfast'!S14*0.85</f>
        <v>11390</v>
      </c>
      <c r="U14" s="160">
        <f>'C завтраками| Bed and breakfast'!T14*0.85</f>
        <v>11390</v>
      </c>
      <c r="V14" s="160">
        <f>'C завтраками| Bed and breakfast'!U14*0.85</f>
        <v>11815</v>
      </c>
      <c r="W14" s="160">
        <f>'C завтраками| Bed and breakfast'!V14*0.85</f>
        <v>14790</v>
      </c>
      <c r="X14" s="160">
        <f>'C завтраками| Bed and breakfast'!W14*0.85</f>
        <v>13005</v>
      </c>
      <c r="Y14" s="160">
        <f>'C завтраками| Bed and breakfast'!X14*0.85</f>
        <v>13600</v>
      </c>
      <c r="Z14" s="160">
        <f>'C завтраками| Bed and breakfast'!Y14*0.85</f>
        <v>16830</v>
      </c>
      <c r="AA14" s="160">
        <f>'C завтраками| Bed and breakfast'!Z14*0.85</f>
        <v>13600</v>
      </c>
      <c r="AB14" s="160">
        <f>'C завтраками| Bed and breakfast'!AA14*0.85</f>
        <v>13600</v>
      </c>
      <c r="AC14" s="160">
        <f>'C завтраками| Bed and breakfast'!AB14*0.85</f>
        <v>13600</v>
      </c>
      <c r="AD14" s="160">
        <f>'C завтраками| Bed and breakfast'!AC14*0.85</f>
        <v>15810</v>
      </c>
      <c r="AE14" s="160">
        <f>'C завтраками| Bed and breakfast'!AD14*0.85</f>
        <v>14790</v>
      </c>
      <c r="AF14" s="160">
        <f>'C завтраками| Bed and breakfast'!AE14*0.85</f>
        <v>15810</v>
      </c>
      <c r="AG14" s="160">
        <f>'C завтраками| Bed and breakfast'!AF14*0.85</f>
        <v>14790</v>
      </c>
      <c r="AH14" s="160">
        <f>'C завтраками| Bed and breakfast'!AG14*0.85</f>
        <v>14790</v>
      </c>
      <c r="AI14" s="160">
        <f>'C завтраками| Bed and breakfast'!AH14*0.85</f>
        <v>13600</v>
      </c>
      <c r="AJ14" s="160">
        <f>'C завтраками| Bed and breakfast'!AI14*0.85</f>
        <v>14790</v>
      </c>
      <c r="AK14" s="160">
        <f>'C завтраками| Bed and breakfast'!AJ14*0.85</f>
        <v>15810</v>
      </c>
      <c r="AL14" s="160">
        <f>'C завтраками| Bed and breakfast'!AK14*0.85</f>
        <v>14790</v>
      </c>
      <c r="AM14" s="160">
        <f>'C завтраками| Bed and breakfast'!AL14*0.85</f>
        <v>15810</v>
      </c>
      <c r="AN14" s="160">
        <f>'C завтраками| Bed and breakfast'!AM14*0.85</f>
        <v>14790</v>
      </c>
      <c r="AO14" s="160">
        <f>'C завтраками| Bed and breakfast'!AN14*0.85</f>
        <v>15810</v>
      </c>
      <c r="AP14" s="160">
        <f>'C завтраками| Bed and breakfast'!AO14*0.85</f>
        <v>15810</v>
      </c>
      <c r="AQ14" s="160">
        <f>'C завтраками| Bed and breakfast'!AP14*0.85</f>
        <v>15810</v>
      </c>
      <c r="AR14" s="160">
        <f>'C завтраками| Bed and breakfast'!AQ14*0.85</f>
        <v>14790</v>
      </c>
      <c r="AS14" s="160">
        <f>'C завтраками| Bed and breakfast'!AR14*0.85</f>
        <v>15810</v>
      </c>
      <c r="AT14" s="160">
        <f>'C завтраками| Bed and breakfast'!AS14*0.85</f>
        <v>14790</v>
      </c>
      <c r="AU14" s="160">
        <f>'C завтраками| Bed and breakfast'!AT14*0.85</f>
        <v>15810</v>
      </c>
      <c r="AV14" s="160">
        <f>'C завтраками| Bed and breakfast'!AU14*0.85</f>
        <v>14790</v>
      </c>
      <c r="AW14" s="160">
        <f>'C завтраками| Bed and breakfast'!AV14*0.85</f>
        <v>15810</v>
      </c>
      <c r="AX14" s="160">
        <f>'C завтраками| Bed and breakfast'!AW14*0.85</f>
        <v>14790</v>
      </c>
      <c r="AY14" s="160">
        <f>'C завтраками| Bed and breakfast'!AX14*0.85</f>
        <v>15810</v>
      </c>
      <c r="AZ14" s="160">
        <f>'C завтраками| Bed and breakfast'!AY14*0.85</f>
        <v>14790</v>
      </c>
      <c r="BA14" s="160">
        <f>'C завтраками| Bed and breakfast'!AZ14*0.85</f>
        <v>15810</v>
      </c>
      <c r="BB14" s="160">
        <f>'C завтраками| Bed and breakfast'!BA14*0.85</f>
        <v>14790</v>
      </c>
    </row>
    <row r="15" spans="1:54" ht="10.7" customHeight="1" x14ac:dyDescent="0.2">
      <c r="A15" s="17" t="s">
        <v>4</v>
      </c>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row>
    <row r="16" spans="1:54" ht="10.7" customHeight="1" x14ac:dyDescent="0.2">
      <c r="A16" s="19">
        <v>1</v>
      </c>
      <c r="B16" s="160" t="e">
        <f>'C завтраками| Bed and breakfast'!#REF!*0.85</f>
        <v>#REF!</v>
      </c>
      <c r="C16" s="160" t="e">
        <f>'C завтраками| Bed and breakfast'!#REF!*0.85</f>
        <v>#REF!</v>
      </c>
      <c r="D16" s="160" t="e">
        <f>'C завтраками| Bed and breakfast'!#REF!*0.85</f>
        <v>#REF!</v>
      </c>
      <c r="E16" s="160" t="e">
        <f>'C завтраками| Bed and breakfast'!#REF!*0.85</f>
        <v>#REF!</v>
      </c>
      <c r="F16" s="160" t="e">
        <f>'C завтраками| Bed and breakfast'!#REF!*0.85</f>
        <v>#REF!</v>
      </c>
      <c r="G16" s="160">
        <f>'C завтраками| Bed and breakfast'!B16*0.85</f>
        <v>13345</v>
      </c>
      <c r="H16" s="160">
        <f>'C завтраками| Bed and breakfast'!D16*0.85</f>
        <v>13345</v>
      </c>
      <c r="I16" s="160">
        <f>'C завтраками| Bed and breakfast'!E16*0.85</f>
        <v>17935</v>
      </c>
      <c r="J16" s="160">
        <f>'C завтраками| Bed and breakfast'!F16*0.85</f>
        <v>17935</v>
      </c>
      <c r="K16" s="160">
        <f>'C завтраками| Bed and breakfast'!G16*0.85</f>
        <v>14365</v>
      </c>
      <c r="L16" s="160">
        <f>'C завтраками| Bed and breakfast'!H16*0.85</f>
        <v>14365</v>
      </c>
      <c r="M16" s="160">
        <f>'C завтраками| Bed and breakfast'!I16*0.85</f>
        <v>12325</v>
      </c>
      <c r="N16" s="160">
        <f>'C завтраками| Bed and breakfast'!J16*0.85</f>
        <v>12325</v>
      </c>
      <c r="O16" s="160">
        <f>'C завтраками| Bed and breakfast'!K16*0.85</f>
        <v>13345</v>
      </c>
      <c r="P16" s="160">
        <f>'C завтраками| Bed and breakfast'!N16*0.85</f>
        <v>10710</v>
      </c>
      <c r="Q16" s="160">
        <f>'C завтраками| Bed and breakfast'!O16*0.85</f>
        <v>12325</v>
      </c>
      <c r="R16" s="160">
        <f>'C завтраками| Bed and breakfast'!P16*0.85</f>
        <v>12325</v>
      </c>
      <c r="S16" s="160">
        <f>'C завтраками| Bed and breakfast'!Q16*0.85</f>
        <v>13345</v>
      </c>
      <c r="T16" s="160">
        <f>'C завтраками| Bed and breakfast'!S16*0.85</f>
        <v>10710</v>
      </c>
      <c r="U16" s="160">
        <f>'C завтраками| Bed and breakfast'!T16*0.85</f>
        <v>10710</v>
      </c>
      <c r="V16" s="160">
        <f>'C завтраками| Bed and breakfast'!U16*0.85</f>
        <v>11135</v>
      </c>
      <c r="W16" s="160">
        <f>'C завтраками| Bed and breakfast'!V16*0.85</f>
        <v>14110</v>
      </c>
      <c r="X16" s="160">
        <f>'C завтраками| Bed and breakfast'!W16*0.85</f>
        <v>12325</v>
      </c>
      <c r="Y16" s="160">
        <f>'C завтраками| Bed and breakfast'!X16*0.85</f>
        <v>12920</v>
      </c>
      <c r="Z16" s="160">
        <f>'C завтраками| Bed and breakfast'!Y16*0.85</f>
        <v>16150</v>
      </c>
      <c r="AA16" s="160">
        <f>'C завтраками| Bed and breakfast'!Z16*0.85</f>
        <v>12920</v>
      </c>
      <c r="AB16" s="160">
        <f>'C завтраками| Bed and breakfast'!AA16*0.85</f>
        <v>12920</v>
      </c>
      <c r="AC16" s="160">
        <f>'C завтраками| Bed and breakfast'!AB16*0.85</f>
        <v>12920</v>
      </c>
      <c r="AD16" s="160">
        <f>'C завтраками| Bed and breakfast'!AC16*0.85</f>
        <v>15130</v>
      </c>
      <c r="AE16" s="160">
        <f>'C завтраками| Bed and breakfast'!AD16*0.85</f>
        <v>14110</v>
      </c>
      <c r="AF16" s="160">
        <f>'C завтраками| Bed and breakfast'!AE16*0.85</f>
        <v>15130</v>
      </c>
      <c r="AG16" s="160">
        <f>'C завтраками| Bed and breakfast'!AF16*0.85</f>
        <v>14110</v>
      </c>
      <c r="AH16" s="160">
        <f>'C завтраками| Bed and breakfast'!AG16*0.85</f>
        <v>14110</v>
      </c>
      <c r="AI16" s="160">
        <f>'C завтраками| Bed and breakfast'!AH16*0.85</f>
        <v>12920</v>
      </c>
      <c r="AJ16" s="160">
        <f>'C завтраками| Bed and breakfast'!AI16*0.85</f>
        <v>14110</v>
      </c>
      <c r="AK16" s="160">
        <f>'C завтраками| Bed and breakfast'!AJ16*0.85</f>
        <v>15130</v>
      </c>
      <c r="AL16" s="160">
        <f>'C завтраками| Bed and breakfast'!AK16*0.85</f>
        <v>14110</v>
      </c>
      <c r="AM16" s="160">
        <f>'C завтраками| Bed and breakfast'!AL16*0.85</f>
        <v>15130</v>
      </c>
      <c r="AN16" s="160">
        <f>'C завтраками| Bed and breakfast'!AM16*0.85</f>
        <v>14110</v>
      </c>
      <c r="AO16" s="160">
        <f>'C завтраками| Bed and breakfast'!AN16*0.85</f>
        <v>15130</v>
      </c>
      <c r="AP16" s="160">
        <f>'C завтраками| Bed and breakfast'!AO16*0.85</f>
        <v>15130</v>
      </c>
      <c r="AQ16" s="160">
        <f>'C завтраками| Bed and breakfast'!AP16*0.85</f>
        <v>15130</v>
      </c>
      <c r="AR16" s="160">
        <f>'C завтраками| Bed and breakfast'!AQ16*0.85</f>
        <v>14110</v>
      </c>
      <c r="AS16" s="160">
        <f>'C завтраками| Bed and breakfast'!AR16*0.85</f>
        <v>15130</v>
      </c>
      <c r="AT16" s="160">
        <f>'C завтраками| Bed and breakfast'!AS16*0.85</f>
        <v>14110</v>
      </c>
      <c r="AU16" s="160">
        <f>'C завтраками| Bed and breakfast'!AT16*0.85</f>
        <v>15130</v>
      </c>
      <c r="AV16" s="160">
        <f>'C завтраками| Bed and breakfast'!AU16*0.85</f>
        <v>14110</v>
      </c>
      <c r="AW16" s="160">
        <f>'C завтраками| Bed and breakfast'!AV16*0.85</f>
        <v>15130</v>
      </c>
      <c r="AX16" s="160">
        <f>'C завтраками| Bed and breakfast'!AW16*0.85</f>
        <v>14110</v>
      </c>
      <c r="AY16" s="160">
        <f>'C завтраками| Bed and breakfast'!AX16*0.85</f>
        <v>15130</v>
      </c>
      <c r="AZ16" s="160">
        <f>'C завтраками| Bed and breakfast'!AY16*0.85</f>
        <v>14110</v>
      </c>
      <c r="BA16" s="160">
        <f>'C завтраками| Bed and breakfast'!AZ16*0.85</f>
        <v>15130</v>
      </c>
      <c r="BB16" s="160">
        <f>'C завтраками| Bed and breakfast'!BA16*0.85</f>
        <v>14110</v>
      </c>
    </row>
    <row r="17" spans="1:54" ht="10.7" customHeight="1" x14ac:dyDescent="0.2">
      <c r="A17" s="19">
        <v>2</v>
      </c>
      <c r="B17" s="160" t="e">
        <f>'C завтраками| Bed and breakfast'!#REF!*0.85</f>
        <v>#REF!</v>
      </c>
      <c r="C17" s="160" t="e">
        <f>'C завтраками| Bed and breakfast'!#REF!*0.85</f>
        <v>#REF!</v>
      </c>
      <c r="D17" s="160" t="e">
        <f>'C завтраками| Bed and breakfast'!#REF!*0.85</f>
        <v>#REF!</v>
      </c>
      <c r="E17" s="160" t="e">
        <f>'C завтраками| Bed and breakfast'!#REF!*0.85</f>
        <v>#REF!</v>
      </c>
      <c r="F17" s="160" t="e">
        <f>'C завтраками| Bed and breakfast'!#REF!*0.85</f>
        <v>#REF!</v>
      </c>
      <c r="G17" s="160">
        <f>'C завтраками| Bed and breakfast'!B17*0.85</f>
        <v>14875</v>
      </c>
      <c r="H17" s="160">
        <f>'C завтраками| Bed and breakfast'!D17*0.85</f>
        <v>14875</v>
      </c>
      <c r="I17" s="160">
        <f>'C завтраками| Bed and breakfast'!E17*0.85</f>
        <v>19465</v>
      </c>
      <c r="J17" s="160">
        <f>'C завтраками| Bed and breakfast'!F17*0.85</f>
        <v>19465</v>
      </c>
      <c r="K17" s="160">
        <f>'C завтраками| Bed and breakfast'!G17*0.85</f>
        <v>15895</v>
      </c>
      <c r="L17" s="160">
        <f>'C завтраками| Bed and breakfast'!H17*0.85</f>
        <v>15895</v>
      </c>
      <c r="M17" s="160">
        <f>'C завтраками| Bed and breakfast'!I17*0.85</f>
        <v>13855</v>
      </c>
      <c r="N17" s="160">
        <f>'C завтраками| Bed and breakfast'!J17*0.85</f>
        <v>13855</v>
      </c>
      <c r="O17" s="160">
        <f>'C завтраками| Bed and breakfast'!K17*0.85</f>
        <v>14875</v>
      </c>
      <c r="P17" s="160">
        <f>'C завтраками| Bed and breakfast'!N17*0.85</f>
        <v>12240</v>
      </c>
      <c r="Q17" s="160">
        <f>'C завтраками| Bed and breakfast'!O17*0.85</f>
        <v>13855</v>
      </c>
      <c r="R17" s="160">
        <f>'C завтраками| Bed and breakfast'!P17*0.85</f>
        <v>13855</v>
      </c>
      <c r="S17" s="160">
        <f>'C завтраками| Bed and breakfast'!Q17*0.85</f>
        <v>14875</v>
      </c>
      <c r="T17" s="160">
        <f>'C завтраками| Bed and breakfast'!S17*0.85</f>
        <v>12240</v>
      </c>
      <c r="U17" s="160">
        <f>'C завтраками| Bed and breakfast'!T17*0.85</f>
        <v>12240</v>
      </c>
      <c r="V17" s="160">
        <f>'C завтраками| Bed and breakfast'!U17*0.85</f>
        <v>12665</v>
      </c>
      <c r="W17" s="160">
        <f>'C завтраками| Bed and breakfast'!V17*0.85</f>
        <v>15640</v>
      </c>
      <c r="X17" s="160">
        <f>'C завтраками| Bed and breakfast'!W17*0.85</f>
        <v>13855</v>
      </c>
      <c r="Y17" s="160">
        <f>'C завтраками| Bed and breakfast'!X17*0.85</f>
        <v>14450</v>
      </c>
      <c r="Z17" s="160">
        <f>'C завтраками| Bed and breakfast'!Y17*0.85</f>
        <v>17680</v>
      </c>
      <c r="AA17" s="160">
        <f>'C завтраками| Bed and breakfast'!Z17*0.85</f>
        <v>14450</v>
      </c>
      <c r="AB17" s="160">
        <f>'C завтраками| Bed and breakfast'!AA17*0.85</f>
        <v>14450</v>
      </c>
      <c r="AC17" s="160">
        <f>'C завтраками| Bed and breakfast'!AB17*0.85</f>
        <v>14450</v>
      </c>
      <c r="AD17" s="160">
        <f>'C завтраками| Bed and breakfast'!AC17*0.85</f>
        <v>16660</v>
      </c>
      <c r="AE17" s="160">
        <f>'C завтраками| Bed and breakfast'!AD17*0.85</f>
        <v>15640</v>
      </c>
      <c r="AF17" s="160">
        <f>'C завтраками| Bed and breakfast'!AE17*0.85</f>
        <v>16660</v>
      </c>
      <c r="AG17" s="160">
        <f>'C завтраками| Bed and breakfast'!AF17*0.85</f>
        <v>15640</v>
      </c>
      <c r="AH17" s="160">
        <f>'C завтраками| Bed and breakfast'!AG17*0.85</f>
        <v>15640</v>
      </c>
      <c r="AI17" s="160">
        <f>'C завтраками| Bed and breakfast'!AH17*0.85</f>
        <v>14450</v>
      </c>
      <c r="AJ17" s="160">
        <f>'C завтраками| Bed and breakfast'!AI17*0.85</f>
        <v>15640</v>
      </c>
      <c r="AK17" s="160">
        <f>'C завтраками| Bed and breakfast'!AJ17*0.85</f>
        <v>16660</v>
      </c>
      <c r="AL17" s="160">
        <f>'C завтраками| Bed and breakfast'!AK17*0.85</f>
        <v>15640</v>
      </c>
      <c r="AM17" s="160">
        <f>'C завтраками| Bed and breakfast'!AL17*0.85</f>
        <v>16660</v>
      </c>
      <c r="AN17" s="160">
        <f>'C завтраками| Bed and breakfast'!AM17*0.85</f>
        <v>15640</v>
      </c>
      <c r="AO17" s="160">
        <f>'C завтраками| Bed and breakfast'!AN17*0.85</f>
        <v>16660</v>
      </c>
      <c r="AP17" s="160">
        <f>'C завтраками| Bed and breakfast'!AO17*0.85</f>
        <v>16660</v>
      </c>
      <c r="AQ17" s="160">
        <f>'C завтраками| Bed and breakfast'!AP17*0.85</f>
        <v>16660</v>
      </c>
      <c r="AR17" s="160">
        <f>'C завтраками| Bed and breakfast'!AQ17*0.85</f>
        <v>15640</v>
      </c>
      <c r="AS17" s="160">
        <f>'C завтраками| Bed and breakfast'!AR17*0.85</f>
        <v>16660</v>
      </c>
      <c r="AT17" s="160">
        <f>'C завтраками| Bed and breakfast'!AS17*0.85</f>
        <v>15640</v>
      </c>
      <c r="AU17" s="160">
        <f>'C завтраками| Bed and breakfast'!AT17*0.85</f>
        <v>16660</v>
      </c>
      <c r="AV17" s="160">
        <f>'C завтраками| Bed and breakfast'!AU17*0.85</f>
        <v>15640</v>
      </c>
      <c r="AW17" s="160">
        <f>'C завтраками| Bed and breakfast'!AV17*0.85</f>
        <v>16660</v>
      </c>
      <c r="AX17" s="160">
        <f>'C завтраками| Bed and breakfast'!AW17*0.85</f>
        <v>15640</v>
      </c>
      <c r="AY17" s="160">
        <f>'C завтраками| Bed and breakfast'!AX17*0.85</f>
        <v>16660</v>
      </c>
      <c r="AZ17" s="160">
        <f>'C завтраками| Bed and breakfast'!AY17*0.85</f>
        <v>15640</v>
      </c>
      <c r="BA17" s="160">
        <f>'C завтраками| Bed and breakfast'!AZ17*0.85</f>
        <v>16660</v>
      </c>
      <c r="BB17" s="160">
        <f>'C завтраками| Bed and breakfast'!BA17*0.85</f>
        <v>15640</v>
      </c>
    </row>
    <row r="18" spans="1:54" ht="10.7" customHeight="1" x14ac:dyDescent="0.2">
      <c r="A18" s="17" t="s">
        <v>152</v>
      </c>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row>
    <row r="19" spans="1:54" ht="10.7" customHeight="1" x14ac:dyDescent="0.2">
      <c r="A19" s="19">
        <v>1</v>
      </c>
      <c r="B19" s="160" t="e">
        <f>'C завтраками| Bed and breakfast'!#REF!*0.85</f>
        <v>#REF!</v>
      </c>
      <c r="C19" s="160" t="e">
        <f>'C завтраками| Bed and breakfast'!#REF!*0.85</f>
        <v>#REF!</v>
      </c>
      <c r="D19" s="160" t="e">
        <f>'C завтраками| Bed and breakfast'!#REF!*0.85</f>
        <v>#REF!</v>
      </c>
      <c r="E19" s="160" t="e">
        <f>'C завтраками| Bed and breakfast'!#REF!*0.85</f>
        <v>#REF!</v>
      </c>
      <c r="F19" s="160" t="e">
        <f>'C завтраками| Bed and breakfast'!#REF!*0.85</f>
        <v>#REF!</v>
      </c>
      <c r="G19" s="160">
        <f>'C завтраками| Bed and breakfast'!B19*0.85</f>
        <v>14195</v>
      </c>
      <c r="H19" s="160">
        <f>'C завтраками| Bed and breakfast'!D19*0.85</f>
        <v>14195</v>
      </c>
      <c r="I19" s="160">
        <f>'C завтраками| Bed and breakfast'!E19*0.85</f>
        <v>18785</v>
      </c>
      <c r="J19" s="160">
        <f>'C завтраками| Bed and breakfast'!F19*0.85</f>
        <v>18785</v>
      </c>
      <c r="K19" s="160">
        <f>'C завтраками| Bed and breakfast'!G19*0.85</f>
        <v>15215</v>
      </c>
      <c r="L19" s="160">
        <f>'C завтраками| Bed and breakfast'!H19*0.85</f>
        <v>15215</v>
      </c>
      <c r="M19" s="160">
        <f>'C завтраками| Bed and breakfast'!I19*0.85</f>
        <v>13175</v>
      </c>
      <c r="N19" s="160">
        <f>'C завтраками| Bed and breakfast'!J19*0.85</f>
        <v>13175</v>
      </c>
      <c r="O19" s="160">
        <f>'C завтраками| Bed and breakfast'!K19*0.85</f>
        <v>14195</v>
      </c>
      <c r="P19" s="160">
        <f>'C завтраками| Bed and breakfast'!N19*0.85</f>
        <v>11560</v>
      </c>
      <c r="Q19" s="160">
        <f>'C завтраками| Bed and breakfast'!O19*0.85</f>
        <v>13175</v>
      </c>
      <c r="R19" s="160">
        <f>'C завтраками| Bed and breakfast'!P19*0.85</f>
        <v>13175</v>
      </c>
      <c r="S19" s="160">
        <f>'C завтраками| Bed and breakfast'!Q19*0.85</f>
        <v>14195</v>
      </c>
      <c r="T19" s="160">
        <f>'C завтраками| Bed and breakfast'!S19*0.85</f>
        <v>11560</v>
      </c>
      <c r="U19" s="160">
        <f>'C завтраками| Bed and breakfast'!T19*0.85</f>
        <v>11560</v>
      </c>
      <c r="V19" s="160">
        <f>'C завтраками| Bed and breakfast'!U19*0.85</f>
        <v>11985</v>
      </c>
      <c r="W19" s="160">
        <f>'C завтраками| Bed and breakfast'!V19*0.85</f>
        <v>14960</v>
      </c>
      <c r="X19" s="160">
        <f>'C завтраками| Bed and breakfast'!W19*0.85</f>
        <v>13175</v>
      </c>
      <c r="Y19" s="160">
        <f>'C завтраками| Bed and breakfast'!X19*0.85</f>
        <v>13770</v>
      </c>
      <c r="Z19" s="160">
        <f>'C завтраками| Bed and breakfast'!Y19*0.85</f>
        <v>17000</v>
      </c>
      <c r="AA19" s="160">
        <f>'C завтраками| Bed and breakfast'!Z19*0.85</f>
        <v>13770</v>
      </c>
      <c r="AB19" s="160">
        <f>'C завтраками| Bed and breakfast'!AA19*0.85</f>
        <v>13770</v>
      </c>
      <c r="AC19" s="160">
        <f>'C завтраками| Bed and breakfast'!AB19*0.85</f>
        <v>13770</v>
      </c>
      <c r="AD19" s="160">
        <f>'C завтраками| Bed and breakfast'!AC19*0.85</f>
        <v>15980</v>
      </c>
      <c r="AE19" s="160">
        <f>'C завтраками| Bed and breakfast'!AD19*0.85</f>
        <v>14960</v>
      </c>
      <c r="AF19" s="160">
        <f>'C завтраками| Bed and breakfast'!AE19*0.85</f>
        <v>15980</v>
      </c>
      <c r="AG19" s="160">
        <f>'C завтраками| Bed and breakfast'!AF19*0.85</f>
        <v>14960</v>
      </c>
      <c r="AH19" s="160">
        <f>'C завтраками| Bed and breakfast'!AG19*0.85</f>
        <v>14960</v>
      </c>
      <c r="AI19" s="160">
        <f>'C завтраками| Bed and breakfast'!AH19*0.85</f>
        <v>13770</v>
      </c>
      <c r="AJ19" s="160">
        <f>'C завтраками| Bed and breakfast'!AI19*0.85</f>
        <v>14960</v>
      </c>
      <c r="AK19" s="160">
        <f>'C завтраками| Bed and breakfast'!AJ19*0.85</f>
        <v>15980</v>
      </c>
      <c r="AL19" s="160">
        <f>'C завтраками| Bed and breakfast'!AK19*0.85</f>
        <v>14960</v>
      </c>
      <c r="AM19" s="160">
        <f>'C завтраками| Bed and breakfast'!AL19*0.85</f>
        <v>15980</v>
      </c>
      <c r="AN19" s="160">
        <f>'C завтраками| Bed and breakfast'!AM19*0.85</f>
        <v>14960</v>
      </c>
      <c r="AO19" s="160">
        <f>'C завтраками| Bed and breakfast'!AN19*0.85</f>
        <v>15980</v>
      </c>
      <c r="AP19" s="160">
        <f>'C завтраками| Bed and breakfast'!AO19*0.85</f>
        <v>15980</v>
      </c>
      <c r="AQ19" s="160">
        <f>'C завтраками| Bed and breakfast'!AP19*0.85</f>
        <v>15980</v>
      </c>
      <c r="AR19" s="160">
        <f>'C завтраками| Bed and breakfast'!AQ19*0.85</f>
        <v>14960</v>
      </c>
      <c r="AS19" s="160">
        <f>'C завтраками| Bed and breakfast'!AR19*0.85</f>
        <v>15980</v>
      </c>
      <c r="AT19" s="160">
        <f>'C завтраками| Bed and breakfast'!AS19*0.85</f>
        <v>14960</v>
      </c>
      <c r="AU19" s="160">
        <f>'C завтраками| Bed and breakfast'!AT19*0.85</f>
        <v>15980</v>
      </c>
      <c r="AV19" s="160">
        <f>'C завтраками| Bed and breakfast'!AU19*0.85</f>
        <v>14960</v>
      </c>
      <c r="AW19" s="160">
        <f>'C завтраками| Bed and breakfast'!AV19*0.85</f>
        <v>15980</v>
      </c>
      <c r="AX19" s="160">
        <f>'C завтраками| Bed and breakfast'!AW19*0.85</f>
        <v>14960</v>
      </c>
      <c r="AY19" s="160">
        <f>'C завтраками| Bed and breakfast'!AX19*0.85</f>
        <v>15980</v>
      </c>
      <c r="AZ19" s="160">
        <f>'C завтраками| Bed and breakfast'!AY19*0.85</f>
        <v>14960</v>
      </c>
      <c r="BA19" s="160">
        <f>'C завтраками| Bed and breakfast'!AZ19*0.85</f>
        <v>15980</v>
      </c>
      <c r="BB19" s="160">
        <f>'C завтраками| Bed and breakfast'!BA19*0.85</f>
        <v>14960</v>
      </c>
    </row>
    <row r="20" spans="1:54" ht="10.7" customHeight="1" x14ac:dyDescent="0.2">
      <c r="A20" s="19">
        <v>2</v>
      </c>
      <c r="B20" s="160" t="e">
        <f>'C завтраками| Bed and breakfast'!#REF!*0.85</f>
        <v>#REF!</v>
      </c>
      <c r="C20" s="160" t="e">
        <f>'C завтраками| Bed and breakfast'!#REF!*0.85</f>
        <v>#REF!</v>
      </c>
      <c r="D20" s="160" t="e">
        <f>'C завтраками| Bed and breakfast'!#REF!*0.85</f>
        <v>#REF!</v>
      </c>
      <c r="E20" s="160" t="e">
        <f>'C завтраками| Bed and breakfast'!#REF!*0.85</f>
        <v>#REF!</v>
      </c>
      <c r="F20" s="160" t="e">
        <f>'C завтраками| Bed and breakfast'!#REF!*0.85</f>
        <v>#REF!</v>
      </c>
      <c r="G20" s="160">
        <f>'C завтраками| Bed and breakfast'!B20*0.85</f>
        <v>15725</v>
      </c>
      <c r="H20" s="160">
        <f>'C завтраками| Bed and breakfast'!D20*0.85</f>
        <v>15725</v>
      </c>
      <c r="I20" s="160">
        <f>'C завтраками| Bed and breakfast'!E20*0.85</f>
        <v>20315</v>
      </c>
      <c r="J20" s="160">
        <f>'C завтраками| Bed and breakfast'!F20*0.85</f>
        <v>20315</v>
      </c>
      <c r="K20" s="160">
        <f>'C завтраками| Bed and breakfast'!G20*0.85</f>
        <v>16745</v>
      </c>
      <c r="L20" s="160">
        <f>'C завтраками| Bed and breakfast'!H20*0.85</f>
        <v>16745</v>
      </c>
      <c r="M20" s="160">
        <f>'C завтраками| Bed and breakfast'!I20*0.85</f>
        <v>14705</v>
      </c>
      <c r="N20" s="160">
        <f>'C завтраками| Bed and breakfast'!J20*0.85</f>
        <v>14705</v>
      </c>
      <c r="O20" s="160">
        <f>'C завтраками| Bed and breakfast'!K20*0.85</f>
        <v>15725</v>
      </c>
      <c r="P20" s="160">
        <f>'C завтраками| Bed and breakfast'!N20*0.85</f>
        <v>13090</v>
      </c>
      <c r="Q20" s="160">
        <f>'C завтраками| Bed and breakfast'!O20*0.85</f>
        <v>14705</v>
      </c>
      <c r="R20" s="160">
        <f>'C завтраками| Bed and breakfast'!P20*0.85</f>
        <v>14705</v>
      </c>
      <c r="S20" s="160">
        <f>'C завтраками| Bed and breakfast'!Q20*0.85</f>
        <v>15725</v>
      </c>
      <c r="T20" s="160">
        <f>'C завтраками| Bed and breakfast'!S20*0.85</f>
        <v>13090</v>
      </c>
      <c r="U20" s="160">
        <f>'C завтраками| Bed and breakfast'!T20*0.85</f>
        <v>13090</v>
      </c>
      <c r="V20" s="160">
        <f>'C завтраками| Bed and breakfast'!U20*0.85</f>
        <v>13515</v>
      </c>
      <c r="W20" s="160">
        <f>'C завтраками| Bed and breakfast'!V20*0.85</f>
        <v>16490</v>
      </c>
      <c r="X20" s="160">
        <f>'C завтраками| Bed and breakfast'!W20*0.85</f>
        <v>14705</v>
      </c>
      <c r="Y20" s="160">
        <f>'C завтраками| Bed and breakfast'!X20*0.85</f>
        <v>15300</v>
      </c>
      <c r="Z20" s="160">
        <f>'C завтраками| Bed and breakfast'!Y20*0.85</f>
        <v>18530</v>
      </c>
      <c r="AA20" s="160">
        <f>'C завтраками| Bed and breakfast'!Z20*0.85</f>
        <v>15300</v>
      </c>
      <c r="AB20" s="160">
        <f>'C завтраками| Bed and breakfast'!AA20*0.85</f>
        <v>15300</v>
      </c>
      <c r="AC20" s="160">
        <f>'C завтраками| Bed and breakfast'!AB20*0.85</f>
        <v>15300</v>
      </c>
      <c r="AD20" s="160">
        <f>'C завтраками| Bed and breakfast'!AC20*0.85</f>
        <v>17510</v>
      </c>
      <c r="AE20" s="160">
        <f>'C завтраками| Bed and breakfast'!AD20*0.85</f>
        <v>16490</v>
      </c>
      <c r="AF20" s="160">
        <f>'C завтраками| Bed and breakfast'!AE20*0.85</f>
        <v>17510</v>
      </c>
      <c r="AG20" s="160">
        <f>'C завтраками| Bed and breakfast'!AF20*0.85</f>
        <v>16490</v>
      </c>
      <c r="AH20" s="160">
        <f>'C завтраками| Bed and breakfast'!AG20*0.85</f>
        <v>16490</v>
      </c>
      <c r="AI20" s="160">
        <f>'C завтраками| Bed and breakfast'!AH20*0.85</f>
        <v>15300</v>
      </c>
      <c r="AJ20" s="160">
        <f>'C завтраками| Bed and breakfast'!AI20*0.85</f>
        <v>16490</v>
      </c>
      <c r="AK20" s="160">
        <f>'C завтраками| Bed and breakfast'!AJ20*0.85</f>
        <v>17510</v>
      </c>
      <c r="AL20" s="160">
        <f>'C завтраками| Bed and breakfast'!AK20*0.85</f>
        <v>16490</v>
      </c>
      <c r="AM20" s="160">
        <f>'C завтраками| Bed and breakfast'!AL20*0.85</f>
        <v>17510</v>
      </c>
      <c r="AN20" s="160">
        <f>'C завтраками| Bed and breakfast'!AM20*0.85</f>
        <v>16490</v>
      </c>
      <c r="AO20" s="160">
        <f>'C завтраками| Bed and breakfast'!AN20*0.85</f>
        <v>17510</v>
      </c>
      <c r="AP20" s="160">
        <f>'C завтраками| Bed and breakfast'!AO20*0.85</f>
        <v>17510</v>
      </c>
      <c r="AQ20" s="160">
        <f>'C завтраками| Bed and breakfast'!AP20*0.85</f>
        <v>17510</v>
      </c>
      <c r="AR20" s="160">
        <f>'C завтраками| Bed and breakfast'!AQ20*0.85</f>
        <v>16490</v>
      </c>
      <c r="AS20" s="160">
        <f>'C завтраками| Bed and breakfast'!AR20*0.85</f>
        <v>17510</v>
      </c>
      <c r="AT20" s="160">
        <f>'C завтраками| Bed and breakfast'!AS20*0.85</f>
        <v>16490</v>
      </c>
      <c r="AU20" s="160">
        <f>'C завтраками| Bed and breakfast'!AT20*0.85</f>
        <v>17510</v>
      </c>
      <c r="AV20" s="160">
        <f>'C завтраками| Bed and breakfast'!AU20*0.85</f>
        <v>16490</v>
      </c>
      <c r="AW20" s="160">
        <f>'C завтраками| Bed and breakfast'!AV20*0.85</f>
        <v>17510</v>
      </c>
      <c r="AX20" s="160">
        <f>'C завтраками| Bed and breakfast'!AW20*0.85</f>
        <v>16490</v>
      </c>
      <c r="AY20" s="160">
        <f>'C завтраками| Bed and breakfast'!AX20*0.85</f>
        <v>17510</v>
      </c>
      <c r="AZ20" s="160">
        <f>'C завтраками| Bed and breakfast'!AY20*0.85</f>
        <v>16490</v>
      </c>
      <c r="BA20" s="160">
        <f>'C завтраками| Bed and breakfast'!AZ20*0.85</f>
        <v>17510</v>
      </c>
      <c r="BB20" s="160">
        <f>'C завтраками| Bed and breakfast'!BA20*0.85</f>
        <v>16490</v>
      </c>
    </row>
    <row r="21" spans="1:54" ht="10.7" customHeight="1" x14ac:dyDescent="0.2">
      <c r="A21" s="17" t="s">
        <v>5</v>
      </c>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row>
    <row r="22" spans="1:54" ht="10.7" customHeight="1" x14ac:dyDescent="0.2">
      <c r="A22" s="19">
        <v>1</v>
      </c>
      <c r="B22" s="160" t="e">
        <f>'C завтраками| Bed and breakfast'!#REF!*0.85</f>
        <v>#REF!</v>
      </c>
      <c r="C22" s="160" t="e">
        <f>'C завтраками| Bed and breakfast'!#REF!*0.85</f>
        <v>#REF!</v>
      </c>
      <c r="D22" s="160" t="e">
        <f>'C завтраками| Bed and breakfast'!#REF!*0.85</f>
        <v>#REF!</v>
      </c>
      <c r="E22" s="160" t="e">
        <f>'C завтраками| Bed and breakfast'!#REF!*0.85</f>
        <v>#REF!</v>
      </c>
      <c r="F22" s="160" t="e">
        <f>'C завтраками| Bed and breakfast'!#REF!*0.85</f>
        <v>#REF!</v>
      </c>
      <c r="G22" s="160">
        <f>'C завтраками| Bed and breakfast'!B22*0.85</f>
        <v>18020</v>
      </c>
      <c r="H22" s="160">
        <f>'C завтраками| Bed and breakfast'!D22*0.85</f>
        <v>18020</v>
      </c>
      <c r="I22" s="160">
        <f>'C завтраками| Bed and breakfast'!E22*0.85</f>
        <v>22610</v>
      </c>
      <c r="J22" s="160">
        <f>'C завтраками| Bed and breakfast'!F22*0.85</f>
        <v>22610</v>
      </c>
      <c r="K22" s="160">
        <f>'C завтраками| Bed and breakfast'!G22*0.85</f>
        <v>19040</v>
      </c>
      <c r="L22" s="160">
        <f>'C завтраками| Bed and breakfast'!H22*0.85</f>
        <v>19040</v>
      </c>
      <c r="M22" s="160">
        <f>'C завтраками| Bed and breakfast'!I22*0.85</f>
        <v>17000</v>
      </c>
      <c r="N22" s="160">
        <f>'C завтраками| Bed and breakfast'!J22*0.85</f>
        <v>17000</v>
      </c>
      <c r="O22" s="160">
        <f>'C завтраками| Bed and breakfast'!K22*0.85</f>
        <v>18020</v>
      </c>
      <c r="P22" s="160">
        <f>'C завтраками| Bed and breakfast'!N22*0.85</f>
        <v>15385</v>
      </c>
      <c r="Q22" s="160">
        <f>'C завтраками| Bed and breakfast'!O22*0.85</f>
        <v>17000</v>
      </c>
      <c r="R22" s="160">
        <f>'C завтраками| Bed and breakfast'!P22*0.85</f>
        <v>17000</v>
      </c>
      <c r="S22" s="160">
        <f>'C завтраками| Bed and breakfast'!Q22*0.85</f>
        <v>18020</v>
      </c>
      <c r="T22" s="160">
        <f>'C завтраками| Bed and breakfast'!S22*0.85</f>
        <v>15385</v>
      </c>
      <c r="U22" s="160">
        <f>'C завтраками| Bed and breakfast'!T22*0.85</f>
        <v>15385</v>
      </c>
      <c r="V22" s="160">
        <f>'C завтраками| Bed and breakfast'!U22*0.85</f>
        <v>17085</v>
      </c>
      <c r="W22" s="160">
        <f>'C завтраками| Bed and breakfast'!V22*0.85</f>
        <v>20060</v>
      </c>
      <c r="X22" s="160">
        <f>'C завтраками| Bed and breakfast'!W22*0.85</f>
        <v>18275</v>
      </c>
      <c r="Y22" s="160">
        <f>'C завтраками| Bed and breakfast'!X22*0.85</f>
        <v>18870</v>
      </c>
      <c r="Z22" s="160">
        <f>'C завтраками| Bed and breakfast'!Y22*0.85</f>
        <v>22100</v>
      </c>
      <c r="AA22" s="160">
        <f>'C завтраками| Bed and breakfast'!Z22*0.85</f>
        <v>18870</v>
      </c>
      <c r="AB22" s="160">
        <f>'C завтраками| Bed and breakfast'!AA22*0.85</f>
        <v>18870</v>
      </c>
      <c r="AC22" s="160">
        <f>'C завтраками| Bed and breakfast'!AB22*0.85</f>
        <v>18870</v>
      </c>
      <c r="AD22" s="160">
        <f>'C завтраками| Bed and breakfast'!AC22*0.85</f>
        <v>21080</v>
      </c>
      <c r="AE22" s="160">
        <f>'C завтраками| Bed and breakfast'!AD22*0.85</f>
        <v>20060</v>
      </c>
      <c r="AF22" s="160">
        <f>'C завтраками| Bed and breakfast'!AE22*0.85</f>
        <v>21080</v>
      </c>
      <c r="AG22" s="160">
        <f>'C завтраками| Bed and breakfast'!AF22*0.85</f>
        <v>20060</v>
      </c>
      <c r="AH22" s="160">
        <f>'C завтраками| Bed and breakfast'!AG22*0.85</f>
        <v>20060</v>
      </c>
      <c r="AI22" s="160">
        <f>'C завтраками| Bed and breakfast'!AH22*0.85</f>
        <v>18870</v>
      </c>
      <c r="AJ22" s="160">
        <f>'C завтраками| Bed and breakfast'!AI22*0.85</f>
        <v>20060</v>
      </c>
      <c r="AK22" s="160">
        <f>'C завтраками| Bed and breakfast'!AJ22*0.85</f>
        <v>21080</v>
      </c>
      <c r="AL22" s="160">
        <f>'C завтраками| Bed and breakfast'!AK22*0.85</f>
        <v>20060</v>
      </c>
      <c r="AM22" s="160">
        <f>'C завтраками| Bed and breakfast'!AL22*0.85</f>
        <v>21080</v>
      </c>
      <c r="AN22" s="160">
        <f>'C завтраками| Bed and breakfast'!AM22*0.85</f>
        <v>20060</v>
      </c>
      <c r="AO22" s="160">
        <f>'C завтраками| Bed and breakfast'!AN22*0.85</f>
        <v>21080</v>
      </c>
      <c r="AP22" s="160">
        <f>'C завтраками| Bed and breakfast'!AO22*0.85</f>
        <v>21080</v>
      </c>
      <c r="AQ22" s="160">
        <f>'C завтраками| Bed and breakfast'!AP22*0.85</f>
        <v>21080</v>
      </c>
      <c r="AR22" s="160">
        <f>'C завтраками| Bed and breakfast'!AQ22*0.85</f>
        <v>20060</v>
      </c>
      <c r="AS22" s="160">
        <f>'C завтраками| Bed and breakfast'!AR22*0.85</f>
        <v>21080</v>
      </c>
      <c r="AT22" s="160">
        <f>'C завтраками| Bed and breakfast'!AS22*0.85</f>
        <v>20060</v>
      </c>
      <c r="AU22" s="160">
        <f>'C завтраками| Bed and breakfast'!AT22*0.85</f>
        <v>21080</v>
      </c>
      <c r="AV22" s="160">
        <f>'C завтраками| Bed and breakfast'!AU22*0.85</f>
        <v>20060</v>
      </c>
      <c r="AW22" s="160">
        <f>'C завтраками| Bed and breakfast'!AV22*0.85</f>
        <v>21080</v>
      </c>
      <c r="AX22" s="160">
        <f>'C завтраками| Bed and breakfast'!AW22*0.85</f>
        <v>20060</v>
      </c>
      <c r="AY22" s="160">
        <f>'C завтраками| Bed and breakfast'!AX22*0.85</f>
        <v>21080</v>
      </c>
      <c r="AZ22" s="160">
        <f>'C завтраками| Bed and breakfast'!AY22*0.85</f>
        <v>20060</v>
      </c>
      <c r="BA22" s="160">
        <f>'C завтраками| Bed and breakfast'!AZ22*0.85</f>
        <v>21080</v>
      </c>
      <c r="BB22" s="160">
        <f>'C завтраками| Bed and breakfast'!BA22*0.85</f>
        <v>20060</v>
      </c>
    </row>
    <row r="23" spans="1:54" ht="10.5" customHeight="1" x14ac:dyDescent="0.2">
      <c r="A23" s="19">
        <v>2</v>
      </c>
      <c r="B23" s="160" t="e">
        <f>'C завтраками| Bed and breakfast'!#REF!*0.85</f>
        <v>#REF!</v>
      </c>
      <c r="C23" s="160" t="e">
        <f>'C завтраками| Bed and breakfast'!#REF!*0.85</f>
        <v>#REF!</v>
      </c>
      <c r="D23" s="160" t="e">
        <f>'C завтраками| Bed and breakfast'!#REF!*0.85</f>
        <v>#REF!</v>
      </c>
      <c r="E23" s="160" t="e">
        <f>'C завтраками| Bed and breakfast'!#REF!*0.85</f>
        <v>#REF!</v>
      </c>
      <c r="F23" s="160" t="e">
        <f>'C завтраками| Bed and breakfast'!#REF!*0.85</f>
        <v>#REF!</v>
      </c>
      <c r="G23" s="160">
        <f>'C завтраками| Bed and breakfast'!B23*0.85</f>
        <v>19550</v>
      </c>
      <c r="H23" s="160">
        <f>'C завтраками| Bed and breakfast'!D23*0.85</f>
        <v>19550</v>
      </c>
      <c r="I23" s="160">
        <f>'C завтраками| Bed and breakfast'!E23*0.85</f>
        <v>24140</v>
      </c>
      <c r="J23" s="160">
        <f>'C завтраками| Bed and breakfast'!F23*0.85</f>
        <v>24140</v>
      </c>
      <c r="K23" s="160">
        <f>'C завтраками| Bed and breakfast'!G23*0.85</f>
        <v>20570</v>
      </c>
      <c r="L23" s="160">
        <f>'C завтраками| Bed and breakfast'!H23*0.85</f>
        <v>20570</v>
      </c>
      <c r="M23" s="160">
        <f>'C завтраками| Bed and breakfast'!I23*0.85</f>
        <v>18530</v>
      </c>
      <c r="N23" s="160">
        <f>'C завтраками| Bed and breakfast'!J23*0.85</f>
        <v>18530</v>
      </c>
      <c r="O23" s="160">
        <f>'C завтраками| Bed and breakfast'!K23*0.85</f>
        <v>19550</v>
      </c>
      <c r="P23" s="160">
        <f>'C завтраками| Bed and breakfast'!N23*0.85</f>
        <v>16915</v>
      </c>
      <c r="Q23" s="160">
        <f>'C завтраками| Bed and breakfast'!O23*0.85</f>
        <v>18530</v>
      </c>
      <c r="R23" s="160">
        <f>'C завтраками| Bed and breakfast'!P23*0.85</f>
        <v>18530</v>
      </c>
      <c r="S23" s="160">
        <f>'C завтраками| Bed and breakfast'!Q23*0.85</f>
        <v>19550</v>
      </c>
      <c r="T23" s="160">
        <f>'C завтраками| Bed and breakfast'!S23*0.85</f>
        <v>16915</v>
      </c>
      <c r="U23" s="160">
        <f>'C завтраками| Bed and breakfast'!T23*0.85</f>
        <v>16915</v>
      </c>
      <c r="V23" s="160">
        <f>'C завтраками| Bed and breakfast'!U23*0.85</f>
        <v>18615</v>
      </c>
      <c r="W23" s="160">
        <f>'C завтраками| Bed and breakfast'!V23*0.85</f>
        <v>21590</v>
      </c>
      <c r="X23" s="160">
        <f>'C завтраками| Bed and breakfast'!W23*0.85</f>
        <v>19805</v>
      </c>
      <c r="Y23" s="160">
        <f>'C завтраками| Bed and breakfast'!X23*0.85</f>
        <v>20400</v>
      </c>
      <c r="Z23" s="160">
        <f>'C завтраками| Bed and breakfast'!Y23*0.85</f>
        <v>23630</v>
      </c>
      <c r="AA23" s="160">
        <f>'C завтраками| Bed and breakfast'!Z23*0.85</f>
        <v>20400</v>
      </c>
      <c r="AB23" s="160">
        <f>'C завтраками| Bed and breakfast'!AA23*0.85</f>
        <v>20400</v>
      </c>
      <c r="AC23" s="160">
        <f>'C завтраками| Bed and breakfast'!AB23*0.85</f>
        <v>20400</v>
      </c>
      <c r="AD23" s="160">
        <f>'C завтраками| Bed and breakfast'!AC23*0.85</f>
        <v>22610</v>
      </c>
      <c r="AE23" s="160">
        <f>'C завтраками| Bed and breakfast'!AD23*0.85</f>
        <v>21590</v>
      </c>
      <c r="AF23" s="160">
        <f>'C завтраками| Bed and breakfast'!AE23*0.85</f>
        <v>22610</v>
      </c>
      <c r="AG23" s="160">
        <f>'C завтраками| Bed and breakfast'!AF23*0.85</f>
        <v>21590</v>
      </c>
      <c r="AH23" s="160">
        <f>'C завтраками| Bed and breakfast'!AG23*0.85</f>
        <v>21590</v>
      </c>
      <c r="AI23" s="160">
        <f>'C завтраками| Bed and breakfast'!AH23*0.85</f>
        <v>20400</v>
      </c>
      <c r="AJ23" s="160">
        <f>'C завтраками| Bed and breakfast'!AI23*0.85</f>
        <v>21590</v>
      </c>
      <c r="AK23" s="160">
        <f>'C завтраками| Bed and breakfast'!AJ23*0.85</f>
        <v>22610</v>
      </c>
      <c r="AL23" s="160">
        <f>'C завтраками| Bed and breakfast'!AK23*0.85</f>
        <v>21590</v>
      </c>
      <c r="AM23" s="160">
        <f>'C завтраками| Bed and breakfast'!AL23*0.85</f>
        <v>22610</v>
      </c>
      <c r="AN23" s="160">
        <f>'C завтраками| Bed and breakfast'!AM23*0.85</f>
        <v>21590</v>
      </c>
      <c r="AO23" s="160">
        <f>'C завтраками| Bed and breakfast'!AN23*0.85</f>
        <v>22610</v>
      </c>
      <c r="AP23" s="160">
        <f>'C завтраками| Bed and breakfast'!AO23*0.85</f>
        <v>22610</v>
      </c>
      <c r="AQ23" s="160">
        <f>'C завтраками| Bed and breakfast'!AP23*0.85</f>
        <v>22610</v>
      </c>
      <c r="AR23" s="160">
        <f>'C завтраками| Bed and breakfast'!AQ23*0.85</f>
        <v>21590</v>
      </c>
      <c r="AS23" s="160">
        <f>'C завтраками| Bed and breakfast'!AR23*0.85</f>
        <v>22610</v>
      </c>
      <c r="AT23" s="160">
        <f>'C завтраками| Bed and breakfast'!AS23*0.85</f>
        <v>21590</v>
      </c>
      <c r="AU23" s="160">
        <f>'C завтраками| Bed and breakfast'!AT23*0.85</f>
        <v>22610</v>
      </c>
      <c r="AV23" s="160">
        <f>'C завтраками| Bed and breakfast'!AU23*0.85</f>
        <v>21590</v>
      </c>
      <c r="AW23" s="160">
        <f>'C завтраками| Bed and breakfast'!AV23*0.85</f>
        <v>22610</v>
      </c>
      <c r="AX23" s="160">
        <f>'C завтраками| Bed and breakfast'!AW23*0.85</f>
        <v>21590</v>
      </c>
      <c r="AY23" s="160">
        <f>'C завтраками| Bed and breakfast'!AX23*0.85</f>
        <v>22610</v>
      </c>
      <c r="AZ23" s="160">
        <f>'C завтраками| Bed and breakfast'!AY23*0.85</f>
        <v>21590</v>
      </c>
      <c r="BA23" s="160">
        <f>'C завтраками| Bed and breakfast'!AZ23*0.85</f>
        <v>22610</v>
      </c>
      <c r="BB23" s="160">
        <f>'C завтраками| Bed and breakfast'!BA23*0.85</f>
        <v>21590</v>
      </c>
    </row>
    <row r="24" spans="1:54" ht="10.5" customHeight="1" x14ac:dyDescent="0.2">
      <c r="A24" s="17" t="s">
        <v>6</v>
      </c>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row>
    <row r="25" spans="1:54" ht="10.5" customHeight="1" x14ac:dyDescent="0.2">
      <c r="A25" s="19" t="s">
        <v>1</v>
      </c>
      <c r="B25" s="160" t="e">
        <f>'C завтраками| Bed and breakfast'!#REF!*0.85</f>
        <v>#REF!</v>
      </c>
      <c r="C25" s="160" t="e">
        <f>'C завтраками| Bed and breakfast'!#REF!*0.85</f>
        <v>#REF!</v>
      </c>
      <c r="D25" s="160" t="e">
        <f>'C завтраками| Bed and breakfast'!#REF!*0.85</f>
        <v>#REF!</v>
      </c>
      <c r="E25" s="160" t="e">
        <f>'C завтраками| Bed and breakfast'!#REF!*0.85</f>
        <v>#REF!</v>
      </c>
      <c r="F25" s="160" t="e">
        <f>'C завтраками| Bed and breakfast'!#REF!*0.85</f>
        <v>#REF!</v>
      </c>
      <c r="G25" s="160">
        <f>'C завтраками| Bed and breakfast'!B25*0.85</f>
        <v>106250</v>
      </c>
      <c r="H25" s="160">
        <f>'C завтраками| Bed and breakfast'!D25*0.85</f>
        <v>106250</v>
      </c>
      <c r="I25" s="160">
        <f>'C завтраками| Bed and breakfast'!E25*0.85</f>
        <v>106250</v>
      </c>
      <c r="J25" s="160">
        <f>'C завтраками| Bed and breakfast'!F25*0.85</f>
        <v>106250</v>
      </c>
      <c r="K25" s="160">
        <f>'C завтраками| Bed and breakfast'!G25*0.85</f>
        <v>106250</v>
      </c>
      <c r="L25" s="160">
        <f>'C завтраками| Bed and breakfast'!H25*0.85</f>
        <v>106250</v>
      </c>
      <c r="M25" s="160">
        <f>'C завтраками| Bed and breakfast'!I25*0.85</f>
        <v>106250</v>
      </c>
      <c r="N25" s="160">
        <f>'C завтраками| Bed and breakfast'!J25*0.85</f>
        <v>106250</v>
      </c>
      <c r="O25" s="160">
        <f>'C завтраками| Bed and breakfast'!K25*0.85</f>
        <v>106250</v>
      </c>
      <c r="P25" s="160">
        <f>'C завтраками| Bed and breakfast'!N25*0.85</f>
        <v>106250</v>
      </c>
      <c r="Q25" s="160">
        <f>'C завтраками| Bed and breakfast'!O25*0.85</f>
        <v>106250</v>
      </c>
      <c r="R25" s="160">
        <f>'C завтраками| Bed and breakfast'!P25*0.85</f>
        <v>106250</v>
      </c>
      <c r="S25" s="160">
        <f>'C завтраками| Bed and breakfast'!Q25*0.85</f>
        <v>106250</v>
      </c>
      <c r="T25" s="160">
        <f>'C завтраками| Bed and breakfast'!S25*0.85</f>
        <v>106250</v>
      </c>
      <c r="U25" s="160">
        <f>'C завтраками| Bed and breakfast'!T25*0.85</f>
        <v>106250</v>
      </c>
      <c r="V25" s="160">
        <f>'C завтраками| Bed and breakfast'!U25*0.85</f>
        <v>127500</v>
      </c>
      <c r="W25" s="160">
        <f>'C завтраками| Bed and breakfast'!V25*0.85</f>
        <v>127500</v>
      </c>
      <c r="X25" s="160">
        <f>'C завтраками| Bed and breakfast'!W25*0.85</f>
        <v>127500</v>
      </c>
      <c r="Y25" s="160">
        <f>'C завтраками| Bed and breakfast'!X25*0.85</f>
        <v>127500</v>
      </c>
      <c r="Z25" s="160">
        <f>'C завтраками| Bed and breakfast'!Y25*0.85</f>
        <v>127500</v>
      </c>
      <c r="AA25" s="160">
        <f>'C завтраками| Bed and breakfast'!Z25*0.85</f>
        <v>127500</v>
      </c>
      <c r="AB25" s="160">
        <f>'C завтраками| Bed and breakfast'!AA25*0.85</f>
        <v>127500</v>
      </c>
      <c r="AC25" s="160">
        <f>'C завтраками| Bed and breakfast'!AB25*0.85</f>
        <v>127500</v>
      </c>
      <c r="AD25" s="160">
        <f>'C завтраками| Bed and breakfast'!AC25*0.85</f>
        <v>127500</v>
      </c>
      <c r="AE25" s="160">
        <f>'C завтраками| Bed and breakfast'!AD25*0.85</f>
        <v>127500</v>
      </c>
      <c r="AF25" s="160">
        <f>'C завтраками| Bed and breakfast'!AE25*0.85</f>
        <v>127500</v>
      </c>
      <c r="AG25" s="160">
        <f>'C завтраками| Bed and breakfast'!AF25*0.85</f>
        <v>127500</v>
      </c>
      <c r="AH25" s="160">
        <f>'C завтраками| Bed and breakfast'!AG25*0.85</f>
        <v>127500</v>
      </c>
      <c r="AI25" s="160">
        <f>'C завтраками| Bed and breakfast'!AH25*0.85</f>
        <v>127500</v>
      </c>
      <c r="AJ25" s="160">
        <f>'C завтраками| Bed and breakfast'!AI25*0.85</f>
        <v>127500</v>
      </c>
      <c r="AK25" s="160">
        <f>'C завтраками| Bed and breakfast'!AJ25*0.85</f>
        <v>127500</v>
      </c>
      <c r="AL25" s="160">
        <f>'C завтраками| Bed and breakfast'!AK25*0.85</f>
        <v>127500</v>
      </c>
      <c r="AM25" s="160">
        <f>'C завтраками| Bed and breakfast'!AL25*0.85</f>
        <v>127500</v>
      </c>
      <c r="AN25" s="160">
        <f>'C завтраками| Bed and breakfast'!AM25*0.85</f>
        <v>127500</v>
      </c>
      <c r="AO25" s="160">
        <f>'C завтраками| Bed and breakfast'!AN25*0.85</f>
        <v>127500</v>
      </c>
      <c r="AP25" s="160">
        <f>'C завтраками| Bed and breakfast'!AO25*0.85</f>
        <v>127500</v>
      </c>
      <c r="AQ25" s="160">
        <f>'C завтраками| Bed and breakfast'!AP25*0.85</f>
        <v>127500</v>
      </c>
      <c r="AR25" s="160">
        <f>'C завтраками| Bed and breakfast'!AQ25*0.85</f>
        <v>127500</v>
      </c>
      <c r="AS25" s="160">
        <f>'C завтраками| Bed and breakfast'!AR25*0.85</f>
        <v>127500</v>
      </c>
      <c r="AT25" s="160">
        <f>'C завтраками| Bed and breakfast'!AS25*0.85</f>
        <v>127500</v>
      </c>
      <c r="AU25" s="160">
        <f>'C завтраками| Bed and breakfast'!AT25*0.85</f>
        <v>127500</v>
      </c>
      <c r="AV25" s="160">
        <f>'C завтраками| Bed and breakfast'!AU25*0.85</f>
        <v>127500</v>
      </c>
      <c r="AW25" s="160">
        <f>'C завтраками| Bed and breakfast'!AV25*0.85</f>
        <v>127500</v>
      </c>
      <c r="AX25" s="160">
        <f>'C завтраками| Bed and breakfast'!AW25*0.85</f>
        <v>127500</v>
      </c>
      <c r="AY25" s="160">
        <f>'C завтраками| Bed and breakfast'!AX25*0.85</f>
        <v>127500</v>
      </c>
      <c r="AZ25" s="160">
        <f>'C завтраками| Bed and breakfast'!AY25*0.85</f>
        <v>127500</v>
      </c>
      <c r="BA25" s="160">
        <f>'C завтраками| Bed and breakfast'!AZ25*0.85</f>
        <v>127500</v>
      </c>
      <c r="BB25" s="160">
        <f>'C завтраками| Bed and breakfast'!BA25*0.85</f>
        <v>127500</v>
      </c>
    </row>
    <row r="26" spans="1:54" ht="10.5" customHeight="1" x14ac:dyDescent="0.2">
      <c r="A26" s="170"/>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row>
    <row r="27" spans="1:54" ht="10.5" customHeight="1" x14ac:dyDescent="0.2">
      <c r="A27" s="100" t="s">
        <v>60</v>
      </c>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row>
    <row r="28" spans="1:54" ht="10.5" customHeight="1" x14ac:dyDescent="0.2">
      <c r="A28" s="170"/>
      <c r="B28" s="24" t="e">
        <f t="shared" ref="B28:B29" si="0">B4</f>
        <v>#REF!</v>
      </c>
      <c r="C28" s="24" t="e">
        <f t="shared" ref="C28:BB28" si="1">C4</f>
        <v>#REF!</v>
      </c>
      <c r="D28" s="24" t="e">
        <f t="shared" si="1"/>
        <v>#REF!</v>
      </c>
      <c r="E28" s="24" t="e">
        <f t="shared" si="1"/>
        <v>#REF!</v>
      </c>
      <c r="F28" s="24" t="e">
        <f t="shared" si="1"/>
        <v>#REF!</v>
      </c>
      <c r="G28" s="24">
        <f t="shared" si="1"/>
        <v>45401</v>
      </c>
      <c r="H28" s="24">
        <f t="shared" si="1"/>
        <v>45403</v>
      </c>
      <c r="I28" s="24">
        <f t="shared" si="1"/>
        <v>45407</v>
      </c>
      <c r="J28" s="24">
        <f t="shared" si="1"/>
        <v>45409</v>
      </c>
      <c r="K28" s="24">
        <f t="shared" si="1"/>
        <v>45411</v>
      </c>
      <c r="L28" s="24">
        <f t="shared" si="1"/>
        <v>45413</v>
      </c>
      <c r="M28" s="24">
        <f t="shared" si="1"/>
        <v>45417</v>
      </c>
      <c r="N28" s="24">
        <f t="shared" si="1"/>
        <v>45419</v>
      </c>
      <c r="O28" s="24">
        <f t="shared" si="1"/>
        <v>45420</v>
      </c>
      <c r="P28" s="24">
        <f t="shared" si="1"/>
        <v>45424</v>
      </c>
      <c r="Q28" s="24">
        <f t="shared" si="1"/>
        <v>45427</v>
      </c>
      <c r="R28" s="24">
        <f t="shared" si="1"/>
        <v>45429</v>
      </c>
      <c r="S28" s="24">
        <f t="shared" si="1"/>
        <v>45434</v>
      </c>
      <c r="T28" s="24">
        <f t="shared" si="1"/>
        <v>45437</v>
      </c>
      <c r="U28" s="24">
        <f t="shared" si="1"/>
        <v>45443</v>
      </c>
      <c r="V28" s="24">
        <f t="shared" si="1"/>
        <v>45444</v>
      </c>
      <c r="W28" s="24">
        <f t="shared" si="1"/>
        <v>45445</v>
      </c>
      <c r="X28" s="24">
        <f t="shared" si="1"/>
        <v>45453</v>
      </c>
      <c r="Y28" s="24">
        <f t="shared" si="1"/>
        <v>45457</v>
      </c>
      <c r="Z28" s="24">
        <f t="shared" si="1"/>
        <v>45460</v>
      </c>
      <c r="AA28" s="24">
        <f t="shared" si="1"/>
        <v>45465</v>
      </c>
      <c r="AB28" s="24">
        <f t="shared" si="1"/>
        <v>45466</v>
      </c>
      <c r="AC28" s="24">
        <f t="shared" si="1"/>
        <v>45471</v>
      </c>
      <c r="AD28" s="24">
        <f t="shared" si="1"/>
        <v>45474</v>
      </c>
      <c r="AE28" s="24">
        <f t="shared" si="1"/>
        <v>45484</v>
      </c>
      <c r="AF28" s="24">
        <f t="shared" si="1"/>
        <v>45489</v>
      </c>
      <c r="AG28" s="24">
        <f t="shared" si="1"/>
        <v>45494</v>
      </c>
      <c r="AH28" s="24">
        <f t="shared" si="1"/>
        <v>45499</v>
      </c>
      <c r="AI28" s="24">
        <f t="shared" si="1"/>
        <v>45501</v>
      </c>
      <c r="AJ28" s="24">
        <f t="shared" si="1"/>
        <v>45505</v>
      </c>
      <c r="AK28" s="24">
        <f t="shared" si="1"/>
        <v>45506</v>
      </c>
      <c r="AL28" s="24">
        <f t="shared" si="1"/>
        <v>45508</v>
      </c>
      <c r="AM28" s="24">
        <f t="shared" si="1"/>
        <v>45513</v>
      </c>
      <c r="AN28" s="24">
        <f t="shared" si="1"/>
        <v>45515</v>
      </c>
      <c r="AO28" s="24">
        <f t="shared" si="1"/>
        <v>45520</v>
      </c>
      <c r="AP28" s="24">
        <f t="shared" si="1"/>
        <v>45522</v>
      </c>
      <c r="AQ28" s="24">
        <f t="shared" si="1"/>
        <v>45527</v>
      </c>
      <c r="AR28" s="24">
        <f t="shared" si="1"/>
        <v>45529</v>
      </c>
      <c r="AS28" s="24">
        <f t="shared" si="1"/>
        <v>45534</v>
      </c>
      <c r="AT28" s="24">
        <f t="shared" si="1"/>
        <v>45536</v>
      </c>
      <c r="AU28" s="24">
        <f t="shared" si="1"/>
        <v>45541</v>
      </c>
      <c r="AV28" s="24">
        <f t="shared" si="1"/>
        <v>45543</v>
      </c>
      <c r="AW28" s="24">
        <f t="shared" si="1"/>
        <v>45548</v>
      </c>
      <c r="AX28" s="24">
        <f t="shared" si="1"/>
        <v>45550</v>
      </c>
      <c r="AY28" s="24">
        <f t="shared" si="1"/>
        <v>45555</v>
      </c>
      <c r="AZ28" s="24">
        <f t="shared" si="1"/>
        <v>45557</v>
      </c>
      <c r="BA28" s="24">
        <f t="shared" si="1"/>
        <v>45562</v>
      </c>
      <c r="BB28" s="24">
        <f t="shared" si="1"/>
        <v>45564</v>
      </c>
    </row>
    <row r="29" spans="1:54" ht="24.6" customHeight="1" x14ac:dyDescent="0.2">
      <c r="A29" s="153" t="s">
        <v>11</v>
      </c>
      <c r="B29" s="24" t="e">
        <f t="shared" si="0"/>
        <v>#REF!</v>
      </c>
      <c r="C29" s="24" t="e">
        <f t="shared" ref="C29:BB29" si="2">C5</f>
        <v>#REF!</v>
      </c>
      <c r="D29" s="24" t="e">
        <f t="shared" si="2"/>
        <v>#REF!</v>
      </c>
      <c r="E29" s="24" t="e">
        <f t="shared" si="2"/>
        <v>#REF!</v>
      </c>
      <c r="F29" s="24" t="e">
        <f t="shared" si="2"/>
        <v>#REF!</v>
      </c>
      <c r="G29" s="24">
        <f t="shared" si="2"/>
        <v>45401</v>
      </c>
      <c r="H29" s="24">
        <f t="shared" si="2"/>
        <v>45406</v>
      </c>
      <c r="I29" s="24">
        <f t="shared" si="2"/>
        <v>45408</v>
      </c>
      <c r="J29" s="24">
        <f t="shared" si="2"/>
        <v>45410</v>
      </c>
      <c r="K29" s="24">
        <f t="shared" si="2"/>
        <v>45412</v>
      </c>
      <c r="L29" s="24">
        <f t="shared" si="2"/>
        <v>45416</v>
      </c>
      <c r="M29" s="24">
        <f t="shared" si="2"/>
        <v>45418</v>
      </c>
      <c r="N29" s="24">
        <f t="shared" si="2"/>
        <v>45419</v>
      </c>
      <c r="O29" s="24">
        <f t="shared" si="2"/>
        <v>45420</v>
      </c>
      <c r="P29" s="24">
        <f t="shared" si="2"/>
        <v>45426</v>
      </c>
      <c r="Q29" s="24">
        <f t="shared" si="2"/>
        <v>45428</v>
      </c>
      <c r="R29" s="24">
        <f t="shared" si="2"/>
        <v>45433</v>
      </c>
      <c r="S29" s="24">
        <f t="shared" si="2"/>
        <v>45434</v>
      </c>
      <c r="T29" s="24">
        <f t="shared" si="2"/>
        <v>45442</v>
      </c>
      <c r="U29" s="24">
        <f t="shared" si="2"/>
        <v>45443</v>
      </c>
      <c r="V29" s="24">
        <f t="shared" si="2"/>
        <v>45444</v>
      </c>
      <c r="W29" s="24">
        <f t="shared" si="2"/>
        <v>45452</v>
      </c>
      <c r="X29" s="24">
        <f t="shared" si="2"/>
        <v>45456</v>
      </c>
      <c r="Y29" s="24">
        <f t="shared" si="2"/>
        <v>45459</v>
      </c>
      <c r="Z29" s="24">
        <f t="shared" si="2"/>
        <v>45464</v>
      </c>
      <c r="AA29" s="24">
        <f t="shared" si="2"/>
        <v>45465</v>
      </c>
      <c r="AB29" s="24">
        <f t="shared" si="2"/>
        <v>45470</v>
      </c>
      <c r="AC29" s="24">
        <f t="shared" si="2"/>
        <v>45473</v>
      </c>
      <c r="AD29" s="24">
        <f t="shared" si="2"/>
        <v>45483</v>
      </c>
      <c r="AE29" s="24">
        <f t="shared" si="2"/>
        <v>45488</v>
      </c>
      <c r="AF29" s="24">
        <f t="shared" si="2"/>
        <v>45493</v>
      </c>
      <c r="AG29" s="24">
        <f t="shared" si="2"/>
        <v>45498</v>
      </c>
      <c r="AH29" s="24">
        <f t="shared" si="2"/>
        <v>45500</v>
      </c>
      <c r="AI29" s="24">
        <f t="shared" si="2"/>
        <v>45504</v>
      </c>
      <c r="AJ29" s="24">
        <f t="shared" si="2"/>
        <v>45505</v>
      </c>
      <c r="AK29" s="24">
        <f t="shared" si="2"/>
        <v>45507</v>
      </c>
      <c r="AL29" s="24">
        <f t="shared" si="2"/>
        <v>45512</v>
      </c>
      <c r="AM29" s="24">
        <f t="shared" si="2"/>
        <v>45514</v>
      </c>
      <c r="AN29" s="24">
        <f t="shared" si="2"/>
        <v>45519</v>
      </c>
      <c r="AO29" s="24">
        <f t="shared" si="2"/>
        <v>45521</v>
      </c>
      <c r="AP29" s="24">
        <f t="shared" si="2"/>
        <v>45526</v>
      </c>
      <c r="AQ29" s="24">
        <f t="shared" si="2"/>
        <v>45528</v>
      </c>
      <c r="AR29" s="24">
        <f t="shared" si="2"/>
        <v>45533</v>
      </c>
      <c r="AS29" s="24">
        <f t="shared" si="2"/>
        <v>45535</v>
      </c>
      <c r="AT29" s="24">
        <f t="shared" si="2"/>
        <v>45540</v>
      </c>
      <c r="AU29" s="24">
        <f t="shared" si="2"/>
        <v>45542</v>
      </c>
      <c r="AV29" s="24">
        <f t="shared" si="2"/>
        <v>45547</v>
      </c>
      <c r="AW29" s="24">
        <f t="shared" si="2"/>
        <v>45549</v>
      </c>
      <c r="AX29" s="24">
        <f t="shared" si="2"/>
        <v>45554</v>
      </c>
      <c r="AY29" s="24">
        <f t="shared" si="2"/>
        <v>45556</v>
      </c>
      <c r="AZ29" s="24">
        <f t="shared" si="2"/>
        <v>45561</v>
      </c>
      <c r="BA29" s="24">
        <f t="shared" si="2"/>
        <v>45563</v>
      </c>
      <c r="BB29" s="24">
        <f t="shared" si="2"/>
        <v>45565</v>
      </c>
    </row>
    <row r="30" spans="1:54" ht="10.5" customHeight="1" x14ac:dyDescent="0.2">
      <c r="A30" s="17" t="s">
        <v>149</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row>
    <row r="31" spans="1:54" ht="10.5" customHeight="1" x14ac:dyDescent="0.2">
      <c r="A31" s="19">
        <v>1</v>
      </c>
      <c r="B31" s="17" t="e">
        <f>ROUNDUP(B7*0.85,)+35</f>
        <v>#REF!</v>
      </c>
      <c r="C31" s="17" t="e">
        <f t="shared" ref="C31:BB31" si="3">ROUNDUP(C7*0.85,)+35</f>
        <v>#REF!</v>
      </c>
      <c r="D31" s="17" t="e">
        <f t="shared" si="3"/>
        <v>#REF!</v>
      </c>
      <c r="E31" s="17" t="e">
        <f t="shared" si="3"/>
        <v>#REF!</v>
      </c>
      <c r="F31" s="17" t="e">
        <f t="shared" si="3"/>
        <v>#REF!</v>
      </c>
      <c r="G31" s="17">
        <f t="shared" si="3"/>
        <v>9211</v>
      </c>
      <c r="H31" s="17">
        <f t="shared" si="3"/>
        <v>9211</v>
      </c>
      <c r="I31" s="17">
        <f t="shared" si="3"/>
        <v>13113</v>
      </c>
      <c r="J31" s="17">
        <f t="shared" si="3"/>
        <v>13113</v>
      </c>
      <c r="K31" s="17">
        <f t="shared" si="3"/>
        <v>10078</v>
      </c>
      <c r="L31" s="17">
        <f t="shared" si="3"/>
        <v>10078</v>
      </c>
      <c r="M31" s="17">
        <f t="shared" si="3"/>
        <v>8344</v>
      </c>
      <c r="N31" s="17">
        <f t="shared" si="3"/>
        <v>8344</v>
      </c>
      <c r="O31" s="17">
        <f t="shared" si="3"/>
        <v>9211</v>
      </c>
      <c r="P31" s="17">
        <f t="shared" si="3"/>
        <v>6971</v>
      </c>
      <c r="Q31" s="17">
        <f t="shared" si="3"/>
        <v>8344</v>
      </c>
      <c r="R31" s="17">
        <f t="shared" si="3"/>
        <v>8344</v>
      </c>
      <c r="S31" s="17">
        <f t="shared" si="3"/>
        <v>9211</v>
      </c>
      <c r="T31" s="17">
        <f t="shared" si="3"/>
        <v>6971</v>
      </c>
      <c r="U31" s="17">
        <f t="shared" si="3"/>
        <v>6971</v>
      </c>
      <c r="V31" s="17">
        <f t="shared" si="3"/>
        <v>7333</v>
      </c>
      <c r="W31" s="17">
        <f t="shared" si="3"/>
        <v>9861</v>
      </c>
      <c r="X31" s="17">
        <f t="shared" si="3"/>
        <v>8344</v>
      </c>
      <c r="Y31" s="17">
        <f t="shared" si="3"/>
        <v>8850</v>
      </c>
      <c r="Z31" s="17">
        <f t="shared" si="3"/>
        <v>11595</v>
      </c>
      <c r="AA31" s="17">
        <f t="shared" si="3"/>
        <v>8850</v>
      </c>
      <c r="AB31" s="17">
        <f t="shared" si="3"/>
        <v>8850</v>
      </c>
      <c r="AC31" s="17">
        <f t="shared" si="3"/>
        <v>8850</v>
      </c>
      <c r="AD31" s="17">
        <f t="shared" si="3"/>
        <v>10728</v>
      </c>
      <c r="AE31" s="17">
        <f t="shared" si="3"/>
        <v>9861</v>
      </c>
      <c r="AF31" s="17">
        <f t="shared" si="3"/>
        <v>10728</v>
      </c>
      <c r="AG31" s="17">
        <f t="shared" si="3"/>
        <v>9861</v>
      </c>
      <c r="AH31" s="17">
        <f t="shared" si="3"/>
        <v>9861</v>
      </c>
      <c r="AI31" s="17">
        <f t="shared" si="3"/>
        <v>8850</v>
      </c>
      <c r="AJ31" s="17">
        <f t="shared" si="3"/>
        <v>9861</v>
      </c>
      <c r="AK31" s="17">
        <f t="shared" si="3"/>
        <v>10728</v>
      </c>
      <c r="AL31" s="17">
        <f t="shared" si="3"/>
        <v>9861</v>
      </c>
      <c r="AM31" s="17">
        <f t="shared" si="3"/>
        <v>10728</v>
      </c>
      <c r="AN31" s="17">
        <f t="shared" si="3"/>
        <v>9861</v>
      </c>
      <c r="AO31" s="17">
        <f t="shared" si="3"/>
        <v>10728</v>
      </c>
      <c r="AP31" s="17">
        <f t="shared" si="3"/>
        <v>10728</v>
      </c>
      <c r="AQ31" s="17">
        <f t="shared" si="3"/>
        <v>10728</v>
      </c>
      <c r="AR31" s="17">
        <f t="shared" si="3"/>
        <v>9861</v>
      </c>
      <c r="AS31" s="17">
        <f t="shared" si="3"/>
        <v>10728</v>
      </c>
      <c r="AT31" s="17">
        <f t="shared" si="3"/>
        <v>9861</v>
      </c>
      <c r="AU31" s="17">
        <f t="shared" si="3"/>
        <v>10728</v>
      </c>
      <c r="AV31" s="17">
        <f t="shared" si="3"/>
        <v>9861</v>
      </c>
      <c r="AW31" s="17">
        <f t="shared" si="3"/>
        <v>10728</v>
      </c>
      <c r="AX31" s="17">
        <f t="shared" si="3"/>
        <v>9861</v>
      </c>
      <c r="AY31" s="17">
        <f t="shared" si="3"/>
        <v>10728</v>
      </c>
      <c r="AZ31" s="17">
        <f t="shared" si="3"/>
        <v>9861</v>
      </c>
      <c r="BA31" s="17">
        <f t="shared" si="3"/>
        <v>10728</v>
      </c>
      <c r="BB31" s="17">
        <f t="shared" si="3"/>
        <v>9861</v>
      </c>
    </row>
    <row r="32" spans="1:54" ht="10.5" customHeight="1" x14ac:dyDescent="0.2">
      <c r="A32" s="19">
        <v>2</v>
      </c>
      <c r="B32" s="17" t="e">
        <f t="shared" ref="B32:B49" si="4">ROUNDUP(B8*0.85,)+35</f>
        <v>#REF!</v>
      </c>
      <c r="C32" s="17" t="e">
        <f t="shared" ref="C32:BB32" si="5">ROUNDUP(C8*0.85,)+35</f>
        <v>#REF!</v>
      </c>
      <c r="D32" s="17" t="e">
        <f t="shared" si="5"/>
        <v>#REF!</v>
      </c>
      <c r="E32" s="17" t="e">
        <f t="shared" si="5"/>
        <v>#REF!</v>
      </c>
      <c r="F32" s="17" t="e">
        <f t="shared" si="5"/>
        <v>#REF!</v>
      </c>
      <c r="G32" s="17">
        <f t="shared" si="5"/>
        <v>10512</v>
      </c>
      <c r="H32" s="17">
        <f t="shared" si="5"/>
        <v>10512</v>
      </c>
      <c r="I32" s="17">
        <f t="shared" si="5"/>
        <v>14413</v>
      </c>
      <c r="J32" s="17">
        <f t="shared" si="5"/>
        <v>14413</v>
      </c>
      <c r="K32" s="17">
        <f t="shared" si="5"/>
        <v>11379</v>
      </c>
      <c r="L32" s="17">
        <f t="shared" si="5"/>
        <v>11379</v>
      </c>
      <c r="M32" s="17">
        <f t="shared" si="5"/>
        <v>9645</v>
      </c>
      <c r="N32" s="17">
        <f t="shared" si="5"/>
        <v>9645</v>
      </c>
      <c r="O32" s="17">
        <f t="shared" si="5"/>
        <v>10512</v>
      </c>
      <c r="P32" s="17">
        <f t="shared" si="5"/>
        <v>8272</v>
      </c>
      <c r="Q32" s="17">
        <f t="shared" si="5"/>
        <v>9645</v>
      </c>
      <c r="R32" s="17">
        <f t="shared" si="5"/>
        <v>9645</v>
      </c>
      <c r="S32" s="17">
        <f t="shared" si="5"/>
        <v>10512</v>
      </c>
      <c r="T32" s="17">
        <f t="shared" si="5"/>
        <v>8272</v>
      </c>
      <c r="U32" s="17">
        <f t="shared" si="5"/>
        <v>8272</v>
      </c>
      <c r="V32" s="17">
        <f t="shared" si="5"/>
        <v>8633</v>
      </c>
      <c r="W32" s="17">
        <f t="shared" si="5"/>
        <v>11162</v>
      </c>
      <c r="X32" s="17">
        <f t="shared" si="5"/>
        <v>9645</v>
      </c>
      <c r="Y32" s="17">
        <f t="shared" si="5"/>
        <v>10150</v>
      </c>
      <c r="Z32" s="17">
        <f t="shared" si="5"/>
        <v>12896</v>
      </c>
      <c r="AA32" s="17">
        <f t="shared" si="5"/>
        <v>10150</v>
      </c>
      <c r="AB32" s="17">
        <f t="shared" si="5"/>
        <v>10150</v>
      </c>
      <c r="AC32" s="17">
        <f t="shared" si="5"/>
        <v>10150</v>
      </c>
      <c r="AD32" s="17">
        <f t="shared" si="5"/>
        <v>12029</v>
      </c>
      <c r="AE32" s="17">
        <f t="shared" si="5"/>
        <v>11162</v>
      </c>
      <c r="AF32" s="17">
        <f t="shared" si="5"/>
        <v>12029</v>
      </c>
      <c r="AG32" s="17">
        <f t="shared" si="5"/>
        <v>11162</v>
      </c>
      <c r="AH32" s="17">
        <f t="shared" si="5"/>
        <v>11162</v>
      </c>
      <c r="AI32" s="17">
        <f t="shared" si="5"/>
        <v>10150</v>
      </c>
      <c r="AJ32" s="17">
        <f t="shared" si="5"/>
        <v>11162</v>
      </c>
      <c r="AK32" s="17">
        <f t="shared" si="5"/>
        <v>12029</v>
      </c>
      <c r="AL32" s="17">
        <f t="shared" si="5"/>
        <v>11162</v>
      </c>
      <c r="AM32" s="17">
        <f t="shared" si="5"/>
        <v>12029</v>
      </c>
      <c r="AN32" s="17">
        <f t="shared" si="5"/>
        <v>11162</v>
      </c>
      <c r="AO32" s="17">
        <f t="shared" si="5"/>
        <v>12029</v>
      </c>
      <c r="AP32" s="17">
        <f t="shared" si="5"/>
        <v>12029</v>
      </c>
      <c r="AQ32" s="17">
        <f t="shared" si="5"/>
        <v>12029</v>
      </c>
      <c r="AR32" s="17">
        <f t="shared" si="5"/>
        <v>11162</v>
      </c>
      <c r="AS32" s="17">
        <f t="shared" si="5"/>
        <v>12029</v>
      </c>
      <c r="AT32" s="17">
        <f t="shared" si="5"/>
        <v>11162</v>
      </c>
      <c r="AU32" s="17">
        <f t="shared" si="5"/>
        <v>12029</v>
      </c>
      <c r="AV32" s="17">
        <f t="shared" si="5"/>
        <v>11162</v>
      </c>
      <c r="AW32" s="17">
        <f t="shared" si="5"/>
        <v>12029</v>
      </c>
      <c r="AX32" s="17">
        <f t="shared" si="5"/>
        <v>11162</v>
      </c>
      <c r="AY32" s="17">
        <f t="shared" si="5"/>
        <v>12029</v>
      </c>
      <c r="AZ32" s="17">
        <f t="shared" si="5"/>
        <v>11162</v>
      </c>
      <c r="BA32" s="17">
        <f t="shared" si="5"/>
        <v>12029</v>
      </c>
      <c r="BB32" s="17">
        <f t="shared" si="5"/>
        <v>11162</v>
      </c>
    </row>
    <row r="33" spans="1:54" ht="10.5" customHeight="1" x14ac:dyDescent="0.2">
      <c r="A33" s="17" t="s">
        <v>150</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row>
    <row r="34" spans="1:54" ht="10.5" customHeight="1" x14ac:dyDescent="0.2">
      <c r="A34" s="19">
        <v>1</v>
      </c>
      <c r="B34" s="17" t="e">
        <f t="shared" si="4"/>
        <v>#REF!</v>
      </c>
      <c r="C34" s="17" t="e">
        <f t="shared" ref="C34:BB34" si="6">ROUNDUP(C10*0.85,)+35</f>
        <v>#REF!</v>
      </c>
      <c r="D34" s="17" t="e">
        <f t="shared" si="6"/>
        <v>#REF!</v>
      </c>
      <c r="E34" s="17" t="e">
        <f t="shared" si="6"/>
        <v>#REF!</v>
      </c>
      <c r="F34" s="17" t="e">
        <f t="shared" si="6"/>
        <v>#REF!</v>
      </c>
      <c r="G34" s="17">
        <f t="shared" si="6"/>
        <v>9934</v>
      </c>
      <c r="H34" s="17">
        <f t="shared" si="6"/>
        <v>9934</v>
      </c>
      <c r="I34" s="17">
        <f t="shared" si="6"/>
        <v>13835</v>
      </c>
      <c r="J34" s="17">
        <f t="shared" si="6"/>
        <v>13835</v>
      </c>
      <c r="K34" s="17">
        <f t="shared" si="6"/>
        <v>10801</v>
      </c>
      <c r="L34" s="17">
        <f t="shared" si="6"/>
        <v>10801</v>
      </c>
      <c r="M34" s="17">
        <f t="shared" si="6"/>
        <v>9067</v>
      </c>
      <c r="N34" s="17">
        <f t="shared" si="6"/>
        <v>9067</v>
      </c>
      <c r="O34" s="17">
        <f t="shared" si="6"/>
        <v>9934</v>
      </c>
      <c r="P34" s="17">
        <f t="shared" si="6"/>
        <v>7694</v>
      </c>
      <c r="Q34" s="17">
        <f t="shared" si="6"/>
        <v>9067</v>
      </c>
      <c r="R34" s="17">
        <f t="shared" si="6"/>
        <v>9067</v>
      </c>
      <c r="S34" s="17">
        <f t="shared" si="6"/>
        <v>9934</v>
      </c>
      <c r="T34" s="17">
        <f t="shared" si="6"/>
        <v>7694</v>
      </c>
      <c r="U34" s="17">
        <f t="shared" si="6"/>
        <v>7694</v>
      </c>
      <c r="V34" s="17">
        <f t="shared" si="6"/>
        <v>8055</v>
      </c>
      <c r="W34" s="17">
        <f t="shared" si="6"/>
        <v>10584</v>
      </c>
      <c r="X34" s="17">
        <f t="shared" si="6"/>
        <v>9067</v>
      </c>
      <c r="Y34" s="17">
        <f t="shared" si="6"/>
        <v>9572</v>
      </c>
      <c r="Z34" s="17">
        <f t="shared" si="6"/>
        <v>12318</v>
      </c>
      <c r="AA34" s="17">
        <f t="shared" si="6"/>
        <v>9572</v>
      </c>
      <c r="AB34" s="17">
        <f t="shared" si="6"/>
        <v>9572</v>
      </c>
      <c r="AC34" s="17">
        <f t="shared" si="6"/>
        <v>9572</v>
      </c>
      <c r="AD34" s="17">
        <f t="shared" si="6"/>
        <v>11451</v>
      </c>
      <c r="AE34" s="17">
        <f t="shared" si="6"/>
        <v>10584</v>
      </c>
      <c r="AF34" s="17">
        <f t="shared" si="6"/>
        <v>11451</v>
      </c>
      <c r="AG34" s="17">
        <f t="shared" si="6"/>
        <v>10584</v>
      </c>
      <c r="AH34" s="17">
        <f t="shared" si="6"/>
        <v>10584</v>
      </c>
      <c r="AI34" s="17">
        <f t="shared" si="6"/>
        <v>9572</v>
      </c>
      <c r="AJ34" s="17">
        <f t="shared" si="6"/>
        <v>10584</v>
      </c>
      <c r="AK34" s="17">
        <f t="shared" si="6"/>
        <v>11451</v>
      </c>
      <c r="AL34" s="17">
        <f t="shared" si="6"/>
        <v>10584</v>
      </c>
      <c r="AM34" s="17">
        <f t="shared" si="6"/>
        <v>11451</v>
      </c>
      <c r="AN34" s="17">
        <f t="shared" si="6"/>
        <v>10584</v>
      </c>
      <c r="AO34" s="17">
        <f t="shared" si="6"/>
        <v>11451</v>
      </c>
      <c r="AP34" s="17">
        <f t="shared" si="6"/>
        <v>11451</v>
      </c>
      <c r="AQ34" s="17">
        <f t="shared" si="6"/>
        <v>11451</v>
      </c>
      <c r="AR34" s="17">
        <f t="shared" si="6"/>
        <v>10584</v>
      </c>
      <c r="AS34" s="17">
        <f t="shared" si="6"/>
        <v>11451</v>
      </c>
      <c r="AT34" s="17">
        <f t="shared" si="6"/>
        <v>10584</v>
      </c>
      <c r="AU34" s="17">
        <f t="shared" si="6"/>
        <v>11451</v>
      </c>
      <c r="AV34" s="17">
        <f t="shared" si="6"/>
        <v>10584</v>
      </c>
      <c r="AW34" s="17">
        <f t="shared" si="6"/>
        <v>11451</v>
      </c>
      <c r="AX34" s="17">
        <f t="shared" si="6"/>
        <v>10584</v>
      </c>
      <c r="AY34" s="17">
        <f t="shared" si="6"/>
        <v>11451</v>
      </c>
      <c r="AZ34" s="17">
        <f t="shared" si="6"/>
        <v>10584</v>
      </c>
      <c r="BA34" s="17">
        <f t="shared" si="6"/>
        <v>11451</v>
      </c>
      <c r="BB34" s="17">
        <f t="shared" si="6"/>
        <v>10584</v>
      </c>
    </row>
    <row r="35" spans="1:54" ht="10.5" customHeight="1" x14ac:dyDescent="0.2">
      <c r="A35" s="19">
        <v>2</v>
      </c>
      <c r="B35" s="17" t="e">
        <f t="shared" si="4"/>
        <v>#REF!</v>
      </c>
      <c r="C35" s="17" t="e">
        <f t="shared" ref="C35:BB35" si="7">ROUNDUP(C11*0.85,)+35</f>
        <v>#REF!</v>
      </c>
      <c r="D35" s="17" t="e">
        <f t="shared" si="7"/>
        <v>#REF!</v>
      </c>
      <c r="E35" s="17" t="e">
        <f t="shared" si="7"/>
        <v>#REF!</v>
      </c>
      <c r="F35" s="17" t="e">
        <f t="shared" si="7"/>
        <v>#REF!</v>
      </c>
      <c r="G35" s="17">
        <f t="shared" si="7"/>
        <v>11234</v>
      </c>
      <c r="H35" s="17">
        <f t="shared" si="7"/>
        <v>11234</v>
      </c>
      <c r="I35" s="17">
        <f t="shared" si="7"/>
        <v>15136</v>
      </c>
      <c r="J35" s="17">
        <f t="shared" si="7"/>
        <v>15136</v>
      </c>
      <c r="K35" s="17">
        <f t="shared" si="7"/>
        <v>12101</v>
      </c>
      <c r="L35" s="17">
        <f t="shared" si="7"/>
        <v>12101</v>
      </c>
      <c r="M35" s="17">
        <f t="shared" si="7"/>
        <v>10367</v>
      </c>
      <c r="N35" s="17">
        <f t="shared" si="7"/>
        <v>10367</v>
      </c>
      <c r="O35" s="17">
        <f t="shared" si="7"/>
        <v>11234</v>
      </c>
      <c r="P35" s="17">
        <f t="shared" si="7"/>
        <v>8994</v>
      </c>
      <c r="Q35" s="17">
        <f t="shared" si="7"/>
        <v>10367</v>
      </c>
      <c r="R35" s="17">
        <f t="shared" si="7"/>
        <v>10367</v>
      </c>
      <c r="S35" s="17">
        <f t="shared" si="7"/>
        <v>11234</v>
      </c>
      <c r="T35" s="17">
        <f t="shared" si="7"/>
        <v>8994</v>
      </c>
      <c r="U35" s="17">
        <f t="shared" si="7"/>
        <v>8994</v>
      </c>
      <c r="V35" s="17">
        <f t="shared" si="7"/>
        <v>9356</v>
      </c>
      <c r="W35" s="17">
        <f t="shared" si="7"/>
        <v>11884</v>
      </c>
      <c r="X35" s="17">
        <f t="shared" si="7"/>
        <v>10367</v>
      </c>
      <c r="Y35" s="17">
        <f t="shared" si="7"/>
        <v>10873</v>
      </c>
      <c r="Z35" s="17">
        <f t="shared" si="7"/>
        <v>13618</v>
      </c>
      <c r="AA35" s="17">
        <f t="shared" si="7"/>
        <v>10873</v>
      </c>
      <c r="AB35" s="17">
        <f t="shared" si="7"/>
        <v>10873</v>
      </c>
      <c r="AC35" s="17">
        <f t="shared" si="7"/>
        <v>10873</v>
      </c>
      <c r="AD35" s="17">
        <f t="shared" si="7"/>
        <v>12751</v>
      </c>
      <c r="AE35" s="17">
        <f t="shared" si="7"/>
        <v>11884</v>
      </c>
      <c r="AF35" s="17">
        <f t="shared" si="7"/>
        <v>12751</v>
      </c>
      <c r="AG35" s="17">
        <f t="shared" si="7"/>
        <v>11884</v>
      </c>
      <c r="AH35" s="17">
        <f t="shared" si="7"/>
        <v>11884</v>
      </c>
      <c r="AI35" s="17">
        <f t="shared" si="7"/>
        <v>10873</v>
      </c>
      <c r="AJ35" s="17">
        <f t="shared" si="7"/>
        <v>11884</v>
      </c>
      <c r="AK35" s="17">
        <f t="shared" si="7"/>
        <v>12751</v>
      </c>
      <c r="AL35" s="17">
        <f t="shared" si="7"/>
        <v>11884</v>
      </c>
      <c r="AM35" s="17">
        <f t="shared" si="7"/>
        <v>12751</v>
      </c>
      <c r="AN35" s="17">
        <f t="shared" si="7"/>
        <v>11884</v>
      </c>
      <c r="AO35" s="17">
        <f t="shared" si="7"/>
        <v>12751</v>
      </c>
      <c r="AP35" s="17">
        <f t="shared" si="7"/>
        <v>12751</v>
      </c>
      <c r="AQ35" s="17">
        <f t="shared" si="7"/>
        <v>12751</v>
      </c>
      <c r="AR35" s="17">
        <f t="shared" si="7"/>
        <v>11884</v>
      </c>
      <c r="AS35" s="17">
        <f t="shared" si="7"/>
        <v>12751</v>
      </c>
      <c r="AT35" s="17">
        <f t="shared" si="7"/>
        <v>11884</v>
      </c>
      <c r="AU35" s="17">
        <f t="shared" si="7"/>
        <v>12751</v>
      </c>
      <c r="AV35" s="17">
        <f t="shared" si="7"/>
        <v>11884</v>
      </c>
      <c r="AW35" s="17">
        <f t="shared" si="7"/>
        <v>12751</v>
      </c>
      <c r="AX35" s="17">
        <f t="shared" si="7"/>
        <v>11884</v>
      </c>
      <c r="AY35" s="17">
        <f t="shared" si="7"/>
        <v>12751</v>
      </c>
      <c r="AZ35" s="17">
        <f t="shared" si="7"/>
        <v>11884</v>
      </c>
      <c r="BA35" s="17">
        <f t="shared" si="7"/>
        <v>12751</v>
      </c>
      <c r="BB35" s="17">
        <f t="shared" si="7"/>
        <v>11884</v>
      </c>
    </row>
    <row r="36" spans="1:54" ht="10.5" customHeight="1" x14ac:dyDescent="0.2">
      <c r="A36" s="17" t="s">
        <v>151</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row>
    <row r="37" spans="1:54" ht="10.5" customHeight="1" x14ac:dyDescent="0.2">
      <c r="A37" s="19">
        <v>1</v>
      </c>
      <c r="B37" s="17" t="e">
        <f t="shared" si="4"/>
        <v>#REF!</v>
      </c>
      <c r="C37" s="17" t="e">
        <f t="shared" ref="C37:BB37" si="8">ROUNDUP(C13*0.85,)+35</f>
        <v>#REF!</v>
      </c>
      <c r="D37" s="17" t="e">
        <f t="shared" si="8"/>
        <v>#REF!</v>
      </c>
      <c r="E37" s="17" t="e">
        <f t="shared" si="8"/>
        <v>#REF!</v>
      </c>
      <c r="F37" s="17" t="e">
        <f t="shared" si="8"/>
        <v>#REF!</v>
      </c>
      <c r="G37" s="17">
        <f t="shared" si="8"/>
        <v>10656</v>
      </c>
      <c r="H37" s="17">
        <f t="shared" si="8"/>
        <v>10656</v>
      </c>
      <c r="I37" s="17">
        <f t="shared" si="8"/>
        <v>14558</v>
      </c>
      <c r="J37" s="17">
        <f t="shared" si="8"/>
        <v>14558</v>
      </c>
      <c r="K37" s="17">
        <f t="shared" si="8"/>
        <v>11523</v>
      </c>
      <c r="L37" s="17">
        <f t="shared" si="8"/>
        <v>11523</v>
      </c>
      <c r="M37" s="17">
        <f t="shared" si="8"/>
        <v>9789</v>
      </c>
      <c r="N37" s="17">
        <f t="shared" si="8"/>
        <v>9789</v>
      </c>
      <c r="O37" s="17">
        <f t="shared" si="8"/>
        <v>10656</v>
      </c>
      <c r="P37" s="17">
        <f t="shared" si="8"/>
        <v>8416</v>
      </c>
      <c r="Q37" s="17">
        <f t="shared" si="8"/>
        <v>9789</v>
      </c>
      <c r="R37" s="17">
        <f t="shared" si="8"/>
        <v>9789</v>
      </c>
      <c r="S37" s="17">
        <f t="shared" si="8"/>
        <v>10656</v>
      </c>
      <c r="T37" s="17">
        <f t="shared" si="8"/>
        <v>8416</v>
      </c>
      <c r="U37" s="17">
        <f t="shared" si="8"/>
        <v>8416</v>
      </c>
      <c r="V37" s="17">
        <f t="shared" si="8"/>
        <v>8778</v>
      </c>
      <c r="W37" s="17">
        <f t="shared" si="8"/>
        <v>11306</v>
      </c>
      <c r="X37" s="17">
        <f t="shared" si="8"/>
        <v>9789</v>
      </c>
      <c r="Y37" s="17">
        <f t="shared" si="8"/>
        <v>10295</v>
      </c>
      <c r="Z37" s="17">
        <f t="shared" si="8"/>
        <v>13040</v>
      </c>
      <c r="AA37" s="17">
        <f t="shared" si="8"/>
        <v>10295</v>
      </c>
      <c r="AB37" s="17">
        <f t="shared" si="8"/>
        <v>10295</v>
      </c>
      <c r="AC37" s="17">
        <f t="shared" si="8"/>
        <v>10295</v>
      </c>
      <c r="AD37" s="17">
        <f t="shared" si="8"/>
        <v>12173</v>
      </c>
      <c r="AE37" s="17">
        <f t="shared" si="8"/>
        <v>11306</v>
      </c>
      <c r="AF37" s="17">
        <f t="shared" si="8"/>
        <v>12173</v>
      </c>
      <c r="AG37" s="17">
        <f t="shared" si="8"/>
        <v>11306</v>
      </c>
      <c r="AH37" s="17">
        <f t="shared" si="8"/>
        <v>11306</v>
      </c>
      <c r="AI37" s="17">
        <f t="shared" si="8"/>
        <v>10295</v>
      </c>
      <c r="AJ37" s="17">
        <f t="shared" si="8"/>
        <v>11306</v>
      </c>
      <c r="AK37" s="17">
        <f t="shared" si="8"/>
        <v>12173</v>
      </c>
      <c r="AL37" s="17">
        <f t="shared" si="8"/>
        <v>11306</v>
      </c>
      <c r="AM37" s="17">
        <f t="shared" si="8"/>
        <v>12173</v>
      </c>
      <c r="AN37" s="17">
        <f t="shared" si="8"/>
        <v>11306</v>
      </c>
      <c r="AO37" s="17">
        <f t="shared" si="8"/>
        <v>12173</v>
      </c>
      <c r="AP37" s="17">
        <f t="shared" si="8"/>
        <v>12173</v>
      </c>
      <c r="AQ37" s="17">
        <f t="shared" si="8"/>
        <v>12173</v>
      </c>
      <c r="AR37" s="17">
        <f t="shared" si="8"/>
        <v>11306</v>
      </c>
      <c r="AS37" s="17">
        <f t="shared" si="8"/>
        <v>12173</v>
      </c>
      <c r="AT37" s="17">
        <f t="shared" si="8"/>
        <v>11306</v>
      </c>
      <c r="AU37" s="17">
        <f t="shared" si="8"/>
        <v>12173</v>
      </c>
      <c r="AV37" s="17">
        <f t="shared" si="8"/>
        <v>11306</v>
      </c>
      <c r="AW37" s="17">
        <f t="shared" si="8"/>
        <v>12173</v>
      </c>
      <c r="AX37" s="17">
        <f t="shared" si="8"/>
        <v>11306</v>
      </c>
      <c r="AY37" s="17">
        <f t="shared" si="8"/>
        <v>12173</v>
      </c>
      <c r="AZ37" s="17">
        <f t="shared" si="8"/>
        <v>11306</v>
      </c>
      <c r="BA37" s="17">
        <f t="shared" si="8"/>
        <v>12173</v>
      </c>
      <c r="BB37" s="17">
        <f t="shared" si="8"/>
        <v>11306</v>
      </c>
    </row>
    <row r="38" spans="1:54" ht="10.5" customHeight="1" x14ac:dyDescent="0.2">
      <c r="A38" s="19">
        <v>2</v>
      </c>
      <c r="B38" s="17" t="e">
        <f t="shared" si="4"/>
        <v>#REF!</v>
      </c>
      <c r="C38" s="17" t="e">
        <f t="shared" ref="C38:BB38" si="9">ROUNDUP(C14*0.85,)+35</f>
        <v>#REF!</v>
      </c>
      <c r="D38" s="17" t="e">
        <f t="shared" si="9"/>
        <v>#REF!</v>
      </c>
      <c r="E38" s="17" t="e">
        <f t="shared" si="9"/>
        <v>#REF!</v>
      </c>
      <c r="F38" s="17" t="e">
        <f t="shared" si="9"/>
        <v>#REF!</v>
      </c>
      <c r="G38" s="17">
        <f t="shared" si="9"/>
        <v>11957</v>
      </c>
      <c r="H38" s="17">
        <f t="shared" si="9"/>
        <v>11957</v>
      </c>
      <c r="I38" s="17">
        <f t="shared" si="9"/>
        <v>15858</v>
      </c>
      <c r="J38" s="17">
        <f t="shared" si="9"/>
        <v>15858</v>
      </c>
      <c r="K38" s="17">
        <f t="shared" si="9"/>
        <v>12824</v>
      </c>
      <c r="L38" s="17">
        <f t="shared" si="9"/>
        <v>12824</v>
      </c>
      <c r="M38" s="17">
        <f t="shared" si="9"/>
        <v>11090</v>
      </c>
      <c r="N38" s="17">
        <f t="shared" si="9"/>
        <v>11090</v>
      </c>
      <c r="O38" s="17">
        <f t="shared" si="9"/>
        <v>11957</v>
      </c>
      <c r="P38" s="17">
        <f t="shared" si="9"/>
        <v>9717</v>
      </c>
      <c r="Q38" s="17">
        <f t="shared" si="9"/>
        <v>11090</v>
      </c>
      <c r="R38" s="17">
        <f t="shared" si="9"/>
        <v>11090</v>
      </c>
      <c r="S38" s="17">
        <f t="shared" si="9"/>
        <v>11957</v>
      </c>
      <c r="T38" s="17">
        <f t="shared" si="9"/>
        <v>9717</v>
      </c>
      <c r="U38" s="17">
        <f t="shared" si="9"/>
        <v>9717</v>
      </c>
      <c r="V38" s="17">
        <f t="shared" si="9"/>
        <v>10078</v>
      </c>
      <c r="W38" s="17">
        <f t="shared" si="9"/>
        <v>12607</v>
      </c>
      <c r="X38" s="17">
        <f t="shared" si="9"/>
        <v>11090</v>
      </c>
      <c r="Y38" s="17">
        <f t="shared" si="9"/>
        <v>11595</v>
      </c>
      <c r="Z38" s="17">
        <f t="shared" si="9"/>
        <v>14341</v>
      </c>
      <c r="AA38" s="17">
        <f t="shared" si="9"/>
        <v>11595</v>
      </c>
      <c r="AB38" s="17">
        <f t="shared" si="9"/>
        <v>11595</v>
      </c>
      <c r="AC38" s="17">
        <f t="shared" si="9"/>
        <v>11595</v>
      </c>
      <c r="AD38" s="17">
        <f t="shared" si="9"/>
        <v>13474</v>
      </c>
      <c r="AE38" s="17">
        <f t="shared" si="9"/>
        <v>12607</v>
      </c>
      <c r="AF38" s="17">
        <f t="shared" si="9"/>
        <v>13474</v>
      </c>
      <c r="AG38" s="17">
        <f t="shared" si="9"/>
        <v>12607</v>
      </c>
      <c r="AH38" s="17">
        <f t="shared" si="9"/>
        <v>12607</v>
      </c>
      <c r="AI38" s="17">
        <f t="shared" si="9"/>
        <v>11595</v>
      </c>
      <c r="AJ38" s="17">
        <f t="shared" si="9"/>
        <v>12607</v>
      </c>
      <c r="AK38" s="17">
        <f t="shared" si="9"/>
        <v>13474</v>
      </c>
      <c r="AL38" s="17">
        <f t="shared" si="9"/>
        <v>12607</v>
      </c>
      <c r="AM38" s="17">
        <f t="shared" si="9"/>
        <v>13474</v>
      </c>
      <c r="AN38" s="17">
        <f t="shared" si="9"/>
        <v>12607</v>
      </c>
      <c r="AO38" s="17">
        <f t="shared" si="9"/>
        <v>13474</v>
      </c>
      <c r="AP38" s="17">
        <f t="shared" si="9"/>
        <v>13474</v>
      </c>
      <c r="AQ38" s="17">
        <f t="shared" si="9"/>
        <v>13474</v>
      </c>
      <c r="AR38" s="17">
        <f t="shared" si="9"/>
        <v>12607</v>
      </c>
      <c r="AS38" s="17">
        <f t="shared" si="9"/>
        <v>13474</v>
      </c>
      <c r="AT38" s="17">
        <f t="shared" si="9"/>
        <v>12607</v>
      </c>
      <c r="AU38" s="17">
        <f t="shared" si="9"/>
        <v>13474</v>
      </c>
      <c r="AV38" s="17">
        <f t="shared" si="9"/>
        <v>12607</v>
      </c>
      <c r="AW38" s="17">
        <f t="shared" si="9"/>
        <v>13474</v>
      </c>
      <c r="AX38" s="17">
        <f t="shared" si="9"/>
        <v>12607</v>
      </c>
      <c r="AY38" s="17">
        <f t="shared" si="9"/>
        <v>13474</v>
      </c>
      <c r="AZ38" s="17">
        <f t="shared" si="9"/>
        <v>12607</v>
      </c>
      <c r="BA38" s="17">
        <f t="shared" si="9"/>
        <v>13474</v>
      </c>
      <c r="BB38" s="17">
        <f t="shared" si="9"/>
        <v>12607</v>
      </c>
    </row>
    <row r="39" spans="1:54"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row>
    <row r="40" spans="1:54" ht="10.5" customHeight="1" x14ac:dyDescent="0.2">
      <c r="A40" s="19">
        <v>1</v>
      </c>
      <c r="B40" s="17" t="e">
        <f t="shared" si="4"/>
        <v>#REF!</v>
      </c>
      <c r="C40" s="17" t="e">
        <f t="shared" ref="C40:BB40" si="10">ROUNDUP(C16*0.85,)+35</f>
        <v>#REF!</v>
      </c>
      <c r="D40" s="17" t="e">
        <f t="shared" si="10"/>
        <v>#REF!</v>
      </c>
      <c r="E40" s="17" t="e">
        <f t="shared" si="10"/>
        <v>#REF!</v>
      </c>
      <c r="F40" s="17" t="e">
        <f t="shared" si="10"/>
        <v>#REF!</v>
      </c>
      <c r="G40" s="17">
        <f t="shared" si="10"/>
        <v>11379</v>
      </c>
      <c r="H40" s="17">
        <f t="shared" si="10"/>
        <v>11379</v>
      </c>
      <c r="I40" s="17">
        <f t="shared" si="10"/>
        <v>15280</v>
      </c>
      <c r="J40" s="17">
        <f t="shared" si="10"/>
        <v>15280</v>
      </c>
      <c r="K40" s="17">
        <f t="shared" si="10"/>
        <v>12246</v>
      </c>
      <c r="L40" s="17">
        <f t="shared" si="10"/>
        <v>12246</v>
      </c>
      <c r="M40" s="17">
        <f t="shared" si="10"/>
        <v>10512</v>
      </c>
      <c r="N40" s="17">
        <f t="shared" si="10"/>
        <v>10512</v>
      </c>
      <c r="O40" s="17">
        <f t="shared" si="10"/>
        <v>11379</v>
      </c>
      <c r="P40" s="17">
        <f t="shared" si="10"/>
        <v>9139</v>
      </c>
      <c r="Q40" s="17">
        <f t="shared" si="10"/>
        <v>10512</v>
      </c>
      <c r="R40" s="17">
        <f t="shared" si="10"/>
        <v>10512</v>
      </c>
      <c r="S40" s="17">
        <f t="shared" si="10"/>
        <v>11379</v>
      </c>
      <c r="T40" s="17">
        <f t="shared" si="10"/>
        <v>9139</v>
      </c>
      <c r="U40" s="17">
        <f t="shared" si="10"/>
        <v>9139</v>
      </c>
      <c r="V40" s="17">
        <f t="shared" si="10"/>
        <v>9500</v>
      </c>
      <c r="W40" s="17">
        <f t="shared" si="10"/>
        <v>12029</v>
      </c>
      <c r="X40" s="17">
        <f t="shared" si="10"/>
        <v>10512</v>
      </c>
      <c r="Y40" s="17">
        <f t="shared" si="10"/>
        <v>11017</v>
      </c>
      <c r="Z40" s="17">
        <f t="shared" si="10"/>
        <v>13763</v>
      </c>
      <c r="AA40" s="17">
        <f t="shared" si="10"/>
        <v>11017</v>
      </c>
      <c r="AB40" s="17">
        <f t="shared" si="10"/>
        <v>11017</v>
      </c>
      <c r="AC40" s="17">
        <f t="shared" si="10"/>
        <v>11017</v>
      </c>
      <c r="AD40" s="17">
        <f t="shared" si="10"/>
        <v>12896</v>
      </c>
      <c r="AE40" s="17">
        <f t="shared" si="10"/>
        <v>12029</v>
      </c>
      <c r="AF40" s="17">
        <f t="shared" si="10"/>
        <v>12896</v>
      </c>
      <c r="AG40" s="17">
        <f t="shared" si="10"/>
        <v>12029</v>
      </c>
      <c r="AH40" s="17">
        <f t="shared" si="10"/>
        <v>12029</v>
      </c>
      <c r="AI40" s="17">
        <f t="shared" si="10"/>
        <v>11017</v>
      </c>
      <c r="AJ40" s="17">
        <f t="shared" si="10"/>
        <v>12029</v>
      </c>
      <c r="AK40" s="17">
        <f t="shared" si="10"/>
        <v>12896</v>
      </c>
      <c r="AL40" s="17">
        <f t="shared" si="10"/>
        <v>12029</v>
      </c>
      <c r="AM40" s="17">
        <f t="shared" si="10"/>
        <v>12896</v>
      </c>
      <c r="AN40" s="17">
        <f t="shared" si="10"/>
        <v>12029</v>
      </c>
      <c r="AO40" s="17">
        <f t="shared" si="10"/>
        <v>12896</v>
      </c>
      <c r="AP40" s="17">
        <f t="shared" si="10"/>
        <v>12896</v>
      </c>
      <c r="AQ40" s="17">
        <f t="shared" si="10"/>
        <v>12896</v>
      </c>
      <c r="AR40" s="17">
        <f t="shared" si="10"/>
        <v>12029</v>
      </c>
      <c r="AS40" s="17">
        <f t="shared" si="10"/>
        <v>12896</v>
      </c>
      <c r="AT40" s="17">
        <f t="shared" si="10"/>
        <v>12029</v>
      </c>
      <c r="AU40" s="17">
        <f t="shared" si="10"/>
        <v>12896</v>
      </c>
      <c r="AV40" s="17">
        <f t="shared" si="10"/>
        <v>12029</v>
      </c>
      <c r="AW40" s="17">
        <f t="shared" si="10"/>
        <v>12896</v>
      </c>
      <c r="AX40" s="17">
        <f t="shared" si="10"/>
        <v>12029</v>
      </c>
      <c r="AY40" s="17">
        <f t="shared" si="10"/>
        <v>12896</v>
      </c>
      <c r="AZ40" s="17">
        <f t="shared" si="10"/>
        <v>12029</v>
      </c>
      <c r="BA40" s="17">
        <f t="shared" si="10"/>
        <v>12896</v>
      </c>
      <c r="BB40" s="17">
        <f t="shared" si="10"/>
        <v>12029</v>
      </c>
    </row>
    <row r="41" spans="1:54" ht="10.7" customHeight="1" x14ac:dyDescent="0.2">
      <c r="A41" s="19">
        <v>2</v>
      </c>
      <c r="B41" s="17" t="e">
        <f t="shared" si="4"/>
        <v>#REF!</v>
      </c>
      <c r="C41" s="17" t="e">
        <f t="shared" ref="C41:BB41" si="11">ROUNDUP(C17*0.85,)+35</f>
        <v>#REF!</v>
      </c>
      <c r="D41" s="17" t="e">
        <f t="shared" si="11"/>
        <v>#REF!</v>
      </c>
      <c r="E41" s="17" t="e">
        <f t="shared" si="11"/>
        <v>#REF!</v>
      </c>
      <c r="F41" s="17" t="e">
        <f t="shared" si="11"/>
        <v>#REF!</v>
      </c>
      <c r="G41" s="17">
        <f t="shared" si="11"/>
        <v>12679</v>
      </c>
      <c r="H41" s="17">
        <f t="shared" si="11"/>
        <v>12679</v>
      </c>
      <c r="I41" s="17">
        <f t="shared" si="11"/>
        <v>16581</v>
      </c>
      <c r="J41" s="17">
        <f t="shared" si="11"/>
        <v>16581</v>
      </c>
      <c r="K41" s="17">
        <f t="shared" si="11"/>
        <v>13546</v>
      </c>
      <c r="L41" s="17">
        <f t="shared" si="11"/>
        <v>13546</v>
      </c>
      <c r="M41" s="17">
        <f t="shared" si="11"/>
        <v>11812</v>
      </c>
      <c r="N41" s="17">
        <f t="shared" si="11"/>
        <v>11812</v>
      </c>
      <c r="O41" s="17">
        <f t="shared" si="11"/>
        <v>12679</v>
      </c>
      <c r="P41" s="17">
        <f t="shared" si="11"/>
        <v>10439</v>
      </c>
      <c r="Q41" s="17">
        <f t="shared" si="11"/>
        <v>11812</v>
      </c>
      <c r="R41" s="17">
        <f t="shared" si="11"/>
        <v>11812</v>
      </c>
      <c r="S41" s="17">
        <f t="shared" si="11"/>
        <v>12679</v>
      </c>
      <c r="T41" s="17">
        <f t="shared" si="11"/>
        <v>10439</v>
      </c>
      <c r="U41" s="17">
        <f t="shared" si="11"/>
        <v>10439</v>
      </c>
      <c r="V41" s="17">
        <f t="shared" si="11"/>
        <v>10801</v>
      </c>
      <c r="W41" s="17">
        <f t="shared" si="11"/>
        <v>13329</v>
      </c>
      <c r="X41" s="17">
        <f t="shared" si="11"/>
        <v>11812</v>
      </c>
      <c r="Y41" s="17">
        <f t="shared" si="11"/>
        <v>12318</v>
      </c>
      <c r="Z41" s="17">
        <f t="shared" si="11"/>
        <v>15063</v>
      </c>
      <c r="AA41" s="17">
        <f t="shared" si="11"/>
        <v>12318</v>
      </c>
      <c r="AB41" s="17">
        <f t="shared" si="11"/>
        <v>12318</v>
      </c>
      <c r="AC41" s="17">
        <f t="shared" si="11"/>
        <v>12318</v>
      </c>
      <c r="AD41" s="17">
        <f t="shared" si="11"/>
        <v>14196</v>
      </c>
      <c r="AE41" s="17">
        <f t="shared" si="11"/>
        <v>13329</v>
      </c>
      <c r="AF41" s="17">
        <f t="shared" si="11"/>
        <v>14196</v>
      </c>
      <c r="AG41" s="17">
        <f t="shared" si="11"/>
        <v>13329</v>
      </c>
      <c r="AH41" s="17">
        <f t="shared" si="11"/>
        <v>13329</v>
      </c>
      <c r="AI41" s="17">
        <f t="shared" si="11"/>
        <v>12318</v>
      </c>
      <c r="AJ41" s="17">
        <f t="shared" si="11"/>
        <v>13329</v>
      </c>
      <c r="AK41" s="17">
        <f t="shared" si="11"/>
        <v>14196</v>
      </c>
      <c r="AL41" s="17">
        <f t="shared" si="11"/>
        <v>13329</v>
      </c>
      <c r="AM41" s="17">
        <f t="shared" si="11"/>
        <v>14196</v>
      </c>
      <c r="AN41" s="17">
        <f t="shared" si="11"/>
        <v>13329</v>
      </c>
      <c r="AO41" s="17">
        <f t="shared" si="11"/>
        <v>14196</v>
      </c>
      <c r="AP41" s="17">
        <f t="shared" si="11"/>
        <v>14196</v>
      </c>
      <c r="AQ41" s="17">
        <f t="shared" si="11"/>
        <v>14196</v>
      </c>
      <c r="AR41" s="17">
        <f t="shared" si="11"/>
        <v>13329</v>
      </c>
      <c r="AS41" s="17">
        <f t="shared" si="11"/>
        <v>14196</v>
      </c>
      <c r="AT41" s="17">
        <f t="shared" si="11"/>
        <v>13329</v>
      </c>
      <c r="AU41" s="17">
        <f t="shared" si="11"/>
        <v>14196</v>
      </c>
      <c r="AV41" s="17">
        <f t="shared" si="11"/>
        <v>13329</v>
      </c>
      <c r="AW41" s="17">
        <f t="shared" si="11"/>
        <v>14196</v>
      </c>
      <c r="AX41" s="17">
        <f t="shared" si="11"/>
        <v>13329</v>
      </c>
      <c r="AY41" s="17">
        <f t="shared" si="11"/>
        <v>14196</v>
      </c>
      <c r="AZ41" s="17">
        <f t="shared" si="11"/>
        <v>13329</v>
      </c>
      <c r="BA41" s="17">
        <f t="shared" si="11"/>
        <v>14196</v>
      </c>
      <c r="BB41" s="17">
        <f t="shared" si="11"/>
        <v>13329</v>
      </c>
    </row>
    <row r="42" spans="1:54" ht="10.7" customHeight="1" x14ac:dyDescent="0.2">
      <c r="A42" s="17" t="s">
        <v>152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row>
    <row r="43" spans="1:54" ht="10.7" customHeight="1" x14ac:dyDescent="0.2">
      <c r="A43" s="19">
        <v>1</v>
      </c>
      <c r="B43" s="17" t="e">
        <f t="shared" si="4"/>
        <v>#REF!</v>
      </c>
      <c r="C43" s="17" t="e">
        <f t="shared" ref="C43:BB43" si="12">ROUNDUP(C19*0.85,)+35</f>
        <v>#REF!</v>
      </c>
      <c r="D43" s="17" t="e">
        <f t="shared" si="12"/>
        <v>#REF!</v>
      </c>
      <c r="E43" s="17" t="e">
        <f t="shared" si="12"/>
        <v>#REF!</v>
      </c>
      <c r="F43" s="17" t="e">
        <f t="shared" si="12"/>
        <v>#REF!</v>
      </c>
      <c r="G43" s="17">
        <f t="shared" si="12"/>
        <v>12101</v>
      </c>
      <c r="H43" s="17">
        <f t="shared" si="12"/>
        <v>12101</v>
      </c>
      <c r="I43" s="17">
        <f t="shared" si="12"/>
        <v>16003</v>
      </c>
      <c r="J43" s="17">
        <f t="shared" si="12"/>
        <v>16003</v>
      </c>
      <c r="K43" s="17">
        <f t="shared" si="12"/>
        <v>12968</v>
      </c>
      <c r="L43" s="17">
        <f t="shared" si="12"/>
        <v>12968</v>
      </c>
      <c r="M43" s="17">
        <f t="shared" si="12"/>
        <v>11234</v>
      </c>
      <c r="N43" s="17">
        <f t="shared" si="12"/>
        <v>11234</v>
      </c>
      <c r="O43" s="17">
        <f t="shared" si="12"/>
        <v>12101</v>
      </c>
      <c r="P43" s="17">
        <f t="shared" si="12"/>
        <v>9861</v>
      </c>
      <c r="Q43" s="17">
        <f t="shared" si="12"/>
        <v>11234</v>
      </c>
      <c r="R43" s="17">
        <f t="shared" si="12"/>
        <v>11234</v>
      </c>
      <c r="S43" s="17">
        <f t="shared" si="12"/>
        <v>12101</v>
      </c>
      <c r="T43" s="17">
        <f t="shared" si="12"/>
        <v>9861</v>
      </c>
      <c r="U43" s="17">
        <f t="shared" si="12"/>
        <v>9861</v>
      </c>
      <c r="V43" s="17">
        <f t="shared" si="12"/>
        <v>10223</v>
      </c>
      <c r="W43" s="17">
        <f t="shared" si="12"/>
        <v>12751</v>
      </c>
      <c r="X43" s="17">
        <f t="shared" si="12"/>
        <v>11234</v>
      </c>
      <c r="Y43" s="17">
        <f t="shared" si="12"/>
        <v>11740</v>
      </c>
      <c r="Z43" s="17">
        <f t="shared" si="12"/>
        <v>14485</v>
      </c>
      <c r="AA43" s="17">
        <f t="shared" si="12"/>
        <v>11740</v>
      </c>
      <c r="AB43" s="17">
        <f t="shared" si="12"/>
        <v>11740</v>
      </c>
      <c r="AC43" s="17">
        <f t="shared" si="12"/>
        <v>11740</v>
      </c>
      <c r="AD43" s="17">
        <f t="shared" si="12"/>
        <v>13618</v>
      </c>
      <c r="AE43" s="17">
        <f t="shared" si="12"/>
        <v>12751</v>
      </c>
      <c r="AF43" s="17">
        <f t="shared" si="12"/>
        <v>13618</v>
      </c>
      <c r="AG43" s="17">
        <f t="shared" si="12"/>
        <v>12751</v>
      </c>
      <c r="AH43" s="17">
        <f t="shared" si="12"/>
        <v>12751</v>
      </c>
      <c r="AI43" s="17">
        <f t="shared" si="12"/>
        <v>11740</v>
      </c>
      <c r="AJ43" s="17">
        <f t="shared" si="12"/>
        <v>12751</v>
      </c>
      <c r="AK43" s="17">
        <f t="shared" si="12"/>
        <v>13618</v>
      </c>
      <c r="AL43" s="17">
        <f t="shared" si="12"/>
        <v>12751</v>
      </c>
      <c r="AM43" s="17">
        <f t="shared" si="12"/>
        <v>13618</v>
      </c>
      <c r="AN43" s="17">
        <f t="shared" si="12"/>
        <v>12751</v>
      </c>
      <c r="AO43" s="17">
        <f t="shared" si="12"/>
        <v>13618</v>
      </c>
      <c r="AP43" s="17">
        <f t="shared" si="12"/>
        <v>13618</v>
      </c>
      <c r="AQ43" s="17">
        <f t="shared" si="12"/>
        <v>13618</v>
      </c>
      <c r="AR43" s="17">
        <f t="shared" si="12"/>
        <v>12751</v>
      </c>
      <c r="AS43" s="17">
        <f t="shared" si="12"/>
        <v>13618</v>
      </c>
      <c r="AT43" s="17">
        <f t="shared" si="12"/>
        <v>12751</v>
      </c>
      <c r="AU43" s="17">
        <f t="shared" si="12"/>
        <v>13618</v>
      </c>
      <c r="AV43" s="17">
        <f t="shared" si="12"/>
        <v>12751</v>
      </c>
      <c r="AW43" s="17">
        <f t="shared" si="12"/>
        <v>13618</v>
      </c>
      <c r="AX43" s="17">
        <f t="shared" si="12"/>
        <v>12751</v>
      </c>
      <c r="AY43" s="17">
        <f t="shared" si="12"/>
        <v>13618</v>
      </c>
      <c r="AZ43" s="17">
        <f t="shared" si="12"/>
        <v>12751</v>
      </c>
      <c r="BA43" s="17">
        <f t="shared" si="12"/>
        <v>13618</v>
      </c>
      <c r="BB43" s="17">
        <f t="shared" si="12"/>
        <v>12751</v>
      </c>
    </row>
    <row r="44" spans="1:54" ht="10.7" customHeight="1" x14ac:dyDescent="0.2">
      <c r="A44" s="19">
        <v>2</v>
      </c>
      <c r="B44" s="17" t="e">
        <f t="shared" si="4"/>
        <v>#REF!</v>
      </c>
      <c r="C44" s="17" t="e">
        <f t="shared" ref="C44:BB44" si="13">ROUNDUP(C20*0.85,)+35</f>
        <v>#REF!</v>
      </c>
      <c r="D44" s="17" t="e">
        <f t="shared" si="13"/>
        <v>#REF!</v>
      </c>
      <c r="E44" s="17" t="e">
        <f t="shared" si="13"/>
        <v>#REF!</v>
      </c>
      <c r="F44" s="17" t="e">
        <f t="shared" si="13"/>
        <v>#REF!</v>
      </c>
      <c r="G44" s="17">
        <f t="shared" si="13"/>
        <v>13402</v>
      </c>
      <c r="H44" s="17">
        <f t="shared" si="13"/>
        <v>13402</v>
      </c>
      <c r="I44" s="17">
        <f t="shared" si="13"/>
        <v>17303</v>
      </c>
      <c r="J44" s="17">
        <f t="shared" si="13"/>
        <v>17303</v>
      </c>
      <c r="K44" s="17">
        <f t="shared" si="13"/>
        <v>14269</v>
      </c>
      <c r="L44" s="17">
        <f t="shared" si="13"/>
        <v>14269</v>
      </c>
      <c r="M44" s="17">
        <f t="shared" si="13"/>
        <v>12535</v>
      </c>
      <c r="N44" s="17">
        <f t="shared" si="13"/>
        <v>12535</v>
      </c>
      <c r="O44" s="17">
        <f t="shared" si="13"/>
        <v>13402</v>
      </c>
      <c r="P44" s="17">
        <f t="shared" si="13"/>
        <v>11162</v>
      </c>
      <c r="Q44" s="17">
        <f t="shared" si="13"/>
        <v>12535</v>
      </c>
      <c r="R44" s="17">
        <f t="shared" si="13"/>
        <v>12535</v>
      </c>
      <c r="S44" s="17">
        <f t="shared" si="13"/>
        <v>13402</v>
      </c>
      <c r="T44" s="17">
        <f t="shared" si="13"/>
        <v>11162</v>
      </c>
      <c r="U44" s="17">
        <f t="shared" si="13"/>
        <v>11162</v>
      </c>
      <c r="V44" s="17">
        <f t="shared" si="13"/>
        <v>11523</v>
      </c>
      <c r="W44" s="17">
        <f t="shared" si="13"/>
        <v>14052</v>
      </c>
      <c r="X44" s="17">
        <f t="shared" si="13"/>
        <v>12535</v>
      </c>
      <c r="Y44" s="17">
        <f t="shared" si="13"/>
        <v>13040</v>
      </c>
      <c r="Z44" s="17">
        <f t="shared" si="13"/>
        <v>15786</v>
      </c>
      <c r="AA44" s="17">
        <f t="shared" si="13"/>
        <v>13040</v>
      </c>
      <c r="AB44" s="17">
        <f t="shared" si="13"/>
        <v>13040</v>
      </c>
      <c r="AC44" s="17">
        <f t="shared" si="13"/>
        <v>13040</v>
      </c>
      <c r="AD44" s="17">
        <f t="shared" si="13"/>
        <v>14919</v>
      </c>
      <c r="AE44" s="17">
        <f t="shared" si="13"/>
        <v>14052</v>
      </c>
      <c r="AF44" s="17">
        <f t="shared" si="13"/>
        <v>14919</v>
      </c>
      <c r="AG44" s="17">
        <f t="shared" si="13"/>
        <v>14052</v>
      </c>
      <c r="AH44" s="17">
        <f t="shared" si="13"/>
        <v>14052</v>
      </c>
      <c r="AI44" s="17">
        <f t="shared" si="13"/>
        <v>13040</v>
      </c>
      <c r="AJ44" s="17">
        <f t="shared" si="13"/>
        <v>14052</v>
      </c>
      <c r="AK44" s="17">
        <f t="shared" si="13"/>
        <v>14919</v>
      </c>
      <c r="AL44" s="17">
        <f t="shared" si="13"/>
        <v>14052</v>
      </c>
      <c r="AM44" s="17">
        <f t="shared" si="13"/>
        <v>14919</v>
      </c>
      <c r="AN44" s="17">
        <f t="shared" si="13"/>
        <v>14052</v>
      </c>
      <c r="AO44" s="17">
        <f t="shared" si="13"/>
        <v>14919</v>
      </c>
      <c r="AP44" s="17">
        <f t="shared" si="13"/>
        <v>14919</v>
      </c>
      <c r="AQ44" s="17">
        <f t="shared" si="13"/>
        <v>14919</v>
      </c>
      <c r="AR44" s="17">
        <f t="shared" si="13"/>
        <v>14052</v>
      </c>
      <c r="AS44" s="17">
        <f t="shared" si="13"/>
        <v>14919</v>
      </c>
      <c r="AT44" s="17">
        <f t="shared" si="13"/>
        <v>14052</v>
      </c>
      <c r="AU44" s="17">
        <f t="shared" si="13"/>
        <v>14919</v>
      </c>
      <c r="AV44" s="17">
        <f t="shared" si="13"/>
        <v>14052</v>
      </c>
      <c r="AW44" s="17">
        <f t="shared" si="13"/>
        <v>14919</v>
      </c>
      <c r="AX44" s="17">
        <f t="shared" si="13"/>
        <v>14052</v>
      </c>
      <c r="AY44" s="17">
        <f t="shared" si="13"/>
        <v>14919</v>
      </c>
      <c r="AZ44" s="17">
        <f t="shared" si="13"/>
        <v>14052</v>
      </c>
      <c r="BA44" s="17">
        <f t="shared" si="13"/>
        <v>14919</v>
      </c>
      <c r="BB44" s="17">
        <f t="shared" si="13"/>
        <v>14052</v>
      </c>
    </row>
    <row r="45" spans="1:54"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row>
    <row r="46" spans="1:54" ht="10.7" customHeight="1" x14ac:dyDescent="0.2">
      <c r="A46" s="19">
        <v>1</v>
      </c>
      <c r="B46" s="17" t="e">
        <f t="shared" si="4"/>
        <v>#REF!</v>
      </c>
      <c r="C46" s="17" t="e">
        <f t="shared" ref="C46:BB46" si="14">ROUNDUP(C22*0.85,)+35</f>
        <v>#REF!</v>
      </c>
      <c r="D46" s="17" t="e">
        <f t="shared" si="14"/>
        <v>#REF!</v>
      </c>
      <c r="E46" s="17" t="e">
        <f t="shared" si="14"/>
        <v>#REF!</v>
      </c>
      <c r="F46" s="17" t="e">
        <f t="shared" si="14"/>
        <v>#REF!</v>
      </c>
      <c r="G46" s="17">
        <f t="shared" si="14"/>
        <v>15352</v>
      </c>
      <c r="H46" s="17">
        <f t="shared" si="14"/>
        <v>15352</v>
      </c>
      <c r="I46" s="17">
        <f t="shared" si="14"/>
        <v>19254</v>
      </c>
      <c r="J46" s="17">
        <f t="shared" si="14"/>
        <v>19254</v>
      </c>
      <c r="K46" s="17">
        <f t="shared" si="14"/>
        <v>16219</v>
      </c>
      <c r="L46" s="17">
        <f t="shared" si="14"/>
        <v>16219</v>
      </c>
      <c r="M46" s="17">
        <f t="shared" si="14"/>
        <v>14485</v>
      </c>
      <c r="N46" s="17">
        <f t="shared" si="14"/>
        <v>14485</v>
      </c>
      <c r="O46" s="17">
        <f t="shared" si="14"/>
        <v>15352</v>
      </c>
      <c r="P46" s="17">
        <f t="shared" si="14"/>
        <v>13113</v>
      </c>
      <c r="Q46" s="17">
        <f t="shared" si="14"/>
        <v>14485</v>
      </c>
      <c r="R46" s="17">
        <f t="shared" si="14"/>
        <v>14485</v>
      </c>
      <c r="S46" s="17">
        <f t="shared" si="14"/>
        <v>15352</v>
      </c>
      <c r="T46" s="17">
        <f t="shared" si="14"/>
        <v>13113</v>
      </c>
      <c r="U46" s="17">
        <f t="shared" si="14"/>
        <v>13113</v>
      </c>
      <c r="V46" s="17">
        <f t="shared" si="14"/>
        <v>14558</v>
      </c>
      <c r="W46" s="17">
        <f t="shared" si="14"/>
        <v>17086</v>
      </c>
      <c r="X46" s="17">
        <f t="shared" si="14"/>
        <v>15569</v>
      </c>
      <c r="Y46" s="17">
        <f t="shared" si="14"/>
        <v>16075</v>
      </c>
      <c r="Z46" s="17">
        <f t="shared" si="14"/>
        <v>18820</v>
      </c>
      <c r="AA46" s="17">
        <f t="shared" si="14"/>
        <v>16075</v>
      </c>
      <c r="AB46" s="17">
        <f t="shared" si="14"/>
        <v>16075</v>
      </c>
      <c r="AC46" s="17">
        <f t="shared" si="14"/>
        <v>16075</v>
      </c>
      <c r="AD46" s="17">
        <f t="shared" si="14"/>
        <v>17953</v>
      </c>
      <c r="AE46" s="17">
        <f t="shared" si="14"/>
        <v>17086</v>
      </c>
      <c r="AF46" s="17">
        <f t="shared" si="14"/>
        <v>17953</v>
      </c>
      <c r="AG46" s="17">
        <f t="shared" si="14"/>
        <v>17086</v>
      </c>
      <c r="AH46" s="17">
        <f t="shared" si="14"/>
        <v>17086</v>
      </c>
      <c r="AI46" s="17">
        <f t="shared" si="14"/>
        <v>16075</v>
      </c>
      <c r="AJ46" s="17">
        <f t="shared" si="14"/>
        <v>17086</v>
      </c>
      <c r="AK46" s="17">
        <f t="shared" si="14"/>
        <v>17953</v>
      </c>
      <c r="AL46" s="17">
        <f t="shared" si="14"/>
        <v>17086</v>
      </c>
      <c r="AM46" s="17">
        <f t="shared" si="14"/>
        <v>17953</v>
      </c>
      <c r="AN46" s="17">
        <f t="shared" si="14"/>
        <v>17086</v>
      </c>
      <c r="AO46" s="17">
        <f t="shared" si="14"/>
        <v>17953</v>
      </c>
      <c r="AP46" s="17">
        <f t="shared" si="14"/>
        <v>17953</v>
      </c>
      <c r="AQ46" s="17">
        <f t="shared" si="14"/>
        <v>17953</v>
      </c>
      <c r="AR46" s="17">
        <f t="shared" si="14"/>
        <v>17086</v>
      </c>
      <c r="AS46" s="17">
        <f t="shared" si="14"/>
        <v>17953</v>
      </c>
      <c r="AT46" s="17">
        <f t="shared" si="14"/>
        <v>17086</v>
      </c>
      <c r="AU46" s="17">
        <f t="shared" si="14"/>
        <v>17953</v>
      </c>
      <c r="AV46" s="17">
        <f t="shared" si="14"/>
        <v>17086</v>
      </c>
      <c r="AW46" s="17">
        <f t="shared" si="14"/>
        <v>17953</v>
      </c>
      <c r="AX46" s="17">
        <f t="shared" si="14"/>
        <v>17086</v>
      </c>
      <c r="AY46" s="17">
        <f t="shared" si="14"/>
        <v>17953</v>
      </c>
      <c r="AZ46" s="17">
        <f t="shared" si="14"/>
        <v>17086</v>
      </c>
      <c r="BA46" s="17">
        <f t="shared" si="14"/>
        <v>17953</v>
      </c>
      <c r="BB46" s="17">
        <f t="shared" si="14"/>
        <v>17086</v>
      </c>
    </row>
    <row r="47" spans="1:54" ht="10.7" customHeight="1" x14ac:dyDescent="0.2">
      <c r="A47" s="19">
        <v>2</v>
      </c>
      <c r="B47" s="17" t="e">
        <f t="shared" si="4"/>
        <v>#REF!</v>
      </c>
      <c r="C47" s="17" t="e">
        <f t="shared" ref="C47:BB47" si="15">ROUNDUP(C23*0.85,)+35</f>
        <v>#REF!</v>
      </c>
      <c r="D47" s="17" t="e">
        <f t="shared" si="15"/>
        <v>#REF!</v>
      </c>
      <c r="E47" s="17" t="e">
        <f t="shared" si="15"/>
        <v>#REF!</v>
      </c>
      <c r="F47" s="17" t="e">
        <f t="shared" si="15"/>
        <v>#REF!</v>
      </c>
      <c r="G47" s="17">
        <f t="shared" si="15"/>
        <v>16653</v>
      </c>
      <c r="H47" s="17">
        <f t="shared" si="15"/>
        <v>16653</v>
      </c>
      <c r="I47" s="17">
        <f t="shared" si="15"/>
        <v>20554</v>
      </c>
      <c r="J47" s="17">
        <f t="shared" si="15"/>
        <v>20554</v>
      </c>
      <c r="K47" s="17">
        <f t="shared" si="15"/>
        <v>17520</v>
      </c>
      <c r="L47" s="17">
        <f t="shared" si="15"/>
        <v>17520</v>
      </c>
      <c r="M47" s="17">
        <f t="shared" si="15"/>
        <v>15786</v>
      </c>
      <c r="N47" s="17">
        <f t="shared" si="15"/>
        <v>15786</v>
      </c>
      <c r="O47" s="17">
        <f t="shared" si="15"/>
        <v>16653</v>
      </c>
      <c r="P47" s="17">
        <f t="shared" si="15"/>
        <v>14413</v>
      </c>
      <c r="Q47" s="17">
        <f t="shared" si="15"/>
        <v>15786</v>
      </c>
      <c r="R47" s="17">
        <f t="shared" si="15"/>
        <v>15786</v>
      </c>
      <c r="S47" s="17">
        <f t="shared" si="15"/>
        <v>16653</v>
      </c>
      <c r="T47" s="17">
        <f t="shared" si="15"/>
        <v>14413</v>
      </c>
      <c r="U47" s="17">
        <f t="shared" si="15"/>
        <v>14413</v>
      </c>
      <c r="V47" s="17">
        <f t="shared" si="15"/>
        <v>15858</v>
      </c>
      <c r="W47" s="17">
        <f t="shared" si="15"/>
        <v>18387</v>
      </c>
      <c r="X47" s="17">
        <f t="shared" si="15"/>
        <v>16870</v>
      </c>
      <c r="Y47" s="17">
        <f t="shared" si="15"/>
        <v>17375</v>
      </c>
      <c r="Z47" s="17">
        <f t="shared" si="15"/>
        <v>20121</v>
      </c>
      <c r="AA47" s="17">
        <f t="shared" si="15"/>
        <v>17375</v>
      </c>
      <c r="AB47" s="17">
        <f t="shared" si="15"/>
        <v>17375</v>
      </c>
      <c r="AC47" s="17">
        <f t="shared" si="15"/>
        <v>17375</v>
      </c>
      <c r="AD47" s="17">
        <f t="shared" si="15"/>
        <v>19254</v>
      </c>
      <c r="AE47" s="17">
        <f t="shared" si="15"/>
        <v>18387</v>
      </c>
      <c r="AF47" s="17">
        <f t="shared" si="15"/>
        <v>19254</v>
      </c>
      <c r="AG47" s="17">
        <f t="shared" si="15"/>
        <v>18387</v>
      </c>
      <c r="AH47" s="17">
        <f t="shared" si="15"/>
        <v>18387</v>
      </c>
      <c r="AI47" s="17">
        <f t="shared" si="15"/>
        <v>17375</v>
      </c>
      <c r="AJ47" s="17">
        <f t="shared" si="15"/>
        <v>18387</v>
      </c>
      <c r="AK47" s="17">
        <f t="shared" si="15"/>
        <v>19254</v>
      </c>
      <c r="AL47" s="17">
        <f t="shared" si="15"/>
        <v>18387</v>
      </c>
      <c r="AM47" s="17">
        <f t="shared" si="15"/>
        <v>19254</v>
      </c>
      <c r="AN47" s="17">
        <f t="shared" si="15"/>
        <v>18387</v>
      </c>
      <c r="AO47" s="17">
        <f t="shared" si="15"/>
        <v>19254</v>
      </c>
      <c r="AP47" s="17">
        <f t="shared" si="15"/>
        <v>19254</v>
      </c>
      <c r="AQ47" s="17">
        <f t="shared" si="15"/>
        <v>19254</v>
      </c>
      <c r="AR47" s="17">
        <f t="shared" si="15"/>
        <v>18387</v>
      </c>
      <c r="AS47" s="17">
        <f t="shared" si="15"/>
        <v>19254</v>
      </c>
      <c r="AT47" s="17">
        <f t="shared" si="15"/>
        <v>18387</v>
      </c>
      <c r="AU47" s="17">
        <f t="shared" si="15"/>
        <v>19254</v>
      </c>
      <c r="AV47" s="17">
        <f t="shared" si="15"/>
        <v>18387</v>
      </c>
      <c r="AW47" s="17">
        <f t="shared" si="15"/>
        <v>19254</v>
      </c>
      <c r="AX47" s="17">
        <f t="shared" si="15"/>
        <v>18387</v>
      </c>
      <c r="AY47" s="17">
        <f t="shared" si="15"/>
        <v>19254</v>
      </c>
      <c r="AZ47" s="17">
        <f t="shared" si="15"/>
        <v>18387</v>
      </c>
      <c r="BA47" s="17">
        <f t="shared" si="15"/>
        <v>19254</v>
      </c>
      <c r="BB47" s="17">
        <f t="shared" si="15"/>
        <v>18387</v>
      </c>
    </row>
    <row r="48" spans="1:54"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row>
    <row r="49" spans="1:54" x14ac:dyDescent="0.2">
      <c r="A49" s="19" t="s">
        <v>1</v>
      </c>
      <c r="B49" s="17" t="e">
        <f t="shared" si="4"/>
        <v>#REF!</v>
      </c>
      <c r="C49" s="17" t="e">
        <f t="shared" ref="C49:BB49" si="16">ROUNDUP(C25*0.85,)+35</f>
        <v>#REF!</v>
      </c>
      <c r="D49" s="17" t="e">
        <f t="shared" si="16"/>
        <v>#REF!</v>
      </c>
      <c r="E49" s="17" t="e">
        <f t="shared" si="16"/>
        <v>#REF!</v>
      </c>
      <c r="F49" s="17" t="e">
        <f t="shared" si="16"/>
        <v>#REF!</v>
      </c>
      <c r="G49" s="17">
        <f t="shared" si="16"/>
        <v>90348</v>
      </c>
      <c r="H49" s="17">
        <f t="shared" si="16"/>
        <v>90348</v>
      </c>
      <c r="I49" s="17">
        <f t="shared" si="16"/>
        <v>90348</v>
      </c>
      <c r="J49" s="17">
        <f t="shared" si="16"/>
        <v>90348</v>
      </c>
      <c r="K49" s="17">
        <f t="shared" si="16"/>
        <v>90348</v>
      </c>
      <c r="L49" s="17">
        <f t="shared" si="16"/>
        <v>90348</v>
      </c>
      <c r="M49" s="17">
        <f t="shared" si="16"/>
        <v>90348</v>
      </c>
      <c r="N49" s="17">
        <f t="shared" si="16"/>
        <v>90348</v>
      </c>
      <c r="O49" s="17">
        <f t="shared" si="16"/>
        <v>90348</v>
      </c>
      <c r="P49" s="17">
        <f t="shared" si="16"/>
        <v>90348</v>
      </c>
      <c r="Q49" s="17">
        <f t="shared" si="16"/>
        <v>90348</v>
      </c>
      <c r="R49" s="17">
        <f t="shared" si="16"/>
        <v>90348</v>
      </c>
      <c r="S49" s="17">
        <f t="shared" si="16"/>
        <v>90348</v>
      </c>
      <c r="T49" s="17">
        <f t="shared" si="16"/>
        <v>90348</v>
      </c>
      <c r="U49" s="17">
        <f t="shared" si="16"/>
        <v>90348</v>
      </c>
      <c r="V49" s="17">
        <f t="shared" si="16"/>
        <v>108410</v>
      </c>
      <c r="W49" s="17">
        <f t="shared" si="16"/>
        <v>108410</v>
      </c>
      <c r="X49" s="17">
        <f t="shared" si="16"/>
        <v>108410</v>
      </c>
      <c r="Y49" s="17">
        <f t="shared" si="16"/>
        <v>108410</v>
      </c>
      <c r="Z49" s="17">
        <f t="shared" si="16"/>
        <v>108410</v>
      </c>
      <c r="AA49" s="17">
        <f t="shared" si="16"/>
        <v>108410</v>
      </c>
      <c r="AB49" s="17">
        <f t="shared" si="16"/>
        <v>108410</v>
      </c>
      <c r="AC49" s="17">
        <f t="shared" si="16"/>
        <v>108410</v>
      </c>
      <c r="AD49" s="17">
        <f t="shared" si="16"/>
        <v>108410</v>
      </c>
      <c r="AE49" s="17">
        <f t="shared" si="16"/>
        <v>108410</v>
      </c>
      <c r="AF49" s="17">
        <f t="shared" si="16"/>
        <v>108410</v>
      </c>
      <c r="AG49" s="17">
        <f t="shared" si="16"/>
        <v>108410</v>
      </c>
      <c r="AH49" s="17">
        <f t="shared" si="16"/>
        <v>108410</v>
      </c>
      <c r="AI49" s="17">
        <f t="shared" si="16"/>
        <v>108410</v>
      </c>
      <c r="AJ49" s="17">
        <f t="shared" si="16"/>
        <v>108410</v>
      </c>
      <c r="AK49" s="17">
        <f t="shared" si="16"/>
        <v>108410</v>
      </c>
      <c r="AL49" s="17">
        <f t="shared" si="16"/>
        <v>108410</v>
      </c>
      <c r="AM49" s="17">
        <f t="shared" si="16"/>
        <v>108410</v>
      </c>
      <c r="AN49" s="17">
        <f t="shared" si="16"/>
        <v>108410</v>
      </c>
      <c r="AO49" s="17">
        <f t="shared" si="16"/>
        <v>108410</v>
      </c>
      <c r="AP49" s="17">
        <f t="shared" si="16"/>
        <v>108410</v>
      </c>
      <c r="AQ49" s="17">
        <f t="shared" si="16"/>
        <v>108410</v>
      </c>
      <c r="AR49" s="17">
        <f t="shared" si="16"/>
        <v>108410</v>
      </c>
      <c r="AS49" s="17">
        <f t="shared" si="16"/>
        <v>108410</v>
      </c>
      <c r="AT49" s="17">
        <f t="shared" si="16"/>
        <v>108410</v>
      </c>
      <c r="AU49" s="17">
        <f t="shared" si="16"/>
        <v>108410</v>
      </c>
      <c r="AV49" s="17">
        <f t="shared" si="16"/>
        <v>108410</v>
      </c>
      <c r="AW49" s="17">
        <f t="shared" si="16"/>
        <v>108410</v>
      </c>
      <c r="AX49" s="17">
        <f t="shared" si="16"/>
        <v>108410</v>
      </c>
      <c r="AY49" s="17">
        <f t="shared" si="16"/>
        <v>108410</v>
      </c>
      <c r="AZ49" s="17">
        <f t="shared" si="16"/>
        <v>108410</v>
      </c>
      <c r="BA49" s="17">
        <f t="shared" si="16"/>
        <v>108410</v>
      </c>
      <c r="BB49" s="17">
        <f t="shared" si="16"/>
        <v>108410</v>
      </c>
    </row>
    <row r="50" spans="1:54" x14ac:dyDescent="0.2">
      <c r="A50" s="155"/>
    </row>
    <row r="51" spans="1:54" ht="12.75" hidden="1" thickBot="1" x14ac:dyDescent="0.25">
      <c r="A51" s="177" t="s">
        <v>154</v>
      </c>
    </row>
    <row r="52" spans="1:54" hidden="1" x14ac:dyDescent="0.2">
      <c r="A52" s="180" t="s">
        <v>156</v>
      </c>
    </row>
    <row r="53" spans="1:54" ht="25.5" hidden="1" x14ac:dyDescent="0.2">
      <c r="A53" s="175" t="s">
        <v>157</v>
      </c>
    </row>
    <row r="54" spans="1:54" hidden="1" x14ac:dyDescent="0.2">
      <c r="A54" s="180" t="s">
        <v>155</v>
      </c>
    </row>
    <row r="55" spans="1:54" ht="12.75" thickBot="1" x14ac:dyDescent="0.25">
      <c r="A55" s="155"/>
    </row>
    <row r="56" spans="1:54" ht="12.75" thickBot="1" x14ac:dyDescent="0.25">
      <c r="A56" s="163" t="s">
        <v>12</v>
      </c>
    </row>
    <row r="57" spans="1:54" x14ac:dyDescent="0.2">
      <c r="A57" s="156" t="s">
        <v>13</v>
      </c>
    </row>
    <row r="58" spans="1:54" x14ac:dyDescent="0.2">
      <c r="A58" s="156" t="s">
        <v>14</v>
      </c>
    </row>
    <row r="59" spans="1:54" ht="12" customHeight="1" x14ac:dyDescent="0.2">
      <c r="A59" s="158" t="s">
        <v>18</v>
      </c>
    </row>
    <row r="60" spans="1:54" x14ac:dyDescent="0.2">
      <c r="A60" s="156" t="s">
        <v>126</v>
      </c>
    </row>
    <row r="61" spans="1:54" ht="12.75" thickBot="1" x14ac:dyDescent="0.25">
      <c r="A61" s="155"/>
    </row>
    <row r="62" spans="1:54" ht="12.75" thickBot="1" x14ac:dyDescent="0.25">
      <c r="A62" s="163" t="s">
        <v>24</v>
      </c>
    </row>
    <row r="63" spans="1:54" x14ac:dyDescent="0.2">
      <c r="A63" s="102" t="s">
        <v>240</v>
      </c>
    </row>
    <row r="64" spans="1:54" ht="12.75" thickBot="1" x14ac:dyDescent="0.25">
      <c r="A64" s="151"/>
    </row>
    <row r="65" spans="1:1" ht="12.75" thickBot="1" x14ac:dyDescent="0.25">
      <c r="A65" s="164" t="s">
        <v>16</v>
      </c>
    </row>
    <row r="66" spans="1:1" ht="48" x14ac:dyDescent="0.2">
      <c r="A66" s="162" t="s">
        <v>65</v>
      </c>
    </row>
  </sheetData>
  <pageMargins left="0.25" right="0.25" top="0.75" bottom="0.75" header="0.3" footer="0.3"/>
  <pageSetup scale="51" fitToHeight="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42"/>
  <sheetViews>
    <sheetView zoomScaleNormal="100" workbookViewId="0">
      <pane xSplit="1" topLeftCell="B1" activePane="topRight" state="frozen"/>
      <selection pane="topRight" activeCell="B4" sqref="B4:BB25"/>
    </sheetView>
  </sheetViews>
  <sheetFormatPr defaultColWidth="9" defaultRowHeight="12" x14ac:dyDescent="0.2"/>
  <cols>
    <col min="1" max="1" width="81.5703125" style="152" customWidth="1"/>
    <col min="2" max="16384" width="9" style="152"/>
  </cols>
  <sheetData>
    <row r="1" spans="1:54" ht="11.45" customHeight="1" x14ac:dyDescent="0.2">
      <c r="A1" s="13" t="s">
        <v>199</v>
      </c>
    </row>
    <row r="2" spans="1:54" ht="11.45" customHeight="1" x14ac:dyDescent="0.2">
      <c r="A2" s="29" t="s">
        <v>27</v>
      </c>
    </row>
    <row r="3" spans="1:54" ht="11.45" customHeight="1" x14ac:dyDescent="0.2">
      <c r="A3" s="3"/>
    </row>
    <row r="4" spans="1:54" ht="11.45" customHeight="1" x14ac:dyDescent="0.2">
      <c r="A4" s="49" t="s">
        <v>9</v>
      </c>
      <c r="B4" s="165" t="e">
        <f>'C завтраками| Bed and breakfast'!#REF!</f>
        <v>#REF!</v>
      </c>
      <c r="C4" s="165" t="e">
        <f>'C завтраками| Bed and breakfast'!#REF!</f>
        <v>#REF!</v>
      </c>
      <c r="D4" s="165" t="e">
        <f>'C завтраками| Bed and breakfast'!#REF!</f>
        <v>#REF!</v>
      </c>
      <c r="E4" s="165" t="e">
        <f>'C завтраками| Bed and breakfast'!#REF!</f>
        <v>#REF!</v>
      </c>
      <c r="F4" s="165" t="e">
        <f>'C завтраками| Bed and breakfast'!#REF!</f>
        <v>#REF!</v>
      </c>
      <c r="G4" s="165">
        <f>'C завтраками| Bed and breakfast'!B4</f>
        <v>45401</v>
      </c>
      <c r="H4" s="165">
        <f>'C завтраками| Bed and breakfast'!D4</f>
        <v>45403</v>
      </c>
      <c r="I4" s="165">
        <f>'C завтраками| Bed and breakfast'!E4</f>
        <v>45407</v>
      </c>
      <c r="J4" s="165">
        <f>'C завтраками| Bed and breakfast'!F4</f>
        <v>45409</v>
      </c>
      <c r="K4" s="165">
        <f>'C завтраками| Bed and breakfast'!G4</f>
        <v>45411</v>
      </c>
      <c r="L4" s="165">
        <f>'C завтраками| Bed and breakfast'!H4</f>
        <v>45413</v>
      </c>
      <c r="M4" s="165">
        <f>'C завтраками| Bed and breakfast'!I4</f>
        <v>45417</v>
      </c>
      <c r="N4" s="165">
        <f>'C завтраками| Bed and breakfast'!J4</f>
        <v>45419</v>
      </c>
      <c r="O4" s="165">
        <f>'C завтраками| Bed and breakfast'!K4</f>
        <v>45420</v>
      </c>
      <c r="P4" s="165">
        <f>'C завтраками| Bed and breakfast'!N4</f>
        <v>45424</v>
      </c>
      <c r="Q4" s="165">
        <f>'C завтраками| Bed and breakfast'!O4</f>
        <v>45427</v>
      </c>
      <c r="R4" s="165">
        <f>'C завтраками| Bed and breakfast'!P4</f>
        <v>45429</v>
      </c>
      <c r="S4" s="165">
        <f>'C завтраками| Bed and breakfast'!Q4</f>
        <v>45434</v>
      </c>
      <c r="T4" s="165">
        <f>'C завтраками| Bed and breakfast'!S4</f>
        <v>45437</v>
      </c>
      <c r="U4" s="165">
        <f>'C завтраками| Bed and breakfast'!T4</f>
        <v>45443</v>
      </c>
      <c r="V4" s="165">
        <f>'C завтраками| Bed and breakfast'!U4</f>
        <v>45444</v>
      </c>
      <c r="W4" s="165">
        <f>'C завтраками| Bed and breakfast'!V4</f>
        <v>45445</v>
      </c>
      <c r="X4" s="165">
        <f>'C завтраками| Bed and breakfast'!W4</f>
        <v>45453</v>
      </c>
      <c r="Y4" s="165">
        <f>'C завтраками| Bed and breakfast'!X4</f>
        <v>45457</v>
      </c>
      <c r="Z4" s="165">
        <f>'C завтраками| Bed and breakfast'!Y4</f>
        <v>45460</v>
      </c>
      <c r="AA4" s="165">
        <f>'C завтраками| Bed and breakfast'!Z4</f>
        <v>45465</v>
      </c>
      <c r="AB4" s="165">
        <f>'C завтраками| Bed and breakfast'!AA4</f>
        <v>45466</v>
      </c>
      <c r="AC4" s="165">
        <f>'C завтраками| Bed and breakfast'!AB4</f>
        <v>45471</v>
      </c>
      <c r="AD4" s="165">
        <f>'C завтраками| Bed and breakfast'!AC4</f>
        <v>45474</v>
      </c>
      <c r="AE4" s="165">
        <f>'C завтраками| Bed and breakfast'!AD4</f>
        <v>45484</v>
      </c>
      <c r="AF4" s="165">
        <f>'C завтраками| Bed and breakfast'!AE4</f>
        <v>45489</v>
      </c>
      <c r="AG4" s="165">
        <f>'C завтраками| Bed and breakfast'!AF4</f>
        <v>45494</v>
      </c>
      <c r="AH4" s="165">
        <f>'C завтраками| Bed and breakfast'!AG4</f>
        <v>45499</v>
      </c>
      <c r="AI4" s="165">
        <f>'C завтраками| Bed and breakfast'!AH4</f>
        <v>45501</v>
      </c>
      <c r="AJ4" s="165">
        <f>'C завтраками| Bed and breakfast'!AI4</f>
        <v>45505</v>
      </c>
      <c r="AK4" s="165">
        <f>'C завтраками| Bed and breakfast'!AJ4</f>
        <v>45506</v>
      </c>
      <c r="AL4" s="165">
        <f>'C завтраками| Bed and breakfast'!AK4</f>
        <v>45508</v>
      </c>
      <c r="AM4" s="165">
        <f>'C завтраками| Bed and breakfast'!AL4</f>
        <v>45513</v>
      </c>
      <c r="AN4" s="165">
        <f>'C завтраками| Bed and breakfast'!AM4</f>
        <v>45515</v>
      </c>
      <c r="AO4" s="165">
        <f>'C завтраками| Bed and breakfast'!AN4</f>
        <v>45520</v>
      </c>
      <c r="AP4" s="165">
        <f>'C завтраками| Bed and breakfast'!AO4</f>
        <v>45522</v>
      </c>
      <c r="AQ4" s="165">
        <f>'C завтраками| Bed and breakfast'!AP4</f>
        <v>45527</v>
      </c>
      <c r="AR4" s="165">
        <f>'C завтраками| Bed and breakfast'!AQ4</f>
        <v>45529</v>
      </c>
      <c r="AS4" s="165">
        <f>'C завтраками| Bed and breakfast'!AR4</f>
        <v>45534</v>
      </c>
      <c r="AT4" s="165">
        <f>'C завтраками| Bed and breakfast'!AS4</f>
        <v>45536</v>
      </c>
      <c r="AU4" s="165">
        <f>'C завтраками| Bed and breakfast'!AT4</f>
        <v>45541</v>
      </c>
      <c r="AV4" s="165">
        <f>'C завтраками| Bed and breakfast'!AU4</f>
        <v>45543</v>
      </c>
      <c r="AW4" s="165">
        <f>'C завтраками| Bed and breakfast'!AV4</f>
        <v>45548</v>
      </c>
      <c r="AX4" s="165">
        <f>'C завтраками| Bed and breakfast'!AW4</f>
        <v>45550</v>
      </c>
      <c r="AY4" s="165">
        <f>'C завтраками| Bed and breakfast'!AX4</f>
        <v>45555</v>
      </c>
      <c r="AZ4" s="165">
        <f>'C завтраками| Bed and breakfast'!AY4</f>
        <v>45557</v>
      </c>
      <c r="BA4" s="165">
        <f>'C завтраками| Bed and breakfast'!AZ4</f>
        <v>45562</v>
      </c>
      <c r="BB4" s="165">
        <f>'C завтраками| Bed and breakfast'!BA4</f>
        <v>45564</v>
      </c>
    </row>
    <row r="5" spans="1:54" s="8" customFormat="1" ht="22.35" customHeight="1" x14ac:dyDescent="0.2">
      <c r="A5" s="153" t="s">
        <v>11</v>
      </c>
      <c r="B5" s="165" t="e">
        <f>'C завтраками| Bed and breakfast'!#REF!</f>
        <v>#REF!</v>
      </c>
      <c r="C5" s="165" t="e">
        <f>'C завтраками| Bed and breakfast'!#REF!</f>
        <v>#REF!</v>
      </c>
      <c r="D5" s="165" t="e">
        <f>'C завтраками| Bed and breakfast'!#REF!</f>
        <v>#REF!</v>
      </c>
      <c r="E5" s="165" t="e">
        <f>'C завтраками| Bed and breakfast'!#REF!</f>
        <v>#REF!</v>
      </c>
      <c r="F5" s="165" t="e">
        <f>'C завтраками| Bed and breakfast'!#REF!</f>
        <v>#REF!</v>
      </c>
      <c r="G5" s="165">
        <f>'C завтраками| Bed and breakfast'!B5</f>
        <v>45401</v>
      </c>
      <c r="H5" s="165">
        <f>'C завтраками| Bed and breakfast'!D5</f>
        <v>45406</v>
      </c>
      <c r="I5" s="165">
        <f>'C завтраками| Bed and breakfast'!E5</f>
        <v>45408</v>
      </c>
      <c r="J5" s="165">
        <f>'C завтраками| Bed and breakfast'!F5</f>
        <v>45410</v>
      </c>
      <c r="K5" s="165">
        <f>'C завтраками| Bed and breakfast'!G5</f>
        <v>45412</v>
      </c>
      <c r="L5" s="165">
        <f>'C завтраками| Bed and breakfast'!H5</f>
        <v>45416</v>
      </c>
      <c r="M5" s="165">
        <f>'C завтраками| Bed and breakfast'!I5</f>
        <v>45418</v>
      </c>
      <c r="N5" s="165">
        <f>'C завтраками| Bed and breakfast'!J5</f>
        <v>45419</v>
      </c>
      <c r="O5" s="165">
        <f>'C завтраками| Bed and breakfast'!K5</f>
        <v>45420</v>
      </c>
      <c r="P5" s="165">
        <f>'C завтраками| Bed and breakfast'!N5</f>
        <v>45426</v>
      </c>
      <c r="Q5" s="165">
        <f>'C завтраками| Bed and breakfast'!O5</f>
        <v>45428</v>
      </c>
      <c r="R5" s="165">
        <f>'C завтраками| Bed and breakfast'!P5</f>
        <v>45433</v>
      </c>
      <c r="S5" s="165">
        <f>'C завтраками| Bed and breakfast'!Q5</f>
        <v>45434</v>
      </c>
      <c r="T5" s="165">
        <f>'C завтраками| Bed and breakfast'!S5</f>
        <v>45442</v>
      </c>
      <c r="U5" s="165">
        <f>'C завтраками| Bed and breakfast'!T5</f>
        <v>45443</v>
      </c>
      <c r="V5" s="165">
        <f>'C завтраками| Bed and breakfast'!U5</f>
        <v>45444</v>
      </c>
      <c r="W5" s="165">
        <f>'C завтраками| Bed and breakfast'!V5</f>
        <v>45452</v>
      </c>
      <c r="X5" s="165">
        <f>'C завтраками| Bed and breakfast'!W5</f>
        <v>45456</v>
      </c>
      <c r="Y5" s="165">
        <f>'C завтраками| Bed and breakfast'!X5</f>
        <v>45459</v>
      </c>
      <c r="Z5" s="165">
        <f>'C завтраками| Bed and breakfast'!Y5</f>
        <v>45464</v>
      </c>
      <c r="AA5" s="165">
        <f>'C завтраками| Bed and breakfast'!Z5</f>
        <v>45465</v>
      </c>
      <c r="AB5" s="165">
        <f>'C завтраками| Bed and breakfast'!AA5</f>
        <v>45470</v>
      </c>
      <c r="AC5" s="165">
        <f>'C завтраками| Bed and breakfast'!AB5</f>
        <v>45473</v>
      </c>
      <c r="AD5" s="165">
        <f>'C завтраками| Bed and breakfast'!AC5</f>
        <v>45483</v>
      </c>
      <c r="AE5" s="165">
        <f>'C завтраками| Bed and breakfast'!AD5</f>
        <v>45488</v>
      </c>
      <c r="AF5" s="165">
        <f>'C завтраками| Bed and breakfast'!AE5</f>
        <v>45493</v>
      </c>
      <c r="AG5" s="165">
        <f>'C завтраками| Bed and breakfast'!AF5</f>
        <v>45498</v>
      </c>
      <c r="AH5" s="165">
        <f>'C завтраками| Bed and breakfast'!AG5</f>
        <v>45500</v>
      </c>
      <c r="AI5" s="165">
        <f>'C завтраками| Bed and breakfast'!AH5</f>
        <v>45504</v>
      </c>
      <c r="AJ5" s="165">
        <f>'C завтраками| Bed and breakfast'!AI5</f>
        <v>45505</v>
      </c>
      <c r="AK5" s="165">
        <f>'C завтраками| Bed and breakfast'!AJ5</f>
        <v>45507</v>
      </c>
      <c r="AL5" s="165">
        <f>'C завтраками| Bed and breakfast'!AK5</f>
        <v>45512</v>
      </c>
      <c r="AM5" s="165">
        <f>'C завтраками| Bed and breakfast'!AL5</f>
        <v>45514</v>
      </c>
      <c r="AN5" s="165">
        <f>'C завтраками| Bed and breakfast'!AM5</f>
        <v>45519</v>
      </c>
      <c r="AO5" s="165">
        <f>'C завтраками| Bed and breakfast'!AN5</f>
        <v>45521</v>
      </c>
      <c r="AP5" s="165">
        <f>'C завтраками| Bed and breakfast'!AO5</f>
        <v>45526</v>
      </c>
      <c r="AQ5" s="165">
        <f>'C завтраками| Bed and breakfast'!AP5</f>
        <v>45528</v>
      </c>
      <c r="AR5" s="165">
        <f>'C завтраками| Bed and breakfast'!AQ5</f>
        <v>45533</v>
      </c>
      <c r="AS5" s="165">
        <f>'C завтраками| Bed and breakfast'!AR5</f>
        <v>45535</v>
      </c>
      <c r="AT5" s="165">
        <f>'C завтраками| Bed and breakfast'!AS5</f>
        <v>45540</v>
      </c>
      <c r="AU5" s="165">
        <f>'C завтраками| Bed and breakfast'!AT5</f>
        <v>45542</v>
      </c>
      <c r="AV5" s="165">
        <f>'C завтраками| Bed and breakfast'!AU5</f>
        <v>45547</v>
      </c>
      <c r="AW5" s="165">
        <f>'C завтраками| Bed and breakfast'!AV5</f>
        <v>45549</v>
      </c>
      <c r="AX5" s="165">
        <f>'C завтраками| Bed and breakfast'!AW5</f>
        <v>45554</v>
      </c>
      <c r="AY5" s="165">
        <f>'C завтраками| Bed and breakfast'!AX5</f>
        <v>45556</v>
      </c>
      <c r="AZ5" s="165">
        <f>'C завтраками| Bed and breakfast'!AY5</f>
        <v>45561</v>
      </c>
      <c r="BA5" s="165">
        <f>'C завтраками| Bed and breakfast'!AZ5</f>
        <v>45563</v>
      </c>
      <c r="BB5" s="165">
        <f>'C завтраками| Bed and breakfast'!BA5</f>
        <v>45565</v>
      </c>
    </row>
    <row r="6" spans="1:54" ht="10.7" customHeight="1" x14ac:dyDescent="0.2">
      <c r="A6" s="17" t="s">
        <v>149</v>
      </c>
    </row>
    <row r="7" spans="1:54" ht="10.7" customHeight="1" x14ac:dyDescent="0.2">
      <c r="A7" s="19">
        <v>1</v>
      </c>
      <c r="B7" s="160" t="e">
        <f>'C завтраками| Bed and breakfast'!#REF!*0.85</f>
        <v>#REF!</v>
      </c>
      <c r="C7" s="160" t="e">
        <f>'C завтраками| Bed and breakfast'!#REF!*0.85</f>
        <v>#REF!</v>
      </c>
      <c r="D7" s="160" t="e">
        <f>'C завтраками| Bed and breakfast'!#REF!*0.85</f>
        <v>#REF!</v>
      </c>
      <c r="E7" s="160" t="e">
        <f>'C завтраками| Bed and breakfast'!#REF!*0.85</f>
        <v>#REF!</v>
      </c>
      <c r="F7" s="160" t="e">
        <f>'C завтраками| Bed and breakfast'!#REF!*0.85</f>
        <v>#REF!</v>
      </c>
      <c r="G7" s="160">
        <f>'C завтраками| Bed and breakfast'!B7*0.85</f>
        <v>10795</v>
      </c>
      <c r="H7" s="160">
        <f>'C завтраками| Bed and breakfast'!D7*0.85</f>
        <v>10795</v>
      </c>
      <c r="I7" s="160">
        <f>'C завтраками| Bed and breakfast'!E7*0.85</f>
        <v>15385</v>
      </c>
      <c r="J7" s="160">
        <f>'C завтраками| Bed and breakfast'!F7*0.85</f>
        <v>15385</v>
      </c>
      <c r="K7" s="160">
        <f>'C завтраками| Bed and breakfast'!G7*0.85</f>
        <v>11815</v>
      </c>
      <c r="L7" s="160">
        <f>'C завтраками| Bed and breakfast'!H7*0.85</f>
        <v>11815</v>
      </c>
      <c r="M7" s="160">
        <f>'C завтраками| Bed and breakfast'!I7*0.85</f>
        <v>9775</v>
      </c>
      <c r="N7" s="160">
        <f>'C завтраками| Bed and breakfast'!J7*0.85</f>
        <v>9775</v>
      </c>
      <c r="O7" s="160">
        <f>'C завтраками| Bed and breakfast'!K7*0.85</f>
        <v>10795</v>
      </c>
      <c r="P7" s="160">
        <f>'C завтраками| Bed and breakfast'!N7*0.85</f>
        <v>8160</v>
      </c>
      <c r="Q7" s="160">
        <f>'C завтраками| Bed and breakfast'!O7*0.85</f>
        <v>9775</v>
      </c>
      <c r="R7" s="160">
        <f>'C завтраками| Bed and breakfast'!P7*0.85</f>
        <v>9775</v>
      </c>
      <c r="S7" s="160">
        <f>'C завтраками| Bed and breakfast'!Q7*0.85</f>
        <v>10795</v>
      </c>
      <c r="T7" s="160">
        <f>'C завтраками| Bed and breakfast'!S7*0.85</f>
        <v>8160</v>
      </c>
      <c r="U7" s="160">
        <f>'C завтраками| Bed and breakfast'!T7*0.85</f>
        <v>8160</v>
      </c>
      <c r="V7" s="160">
        <f>'C завтраками| Bed and breakfast'!U7*0.85</f>
        <v>8585</v>
      </c>
      <c r="W7" s="160">
        <f>'C завтраками| Bed and breakfast'!V7*0.85</f>
        <v>11560</v>
      </c>
      <c r="X7" s="160">
        <f>'C завтраками| Bed and breakfast'!W7*0.85</f>
        <v>9775</v>
      </c>
      <c r="Y7" s="160">
        <f>'C завтраками| Bed and breakfast'!X7*0.85</f>
        <v>10370</v>
      </c>
      <c r="Z7" s="160">
        <f>'C завтраками| Bed and breakfast'!Y7*0.85</f>
        <v>13600</v>
      </c>
      <c r="AA7" s="160">
        <f>'C завтраками| Bed and breakfast'!Z7*0.85</f>
        <v>10370</v>
      </c>
      <c r="AB7" s="160">
        <f>'C завтраками| Bed and breakfast'!AA7*0.85</f>
        <v>10370</v>
      </c>
      <c r="AC7" s="160">
        <f>'C завтраками| Bed and breakfast'!AB7*0.85</f>
        <v>10370</v>
      </c>
      <c r="AD7" s="160">
        <f>'C завтраками| Bed and breakfast'!AC7*0.85</f>
        <v>12580</v>
      </c>
      <c r="AE7" s="160">
        <f>'C завтраками| Bed and breakfast'!AD7*0.85</f>
        <v>11560</v>
      </c>
      <c r="AF7" s="160">
        <f>'C завтраками| Bed and breakfast'!AE7*0.85</f>
        <v>12580</v>
      </c>
      <c r="AG7" s="160">
        <f>'C завтраками| Bed and breakfast'!AF7*0.85</f>
        <v>11560</v>
      </c>
      <c r="AH7" s="160">
        <f>'C завтраками| Bed and breakfast'!AG7*0.85</f>
        <v>11560</v>
      </c>
      <c r="AI7" s="160">
        <f>'C завтраками| Bed and breakfast'!AH7*0.85</f>
        <v>10370</v>
      </c>
      <c r="AJ7" s="160">
        <f>'C завтраками| Bed and breakfast'!AI7*0.85</f>
        <v>11560</v>
      </c>
      <c r="AK7" s="160">
        <f>'C завтраками| Bed and breakfast'!AJ7*0.85</f>
        <v>12580</v>
      </c>
      <c r="AL7" s="160">
        <f>'C завтраками| Bed and breakfast'!AK7*0.85</f>
        <v>11560</v>
      </c>
      <c r="AM7" s="160">
        <f>'C завтраками| Bed and breakfast'!AL7*0.85</f>
        <v>12580</v>
      </c>
      <c r="AN7" s="160">
        <f>'C завтраками| Bed and breakfast'!AM7*0.85</f>
        <v>11560</v>
      </c>
      <c r="AO7" s="160">
        <f>'C завтраками| Bed and breakfast'!AN7*0.85</f>
        <v>12580</v>
      </c>
      <c r="AP7" s="160">
        <f>'C завтраками| Bed and breakfast'!AO7*0.85</f>
        <v>12580</v>
      </c>
      <c r="AQ7" s="160">
        <f>'C завтраками| Bed and breakfast'!AP7*0.85</f>
        <v>12580</v>
      </c>
      <c r="AR7" s="160">
        <f>'C завтраками| Bed and breakfast'!AQ7*0.85</f>
        <v>11560</v>
      </c>
      <c r="AS7" s="160">
        <f>'C завтраками| Bed and breakfast'!AR7*0.85</f>
        <v>12580</v>
      </c>
      <c r="AT7" s="160">
        <f>'C завтраками| Bed and breakfast'!AS7*0.85</f>
        <v>11560</v>
      </c>
      <c r="AU7" s="160">
        <f>'C завтраками| Bed and breakfast'!AT7*0.85</f>
        <v>12580</v>
      </c>
      <c r="AV7" s="160">
        <f>'C завтраками| Bed and breakfast'!AU7*0.85</f>
        <v>11560</v>
      </c>
      <c r="AW7" s="160">
        <f>'C завтраками| Bed and breakfast'!AV7*0.85</f>
        <v>12580</v>
      </c>
      <c r="AX7" s="160">
        <f>'C завтраками| Bed and breakfast'!AW7*0.85</f>
        <v>11560</v>
      </c>
      <c r="AY7" s="160">
        <f>'C завтраками| Bed and breakfast'!AX7*0.85</f>
        <v>12580</v>
      </c>
      <c r="AZ7" s="160">
        <f>'C завтраками| Bed and breakfast'!AY7*0.85</f>
        <v>11560</v>
      </c>
      <c r="BA7" s="160">
        <f>'C завтраками| Bed and breakfast'!AZ7*0.85</f>
        <v>12580</v>
      </c>
      <c r="BB7" s="160">
        <f>'C завтраками| Bed and breakfast'!BA7*0.85</f>
        <v>11560</v>
      </c>
    </row>
    <row r="8" spans="1:54" ht="10.7" customHeight="1" x14ac:dyDescent="0.2">
      <c r="A8" s="19">
        <v>2</v>
      </c>
      <c r="B8" s="160" t="e">
        <f>'C завтраками| Bed and breakfast'!#REF!*0.85</f>
        <v>#REF!</v>
      </c>
      <c r="C8" s="160" t="e">
        <f>'C завтраками| Bed and breakfast'!#REF!*0.85</f>
        <v>#REF!</v>
      </c>
      <c r="D8" s="160" t="e">
        <f>'C завтраками| Bed and breakfast'!#REF!*0.85</f>
        <v>#REF!</v>
      </c>
      <c r="E8" s="160" t="e">
        <f>'C завтраками| Bed and breakfast'!#REF!*0.85</f>
        <v>#REF!</v>
      </c>
      <c r="F8" s="160" t="e">
        <f>'C завтраками| Bed and breakfast'!#REF!*0.85</f>
        <v>#REF!</v>
      </c>
      <c r="G8" s="160">
        <f>'C завтраками| Bed and breakfast'!B8*0.85</f>
        <v>12325</v>
      </c>
      <c r="H8" s="160">
        <f>'C завтраками| Bed and breakfast'!D8*0.85</f>
        <v>12325</v>
      </c>
      <c r="I8" s="160">
        <f>'C завтраками| Bed and breakfast'!E8*0.85</f>
        <v>16915</v>
      </c>
      <c r="J8" s="160">
        <f>'C завтраками| Bed and breakfast'!F8*0.85</f>
        <v>16915</v>
      </c>
      <c r="K8" s="160">
        <f>'C завтраками| Bed and breakfast'!G8*0.85</f>
        <v>13345</v>
      </c>
      <c r="L8" s="160">
        <f>'C завтраками| Bed and breakfast'!H8*0.85</f>
        <v>13345</v>
      </c>
      <c r="M8" s="160">
        <f>'C завтраками| Bed and breakfast'!I8*0.85</f>
        <v>11305</v>
      </c>
      <c r="N8" s="160">
        <f>'C завтраками| Bed and breakfast'!J8*0.85</f>
        <v>11305</v>
      </c>
      <c r="O8" s="160">
        <f>'C завтраками| Bed and breakfast'!K8*0.85</f>
        <v>12325</v>
      </c>
      <c r="P8" s="160">
        <f>'C завтраками| Bed and breakfast'!N8*0.85</f>
        <v>9690</v>
      </c>
      <c r="Q8" s="160">
        <f>'C завтраками| Bed and breakfast'!O8*0.85</f>
        <v>11305</v>
      </c>
      <c r="R8" s="160">
        <f>'C завтраками| Bed and breakfast'!P8*0.85</f>
        <v>11305</v>
      </c>
      <c r="S8" s="160">
        <f>'C завтраками| Bed and breakfast'!Q8*0.85</f>
        <v>12325</v>
      </c>
      <c r="T8" s="160">
        <f>'C завтраками| Bed and breakfast'!S8*0.85</f>
        <v>9690</v>
      </c>
      <c r="U8" s="160">
        <f>'C завтраками| Bed and breakfast'!T8*0.85</f>
        <v>9690</v>
      </c>
      <c r="V8" s="160">
        <f>'C завтраками| Bed and breakfast'!U8*0.85</f>
        <v>10115</v>
      </c>
      <c r="W8" s="160">
        <f>'C завтраками| Bed and breakfast'!V8*0.85</f>
        <v>13090</v>
      </c>
      <c r="X8" s="160">
        <f>'C завтраками| Bed and breakfast'!W8*0.85</f>
        <v>11305</v>
      </c>
      <c r="Y8" s="160">
        <f>'C завтраками| Bed and breakfast'!X8*0.85</f>
        <v>11900</v>
      </c>
      <c r="Z8" s="160">
        <f>'C завтраками| Bed and breakfast'!Y8*0.85</f>
        <v>15130</v>
      </c>
      <c r="AA8" s="160">
        <f>'C завтраками| Bed and breakfast'!Z8*0.85</f>
        <v>11900</v>
      </c>
      <c r="AB8" s="160">
        <f>'C завтраками| Bed and breakfast'!AA8*0.85</f>
        <v>11900</v>
      </c>
      <c r="AC8" s="160">
        <f>'C завтраками| Bed and breakfast'!AB8*0.85</f>
        <v>11900</v>
      </c>
      <c r="AD8" s="160">
        <f>'C завтраками| Bed and breakfast'!AC8*0.85</f>
        <v>14110</v>
      </c>
      <c r="AE8" s="160">
        <f>'C завтраками| Bed and breakfast'!AD8*0.85</f>
        <v>13090</v>
      </c>
      <c r="AF8" s="160">
        <f>'C завтраками| Bed and breakfast'!AE8*0.85</f>
        <v>14110</v>
      </c>
      <c r="AG8" s="160">
        <f>'C завтраками| Bed and breakfast'!AF8*0.85</f>
        <v>13090</v>
      </c>
      <c r="AH8" s="160">
        <f>'C завтраками| Bed and breakfast'!AG8*0.85</f>
        <v>13090</v>
      </c>
      <c r="AI8" s="160">
        <f>'C завтраками| Bed and breakfast'!AH8*0.85</f>
        <v>11900</v>
      </c>
      <c r="AJ8" s="160">
        <f>'C завтраками| Bed and breakfast'!AI8*0.85</f>
        <v>13090</v>
      </c>
      <c r="AK8" s="160">
        <f>'C завтраками| Bed and breakfast'!AJ8*0.85</f>
        <v>14110</v>
      </c>
      <c r="AL8" s="160">
        <f>'C завтраками| Bed and breakfast'!AK8*0.85</f>
        <v>13090</v>
      </c>
      <c r="AM8" s="160">
        <f>'C завтраками| Bed and breakfast'!AL8*0.85</f>
        <v>14110</v>
      </c>
      <c r="AN8" s="160">
        <f>'C завтраками| Bed and breakfast'!AM8*0.85</f>
        <v>13090</v>
      </c>
      <c r="AO8" s="160">
        <f>'C завтраками| Bed and breakfast'!AN8*0.85</f>
        <v>14110</v>
      </c>
      <c r="AP8" s="160">
        <f>'C завтраками| Bed and breakfast'!AO8*0.85</f>
        <v>14110</v>
      </c>
      <c r="AQ8" s="160">
        <f>'C завтраками| Bed and breakfast'!AP8*0.85</f>
        <v>14110</v>
      </c>
      <c r="AR8" s="160">
        <f>'C завтраками| Bed and breakfast'!AQ8*0.85</f>
        <v>13090</v>
      </c>
      <c r="AS8" s="160">
        <f>'C завтраками| Bed and breakfast'!AR8*0.85</f>
        <v>14110</v>
      </c>
      <c r="AT8" s="160">
        <f>'C завтраками| Bed and breakfast'!AS8*0.85</f>
        <v>13090</v>
      </c>
      <c r="AU8" s="160">
        <f>'C завтраками| Bed and breakfast'!AT8*0.85</f>
        <v>14110</v>
      </c>
      <c r="AV8" s="160">
        <f>'C завтраками| Bed and breakfast'!AU8*0.85</f>
        <v>13090</v>
      </c>
      <c r="AW8" s="160">
        <f>'C завтраками| Bed and breakfast'!AV8*0.85</f>
        <v>14110</v>
      </c>
      <c r="AX8" s="160">
        <f>'C завтраками| Bed and breakfast'!AW8*0.85</f>
        <v>13090</v>
      </c>
      <c r="AY8" s="160">
        <f>'C завтраками| Bed and breakfast'!AX8*0.85</f>
        <v>14110</v>
      </c>
      <c r="AZ8" s="160">
        <f>'C завтраками| Bed and breakfast'!AY8*0.85</f>
        <v>13090</v>
      </c>
      <c r="BA8" s="160">
        <f>'C завтраками| Bed and breakfast'!AZ8*0.85</f>
        <v>14110</v>
      </c>
      <c r="BB8" s="160">
        <f>'C завтраками| Bed and breakfast'!BA8*0.85</f>
        <v>13090</v>
      </c>
    </row>
    <row r="9" spans="1:54" ht="10.7" customHeight="1" x14ac:dyDescent="0.2">
      <c r="A9" s="17" t="s">
        <v>150</v>
      </c>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row>
    <row r="10" spans="1:54" s="155" customFormat="1" ht="10.7" customHeight="1" x14ac:dyDescent="0.2">
      <c r="A10" s="19">
        <v>1</v>
      </c>
      <c r="B10" s="160" t="e">
        <f>'C завтраками| Bed and breakfast'!#REF!*0.85</f>
        <v>#REF!</v>
      </c>
      <c r="C10" s="160" t="e">
        <f>'C завтраками| Bed and breakfast'!#REF!*0.85</f>
        <v>#REF!</v>
      </c>
      <c r="D10" s="160" t="e">
        <f>'C завтраками| Bed and breakfast'!#REF!*0.85</f>
        <v>#REF!</v>
      </c>
      <c r="E10" s="160" t="e">
        <f>'C завтраками| Bed and breakfast'!#REF!*0.85</f>
        <v>#REF!</v>
      </c>
      <c r="F10" s="160" t="e">
        <f>'C завтраками| Bed and breakfast'!#REF!*0.85</f>
        <v>#REF!</v>
      </c>
      <c r="G10" s="160">
        <f>'C завтраками| Bed and breakfast'!B10*0.85</f>
        <v>11645</v>
      </c>
      <c r="H10" s="160">
        <f>'C завтраками| Bed and breakfast'!D10*0.85</f>
        <v>11645</v>
      </c>
      <c r="I10" s="160">
        <f>'C завтраками| Bed and breakfast'!E10*0.85</f>
        <v>16235</v>
      </c>
      <c r="J10" s="160">
        <f>'C завтраками| Bed and breakfast'!F10*0.85</f>
        <v>16235</v>
      </c>
      <c r="K10" s="160">
        <f>'C завтраками| Bed and breakfast'!G10*0.85</f>
        <v>12665</v>
      </c>
      <c r="L10" s="160">
        <f>'C завтраками| Bed and breakfast'!H10*0.85</f>
        <v>12665</v>
      </c>
      <c r="M10" s="160">
        <f>'C завтраками| Bed and breakfast'!I10*0.85</f>
        <v>10625</v>
      </c>
      <c r="N10" s="160">
        <f>'C завтраками| Bed and breakfast'!J10*0.85</f>
        <v>10625</v>
      </c>
      <c r="O10" s="160">
        <f>'C завтраками| Bed and breakfast'!K10*0.85</f>
        <v>11645</v>
      </c>
      <c r="P10" s="160">
        <f>'C завтраками| Bed and breakfast'!N10*0.85</f>
        <v>9010</v>
      </c>
      <c r="Q10" s="160">
        <f>'C завтраками| Bed and breakfast'!O10*0.85</f>
        <v>10625</v>
      </c>
      <c r="R10" s="160">
        <f>'C завтраками| Bed and breakfast'!P10*0.85</f>
        <v>10625</v>
      </c>
      <c r="S10" s="160">
        <f>'C завтраками| Bed and breakfast'!Q10*0.85</f>
        <v>11645</v>
      </c>
      <c r="T10" s="160">
        <f>'C завтраками| Bed and breakfast'!S10*0.85</f>
        <v>9010</v>
      </c>
      <c r="U10" s="160">
        <f>'C завтраками| Bed and breakfast'!T10*0.85</f>
        <v>9010</v>
      </c>
      <c r="V10" s="160">
        <f>'C завтраками| Bed and breakfast'!U10*0.85</f>
        <v>9435</v>
      </c>
      <c r="W10" s="160">
        <f>'C завтраками| Bed and breakfast'!V10*0.85</f>
        <v>12410</v>
      </c>
      <c r="X10" s="160">
        <f>'C завтраками| Bed and breakfast'!W10*0.85</f>
        <v>10625</v>
      </c>
      <c r="Y10" s="160">
        <f>'C завтраками| Bed and breakfast'!X10*0.85</f>
        <v>11220</v>
      </c>
      <c r="Z10" s="160">
        <f>'C завтраками| Bed and breakfast'!Y10*0.85</f>
        <v>14450</v>
      </c>
      <c r="AA10" s="160">
        <f>'C завтраками| Bed and breakfast'!Z10*0.85</f>
        <v>11220</v>
      </c>
      <c r="AB10" s="160">
        <f>'C завтраками| Bed and breakfast'!AA10*0.85</f>
        <v>11220</v>
      </c>
      <c r="AC10" s="160">
        <f>'C завтраками| Bed and breakfast'!AB10*0.85</f>
        <v>11220</v>
      </c>
      <c r="AD10" s="160">
        <f>'C завтраками| Bed and breakfast'!AC10*0.85</f>
        <v>13430</v>
      </c>
      <c r="AE10" s="160">
        <f>'C завтраками| Bed and breakfast'!AD10*0.85</f>
        <v>12410</v>
      </c>
      <c r="AF10" s="160">
        <f>'C завтраками| Bed and breakfast'!AE10*0.85</f>
        <v>13430</v>
      </c>
      <c r="AG10" s="160">
        <f>'C завтраками| Bed and breakfast'!AF10*0.85</f>
        <v>12410</v>
      </c>
      <c r="AH10" s="160">
        <f>'C завтраками| Bed and breakfast'!AG10*0.85</f>
        <v>12410</v>
      </c>
      <c r="AI10" s="160">
        <f>'C завтраками| Bed and breakfast'!AH10*0.85</f>
        <v>11220</v>
      </c>
      <c r="AJ10" s="160">
        <f>'C завтраками| Bed and breakfast'!AI10*0.85</f>
        <v>12410</v>
      </c>
      <c r="AK10" s="160">
        <f>'C завтраками| Bed and breakfast'!AJ10*0.85</f>
        <v>13430</v>
      </c>
      <c r="AL10" s="160">
        <f>'C завтраками| Bed and breakfast'!AK10*0.85</f>
        <v>12410</v>
      </c>
      <c r="AM10" s="160">
        <f>'C завтраками| Bed and breakfast'!AL10*0.85</f>
        <v>13430</v>
      </c>
      <c r="AN10" s="160">
        <f>'C завтраками| Bed and breakfast'!AM10*0.85</f>
        <v>12410</v>
      </c>
      <c r="AO10" s="160">
        <f>'C завтраками| Bed and breakfast'!AN10*0.85</f>
        <v>13430</v>
      </c>
      <c r="AP10" s="160">
        <f>'C завтраками| Bed and breakfast'!AO10*0.85</f>
        <v>13430</v>
      </c>
      <c r="AQ10" s="160">
        <f>'C завтраками| Bed and breakfast'!AP10*0.85</f>
        <v>13430</v>
      </c>
      <c r="AR10" s="160">
        <f>'C завтраками| Bed and breakfast'!AQ10*0.85</f>
        <v>12410</v>
      </c>
      <c r="AS10" s="160">
        <f>'C завтраками| Bed and breakfast'!AR10*0.85</f>
        <v>13430</v>
      </c>
      <c r="AT10" s="160">
        <f>'C завтраками| Bed and breakfast'!AS10*0.85</f>
        <v>12410</v>
      </c>
      <c r="AU10" s="160">
        <f>'C завтраками| Bed and breakfast'!AT10*0.85</f>
        <v>13430</v>
      </c>
      <c r="AV10" s="160">
        <f>'C завтраками| Bed and breakfast'!AU10*0.85</f>
        <v>12410</v>
      </c>
      <c r="AW10" s="160">
        <f>'C завтраками| Bed and breakfast'!AV10*0.85</f>
        <v>13430</v>
      </c>
      <c r="AX10" s="160">
        <f>'C завтраками| Bed and breakfast'!AW10*0.85</f>
        <v>12410</v>
      </c>
      <c r="AY10" s="160">
        <f>'C завтраками| Bed and breakfast'!AX10*0.85</f>
        <v>13430</v>
      </c>
      <c r="AZ10" s="160">
        <f>'C завтраками| Bed and breakfast'!AY10*0.85</f>
        <v>12410</v>
      </c>
      <c r="BA10" s="160">
        <f>'C завтраками| Bed and breakfast'!AZ10*0.85</f>
        <v>13430</v>
      </c>
      <c r="BB10" s="160">
        <f>'C завтраками| Bed and breakfast'!BA10*0.85</f>
        <v>12410</v>
      </c>
    </row>
    <row r="11" spans="1:54" ht="10.7" customHeight="1" x14ac:dyDescent="0.2">
      <c r="A11" s="19">
        <v>2</v>
      </c>
      <c r="B11" s="160" t="e">
        <f>'C завтраками| Bed and breakfast'!#REF!*0.85</f>
        <v>#REF!</v>
      </c>
      <c r="C11" s="160" t="e">
        <f>'C завтраками| Bed and breakfast'!#REF!*0.85</f>
        <v>#REF!</v>
      </c>
      <c r="D11" s="160" t="e">
        <f>'C завтраками| Bed and breakfast'!#REF!*0.85</f>
        <v>#REF!</v>
      </c>
      <c r="E11" s="160" t="e">
        <f>'C завтраками| Bed and breakfast'!#REF!*0.85</f>
        <v>#REF!</v>
      </c>
      <c r="F11" s="160" t="e">
        <f>'C завтраками| Bed and breakfast'!#REF!*0.85</f>
        <v>#REF!</v>
      </c>
      <c r="G11" s="160">
        <f>'C завтраками| Bed and breakfast'!B11*0.85</f>
        <v>13175</v>
      </c>
      <c r="H11" s="160">
        <f>'C завтраками| Bed and breakfast'!D11*0.85</f>
        <v>13175</v>
      </c>
      <c r="I11" s="160">
        <f>'C завтраками| Bed and breakfast'!E11*0.85</f>
        <v>17765</v>
      </c>
      <c r="J11" s="160">
        <f>'C завтраками| Bed and breakfast'!F11*0.85</f>
        <v>17765</v>
      </c>
      <c r="K11" s="160">
        <f>'C завтраками| Bed and breakfast'!G11*0.85</f>
        <v>14195</v>
      </c>
      <c r="L11" s="160">
        <f>'C завтраками| Bed and breakfast'!H11*0.85</f>
        <v>14195</v>
      </c>
      <c r="M11" s="160">
        <f>'C завтраками| Bed and breakfast'!I11*0.85</f>
        <v>12155</v>
      </c>
      <c r="N11" s="160">
        <f>'C завтраками| Bed and breakfast'!J11*0.85</f>
        <v>12155</v>
      </c>
      <c r="O11" s="160">
        <f>'C завтраками| Bed and breakfast'!K11*0.85</f>
        <v>13175</v>
      </c>
      <c r="P11" s="160">
        <f>'C завтраками| Bed and breakfast'!N11*0.85</f>
        <v>10540</v>
      </c>
      <c r="Q11" s="160">
        <f>'C завтраками| Bed and breakfast'!O11*0.85</f>
        <v>12155</v>
      </c>
      <c r="R11" s="160">
        <f>'C завтраками| Bed and breakfast'!P11*0.85</f>
        <v>12155</v>
      </c>
      <c r="S11" s="160">
        <f>'C завтраками| Bed and breakfast'!Q11*0.85</f>
        <v>13175</v>
      </c>
      <c r="T11" s="160">
        <f>'C завтраками| Bed and breakfast'!S11*0.85</f>
        <v>10540</v>
      </c>
      <c r="U11" s="160">
        <f>'C завтраками| Bed and breakfast'!T11*0.85</f>
        <v>10540</v>
      </c>
      <c r="V11" s="160">
        <f>'C завтраками| Bed and breakfast'!U11*0.85</f>
        <v>10965</v>
      </c>
      <c r="W11" s="160">
        <f>'C завтраками| Bed and breakfast'!V11*0.85</f>
        <v>13940</v>
      </c>
      <c r="X11" s="160">
        <f>'C завтраками| Bed and breakfast'!W11*0.85</f>
        <v>12155</v>
      </c>
      <c r="Y11" s="160">
        <f>'C завтраками| Bed and breakfast'!X11*0.85</f>
        <v>12750</v>
      </c>
      <c r="Z11" s="160">
        <f>'C завтраками| Bed and breakfast'!Y11*0.85</f>
        <v>15980</v>
      </c>
      <c r="AA11" s="160">
        <f>'C завтраками| Bed and breakfast'!Z11*0.85</f>
        <v>12750</v>
      </c>
      <c r="AB11" s="160">
        <f>'C завтраками| Bed and breakfast'!AA11*0.85</f>
        <v>12750</v>
      </c>
      <c r="AC11" s="160">
        <f>'C завтраками| Bed and breakfast'!AB11*0.85</f>
        <v>12750</v>
      </c>
      <c r="AD11" s="160">
        <f>'C завтраками| Bed and breakfast'!AC11*0.85</f>
        <v>14960</v>
      </c>
      <c r="AE11" s="160">
        <f>'C завтраками| Bed and breakfast'!AD11*0.85</f>
        <v>13940</v>
      </c>
      <c r="AF11" s="160">
        <f>'C завтраками| Bed and breakfast'!AE11*0.85</f>
        <v>14960</v>
      </c>
      <c r="AG11" s="160">
        <f>'C завтраками| Bed and breakfast'!AF11*0.85</f>
        <v>13940</v>
      </c>
      <c r="AH11" s="160">
        <f>'C завтраками| Bed and breakfast'!AG11*0.85</f>
        <v>13940</v>
      </c>
      <c r="AI11" s="160">
        <f>'C завтраками| Bed and breakfast'!AH11*0.85</f>
        <v>12750</v>
      </c>
      <c r="AJ11" s="160">
        <f>'C завтраками| Bed and breakfast'!AI11*0.85</f>
        <v>13940</v>
      </c>
      <c r="AK11" s="160">
        <f>'C завтраками| Bed and breakfast'!AJ11*0.85</f>
        <v>14960</v>
      </c>
      <c r="AL11" s="160">
        <f>'C завтраками| Bed and breakfast'!AK11*0.85</f>
        <v>13940</v>
      </c>
      <c r="AM11" s="160">
        <f>'C завтраками| Bed and breakfast'!AL11*0.85</f>
        <v>14960</v>
      </c>
      <c r="AN11" s="160">
        <f>'C завтраками| Bed and breakfast'!AM11*0.85</f>
        <v>13940</v>
      </c>
      <c r="AO11" s="160">
        <f>'C завтраками| Bed and breakfast'!AN11*0.85</f>
        <v>14960</v>
      </c>
      <c r="AP11" s="160">
        <f>'C завтраками| Bed and breakfast'!AO11*0.85</f>
        <v>14960</v>
      </c>
      <c r="AQ11" s="160">
        <f>'C завтраками| Bed and breakfast'!AP11*0.85</f>
        <v>14960</v>
      </c>
      <c r="AR11" s="160">
        <f>'C завтраками| Bed and breakfast'!AQ11*0.85</f>
        <v>13940</v>
      </c>
      <c r="AS11" s="160">
        <f>'C завтраками| Bed and breakfast'!AR11*0.85</f>
        <v>14960</v>
      </c>
      <c r="AT11" s="160">
        <f>'C завтраками| Bed and breakfast'!AS11*0.85</f>
        <v>13940</v>
      </c>
      <c r="AU11" s="160">
        <f>'C завтраками| Bed and breakfast'!AT11*0.85</f>
        <v>14960</v>
      </c>
      <c r="AV11" s="160">
        <f>'C завтраками| Bed and breakfast'!AU11*0.85</f>
        <v>13940</v>
      </c>
      <c r="AW11" s="160">
        <f>'C завтраками| Bed and breakfast'!AV11*0.85</f>
        <v>14960</v>
      </c>
      <c r="AX11" s="160">
        <f>'C завтраками| Bed and breakfast'!AW11*0.85</f>
        <v>13940</v>
      </c>
      <c r="AY11" s="160">
        <f>'C завтраками| Bed and breakfast'!AX11*0.85</f>
        <v>14960</v>
      </c>
      <c r="AZ11" s="160">
        <f>'C завтраками| Bed and breakfast'!AY11*0.85</f>
        <v>13940</v>
      </c>
      <c r="BA11" s="160">
        <f>'C завтраками| Bed and breakfast'!AZ11*0.85</f>
        <v>14960</v>
      </c>
      <c r="BB11" s="160">
        <f>'C завтраками| Bed and breakfast'!BA11*0.85</f>
        <v>13940</v>
      </c>
    </row>
    <row r="12" spans="1:54" ht="10.7" customHeight="1" x14ac:dyDescent="0.2">
      <c r="A12" s="17" t="s">
        <v>151</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row>
    <row r="13" spans="1:54" ht="10.7" customHeight="1" x14ac:dyDescent="0.2">
      <c r="A13" s="19">
        <v>1</v>
      </c>
      <c r="B13" s="160" t="e">
        <f>'C завтраками| Bed and breakfast'!#REF!*0.85</f>
        <v>#REF!</v>
      </c>
      <c r="C13" s="160" t="e">
        <f>'C завтраками| Bed and breakfast'!#REF!*0.85</f>
        <v>#REF!</v>
      </c>
      <c r="D13" s="160" t="e">
        <f>'C завтраками| Bed and breakfast'!#REF!*0.85</f>
        <v>#REF!</v>
      </c>
      <c r="E13" s="160" t="e">
        <f>'C завтраками| Bed and breakfast'!#REF!*0.85</f>
        <v>#REF!</v>
      </c>
      <c r="F13" s="160" t="e">
        <f>'C завтраками| Bed and breakfast'!#REF!*0.85</f>
        <v>#REF!</v>
      </c>
      <c r="G13" s="160">
        <f>'C завтраками| Bed and breakfast'!B13*0.85</f>
        <v>12495</v>
      </c>
      <c r="H13" s="160">
        <f>'C завтраками| Bed and breakfast'!D13*0.85</f>
        <v>12495</v>
      </c>
      <c r="I13" s="160">
        <f>'C завтраками| Bed and breakfast'!E13*0.85</f>
        <v>17085</v>
      </c>
      <c r="J13" s="160">
        <f>'C завтраками| Bed and breakfast'!F13*0.85</f>
        <v>17085</v>
      </c>
      <c r="K13" s="160">
        <f>'C завтраками| Bed and breakfast'!G13*0.85</f>
        <v>13515</v>
      </c>
      <c r="L13" s="160">
        <f>'C завтраками| Bed and breakfast'!H13*0.85</f>
        <v>13515</v>
      </c>
      <c r="M13" s="160">
        <f>'C завтраками| Bed and breakfast'!I13*0.85</f>
        <v>11475</v>
      </c>
      <c r="N13" s="160">
        <f>'C завтраками| Bed and breakfast'!J13*0.85</f>
        <v>11475</v>
      </c>
      <c r="O13" s="160">
        <f>'C завтраками| Bed and breakfast'!K13*0.85</f>
        <v>12495</v>
      </c>
      <c r="P13" s="160">
        <f>'C завтраками| Bed and breakfast'!N13*0.85</f>
        <v>9860</v>
      </c>
      <c r="Q13" s="160">
        <f>'C завтраками| Bed and breakfast'!O13*0.85</f>
        <v>11475</v>
      </c>
      <c r="R13" s="160">
        <f>'C завтраками| Bed and breakfast'!P13*0.85</f>
        <v>11475</v>
      </c>
      <c r="S13" s="160">
        <f>'C завтраками| Bed and breakfast'!Q13*0.85</f>
        <v>12495</v>
      </c>
      <c r="T13" s="160">
        <f>'C завтраками| Bed and breakfast'!S13*0.85</f>
        <v>9860</v>
      </c>
      <c r="U13" s="160">
        <f>'C завтраками| Bed and breakfast'!T13*0.85</f>
        <v>9860</v>
      </c>
      <c r="V13" s="160">
        <f>'C завтраками| Bed and breakfast'!U13*0.85</f>
        <v>10285</v>
      </c>
      <c r="W13" s="160">
        <f>'C завтраками| Bed and breakfast'!V13*0.85</f>
        <v>13260</v>
      </c>
      <c r="X13" s="160">
        <f>'C завтраками| Bed and breakfast'!W13*0.85</f>
        <v>11475</v>
      </c>
      <c r="Y13" s="160">
        <f>'C завтраками| Bed and breakfast'!X13*0.85</f>
        <v>12070</v>
      </c>
      <c r="Z13" s="160">
        <f>'C завтраками| Bed and breakfast'!Y13*0.85</f>
        <v>15300</v>
      </c>
      <c r="AA13" s="160">
        <f>'C завтраками| Bed and breakfast'!Z13*0.85</f>
        <v>12070</v>
      </c>
      <c r="AB13" s="160">
        <f>'C завтраками| Bed and breakfast'!AA13*0.85</f>
        <v>12070</v>
      </c>
      <c r="AC13" s="160">
        <f>'C завтраками| Bed and breakfast'!AB13*0.85</f>
        <v>12070</v>
      </c>
      <c r="AD13" s="160">
        <f>'C завтраками| Bed and breakfast'!AC13*0.85</f>
        <v>14280</v>
      </c>
      <c r="AE13" s="160">
        <f>'C завтраками| Bed and breakfast'!AD13*0.85</f>
        <v>13260</v>
      </c>
      <c r="AF13" s="160">
        <f>'C завтраками| Bed and breakfast'!AE13*0.85</f>
        <v>14280</v>
      </c>
      <c r="AG13" s="160">
        <f>'C завтраками| Bed and breakfast'!AF13*0.85</f>
        <v>13260</v>
      </c>
      <c r="AH13" s="160">
        <f>'C завтраками| Bed and breakfast'!AG13*0.85</f>
        <v>13260</v>
      </c>
      <c r="AI13" s="160">
        <f>'C завтраками| Bed and breakfast'!AH13*0.85</f>
        <v>12070</v>
      </c>
      <c r="AJ13" s="160">
        <f>'C завтраками| Bed and breakfast'!AI13*0.85</f>
        <v>13260</v>
      </c>
      <c r="AK13" s="160">
        <f>'C завтраками| Bed and breakfast'!AJ13*0.85</f>
        <v>14280</v>
      </c>
      <c r="AL13" s="160">
        <f>'C завтраками| Bed and breakfast'!AK13*0.85</f>
        <v>13260</v>
      </c>
      <c r="AM13" s="160">
        <f>'C завтраками| Bed and breakfast'!AL13*0.85</f>
        <v>14280</v>
      </c>
      <c r="AN13" s="160">
        <f>'C завтраками| Bed and breakfast'!AM13*0.85</f>
        <v>13260</v>
      </c>
      <c r="AO13" s="160">
        <f>'C завтраками| Bed and breakfast'!AN13*0.85</f>
        <v>14280</v>
      </c>
      <c r="AP13" s="160">
        <f>'C завтраками| Bed and breakfast'!AO13*0.85</f>
        <v>14280</v>
      </c>
      <c r="AQ13" s="160">
        <f>'C завтраками| Bed and breakfast'!AP13*0.85</f>
        <v>14280</v>
      </c>
      <c r="AR13" s="160">
        <f>'C завтраками| Bed and breakfast'!AQ13*0.85</f>
        <v>13260</v>
      </c>
      <c r="AS13" s="160">
        <f>'C завтраками| Bed and breakfast'!AR13*0.85</f>
        <v>14280</v>
      </c>
      <c r="AT13" s="160">
        <f>'C завтраками| Bed and breakfast'!AS13*0.85</f>
        <v>13260</v>
      </c>
      <c r="AU13" s="160">
        <f>'C завтраками| Bed and breakfast'!AT13*0.85</f>
        <v>14280</v>
      </c>
      <c r="AV13" s="160">
        <f>'C завтраками| Bed and breakfast'!AU13*0.85</f>
        <v>13260</v>
      </c>
      <c r="AW13" s="160">
        <f>'C завтраками| Bed and breakfast'!AV13*0.85</f>
        <v>14280</v>
      </c>
      <c r="AX13" s="160">
        <f>'C завтраками| Bed and breakfast'!AW13*0.85</f>
        <v>13260</v>
      </c>
      <c r="AY13" s="160">
        <f>'C завтраками| Bed and breakfast'!AX13*0.85</f>
        <v>14280</v>
      </c>
      <c r="AZ13" s="160">
        <f>'C завтраками| Bed and breakfast'!AY13*0.85</f>
        <v>13260</v>
      </c>
      <c r="BA13" s="160">
        <f>'C завтраками| Bed and breakfast'!AZ13*0.85</f>
        <v>14280</v>
      </c>
      <c r="BB13" s="160">
        <f>'C завтраками| Bed and breakfast'!BA13*0.85</f>
        <v>13260</v>
      </c>
    </row>
    <row r="14" spans="1:54" ht="10.7" customHeight="1" x14ac:dyDescent="0.2">
      <c r="A14" s="19">
        <v>2</v>
      </c>
      <c r="B14" s="160" t="e">
        <f>'C завтраками| Bed and breakfast'!#REF!*0.85</f>
        <v>#REF!</v>
      </c>
      <c r="C14" s="160" t="e">
        <f>'C завтраками| Bed and breakfast'!#REF!*0.85</f>
        <v>#REF!</v>
      </c>
      <c r="D14" s="160" t="e">
        <f>'C завтраками| Bed and breakfast'!#REF!*0.85</f>
        <v>#REF!</v>
      </c>
      <c r="E14" s="160" t="e">
        <f>'C завтраками| Bed and breakfast'!#REF!*0.85</f>
        <v>#REF!</v>
      </c>
      <c r="F14" s="160" t="e">
        <f>'C завтраками| Bed and breakfast'!#REF!*0.85</f>
        <v>#REF!</v>
      </c>
      <c r="G14" s="160">
        <f>'C завтраками| Bed and breakfast'!B14*0.85</f>
        <v>14025</v>
      </c>
      <c r="H14" s="160">
        <f>'C завтраками| Bed and breakfast'!D14*0.85</f>
        <v>14025</v>
      </c>
      <c r="I14" s="160">
        <f>'C завтраками| Bed and breakfast'!E14*0.85</f>
        <v>18615</v>
      </c>
      <c r="J14" s="160">
        <f>'C завтраками| Bed and breakfast'!F14*0.85</f>
        <v>18615</v>
      </c>
      <c r="K14" s="160">
        <f>'C завтраками| Bed and breakfast'!G14*0.85</f>
        <v>15045</v>
      </c>
      <c r="L14" s="160">
        <f>'C завтраками| Bed and breakfast'!H14*0.85</f>
        <v>15045</v>
      </c>
      <c r="M14" s="160">
        <f>'C завтраками| Bed and breakfast'!I14*0.85</f>
        <v>13005</v>
      </c>
      <c r="N14" s="160">
        <f>'C завтраками| Bed and breakfast'!J14*0.85</f>
        <v>13005</v>
      </c>
      <c r="O14" s="160">
        <f>'C завтраками| Bed and breakfast'!K14*0.85</f>
        <v>14025</v>
      </c>
      <c r="P14" s="160">
        <f>'C завтраками| Bed and breakfast'!N14*0.85</f>
        <v>11390</v>
      </c>
      <c r="Q14" s="160">
        <f>'C завтраками| Bed and breakfast'!O14*0.85</f>
        <v>13005</v>
      </c>
      <c r="R14" s="160">
        <f>'C завтраками| Bed and breakfast'!P14*0.85</f>
        <v>13005</v>
      </c>
      <c r="S14" s="160">
        <f>'C завтраками| Bed and breakfast'!Q14*0.85</f>
        <v>14025</v>
      </c>
      <c r="T14" s="160">
        <f>'C завтраками| Bed and breakfast'!S14*0.85</f>
        <v>11390</v>
      </c>
      <c r="U14" s="160">
        <f>'C завтраками| Bed and breakfast'!T14*0.85</f>
        <v>11390</v>
      </c>
      <c r="V14" s="160">
        <f>'C завтраками| Bed and breakfast'!U14*0.85</f>
        <v>11815</v>
      </c>
      <c r="W14" s="160">
        <f>'C завтраками| Bed and breakfast'!V14*0.85</f>
        <v>14790</v>
      </c>
      <c r="X14" s="160">
        <f>'C завтраками| Bed and breakfast'!W14*0.85</f>
        <v>13005</v>
      </c>
      <c r="Y14" s="160">
        <f>'C завтраками| Bed and breakfast'!X14*0.85</f>
        <v>13600</v>
      </c>
      <c r="Z14" s="160">
        <f>'C завтраками| Bed and breakfast'!Y14*0.85</f>
        <v>16830</v>
      </c>
      <c r="AA14" s="160">
        <f>'C завтраками| Bed and breakfast'!Z14*0.85</f>
        <v>13600</v>
      </c>
      <c r="AB14" s="160">
        <f>'C завтраками| Bed and breakfast'!AA14*0.85</f>
        <v>13600</v>
      </c>
      <c r="AC14" s="160">
        <f>'C завтраками| Bed and breakfast'!AB14*0.85</f>
        <v>13600</v>
      </c>
      <c r="AD14" s="160">
        <f>'C завтраками| Bed and breakfast'!AC14*0.85</f>
        <v>15810</v>
      </c>
      <c r="AE14" s="160">
        <f>'C завтраками| Bed and breakfast'!AD14*0.85</f>
        <v>14790</v>
      </c>
      <c r="AF14" s="160">
        <f>'C завтраками| Bed and breakfast'!AE14*0.85</f>
        <v>15810</v>
      </c>
      <c r="AG14" s="160">
        <f>'C завтраками| Bed and breakfast'!AF14*0.85</f>
        <v>14790</v>
      </c>
      <c r="AH14" s="160">
        <f>'C завтраками| Bed and breakfast'!AG14*0.85</f>
        <v>14790</v>
      </c>
      <c r="AI14" s="160">
        <f>'C завтраками| Bed and breakfast'!AH14*0.85</f>
        <v>13600</v>
      </c>
      <c r="AJ14" s="160">
        <f>'C завтраками| Bed and breakfast'!AI14*0.85</f>
        <v>14790</v>
      </c>
      <c r="AK14" s="160">
        <f>'C завтраками| Bed and breakfast'!AJ14*0.85</f>
        <v>15810</v>
      </c>
      <c r="AL14" s="160">
        <f>'C завтраками| Bed and breakfast'!AK14*0.85</f>
        <v>14790</v>
      </c>
      <c r="AM14" s="160">
        <f>'C завтраками| Bed and breakfast'!AL14*0.85</f>
        <v>15810</v>
      </c>
      <c r="AN14" s="160">
        <f>'C завтраками| Bed and breakfast'!AM14*0.85</f>
        <v>14790</v>
      </c>
      <c r="AO14" s="160">
        <f>'C завтраками| Bed and breakfast'!AN14*0.85</f>
        <v>15810</v>
      </c>
      <c r="AP14" s="160">
        <f>'C завтраками| Bed and breakfast'!AO14*0.85</f>
        <v>15810</v>
      </c>
      <c r="AQ14" s="160">
        <f>'C завтраками| Bed and breakfast'!AP14*0.85</f>
        <v>15810</v>
      </c>
      <c r="AR14" s="160">
        <f>'C завтраками| Bed and breakfast'!AQ14*0.85</f>
        <v>14790</v>
      </c>
      <c r="AS14" s="160">
        <f>'C завтраками| Bed and breakfast'!AR14*0.85</f>
        <v>15810</v>
      </c>
      <c r="AT14" s="160">
        <f>'C завтраками| Bed and breakfast'!AS14*0.85</f>
        <v>14790</v>
      </c>
      <c r="AU14" s="160">
        <f>'C завтраками| Bed and breakfast'!AT14*0.85</f>
        <v>15810</v>
      </c>
      <c r="AV14" s="160">
        <f>'C завтраками| Bed and breakfast'!AU14*0.85</f>
        <v>14790</v>
      </c>
      <c r="AW14" s="160">
        <f>'C завтраками| Bed and breakfast'!AV14*0.85</f>
        <v>15810</v>
      </c>
      <c r="AX14" s="160">
        <f>'C завтраками| Bed and breakfast'!AW14*0.85</f>
        <v>14790</v>
      </c>
      <c r="AY14" s="160">
        <f>'C завтраками| Bed and breakfast'!AX14*0.85</f>
        <v>15810</v>
      </c>
      <c r="AZ14" s="160">
        <f>'C завтраками| Bed and breakfast'!AY14*0.85</f>
        <v>14790</v>
      </c>
      <c r="BA14" s="160">
        <f>'C завтраками| Bed and breakfast'!AZ14*0.85</f>
        <v>15810</v>
      </c>
      <c r="BB14" s="160">
        <f>'C завтраками| Bed and breakfast'!BA14*0.85</f>
        <v>14790</v>
      </c>
    </row>
    <row r="15" spans="1:54" ht="10.7" customHeight="1" x14ac:dyDescent="0.2">
      <c r="A15" s="17" t="s">
        <v>4</v>
      </c>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row>
    <row r="16" spans="1:54" ht="10.7" customHeight="1" x14ac:dyDescent="0.2">
      <c r="A16" s="19">
        <v>1</v>
      </c>
      <c r="B16" s="160" t="e">
        <f>'C завтраками| Bed and breakfast'!#REF!*0.85</f>
        <v>#REF!</v>
      </c>
      <c r="C16" s="160" t="e">
        <f>'C завтраками| Bed and breakfast'!#REF!*0.85</f>
        <v>#REF!</v>
      </c>
      <c r="D16" s="160" t="e">
        <f>'C завтраками| Bed and breakfast'!#REF!*0.85</f>
        <v>#REF!</v>
      </c>
      <c r="E16" s="160" t="e">
        <f>'C завтраками| Bed and breakfast'!#REF!*0.85</f>
        <v>#REF!</v>
      </c>
      <c r="F16" s="160" t="e">
        <f>'C завтраками| Bed and breakfast'!#REF!*0.85</f>
        <v>#REF!</v>
      </c>
      <c r="G16" s="160">
        <f>'C завтраками| Bed and breakfast'!B16*0.85</f>
        <v>13345</v>
      </c>
      <c r="H16" s="160">
        <f>'C завтраками| Bed and breakfast'!D16*0.85</f>
        <v>13345</v>
      </c>
      <c r="I16" s="160">
        <f>'C завтраками| Bed and breakfast'!E16*0.85</f>
        <v>17935</v>
      </c>
      <c r="J16" s="160">
        <f>'C завтраками| Bed and breakfast'!F16*0.85</f>
        <v>17935</v>
      </c>
      <c r="K16" s="160">
        <f>'C завтраками| Bed and breakfast'!G16*0.85</f>
        <v>14365</v>
      </c>
      <c r="L16" s="160">
        <f>'C завтраками| Bed and breakfast'!H16*0.85</f>
        <v>14365</v>
      </c>
      <c r="M16" s="160">
        <f>'C завтраками| Bed and breakfast'!I16*0.85</f>
        <v>12325</v>
      </c>
      <c r="N16" s="160">
        <f>'C завтраками| Bed and breakfast'!J16*0.85</f>
        <v>12325</v>
      </c>
      <c r="O16" s="160">
        <f>'C завтраками| Bed and breakfast'!K16*0.85</f>
        <v>13345</v>
      </c>
      <c r="P16" s="160">
        <f>'C завтраками| Bed and breakfast'!N16*0.85</f>
        <v>10710</v>
      </c>
      <c r="Q16" s="160">
        <f>'C завтраками| Bed and breakfast'!O16*0.85</f>
        <v>12325</v>
      </c>
      <c r="R16" s="160">
        <f>'C завтраками| Bed and breakfast'!P16*0.85</f>
        <v>12325</v>
      </c>
      <c r="S16" s="160">
        <f>'C завтраками| Bed and breakfast'!Q16*0.85</f>
        <v>13345</v>
      </c>
      <c r="T16" s="160">
        <f>'C завтраками| Bed and breakfast'!S16*0.85</f>
        <v>10710</v>
      </c>
      <c r="U16" s="160">
        <f>'C завтраками| Bed and breakfast'!T16*0.85</f>
        <v>10710</v>
      </c>
      <c r="V16" s="160">
        <f>'C завтраками| Bed and breakfast'!U16*0.85</f>
        <v>11135</v>
      </c>
      <c r="W16" s="160">
        <f>'C завтраками| Bed and breakfast'!V16*0.85</f>
        <v>14110</v>
      </c>
      <c r="X16" s="160">
        <f>'C завтраками| Bed and breakfast'!W16*0.85</f>
        <v>12325</v>
      </c>
      <c r="Y16" s="160">
        <f>'C завтраками| Bed and breakfast'!X16*0.85</f>
        <v>12920</v>
      </c>
      <c r="Z16" s="160">
        <f>'C завтраками| Bed and breakfast'!Y16*0.85</f>
        <v>16150</v>
      </c>
      <c r="AA16" s="160">
        <f>'C завтраками| Bed and breakfast'!Z16*0.85</f>
        <v>12920</v>
      </c>
      <c r="AB16" s="160">
        <f>'C завтраками| Bed and breakfast'!AA16*0.85</f>
        <v>12920</v>
      </c>
      <c r="AC16" s="160">
        <f>'C завтраками| Bed and breakfast'!AB16*0.85</f>
        <v>12920</v>
      </c>
      <c r="AD16" s="160">
        <f>'C завтраками| Bed and breakfast'!AC16*0.85</f>
        <v>15130</v>
      </c>
      <c r="AE16" s="160">
        <f>'C завтраками| Bed and breakfast'!AD16*0.85</f>
        <v>14110</v>
      </c>
      <c r="AF16" s="160">
        <f>'C завтраками| Bed and breakfast'!AE16*0.85</f>
        <v>15130</v>
      </c>
      <c r="AG16" s="160">
        <f>'C завтраками| Bed and breakfast'!AF16*0.85</f>
        <v>14110</v>
      </c>
      <c r="AH16" s="160">
        <f>'C завтраками| Bed and breakfast'!AG16*0.85</f>
        <v>14110</v>
      </c>
      <c r="AI16" s="160">
        <f>'C завтраками| Bed and breakfast'!AH16*0.85</f>
        <v>12920</v>
      </c>
      <c r="AJ16" s="160">
        <f>'C завтраками| Bed and breakfast'!AI16*0.85</f>
        <v>14110</v>
      </c>
      <c r="AK16" s="160">
        <f>'C завтраками| Bed and breakfast'!AJ16*0.85</f>
        <v>15130</v>
      </c>
      <c r="AL16" s="160">
        <f>'C завтраками| Bed and breakfast'!AK16*0.85</f>
        <v>14110</v>
      </c>
      <c r="AM16" s="160">
        <f>'C завтраками| Bed and breakfast'!AL16*0.85</f>
        <v>15130</v>
      </c>
      <c r="AN16" s="160">
        <f>'C завтраками| Bed and breakfast'!AM16*0.85</f>
        <v>14110</v>
      </c>
      <c r="AO16" s="160">
        <f>'C завтраками| Bed and breakfast'!AN16*0.85</f>
        <v>15130</v>
      </c>
      <c r="AP16" s="160">
        <f>'C завтраками| Bed and breakfast'!AO16*0.85</f>
        <v>15130</v>
      </c>
      <c r="AQ16" s="160">
        <f>'C завтраками| Bed and breakfast'!AP16*0.85</f>
        <v>15130</v>
      </c>
      <c r="AR16" s="160">
        <f>'C завтраками| Bed and breakfast'!AQ16*0.85</f>
        <v>14110</v>
      </c>
      <c r="AS16" s="160">
        <f>'C завтраками| Bed and breakfast'!AR16*0.85</f>
        <v>15130</v>
      </c>
      <c r="AT16" s="160">
        <f>'C завтраками| Bed and breakfast'!AS16*0.85</f>
        <v>14110</v>
      </c>
      <c r="AU16" s="160">
        <f>'C завтраками| Bed and breakfast'!AT16*0.85</f>
        <v>15130</v>
      </c>
      <c r="AV16" s="160">
        <f>'C завтраками| Bed and breakfast'!AU16*0.85</f>
        <v>14110</v>
      </c>
      <c r="AW16" s="160">
        <f>'C завтраками| Bed and breakfast'!AV16*0.85</f>
        <v>15130</v>
      </c>
      <c r="AX16" s="160">
        <f>'C завтраками| Bed and breakfast'!AW16*0.85</f>
        <v>14110</v>
      </c>
      <c r="AY16" s="160">
        <f>'C завтраками| Bed and breakfast'!AX16*0.85</f>
        <v>15130</v>
      </c>
      <c r="AZ16" s="160">
        <f>'C завтраками| Bed and breakfast'!AY16*0.85</f>
        <v>14110</v>
      </c>
      <c r="BA16" s="160">
        <f>'C завтраками| Bed and breakfast'!AZ16*0.85</f>
        <v>15130</v>
      </c>
      <c r="BB16" s="160">
        <f>'C завтраками| Bed and breakfast'!BA16*0.85</f>
        <v>14110</v>
      </c>
    </row>
    <row r="17" spans="1:54" ht="10.7" customHeight="1" x14ac:dyDescent="0.2">
      <c r="A17" s="19">
        <v>2</v>
      </c>
      <c r="B17" s="160" t="e">
        <f>'C завтраками| Bed and breakfast'!#REF!*0.85</f>
        <v>#REF!</v>
      </c>
      <c r="C17" s="160" t="e">
        <f>'C завтраками| Bed and breakfast'!#REF!*0.85</f>
        <v>#REF!</v>
      </c>
      <c r="D17" s="160" t="e">
        <f>'C завтраками| Bed and breakfast'!#REF!*0.85</f>
        <v>#REF!</v>
      </c>
      <c r="E17" s="160" t="e">
        <f>'C завтраками| Bed and breakfast'!#REF!*0.85</f>
        <v>#REF!</v>
      </c>
      <c r="F17" s="160" t="e">
        <f>'C завтраками| Bed and breakfast'!#REF!*0.85</f>
        <v>#REF!</v>
      </c>
      <c r="G17" s="160">
        <f>'C завтраками| Bed and breakfast'!B17*0.85</f>
        <v>14875</v>
      </c>
      <c r="H17" s="160">
        <f>'C завтраками| Bed and breakfast'!D17*0.85</f>
        <v>14875</v>
      </c>
      <c r="I17" s="160">
        <f>'C завтраками| Bed and breakfast'!E17*0.85</f>
        <v>19465</v>
      </c>
      <c r="J17" s="160">
        <f>'C завтраками| Bed and breakfast'!F17*0.85</f>
        <v>19465</v>
      </c>
      <c r="K17" s="160">
        <f>'C завтраками| Bed and breakfast'!G17*0.85</f>
        <v>15895</v>
      </c>
      <c r="L17" s="160">
        <f>'C завтраками| Bed and breakfast'!H17*0.85</f>
        <v>15895</v>
      </c>
      <c r="M17" s="160">
        <f>'C завтраками| Bed and breakfast'!I17*0.85</f>
        <v>13855</v>
      </c>
      <c r="N17" s="160">
        <f>'C завтраками| Bed and breakfast'!J17*0.85</f>
        <v>13855</v>
      </c>
      <c r="O17" s="160">
        <f>'C завтраками| Bed and breakfast'!K17*0.85</f>
        <v>14875</v>
      </c>
      <c r="P17" s="160">
        <f>'C завтраками| Bed and breakfast'!N17*0.85</f>
        <v>12240</v>
      </c>
      <c r="Q17" s="160">
        <f>'C завтраками| Bed and breakfast'!O17*0.85</f>
        <v>13855</v>
      </c>
      <c r="R17" s="160">
        <f>'C завтраками| Bed and breakfast'!P17*0.85</f>
        <v>13855</v>
      </c>
      <c r="S17" s="160">
        <f>'C завтраками| Bed and breakfast'!Q17*0.85</f>
        <v>14875</v>
      </c>
      <c r="T17" s="160">
        <f>'C завтраками| Bed and breakfast'!S17*0.85</f>
        <v>12240</v>
      </c>
      <c r="U17" s="160">
        <f>'C завтраками| Bed and breakfast'!T17*0.85</f>
        <v>12240</v>
      </c>
      <c r="V17" s="160">
        <f>'C завтраками| Bed and breakfast'!U17*0.85</f>
        <v>12665</v>
      </c>
      <c r="W17" s="160">
        <f>'C завтраками| Bed and breakfast'!V17*0.85</f>
        <v>15640</v>
      </c>
      <c r="X17" s="160">
        <f>'C завтраками| Bed and breakfast'!W17*0.85</f>
        <v>13855</v>
      </c>
      <c r="Y17" s="160">
        <f>'C завтраками| Bed and breakfast'!X17*0.85</f>
        <v>14450</v>
      </c>
      <c r="Z17" s="160">
        <f>'C завтраками| Bed and breakfast'!Y17*0.85</f>
        <v>17680</v>
      </c>
      <c r="AA17" s="160">
        <f>'C завтраками| Bed and breakfast'!Z17*0.85</f>
        <v>14450</v>
      </c>
      <c r="AB17" s="160">
        <f>'C завтраками| Bed and breakfast'!AA17*0.85</f>
        <v>14450</v>
      </c>
      <c r="AC17" s="160">
        <f>'C завтраками| Bed and breakfast'!AB17*0.85</f>
        <v>14450</v>
      </c>
      <c r="AD17" s="160">
        <f>'C завтраками| Bed and breakfast'!AC17*0.85</f>
        <v>16660</v>
      </c>
      <c r="AE17" s="160">
        <f>'C завтраками| Bed and breakfast'!AD17*0.85</f>
        <v>15640</v>
      </c>
      <c r="AF17" s="160">
        <f>'C завтраками| Bed and breakfast'!AE17*0.85</f>
        <v>16660</v>
      </c>
      <c r="AG17" s="160">
        <f>'C завтраками| Bed and breakfast'!AF17*0.85</f>
        <v>15640</v>
      </c>
      <c r="AH17" s="160">
        <f>'C завтраками| Bed and breakfast'!AG17*0.85</f>
        <v>15640</v>
      </c>
      <c r="AI17" s="160">
        <f>'C завтраками| Bed and breakfast'!AH17*0.85</f>
        <v>14450</v>
      </c>
      <c r="AJ17" s="160">
        <f>'C завтраками| Bed and breakfast'!AI17*0.85</f>
        <v>15640</v>
      </c>
      <c r="AK17" s="160">
        <f>'C завтраками| Bed and breakfast'!AJ17*0.85</f>
        <v>16660</v>
      </c>
      <c r="AL17" s="160">
        <f>'C завтраками| Bed and breakfast'!AK17*0.85</f>
        <v>15640</v>
      </c>
      <c r="AM17" s="160">
        <f>'C завтраками| Bed and breakfast'!AL17*0.85</f>
        <v>16660</v>
      </c>
      <c r="AN17" s="160">
        <f>'C завтраками| Bed and breakfast'!AM17*0.85</f>
        <v>15640</v>
      </c>
      <c r="AO17" s="160">
        <f>'C завтраками| Bed and breakfast'!AN17*0.85</f>
        <v>16660</v>
      </c>
      <c r="AP17" s="160">
        <f>'C завтраками| Bed and breakfast'!AO17*0.85</f>
        <v>16660</v>
      </c>
      <c r="AQ17" s="160">
        <f>'C завтраками| Bed and breakfast'!AP17*0.85</f>
        <v>16660</v>
      </c>
      <c r="AR17" s="160">
        <f>'C завтраками| Bed and breakfast'!AQ17*0.85</f>
        <v>15640</v>
      </c>
      <c r="AS17" s="160">
        <f>'C завтраками| Bed and breakfast'!AR17*0.85</f>
        <v>16660</v>
      </c>
      <c r="AT17" s="160">
        <f>'C завтраками| Bed and breakfast'!AS17*0.85</f>
        <v>15640</v>
      </c>
      <c r="AU17" s="160">
        <f>'C завтраками| Bed and breakfast'!AT17*0.85</f>
        <v>16660</v>
      </c>
      <c r="AV17" s="160">
        <f>'C завтраками| Bed and breakfast'!AU17*0.85</f>
        <v>15640</v>
      </c>
      <c r="AW17" s="160">
        <f>'C завтраками| Bed and breakfast'!AV17*0.85</f>
        <v>16660</v>
      </c>
      <c r="AX17" s="160">
        <f>'C завтраками| Bed and breakfast'!AW17*0.85</f>
        <v>15640</v>
      </c>
      <c r="AY17" s="160">
        <f>'C завтраками| Bed and breakfast'!AX17*0.85</f>
        <v>16660</v>
      </c>
      <c r="AZ17" s="160">
        <f>'C завтраками| Bed and breakfast'!AY17*0.85</f>
        <v>15640</v>
      </c>
      <c r="BA17" s="160">
        <f>'C завтраками| Bed and breakfast'!AZ17*0.85</f>
        <v>16660</v>
      </c>
      <c r="BB17" s="160">
        <f>'C завтраками| Bed and breakfast'!BA17*0.85</f>
        <v>15640</v>
      </c>
    </row>
    <row r="18" spans="1:54" ht="10.7" customHeight="1" x14ac:dyDescent="0.2">
      <c r="A18" s="17" t="s">
        <v>152</v>
      </c>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row>
    <row r="19" spans="1:54" ht="10.7" customHeight="1" x14ac:dyDescent="0.2">
      <c r="A19" s="19">
        <v>1</v>
      </c>
      <c r="B19" s="160" t="e">
        <f>'C завтраками| Bed and breakfast'!#REF!*0.85</f>
        <v>#REF!</v>
      </c>
      <c r="C19" s="160" t="e">
        <f>'C завтраками| Bed and breakfast'!#REF!*0.85</f>
        <v>#REF!</v>
      </c>
      <c r="D19" s="160" t="e">
        <f>'C завтраками| Bed and breakfast'!#REF!*0.85</f>
        <v>#REF!</v>
      </c>
      <c r="E19" s="160" t="e">
        <f>'C завтраками| Bed and breakfast'!#REF!*0.85</f>
        <v>#REF!</v>
      </c>
      <c r="F19" s="160" t="e">
        <f>'C завтраками| Bed and breakfast'!#REF!*0.85</f>
        <v>#REF!</v>
      </c>
      <c r="G19" s="160">
        <f>'C завтраками| Bed and breakfast'!B19*0.85</f>
        <v>14195</v>
      </c>
      <c r="H19" s="160">
        <f>'C завтраками| Bed and breakfast'!D19*0.85</f>
        <v>14195</v>
      </c>
      <c r="I19" s="160">
        <f>'C завтраками| Bed and breakfast'!E19*0.85</f>
        <v>18785</v>
      </c>
      <c r="J19" s="160">
        <f>'C завтраками| Bed and breakfast'!F19*0.85</f>
        <v>18785</v>
      </c>
      <c r="K19" s="160">
        <f>'C завтраками| Bed and breakfast'!G19*0.85</f>
        <v>15215</v>
      </c>
      <c r="L19" s="160">
        <f>'C завтраками| Bed and breakfast'!H19*0.85</f>
        <v>15215</v>
      </c>
      <c r="M19" s="160">
        <f>'C завтраками| Bed and breakfast'!I19*0.85</f>
        <v>13175</v>
      </c>
      <c r="N19" s="160">
        <f>'C завтраками| Bed and breakfast'!J19*0.85</f>
        <v>13175</v>
      </c>
      <c r="O19" s="160">
        <f>'C завтраками| Bed and breakfast'!K19*0.85</f>
        <v>14195</v>
      </c>
      <c r="P19" s="160">
        <f>'C завтраками| Bed and breakfast'!N19*0.85</f>
        <v>11560</v>
      </c>
      <c r="Q19" s="160">
        <f>'C завтраками| Bed and breakfast'!O19*0.85</f>
        <v>13175</v>
      </c>
      <c r="R19" s="160">
        <f>'C завтраками| Bed and breakfast'!P19*0.85</f>
        <v>13175</v>
      </c>
      <c r="S19" s="160">
        <f>'C завтраками| Bed and breakfast'!Q19*0.85</f>
        <v>14195</v>
      </c>
      <c r="T19" s="160">
        <f>'C завтраками| Bed and breakfast'!S19*0.85</f>
        <v>11560</v>
      </c>
      <c r="U19" s="160">
        <f>'C завтраками| Bed and breakfast'!T19*0.85</f>
        <v>11560</v>
      </c>
      <c r="V19" s="160">
        <f>'C завтраками| Bed and breakfast'!U19*0.85</f>
        <v>11985</v>
      </c>
      <c r="W19" s="160">
        <f>'C завтраками| Bed and breakfast'!V19*0.85</f>
        <v>14960</v>
      </c>
      <c r="X19" s="160">
        <f>'C завтраками| Bed and breakfast'!W19*0.85</f>
        <v>13175</v>
      </c>
      <c r="Y19" s="160">
        <f>'C завтраками| Bed and breakfast'!X19*0.85</f>
        <v>13770</v>
      </c>
      <c r="Z19" s="160">
        <f>'C завтраками| Bed and breakfast'!Y19*0.85</f>
        <v>17000</v>
      </c>
      <c r="AA19" s="160">
        <f>'C завтраками| Bed and breakfast'!Z19*0.85</f>
        <v>13770</v>
      </c>
      <c r="AB19" s="160">
        <f>'C завтраками| Bed and breakfast'!AA19*0.85</f>
        <v>13770</v>
      </c>
      <c r="AC19" s="160">
        <f>'C завтраками| Bed and breakfast'!AB19*0.85</f>
        <v>13770</v>
      </c>
      <c r="AD19" s="160">
        <f>'C завтраками| Bed and breakfast'!AC19*0.85</f>
        <v>15980</v>
      </c>
      <c r="AE19" s="160">
        <f>'C завтраками| Bed and breakfast'!AD19*0.85</f>
        <v>14960</v>
      </c>
      <c r="AF19" s="160">
        <f>'C завтраками| Bed and breakfast'!AE19*0.85</f>
        <v>15980</v>
      </c>
      <c r="AG19" s="160">
        <f>'C завтраками| Bed and breakfast'!AF19*0.85</f>
        <v>14960</v>
      </c>
      <c r="AH19" s="160">
        <f>'C завтраками| Bed and breakfast'!AG19*0.85</f>
        <v>14960</v>
      </c>
      <c r="AI19" s="160">
        <f>'C завтраками| Bed and breakfast'!AH19*0.85</f>
        <v>13770</v>
      </c>
      <c r="AJ19" s="160">
        <f>'C завтраками| Bed and breakfast'!AI19*0.85</f>
        <v>14960</v>
      </c>
      <c r="AK19" s="160">
        <f>'C завтраками| Bed and breakfast'!AJ19*0.85</f>
        <v>15980</v>
      </c>
      <c r="AL19" s="160">
        <f>'C завтраками| Bed and breakfast'!AK19*0.85</f>
        <v>14960</v>
      </c>
      <c r="AM19" s="160">
        <f>'C завтраками| Bed and breakfast'!AL19*0.85</f>
        <v>15980</v>
      </c>
      <c r="AN19" s="160">
        <f>'C завтраками| Bed and breakfast'!AM19*0.85</f>
        <v>14960</v>
      </c>
      <c r="AO19" s="160">
        <f>'C завтраками| Bed and breakfast'!AN19*0.85</f>
        <v>15980</v>
      </c>
      <c r="AP19" s="160">
        <f>'C завтраками| Bed and breakfast'!AO19*0.85</f>
        <v>15980</v>
      </c>
      <c r="AQ19" s="160">
        <f>'C завтраками| Bed and breakfast'!AP19*0.85</f>
        <v>15980</v>
      </c>
      <c r="AR19" s="160">
        <f>'C завтраками| Bed and breakfast'!AQ19*0.85</f>
        <v>14960</v>
      </c>
      <c r="AS19" s="160">
        <f>'C завтраками| Bed and breakfast'!AR19*0.85</f>
        <v>15980</v>
      </c>
      <c r="AT19" s="160">
        <f>'C завтраками| Bed and breakfast'!AS19*0.85</f>
        <v>14960</v>
      </c>
      <c r="AU19" s="160">
        <f>'C завтраками| Bed and breakfast'!AT19*0.85</f>
        <v>15980</v>
      </c>
      <c r="AV19" s="160">
        <f>'C завтраками| Bed and breakfast'!AU19*0.85</f>
        <v>14960</v>
      </c>
      <c r="AW19" s="160">
        <f>'C завтраками| Bed and breakfast'!AV19*0.85</f>
        <v>15980</v>
      </c>
      <c r="AX19" s="160">
        <f>'C завтраками| Bed and breakfast'!AW19*0.85</f>
        <v>14960</v>
      </c>
      <c r="AY19" s="160">
        <f>'C завтраками| Bed and breakfast'!AX19*0.85</f>
        <v>15980</v>
      </c>
      <c r="AZ19" s="160">
        <f>'C завтраками| Bed and breakfast'!AY19*0.85</f>
        <v>14960</v>
      </c>
      <c r="BA19" s="160">
        <f>'C завтраками| Bed and breakfast'!AZ19*0.85</f>
        <v>15980</v>
      </c>
      <c r="BB19" s="160">
        <f>'C завтраками| Bed and breakfast'!BA19*0.85</f>
        <v>14960</v>
      </c>
    </row>
    <row r="20" spans="1:54" ht="10.7" customHeight="1" x14ac:dyDescent="0.2">
      <c r="A20" s="19">
        <v>2</v>
      </c>
      <c r="B20" s="160" t="e">
        <f>'C завтраками| Bed and breakfast'!#REF!*0.85</f>
        <v>#REF!</v>
      </c>
      <c r="C20" s="160" t="e">
        <f>'C завтраками| Bed and breakfast'!#REF!*0.85</f>
        <v>#REF!</v>
      </c>
      <c r="D20" s="160" t="e">
        <f>'C завтраками| Bed and breakfast'!#REF!*0.85</f>
        <v>#REF!</v>
      </c>
      <c r="E20" s="160" t="e">
        <f>'C завтраками| Bed and breakfast'!#REF!*0.85</f>
        <v>#REF!</v>
      </c>
      <c r="F20" s="160" t="e">
        <f>'C завтраками| Bed and breakfast'!#REF!*0.85</f>
        <v>#REF!</v>
      </c>
      <c r="G20" s="160">
        <f>'C завтраками| Bed and breakfast'!B20*0.85</f>
        <v>15725</v>
      </c>
      <c r="H20" s="160">
        <f>'C завтраками| Bed and breakfast'!D20*0.85</f>
        <v>15725</v>
      </c>
      <c r="I20" s="160">
        <f>'C завтраками| Bed and breakfast'!E20*0.85</f>
        <v>20315</v>
      </c>
      <c r="J20" s="160">
        <f>'C завтраками| Bed and breakfast'!F20*0.85</f>
        <v>20315</v>
      </c>
      <c r="K20" s="160">
        <f>'C завтраками| Bed and breakfast'!G20*0.85</f>
        <v>16745</v>
      </c>
      <c r="L20" s="160">
        <f>'C завтраками| Bed and breakfast'!H20*0.85</f>
        <v>16745</v>
      </c>
      <c r="M20" s="160">
        <f>'C завтраками| Bed and breakfast'!I20*0.85</f>
        <v>14705</v>
      </c>
      <c r="N20" s="160">
        <f>'C завтраками| Bed and breakfast'!J20*0.85</f>
        <v>14705</v>
      </c>
      <c r="O20" s="160">
        <f>'C завтраками| Bed and breakfast'!K20*0.85</f>
        <v>15725</v>
      </c>
      <c r="P20" s="160">
        <f>'C завтраками| Bed and breakfast'!N20*0.85</f>
        <v>13090</v>
      </c>
      <c r="Q20" s="160">
        <f>'C завтраками| Bed and breakfast'!O20*0.85</f>
        <v>14705</v>
      </c>
      <c r="R20" s="160">
        <f>'C завтраками| Bed and breakfast'!P20*0.85</f>
        <v>14705</v>
      </c>
      <c r="S20" s="160">
        <f>'C завтраками| Bed and breakfast'!Q20*0.85</f>
        <v>15725</v>
      </c>
      <c r="T20" s="160">
        <f>'C завтраками| Bed and breakfast'!S20*0.85</f>
        <v>13090</v>
      </c>
      <c r="U20" s="160">
        <f>'C завтраками| Bed and breakfast'!T20*0.85</f>
        <v>13090</v>
      </c>
      <c r="V20" s="160">
        <f>'C завтраками| Bed and breakfast'!U20*0.85</f>
        <v>13515</v>
      </c>
      <c r="W20" s="160">
        <f>'C завтраками| Bed and breakfast'!V20*0.85</f>
        <v>16490</v>
      </c>
      <c r="X20" s="160">
        <f>'C завтраками| Bed and breakfast'!W20*0.85</f>
        <v>14705</v>
      </c>
      <c r="Y20" s="160">
        <f>'C завтраками| Bed and breakfast'!X20*0.85</f>
        <v>15300</v>
      </c>
      <c r="Z20" s="160">
        <f>'C завтраками| Bed and breakfast'!Y20*0.85</f>
        <v>18530</v>
      </c>
      <c r="AA20" s="160">
        <f>'C завтраками| Bed and breakfast'!Z20*0.85</f>
        <v>15300</v>
      </c>
      <c r="AB20" s="160">
        <f>'C завтраками| Bed and breakfast'!AA20*0.85</f>
        <v>15300</v>
      </c>
      <c r="AC20" s="160">
        <f>'C завтраками| Bed and breakfast'!AB20*0.85</f>
        <v>15300</v>
      </c>
      <c r="AD20" s="160">
        <f>'C завтраками| Bed and breakfast'!AC20*0.85</f>
        <v>17510</v>
      </c>
      <c r="AE20" s="160">
        <f>'C завтраками| Bed and breakfast'!AD20*0.85</f>
        <v>16490</v>
      </c>
      <c r="AF20" s="160">
        <f>'C завтраками| Bed and breakfast'!AE20*0.85</f>
        <v>17510</v>
      </c>
      <c r="AG20" s="160">
        <f>'C завтраками| Bed and breakfast'!AF20*0.85</f>
        <v>16490</v>
      </c>
      <c r="AH20" s="160">
        <f>'C завтраками| Bed and breakfast'!AG20*0.85</f>
        <v>16490</v>
      </c>
      <c r="AI20" s="160">
        <f>'C завтраками| Bed and breakfast'!AH20*0.85</f>
        <v>15300</v>
      </c>
      <c r="AJ20" s="160">
        <f>'C завтраками| Bed and breakfast'!AI20*0.85</f>
        <v>16490</v>
      </c>
      <c r="AK20" s="160">
        <f>'C завтраками| Bed and breakfast'!AJ20*0.85</f>
        <v>17510</v>
      </c>
      <c r="AL20" s="160">
        <f>'C завтраками| Bed and breakfast'!AK20*0.85</f>
        <v>16490</v>
      </c>
      <c r="AM20" s="160">
        <f>'C завтраками| Bed and breakfast'!AL20*0.85</f>
        <v>17510</v>
      </c>
      <c r="AN20" s="160">
        <f>'C завтраками| Bed and breakfast'!AM20*0.85</f>
        <v>16490</v>
      </c>
      <c r="AO20" s="160">
        <f>'C завтраками| Bed and breakfast'!AN20*0.85</f>
        <v>17510</v>
      </c>
      <c r="AP20" s="160">
        <f>'C завтраками| Bed and breakfast'!AO20*0.85</f>
        <v>17510</v>
      </c>
      <c r="AQ20" s="160">
        <f>'C завтраками| Bed and breakfast'!AP20*0.85</f>
        <v>17510</v>
      </c>
      <c r="AR20" s="160">
        <f>'C завтраками| Bed and breakfast'!AQ20*0.85</f>
        <v>16490</v>
      </c>
      <c r="AS20" s="160">
        <f>'C завтраками| Bed and breakfast'!AR20*0.85</f>
        <v>17510</v>
      </c>
      <c r="AT20" s="160">
        <f>'C завтраками| Bed and breakfast'!AS20*0.85</f>
        <v>16490</v>
      </c>
      <c r="AU20" s="160">
        <f>'C завтраками| Bed and breakfast'!AT20*0.85</f>
        <v>17510</v>
      </c>
      <c r="AV20" s="160">
        <f>'C завтраками| Bed and breakfast'!AU20*0.85</f>
        <v>16490</v>
      </c>
      <c r="AW20" s="160">
        <f>'C завтраками| Bed and breakfast'!AV20*0.85</f>
        <v>17510</v>
      </c>
      <c r="AX20" s="160">
        <f>'C завтраками| Bed and breakfast'!AW20*0.85</f>
        <v>16490</v>
      </c>
      <c r="AY20" s="160">
        <f>'C завтраками| Bed and breakfast'!AX20*0.85</f>
        <v>17510</v>
      </c>
      <c r="AZ20" s="160">
        <f>'C завтраками| Bed and breakfast'!AY20*0.85</f>
        <v>16490</v>
      </c>
      <c r="BA20" s="160">
        <f>'C завтраками| Bed and breakfast'!AZ20*0.85</f>
        <v>17510</v>
      </c>
      <c r="BB20" s="160">
        <f>'C завтраками| Bed and breakfast'!BA20*0.85</f>
        <v>16490</v>
      </c>
    </row>
    <row r="21" spans="1:54" ht="10.7" customHeight="1" x14ac:dyDescent="0.2">
      <c r="A21" s="17" t="s">
        <v>5</v>
      </c>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row>
    <row r="22" spans="1:54" ht="10.7" customHeight="1" x14ac:dyDescent="0.2">
      <c r="A22" s="19">
        <v>1</v>
      </c>
      <c r="B22" s="160" t="e">
        <f>'C завтраками| Bed and breakfast'!#REF!*0.85</f>
        <v>#REF!</v>
      </c>
      <c r="C22" s="160" t="e">
        <f>'C завтраками| Bed and breakfast'!#REF!*0.85</f>
        <v>#REF!</v>
      </c>
      <c r="D22" s="160" t="e">
        <f>'C завтраками| Bed and breakfast'!#REF!*0.85</f>
        <v>#REF!</v>
      </c>
      <c r="E22" s="160" t="e">
        <f>'C завтраками| Bed and breakfast'!#REF!*0.85</f>
        <v>#REF!</v>
      </c>
      <c r="F22" s="160" t="e">
        <f>'C завтраками| Bed and breakfast'!#REF!*0.85</f>
        <v>#REF!</v>
      </c>
      <c r="G22" s="160">
        <f>'C завтраками| Bed and breakfast'!B22*0.85</f>
        <v>18020</v>
      </c>
      <c r="H22" s="160">
        <f>'C завтраками| Bed and breakfast'!D22*0.85</f>
        <v>18020</v>
      </c>
      <c r="I22" s="160">
        <f>'C завтраками| Bed and breakfast'!E22*0.85</f>
        <v>22610</v>
      </c>
      <c r="J22" s="160">
        <f>'C завтраками| Bed and breakfast'!F22*0.85</f>
        <v>22610</v>
      </c>
      <c r="K22" s="160">
        <f>'C завтраками| Bed and breakfast'!G22*0.85</f>
        <v>19040</v>
      </c>
      <c r="L22" s="160">
        <f>'C завтраками| Bed and breakfast'!H22*0.85</f>
        <v>19040</v>
      </c>
      <c r="M22" s="160">
        <f>'C завтраками| Bed and breakfast'!I22*0.85</f>
        <v>17000</v>
      </c>
      <c r="N22" s="160">
        <f>'C завтраками| Bed and breakfast'!J22*0.85</f>
        <v>17000</v>
      </c>
      <c r="O22" s="160">
        <f>'C завтраками| Bed and breakfast'!K22*0.85</f>
        <v>18020</v>
      </c>
      <c r="P22" s="160">
        <f>'C завтраками| Bed and breakfast'!N22*0.85</f>
        <v>15385</v>
      </c>
      <c r="Q22" s="160">
        <f>'C завтраками| Bed and breakfast'!O22*0.85</f>
        <v>17000</v>
      </c>
      <c r="R22" s="160">
        <f>'C завтраками| Bed and breakfast'!P22*0.85</f>
        <v>17000</v>
      </c>
      <c r="S22" s="160">
        <f>'C завтраками| Bed and breakfast'!Q22*0.85</f>
        <v>18020</v>
      </c>
      <c r="T22" s="160">
        <f>'C завтраками| Bed and breakfast'!S22*0.85</f>
        <v>15385</v>
      </c>
      <c r="U22" s="160">
        <f>'C завтраками| Bed and breakfast'!T22*0.85</f>
        <v>15385</v>
      </c>
      <c r="V22" s="160">
        <f>'C завтраками| Bed and breakfast'!U22*0.85</f>
        <v>17085</v>
      </c>
      <c r="W22" s="160">
        <f>'C завтраками| Bed and breakfast'!V22*0.85</f>
        <v>20060</v>
      </c>
      <c r="X22" s="160">
        <f>'C завтраками| Bed and breakfast'!W22*0.85</f>
        <v>18275</v>
      </c>
      <c r="Y22" s="160">
        <f>'C завтраками| Bed and breakfast'!X22*0.85</f>
        <v>18870</v>
      </c>
      <c r="Z22" s="160">
        <f>'C завтраками| Bed and breakfast'!Y22*0.85</f>
        <v>22100</v>
      </c>
      <c r="AA22" s="160">
        <f>'C завтраками| Bed and breakfast'!Z22*0.85</f>
        <v>18870</v>
      </c>
      <c r="AB22" s="160">
        <f>'C завтраками| Bed and breakfast'!AA22*0.85</f>
        <v>18870</v>
      </c>
      <c r="AC22" s="160">
        <f>'C завтраками| Bed and breakfast'!AB22*0.85</f>
        <v>18870</v>
      </c>
      <c r="AD22" s="160">
        <f>'C завтраками| Bed and breakfast'!AC22*0.85</f>
        <v>21080</v>
      </c>
      <c r="AE22" s="160">
        <f>'C завтраками| Bed and breakfast'!AD22*0.85</f>
        <v>20060</v>
      </c>
      <c r="AF22" s="160">
        <f>'C завтраками| Bed and breakfast'!AE22*0.85</f>
        <v>21080</v>
      </c>
      <c r="AG22" s="160">
        <f>'C завтраками| Bed and breakfast'!AF22*0.85</f>
        <v>20060</v>
      </c>
      <c r="AH22" s="160">
        <f>'C завтраками| Bed and breakfast'!AG22*0.85</f>
        <v>20060</v>
      </c>
      <c r="AI22" s="160">
        <f>'C завтраками| Bed and breakfast'!AH22*0.85</f>
        <v>18870</v>
      </c>
      <c r="AJ22" s="160">
        <f>'C завтраками| Bed and breakfast'!AI22*0.85</f>
        <v>20060</v>
      </c>
      <c r="AK22" s="160">
        <f>'C завтраками| Bed and breakfast'!AJ22*0.85</f>
        <v>21080</v>
      </c>
      <c r="AL22" s="160">
        <f>'C завтраками| Bed and breakfast'!AK22*0.85</f>
        <v>20060</v>
      </c>
      <c r="AM22" s="160">
        <f>'C завтраками| Bed and breakfast'!AL22*0.85</f>
        <v>21080</v>
      </c>
      <c r="AN22" s="160">
        <f>'C завтраками| Bed and breakfast'!AM22*0.85</f>
        <v>20060</v>
      </c>
      <c r="AO22" s="160">
        <f>'C завтраками| Bed and breakfast'!AN22*0.85</f>
        <v>21080</v>
      </c>
      <c r="AP22" s="160">
        <f>'C завтраками| Bed and breakfast'!AO22*0.85</f>
        <v>21080</v>
      </c>
      <c r="AQ22" s="160">
        <f>'C завтраками| Bed and breakfast'!AP22*0.85</f>
        <v>21080</v>
      </c>
      <c r="AR22" s="160">
        <f>'C завтраками| Bed and breakfast'!AQ22*0.85</f>
        <v>20060</v>
      </c>
      <c r="AS22" s="160">
        <f>'C завтраками| Bed and breakfast'!AR22*0.85</f>
        <v>21080</v>
      </c>
      <c r="AT22" s="160">
        <f>'C завтраками| Bed and breakfast'!AS22*0.85</f>
        <v>20060</v>
      </c>
      <c r="AU22" s="160">
        <f>'C завтраками| Bed and breakfast'!AT22*0.85</f>
        <v>21080</v>
      </c>
      <c r="AV22" s="160">
        <f>'C завтраками| Bed and breakfast'!AU22*0.85</f>
        <v>20060</v>
      </c>
      <c r="AW22" s="160">
        <f>'C завтраками| Bed and breakfast'!AV22*0.85</f>
        <v>21080</v>
      </c>
      <c r="AX22" s="160">
        <f>'C завтраками| Bed and breakfast'!AW22*0.85</f>
        <v>20060</v>
      </c>
      <c r="AY22" s="160">
        <f>'C завтраками| Bed and breakfast'!AX22*0.85</f>
        <v>21080</v>
      </c>
      <c r="AZ22" s="160">
        <f>'C завтраками| Bed and breakfast'!AY22*0.85</f>
        <v>20060</v>
      </c>
      <c r="BA22" s="160">
        <f>'C завтраками| Bed and breakfast'!AZ22*0.85</f>
        <v>21080</v>
      </c>
      <c r="BB22" s="160">
        <f>'C завтраками| Bed and breakfast'!BA22*0.85</f>
        <v>20060</v>
      </c>
    </row>
    <row r="23" spans="1:54" ht="10.5" customHeight="1" x14ac:dyDescent="0.2">
      <c r="A23" s="19">
        <v>2</v>
      </c>
      <c r="B23" s="160" t="e">
        <f>'C завтраками| Bed and breakfast'!#REF!*0.85</f>
        <v>#REF!</v>
      </c>
      <c r="C23" s="160" t="e">
        <f>'C завтраками| Bed and breakfast'!#REF!*0.85</f>
        <v>#REF!</v>
      </c>
      <c r="D23" s="160" t="e">
        <f>'C завтраками| Bed and breakfast'!#REF!*0.85</f>
        <v>#REF!</v>
      </c>
      <c r="E23" s="160" t="e">
        <f>'C завтраками| Bed and breakfast'!#REF!*0.85</f>
        <v>#REF!</v>
      </c>
      <c r="F23" s="160" t="e">
        <f>'C завтраками| Bed and breakfast'!#REF!*0.85</f>
        <v>#REF!</v>
      </c>
      <c r="G23" s="160">
        <f>'C завтраками| Bed and breakfast'!B23*0.85</f>
        <v>19550</v>
      </c>
      <c r="H23" s="160">
        <f>'C завтраками| Bed and breakfast'!D23*0.85</f>
        <v>19550</v>
      </c>
      <c r="I23" s="160">
        <f>'C завтраками| Bed and breakfast'!E23*0.85</f>
        <v>24140</v>
      </c>
      <c r="J23" s="160">
        <f>'C завтраками| Bed and breakfast'!F23*0.85</f>
        <v>24140</v>
      </c>
      <c r="K23" s="160">
        <f>'C завтраками| Bed and breakfast'!G23*0.85</f>
        <v>20570</v>
      </c>
      <c r="L23" s="160">
        <f>'C завтраками| Bed and breakfast'!H23*0.85</f>
        <v>20570</v>
      </c>
      <c r="M23" s="160">
        <f>'C завтраками| Bed and breakfast'!I23*0.85</f>
        <v>18530</v>
      </c>
      <c r="N23" s="160">
        <f>'C завтраками| Bed and breakfast'!J23*0.85</f>
        <v>18530</v>
      </c>
      <c r="O23" s="160">
        <f>'C завтраками| Bed and breakfast'!K23*0.85</f>
        <v>19550</v>
      </c>
      <c r="P23" s="160">
        <f>'C завтраками| Bed and breakfast'!N23*0.85</f>
        <v>16915</v>
      </c>
      <c r="Q23" s="160">
        <f>'C завтраками| Bed and breakfast'!O23*0.85</f>
        <v>18530</v>
      </c>
      <c r="R23" s="160">
        <f>'C завтраками| Bed and breakfast'!P23*0.85</f>
        <v>18530</v>
      </c>
      <c r="S23" s="160">
        <f>'C завтраками| Bed and breakfast'!Q23*0.85</f>
        <v>19550</v>
      </c>
      <c r="T23" s="160">
        <f>'C завтраками| Bed and breakfast'!S23*0.85</f>
        <v>16915</v>
      </c>
      <c r="U23" s="160">
        <f>'C завтраками| Bed and breakfast'!T23*0.85</f>
        <v>16915</v>
      </c>
      <c r="V23" s="160">
        <f>'C завтраками| Bed and breakfast'!U23*0.85</f>
        <v>18615</v>
      </c>
      <c r="W23" s="160">
        <f>'C завтраками| Bed and breakfast'!V23*0.85</f>
        <v>21590</v>
      </c>
      <c r="X23" s="160">
        <f>'C завтраками| Bed and breakfast'!W23*0.85</f>
        <v>19805</v>
      </c>
      <c r="Y23" s="160">
        <f>'C завтраками| Bed and breakfast'!X23*0.85</f>
        <v>20400</v>
      </c>
      <c r="Z23" s="160">
        <f>'C завтраками| Bed and breakfast'!Y23*0.85</f>
        <v>23630</v>
      </c>
      <c r="AA23" s="160">
        <f>'C завтраками| Bed and breakfast'!Z23*0.85</f>
        <v>20400</v>
      </c>
      <c r="AB23" s="160">
        <f>'C завтраками| Bed and breakfast'!AA23*0.85</f>
        <v>20400</v>
      </c>
      <c r="AC23" s="160">
        <f>'C завтраками| Bed and breakfast'!AB23*0.85</f>
        <v>20400</v>
      </c>
      <c r="AD23" s="160">
        <f>'C завтраками| Bed and breakfast'!AC23*0.85</f>
        <v>22610</v>
      </c>
      <c r="AE23" s="160">
        <f>'C завтраками| Bed and breakfast'!AD23*0.85</f>
        <v>21590</v>
      </c>
      <c r="AF23" s="160">
        <f>'C завтраками| Bed and breakfast'!AE23*0.85</f>
        <v>22610</v>
      </c>
      <c r="AG23" s="160">
        <f>'C завтраками| Bed and breakfast'!AF23*0.85</f>
        <v>21590</v>
      </c>
      <c r="AH23" s="160">
        <f>'C завтраками| Bed and breakfast'!AG23*0.85</f>
        <v>21590</v>
      </c>
      <c r="AI23" s="160">
        <f>'C завтраками| Bed and breakfast'!AH23*0.85</f>
        <v>20400</v>
      </c>
      <c r="AJ23" s="160">
        <f>'C завтраками| Bed and breakfast'!AI23*0.85</f>
        <v>21590</v>
      </c>
      <c r="AK23" s="160">
        <f>'C завтраками| Bed and breakfast'!AJ23*0.85</f>
        <v>22610</v>
      </c>
      <c r="AL23" s="160">
        <f>'C завтраками| Bed and breakfast'!AK23*0.85</f>
        <v>21590</v>
      </c>
      <c r="AM23" s="160">
        <f>'C завтраками| Bed and breakfast'!AL23*0.85</f>
        <v>22610</v>
      </c>
      <c r="AN23" s="160">
        <f>'C завтраками| Bed and breakfast'!AM23*0.85</f>
        <v>21590</v>
      </c>
      <c r="AO23" s="160">
        <f>'C завтраками| Bed and breakfast'!AN23*0.85</f>
        <v>22610</v>
      </c>
      <c r="AP23" s="160">
        <f>'C завтраками| Bed and breakfast'!AO23*0.85</f>
        <v>22610</v>
      </c>
      <c r="AQ23" s="160">
        <f>'C завтраками| Bed and breakfast'!AP23*0.85</f>
        <v>22610</v>
      </c>
      <c r="AR23" s="160">
        <f>'C завтраками| Bed and breakfast'!AQ23*0.85</f>
        <v>21590</v>
      </c>
      <c r="AS23" s="160">
        <f>'C завтраками| Bed and breakfast'!AR23*0.85</f>
        <v>22610</v>
      </c>
      <c r="AT23" s="160">
        <f>'C завтраками| Bed and breakfast'!AS23*0.85</f>
        <v>21590</v>
      </c>
      <c r="AU23" s="160">
        <f>'C завтраками| Bed and breakfast'!AT23*0.85</f>
        <v>22610</v>
      </c>
      <c r="AV23" s="160">
        <f>'C завтраками| Bed and breakfast'!AU23*0.85</f>
        <v>21590</v>
      </c>
      <c r="AW23" s="160">
        <f>'C завтраками| Bed and breakfast'!AV23*0.85</f>
        <v>22610</v>
      </c>
      <c r="AX23" s="160">
        <f>'C завтраками| Bed and breakfast'!AW23*0.85</f>
        <v>21590</v>
      </c>
      <c r="AY23" s="160">
        <f>'C завтраками| Bed and breakfast'!AX23*0.85</f>
        <v>22610</v>
      </c>
      <c r="AZ23" s="160">
        <f>'C завтраками| Bed and breakfast'!AY23*0.85</f>
        <v>21590</v>
      </c>
      <c r="BA23" s="160">
        <f>'C завтраками| Bed and breakfast'!AZ23*0.85</f>
        <v>22610</v>
      </c>
      <c r="BB23" s="160">
        <f>'C завтраками| Bed and breakfast'!BA23*0.85</f>
        <v>21590</v>
      </c>
    </row>
    <row r="24" spans="1:54" ht="10.5" customHeight="1" x14ac:dyDescent="0.2">
      <c r="A24" s="17" t="s">
        <v>6</v>
      </c>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row>
    <row r="25" spans="1:54" ht="10.5" customHeight="1" x14ac:dyDescent="0.2">
      <c r="A25" s="19" t="s">
        <v>1</v>
      </c>
      <c r="B25" s="160" t="e">
        <f>'C завтраками| Bed and breakfast'!#REF!*0.85</f>
        <v>#REF!</v>
      </c>
      <c r="C25" s="160" t="e">
        <f>'C завтраками| Bed and breakfast'!#REF!*0.85</f>
        <v>#REF!</v>
      </c>
      <c r="D25" s="160" t="e">
        <f>'C завтраками| Bed and breakfast'!#REF!*0.85</f>
        <v>#REF!</v>
      </c>
      <c r="E25" s="160" t="e">
        <f>'C завтраками| Bed and breakfast'!#REF!*0.85</f>
        <v>#REF!</v>
      </c>
      <c r="F25" s="160" t="e">
        <f>'C завтраками| Bed and breakfast'!#REF!*0.85</f>
        <v>#REF!</v>
      </c>
      <c r="G25" s="160">
        <f>'C завтраками| Bed and breakfast'!B25*0.85</f>
        <v>106250</v>
      </c>
      <c r="H25" s="160">
        <f>'C завтраками| Bed and breakfast'!D25*0.85</f>
        <v>106250</v>
      </c>
      <c r="I25" s="160">
        <f>'C завтраками| Bed and breakfast'!E25*0.85</f>
        <v>106250</v>
      </c>
      <c r="J25" s="160">
        <f>'C завтраками| Bed and breakfast'!F25*0.85</f>
        <v>106250</v>
      </c>
      <c r="K25" s="160">
        <f>'C завтраками| Bed and breakfast'!G25*0.85</f>
        <v>106250</v>
      </c>
      <c r="L25" s="160">
        <f>'C завтраками| Bed and breakfast'!H25*0.85</f>
        <v>106250</v>
      </c>
      <c r="M25" s="160">
        <f>'C завтраками| Bed and breakfast'!I25*0.85</f>
        <v>106250</v>
      </c>
      <c r="N25" s="160">
        <f>'C завтраками| Bed and breakfast'!J25*0.85</f>
        <v>106250</v>
      </c>
      <c r="O25" s="160">
        <f>'C завтраками| Bed and breakfast'!K25*0.85</f>
        <v>106250</v>
      </c>
      <c r="P25" s="160">
        <f>'C завтраками| Bed and breakfast'!N25*0.85</f>
        <v>106250</v>
      </c>
      <c r="Q25" s="160">
        <f>'C завтраками| Bed and breakfast'!O25*0.85</f>
        <v>106250</v>
      </c>
      <c r="R25" s="160">
        <f>'C завтраками| Bed and breakfast'!P25*0.85</f>
        <v>106250</v>
      </c>
      <c r="S25" s="160">
        <f>'C завтраками| Bed and breakfast'!Q25*0.85</f>
        <v>106250</v>
      </c>
      <c r="T25" s="160">
        <f>'C завтраками| Bed and breakfast'!S25*0.85</f>
        <v>106250</v>
      </c>
      <c r="U25" s="160">
        <f>'C завтраками| Bed and breakfast'!T25*0.85</f>
        <v>106250</v>
      </c>
      <c r="V25" s="160">
        <f>'C завтраками| Bed and breakfast'!U25*0.85</f>
        <v>127500</v>
      </c>
      <c r="W25" s="160">
        <f>'C завтраками| Bed and breakfast'!V25*0.85</f>
        <v>127500</v>
      </c>
      <c r="X25" s="160">
        <f>'C завтраками| Bed and breakfast'!W25*0.85</f>
        <v>127500</v>
      </c>
      <c r="Y25" s="160">
        <f>'C завтраками| Bed and breakfast'!X25*0.85</f>
        <v>127500</v>
      </c>
      <c r="Z25" s="160">
        <f>'C завтраками| Bed and breakfast'!Y25*0.85</f>
        <v>127500</v>
      </c>
      <c r="AA25" s="160">
        <f>'C завтраками| Bed and breakfast'!Z25*0.85</f>
        <v>127500</v>
      </c>
      <c r="AB25" s="160">
        <f>'C завтраками| Bed and breakfast'!AA25*0.85</f>
        <v>127500</v>
      </c>
      <c r="AC25" s="160">
        <f>'C завтраками| Bed and breakfast'!AB25*0.85</f>
        <v>127500</v>
      </c>
      <c r="AD25" s="160">
        <f>'C завтраками| Bed and breakfast'!AC25*0.85</f>
        <v>127500</v>
      </c>
      <c r="AE25" s="160">
        <f>'C завтраками| Bed and breakfast'!AD25*0.85</f>
        <v>127500</v>
      </c>
      <c r="AF25" s="160">
        <f>'C завтраками| Bed and breakfast'!AE25*0.85</f>
        <v>127500</v>
      </c>
      <c r="AG25" s="160">
        <f>'C завтраками| Bed and breakfast'!AF25*0.85</f>
        <v>127500</v>
      </c>
      <c r="AH25" s="160">
        <f>'C завтраками| Bed and breakfast'!AG25*0.85</f>
        <v>127500</v>
      </c>
      <c r="AI25" s="160">
        <f>'C завтраками| Bed and breakfast'!AH25*0.85</f>
        <v>127500</v>
      </c>
      <c r="AJ25" s="160">
        <f>'C завтраками| Bed and breakfast'!AI25*0.85</f>
        <v>127500</v>
      </c>
      <c r="AK25" s="160">
        <f>'C завтраками| Bed and breakfast'!AJ25*0.85</f>
        <v>127500</v>
      </c>
      <c r="AL25" s="160">
        <f>'C завтраками| Bed and breakfast'!AK25*0.85</f>
        <v>127500</v>
      </c>
      <c r="AM25" s="160">
        <f>'C завтраками| Bed and breakfast'!AL25*0.85</f>
        <v>127500</v>
      </c>
      <c r="AN25" s="160">
        <f>'C завтраками| Bed and breakfast'!AM25*0.85</f>
        <v>127500</v>
      </c>
      <c r="AO25" s="160">
        <f>'C завтраками| Bed and breakfast'!AN25*0.85</f>
        <v>127500</v>
      </c>
      <c r="AP25" s="160">
        <f>'C завтраками| Bed and breakfast'!AO25*0.85</f>
        <v>127500</v>
      </c>
      <c r="AQ25" s="160">
        <f>'C завтраками| Bed and breakfast'!AP25*0.85</f>
        <v>127500</v>
      </c>
      <c r="AR25" s="160">
        <f>'C завтраками| Bed and breakfast'!AQ25*0.85</f>
        <v>127500</v>
      </c>
      <c r="AS25" s="160">
        <f>'C завтраками| Bed and breakfast'!AR25*0.85</f>
        <v>127500</v>
      </c>
      <c r="AT25" s="160">
        <f>'C завтраками| Bed and breakfast'!AS25*0.85</f>
        <v>127500</v>
      </c>
      <c r="AU25" s="160">
        <f>'C завтраками| Bed and breakfast'!AT25*0.85</f>
        <v>127500</v>
      </c>
      <c r="AV25" s="160">
        <f>'C завтраками| Bed and breakfast'!AU25*0.85</f>
        <v>127500</v>
      </c>
      <c r="AW25" s="160">
        <f>'C завтраками| Bed and breakfast'!AV25*0.85</f>
        <v>127500</v>
      </c>
      <c r="AX25" s="160">
        <f>'C завтраками| Bed and breakfast'!AW25*0.85</f>
        <v>127500</v>
      </c>
      <c r="AY25" s="160">
        <f>'C завтраками| Bed and breakfast'!AX25*0.85</f>
        <v>127500</v>
      </c>
      <c r="AZ25" s="160">
        <f>'C завтраками| Bed and breakfast'!AY25*0.85</f>
        <v>127500</v>
      </c>
      <c r="BA25" s="160">
        <f>'C завтраками| Bed and breakfast'!AZ25*0.85</f>
        <v>127500</v>
      </c>
      <c r="BB25" s="160">
        <f>'C завтраками| Bed and breakfast'!BA25*0.85</f>
        <v>127500</v>
      </c>
    </row>
    <row r="26" spans="1:54" ht="10.5" customHeight="1" x14ac:dyDescent="0.2">
      <c r="A26" s="170"/>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row>
    <row r="27" spans="1:54" ht="12.75" hidden="1" thickBot="1" x14ac:dyDescent="0.25">
      <c r="A27" s="177" t="s">
        <v>154</v>
      </c>
    </row>
    <row r="28" spans="1:54" hidden="1" x14ac:dyDescent="0.2">
      <c r="A28" s="180" t="s">
        <v>156</v>
      </c>
    </row>
    <row r="29" spans="1:54" ht="25.5" hidden="1" x14ac:dyDescent="0.2">
      <c r="A29" s="175" t="s">
        <v>157</v>
      </c>
    </row>
    <row r="30" spans="1:54" hidden="1" x14ac:dyDescent="0.2">
      <c r="A30" s="180" t="s">
        <v>155</v>
      </c>
    </row>
    <row r="31" spans="1:54" ht="12.75" thickBot="1" x14ac:dyDescent="0.25">
      <c r="A31" s="155"/>
    </row>
    <row r="32" spans="1:54" ht="12.75" thickBot="1" x14ac:dyDescent="0.25">
      <c r="A32" s="163" t="s">
        <v>12</v>
      </c>
    </row>
    <row r="33" spans="1:1" x14ac:dyDescent="0.2">
      <c r="A33" s="156" t="s">
        <v>13</v>
      </c>
    </row>
    <row r="34" spans="1:1" x14ac:dyDescent="0.2">
      <c r="A34" s="156" t="s">
        <v>14</v>
      </c>
    </row>
    <row r="35" spans="1:1" ht="12" customHeight="1" x14ac:dyDescent="0.2">
      <c r="A35" s="158" t="s">
        <v>18</v>
      </c>
    </row>
    <row r="36" spans="1:1" x14ac:dyDescent="0.2">
      <c r="A36" s="156" t="s">
        <v>126</v>
      </c>
    </row>
    <row r="37" spans="1:1" ht="12.75" thickBot="1" x14ac:dyDescent="0.25">
      <c r="A37" s="155"/>
    </row>
    <row r="38" spans="1:1" ht="12.75" thickBot="1" x14ac:dyDescent="0.25">
      <c r="A38" s="163" t="s">
        <v>24</v>
      </c>
    </row>
    <row r="39" spans="1:1" x14ac:dyDescent="0.2">
      <c r="A39" s="102" t="s">
        <v>240</v>
      </c>
    </row>
    <row r="40" spans="1:1" ht="12.75" thickBot="1" x14ac:dyDescent="0.25">
      <c r="A40" s="151"/>
    </row>
    <row r="41" spans="1:1" ht="12.75" thickBot="1" x14ac:dyDescent="0.25">
      <c r="A41" s="164" t="s">
        <v>16</v>
      </c>
    </row>
    <row r="42" spans="1:1" ht="48" x14ac:dyDescent="0.2">
      <c r="A42" s="162" t="s">
        <v>65</v>
      </c>
    </row>
  </sheetData>
  <pageMargins left="0.25" right="0.25" top="0.75" bottom="0.75" header="0.3" footer="0.3"/>
  <pageSetup scale="51"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1"/>
  <sheetViews>
    <sheetView zoomScale="90" zoomScaleNormal="90" workbookViewId="0">
      <selection activeCell="B23" sqref="B23"/>
    </sheetView>
  </sheetViews>
  <sheetFormatPr defaultColWidth="8.7109375" defaultRowHeight="12.75" x14ac:dyDescent="0.2"/>
  <cols>
    <col min="1" max="1" width="72.5703125" style="9" customWidth="1"/>
    <col min="2" max="16384" width="8.7109375" style="9"/>
  </cols>
  <sheetData>
    <row r="1" spans="1:3" x14ac:dyDescent="0.2">
      <c r="A1" s="13" t="s">
        <v>163</v>
      </c>
    </row>
    <row r="2" spans="1:3" x14ac:dyDescent="0.2">
      <c r="A2" s="111" t="s">
        <v>100</v>
      </c>
    </row>
    <row r="3" spans="1:3" x14ac:dyDescent="0.2">
      <c r="A3" s="100" t="s">
        <v>9</v>
      </c>
    </row>
    <row r="4" spans="1:3" x14ac:dyDescent="0.2">
      <c r="A4" s="42"/>
      <c r="B4" s="24" t="e">
        <f>'C завтраками| Bed and breakfast'!#REF!</f>
        <v>#REF!</v>
      </c>
      <c r="C4" s="24" t="e">
        <f>'C завтраками| Bed and breakfast'!#REF!</f>
        <v>#REF!</v>
      </c>
    </row>
    <row r="5" spans="1:3" ht="23.1" customHeight="1" x14ac:dyDescent="0.2">
      <c r="A5" s="46" t="s">
        <v>11</v>
      </c>
      <c r="B5" s="24" t="e">
        <f>'C завтраками| Bed and breakfast'!#REF!</f>
        <v>#REF!</v>
      </c>
      <c r="C5" s="24" t="e">
        <f>'C завтраками| Bed and breakfast'!#REF!</f>
        <v>#REF!</v>
      </c>
    </row>
    <row r="6" spans="1:3" x14ac:dyDescent="0.2">
      <c r="A6" s="11" t="s">
        <v>2</v>
      </c>
    </row>
    <row r="7" spans="1:3" x14ac:dyDescent="0.2">
      <c r="A7" s="43">
        <v>1</v>
      </c>
      <c r="B7" s="44" t="e">
        <f>'C завтраками| Bed and breakfast'!#REF!*0.9</f>
        <v>#REF!</v>
      </c>
      <c r="C7" s="44" t="e">
        <f>'C завтраками| Bed and breakfast'!#REF!*0.9</f>
        <v>#REF!</v>
      </c>
    </row>
    <row r="8" spans="1:3" x14ac:dyDescent="0.2">
      <c r="A8" s="43">
        <v>2</v>
      </c>
      <c r="B8" s="44" t="e">
        <f>'C завтраками| Bed and breakfast'!#REF!*0.9</f>
        <v>#REF!</v>
      </c>
      <c r="C8" s="44" t="e">
        <f>'C завтраками| Bed and breakfast'!#REF!*0.9</f>
        <v>#REF!</v>
      </c>
    </row>
    <row r="9" spans="1:3" x14ac:dyDescent="0.2">
      <c r="A9" s="11" t="s">
        <v>3</v>
      </c>
      <c r="B9" s="44"/>
      <c r="C9" s="44"/>
    </row>
    <row r="10" spans="1:3" x14ac:dyDescent="0.2">
      <c r="A10" s="43">
        <v>1</v>
      </c>
      <c r="B10" s="44" t="e">
        <f>'C завтраками| Bed and breakfast'!#REF!*0.9</f>
        <v>#REF!</v>
      </c>
      <c r="C10" s="44" t="e">
        <f>'C завтраками| Bed and breakfast'!#REF!*0.9</f>
        <v>#REF!</v>
      </c>
    </row>
    <row r="11" spans="1:3" x14ac:dyDescent="0.2">
      <c r="A11" s="43">
        <v>2</v>
      </c>
      <c r="B11" s="44" t="e">
        <f>'C завтраками| Bed and breakfast'!#REF!*0.9</f>
        <v>#REF!</v>
      </c>
      <c r="C11" s="44" t="e">
        <f>'C завтраками| Bed and breakfast'!#REF!*0.9</f>
        <v>#REF!</v>
      </c>
    </row>
    <row r="12" spans="1:3" x14ac:dyDescent="0.2">
      <c r="A12" s="11" t="s">
        <v>4</v>
      </c>
      <c r="B12" s="44"/>
      <c r="C12" s="44"/>
    </row>
    <row r="13" spans="1:3" x14ac:dyDescent="0.2">
      <c r="A13" s="12">
        <v>1</v>
      </c>
      <c r="B13" s="44" t="e">
        <f>'C завтраками| Bed and breakfast'!#REF!*0.9</f>
        <v>#REF!</v>
      </c>
      <c r="C13" s="44" t="e">
        <f>'C завтраками| Bed and breakfast'!#REF!*0.9</f>
        <v>#REF!</v>
      </c>
    </row>
    <row r="14" spans="1:3" x14ac:dyDescent="0.2">
      <c r="A14" s="12">
        <v>2</v>
      </c>
      <c r="B14" s="44" t="e">
        <f>'C завтраками| Bed and breakfast'!#REF!*0.9</f>
        <v>#REF!</v>
      </c>
      <c r="C14" s="44" t="e">
        <f>'C завтраками| Bed and breakfast'!#REF!*0.9</f>
        <v>#REF!</v>
      </c>
    </row>
    <row r="15" spans="1:3" x14ac:dyDescent="0.2">
      <c r="A15" s="11" t="s">
        <v>5</v>
      </c>
      <c r="B15" s="44"/>
      <c r="C15" s="44"/>
    </row>
    <row r="16" spans="1:3" x14ac:dyDescent="0.2">
      <c r="A16" s="12">
        <v>1</v>
      </c>
      <c r="B16" s="44" t="e">
        <f>'C завтраками| Bed and breakfast'!#REF!*0.9</f>
        <v>#REF!</v>
      </c>
      <c r="C16" s="44" t="e">
        <f>'C завтраками| Bed and breakfast'!#REF!*0.9</f>
        <v>#REF!</v>
      </c>
    </row>
    <row r="17" spans="1:3" x14ac:dyDescent="0.2">
      <c r="A17" s="12">
        <v>2</v>
      </c>
      <c r="B17" s="44" t="e">
        <f>'C завтраками| Bed and breakfast'!#REF!*0.9</f>
        <v>#REF!</v>
      </c>
      <c r="C17" s="44" t="e">
        <f>'C завтраками| Bed and breakfast'!#REF!*0.9</f>
        <v>#REF!</v>
      </c>
    </row>
    <row r="18" spans="1:3" x14ac:dyDescent="0.2">
      <c r="A18" s="25"/>
    </row>
    <row r="19" spans="1:3" x14ac:dyDescent="0.2">
      <c r="A19" s="100" t="s">
        <v>60</v>
      </c>
    </row>
    <row r="20" spans="1:3" x14ac:dyDescent="0.2">
      <c r="A20" s="25"/>
      <c r="B20" s="97" t="e">
        <f t="shared" ref="B20:C21" si="0">B4</f>
        <v>#REF!</v>
      </c>
      <c r="C20" s="97" t="e">
        <f t="shared" si="0"/>
        <v>#REF!</v>
      </c>
    </row>
    <row r="21" spans="1:3" ht="35.450000000000003" customHeight="1" x14ac:dyDescent="0.2">
      <c r="A21" s="10" t="s">
        <v>11</v>
      </c>
      <c r="B21" s="97" t="e">
        <f t="shared" si="0"/>
        <v>#REF!</v>
      </c>
      <c r="C21" s="97" t="e">
        <f t="shared" si="0"/>
        <v>#REF!</v>
      </c>
    </row>
    <row r="22" spans="1:3" x14ac:dyDescent="0.2">
      <c r="A22" s="11" t="s">
        <v>21</v>
      </c>
    </row>
    <row r="23" spans="1:3" x14ac:dyDescent="0.2">
      <c r="A23" s="43">
        <v>1</v>
      </c>
      <c r="B23" s="44" t="e">
        <f t="shared" ref="B23:C23" si="1">B7*0.87</f>
        <v>#REF!</v>
      </c>
      <c r="C23" s="44" t="e">
        <f t="shared" si="1"/>
        <v>#REF!</v>
      </c>
    </row>
    <row r="24" spans="1:3" x14ac:dyDescent="0.2">
      <c r="A24" s="43">
        <v>2</v>
      </c>
      <c r="B24" s="44" t="e">
        <f t="shared" ref="B24:C33" si="2">B8*0.87</f>
        <v>#REF!</v>
      </c>
      <c r="C24" s="44" t="e">
        <f t="shared" si="2"/>
        <v>#REF!</v>
      </c>
    </row>
    <row r="25" spans="1:3" x14ac:dyDescent="0.2">
      <c r="A25" s="11" t="s">
        <v>22</v>
      </c>
      <c r="B25" s="44"/>
      <c r="C25" s="44"/>
    </row>
    <row r="26" spans="1:3" x14ac:dyDescent="0.2">
      <c r="A26" s="43">
        <v>1</v>
      </c>
      <c r="B26" s="44" t="e">
        <f t="shared" si="2"/>
        <v>#REF!</v>
      </c>
      <c r="C26" s="44" t="e">
        <f t="shared" si="2"/>
        <v>#REF!</v>
      </c>
    </row>
    <row r="27" spans="1:3" x14ac:dyDescent="0.2">
      <c r="A27" s="43">
        <v>2</v>
      </c>
      <c r="B27" s="44" t="e">
        <f t="shared" si="2"/>
        <v>#REF!</v>
      </c>
      <c r="C27" s="44" t="e">
        <f t="shared" si="2"/>
        <v>#REF!</v>
      </c>
    </row>
    <row r="28" spans="1:3" x14ac:dyDescent="0.2">
      <c r="A28" s="11" t="s">
        <v>23</v>
      </c>
      <c r="B28" s="44"/>
      <c r="C28" s="44"/>
    </row>
    <row r="29" spans="1:3" x14ac:dyDescent="0.2">
      <c r="A29" s="12">
        <v>1</v>
      </c>
      <c r="B29" s="44" t="e">
        <f t="shared" si="2"/>
        <v>#REF!</v>
      </c>
      <c r="C29" s="44" t="e">
        <f t="shared" si="2"/>
        <v>#REF!</v>
      </c>
    </row>
    <row r="30" spans="1:3" x14ac:dyDescent="0.2">
      <c r="A30" s="12">
        <v>2</v>
      </c>
      <c r="B30" s="44" t="e">
        <f t="shared" si="2"/>
        <v>#REF!</v>
      </c>
      <c r="C30" s="44" t="e">
        <f t="shared" si="2"/>
        <v>#REF!</v>
      </c>
    </row>
    <row r="31" spans="1:3" x14ac:dyDescent="0.2">
      <c r="A31" s="11" t="s">
        <v>0</v>
      </c>
      <c r="B31" s="44"/>
      <c r="C31" s="44"/>
    </row>
    <row r="32" spans="1:3" x14ac:dyDescent="0.2">
      <c r="A32" s="12">
        <v>1</v>
      </c>
      <c r="B32" s="44" t="e">
        <f t="shared" si="2"/>
        <v>#REF!</v>
      </c>
      <c r="C32" s="44" t="e">
        <f t="shared" si="2"/>
        <v>#REF!</v>
      </c>
    </row>
    <row r="33" spans="1:3" x14ac:dyDescent="0.2">
      <c r="A33" s="12">
        <v>2</v>
      </c>
      <c r="B33" s="44" t="e">
        <f t="shared" si="2"/>
        <v>#REF!</v>
      </c>
      <c r="C33" s="44" t="e">
        <f t="shared" si="2"/>
        <v>#REF!</v>
      </c>
    </row>
    <row r="35" spans="1:3" ht="159" customHeight="1" x14ac:dyDescent="0.2">
      <c r="A35" s="110" t="s">
        <v>175</v>
      </c>
    </row>
    <row r="36" spans="1:3" ht="13.5" thickBot="1" x14ac:dyDescent="0.25">
      <c r="A36" s="112" t="s">
        <v>24</v>
      </c>
    </row>
    <row r="37" spans="1:3" ht="13.5" thickBot="1" x14ac:dyDescent="0.25">
      <c r="A37" s="113" t="s">
        <v>176</v>
      </c>
    </row>
    <row r="38" spans="1:3" x14ac:dyDescent="0.2">
      <c r="A38" s="114" t="s">
        <v>174</v>
      </c>
    </row>
    <row r="39" spans="1:3" x14ac:dyDescent="0.2">
      <c r="A39" s="63"/>
    </row>
    <row r="40" spans="1:3" x14ac:dyDescent="0.2">
      <c r="A40" s="117" t="s">
        <v>12</v>
      </c>
    </row>
    <row r="41" spans="1:3" x14ac:dyDescent="0.2">
      <c r="A41" s="64" t="s">
        <v>34</v>
      </c>
    </row>
    <row r="42" spans="1:3" x14ac:dyDescent="0.2">
      <c r="A42" s="65" t="s">
        <v>13</v>
      </c>
    </row>
    <row r="43" spans="1:3" x14ac:dyDescent="0.2">
      <c r="A43" s="65" t="s">
        <v>14</v>
      </c>
    </row>
    <row r="44" spans="1:3" ht="24" x14ac:dyDescent="0.2">
      <c r="A44" s="66" t="s">
        <v>18</v>
      </c>
    </row>
    <row r="45" spans="1:3" x14ac:dyDescent="0.2">
      <c r="A45" s="65" t="s">
        <v>35</v>
      </c>
    </row>
    <row r="46" spans="1:3" ht="24" x14ac:dyDescent="0.2">
      <c r="A46" s="66" t="s">
        <v>67</v>
      </c>
    </row>
    <row r="47" spans="1:3" x14ac:dyDescent="0.2">
      <c r="A47" s="53"/>
    </row>
    <row r="48" spans="1:3" ht="25.5" x14ac:dyDescent="0.2">
      <c r="A48" s="115" t="s">
        <v>101</v>
      </c>
    </row>
    <row r="49" spans="1:1" ht="63" x14ac:dyDescent="0.2">
      <c r="A49" s="98" t="s">
        <v>89</v>
      </c>
    </row>
    <row r="50" spans="1:1" ht="31.5" x14ac:dyDescent="0.2">
      <c r="A50" s="98" t="s">
        <v>90</v>
      </c>
    </row>
    <row r="51" spans="1:1" ht="76.5" customHeight="1" x14ac:dyDescent="0.2">
      <c r="A51" s="98" t="s">
        <v>91</v>
      </c>
    </row>
    <row r="52" spans="1:1" ht="31.5" x14ac:dyDescent="0.2">
      <c r="A52" s="98" t="s">
        <v>92</v>
      </c>
    </row>
    <row r="53" spans="1:1" ht="73.5" x14ac:dyDescent="0.2">
      <c r="A53" s="98" t="s">
        <v>93</v>
      </c>
    </row>
    <row r="54" spans="1:1" ht="31.5" x14ac:dyDescent="0.2">
      <c r="A54" s="98" t="s">
        <v>94</v>
      </c>
    </row>
    <row r="55" spans="1:1" ht="31.5" x14ac:dyDescent="0.2">
      <c r="A55" s="98" t="s">
        <v>95</v>
      </c>
    </row>
    <row r="56" spans="1:1" ht="31.5" x14ac:dyDescent="0.2">
      <c r="A56" s="98" t="s">
        <v>96</v>
      </c>
    </row>
    <row r="57" spans="1:1" ht="42" x14ac:dyDescent="0.2">
      <c r="A57" s="98" t="s">
        <v>97</v>
      </c>
    </row>
    <row r="58" spans="1:1" ht="42" x14ac:dyDescent="0.2">
      <c r="A58" s="98" t="s">
        <v>98</v>
      </c>
    </row>
    <row r="59" spans="1:1" x14ac:dyDescent="0.2">
      <c r="A59" s="83"/>
    </row>
    <row r="60" spans="1:1" ht="42" x14ac:dyDescent="0.2">
      <c r="A60" s="89" t="s">
        <v>47</v>
      </c>
    </row>
    <row r="61" spans="1:1" ht="21" x14ac:dyDescent="0.2">
      <c r="A61" s="116" t="s">
        <v>48</v>
      </c>
    </row>
    <row r="62" spans="1:1" ht="53.25" x14ac:dyDescent="0.2">
      <c r="A62" s="86" t="s">
        <v>49</v>
      </c>
    </row>
    <row r="63" spans="1:1" ht="31.5" x14ac:dyDescent="0.2">
      <c r="A63" s="69" t="s">
        <v>50</v>
      </c>
    </row>
    <row r="64" spans="1:1" x14ac:dyDescent="0.2">
      <c r="A64" s="71"/>
    </row>
    <row r="65" spans="1:1" x14ac:dyDescent="0.2">
      <c r="A65" s="72" t="s">
        <v>16</v>
      </c>
    </row>
    <row r="66" spans="1:1" ht="24" x14ac:dyDescent="0.2">
      <c r="A66" s="73" t="s">
        <v>32</v>
      </c>
    </row>
    <row r="67" spans="1:1" ht="24" x14ac:dyDescent="0.2">
      <c r="A67" s="73" t="s">
        <v>33</v>
      </c>
    </row>
    <row r="68" spans="1:1" x14ac:dyDescent="0.2">
      <c r="A68" s="70"/>
    </row>
    <row r="69" spans="1:1" x14ac:dyDescent="0.2">
      <c r="A69" s="71"/>
    </row>
    <row r="70" spans="1:1" x14ac:dyDescent="0.2">
      <c r="A70" s="73"/>
    </row>
    <row r="71" spans="1:1" x14ac:dyDescent="0.2">
      <c r="A71" s="73"/>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zoomScale="90" zoomScaleNormal="90" workbookViewId="0"/>
  </sheetViews>
  <sheetFormatPr defaultColWidth="8.7109375" defaultRowHeight="12.75" x14ac:dyDescent="0.2"/>
  <cols>
    <col min="1" max="1" width="72.5703125" style="9" customWidth="1"/>
    <col min="2" max="16384" width="8.7109375" style="9"/>
  </cols>
  <sheetData>
    <row r="1" spans="1:3" x14ac:dyDescent="0.2">
      <c r="A1" s="13" t="s">
        <v>163</v>
      </c>
    </row>
    <row r="2" spans="1:3" x14ac:dyDescent="0.2">
      <c r="A2" s="111" t="s">
        <v>100</v>
      </c>
    </row>
    <row r="3" spans="1:3" x14ac:dyDescent="0.2">
      <c r="A3" s="100" t="s">
        <v>9</v>
      </c>
    </row>
    <row r="4" spans="1:3" x14ac:dyDescent="0.2">
      <c r="A4" s="42"/>
      <c r="B4" s="97" t="e">
        <f>'C завтраками| Bed and breakfast'!#REF!</f>
        <v>#REF!</v>
      </c>
      <c r="C4" s="97" t="e">
        <f>'C завтраками| Bed and breakfast'!#REF!</f>
        <v>#REF!</v>
      </c>
    </row>
    <row r="5" spans="1:3" ht="23.1" customHeight="1" x14ac:dyDescent="0.2">
      <c r="A5" s="46" t="s">
        <v>11</v>
      </c>
      <c r="B5" s="97" t="e">
        <f>'C завтраками| Bed and breakfast'!#REF!</f>
        <v>#REF!</v>
      </c>
      <c r="C5" s="97" t="e">
        <f>'C завтраками| Bed and breakfast'!#REF!</f>
        <v>#REF!</v>
      </c>
    </row>
    <row r="6" spans="1:3" x14ac:dyDescent="0.2">
      <c r="A6" s="11" t="s">
        <v>2</v>
      </c>
    </row>
    <row r="7" spans="1:3" x14ac:dyDescent="0.2">
      <c r="A7" s="43">
        <v>1</v>
      </c>
      <c r="B7" s="44" t="e">
        <f>'C завтраками| Bed and breakfast'!#REF!*0.9</f>
        <v>#REF!</v>
      </c>
      <c r="C7" s="44" t="e">
        <f>'C завтраками| Bed and breakfast'!#REF!*0.9</f>
        <v>#REF!</v>
      </c>
    </row>
    <row r="8" spans="1:3" x14ac:dyDescent="0.2">
      <c r="A8" s="43">
        <v>2</v>
      </c>
      <c r="B8" s="44" t="e">
        <f>'C завтраками| Bed and breakfast'!#REF!*0.9</f>
        <v>#REF!</v>
      </c>
      <c r="C8" s="44" t="e">
        <f>'C завтраками| Bed and breakfast'!#REF!*0.9</f>
        <v>#REF!</v>
      </c>
    </row>
    <row r="9" spans="1:3" x14ac:dyDescent="0.2">
      <c r="A9" s="11" t="s">
        <v>3</v>
      </c>
      <c r="B9" s="44"/>
      <c r="C9" s="44"/>
    </row>
    <row r="10" spans="1:3" x14ac:dyDescent="0.2">
      <c r="A10" s="43">
        <v>1</v>
      </c>
      <c r="B10" s="44" t="e">
        <f>'C завтраками| Bed and breakfast'!#REF!*0.9</f>
        <v>#REF!</v>
      </c>
      <c r="C10" s="44" t="e">
        <f>'C завтраками| Bed and breakfast'!#REF!*0.9</f>
        <v>#REF!</v>
      </c>
    </row>
    <row r="11" spans="1:3" x14ac:dyDescent="0.2">
      <c r="A11" s="43">
        <v>2</v>
      </c>
      <c r="B11" s="44" t="e">
        <f>'C завтраками| Bed and breakfast'!#REF!*0.9</f>
        <v>#REF!</v>
      </c>
      <c r="C11" s="44" t="e">
        <f>'C завтраками| Bed and breakfast'!#REF!*0.9</f>
        <v>#REF!</v>
      </c>
    </row>
    <row r="12" spans="1:3" x14ac:dyDescent="0.2">
      <c r="A12" s="11" t="s">
        <v>4</v>
      </c>
      <c r="B12" s="44"/>
      <c r="C12" s="44"/>
    </row>
    <row r="13" spans="1:3" x14ac:dyDescent="0.2">
      <c r="A13" s="12">
        <v>1</v>
      </c>
      <c r="B13" s="44" t="e">
        <f>'C завтраками| Bed and breakfast'!#REF!*0.9</f>
        <v>#REF!</v>
      </c>
      <c r="C13" s="44" t="e">
        <f>'C завтраками| Bed and breakfast'!#REF!*0.9</f>
        <v>#REF!</v>
      </c>
    </row>
    <row r="14" spans="1:3" x14ac:dyDescent="0.2">
      <c r="A14" s="12">
        <v>2</v>
      </c>
      <c r="B14" s="44" t="e">
        <f>'C завтраками| Bed and breakfast'!#REF!*0.9</f>
        <v>#REF!</v>
      </c>
      <c r="C14" s="44" t="e">
        <f>'C завтраками| Bed and breakfast'!#REF!*0.9</f>
        <v>#REF!</v>
      </c>
    </row>
    <row r="15" spans="1:3" x14ac:dyDescent="0.2">
      <c r="A15" s="11" t="s">
        <v>5</v>
      </c>
      <c r="B15" s="44"/>
      <c r="C15" s="44"/>
    </row>
    <row r="16" spans="1:3" x14ac:dyDescent="0.2">
      <c r="A16" s="12">
        <v>1</v>
      </c>
      <c r="B16" s="44" t="e">
        <f>'C завтраками| Bed and breakfast'!#REF!*0.9</f>
        <v>#REF!</v>
      </c>
      <c r="C16" s="44" t="e">
        <f>'C завтраками| Bed and breakfast'!#REF!*0.9</f>
        <v>#REF!</v>
      </c>
    </row>
    <row r="17" spans="1:3" x14ac:dyDescent="0.2">
      <c r="A17" s="12">
        <v>2</v>
      </c>
      <c r="B17" s="44" t="e">
        <f>'C завтраками| Bed and breakfast'!#REF!*0.9</f>
        <v>#REF!</v>
      </c>
      <c r="C17" s="44" t="e">
        <f>'C завтраками| Bed and breakfast'!#REF!*0.9</f>
        <v>#REF!</v>
      </c>
    </row>
    <row r="19" spans="1:3" ht="159" customHeight="1" x14ac:dyDescent="0.2">
      <c r="A19" s="110" t="s">
        <v>86</v>
      </c>
    </row>
    <row r="20" spans="1:3" ht="13.5" thickBot="1" x14ac:dyDescent="0.25">
      <c r="A20" s="112" t="s">
        <v>24</v>
      </c>
    </row>
    <row r="21" spans="1:3" ht="13.5" thickBot="1" x14ac:dyDescent="0.25">
      <c r="A21" s="113" t="s">
        <v>87</v>
      </c>
    </row>
    <row r="22" spans="1:3" x14ac:dyDescent="0.2">
      <c r="A22" s="114" t="s">
        <v>88</v>
      </c>
    </row>
    <row r="23" spans="1:3" x14ac:dyDescent="0.2">
      <c r="A23" s="63"/>
    </row>
    <row r="24" spans="1:3" x14ac:dyDescent="0.2">
      <c r="A24" s="117" t="s">
        <v>12</v>
      </c>
    </row>
    <row r="25" spans="1:3" x14ac:dyDescent="0.2">
      <c r="A25" s="64" t="s">
        <v>34</v>
      </c>
    </row>
    <row r="26" spans="1:3" x14ac:dyDescent="0.2">
      <c r="A26" s="65" t="s">
        <v>13</v>
      </c>
    </row>
    <row r="27" spans="1:3" x14ac:dyDescent="0.2">
      <c r="A27" s="65" t="s">
        <v>14</v>
      </c>
    </row>
    <row r="28" spans="1:3" ht="24" x14ac:dyDescent="0.2">
      <c r="A28" s="66" t="s">
        <v>18</v>
      </c>
    </row>
    <row r="29" spans="1:3" x14ac:dyDescent="0.2">
      <c r="A29" s="65" t="s">
        <v>35</v>
      </c>
    </row>
    <row r="30" spans="1:3" ht="24" x14ac:dyDescent="0.2">
      <c r="A30" s="66" t="s">
        <v>67</v>
      </c>
    </row>
    <row r="31" spans="1:3" x14ac:dyDescent="0.2">
      <c r="A31" s="53"/>
    </row>
    <row r="32" spans="1:3" ht="25.5" x14ac:dyDescent="0.2">
      <c r="A32" s="115" t="s">
        <v>101</v>
      </c>
    </row>
    <row r="33" spans="1:1" ht="63" x14ac:dyDescent="0.2">
      <c r="A33" s="98" t="s">
        <v>89</v>
      </c>
    </row>
    <row r="34" spans="1:1" ht="31.5" x14ac:dyDescent="0.2">
      <c r="A34" s="98" t="s">
        <v>90</v>
      </c>
    </row>
    <row r="35" spans="1:1" ht="76.5" customHeight="1" x14ac:dyDescent="0.2">
      <c r="A35" s="98" t="s">
        <v>91</v>
      </c>
    </row>
    <row r="36" spans="1:1" ht="31.5" x14ac:dyDescent="0.2">
      <c r="A36" s="98" t="s">
        <v>92</v>
      </c>
    </row>
    <row r="37" spans="1:1" ht="73.5" x14ac:dyDescent="0.2">
      <c r="A37" s="98" t="s">
        <v>93</v>
      </c>
    </row>
    <row r="38" spans="1:1" ht="31.5" x14ac:dyDescent="0.2">
      <c r="A38" s="98" t="s">
        <v>94</v>
      </c>
    </row>
    <row r="39" spans="1:1" ht="31.5" x14ac:dyDescent="0.2">
      <c r="A39" s="98" t="s">
        <v>95</v>
      </c>
    </row>
    <row r="40" spans="1:1" ht="31.5" x14ac:dyDescent="0.2">
      <c r="A40" s="98" t="s">
        <v>96</v>
      </c>
    </row>
    <row r="41" spans="1:1" ht="42" x14ac:dyDescent="0.2">
      <c r="A41" s="98" t="s">
        <v>97</v>
      </c>
    </row>
    <row r="42" spans="1:1" ht="42" x14ac:dyDescent="0.2">
      <c r="A42" s="98" t="s">
        <v>98</v>
      </c>
    </row>
    <row r="43" spans="1:1" x14ac:dyDescent="0.2">
      <c r="A43" s="83"/>
    </row>
    <row r="44" spans="1:1" ht="42" x14ac:dyDescent="0.2">
      <c r="A44" s="89" t="s">
        <v>47</v>
      </c>
    </row>
    <row r="45" spans="1:1" ht="21" x14ac:dyDescent="0.2">
      <c r="A45" s="116" t="s">
        <v>48</v>
      </c>
    </row>
    <row r="46" spans="1:1" ht="53.25" x14ac:dyDescent="0.2">
      <c r="A46" s="86" t="s">
        <v>49</v>
      </c>
    </row>
    <row r="47" spans="1:1" ht="31.5" x14ac:dyDescent="0.2">
      <c r="A47" s="69" t="s">
        <v>50</v>
      </c>
    </row>
    <row r="48" spans="1:1" x14ac:dyDescent="0.2">
      <c r="A48" s="71"/>
    </row>
    <row r="49" spans="1:1" x14ac:dyDescent="0.2">
      <c r="A49" s="72" t="s">
        <v>16</v>
      </c>
    </row>
    <row r="50" spans="1:1" ht="24" x14ac:dyDescent="0.2">
      <c r="A50" s="73" t="s">
        <v>32</v>
      </c>
    </row>
    <row r="51" spans="1:1" ht="24" x14ac:dyDescent="0.2">
      <c r="A51" s="73" t="s">
        <v>33</v>
      </c>
    </row>
    <row r="52" spans="1:1" x14ac:dyDescent="0.2">
      <c r="A52" s="70"/>
    </row>
    <row r="53" spans="1:1" x14ac:dyDescent="0.2">
      <c r="A53" s="71"/>
    </row>
    <row r="54" spans="1:1" x14ac:dyDescent="0.2">
      <c r="A54" s="73"/>
    </row>
    <row r="55" spans="1:1" x14ac:dyDescent="0.2">
      <c r="A55" s="7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3"/>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52"/>
    <col min="3" max="16384" width="9" style="4"/>
  </cols>
  <sheetData>
    <row r="1" spans="1:2" ht="11.45" customHeight="1" x14ac:dyDescent="0.2">
      <c r="A1" s="3" t="s">
        <v>7</v>
      </c>
    </row>
    <row r="2" spans="1:2" ht="11.45" customHeight="1" x14ac:dyDescent="0.2">
      <c r="A2" s="29" t="s">
        <v>63</v>
      </c>
    </row>
    <row r="3" spans="1:2" ht="11.45" customHeight="1" x14ac:dyDescent="0.2">
      <c r="A3" s="3"/>
    </row>
    <row r="4" spans="1:2" ht="11.45" customHeight="1" x14ac:dyDescent="0.2">
      <c r="A4" s="49" t="s">
        <v>9</v>
      </c>
      <c r="B4" s="165" t="e">
        <f>'C завтраками| Bed and breakfast'!#REF!</f>
        <v>#REF!</v>
      </c>
    </row>
    <row r="5" spans="1:2" s="8" customFormat="1" ht="22.35" customHeight="1" x14ac:dyDescent="0.2">
      <c r="A5" s="30" t="s">
        <v>11</v>
      </c>
      <c r="B5" s="165" t="e">
        <f>'C завтраками| Bed and breakfast'!#REF!</f>
        <v>#REF!</v>
      </c>
    </row>
    <row r="6" spans="1:2" ht="10.7" customHeight="1" x14ac:dyDescent="0.2">
      <c r="A6" s="17" t="s">
        <v>149</v>
      </c>
    </row>
    <row r="7" spans="1:2" ht="10.7" customHeight="1" x14ac:dyDescent="0.2">
      <c r="A7" s="19">
        <v>1</v>
      </c>
      <c r="B7" s="160" t="e">
        <f>'C завтраками| Bed and breakfast'!#REF!*0.9</f>
        <v>#REF!</v>
      </c>
    </row>
    <row r="8" spans="1:2" ht="10.7" customHeight="1" x14ac:dyDescent="0.2">
      <c r="A8" s="19">
        <v>2</v>
      </c>
      <c r="B8" s="160" t="e">
        <f>'C завтраками| Bed and breakfast'!#REF!*0.9</f>
        <v>#REF!</v>
      </c>
    </row>
    <row r="9" spans="1:2" ht="10.7" customHeight="1" x14ac:dyDescent="0.2">
      <c r="A9" s="17" t="s">
        <v>150</v>
      </c>
      <c r="B9" s="160"/>
    </row>
    <row r="10" spans="1:2" s="5" customFormat="1" ht="10.7" customHeight="1" x14ac:dyDescent="0.2">
      <c r="A10" s="19">
        <v>1</v>
      </c>
      <c r="B10" s="160" t="e">
        <f>'C завтраками| Bed and breakfast'!#REF!*0.9</f>
        <v>#REF!</v>
      </c>
    </row>
    <row r="11" spans="1:2" ht="10.7" customHeight="1" x14ac:dyDescent="0.2">
      <c r="A11" s="19">
        <v>2</v>
      </c>
      <c r="B11" s="160" t="e">
        <f>'C завтраками| Bed and breakfast'!#REF!*0.9</f>
        <v>#REF!</v>
      </c>
    </row>
    <row r="12" spans="1:2" s="152" customFormat="1" ht="10.7" customHeight="1" x14ac:dyDescent="0.2">
      <c r="A12" s="17" t="s">
        <v>151</v>
      </c>
      <c r="B12" s="160"/>
    </row>
    <row r="13" spans="1:2" s="152" customFormat="1" ht="10.7" customHeight="1" x14ac:dyDescent="0.2">
      <c r="A13" s="19">
        <v>1</v>
      </c>
      <c r="B13" s="160" t="e">
        <f>'C завтраками| Bed and breakfast'!#REF!*0.9</f>
        <v>#REF!</v>
      </c>
    </row>
    <row r="14" spans="1:2" s="152" customFormat="1" ht="10.7" customHeight="1" x14ac:dyDescent="0.2">
      <c r="A14" s="19">
        <v>2</v>
      </c>
      <c r="B14" s="160" t="e">
        <f>'C завтраками| Bed and breakfast'!#REF!*0.9</f>
        <v>#REF!</v>
      </c>
    </row>
    <row r="15" spans="1:2" ht="10.7" customHeight="1" x14ac:dyDescent="0.2">
      <c r="A15" s="17" t="s">
        <v>4</v>
      </c>
      <c r="B15" s="160"/>
    </row>
    <row r="16" spans="1:2" ht="10.7" customHeight="1" x14ac:dyDescent="0.2">
      <c r="A16" s="19">
        <v>1</v>
      </c>
      <c r="B16" s="160" t="e">
        <f>'C завтраками| Bed and breakfast'!#REF!*0.9</f>
        <v>#REF!</v>
      </c>
    </row>
    <row r="17" spans="1:2" ht="10.7" customHeight="1" x14ac:dyDescent="0.2">
      <c r="A17" s="19">
        <v>2</v>
      </c>
      <c r="B17" s="160" t="e">
        <f>'C завтраками| Bed and breakfast'!#REF!*0.9</f>
        <v>#REF!</v>
      </c>
    </row>
    <row r="18" spans="1:2" s="152" customFormat="1" ht="10.7" customHeight="1" x14ac:dyDescent="0.2">
      <c r="A18" s="17" t="s">
        <v>152</v>
      </c>
      <c r="B18" s="160"/>
    </row>
    <row r="19" spans="1:2" s="152" customFormat="1" ht="10.7" customHeight="1" x14ac:dyDescent="0.2">
      <c r="A19" s="19">
        <v>1</v>
      </c>
      <c r="B19" s="160" t="e">
        <f>'C завтраками| Bed and breakfast'!#REF!*0.9</f>
        <v>#REF!</v>
      </c>
    </row>
    <row r="20" spans="1:2" s="152" customFormat="1" ht="10.7" customHeight="1" x14ac:dyDescent="0.2">
      <c r="A20" s="19">
        <v>2</v>
      </c>
      <c r="B20" s="160" t="e">
        <f>'C завтраками| Bed and breakfast'!#REF!*0.9</f>
        <v>#REF!</v>
      </c>
    </row>
    <row r="21" spans="1:2" ht="10.7" customHeight="1" x14ac:dyDescent="0.2">
      <c r="A21" s="17" t="s">
        <v>5</v>
      </c>
      <c r="B21" s="160"/>
    </row>
    <row r="22" spans="1:2" ht="10.7" customHeight="1" x14ac:dyDescent="0.2">
      <c r="A22" s="19">
        <v>1</v>
      </c>
      <c r="B22" s="160" t="e">
        <f>'C завтраками| Bed and breakfast'!#REF!*0.9</f>
        <v>#REF!</v>
      </c>
    </row>
    <row r="23" spans="1:2" ht="10.5" customHeight="1" x14ac:dyDescent="0.2">
      <c r="A23" s="19">
        <v>2</v>
      </c>
      <c r="B23" s="160" t="e">
        <f>'C завтраками| Bed and breakfast'!#REF!*0.9</f>
        <v>#REF!</v>
      </c>
    </row>
    <row r="24" spans="1:2" ht="10.5" customHeight="1" x14ac:dyDescent="0.2">
      <c r="A24" s="17" t="s">
        <v>6</v>
      </c>
      <c r="B24" s="160"/>
    </row>
    <row r="25" spans="1:2" ht="10.5" customHeight="1" x14ac:dyDescent="0.2">
      <c r="A25" s="19" t="s">
        <v>1</v>
      </c>
      <c r="B25" s="160" t="e">
        <f>'C завтраками| Bed and breakfast'!#REF!*0.9</f>
        <v>#REF!</v>
      </c>
    </row>
    <row r="26" spans="1:2" ht="10.5" customHeight="1" x14ac:dyDescent="0.2">
      <c r="A26" s="170"/>
      <c r="B26" s="166"/>
    </row>
    <row r="27" spans="1:2" ht="10.5" customHeight="1" x14ac:dyDescent="0.2">
      <c r="A27" s="39" t="s">
        <v>10</v>
      </c>
      <c r="B27" s="166"/>
    </row>
    <row r="28" spans="1:2" ht="10.5" customHeight="1" x14ac:dyDescent="0.2">
      <c r="A28" s="170"/>
      <c r="B28" s="24" t="e">
        <f>B4</f>
        <v>#REF!</v>
      </c>
    </row>
    <row r="29" spans="1:2" ht="24.6" customHeight="1" x14ac:dyDescent="0.2">
      <c r="A29" s="153" t="s">
        <v>11</v>
      </c>
      <c r="B29" s="24" t="e">
        <f>B5</f>
        <v>#REF!</v>
      </c>
    </row>
    <row r="30" spans="1:2" ht="10.5" customHeight="1" x14ac:dyDescent="0.2">
      <c r="A30" s="17" t="s">
        <v>149</v>
      </c>
      <c r="B30" s="21"/>
    </row>
    <row r="31" spans="1:2" ht="10.5" customHeight="1" x14ac:dyDescent="0.2">
      <c r="A31" s="19">
        <v>1</v>
      </c>
      <c r="B31" s="17" t="e">
        <f>ROUNDUP(B7*0.87,)</f>
        <v>#REF!</v>
      </c>
    </row>
    <row r="32" spans="1:2" ht="10.5" customHeight="1" x14ac:dyDescent="0.2">
      <c r="A32" s="19">
        <v>2</v>
      </c>
      <c r="B32" s="17" t="e">
        <f t="shared" ref="B32" si="0">ROUNDUP(B8*0.87,)</f>
        <v>#REF!</v>
      </c>
    </row>
    <row r="33" spans="1:2" ht="10.5" customHeight="1" x14ac:dyDescent="0.2">
      <c r="A33" s="17" t="s">
        <v>150</v>
      </c>
      <c r="B33" s="17"/>
    </row>
    <row r="34" spans="1:2" ht="10.5" customHeight="1" x14ac:dyDescent="0.2">
      <c r="A34" s="19">
        <v>1</v>
      </c>
      <c r="B34" s="17" t="e">
        <f t="shared" ref="B34" si="1">ROUNDUP(B10*0.87,)</f>
        <v>#REF!</v>
      </c>
    </row>
    <row r="35" spans="1:2" ht="10.5" customHeight="1" x14ac:dyDescent="0.2">
      <c r="A35" s="19">
        <v>2</v>
      </c>
      <c r="B35" s="17" t="e">
        <f t="shared" ref="B35" si="2">ROUNDUP(B11*0.87,)</f>
        <v>#REF!</v>
      </c>
    </row>
    <row r="36" spans="1:2" s="152" customFormat="1" ht="10.5" customHeight="1" x14ac:dyDescent="0.2">
      <c r="A36" s="17" t="s">
        <v>151</v>
      </c>
      <c r="B36" s="17"/>
    </row>
    <row r="37" spans="1:2" s="152" customFormat="1" ht="10.5" customHeight="1" x14ac:dyDescent="0.2">
      <c r="A37" s="19">
        <v>1</v>
      </c>
      <c r="B37" s="17" t="e">
        <f t="shared" ref="B37" si="3">ROUNDUP(B13*0.87,)</f>
        <v>#REF!</v>
      </c>
    </row>
    <row r="38" spans="1:2" s="152" customFormat="1" ht="10.5" customHeight="1" x14ac:dyDescent="0.2">
      <c r="A38" s="19">
        <v>2</v>
      </c>
      <c r="B38" s="17" t="e">
        <f t="shared" ref="B38" si="4">ROUNDUP(B14*0.87,)</f>
        <v>#REF!</v>
      </c>
    </row>
    <row r="39" spans="1:2" ht="10.5" customHeight="1" x14ac:dyDescent="0.2">
      <c r="A39" s="17" t="s">
        <v>4</v>
      </c>
      <c r="B39" s="17"/>
    </row>
    <row r="40" spans="1:2" ht="10.5" customHeight="1" x14ac:dyDescent="0.2">
      <c r="A40" s="19">
        <v>1</v>
      </c>
      <c r="B40" s="17" t="e">
        <f t="shared" ref="B40" si="5">ROUNDUP(B16*0.87,)</f>
        <v>#REF!</v>
      </c>
    </row>
    <row r="41" spans="1:2" ht="10.7" customHeight="1" x14ac:dyDescent="0.2">
      <c r="A41" s="19">
        <v>2</v>
      </c>
      <c r="B41" s="17" t="e">
        <f t="shared" ref="B41" si="6">ROUNDUP(B17*0.87,)</f>
        <v>#REF!</v>
      </c>
    </row>
    <row r="42" spans="1:2" s="152" customFormat="1" ht="10.7" customHeight="1" x14ac:dyDescent="0.2">
      <c r="A42" s="17" t="s">
        <v>152</v>
      </c>
      <c r="B42" s="17"/>
    </row>
    <row r="43" spans="1:2" s="152" customFormat="1" ht="10.7" customHeight="1" x14ac:dyDescent="0.2">
      <c r="A43" s="19">
        <v>1</v>
      </c>
      <c r="B43" s="17" t="e">
        <f t="shared" ref="B43" si="7">ROUNDUP(B19*0.87,)</f>
        <v>#REF!</v>
      </c>
    </row>
    <row r="44" spans="1:2" s="152" customFormat="1" ht="10.7" customHeight="1" x14ac:dyDescent="0.2">
      <c r="A44" s="19">
        <v>2</v>
      </c>
      <c r="B44" s="17" t="e">
        <f t="shared" ref="B44" si="8">ROUNDUP(B20*0.87,)</f>
        <v>#REF!</v>
      </c>
    </row>
    <row r="45" spans="1:2" ht="10.7" customHeight="1" x14ac:dyDescent="0.2">
      <c r="A45" s="17" t="s">
        <v>5</v>
      </c>
      <c r="B45" s="17"/>
    </row>
    <row r="46" spans="1:2" ht="10.7" customHeight="1" x14ac:dyDescent="0.2">
      <c r="A46" s="19">
        <v>1</v>
      </c>
      <c r="B46" s="17" t="e">
        <f t="shared" ref="B46" si="9">ROUNDUP(B22*0.87,)</f>
        <v>#REF!</v>
      </c>
    </row>
    <row r="47" spans="1:2" ht="10.7" customHeight="1" x14ac:dyDescent="0.2">
      <c r="A47" s="19">
        <v>2</v>
      </c>
      <c r="B47" s="17" t="e">
        <f t="shared" ref="B47" si="10">ROUNDUP(B23*0.87,)</f>
        <v>#REF!</v>
      </c>
    </row>
    <row r="48" spans="1:2" ht="12.75" customHeight="1" x14ac:dyDescent="0.2">
      <c r="A48" s="17" t="s">
        <v>6</v>
      </c>
      <c r="B48" s="17"/>
    </row>
    <row r="49" spans="1:2" x14ac:dyDescent="0.2">
      <c r="A49" s="19" t="s">
        <v>1</v>
      </c>
      <c r="B49" s="17" t="e">
        <f t="shared" ref="B49" si="11">ROUNDUP(B25*0.87,)</f>
        <v>#REF!</v>
      </c>
    </row>
    <row r="50" spans="1:2" ht="12.75" thickBot="1" x14ac:dyDescent="0.25"/>
    <row r="51" spans="1:2" ht="12.75" thickBot="1" x14ac:dyDescent="0.25">
      <c r="A51" s="101" t="s">
        <v>12</v>
      </c>
    </row>
    <row r="52" spans="1:2" x14ac:dyDescent="0.2">
      <c r="A52" s="33" t="s">
        <v>13</v>
      </c>
    </row>
    <row r="53" spans="1:2" x14ac:dyDescent="0.2">
      <c r="A53" s="33" t="s">
        <v>14</v>
      </c>
    </row>
    <row r="54" spans="1:2" ht="12" customHeight="1" x14ac:dyDescent="0.2">
      <c r="A54" s="37" t="s">
        <v>18</v>
      </c>
    </row>
    <row r="55" spans="1:2" x14ac:dyDescent="0.2">
      <c r="A55" s="134" t="s">
        <v>126</v>
      </c>
    </row>
    <row r="56" spans="1:2" ht="12.75" thickBot="1" x14ac:dyDescent="0.25">
      <c r="A56" s="5"/>
    </row>
    <row r="57" spans="1:2" ht="12.75" thickBot="1" x14ac:dyDescent="0.25">
      <c r="A57" s="101" t="s">
        <v>24</v>
      </c>
    </row>
    <row r="58" spans="1:2" x14ac:dyDescent="0.2">
      <c r="A58" s="102" t="s">
        <v>64</v>
      </c>
    </row>
    <row r="59" spans="1:2" ht="12.75" thickBot="1" x14ac:dyDescent="0.25">
      <c r="A59" s="2"/>
    </row>
    <row r="60" spans="1:2" ht="12.75" thickBot="1" x14ac:dyDescent="0.25">
      <c r="A60" s="103" t="s">
        <v>16</v>
      </c>
    </row>
    <row r="61" spans="1:2" ht="48" x14ac:dyDescent="0.2">
      <c r="A61" s="73" t="s">
        <v>65</v>
      </c>
    </row>
    <row r="63" spans="1:2" x14ac:dyDescent="0.2">
      <c r="A63" s="127" t="s">
        <v>139</v>
      </c>
    </row>
  </sheetData>
  <pageMargins left="0.25" right="0.25" top="0.75" bottom="0.75" header="0.3" footer="0.3"/>
  <pageSetup scale="5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T47"/>
  <sheetViews>
    <sheetView zoomScaleNormal="100" workbookViewId="0">
      <pane xSplit="1" topLeftCell="B1" activePane="topRight" state="frozen"/>
      <selection pane="topRight" activeCell="B23" sqref="B23:AT34"/>
    </sheetView>
  </sheetViews>
  <sheetFormatPr defaultColWidth="9" defaultRowHeight="12" x14ac:dyDescent="0.2"/>
  <cols>
    <col min="1" max="1" width="81.5703125" style="4" customWidth="1"/>
    <col min="2" max="16384" width="9" style="4"/>
  </cols>
  <sheetData>
    <row r="1" spans="1:46" ht="11.45" customHeight="1" x14ac:dyDescent="0.2">
      <c r="A1" s="3" t="s">
        <v>7</v>
      </c>
    </row>
    <row r="2" spans="1:46" ht="11.45" customHeight="1" x14ac:dyDescent="0.2">
      <c r="A2" s="29" t="s">
        <v>63</v>
      </c>
    </row>
    <row r="3" spans="1:46" ht="11.45" customHeight="1" x14ac:dyDescent="0.2">
      <c r="A3" s="3"/>
    </row>
    <row r="4" spans="1:46" ht="11.45" customHeight="1" x14ac:dyDescent="0.2">
      <c r="A4" s="49" t="s">
        <v>9</v>
      </c>
      <c r="B4" s="56" t="e">
        <f>'C завтраками| Bed and breakfast'!#REF!</f>
        <v>#REF!</v>
      </c>
      <c r="C4" s="56" t="e">
        <f>'C завтраками| Bed and breakfast'!#REF!</f>
        <v>#REF!</v>
      </c>
      <c r="D4" s="56" t="e">
        <f>'C завтраками| Bed and breakfast'!#REF!</f>
        <v>#REF!</v>
      </c>
      <c r="E4" s="56" t="e">
        <f>'C завтраками| Bed and breakfast'!#REF!</f>
        <v>#REF!</v>
      </c>
      <c r="F4" s="56" t="e">
        <f>'C завтраками| Bed and breakfast'!#REF!</f>
        <v>#REF!</v>
      </c>
      <c r="G4" s="56" t="e">
        <f>'C завтраками| Bed and breakfast'!#REF!</f>
        <v>#REF!</v>
      </c>
      <c r="H4" s="56" t="e">
        <f>'C завтраками| Bed and breakfast'!#REF!</f>
        <v>#REF!</v>
      </c>
      <c r="I4" s="56" t="e">
        <f>'C завтраками| Bed and breakfast'!#REF!</f>
        <v>#REF!</v>
      </c>
      <c r="J4" s="56" t="e">
        <f>'C завтраками| Bed and breakfast'!#REF!</f>
        <v>#REF!</v>
      </c>
      <c r="K4" s="56" t="e">
        <f>'C завтраками| Bed and breakfast'!#REF!</f>
        <v>#REF!</v>
      </c>
      <c r="L4" s="56" t="e">
        <f>'C завтраками| Bed and breakfast'!#REF!</f>
        <v>#REF!</v>
      </c>
      <c r="M4" s="56" t="e">
        <f>'C завтраками| Bed and breakfast'!#REF!</f>
        <v>#REF!</v>
      </c>
      <c r="N4" s="56" t="e">
        <f>'C завтраками| Bed and breakfast'!#REF!</f>
        <v>#REF!</v>
      </c>
      <c r="O4" s="56" t="e">
        <f>'C завтраками| Bed and breakfast'!#REF!</f>
        <v>#REF!</v>
      </c>
      <c r="P4" s="56" t="e">
        <f>'C завтраками| Bed and breakfast'!#REF!</f>
        <v>#REF!</v>
      </c>
      <c r="Q4" s="56" t="e">
        <f>'C завтраками| Bed and breakfast'!#REF!</f>
        <v>#REF!</v>
      </c>
      <c r="R4" s="56" t="e">
        <f>'C завтраками| Bed and breakfast'!#REF!</f>
        <v>#REF!</v>
      </c>
      <c r="S4" s="56" t="e">
        <f>'C завтраками| Bed and breakfast'!#REF!</f>
        <v>#REF!</v>
      </c>
      <c r="T4" s="56" t="e">
        <f>'C завтраками| Bed and breakfast'!#REF!</f>
        <v>#REF!</v>
      </c>
      <c r="U4" s="56" t="e">
        <f>'C завтраками| Bed and breakfast'!#REF!</f>
        <v>#REF!</v>
      </c>
      <c r="V4" s="56" t="e">
        <f>'C завтраками| Bed and breakfast'!#REF!</f>
        <v>#REF!</v>
      </c>
      <c r="W4" s="56" t="e">
        <f>'C завтраками| Bed and breakfast'!#REF!</f>
        <v>#REF!</v>
      </c>
      <c r="X4" s="56" t="e">
        <f>'C завтраками| Bed and breakfast'!#REF!</f>
        <v>#REF!</v>
      </c>
      <c r="Y4" s="56" t="e">
        <f>'C завтраками| Bed and breakfast'!#REF!</f>
        <v>#REF!</v>
      </c>
      <c r="Z4" s="56" t="e">
        <f>'C завтраками| Bed and breakfast'!#REF!</f>
        <v>#REF!</v>
      </c>
      <c r="AA4" s="56" t="e">
        <f>'C завтраками| Bed and breakfast'!#REF!</f>
        <v>#REF!</v>
      </c>
      <c r="AB4" s="56" t="e">
        <f>'C завтраками| Bed and breakfast'!#REF!</f>
        <v>#REF!</v>
      </c>
      <c r="AC4" s="56" t="e">
        <f>'C завтраками| Bed and breakfast'!#REF!</f>
        <v>#REF!</v>
      </c>
      <c r="AD4" s="56" t="e">
        <f>'C завтраками| Bed and breakfast'!#REF!</f>
        <v>#REF!</v>
      </c>
      <c r="AE4" s="56" t="e">
        <f>'C завтраками| Bed and breakfast'!#REF!</f>
        <v>#REF!</v>
      </c>
      <c r="AF4" s="56" t="e">
        <f>'C завтраками| Bed and breakfast'!#REF!</f>
        <v>#REF!</v>
      </c>
      <c r="AG4" s="56" t="e">
        <f>'C завтраками| Bed and breakfast'!#REF!</f>
        <v>#REF!</v>
      </c>
      <c r="AH4" s="56" t="e">
        <f>'C завтраками| Bed and breakfast'!#REF!</f>
        <v>#REF!</v>
      </c>
      <c r="AI4" s="56" t="e">
        <f>'C завтраками| Bed and breakfast'!#REF!</f>
        <v>#REF!</v>
      </c>
      <c r="AJ4" s="56" t="e">
        <f>'C завтраками| Bed and breakfast'!#REF!</f>
        <v>#REF!</v>
      </c>
      <c r="AK4" s="56" t="e">
        <f>'C завтраками| Bed and breakfast'!#REF!</f>
        <v>#REF!</v>
      </c>
      <c r="AL4" s="56" t="e">
        <f>'C завтраками| Bed and breakfast'!#REF!</f>
        <v>#REF!</v>
      </c>
      <c r="AM4" s="56" t="e">
        <f>'C завтраками| Bed and breakfast'!#REF!</f>
        <v>#REF!</v>
      </c>
      <c r="AN4" s="56" t="e">
        <f>'C завтраками| Bed and breakfast'!#REF!</f>
        <v>#REF!</v>
      </c>
      <c r="AO4" s="56" t="e">
        <f>'C завтраками| Bed and breakfast'!#REF!</f>
        <v>#REF!</v>
      </c>
      <c r="AP4" s="56" t="e">
        <f>'C завтраками| Bed and breakfast'!#REF!</f>
        <v>#REF!</v>
      </c>
      <c r="AQ4" s="56" t="e">
        <f>'C завтраками| Bed and breakfast'!#REF!</f>
        <v>#REF!</v>
      </c>
      <c r="AR4" s="56" t="e">
        <f>'C завтраками| Bed and breakfast'!#REF!</f>
        <v>#REF!</v>
      </c>
      <c r="AS4" s="56" t="e">
        <f>'C завтраками| Bed and breakfast'!#REF!</f>
        <v>#REF!</v>
      </c>
      <c r="AT4" s="56" t="e">
        <f>'C завтраками| Bed and breakfast'!#REF!</f>
        <v>#REF!</v>
      </c>
    </row>
    <row r="5" spans="1:46" s="8" customFormat="1" ht="22.35" customHeight="1" x14ac:dyDescent="0.2">
      <c r="A5" s="30" t="s">
        <v>11</v>
      </c>
      <c r="B5" s="56" t="e">
        <f>'C завтраками| Bed and breakfast'!#REF!</f>
        <v>#REF!</v>
      </c>
      <c r="C5" s="56" t="e">
        <f>'C завтраками| Bed and breakfast'!#REF!</f>
        <v>#REF!</v>
      </c>
      <c r="D5" s="56" t="e">
        <f>'C завтраками| Bed and breakfast'!#REF!</f>
        <v>#REF!</v>
      </c>
      <c r="E5" s="56" t="e">
        <f>'C завтраками| Bed and breakfast'!#REF!</f>
        <v>#REF!</v>
      </c>
      <c r="F5" s="56" t="e">
        <f>'C завтраками| Bed and breakfast'!#REF!</f>
        <v>#REF!</v>
      </c>
      <c r="G5" s="56" t="e">
        <f>'C завтраками| Bed and breakfast'!#REF!</f>
        <v>#REF!</v>
      </c>
      <c r="H5" s="56" t="e">
        <f>'C завтраками| Bed and breakfast'!#REF!</f>
        <v>#REF!</v>
      </c>
      <c r="I5" s="56" t="e">
        <f>'C завтраками| Bed and breakfast'!#REF!</f>
        <v>#REF!</v>
      </c>
      <c r="J5" s="56" t="e">
        <f>'C завтраками| Bed and breakfast'!#REF!</f>
        <v>#REF!</v>
      </c>
      <c r="K5" s="56" t="e">
        <f>'C завтраками| Bed and breakfast'!#REF!</f>
        <v>#REF!</v>
      </c>
      <c r="L5" s="56" t="e">
        <f>'C завтраками| Bed and breakfast'!#REF!</f>
        <v>#REF!</v>
      </c>
      <c r="M5" s="56" t="e">
        <f>'C завтраками| Bed and breakfast'!#REF!</f>
        <v>#REF!</v>
      </c>
      <c r="N5" s="56" t="e">
        <f>'C завтраками| Bed and breakfast'!#REF!</f>
        <v>#REF!</v>
      </c>
      <c r="O5" s="56" t="e">
        <f>'C завтраками| Bed and breakfast'!#REF!</f>
        <v>#REF!</v>
      </c>
      <c r="P5" s="56" t="e">
        <f>'C завтраками| Bed and breakfast'!#REF!</f>
        <v>#REF!</v>
      </c>
      <c r="Q5" s="56" t="e">
        <f>'C завтраками| Bed and breakfast'!#REF!</f>
        <v>#REF!</v>
      </c>
      <c r="R5" s="56" t="e">
        <f>'C завтраками| Bed and breakfast'!#REF!</f>
        <v>#REF!</v>
      </c>
      <c r="S5" s="56" t="e">
        <f>'C завтраками| Bed and breakfast'!#REF!</f>
        <v>#REF!</v>
      </c>
      <c r="T5" s="56" t="e">
        <f>'C завтраками| Bed and breakfast'!#REF!</f>
        <v>#REF!</v>
      </c>
      <c r="U5" s="56" t="e">
        <f>'C завтраками| Bed and breakfast'!#REF!</f>
        <v>#REF!</v>
      </c>
      <c r="V5" s="56" t="e">
        <f>'C завтраками| Bed and breakfast'!#REF!</f>
        <v>#REF!</v>
      </c>
      <c r="W5" s="56" t="e">
        <f>'C завтраками| Bed and breakfast'!#REF!</f>
        <v>#REF!</v>
      </c>
      <c r="X5" s="56" t="e">
        <f>'C завтраками| Bed and breakfast'!#REF!</f>
        <v>#REF!</v>
      </c>
      <c r="Y5" s="56" t="e">
        <f>'C завтраками| Bed and breakfast'!#REF!</f>
        <v>#REF!</v>
      </c>
      <c r="Z5" s="56" t="e">
        <f>'C завтраками| Bed and breakfast'!#REF!</f>
        <v>#REF!</v>
      </c>
      <c r="AA5" s="56" t="e">
        <f>'C завтраками| Bed and breakfast'!#REF!</f>
        <v>#REF!</v>
      </c>
      <c r="AB5" s="56" t="e">
        <f>'C завтраками| Bed and breakfast'!#REF!</f>
        <v>#REF!</v>
      </c>
      <c r="AC5" s="56" t="e">
        <f>'C завтраками| Bed and breakfast'!#REF!</f>
        <v>#REF!</v>
      </c>
      <c r="AD5" s="56" t="e">
        <f>'C завтраками| Bed and breakfast'!#REF!</f>
        <v>#REF!</v>
      </c>
      <c r="AE5" s="56" t="e">
        <f>'C завтраками| Bed and breakfast'!#REF!</f>
        <v>#REF!</v>
      </c>
      <c r="AF5" s="56" t="e">
        <f>'C завтраками| Bed and breakfast'!#REF!</f>
        <v>#REF!</v>
      </c>
      <c r="AG5" s="56" t="e">
        <f>'C завтраками| Bed and breakfast'!#REF!</f>
        <v>#REF!</v>
      </c>
      <c r="AH5" s="56" t="e">
        <f>'C завтраками| Bed and breakfast'!#REF!</f>
        <v>#REF!</v>
      </c>
      <c r="AI5" s="56" t="e">
        <f>'C завтраками| Bed and breakfast'!#REF!</f>
        <v>#REF!</v>
      </c>
      <c r="AJ5" s="56" t="e">
        <f>'C завтраками| Bed and breakfast'!#REF!</f>
        <v>#REF!</v>
      </c>
      <c r="AK5" s="56" t="e">
        <f>'C завтраками| Bed and breakfast'!#REF!</f>
        <v>#REF!</v>
      </c>
      <c r="AL5" s="56" t="e">
        <f>'C завтраками| Bed and breakfast'!#REF!</f>
        <v>#REF!</v>
      </c>
      <c r="AM5" s="56" t="e">
        <f>'C завтраками| Bed and breakfast'!#REF!</f>
        <v>#REF!</v>
      </c>
      <c r="AN5" s="56" t="e">
        <f>'C завтраками| Bed and breakfast'!#REF!</f>
        <v>#REF!</v>
      </c>
      <c r="AO5" s="56" t="e">
        <f>'C завтраками| Bed and breakfast'!#REF!</f>
        <v>#REF!</v>
      </c>
      <c r="AP5" s="56" t="e">
        <f>'C завтраками| Bed and breakfast'!#REF!</f>
        <v>#REF!</v>
      </c>
      <c r="AQ5" s="56" t="e">
        <f>'C завтраками| Bed and breakfast'!#REF!</f>
        <v>#REF!</v>
      </c>
      <c r="AR5" s="56" t="e">
        <f>'C завтраками| Bed and breakfast'!#REF!</f>
        <v>#REF!</v>
      </c>
      <c r="AS5" s="56" t="e">
        <f>'C завтраками| Bed and breakfast'!#REF!</f>
        <v>#REF!</v>
      </c>
      <c r="AT5" s="56" t="e">
        <f>'C завтраками| Bed and breakfast'!#REF!</f>
        <v>#REF!</v>
      </c>
    </row>
    <row r="6" spans="1:46" ht="10.7" customHeight="1" x14ac:dyDescent="0.2">
      <c r="A6" s="7" t="s">
        <v>2</v>
      </c>
    </row>
    <row r="7" spans="1:46" ht="10.7" customHeight="1" x14ac:dyDescent="0.2">
      <c r="A7" s="6">
        <v>1</v>
      </c>
      <c r="B7" s="57" t="e">
        <f>'C завтраками| Bed and breakfast'!#REF!*0.9</f>
        <v>#REF!</v>
      </c>
      <c r="C7" s="57" t="e">
        <f>'C завтраками| Bed and breakfast'!#REF!*0.9</f>
        <v>#REF!</v>
      </c>
      <c r="D7" s="57" t="e">
        <f>'C завтраками| Bed and breakfast'!#REF!*0.9</f>
        <v>#REF!</v>
      </c>
      <c r="E7" s="57" t="e">
        <f>'C завтраками| Bed and breakfast'!#REF!*0.9</f>
        <v>#REF!</v>
      </c>
      <c r="F7" s="57" t="e">
        <f>'C завтраками| Bed and breakfast'!#REF!*0.9</f>
        <v>#REF!</v>
      </c>
      <c r="G7" s="57" t="e">
        <f>'C завтраками| Bed and breakfast'!#REF!*0.9</f>
        <v>#REF!</v>
      </c>
      <c r="H7" s="57" t="e">
        <f>'C завтраками| Bed and breakfast'!#REF!*0.9</f>
        <v>#REF!</v>
      </c>
      <c r="I7" s="57" t="e">
        <f>'C завтраками| Bed and breakfast'!#REF!*0.9</f>
        <v>#REF!</v>
      </c>
      <c r="J7" s="57" t="e">
        <f>'C завтраками| Bed and breakfast'!#REF!*0.9</f>
        <v>#REF!</v>
      </c>
      <c r="K7" s="57" t="e">
        <f>'C завтраками| Bed and breakfast'!#REF!*0.9</f>
        <v>#REF!</v>
      </c>
      <c r="L7" s="57" t="e">
        <f>'C завтраками| Bed and breakfast'!#REF!*0.9</f>
        <v>#REF!</v>
      </c>
      <c r="M7" s="57" t="e">
        <f>'C завтраками| Bed and breakfast'!#REF!*0.9</f>
        <v>#REF!</v>
      </c>
      <c r="N7" s="57" t="e">
        <f>'C завтраками| Bed and breakfast'!#REF!*0.9</f>
        <v>#REF!</v>
      </c>
      <c r="O7" s="57" t="e">
        <f>'C завтраками| Bed and breakfast'!#REF!*0.9</f>
        <v>#REF!</v>
      </c>
      <c r="P7" s="57" t="e">
        <f>'C завтраками| Bed and breakfast'!#REF!*0.9</f>
        <v>#REF!</v>
      </c>
      <c r="Q7" s="57" t="e">
        <f>'C завтраками| Bed and breakfast'!#REF!*0.9</f>
        <v>#REF!</v>
      </c>
      <c r="R7" s="57" t="e">
        <f>'C завтраками| Bed and breakfast'!#REF!*0.9</f>
        <v>#REF!</v>
      </c>
      <c r="S7" s="57" t="e">
        <f>'C завтраками| Bed and breakfast'!#REF!*0.9</f>
        <v>#REF!</v>
      </c>
      <c r="T7" s="57" t="e">
        <f>'C завтраками| Bed and breakfast'!#REF!*0.9</f>
        <v>#REF!</v>
      </c>
      <c r="U7" s="57" t="e">
        <f>'C завтраками| Bed and breakfast'!#REF!*0.9</f>
        <v>#REF!</v>
      </c>
      <c r="V7" s="57" t="e">
        <f>'C завтраками| Bed and breakfast'!#REF!*0.9</f>
        <v>#REF!</v>
      </c>
      <c r="W7" s="57" t="e">
        <f>'C завтраками| Bed and breakfast'!#REF!*0.9</f>
        <v>#REF!</v>
      </c>
      <c r="X7" s="57" t="e">
        <f>'C завтраками| Bed and breakfast'!#REF!*0.9</f>
        <v>#REF!</v>
      </c>
      <c r="Y7" s="57" t="e">
        <f>'C завтраками| Bed and breakfast'!#REF!*0.9</f>
        <v>#REF!</v>
      </c>
      <c r="Z7" s="57" t="e">
        <f>'C завтраками| Bed and breakfast'!#REF!*0.9</f>
        <v>#REF!</v>
      </c>
      <c r="AA7" s="57" t="e">
        <f>'C завтраками| Bed and breakfast'!#REF!*0.9</f>
        <v>#REF!</v>
      </c>
      <c r="AB7" s="57" t="e">
        <f>'C завтраками| Bed and breakfast'!#REF!*0.9</f>
        <v>#REF!</v>
      </c>
      <c r="AC7" s="57" t="e">
        <f>'C завтраками| Bed and breakfast'!#REF!*0.9</f>
        <v>#REF!</v>
      </c>
      <c r="AD7" s="57" t="e">
        <f>'C завтраками| Bed and breakfast'!#REF!*0.9</f>
        <v>#REF!</v>
      </c>
      <c r="AE7" s="57" t="e">
        <f>'C завтраками| Bed and breakfast'!#REF!*0.9</f>
        <v>#REF!</v>
      </c>
      <c r="AF7" s="57" t="e">
        <f>'C завтраками| Bed and breakfast'!#REF!*0.9</f>
        <v>#REF!</v>
      </c>
      <c r="AG7" s="57" t="e">
        <f>'C завтраками| Bed and breakfast'!#REF!*0.9</f>
        <v>#REF!</v>
      </c>
      <c r="AH7" s="57" t="e">
        <f>'C завтраками| Bed and breakfast'!#REF!*0.9</f>
        <v>#REF!</v>
      </c>
      <c r="AI7" s="57" t="e">
        <f>'C завтраками| Bed and breakfast'!#REF!*0.9</f>
        <v>#REF!</v>
      </c>
      <c r="AJ7" s="57" t="e">
        <f>'C завтраками| Bed and breakfast'!#REF!*0.9</f>
        <v>#REF!</v>
      </c>
      <c r="AK7" s="57" t="e">
        <f>'C завтраками| Bed and breakfast'!#REF!*0.9</f>
        <v>#REF!</v>
      </c>
      <c r="AL7" s="57" t="e">
        <f>'C завтраками| Bed and breakfast'!#REF!*0.9</f>
        <v>#REF!</v>
      </c>
      <c r="AM7" s="57" t="e">
        <f>'C завтраками| Bed and breakfast'!#REF!*0.9</f>
        <v>#REF!</v>
      </c>
      <c r="AN7" s="57" t="e">
        <f>'C завтраками| Bed and breakfast'!#REF!*0.9</f>
        <v>#REF!</v>
      </c>
      <c r="AO7" s="57" t="e">
        <f>'C завтраками| Bed and breakfast'!#REF!*0.9</f>
        <v>#REF!</v>
      </c>
      <c r="AP7" s="57" t="e">
        <f>'C завтраками| Bed and breakfast'!#REF!*0.9</f>
        <v>#REF!</v>
      </c>
      <c r="AQ7" s="57" t="e">
        <f>'C завтраками| Bed and breakfast'!#REF!*0.9</f>
        <v>#REF!</v>
      </c>
      <c r="AR7" s="57" t="e">
        <f>'C завтраками| Bed and breakfast'!#REF!*0.9</f>
        <v>#REF!</v>
      </c>
      <c r="AS7" s="57" t="e">
        <f>'C завтраками| Bed and breakfast'!#REF!*0.9</f>
        <v>#REF!</v>
      </c>
      <c r="AT7" s="57" t="e">
        <f>'C завтраками| Bed and breakfast'!#REF!*0.9</f>
        <v>#REF!</v>
      </c>
    </row>
    <row r="8" spans="1:46" ht="10.7" customHeight="1" x14ac:dyDescent="0.2">
      <c r="A8" s="6">
        <v>2</v>
      </c>
      <c r="B8" s="57" t="e">
        <f>'C завтраками| Bed and breakfast'!#REF!*0.9</f>
        <v>#REF!</v>
      </c>
      <c r="C8" s="57" t="e">
        <f>'C завтраками| Bed and breakfast'!#REF!*0.9</f>
        <v>#REF!</v>
      </c>
      <c r="D8" s="57" t="e">
        <f>'C завтраками| Bed and breakfast'!#REF!*0.9</f>
        <v>#REF!</v>
      </c>
      <c r="E8" s="57" t="e">
        <f>'C завтраками| Bed and breakfast'!#REF!*0.9</f>
        <v>#REF!</v>
      </c>
      <c r="F8" s="57" t="e">
        <f>'C завтраками| Bed and breakfast'!#REF!*0.9</f>
        <v>#REF!</v>
      </c>
      <c r="G8" s="57" t="e">
        <f>'C завтраками| Bed and breakfast'!#REF!*0.9</f>
        <v>#REF!</v>
      </c>
      <c r="H8" s="57" t="e">
        <f>'C завтраками| Bed and breakfast'!#REF!*0.9</f>
        <v>#REF!</v>
      </c>
      <c r="I8" s="57" t="e">
        <f>'C завтраками| Bed and breakfast'!#REF!*0.9</f>
        <v>#REF!</v>
      </c>
      <c r="J8" s="57" t="e">
        <f>'C завтраками| Bed and breakfast'!#REF!*0.9</f>
        <v>#REF!</v>
      </c>
      <c r="K8" s="57" t="e">
        <f>'C завтраками| Bed and breakfast'!#REF!*0.9</f>
        <v>#REF!</v>
      </c>
      <c r="L8" s="57" t="e">
        <f>'C завтраками| Bed and breakfast'!#REF!*0.9</f>
        <v>#REF!</v>
      </c>
      <c r="M8" s="57" t="e">
        <f>'C завтраками| Bed and breakfast'!#REF!*0.9</f>
        <v>#REF!</v>
      </c>
      <c r="N8" s="57" t="e">
        <f>'C завтраками| Bed and breakfast'!#REF!*0.9</f>
        <v>#REF!</v>
      </c>
      <c r="O8" s="57" t="e">
        <f>'C завтраками| Bed and breakfast'!#REF!*0.9</f>
        <v>#REF!</v>
      </c>
      <c r="P8" s="57" t="e">
        <f>'C завтраками| Bed and breakfast'!#REF!*0.9</f>
        <v>#REF!</v>
      </c>
      <c r="Q8" s="57" t="e">
        <f>'C завтраками| Bed and breakfast'!#REF!*0.9</f>
        <v>#REF!</v>
      </c>
      <c r="R8" s="57" t="e">
        <f>'C завтраками| Bed and breakfast'!#REF!*0.9</f>
        <v>#REF!</v>
      </c>
      <c r="S8" s="57" t="e">
        <f>'C завтраками| Bed and breakfast'!#REF!*0.9</f>
        <v>#REF!</v>
      </c>
      <c r="T8" s="57" t="e">
        <f>'C завтраками| Bed and breakfast'!#REF!*0.9</f>
        <v>#REF!</v>
      </c>
      <c r="U8" s="57" t="e">
        <f>'C завтраками| Bed and breakfast'!#REF!*0.9</f>
        <v>#REF!</v>
      </c>
      <c r="V8" s="57" t="e">
        <f>'C завтраками| Bed and breakfast'!#REF!*0.9</f>
        <v>#REF!</v>
      </c>
      <c r="W8" s="57" t="e">
        <f>'C завтраками| Bed and breakfast'!#REF!*0.9</f>
        <v>#REF!</v>
      </c>
      <c r="X8" s="57" t="e">
        <f>'C завтраками| Bed and breakfast'!#REF!*0.9</f>
        <v>#REF!</v>
      </c>
      <c r="Y8" s="57" t="e">
        <f>'C завтраками| Bed and breakfast'!#REF!*0.9</f>
        <v>#REF!</v>
      </c>
      <c r="Z8" s="57" t="e">
        <f>'C завтраками| Bed and breakfast'!#REF!*0.9</f>
        <v>#REF!</v>
      </c>
      <c r="AA8" s="57" t="e">
        <f>'C завтраками| Bed and breakfast'!#REF!*0.9</f>
        <v>#REF!</v>
      </c>
      <c r="AB8" s="57" t="e">
        <f>'C завтраками| Bed and breakfast'!#REF!*0.9</f>
        <v>#REF!</v>
      </c>
      <c r="AC8" s="57" t="e">
        <f>'C завтраками| Bed and breakfast'!#REF!*0.9</f>
        <v>#REF!</v>
      </c>
      <c r="AD8" s="57" t="e">
        <f>'C завтраками| Bed and breakfast'!#REF!*0.9</f>
        <v>#REF!</v>
      </c>
      <c r="AE8" s="57" t="e">
        <f>'C завтраками| Bed and breakfast'!#REF!*0.9</f>
        <v>#REF!</v>
      </c>
      <c r="AF8" s="57" t="e">
        <f>'C завтраками| Bed and breakfast'!#REF!*0.9</f>
        <v>#REF!</v>
      </c>
      <c r="AG8" s="57" t="e">
        <f>'C завтраками| Bed and breakfast'!#REF!*0.9</f>
        <v>#REF!</v>
      </c>
      <c r="AH8" s="57" t="e">
        <f>'C завтраками| Bed and breakfast'!#REF!*0.9</f>
        <v>#REF!</v>
      </c>
      <c r="AI8" s="57" t="e">
        <f>'C завтраками| Bed and breakfast'!#REF!*0.9</f>
        <v>#REF!</v>
      </c>
      <c r="AJ8" s="57" t="e">
        <f>'C завтраками| Bed and breakfast'!#REF!*0.9</f>
        <v>#REF!</v>
      </c>
      <c r="AK8" s="57" t="e">
        <f>'C завтраками| Bed and breakfast'!#REF!*0.9</f>
        <v>#REF!</v>
      </c>
      <c r="AL8" s="57" t="e">
        <f>'C завтраками| Bed and breakfast'!#REF!*0.9</f>
        <v>#REF!</v>
      </c>
      <c r="AM8" s="57" t="e">
        <f>'C завтраками| Bed and breakfast'!#REF!*0.9</f>
        <v>#REF!</v>
      </c>
      <c r="AN8" s="57" t="e">
        <f>'C завтраками| Bed and breakfast'!#REF!*0.9</f>
        <v>#REF!</v>
      </c>
      <c r="AO8" s="57" t="e">
        <f>'C завтраками| Bed and breakfast'!#REF!*0.9</f>
        <v>#REF!</v>
      </c>
      <c r="AP8" s="57" t="e">
        <f>'C завтраками| Bed and breakfast'!#REF!*0.9</f>
        <v>#REF!</v>
      </c>
      <c r="AQ8" s="57" t="e">
        <f>'C завтраками| Bed and breakfast'!#REF!*0.9</f>
        <v>#REF!</v>
      </c>
      <c r="AR8" s="57" t="e">
        <f>'C завтраками| Bed and breakfast'!#REF!*0.9</f>
        <v>#REF!</v>
      </c>
      <c r="AS8" s="57" t="e">
        <f>'C завтраками| Bed and breakfast'!#REF!*0.9</f>
        <v>#REF!</v>
      </c>
      <c r="AT8" s="57" t="e">
        <f>'C завтраками| Bed and breakfast'!#REF!*0.9</f>
        <v>#REF!</v>
      </c>
    </row>
    <row r="9" spans="1:46" ht="10.7" customHeight="1" x14ac:dyDescent="0.2">
      <c r="A9" s="7" t="s">
        <v>3</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row>
    <row r="10" spans="1:46" s="5" customFormat="1" ht="10.7" customHeight="1" x14ac:dyDescent="0.2">
      <c r="A10" s="6">
        <v>1</v>
      </c>
      <c r="B10" s="57" t="e">
        <f>'C завтраками| Bed and breakfast'!#REF!*0.9</f>
        <v>#REF!</v>
      </c>
      <c r="C10" s="57" t="e">
        <f>'C завтраками| Bed and breakfast'!#REF!*0.9</f>
        <v>#REF!</v>
      </c>
      <c r="D10" s="57" t="e">
        <f>'C завтраками| Bed and breakfast'!#REF!*0.9</f>
        <v>#REF!</v>
      </c>
      <c r="E10" s="57" t="e">
        <f>'C завтраками| Bed and breakfast'!#REF!*0.9</f>
        <v>#REF!</v>
      </c>
      <c r="F10" s="57" t="e">
        <f>'C завтраками| Bed and breakfast'!#REF!*0.9</f>
        <v>#REF!</v>
      </c>
      <c r="G10" s="57" t="e">
        <f>'C завтраками| Bed and breakfast'!#REF!*0.9</f>
        <v>#REF!</v>
      </c>
      <c r="H10" s="57" t="e">
        <f>'C завтраками| Bed and breakfast'!#REF!*0.9</f>
        <v>#REF!</v>
      </c>
      <c r="I10" s="57" t="e">
        <f>'C завтраками| Bed and breakfast'!#REF!*0.9</f>
        <v>#REF!</v>
      </c>
      <c r="J10" s="57" t="e">
        <f>'C завтраками| Bed and breakfast'!#REF!*0.9</f>
        <v>#REF!</v>
      </c>
      <c r="K10" s="57" t="e">
        <f>'C завтраками| Bed and breakfast'!#REF!*0.9</f>
        <v>#REF!</v>
      </c>
      <c r="L10" s="57" t="e">
        <f>'C завтраками| Bed and breakfast'!#REF!*0.9</f>
        <v>#REF!</v>
      </c>
      <c r="M10" s="57" t="e">
        <f>'C завтраками| Bed and breakfast'!#REF!*0.9</f>
        <v>#REF!</v>
      </c>
      <c r="N10" s="57" t="e">
        <f>'C завтраками| Bed and breakfast'!#REF!*0.9</f>
        <v>#REF!</v>
      </c>
      <c r="O10" s="57" t="e">
        <f>'C завтраками| Bed and breakfast'!#REF!*0.9</f>
        <v>#REF!</v>
      </c>
      <c r="P10" s="57" t="e">
        <f>'C завтраками| Bed and breakfast'!#REF!*0.9</f>
        <v>#REF!</v>
      </c>
      <c r="Q10" s="57" t="e">
        <f>'C завтраками| Bed and breakfast'!#REF!*0.9</f>
        <v>#REF!</v>
      </c>
      <c r="R10" s="57" t="e">
        <f>'C завтраками| Bed and breakfast'!#REF!*0.9</f>
        <v>#REF!</v>
      </c>
      <c r="S10" s="57" t="e">
        <f>'C завтраками| Bed and breakfast'!#REF!*0.9</f>
        <v>#REF!</v>
      </c>
      <c r="T10" s="57" t="e">
        <f>'C завтраками| Bed and breakfast'!#REF!*0.9</f>
        <v>#REF!</v>
      </c>
      <c r="U10" s="57" t="e">
        <f>'C завтраками| Bed and breakfast'!#REF!*0.9</f>
        <v>#REF!</v>
      </c>
      <c r="V10" s="57" t="e">
        <f>'C завтраками| Bed and breakfast'!#REF!*0.9</f>
        <v>#REF!</v>
      </c>
      <c r="W10" s="57" t="e">
        <f>'C завтраками| Bed and breakfast'!#REF!*0.9</f>
        <v>#REF!</v>
      </c>
      <c r="X10" s="57" t="e">
        <f>'C завтраками| Bed and breakfast'!#REF!*0.9</f>
        <v>#REF!</v>
      </c>
      <c r="Y10" s="57" t="e">
        <f>'C завтраками| Bed and breakfast'!#REF!*0.9</f>
        <v>#REF!</v>
      </c>
      <c r="Z10" s="57" t="e">
        <f>'C завтраками| Bed and breakfast'!#REF!*0.9</f>
        <v>#REF!</v>
      </c>
      <c r="AA10" s="57" t="e">
        <f>'C завтраками| Bed and breakfast'!#REF!*0.9</f>
        <v>#REF!</v>
      </c>
      <c r="AB10" s="57" t="e">
        <f>'C завтраками| Bed and breakfast'!#REF!*0.9</f>
        <v>#REF!</v>
      </c>
      <c r="AC10" s="57" t="e">
        <f>'C завтраками| Bed and breakfast'!#REF!*0.9</f>
        <v>#REF!</v>
      </c>
      <c r="AD10" s="57" t="e">
        <f>'C завтраками| Bed and breakfast'!#REF!*0.9</f>
        <v>#REF!</v>
      </c>
      <c r="AE10" s="57" t="e">
        <f>'C завтраками| Bed and breakfast'!#REF!*0.9</f>
        <v>#REF!</v>
      </c>
      <c r="AF10" s="57" t="e">
        <f>'C завтраками| Bed and breakfast'!#REF!*0.9</f>
        <v>#REF!</v>
      </c>
      <c r="AG10" s="57" t="e">
        <f>'C завтраками| Bed and breakfast'!#REF!*0.9</f>
        <v>#REF!</v>
      </c>
      <c r="AH10" s="57" t="e">
        <f>'C завтраками| Bed and breakfast'!#REF!*0.9</f>
        <v>#REF!</v>
      </c>
      <c r="AI10" s="57" t="e">
        <f>'C завтраками| Bed and breakfast'!#REF!*0.9</f>
        <v>#REF!</v>
      </c>
      <c r="AJ10" s="57" t="e">
        <f>'C завтраками| Bed and breakfast'!#REF!*0.9</f>
        <v>#REF!</v>
      </c>
      <c r="AK10" s="57" t="e">
        <f>'C завтраками| Bed and breakfast'!#REF!*0.9</f>
        <v>#REF!</v>
      </c>
      <c r="AL10" s="57" t="e">
        <f>'C завтраками| Bed and breakfast'!#REF!*0.9</f>
        <v>#REF!</v>
      </c>
      <c r="AM10" s="57" t="e">
        <f>'C завтраками| Bed and breakfast'!#REF!*0.9</f>
        <v>#REF!</v>
      </c>
      <c r="AN10" s="57" t="e">
        <f>'C завтраками| Bed and breakfast'!#REF!*0.9</f>
        <v>#REF!</v>
      </c>
      <c r="AO10" s="57" t="e">
        <f>'C завтраками| Bed and breakfast'!#REF!*0.9</f>
        <v>#REF!</v>
      </c>
      <c r="AP10" s="57" t="e">
        <f>'C завтраками| Bed and breakfast'!#REF!*0.9</f>
        <v>#REF!</v>
      </c>
      <c r="AQ10" s="57" t="e">
        <f>'C завтраками| Bed and breakfast'!#REF!*0.9</f>
        <v>#REF!</v>
      </c>
      <c r="AR10" s="57" t="e">
        <f>'C завтраками| Bed and breakfast'!#REF!*0.9</f>
        <v>#REF!</v>
      </c>
      <c r="AS10" s="57" t="e">
        <f>'C завтраками| Bed and breakfast'!#REF!*0.9</f>
        <v>#REF!</v>
      </c>
      <c r="AT10" s="57" t="e">
        <f>'C завтраками| Bed and breakfast'!#REF!*0.9</f>
        <v>#REF!</v>
      </c>
    </row>
    <row r="11" spans="1:46" ht="10.7" customHeight="1" x14ac:dyDescent="0.2">
      <c r="A11" s="6">
        <v>2</v>
      </c>
      <c r="B11" s="57" t="e">
        <f>'C завтраками| Bed and breakfast'!#REF!*0.9</f>
        <v>#REF!</v>
      </c>
      <c r="C11" s="57" t="e">
        <f>'C завтраками| Bed and breakfast'!#REF!*0.9</f>
        <v>#REF!</v>
      </c>
      <c r="D11" s="57" t="e">
        <f>'C завтраками| Bed and breakfast'!#REF!*0.9</f>
        <v>#REF!</v>
      </c>
      <c r="E11" s="57" t="e">
        <f>'C завтраками| Bed and breakfast'!#REF!*0.9</f>
        <v>#REF!</v>
      </c>
      <c r="F11" s="57" t="e">
        <f>'C завтраками| Bed and breakfast'!#REF!*0.9</f>
        <v>#REF!</v>
      </c>
      <c r="G11" s="57" t="e">
        <f>'C завтраками| Bed and breakfast'!#REF!*0.9</f>
        <v>#REF!</v>
      </c>
      <c r="H11" s="57" t="e">
        <f>'C завтраками| Bed and breakfast'!#REF!*0.9</f>
        <v>#REF!</v>
      </c>
      <c r="I11" s="57" t="e">
        <f>'C завтраками| Bed and breakfast'!#REF!*0.9</f>
        <v>#REF!</v>
      </c>
      <c r="J11" s="57" t="e">
        <f>'C завтраками| Bed and breakfast'!#REF!*0.9</f>
        <v>#REF!</v>
      </c>
      <c r="K11" s="57" t="e">
        <f>'C завтраками| Bed and breakfast'!#REF!*0.9</f>
        <v>#REF!</v>
      </c>
      <c r="L11" s="57" t="e">
        <f>'C завтраками| Bed and breakfast'!#REF!*0.9</f>
        <v>#REF!</v>
      </c>
      <c r="M11" s="57" t="e">
        <f>'C завтраками| Bed and breakfast'!#REF!*0.9</f>
        <v>#REF!</v>
      </c>
      <c r="N11" s="57" t="e">
        <f>'C завтраками| Bed and breakfast'!#REF!*0.9</f>
        <v>#REF!</v>
      </c>
      <c r="O11" s="57" t="e">
        <f>'C завтраками| Bed and breakfast'!#REF!*0.9</f>
        <v>#REF!</v>
      </c>
      <c r="P11" s="57" t="e">
        <f>'C завтраками| Bed and breakfast'!#REF!*0.9</f>
        <v>#REF!</v>
      </c>
      <c r="Q11" s="57" t="e">
        <f>'C завтраками| Bed and breakfast'!#REF!*0.9</f>
        <v>#REF!</v>
      </c>
      <c r="R11" s="57" t="e">
        <f>'C завтраками| Bed and breakfast'!#REF!*0.9</f>
        <v>#REF!</v>
      </c>
      <c r="S11" s="57" t="e">
        <f>'C завтраками| Bed and breakfast'!#REF!*0.9</f>
        <v>#REF!</v>
      </c>
      <c r="T11" s="57" t="e">
        <f>'C завтраками| Bed and breakfast'!#REF!*0.9</f>
        <v>#REF!</v>
      </c>
      <c r="U11" s="57" t="e">
        <f>'C завтраками| Bed and breakfast'!#REF!*0.9</f>
        <v>#REF!</v>
      </c>
      <c r="V11" s="57" t="e">
        <f>'C завтраками| Bed and breakfast'!#REF!*0.9</f>
        <v>#REF!</v>
      </c>
      <c r="W11" s="57" t="e">
        <f>'C завтраками| Bed and breakfast'!#REF!*0.9</f>
        <v>#REF!</v>
      </c>
      <c r="X11" s="57" t="e">
        <f>'C завтраками| Bed and breakfast'!#REF!*0.9</f>
        <v>#REF!</v>
      </c>
      <c r="Y11" s="57" t="e">
        <f>'C завтраками| Bed and breakfast'!#REF!*0.9</f>
        <v>#REF!</v>
      </c>
      <c r="Z11" s="57" t="e">
        <f>'C завтраками| Bed and breakfast'!#REF!*0.9</f>
        <v>#REF!</v>
      </c>
      <c r="AA11" s="57" t="e">
        <f>'C завтраками| Bed and breakfast'!#REF!*0.9</f>
        <v>#REF!</v>
      </c>
      <c r="AB11" s="57" t="e">
        <f>'C завтраками| Bed and breakfast'!#REF!*0.9</f>
        <v>#REF!</v>
      </c>
      <c r="AC11" s="57" t="e">
        <f>'C завтраками| Bed and breakfast'!#REF!*0.9</f>
        <v>#REF!</v>
      </c>
      <c r="AD11" s="57" t="e">
        <f>'C завтраками| Bed and breakfast'!#REF!*0.9</f>
        <v>#REF!</v>
      </c>
      <c r="AE11" s="57" t="e">
        <f>'C завтраками| Bed and breakfast'!#REF!*0.9</f>
        <v>#REF!</v>
      </c>
      <c r="AF11" s="57" t="e">
        <f>'C завтраками| Bed and breakfast'!#REF!*0.9</f>
        <v>#REF!</v>
      </c>
      <c r="AG11" s="57" t="e">
        <f>'C завтраками| Bed and breakfast'!#REF!*0.9</f>
        <v>#REF!</v>
      </c>
      <c r="AH11" s="57" t="e">
        <f>'C завтраками| Bed and breakfast'!#REF!*0.9</f>
        <v>#REF!</v>
      </c>
      <c r="AI11" s="57" t="e">
        <f>'C завтраками| Bed and breakfast'!#REF!*0.9</f>
        <v>#REF!</v>
      </c>
      <c r="AJ11" s="57" t="e">
        <f>'C завтраками| Bed and breakfast'!#REF!*0.9</f>
        <v>#REF!</v>
      </c>
      <c r="AK11" s="57" t="e">
        <f>'C завтраками| Bed and breakfast'!#REF!*0.9</f>
        <v>#REF!</v>
      </c>
      <c r="AL11" s="57" t="e">
        <f>'C завтраками| Bed and breakfast'!#REF!*0.9</f>
        <v>#REF!</v>
      </c>
      <c r="AM11" s="57" t="e">
        <f>'C завтраками| Bed and breakfast'!#REF!*0.9</f>
        <v>#REF!</v>
      </c>
      <c r="AN11" s="57" t="e">
        <f>'C завтраками| Bed and breakfast'!#REF!*0.9</f>
        <v>#REF!</v>
      </c>
      <c r="AO11" s="57" t="e">
        <f>'C завтраками| Bed and breakfast'!#REF!*0.9</f>
        <v>#REF!</v>
      </c>
      <c r="AP11" s="57" t="e">
        <f>'C завтраками| Bed and breakfast'!#REF!*0.9</f>
        <v>#REF!</v>
      </c>
      <c r="AQ11" s="57" t="e">
        <f>'C завтраками| Bed and breakfast'!#REF!*0.9</f>
        <v>#REF!</v>
      </c>
      <c r="AR11" s="57" t="e">
        <f>'C завтраками| Bed and breakfast'!#REF!*0.9</f>
        <v>#REF!</v>
      </c>
      <c r="AS11" s="57" t="e">
        <f>'C завтраками| Bed and breakfast'!#REF!*0.9</f>
        <v>#REF!</v>
      </c>
      <c r="AT11" s="57" t="e">
        <f>'C завтраками| Bed and breakfast'!#REF!*0.9</f>
        <v>#REF!</v>
      </c>
    </row>
    <row r="12" spans="1:46" ht="10.7" customHeight="1" x14ac:dyDescent="0.2">
      <c r="A12" s="7" t="s">
        <v>4</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row>
    <row r="13" spans="1:46" ht="10.7" customHeight="1" x14ac:dyDescent="0.2">
      <c r="A13" s="6">
        <v>1</v>
      </c>
      <c r="B13" s="57" t="e">
        <f>'C завтраками| Bed and breakfast'!#REF!*0.9</f>
        <v>#REF!</v>
      </c>
      <c r="C13" s="57" t="e">
        <f>'C завтраками| Bed and breakfast'!#REF!*0.9</f>
        <v>#REF!</v>
      </c>
      <c r="D13" s="57" t="e">
        <f>'C завтраками| Bed and breakfast'!#REF!*0.9</f>
        <v>#REF!</v>
      </c>
      <c r="E13" s="57" t="e">
        <f>'C завтраками| Bed and breakfast'!#REF!*0.9</f>
        <v>#REF!</v>
      </c>
      <c r="F13" s="57" t="e">
        <f>'C завтраками| Bed and breakfast'!#REF!*0.9</f>
        <v>#REF!</v>
      </c>
      <c r="G13" s="57" t="e">
        <f>'C завтраками| Bed and breakfast'!#REF!*0.9</f>
        <v>#REF!</v>
      </c>
      <c r="H13" s="57" t="e">
        <f>'C завтраками| Bed and breakfast'!#REF!*0.9</f>
        <v>#REF!</v>
      </c>
      <c r="I13" s="57" t="e">
        <f>'C завтраками| Bed and breakfast'!#REF!*0.9</f>
        <v>#REF!</v>
      </c>
      <c r="J13" s="57" t="e">
        <f>'C завтраками| Bed and breakfast'!#REF!*0.9</f>
        <v>#REF!</v>
      </c>
      <c r="K13" s="57" t="e">
        <f>'C завтраками| Bed and breakfast'!#REF!*0.9</f>
        <v>#REF!</v>
      </c>
      <c r="L13" s="57" t="e">
        <f>'C завтраками| Bed and breakfast'!#REF!*0.9</f>
        <v>#REF!</v>
      </c>
      <c r="M13" s="57" t="e">
        <f>'C завтраками| Bed and breakfast'!#REF!*0.9</f>
        <v>#REF!</v>
      </c>
      <c r="N13" s="57" t="e">
        <f>'C завтраками| Bed and breakfast'!#REF!*0.9</f>
        <v>#REF!</v>
      </c>
      <c r="O13" s="57" t="e">
        <f>'C завтраками| Bed and breakfast'!#REF!*0.9</f>
        <v>#REF!</v>
      </c>
      <c r="P13" s="57" t="e">
        <f>'C завтраками| Bed and breakfast'!#REF!*0.9</f>
        <v>#REF!</v>
      </c>
      <c r="Q13" s="57" t="e">
        <f>'C завтраками| Bed and breakfast'!#REF!*0.9</f>
        <v>#REF!</v>
      </c>
      <c r="R13" s="57" t="e">
        <f>'C завтраками| Bed and breakfast'!#REF!*0.9</f>
        <v>#REF!</v>
      </c>
      <c r="S13" s="57" t="e">
        <f>'C завтраками| Bed and breakfast'!#REF!*0.9</f>
        <v>#REF!</v>
      </c>
      <c r="T13" s="57" t="e">
        <f>'C завтраками| Bed and breakfast'!#REF!*0.9</f>
        <v>#REF!</v>
      </c>
      <c r="U13" s="57" t="e">
        <f>'C завтраками| Bed and breakfast'!#REF!*0.9</f>
        <v>#REF!</v>
      </c>
      <c r="V13" s="57" t="e">
        <f>'C завтраками| Bed and breakfast'!#REF!*0.9</f>
        <v>#REF!</v>
      </c>
      <c r="W13" s="57" t="e">
        <f>'C завтраками| Bed and breakfast'!#REF!*0.9</f>
        <v>#REF!</v>
      </c>
      <c r="X13" s="57" t="e">
        <f>'C завтраками| Bed and breakfast'!#REF!*0.9</f>
        <v>#REF!</v>
      </c>
      <c r="Y13" s="57" t="e">
        <f>'C завтраками| Bed and breakfast'!#REF!*0.9</f>
        <v>#REF!</v>
      </c>
      <c r="Z13" s="57" t="e">
        <f>'C завтраками| Bed and breakfast'!#REF!*0.9</f>
        <v>#REF!</v>
      </c>
      <c r="AA13" s="57" t="e">
        <f>'C завтраками| Bed and breakfast'!#REF!*0.9</f>
        <v>#REF!</v>
      </c>
      <c r="AB13" s="57" t="e">
        <f>'C завтраками| Bed and breakfast'!#REF!*0.9</f>
        <v>#REF!</v>
      </c>
      <c r="AC13" s="57" t="e">
        <f>'C завтраками| Bed and breakfast'!#REF!*0.9</f>
        <v>#REF!</v>
      </c>
      <c r="AD13" s="57" t="e">
        <f>'C завтраками| Bed and breakfast'!#REF!*0.9</f>
        <v>#REF!</v>
      </c>
      <c r="AE13" s="57" t="e">
        <f>'C завтраками| Bed and breakfast'!#REF!*0.9</f>
        <v>#REF!</v>
      </c>
      <c r="AF13" s="57" t="e">
        <f>'C завтраками| Bed and breakfast'!#REF!*0.9</f>
        <v>#REF!</v>
      </c>
      <c r="AG13" s="57" t="e">
        <f>'C завтраками| Bed and breakfast'!#REF!*0.9</f>
        <v>#REF!</v>
      </c>
      <c r="AH13" s="57" t="e">
        <f>'C завтраками| Bed and breakfast'!#REF!*0.9</f>
        <v>#REF!</v>
      </c>
      <c r="AI13" s="57" t="e">
        <f>'C завтраками| Bed and breakfast'!#REF!*0.9</f>
        <v>#REF!</v>
      </c>
      <c r="AJ13" s="57" t="e">
        <f>'C завтраками| Bed and breakfast'!#REF!*0.9</f>
        <v>#REF!</v>
      </c>
      <c r="AK13" s="57" t="e">
        <f>'C завтраками| Bed and breakfast'!#REF!*0.9</f>
        <v>#REF!</v>
      </c>
      <c r="AL13" s="57" t="e">
        <f>'C завтраками| Bed and breakfast'!#REF!*0.9</f>
        <v>#REF!</v>
      </c>
      <c r="AM13" s="57" t="e">
        <f>'C завтраками| Bed and breakfast'!#REF!*0.9</f>
        <v>#REF!</v>
      </c>
      <c r="AN13" s="57" t="e">
        <f>'C завтраками| Bed and breakfast'!#REF!*0.9</f>
        <v>#REF!</v>
      </c>
      <c r="AO13" s="57" t="e">
        <f>'C завтраками| Bed and breakfast'!#REF!*0.9</f>
        <v>#REF!</v>
      </c>
      <c r="AP13" s="57" t="e">
        <f>'C завтраками| Bed and breakfast'!#REF!*0.9</f>
        <v>#REF!</v>
      </c>
      <c r="AQ13" s="57" t="e">
        <f>'C завтраками| Bed and breakfast'!#REF!*0.9</f>
        <v>#REF!</v>
      </c>
      <c r="AR13" s="57" t="e">
        <f>'C завтраками| Bed and breakfast'!#REF!*0.9</f>
        <v>#REF!</v>
      </c>
      <c r="AS13" s="57" t="e">
        <f>'C завтраками| Bed and breakfast'!#REF!*0.9</f>
        <v>#REF!</v>
      </c>
      <c r="AT13" s="57" t="e">
        <f>'C завтраками| Bed and breakfast'!#REF!*0.9</f>
        <v>#REF!</v>
      </c>
    </row>
    <row r="14" spans="1:46" ht="10.7" customHeight="1" x14ac:dyDescent="0.2">
      <c r="A14" s="6">
        <v>2</v>
      </c>
      <c r="B14" s="57" t="e">
        <f>'C завтраками| Bed and breakfast'!#REF!*0.9</f>
        <v>#REF!</v>
      </c>
      <c r="C14" s="57" t="e">
        <f>'C завтраками| Bed and breakfast'!#REF!*0.9</f>
        <v>#REF!</v>
      </c>
      <c r="D14" s="57" t="e">
        <f>'C завтраками| Bed and breakfast'!#REF!*0.9</f>
        <v>#REF!</v>
      </c>
      <c r="E14" s="57" t="e">
        <f>'C завтраками| Bed and breakfast'!#REF!*0.9</f>
        <v>#REF!</v>
      </c>
      <c r="F14" s="57" t="e">
        <f>'C завтраками| Bed and breakfast'!#REF!*0.9</f>
        <v>#REF!</v>
      </c>
      <c r="G14" s="57" t="e">
        <f>'C завтраками| Bed and breakfast'!#REF!*0.9</f>
        <v>#REF!</v>
      </c>
      <c r="H14" s="57" t="e">
        <f>'C завтраками| Bed and breakfast'!#REF!*0.9</f>
        <v>#REF!</v>
      </c>
      <c r="I14" s="57" t="e">
        <f>'C завтраками| Bed and breakfast'!#REF!*0.9</f>
        <v>#REF!</v>
      </c>
      <c r="J14" s="57" t="e">
        <f>'C завтраками| Bed and breakfast'!#REF!*0.9</f>
        <v>#REF!</v>
      </c>
      <c r="K14" s="57" t="e">
        <f>'C завтраками| Bed and breakfast'!#REF!*0.9</f>
        <v>#REF!</v>
      </c>
      <c r="L14" s="57" t="e">
        <f>'C завтраками| Bed and breakfast'!#REF!*0.9</f>
        <v>#REF!</v>
      </c>
      <c r="M14" s="57" t="e">
        <f>'C завтраками| Bed and breakfast'!#REF!*0.9</f>
        <v>#REF!</v>
      </c>
      <c r="N14" s="57" t="e">
        <f>'C завтраками| Bed and breakfast'!#REF!*0.9</f>
        <v>#REF!</v>
      </c>
      <c r="O14" s="57" t="e">
        <f>'C завтраками| Bed and breakfast'!#REF!*0.9</f>
        <v>#REF!</v>
      </c>
      <c r="P14" s="57" t="e">
        <f>'C завтраками| Bed and breakfast'!#REF!*0.9</f>
        <v>#REF!</v>
      </c>
      <c r="Q14" s="57" t="e">
        <f>'C завтраками| Bed and breakfast'!#REF!*0.9</f>
        <v>#REF!</v>
      </c>
      <c r="R14" s="57" t="e">
        <f>'C завтраками| Bed and breakfast'!#REF!*0.9</f>
        <v>#REF!</v>
      </c>
      <c r="S14" s="57" t="e">
        <f>'C завтраками| Bed and breakfast'!#REF!*0.9</f>
        <v>#REF!</v>
      </c>
      <c r="T14" s="57" t="e">
        <f>'C завтраками| Bed and breakfast'!#REF!*0.9</f>
        <v>#REF!</v>
      </c>
      <c r="U14" s="57" t="e">
        <f>'C завтраками| Bed and breakfast'!#REF!*0.9</f>
        <v>#REF!</v>
      </c>
      <c r="V14" s="57" t="e">
        <f>'C завтраками| Bed and breakfast'!#REF!*0.9</f>
        <v>#REF!</v>
      </c>
      <c r="W14" s="57" t="e">
        <f>'C завтраками| Bed and breakfast'!#REF!*0.9</f>
        <v>#REF!</v>
      </c>
      <c r="X14" s="57" t="e">
        <f>'C завтраками| Bed and breakfast'!#REF!*0.9</f>
        <v>#REF!</v>
      </c>
      <c r="Y14" s="57" t="e">
        <f>'C завтраками| Bed and breakfast'!#REF!*0.9</f>
        <v>#REF!</v>
      </c>
      <c r="Z14" s="57" t="e">
        <f>'C завтраками| Bed and breakfast'!#REF!*0.9</f>
        <v>#REF!</v>
      </c>
      <c r="AA14" s="57" t="e">
        <f>'C завтраками| Bed and breakfast'!#REF!*0.9</f>
        <v>#REF!</v>
      </c>
      <c r="AB14" s="57" t="e">
        <f>'C завтраками| Bed and breakfast'!#REF!*0.9</f>
        <v>#REF!</v>
      </c>
      <c r="AC14" s="57" t="e">
        <f>'C завтраками| Bed and breakfast'!#REF!*0.9</f>
        <v>#REF!</v>
      </c>
      <c r="AD14" s="57" t="e">
        <f>'C завтраками| Bed and breakfast'!#REF!*0.9</f>
        <v>#REF!</v>
      </c>
      <c r="AE14" s="57" t="e">
        <f>'C завтраками| Bed and breakfast'!#REF!*0.9</f>
        <v>#REF!</v>
      </c>
      <c r="AF14" s="57" t="e">
        <f>'C завтраками| Bed and breakfast'!#REF!*0.9</f>
        <v>#REF!</v>
      </c>
      <c r="AG14" s="57" t="e">
        <f>'C завтраками| Bed and breakfast'!#REF!*0.9</f>
        <v>#REF!</v>
      </c>
      <c r="AH14" s="57" t="e">
        <f>'C завтраками| Bed and breakfast'!#REF!*0.9</f>
        <v>#REF!</v>
      </c>
      <c r="AI14" s="57" t="e">
        <f>'C завтраками| Bed and breakfast'!#REF!*0.9</f>
        <v>#REF!</v>
      </c>
      <c r="AJ14" s="57" t="e">
        <f>'C завтраками| Bed and breakfast'!#REF!*0.9</f>
        <v>#REF!</v>
      </c>
      <c r="AK14" s="57" t="e">
        <f>'C завтраками| Bed and breakfast'!#REF!*0.9</f>
        <v>#REF!</v>
      </c>
      <c r="AL14" s="57" t="e">
        <f>'C завтраками| Bed and breakfast'!#REF!*0.9</f>
        <v>#REF!</v>
      </c>
      <c r="AM14" s="57" t="e">
        <f>'C завтраками| Bed and breakfast'!#REF!*0.9</f>
        <v>#REF!</v>
      </c>
      <c r="AN14" s="57" t="e">
        <f>'C завтраками| Bed and breakfast'!#REF!*0.9</f>
        <v>#REF!</v>
      </c>
      <c r="AO14" s="57" t="e">
        <f>'C завтраками| Bed and breakfast'!#REF!*0.9</f>
        <v>#REF!</v>
      </c>
      <c r="AP14" s="57" t="e">
        <f>'C завтраками| Bed and breakfast'!#REF!*0.9</f>
        <v>#REF!</v>
      </c>
      <c r="AQ14" s="57" t="e">
        <f>'C завтраками| Bed and breakfast'!#REF!*0.9</f>
        <v>#REF!</v>
      </c>
      <c r="AR14" s="57" t="e">
        <f>'C завтраками| Bed and breakfast'!#REF!*0.9</f>
        <v>#REF!</v>
      </c>
      <c r="AS14" s="57" t="e">
        <f>'C завтраками| Bed and breakfast'!#REF!*0.9</f>
        <v>#REF!</v>
      </c>
      <c r="AT14" s="57" t="e">
        <f>'C завтраками| Bed and breakfast'!#REF!*0.9</f>
        <v>#REF!</v>
      </c>
    </row>
    <row r="15" spans="1:46" ht="10.7" customHeight="1" x14ac:dyDescent="0.2">
      <c r="A15" s="7" t="s">
        <v>5</v>
      </c>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row>
    <row r="16" spans="1:46" ht="10.7" customHeight="1" x14ac:dyDescent="0.2">
      <c r="A16" s="6">
        <v>1</v>
      </c>
      <c r="B16" s="57" t="e">
        <f>'C завтраками| Bed and breakfast'!#REF!*0.9</f>
        <v>#REF!</v>
      </c>
      <c r="C16" s="57" t="e">
        <f>'C завтраками| Bed and breakfast'!#REF!*0.9</f>
        <v>#REF!</v>
      </c>
      <c r="D16" s="57" t="e">
        <f>'C завтраками| Bed and breakfast'!#REF!*0.9</f>
        <v>#REF!</v>
      </c>
      <c r="E16" s="57" t="e">
        <f>'C завтраками| Bed and breakfast'!#REF!*0.9</f>
        <v>#REF!</v>
      </c>
      <c r="F16" s="57" t="e">
        <f>'C завтраками| Bed and breakfast'!#REF!*0.9</f>
        <v>#REF!</v>
      </c>
      <c r="G16" s="57" t="e">
        <f>'C завтраками| Bed and breakfast'!#REF!*0.9</f>
        <v>#REF!</v>
      </c>
      <c r="H16" s="57" t="e">
        <f>'C завтраками| Bed and breakfast'!#REF!*0.9</f>
        <v>#REF!</v>
      </c>
      <c r="I16" s="57" t="e">
        <f>'C завтраками| Bed and breakfast'!#REF!*0.9</f>
        <v>#REF!</v>
      </c>
      <c r="J16" s="57" t="e">
        <f>'C завтраками| Bed and breakfast'!#REF!*0.9</f>
        <v>#REF!</v>
      </c>
      <c r="K16" s="57" t="e">
        <f>'C завтраками| Bed and breakfast'!#REF!*0.9</f>
        <v>#REF!</v>
      </c>
      <c r="L16" s="57" t="e">
        <f>'C завтраками| Bed and breakfast'!#REF!*0.9</f>
        <v>#REF!</v>
      </c>
      <c r="M16" s="57" t="e">
        <f>'C завтраками| Bed and breakfast'!#REF!*0.9</f>
        <v>#REF!</v>
      </c>
      <c r="N16" s="57" t="e">
        <f>'C завтраками| Bed and breakfast'!#REF!*0.9</f>
        <v>#REF!</v>
      </c>
      <c r="O16" s="57" t="e">
        <f>'C завтраками| Bed and breakfast'!#REF!*0.9</f>
        <v>#REF!</v>
      </c>
      <c r="P16" s="57" t="e">
        <f>'C завтраками| Bed and breakfast'!#REF!*0.9</f>
        <v>#REF!</v>
      </c>
      <c r="Q16" s="57" t="e">
        <f>'C завтраками| Bed and breakfast'!#REF!*0.9</f>
        <v>#REF!</v>
      </c>
      <c r="R16" s="57" t="e">
        <f>'C завтраками| Bed and breakfast'!#REF!*0.9</f>
        <v>#REF!</v>
      </c>
      <c r="S16" s="57" t="e">
        <f>'C завтраками| Bed and breakfast'!#REF!*0.9</f>
        <v>#REF!</v>
      </c>
      <c r="T16" s="57" t="e">
        <f>'C завтраками| Bed and breakfast'!#REF!*0.9</f>
        <v>#REF!</v>
      </c>
      <c r="U16" s="57" t="e">
        <f>'C завтраками| Bed and breakfast'!#REF!*0.9</f>
        <v>#REF!</v>
      </c>
      <c r="V16" s="57" t="e">
        <f>'C завтраками| Bed and breakfast'!#REF!*0.9</f>
        <v>#REF!</v>
      </c>
      <c r="W16" s="57" t="e">
        <f>'C завтраками| Bed and breakfast'!#REF!*0.9</f>
        <v>#REF!</v>
      </c>
      <c r="X16" s="57" t="e">
        <f>'C завтраками| Bed and breakfast'!#REF!*0.9</f>
        <v>#REF!</v>
      </c>
      <c r="Y16" s="57" t="e">
        <f>'C завтраками| Bed and breakfast'!#REF!*0.9</f>
        <v>#REF!</v>
      </c>
      <c r="Z16" s="57" t="e">
        <f>'C завтраками| Bed and breakfast'!#REF!*0.9</f>
        <v>#REF!</v>
      </c>
      <c r="AA16" s="57" t="e">
        <f>'C завтраками| Bed and breakfast'!#REF!*0.9</f>
        <v>#REF!</v>
      </c>
      <c r="AB16" s="57" t="e">
        <f>'C завтраками| Bed and breakfast'!#REF!*0.9</f>
        <v>#REF!</v>
      </c>
      <c r="AC16" s="57" t="e">
        <f>'C завтраками| Bed and breakfast'!#REF!*0.9</f>
        <v>#REF!</v>
      </c>
      <c r="AD16" s="57" t="e">
        <f>'C завтраками| Bed and breakfast'!#REF!*0.9</f>
        <v>#REF!</v>
      </c>
      <c r="AE16" s="57" t="e">
        <f>'C завтраками| Bed and breakfast'!#REF!*0.9</f>
        <v>#REF!</v>
      </c>
      <c r="AF16" s="57" t="e">
        <f>'C завтраками| Bed and breakfast'!#REF!*0.9</f>
        <v>#REF!</v>
      </c>
      <c r="AG16" s="57" t="e">
        <f>'C завтраками| Bed and breakfast'!#REF!*0.9</f>
        <v>#REF!</v>
      </c>
      <c r="AH16" s="57" t="e">
        <f>'C завтраками| Bed and breakfast'!#REF!*0.9</f>
        <v>#REF!</v>
      </c>
      <c r="AI16" s="57" t="e">
        <f>'C завтраками| Bed and breakfast'!#REF!*0.9</f>
        <v>#REF!</v>
      </c>
      <c r="AJ16" s="57" t="e">
        <f>'C завтраками| Bed and breakfast'!#REF!*0.9</f>
        <v>#REF!</v>
      </c>
      <c r="AK16" s="57" t="e">
        <f>'C завтраками| Bed and breakfast'!#REF!*0.9</f>
        <v>#REF!</v>
      </c>
      <c r="AL16" s="57" t="e">
        <f>'C завтраками| Bed and breakfast'!#REF!*0.9</f>
        <v>#REF!</v>
      </c>
      <c r="AM16" s="57" t="e">
        <f>'C завтраками| Bed and breakfast'!#REF!*0.9</f>
        <v>#REF!</v>
      </c>
      <c r="AN16" s="57" t="e">
        <f>'C завтраками| Bed and breakfast'!#REF!*0.9</f>
        <v>#REF!</v>
      </c>
      <c r="AO16" s="57" t="e">
        <f>'C завтраками| Bed and breakfast'!#REF!*0.9</f>
        <v>#REF!</v>
      </c>
      <c r="AP16" s="57" t="e">
        <f>'C завтраками| Bed and breakfast'!#REF!*0.9</f>
        <v>#REF!</v>
      </c>
      <c r="AQ16" s="57" t="e">
        <f>'C завтраками| Bed and breakfast'!#REF!*0.9</f>
        <v>#REF!</v>
      </c>
      <c r="AR16" s="57" t="e">
        <f>'C завтраками| Bed and breakfast'!#REF!*0.9</f>
        <v>#REF!</v>
      </c>
      <c r="AS16" s="57" t="e">
        <f>'C завтраками| Bed and breakfast'!#REF!*0.9</f>
        <v>#REF!</v>
      </c>
      <c r="AT16" s="57" t="e">
        <f>'C завтраками| Bed and breakfast'!#REF!*0.9</f>
        <v>#REF!</v>
      </c>
    </row>
    <row r="17" spans="1:46" ht="10.5" customHeight="1" x14ac:dyDescent="0.2">
      <c r="A17" s="6">
        <v>2</v>
      </c>
      <c r="B17" s="57" t="e">
        <f>'C завтраками| Bed and breakfast'!#REF!*0.9</f>
        <v>#REF!</v>
      </c>
      <c r="C17" s="57" t="e">
        <f>'C завтраками| Bed and breakfast'!#REF!*0.9</f>
        <v>#REF!</v>
      </c>
      <c r="D17" s="57" t="e">
        <f>'C завтраками| Bed and breakfast'!#REF!*0.9</f>
        <v>#REF!</v>
      </c>
      <c r="E17" s="57" t="e">
        <f>'C завтраками| Bed and breakfast'!#REF!*0.9</f>
        <v>#REF!</v>
      </c>
      <c r="F17" s="57" t="e">
        <f>'C завтраками| Bed and breakfast'!#REF!*0.9</f>
        <v>#REF!</v>
      </c>
      <c r="G17" s="57" t="e">
        <f>'C завтраками| Bed and breakfast'!#REF!*0.9</f>
        <v>#REF!</v>
      </c>
      <c r="H17" s="57" t="e">
        <f>'C завтраками| Bed and breakfast'!#REF!*0.9</f>
        <v>#REF!</v>
      </c>
      <c r="I17" s="57" t="e">
        <f>'C завтраками| Bed and breakfast'!#REF!*0.9</f>
        <v>#REF!</v>
      </c>
      <c r="J17" s="57" t="e">
        <f>'C завтраками| Bed and breakfast'!#REF!*0.9</f>
        <v>#REF!</v>
      </c>
      <c r="K17" s="57" t="e">
        <f>'C завтраками| Bed and breakfast'!#REF!*0.9</f>
        <v>#REF!</v>
      </c>
      <c r="L17" s="57" t="e">
        <f>'C завтраками| Bed and breakfast'!#REF!*0.9</f>
        <v>#REF!</v>
      </c>
      <c r="M17" s="57" t="e">
        <f>'C завтраками| Bed and breakfast'!#REF!*0.9</f>
        <v>#REF!</v>
      </c>
      <c r="N17" s="57" t="e">
        <f>'C завтраками| Bed and breakfast'!#REF!*0.9</f>
        <v>#REF!</v>
      </c>
      <c r="O17" s="57" t="e">
        <f>'C завтраками| Bed and breakfast'!#REF!*0.9</f>
        <v>#REF!</v>
      </c>
      <c r="P17" s="57" t="e">
        <f>'C завтраками| Bed and breakfast'!#REF!*0.9</f>
        <v>#REF!</v>
      </c>
      <c r="Q17" s="57" t="e">
        <f>'C завтраками| Bed and breakfast'!#REF!*0.9</f>
        <v>#REF!</v>
      </c>
      <c r="R17" s="57" t="e">
        <f>'C завтраками| Bed and breakfast'!#REF!*0.9</f>
        <v>#REF!</v>
      </c>
      <c r="S17" s="57" t="e">
        <f>'C завтраками| Bed and breakfast'!#REF!*0.9</f>
        <v>#REF!</v>
      </c>
      <c r="T17" s="57" t="e">
        <f>'C завтраками| Bed and breakfast'!#REF!*0.9</f>
        <v>#REF!</v>
      </c>
      <c r="U17" s="57" t="e">
        <f>'C завтраками| Bed and breakfast'!#REF!*0.9</f>
        <v>#REF!</v>
      </c>
      <c r="V17" s="57" t="e">
        <f>'C завтраками| Bed and breakfast'!#REF!*0.9</f>
        <v>#REF!</v>
      </c>
      <c r="W17" s="57" t="e">
        <f>'C завтраками| Bed and breakfast'!#REF!*0.9</f>
        <v>#REF!</v>
      </c>
      <c r="X17" s="57" t="e">
        <f>'C завтраками| Bed and breakfast'!#REF!*0.9</f>
        <v>#REF!</v>
      </c>
      <c r="Y17" s="57" t="e">
        <f>'C завтраками| Bed and breakfast'!#REF!*0.9</f>
        <v>#REF!</v>
      </c>
      <c r="Z17" s="57" t="e">
        <f>'C завтраками| Bed and breakfast'!#REF!*0.9</f>
        <v>#REF!</v>
      </c>
      <c r="AA17" s="57" t="e">
        <f>'C завтраками| Bed and breakfast'!#REF!*0.9</f>
        <v>#REF!</v>
      </c>
      <c r="AB17" s="57" t="e">
        <f>'C завтраками| Bed and breakfast'!#REF!*0.9</f>
        <v>#REF!</v>
      </c>
      <c r="AC17" s="57" t="e">
        <f>'C завтраками| Bed and breakfast'!#REF!*0.9</f>
        <v>#REF!</v>
      </c>
      <c r="AD17" s="57" t="e">
        <f>'C завтраками| Bed and breakfast'!#REF!*0.9</f>
        <v>#REF!</v>
      </c>
      <c r="AE17" s="57" t="e">
        <f>'C завтраками| Bed and breakfast'!#REF!*0.9</f>
        <v>#REF!</v>
      </c>
      <c r="AF17" s="57" t="e">
        <f>'C завтраками| Bed and breakfast'!#REF!*0.9</f>
        <v>#REF!</v>
      </c>
      <c r="AG17" s="57" t="e">
        <f>'C завтраками| Bed and breakfast'!#REF!*0.9</f>
        <v>#REF!</v>
      </c>
      <c r="AH17" s="57" t="e">
        <f>'C завтраками| Bed and breakfast'!#REF!*0.9</f>
        <v>#REF!</v>
      </c>
      <c r="AI17" s="57" t="e">
        <f>'C завтраками| Bed and breakfast'!#REF!*0.9</f>
        <v>#REF!</v>
      </c>
      <c r="AJ17" s="57" t="e">
        <f>'C завтраками| Bed and breakfast'!#REF!*0.9</f>
        <v>#REF!</v>
      </c>
      <c r="AK17" s="57" t="e">
        <f>'C завтраками| Bed and breakfast'!#REF!*0.9</f>
        <v>#REF!</v>
      </c>
      <c r="AL17" s="57" t="e">
        <f>'C завтраками| Bed and breakfast'!#REF!*0.9</f>
        <v>#REF!</v>
      </c>
      <c r="AM17" s="57" t="e">
        <f>'C завтраками| Bed and breakfast'!#REF!*0.9</f>
        <v>#REF!</v>
      </c>
      <c r="AN17" s="57" t="e">
        <f>'C завтраками| Bed and breakfast'!#REF!*0.9</f>
        <v>#REF!</v>
      </c>
      <c r="AO17" s="57" t="e">
        <f>'C завтраками| Bed and breakfast'!#REF!*0.9</f>
        <v>#REF!</v>
      </c>
      <c r="AP17" s="57" t="e">
        <f>'C завтраками| Bed and breakfast'!#REF!*0.9</f>
        <v>#REF!</v>
      </c>
      <c r="AQ17" s="57" t="e">
        <f>'C завтраками| Bed and breakfast'!#REF!*0.9</f>
        <v>#REF!</v>
      </c>
      <c r="AR17" s="57" t="e">
        <f>'C завтраками| Bed and breakfast'!#REF!*0.9</f>
        <v>#REF!</v>
      </c>
      <c r="AS17" s="57" t="e">
        <f>'C завтраками| Bed and breakfast'!#REF!*0.9</f>
        <v>#REF!</v>
      </c>
      <c r="AT17" s="57" t="e">
        <f>'C завтраками| Bed and breakfast'!#REF!*0.9</f>
        <v>#REF!</v>
      </c>
    </row>
    <row r="18" spans="1:46" ht="10.5" customHeight="1" x14ac:dyDescent="0.2">
      <c r="A18" s="3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row>
    <row r="19" spans="1:46" ht="10.5" customHeight="1" x14ac:dyDescent="0.2">
      <c r="A19" s="39" t="s">
        <v>10</v>
      </c>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row>
    <row r="20" spans="1:46" ht="10.5" customHeight="1" x14ac:dyDescent="0.2">
      <c r="A20" s="38"/>
      <c r="B20" s="24" t="e">
        <f t="shared" ref="B20:AT21" si="0">B4</f>
        <v>#REF!</v>
      </c>
      <c r="C20" s="24" t="e">
        <f t="shared" si="0"/>
        <v>#REF!</v>
      </c>
      <c r="D20" s="24" t="e">
        <f t="shared" si="0"/>
        <v>#REF!</v>
      </c>
      <c r="E20" s="24" t="e">
        <f t="shared" si="0"/>
        <v>#REF!</v>
      </c>
      <c r="F20" s="24" t="e">
        <f t="shared" si="0"/>
        <v>#REF!</v>
      </c>
      <c r="G20" s="24" t="e">
        <f t="shared" si="0"/>
        <v>#REF!</v>
      </c>
      <c r="H20" s="24" t="e">
        <f t="shared" si="0"/>
        <v>#REF!</v>
      </c>
      <c r="I20" s="24" t="e">
        <f t="shared" si="0"/>
        <v>#REF!</v>
      </c>
      <c r="J20" s="24" t="e">
        <f t="shared" si="0"/>
        <v>#REF!</v>
      </c>
      <c r="K20" s="24" t="e">
        <f t="shared" si="0"/>
        <v>#REF!</v>
      </c>
      <c r="L20" s="24" t="e">
        <f t="shared" si="0"/>
        <v>#REF!</v>
      </c>
      <c r="M20" s="24" t="e">
        <f t="shared" si="0"/>
        <v>#REF!</v>
      </c>
      <c r="N20" s="24" t="e">
        <f t="shared" si="0"/>
        <v>#REF!</v>
      </c>
      <c r="O20" s="24" t="e">
        <f t="shared" si="0"/>
        <v>#REF!</v>
      </c>
      <c r="P20" s="24" t="e">
        <f t="shared" si="0"/>
        <v>#REF!</v>
      </c>
      <c r="Q20" s="24" t="e">
        <f t="shared" si="0"/>
        <v>#REF!</v>
      </c>
      <c r="R20" s="24" t="e">
        <f t="shared" si="0"/>
        <v>#REF!</v>
      </c>
      <c r="S20" s="24" t="e">
        <f t="shared" si="0"/>
        <v>#REF!</v>
      </c>
      <c r="T20" s="24" t="e">
        <f t="shared" si="0"/>
        <v>#REF!</v>
      </c>
      <c r="U20" s="24" t="e">
        <f t="shared" si="0"/>
        <v>#REF!</v>
      </c>
      <c r="V20" s="24" t="e">
        <f t="shared" si="0"/>
        <v>#REF!</v>
      </c>
      <c r="W20" s="24" t="e">
        <f t="shared" si="0"/>
        <v>#REF!</v>
      </c>
      <c r="X20" s="24" t="e">
        <f t="shared" si="0"/>
        <v>#REF!</v>
      </c>
      <c r="Y20" s="24" t="e">
        <f t="shared" si="0"/>
        <v>#REF!</v>
      </c>
      <c r="Z20" s="24" t="e">
        <f t="shared" si="0"/>
        <v>#REF!</v>
      </c>
      <c r="AA20" s="24" t="e">
        <f t="shared" si="0"/>
        <v>#REF!</v>
      </c>
      <c r="AB20" s="24" t="e">
        <f t="shared" si="0"/>
        <v>#REF!</v>
      </c>
      <c r="AC20" s="24" t="e">
        <f t="shared" si="0"/>
        <v>#REF!</v>
      </c>
      <c r="AD20" s="24" t="e">
        <f t="shared" si="0"/>
        <v>#REF!</v>
      </c>
      <c r="AE20" s="24" t="e">
        <f t="shared" si="0"/>
        <v>#REF!</v>
      </c>
      <c r="AF20" s="24" t="e">
        <f t="shared" si="0"/>
        <v>#REF!</v>
      </c>
      <c r="AG20" s="24" t="e">
        <f t="shared" si="0"/>
        <v>#REF!</v>
      </c>
      <c r="AH20" s="24" t="e">
        <f t="shared" si="0"/>
        <v>#REF!</v>
      </c>
      <c r="AI20" s="24" t="e">
        <f t="shared" si="0"/>
        <v>#REF!</v>
      </c>
      <c r="AJ20" s="24" t="e">
        <f t="shared" si="0"/>
        <v>#REF!</v>
      </c>
      <c r="AK20" s="24" t="e">
        <f t="shared" si="0"/>
        <v>#REF!</v>
      </c>
      <c r="AL20" s="24" t="e">
        <f t="shared" si="0"/>
        <v>#REF!</v>
      </c>
      <c r="AM20" s="24" t="e">
        <f t="shared" si="0"/>
        <v>#REF!</v>
      </c>
      <c r="AN20" s="24" t="e">
        <f t="shared" si="0"/>
        <v>#REF!</v>
      </c>
      <c r="AO20" s="24" t="e">
        <f t="shared" si="0"/>
        <v>#REF!</v>
      </c>
      <c r="AP20" s="24" t="e">
        <f t="shared" si="0"/>
        <v>#REF!</v>
      </c>
      <c r="AQ20" s="24" t="e">
        <f t="shared" si="0"/>
        <v>#REF!</v>
      </c>
      <c r="AR20" s="24" t="e">
        <f t="shared" si="0"/>
        <v>#REF!</v>
      </c>
      <c r="AS20" s="24" t="e">
        <f t="shared" si="0"/>
        <v>#REF!</v>
      </c>
      <c r="AT20" s="24" t="e">
        <f t="shared" si="0"/>
        <v>#REF!</v>
      </c>
    </row>
    <row r="21" spans="1:46" ht="24.6" customHeight="1" x14ac:dyDescent="0.2">
      <c r="A21" s="30" t="s">
        <v>11</v>
      </c>
      <c r="B21" s="24" t="e">
        <f t="shared" si="0"/>
        <v>#REF!</v>
      </c>
      <c r="C21" s="24" t="e">
        <f t="shared" si="0"/>
        <v>#REF!</v>
      </c>
      <c r="D21" s="24" t="e">
        <f t="shared" si="0"/>
        <v>#REF!</v>
      </c>
      <c r="E21" s="24" t="e">
        <f t="shared" si="0"/>
        <v>#REF!</v>
      </c>
      <c r="F21" s="24" t="e">
        <f t="shared" si="0"/>
        <v>#REF!</v>
      </c>
      <c r="G21" s="24" t="e">
        <f t="shared" si="0"/>
        <v>#REF!</v>
      </c>
      <c r="H21" s="24" t="e">
        <f t="shared" si="0"/>
        <v>#REF!</v>
      </c>
      <c r="I21" s="24" t="e">
        <f t="shared" si="0"/>
        <v>#REF!</v>
      </c>
      <c r="J21" s="24" t="e">
        <f t="shared" si="0"/>
        <v>#REF!</v>
      </c>
      <c r="K21" s="24" t="e">
        <f t="shared" si="0"/>
        <v>#REF!</v>
      </c>
      <c r="L21" s="24" t="e">
        <f t="shared" si="0"/>
        <v>#REF!</v>
      </c>
      <c r="M21" s="24" t="e">
        <f t="shared" si="0"/>
        <v>#REF!</v>
      </c>
      <c r="N21" s="24" t="e">
        <f t="shared" si="0"/>
        <v>#REF!</v>
      </c>
      <c r="O21" s="24" t="e">
        <f t="shared" si="0"/>
        <v>#REF!</v>
      </c>
      <c r="P21" s="24" t="e">
        <f t="shared" si="0"/>
        <v>#REF!</v>
      </c>
      <c r="Q21" s="24" t="e">
        <f t="shared" si="0"/>
        <v>#REF!</v>
      </c>
      <c r="R21" s="24" t="e">
        <f t="shared" si="0"/>
        <v>#REF!</v>
      </c>
      <c r="S21" s="24" t="e">
        <f t="shared" si="0"/>
        <v>#REF!</v>
      </c>
      <c r="T21" s="24" t="e">
        <f t="shared" si="0"/>
        <v>#REF!</v>
      </c>
      <c r="U21" s="24" t="e">
        <f t="shared" si="0"/>
        <v>#REF!</v>
      </c>
      <c r="V21" s="24" t="e">
        <f t="shared" si="0"/>
        <v>#REF!</v>
      </c>
      <c r="W21" s="24" t="e">
        <f t="shared" si="0"/>
        <v>#REF!</v>
      </c>
      <c r="X21" s="24" t="e">
        <f t="shared" si="0"/>
        <v>#REF!</v>
      </c>
      <c r="Y21" s="24" t="e">
        <f t="shared" si="0"/>
        <v>#REF!</v>
      </c>
      <c r="Z21" s="24" t="e">
        <f t="shared" si="0"/>
        <v>#REF!</v>
      </c>
      <c r="AA21" s="24" t="e">
        <f t="shared" si="0"/>
        <v>#REF!</v>
      </c>
      <c r="AB21" s="24" t="e">
        <f t="shared" si="0"/>
        <v>#REF!</v>
      </c>
      <c r="AC21" s="24" t="e">
        <f t="shared" si="0"/>
        <v>#REF!</v>
      </c>
      <c r="AD21" s="24" t="e">
        <f t="shared" si="0"/>
        <v>#REF!</v>
      </c>
      <c r="AE21" s="24" t="e">
        <f t="shared" si="0"/>
        <v>#REF!</v>
      </c>
      <c r="AF21" s="24" t="e">
        <f t="shared" si="0"/>
        <v>#REF!</v>
      </c>
      <c r="AG21" s="24" t="e">
        <f t="shared" si="0"/>
        <v>#REF!</v>
      </c>
      <c r="AH21" s="24" t="e">
        <f t="shared" si="0"/>
        <v>#REF!</v>
      </c>
      <c r="AI21" s="24" t="e">
        <f t="shared" si="0"/>
        <v>#REF!</v>
      </c>
      <c r="AJ21" s="24" t="e">
        <f t="shared" si="0"/>
        <v>#REF!</v>
      </c>
      <c r="AK21" s="24" t="e">
        <f t="shared" si="0"/>
        <v>#REF!</v>
      </c>
      <c r="AL21" s="24" t="e">
        <f t="shared" si="0"/>
        <v>#REF!</v>
      </c>
      <c r="AM21" s="24" t="e">
        <f t="shared" si="0"/>
        <v>#REF!</v>
      </c>
      <c r="AN21" s="24" t="e">
        <f t="shared" si="0"/>
        <v>#REF!</v>
      </c>
      <c r="AO21" s="24" t="e">
        <f t="shared" si="0"/>
        <v>#REF!</v>
      </c>
      <c r="AP21" s="24" t="e">
        <f t="shared" si="0"/>
        <v>#REF!</v>
      </c>
      <c r="AQ21" s="24" t="e">
        <f t="shared" si="0"/>
        <v>#REF!</v>
      </c>
      <c r="AR21" s="24" t="e">
        <f t="shared" si="0"/>
        <v>#REF!</v>
      </c>
      <c r="AS21" s="24" t="e">
        <f t="shared" si="0"/>
        <v>#REF!</v>
      </c>
      <c r="AT21" s="24" t="e">
        <f t="shared" si="0"/>
        <v>#REF!</v>
      </c>
    </row>
    <row r="22" spans="1:46" ht="10.5" customHeight="1" x14ac:dyDescent="0.2">
      <c r="A22" s="7" t="s">
        <v>2</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row>
    <row r="23" spans="1:46" ht="10.5" customHeight="1" x14ac:dyDescent="0.2">
      <c r="A23" s="6">
        <v>1</v>
      </c>
      <c r="B23" s="17" t="e">
        <f>ROUNDUP(B7*0.87,)+25</f>
        <v>#REF!</v>
      </c>
      <c r="C23" s="17" t="e">
        <f t="shared" ref="C23:AT32" si="1">ROUNDUP(C7*0.87,)+25</f>
        <v>#REF!</v>
      </c>
      <c r="D23" s="17" t="e">
        <f t="shared" si="1"/>
        <v>#REF!</v>
      </c>
      <c r="E23" s="17" t="e">
        <f t="shared" si="1"/>
        <v>#REF!</v>
      </c>
      <c r="F23" s="17" t="e">
        <f t="shared" si="1"/>
        <v>#REF!</v>
      </c>
      <c r="G23" s="17" t="e">
        <f t="shared" si="1"/>
        <v>#REF!</v>
      </c>
      <c r="H23" s="17" t="e">
        <f t="shared" si="1"/>
        <v>#REF!</v>
      </c>
      <c r="I23" s="17" t="e">
        <f t="shared" si="1"/>
        <v>#REF!</v>
      </c>
      <c r="J23" s="17" t="e">
        <f t="shared" si="1"/>
        <v>#REF!</v>
      </c>
      <c r="K23" s="17" t="e">
        <f t="shared" si="1"/>
        <v>#REF!</v>
      </c>
      <c r="L23" s="17" t="e">
        <f t="shared" si="1"/>
        <v>#REF!</v>
      </c>
      <c r="M23" s="17" t="e">
        <f t="shared" si="1"/>
        <v>#REF!</v>
      </c>
      <c r="N23" s="17" t="e">
        <f t="shared" si="1"/>
        <v>#REF!</v>
      </c>
      <c r="O23" s="17" t="e">
        <f t="shared" si="1"/>
        <v>#REF!</v>
      </c>
      <c r="P23" s="17" t="e">
        <f t="shared" si="1"/>
        <v>#REF!</v>
      </c>
      <c r="Q23" s="17" t="e">
        <f t="shared" si="1"/>
        <v>#REF!</v>
      </c>
      <c r="R23" s="17" t="e">
        <f t="shared" si="1"/>
        <v>#REF!</v>
      </c>
      <c r="S23" s="17" t="e">
        <f t="shared" si="1"/>
        <v>#REF!</v>
      </c>
      <c r="T23" s="17" t="e">
        <f t="shared" si="1"/>
        <v>#REF!</v>
      </c>
      <c r="U23" s="17" t="e">
        <f t="shared" si="1"/>
        <v>#REF!</v>
      </c>
      <c r="V23" s="17" t="e">
        <f t="shared" si="1"/>
        <v>#REF!</v>
      </c>
      <c r="W23" s="17" t="e">
        <f t="shared" si="1"/>
        <v>#REF!</v>
      </c>
      <c r="X23" s="17" t="e">
        <f t="shared" si="1"/>
        <v>#REF!</v>
      </c>
      <c r="Y23" s="17" t="e">
        <f t="shared" si="1"/>
        <v>#REF!</v>
      </c>
      <c r="Z23" s="17" t="e">
        <f t="shared" si="1"/>
        <v>#REF!</v>
      </c>
      <c r="AA23" s="17" t="e">
        <f t="shared" si="1"/>
        <v>#REF!</v>
      </c>
      <c r="AB23" s="17" t="e">
        <f t="shared" si="1"/>
        <v>#REF!</v>
      </c>
      <c r="AC23" s="17" t="e">
        <f t="shared" si="1"/>
        <v>#REF!</v>
      </c>
      <c r="AD23" s="17" t="e">
        <f t="shared" si="1"/>
        <v>#REF!</v>
      </c>
      <c r="AE23" s="17" t="e">
        <f t="shared" si="1"/>
        <v>#REF!</v>
      </c>
      <c r="AF23" s="17" t="e">
        <f t="shared" si="1"/>
        <v>#REF!</v>
      </c>
      <c r="AG23" s="17" t="e">
        <f t="shared" si="1"/>
        <v>#REF!</v>
      </c>
      <c r="AH23" s="17" t="e">
        <f t="shared" si="1"/>
        <v>#REF!</v>
      </c>
      <c r="AI23" s="17" t="e">
        <f t="shared" si="1"/>
        <v>#REF!</v>
      </c>
      <c r="AJ23" s="17" t="e">
        <f t="shared" si="1"/>
        <v>#REF!</v>
      </c>
      <c r="AK23" s="17" t="e">
        <f t="shared" si="1"/>
        <v>#REF!</v>
      </c>
      <c r="AL23" s="17" t="e">
        <f t="shared" si="1"/>
        <v>#REF!</v>
      </c>
      <c r="AM23" s="17" t="e">
        <f t="shared" si="1"/>
        <v>#REF!</v>
      </c>
      <c r="AN23" s="17" t="e">
        <f t="shared" si="1"/>
        <v>#REF!</v>
      </c>
      <c r="AO23" s="17" t="e">
        <f t="shared" si="1"/>
        <v>#REF!</v>
      </c>
      <c r="AP23" s="17" t="e">
        <f t="shared" si="1"/>
        <v>#REF!</v>
      </c>
      <c r="AQ23" s="17" t="e">
        <f t="shared" si="1"/>
        <v>#REF!</v>
      </c>
      <c r="AR23" s="17" t="e">
        <f t="shared" si="1"/>
        <v>#REF!</v>
      </c>
      <c r="AS23" s="17" t="e">
        <f t="shared" si="1"/>
        <v>#REF!</v>
      </c>
      <c r="AT23" s="17" t="e">
        <f t="shared" si="1"/>
        <v>#REF!</v>
      </c>
    </row>
    <row r="24" spans="1:46" ht="10.5" customHeight="1" x14ac:dyDescent="0.2">
      <c r="A24" s="6">
        <v>2</v>
      </c>
      <c r="B24" s="17" t="e">
        <f t="shared" ref="B24:Q33" si="2">ROUNDUP(B8*0.87,)+25</f>
        <v>#REF!</v>
      </c>
      <c r="C24" s="17" t="e">
        <f t="shared" si="2"/>
        <v>#REF!</v>
      </c>
      <c r="D24" s="17" t="e">
        <f t="shared" si="2"/>
        <v>#REF!</v>
      </c>
      <c r="E24" s="17" t="e">
        <f t="shared" si="2"/>
        <v>#REF!</v>
      </c>
      <c r="F24" s="17" t="e">
        <f t="shared" si="2"/>
        <v>#REF!</v>
      </c>
      <c r="G24" s="17" t="e">
        <f t="shared" si="2"/>
        <v>#REF!</v>
      </c>
      <c r="H24" s="17" t="e">
        <f t="shared" si="2"/>
        <v>#REF!</v>
      </c>
      <c r="I24" s="17" t="e">
        <f t="shared" si="2"/>
        <v>#REF!</v>
      </c>
      <c r="J24" s="17" t="e">
        <f t="shared" si="2"/>
        <v>#REF!</v>
      </c>
      <c r="K24" s="17" t="e">
        <f t="shared" si="2"/>
        <v>#REF!</v>
      </c>
      <c r="L24" s="17" t="e">
        <f t="shared" si="2"/>
        <v>#REF!</v>
      </c>
      <c r="M24" s="17" t="e">
        <f t="shared" si="2"/>
        <v>#REF!</v>
      </c>
      <c r="N24" s="17" t="e">
        <f t="shared" si="2"/>
        <v>#REF!</v>
      </c>
      <c r="O24" s="17" t="e">
        <f t="shared" si="2"/>
        <v>#REF!</v>
      </c>
      <c r="P24" s="17" t="e">
        <f t="shared" si="2"/>
        <v>#REF!</v>
      </c>
      <c r="Q24" s="17" t="e">
        <f t="shared" si="2"/>
        <v>#REF!</v>
      </c>
      <c r="R24" s="17" t="e">
        <f t="shared" si="1"/>
        <v>#REF!</v>
      </c>
      <c r="S24" s="17" t="e">
        <f t="shared" si="1"/>
        <v>#REF!</v>
      </c>
      <c r="T24" s="17" t="e">
        <f t="shared" si="1"/>
        <v>#REF!</v>
      </c>
      <c r="U24" s="17" t="e">
        <f t="shared" si="1"/>
        <v>#REF!</v>
      </c>
      <c r="V24" s="17" t="e">
        <f t="shared" si="1"/>
        <v>#REF!</v>
      </c>
      <c r="W24" s="17" t="e">
        <f t="shared" si="1"/>
        <v>#REF!</v>
      </c>
      <c r="X24" s="17" t="e">
        <f t="shared" si="1"/>
        <v>#REF!</v>
      </c>
      <c r="Y24" s="17" t="e">
        <f t="shared" si="1"/>
        <v>#REF!</v>
      </c>
      <c r="Z24" s="17" t="e">
        <f t="shared" si="1"/>
        <v>#REF!</v>
      </c>
      <c r="AA24" s="17" t="e">
        <f t="shared" si="1"/>
        <v>#REF!</v>
      </c>
      <c r="AB24" s="17" t="e">
        <f t="shared" si="1"/>
        <v>#REF!</v>
      </c>
      <c r="AC24" s="17" t="e">
        <f t="shared" si="1"/>
        <v>#REF!</v>
      </c>
      <c r="AD24" s="17" t="e">
        <f t="shared" si="1"/>
        <v>#REF!</v>
      </c>
      <c r="AE24" s="17" t="e">
        <f t="shared" si="1"/>
        <v>#REF!</v>
      </c>
      <c r="AF24" s="17" t="e">
        <f t="shared" si="1"/>
        <v>#REF!</v>
      </c>
      <c r="AG24" s="17" t="e">
        <f t="shared" si="1"/>
        <v>#REF!</v>
      </c>
      <c r="AH24" s="17" t="e">
        <f t="shared" si="1"/>
        <v>#REF!</v>
      </c>
      <c r="AI24" s="17" t="e">
        <f t="shared" si="1"/>
        <v>#REF!</v>
      </c>
      <c r="AJ24" s="17" t="e">
        <f t="shared" si="1"/>
        <v>#REF!</v>
      </c>
      <c r="AK24" s="17" t="e">
        <f t="shared" si="1"/>
        <v>#REF!</v>
      </c>
      <c r="AL24" s="17" t="e">
        <f t="shared" si="1"/>
        <v>#REF!</v>
      </c>
      <c r="AM24" s="17" t="e">
        <f t="shared" si="1"/>
        <v>#REF!</v>
      </c>
      <c r="AN24" s="17" t="e">
        <f t="shared" si="1"/>
        <v>#REF!</v>
      </c>
      <c r="AO24" s="17" t="e">
        <f t="shared" si="1"/>
        <v>#REF!</v>
      </c>
      <c r="AP24" s="17" t="e">
        <f t="shared" si="1"/>
        <v>#REF!</v>
      </c>
      <c r="AQ24" s="17" t="e">
        <f t="shared" si="1"/>
        <v>#REF!</v>
      </c>
      <c r="AR24" s="17" t="e">
        <f t="shared" si="1"/>
        <v>#REF!</v>
      </c>
      <c r="AS24" s="17" t="e">
        <f t="shared" si="1"/>
        <v>#REF!</v>
      </c>
      <c r="AT24" s="17" t="e">
        <f t="shared" si="1"/>
        <v>#REF!</v>
      </c>
    </row>
    <row r="25" spans="1:46" ht="10.5" customHeight="1" x14ac:dyDescent="0.2">
      <c r="A25" s="7" t="s">
        <v>3</v>
      </c>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row>
    <row r="26" spans="1:46" ht="10.5" customHeight="1" x14ac:dyDescent="0.2">
      <c r="A26" s="6">
        <v>1</v>
      </c>
      <c r="B26" s="17" t="e">
        <f t="shared" si="2"/>
        <v>#REF!</v>
      </c>
      <c r="C26" s="17" t="e">
        <f t="shared" si="1"/>
        <v>#REF!</v>
      </c>
      <c r="D26" s="17" t="e">
        <f t="shared" si="1"/>
        <v>#REF!</v>
      </c>
      <c r="E26" s="17" t="e">
        <f t="shared" si="1"/>
        <v>#REF!</v>
      </c>
      <c r="F26" s="17" t="e">
        <f t="shared" si="1"/>
        <v>#REF!</v>
      </c>
      <c r="G26" s="17" t="e">
        <f t="shared" si="1"/>
        <v>#REF!</v>
      </c>
      <c r="H26" s="17" t="e">
        <f t="shared" si="1"/>
        <v>#REF!</v>
      </c>
      <c r="I26" s="17" t="e">
        <f t="shared" si="1"/>
        <v>#REF!</v>
      </c>
      <c r="J26" s="17" t="e">
        <f t="shared" si="1"/>
        <v>#REF!</v>
      </c>
      <c r="K26" s="17" t="e">
        <f t="shared" si="1"/>
        <v>#REF!</v>
      </c>
      <c r="L26" s="17" t="e">
        <f t="shared" si="1"/>
        <v>#REF!</v>
      </c>
      <c r="M26" s="17" t="e">
        <f t="shared" si="1"/>
        <v>#REF!</v>
      </c>
      <c r="N26" s="17" t="e">
        <f t="shared" si="1"/>
        <v>#REF!</v>
      </c>
      <c r="O26" s="17" t="e">
        <f t="shared" si="1"/>
        <v>#REF!</v>
      </c>
      <c r="P26" s="17" t="e">
        <f t="shared" si="1"/>
        <v>#REF!</v>
      </c>
      <c r="Q26" s="17" t="e">
        <f t="shared" si="1"/>
        <v>#REF!</v>
      </c>
      <c r="R26" s="17" t="e">
        <f t="shared" si="1"/>
        <v>#REF!</v>
      </c>
      <c r="S26" s="17" t="e">
        <f t="shared" si="1"/>
        <v>#REF!</v>
      </c>
      <c r="T26" s="17" t="e">
        <f t="shared" si="1"/>
        <v>#REF!</v>
      </c>
      <c r="U26" s="17" t="e">
        <f t="shared" si="1"/>
        <v>#REF!</v>
      </c>
      <c r="V26" s="17" t="e">
        <f t="shared" si="1"/>
        <v>#REF!</v>
      </c>
      <c r="W26" s="17" t="e">
        <f t="shared" si="1"/>
        <v>#REF!</v>
      </c>
      <c r="X26" s="17" t="e">
        <f t="shared" si="1"/>
        <v>#REF!</v>
      </c>
      <c r="Y26" s="17" t="e">
        <f t="shared" si="1"/>
        <v>#REF!</v>
      </c>
      <c r="Z26" s="17" t="e">
        <f t="shared" si="1"/>
        <v>#REF!</v>
      </c>
      <c r="AA26" s="17" t="e">
        <f t="shared" si="1"/>
        <v>#REF!</v>
      </c>
      <c r="AB26" s="17" t="e">
        <f t="shared" si="1"/>
        <v>#REF!</v>
      </c>
      <c r="AC26" s="17" t="e">
        <f t="shared" si="1"/>
        <v>#REF!</v>
      </c>
      <c r="AD26" s="17" t="e">
        <f t="shared" si="1"/>
        <v>#REF!</v>
      </c>
      <c r="AE26" s="17" t="e">
        <f t="shared" si="1"/>
        <v>#REF!</v>
      </c>
      <c r="AF26" s="17" t="e">
        <f t="shared" si="1"/>
        <v>#REF!</v>
      </c>
      <c r="AG26" s="17" t="e">
        <f t="shared" si="1"/>
        <v>#REF!</v>
      </c>
      <c r="AH26" s="17" t="e">
        <f t="shared" si="1"/>
        <v>#REF!</v>
      </c>
      <c r="AI26" s="17" t="e">
        <f t="shared" si="1"/>
        <v>#REF!</v>
      </c>
      <c r="AJ26" s="17" t="e">
        <f t="shared" si="1"/>
        <v>#REF!</v>
      </c>
      <c r="AK26" s="17" t="e">
        <f t="shared" si="1"/>
        <v>#REF!</v>
      </c>
      <c r="AL26" s="17" t="e">
        <f t="shared" si="1"/>
        <v>#REF!</v>
      </c>
      <c r="AM26" s="17" t="e">
        <f t="shared" si="1"/>
        <v>#REF!</v>
      </c>
      <c r="AN26" s="17" t="e">
        <f t="shared" si="1"/>
        <v>#REF!</v>
      </c>
      <c r="AO26" s="17" t="e">
        <f t="shared" si="1"/>
        <v>#REF!</v>
      </c>
      <c r="AP26" s="17" t="e">
        <f t="shared" si="1"/>
        <v>#REF!</v>
      </c>
      <c r="AQ26" s="17" t="e">
        <f t="shared" si="1"/>
        <v>#REF!</v>
      </c>
      <c r="AR26" s="17" t="e">
        <f t="shared" si="1"/>
        <v>#REF!</v>
      </c>
      <c r="AS26" s="17" t="e">
        <f t="shared" si="1"/>
        <v>#REF!</v>
      </c>
      <c r="AT26" s="17" t="e">
        <f t="shared" si="1"/>
        <v>#REF!</v>
      </c>
    </row>
    <row r="27" spans="1:46" ht="10.5" customHeight="1" x14ac:dyDescent="0.2">
      <c r="A27" s="6">
        <v>2</v>
      </c>
      <c r="B27" s="17" t="e">
        <f t="shared" si="2"/>
        <v>#REF!</v>
      </c>
      <c r="C27" s="17" t="e">
        <f t="shared" si="1"/>
        <v>#REF!</v>
      </c>
      <c r="D27" s="17" t="e">
        <f t="shared" si="1"/>
        <v>#REF!</v>
      </c>
      <c r="E27" s="17" t="e">
        <f t="shared" si="1"/>
        <v>#REF!</v>
      </c>
      <c r="F27" s="17" t="e">
        <f t="shared" si="1"/>
        <v>#REF!</v>
      </c>
      <c r="G27" s="17" t="e">
        <f t="shared" si="1"/>
        <v>#REF!</v>
      </c>
      <c r="H27" s="17" t="e">
        <f t="shared" si="1"/>
        <v>#REF!</v>
      </c>
      <c r="I27" s="17" t="e">
        <f t="shared" si="1"/>
        <v>#REF!</v>
      </c>
      <c r="J27" s="17" t="e">
        <f t="shared" si="1"/>
        <v>#REF!</v>
      </c>
      <c r="K27" s="17" t="e">
        <f t="shared" si="1"/>
        <v>#REF!</v>
      </c>
      <c r="L27" s="17" t="e">
        <f t="shared" si="1"/>
        <v>#REF!</v>
      </c>
      <c r="M27" s="17" t="e">
        <f t="shared" si="1"/>
        <v>#REF!</v>
      </c>
      <c r="N27" s="17" t="e">
        <f t="shared" si="1"/>
        <v>#REF!</v>
      </c>
      <c r="O27" s="17" t="e">
        <f t="shared" si="1"/>
        <v>#REF!</v>
      </c>
      <c r="P27" s="17" t="e">
        <f t="shared" si="1"/>
        <v>#REF!</v>
      </c>
      <c r="Q27" s="17" t="e">
        <f t="shared" si="1"/>
        <v>#REF!</v>
      </c>
      <c r="R27" s="17" t="e">
        <f t="shared" si="1"/>
        <v>#REF!</v>
      </c>
      <c r="S27" s="17" t="e">
        <f t="shared" si="1"/>
        <v>#REF!</v>
      </c>
      <c r="T27" s="17" t="e">
        <f t="shared" si="1"/>
        <v>#REF!</v>
      </c>
      <c r="U27" s="17" t="e">
        <f t="shared" si="1"/>
        <v>#REF!</v>
      </c>
      <c r="V27" s="17" t="e">
        <f t="shared" si="1"/>
        <v>#REF!</v>
      </c>
      <c r="W27" s="17" t="e">
        <f t="shared" si="1"/>
        <v>#REF!</v>
      </c>
      <c r="X27" s="17" t="e">
        <f t="shared" si="1"/>
        <v>#REF!</v>
      </c>
      <c r="Y27" s="17" t="e">
        <f t="shared" si="1"/>
        <v>#REF!</v>
      </c>
      <c r="Z27" s="17" t="e">
        <f t="shared" si="1"/>
        <v>#REF!</v>
      </c>
      <c r="AA27" s="17" t="e">
        <f t="shared" si="1"/>
        <v>#REF!</v>
      </c>
      <c r="AB27" s="17" t="e">
        <f t="shared" si="1"/>
        <v>#REF!</v>
      </c>
      <c r="AC27" s="17" t="e">
        <f t="shared" si="1"/>
        <v>#REF!</v>
      </c>
      <c r="AD27" s="17" t="e">
        <f t="shared" si="1"/>
        <v>#REF!</v>
      </c>
      <c r="AE27" s="17" t="e">
        <f t="shared" si="1"/>
        <v>#REF!</v>
      </c>
      <c r="AF27" s="17" t="e">
        <f t="shared" si="1"/>
        <v>#REF!</v>
      </c>
      <c r="AG27" s="17" t="e">
        <f t="shared" si="1"/>
        <v>#REF!</v>
      </c>
      <c r="AH27" s="17" t="e">
        <f t="shared" si="1"/>
        <v>#REF!</v>
      </c>
      <c r="AI27" s="17" t="e">
        <f t="shared" si="1"/>
        <v>#REF!</v>
      </c>
      <c r="AJ27" s="17" t="e">
        <f t="shared" si="1"/>
        <v>#REF!</v>
      </c>
      <c r="AK27" s="17" t="e">
        <f t="shared" si="1"/>
        <v>#REF!</v>
      </c>
      <c r="AL27" s="17" t="e">
        <f t="shared" si="1"/>
        <v>#REF!</v>
      </c>
      <c r="AM27" s="17" t="e">
        <f t="shared" si="1"/>
        <v>#REF!</v>
      </c>
      <c r="AN27" s="17" t="e">
        <f t="shared" si="1"/>
        <v>#REF!</v>
      </c>
      <c r="AO27" s="17" t="e">
        <f t="shared" si="1"/>
        <v>#REF!</v>
      </c>
      <c r="AP27" s="17" t="e">
        <f t="shared" si="1"/>
        <v>#REF!</v>
      </c>
      <c r="AQ27" s="17" t="e">
        <f t="shared" si="1"/>
        <v>#REF!</v>
      </c>
      <c r="AR27" s="17" t="e">
        <f t="shared" si="1"/>
        <v>#REF!</v>
      </c>
      <c r="AS27" s="17" t="e">
        <f t="shared" si="1"/>
        <v>#REF!</v>
      </c>
      <c r="AT27" s="17" t="e">
        <f t="shared" si="1"/>
        <v>#REF!</v>
      </c>
    </row>
    <row r="28" spans="1:46" ht="10.5" customHeight="1" x14ac:dyDescent="0.2">
      <c r="A28" s="7" t="s">
        <v>4</v>
      </c>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row>
    <row r="29" spans="1:46" ht="10.5" customHeight="1" x14ac:dyDescent="0.2">
      <c r="A29" s="6">
        <v>1</v>
      </c>
      <c r="B29" s="17" t="e">
        <f t="shared" si="2"/>
        <v>#REF!</v>
      </c>
      <c r="C29" s="17" t="e">
        <f t="shared" si="1"/>
        <v>#REF!</v>
      </c>
      <c r="D29" s="17" t="e">
        <f t="shared" si="1"/>
        <v>#REF!</v>
      </c>
      <c r="E29" s="17" t="e">
        <f t="shared" si="1"/>
        <v>#REF!</v>
      </c>
      <c r="F29" s="17" t="e">
        <f t="shared" si="1"/>
        <v>#REF!</v>
      </c>
      <c r="G29" s="17" t="e">
        <f t="shared" si="1"/>
        <v>#REF!</v>
      </c>
      <c r="H29" s="17" t="e">
        <f t="shared" si="1"/>
        <v>#REF!</v>
      </c>
      <c r="I29" s="17" t="e">
        <f t="shared" si="1"/>
        <v>#REF!</v>
      </c>
      <c r="J29" s="17" t="e">
        <f t="shared" si="1"/>
        <v>#REF!</v>
      </c>
      <c r="K29" s="17" t="e">
        <f t="shared" si="1"/>
        <v>#REF!</v>
      </c>
      <c r="L29" s="17" t="e">
        <f t="shared" si="1"/>
        <v>#REF!</v>
      </c>
      <c r="M29" s="17" t="e">
        <f t="shared" si="1"/>
        <v>#REF!</v>
      </c>
      <c r="N29" s="17" t="e">
        <f t="shared" si="1"/>
        <v>#REF!</v>
      </c>
      <c r="O29" s="17" t="e">
        <f t="shared" si="1"/>
        <v>#REF!</v>
      </c>
      <c r="P29" s="17" t="e">
        <f t="shared" si="1"/>
        <v>#REF!</v>
      </c>
      <c r="Q29" s="17" t="e">
        <f t="shared" si="1"/>
        <v>#REF!</v>
      </c>
      <c r="R29" s="17" t="e">
        <f t="shared" si="1"/>
        <v>#REF!</v>
      </c>
      <c r="S29" s="17" t="e">
        <f t="shared" si="1"/>
        <v>#REF!</v>
      </c>
      <c r="T29" s="17" t="e">
        <f t="shared" si="1"/>
        <v>#REF!</v>
      </c>
      <c r="U29" s="17" t="e">
        <f t="shared" si="1"/>
        <v>#REF!</v>
      </c>
      <c r="V29" s="17" t="e">
        <f t="shared" si="1"/>
        <v>#REF!</v>
      </c>
      <c r="W29" s="17" t="e">
        <f t="shared" si="1"/>
        <v>#REF!</v>
      </c>
      <c r="X29" s="17" t="e">
        <f t="shared" si="1"/>
        <v>#REF!</v>
      </c>
      <c r="Y29" s="17" t="e">
        <f t="shared" si="1"/>
        <v>#REF!</v>
      </c>
      <c r="Z29" s="17" t="e">
        <f t="shared" si="1"/>
        <v>#REF!</v>
      </c>
      <c r="AA29" s="17" t="e">
        <f t="shared" si="1"/>
        <v>#REF!</v>
      </c>
      <c r="AB29" s="17" t="e">
        <f t="shared" si="1"/>
        <v>#REF!</v>
      </c>
      <c r="AC29" s="17" t="e">
        <f t="shared" si="1"/>
        <v>#REF!</v>
      </c>
      <c r="AD29" s="17" t="e">
        <f t="shared" si="1"/>
        <v>#REF!</v>
      </c>
      <c r="AE29" s="17" t="e">
        <f t="shared" si="1"/>
        <v>#REF!</v>
      </c>
      <c r="AF29" s="17" t="e">
        <f t="shared" si="1"/>
        <v>#REF!</v>
      </c>
      <c r="AG29" s="17" t="e">
        <f t="shared" si="1"/>
        <v>#REF!</v>
      </c>
      <c r="AH29" s="17" t="e">
        <f t="shared" si="1"/>
        <v>#REF!</v>
      </c>
      <c r="AI29" s="17" t="e">
        <f t="shared" si="1"/>
        <v>#REF!</v>
      </c>
      <c r="AJ29" s="17" t="e">
        <f t="shared" si="1"/>
        <v>#REF!</v>
      </c>
      <c r="AK29" s="17" t="e">
        <f t="shared" si="1"/>
        <v>#REF!</v>
      </c>
      <c r="AL29" s="17" t="e">
        <f t="shared" si="1"/>
        <v>#REF!</v>
      </c>
      <c r="AM29" s="17" t="e">
        <f t="shared" si="1"/>
        <v>#REF!</v>
      </c>
      <c r="AN29" s="17" t="e">
        <f t="shared" si="1"/>
        <v>#REF!</v>
      </c>
      <c r="AO29" s="17" t="e">
        <f t="shared" si="1"/>
        <v>#REF!</v>
      </c>
      <c r="AP29" s="17" t="e">
        <f t="shared" si="1"/>
        <v>#REF!</v>
      </c>
      <c r="AQ29" s="17" t="e">
        <f t="shared" si="1"/>
        <v>#REF!</v>
      </c>
      <c r="AR29" s="17" t="e">
        <f t="shared" si="1"/>
        <v>#REF!</v>
      </c>
      <c r="AS29" s="17" t="e">
        <f t="shared" si="1"/>
        <v>#REF!</v>
      </c>
      <c r="AT29" s="17" t="e">
        <f t="shared" si="1"/>
        <v>#REF!</v>
      </c>
    </row>
    <row r="30" spans="1:46" ht="10.7" customHeight="1" x14ac:dyDescent="0.2">
      <c r="A30" s="6">
        <v>2</v>
      </c>
      <c r="B30" s="17" t="e">
        <f t="shared" si="2"/>
        <v>#REF!</v>
      </c>
      <c r="C30" s="17" t="e">
        <f t="shared" si="1"/>
        <v>#REF!</v>
      </c>
      <c r="D30" s="17" t="e">
        <f t="shared" si="1"/>
        <v>#REF!</v>
      </c>
      <c r="E30" s="17" t="e">
        <f t="shared" si="1"/>
        <v>#REF!</v>
      </c>
      <c r="F30" s="17" t="e">
        <f t="shared" si="1"/>
        <v>#REF!</v>
      </c>
      <c r="G30" s="17" t="e">
        <f t="shared" si="1"/>
        <v>#REF!</v>
      </c>
      <c r="H30" s="17" t="e">
        <f t="shared" si="1"/>
        <v>#REF!</v>
      </c>
      <c r="I30" s="17" t="e">
        <f t="shared" si="1"/>
        <v>#REF!</v>
      </c>
      <c r="J30" s="17" t="e">
        <f t="shared" si="1"/>
        <v>#REF!</v>
      </c>
      <c r="K30" s="17" t="e">
        <f t="shared" si="1"/>
        <v>#REF!</v>
      </c>
      <c r="L30" s="17" t="e">
        <f t="shared" si="1"/>
        <v>#REF!</v>
      </c>
      <c r="M30" s="17" t="e">
        <f t="shared" si="1"/>
        <v>#REF!</v>
      </c>
      <c r="N30" s="17" t="e">
        <f t="shared" si="1"/>
        <v>#REF!</v>
      </c>
      <c r="O30" s="17" t="e">
        <f t="shared" si="1"/>
        <v>#REF!</v>
      </c>
      <c r="P30" s="17" t="e">
        <f t="shared" si="1"/>
        <v>#REF!</v>
      </c>
      <c r="Q30" s="17" t="e">
        <f t="shared" si="1"/>
        <v>#REF!</v>
      </c>
      <c r="R30" s="17" t="e">
        <f t="shared" si="1"/>
        <v>#REF!</v>
      </c>
      <c r="S30" s="17" t="e">
        <f t="shared" si="1"/>
        <v>#REF!</v>
      </c>
      <c r="T30" s="17" t="e">
        <f t="shared" si="1"/>
        <v>#REF!</v>
      </c>
      <c r="U30" s="17" t="e">
        <f t="shared" si="1"/>
        <v>#REF!</v>
      </c>
      <c r="V30" s="17" t="e">
        <f t="shared" si="1"/>
        <v>#REF!</v>
      </c>
      <c r="W30" s="17" t="e">
        <f t="shared" si="1"/>
        <v>#REF!</v>
      </c>
      <c r="X30" s="17" t="e">
        <f t="shared" si="1"/>
        <v>#REF!</v>
      </c>
      <c r="Y30" s="17" t="e">
        <f t="shared" si="1"/>
        <v>#REF!</v>
      </c>
      <c r="Z30" s="17" t="e">
        <f t="shared" si="1"/>
        <v>#REF!</v>
      </c>
      <c r="AA30" s="17" t="e">
        <f t="shared" si="1"/>
        <v>#REF!</v>
      </c>
      <c r="AB30" s="17" t="e">
        <f t="shared" si="1"/>
        <v>#REF!</v>
      </c>
      <c r="AC30" s="17" t="e">
        <f t="shared" si="1"/>
        <v>#REF!</v>
      </c>
      <c r="AD30" s="17" t="e">
        <f t="shared" si="1"/>
        <v>#REF!</v>
      </c>
      <c r="AE30" s="17" t="e">
        <f t="shared" si="1"/>
        <v>#REF!</v>
      </c>
      <c r="AF30" s="17" t="e">
        <f t="shared" si="1"/>
        <v>#REF!</v>
      </c>
      <c r="AG30" s="17" t="e">
        <f t="shared" si="1"/>
        <v>#REF!</v>
      </c>
      <c r="AH30" s="17" t="e">
        <f t="shared" si="1"/>
        <v>#REF!</v>
      </c>
      <c r="AI30" s="17" t="e">
        <f t="shared" si="1"/>
        <v>#REF!</v>
      </c>
      <c r="AJ30" s="17" t="e">
        <f t="shared" si="1"/>
        <v>#REF!</v>
      </c>
      <c r="AK30" s="17" t="e">
        <f t="shared" si="1"/>
        <v>#REF!</v>
      </c>
      <c r="AL30" s="17" t="e">
        <f t="shared" si="1"/>
        <v>#REF!</v>
      </c>
      <c r="AM30" s="17" t="e">
        <f t="shared" si="1"/>
        <v>#REF!</v>
      </c>
      <c r="AN30" s="17" t="e">
        <f t="shared" si="1"/>
        <v>#REF!</v>
      </c>
      <c r="AO30" s="17" t="e">
        <f t="shared" si="1"/>
        <v>#REF!</v>
      </c>
      <c r="AP30" s="17" t="e">
        <f t="shared" si="1"/>
        <v>#REF!</v>
      </c>
      <c r="AQ30" s="17" t="e">
        <f t="shared" si="1"/>
        <v>#REF!</v>
      </c>
      <c r="AR30" s="17" t="e">
        <f t="shared" si="1"/>
        <v>#REF!</v>
      </c>
      <c r="AS30" s="17" t="e">
        <f t="shared" si="1"/>
        <v>#REF!</v>
      </c>
      <c r="AT30" s="17" t="e">
        <f t="shared" si="1"/>
        <v>#REF!</v>
      </c>
    </row>
    <row r="31" spans="1:46" ht="10.7" customHeight="1" x14ac:dyDescent="0.2">
      <c r="A31" s="7" t="s">
        <v>5</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row>
    <row r="32" spans="1:46" ht="10.7" customHeight="1" x14ac:dyDescent="0.2">
      <c r="A32" s="6">
        <v>1</v>
      </c>
      <c r="B32" s="17" t="e">
        <f t="shared" si="2"/>
        <v>#REF!</v>
      </c>
      <c r="C32" s="17" t="e">
        <f t="shared" si="1"/>
        <v>#REF!</v>
      </c>
      <c r="D32" s="17" t="e">
        <f t="shared" si="1"/>
        <v>#REF!</v>
      </c>
      <c r="E32" s="17" t="e">
        <f t="shared" si="1"/>
        <v>#REF!</v>
      </c>
      <c r="F32" s="17" t="e">
        <f t="shared" si="1"/>
        <v>#REF!</v>
      </c>
      <c r="G32" s="17" t="e">
        <f t="shared" si="1"/>
        <v>#REF!</v>
      </c>
      <c r="H32" s="17" t="e">
        <f t="shared" si="1"/>
        <v>#REF!</v>
      </c>
      <c r="I32" s="17" t="e">
        <f t="shared" ref="C32:AT33" si="3">ROUNDUP(I16*0.87,)+25</f>
        <v>#REF!</v>
      </c>
      <c r="J32" s="17" t="e">
        <f t="shared" si="3"/>
        <v>#REF!</v>
      </c>
      <c r="K32" s="17" t="e">
        <f t="shared" si="3"/>
        <v>#REF!</v>
      </c>
      <c r="L32" s="17" t="e">
        <f t="shared" si="3"/>
        <v>#REF!</v>
      </c>
      <c r="M32" s="17" t="e">
        <f t="shared" si="3"/>
        <v>#REF!</v>
      </c>
      <c r="N32" s="17" t="e">
        <f t="shared" si="3"/>
        <v>#REF!</v>
      </c>
      <c r="O32" s="17" t="e">
        <f t="shared" si="3"/>
        <v>#REF!</v>
      </c>
      <c r="P32" s="17" t="e">
        <f t="shared" si="3"/>
        <v>#REF!</v>
      </c>
      <c r="Q32" s="17" t="e">
        <f t="shared" si="3"/>
        <v>#REF!</v>
      </c>
      <c r="R32" s="17" t="e">
        <f t="shared" si="3"/>
        <v>#REF!</v>
      </c>
      <c r="S32" s="17" t="e">
        <f t="shared" si="3"/>
        <v>#REF!</v>
      </c>
      <c r="T32" s="17" t="e">
        <f t="shared" si="3"/>
        <v>#REF!</v>
      </c>
      <c r="U32" s="17" t="e">
        <f t="shared" si="3"/>
        <v>#REF!</v>
      </c>
      <c r="V32" s="17" t="e">
        <f t="shared" si="3"/>
        <v>#REF!</v>
      </c>
      <c r="W32" s="17" t="e">
        <f t="shared" si="3"/>
        <v>#REF!</v>
      </c>
      <c r="X32" s="17" t="e">
        <f t="shared" si="3"/>
        <v>#REF!</v>
      </c>
      <c r="Y32" s="17" t="e">
        <f t="shared" si="3"/>
        <v>#REF!</v>
      </c>
      <c r="Z32" s="17" t="e">
        <f t="shared" si="3"/>
        <v>#REF!</v>
      </c>
      <c r="AA32" s="17" t="e">
        <f t="shared" si="3"/>
        <v>#REF!</v>
      </c>
      <c r="AB32" s="17" t="e">
        <f t="shared" si="3"/>
        <v>#REF!</v>
      </c>
      <c r="AC32" s="17" t="e">
        <f t="shared" si="3"/>
        <v>#REF!</v>
      </c>
      <c r="AD32" s="17" t="e">
        <f t="shared" si="3"/>
        <v>#REF!</v>
      </c>
      <c r="AE32" s="17" t="e">
        <f t="shared" si="3"/>
        <v>#REF!</v>
      </c>
      <c r="AF32" s="17" t="e">
        <f t="shared" si="3"/>
        <v>#REF!</v>
      </c>
      <c r="AG32" s="17" t="e">
        <f t="shared" si="3"/>
        <v>#REF!</v>
      </c>
      <c r="AH32" s="17" t="e">
        <f t="shared" si="3"/>
        <v>#REF!</v>
      </c>
      <c r="AI32" s="17" t="e">
        <f t="shared" si="3"/>
        <v>#REF!</v>
      </c>
      <c r="AJ32" s="17" t="e">
        <f t="shared" si="3"/>
        <v>#REF!</v>
      </c>
      <c r="AK32" s="17" t="e">
        <f t="shared" si="3"/>
        <v>#REF!</v>
      </c>
      <c r="AL32" s="17" t="e">
        <f t="shared" si="3"/>
        <v>#REF!</v>
      </c>
      <c r="AM32" s="17" t="e">
        <f t="shared" si="3"/>
        <v>#REF!</v>
      </c>
      <c r="AN32" s="17" t="e">
        <f t="shared" si="3"/>
        <v>#REF!</v>
      </c>
      <c r="AO32" s="17" t="e">
        <f t="shared" si="3"/>
        <v>#REF!</v>
      </c>
      <c r="AP32" s="17" t="e">
        <f t="shared" si="3"/>
        <v>#REF!</v>
      </c>
      <c r="AQ32" s="17" t="e">
        <f t="shared" si="3"/>
        <v>#REF!</v>
      </c>
      <c r="AR32" s="17" t="e">
        <f t="shared" si="3"/>
        <v>#REF!</v>
      </c>
      <c r="AS32" s="17" t="e">
        <f t="shared" si="3"/>
        <v>#REF!</v>
      </c>
      <c r="AT32" s="17" t="e">
        <f t="shared" si="3"/>
        <v>#REF!</v>
      </c>
    </row>
    <row r="33" spans="1:46" ht="10.7" customHeight="1" x14ac:dyDescent="0.2">
      <c r="A33" s="6">
        <v>2</v>
      </c>
      <c r="B33" s="17" t="e">
        <f t="shared" si="2"/>
        <v>#REF!</v>
      </c>
      <c r="C33" s="17" t="e">
        <f t="shared" si="3"/>
        <v>#REF!</v>
      </c>
      <c r="D33" s="17" t="e">
        <f t="shared" si="3"/>
        <v>#REF!</v>
      </c>
      <c r="E33" s="17" t="e">
        <f t="shared" si="3"/>
        <v>#REF!</v>
      </c>
      <c r="F33" s="17" t="e">
        <f t="shared" si="3"/>
        <v>#REF!</v>
      </c>
      <c r="G33" s="17" t="e">
        <f t="shared" si="3"/>
        <v>#REF!</v>
      </c>
      <c r="H33" s="17" t="e">
        <f t="shared" si="3"/>
        <v>#REF!</v>
      </c>
      <c r="I33" s="17" t="e">
        <f t="shared" si="3"/>
        <v>#REF!</v>
      </c>
      <c r="J33" s="17" t="e">
        <f t="shared" si="3"/>
        <v>#REF!</v>
      </c>
      <c r="K33" s="17" t="e">
        <f t="shared" si="3"/>
        <v>#REF!</v>
      </c>
      <c r="L33" s="17" t="e">
        <f t="shared" si="3"/>
        <v>#REF!</v>
      </c>
      <c r="M33" s="17" t="e">
        <f t="shared" si="3"/>
        <v>#REF!</v>
      </c>
      <c r="N33" s="17" t="e">
        <f t="shared" si="3"/>
        <v>#REF!</v>
      </c>
      <c r="O33" s="17" t="e">
        <f t="shared" si="3"/>
        <v>#REF!</v>
      </c>
      <c r="P33" s="17" t="e">
        <f t="shared" si="3"/>
        <v>#REF!</v>
      </c>
      <c r="Q33" s="17" t="e">
        <f t="shared" si="3"/>
        <v>#REF!</v>
      </c>
      <c r="R33" s="17" t="e">
        <f t="shared" si="3"/>
        <v>#REF!</v>
      </c>
      <c r="S33" s="17" t="e">
        <f t="shared" si="3"/>
        <v>#REF!</v>
      </c>
      <c r="T33" s="17" t="e">
        <f t="shared" si="3"/>
        <v>#REF!</v>
      </c>
      <c r="U33" s="17" t="e">
        <f t="shared" si="3"/>
        <v>#REF!</v>
      </c>
      <c r="V33" s="17" t="e">
        <f t="shared" si="3"/>
        <v>#REF!</v>
      </c>
      <c r="W33" s="17" t="e">
        <f t="shared" si="3"/>
        <v>#REF!</v>
      </c>
      <c r="X33" s="17" t="e">
        <f t="shared" si="3"/>
        <v>#REF!</v>
      </c>
      <c r="Y33" s="17" t="e">
        <f t="shared" si="3"/>
        <v>#REF!</v>
      </c>
      <c r="Z33" s="17" t="e">
        <f t="shared" si="3"/>
        <v>#REF!</v>
      </c>
      <c r="AA33" s="17" t="e">
        <f t="shared" si="3"/>
        <v>#REF!</v>
      </c>
      <c r="AB33" s="17" t="e">
        <f t="shared" si="3"/>
        <v>#REF!</v>
      </c>
      <c r="AC33" s="17" t="e">
        <f t="shared" si="3"/>
        <v>#REF!</v>
      </c>
      <c r="AD33" s="17" t="e">
        <f t="shared" si="3"/>
        <v>#REF!</v>
      </c>
      <c r="AE33" s="17" t="e">
        <f t="shared" si="3"/>
        <v>#REF!</v>
      </c>
      <c r="AF33" s="17" t="e">
        <f t="shared" si="3"/>
        <v>#REF!</v>
      </c>
      <c r="AG33" s="17" t="e">
        <f t="shared" si="3"/>
        <v>#REF!</v>
      </c>
      <c r="AH33" s="17" t="e">
        <f t="shared" si="3"/>
        <v>#REF!</v>
      </c>
      <c r="AI33" s="17" t="e">
        <f t="shared" si="3"/>
        <v>#REF!</v>
      </c>
      <c r="AJ33" s="17" t="e">
        <f t="shared" si="3"/>
        <v>#REF!</v>
      </c>
      <c r="AK33" s="17" t="e">
        <f t="shared" si="3"/>
        <v>#REF!</v>
      </c>
      <c r="AL33" s="17" t="e">
        <f t="shared" si="3"/>
        <v>#REF!</v>
      </c>
      <c r="AM33" s="17" t="e">
        <f t="shared" si="3"/>
        <v>#REF!</v>
      </c>
      <c r="AN33" s="17" t="e">
        <f t="shared" si="3"/>
        <v>#REF!</v>
      </c>
      <c r="AO33" s="17" t="e">
        <f t="shared" si="3"/>
        <v>#REF!</v>
      </c>
      <c r="AP33" s="17" t="e">
        <f t="shared" si="3"/>
        <v>#REF!</v>
      </c>
      <c r="AQ33" s="17" t="e">
        <f t="shared" si="3"/>
        <v>#REF!</v>
      </c>
      <c r="AR33" s="17" t="e">
        <f t="shared" si="3"/>
        <v>#REF!</v>
      </c>
      <c r="AS33" s="17" t="e">
        <f t="shared" si="3"/>
        <v>#REF!</v>
      </c>
      <c r="AT33" s="17" t="e">
        <f t="shared" si="3"/>
        <v>#REF!</v>
      </c>
    </row>
    <row r="34" spans="1:46" ht="12.75" customHeight="1" x14ac:dyDescent="0.2">
      <c r="A34" s="31"/>
    </row>
    <row r="35" spans="1:46" x14ac:dyDescent="0.2">
      <c r="A35" s="5"/>
    </row>
    <row r="36" spans="1:46" ht="12.75" thickBot="1" x14ac:dyDescent="0.25">
      <c r="A36" s="5"/>
    </row>
    <row r="37" spans="1:46" ht="12.75" thickBot="1" x14ac:dyDescent="0.25">
      <c r="A37" s="101" t="s">
        <v>12</v>
      </c>
    </row>
    <row r="38" spans="1:46" x14ac:dyDescent="0.2">
      <c r="A38" s="33" t="s">
        <v>13</v>
      </c>
    </row>
    <row r="39" spans="1:46" x14ac:dyDescent="0.2">
      <c r="A39" s="33" t="s">
        <v>14</v>
      </c>
    </row>
    <row r="40" spans="1:46" ht="12" customHeight="1" x14ac:dyDescent="0.2">
      <c r="A40" s="37" t="s">
        <v>18</v>
      </c>
    </row>
    <row r="41" spans="1:46" x14ac:dyDescent="0.2">
      <c r="A41" s="134" t="s">
        <v>123</v>
      </c>
    </row>
    <row r="42" spans="1:46" ht="12.75" thickBot="1" x14ac:dyDescent="0.25">
      <c r="A42" s="5"/>
    </row>
    <row r="43" spans="1:46" ht="12.75" thickBot="1" x14ac:dyDescent="0.25">
      <c r="A43" s="101" t="s">
        <v>24</v>
      </c>
    </row>
    <row r="44" spans="1:46" x14ac:dyDescent="0.2">
      <c r="A44" s="102" t="s">
        <v>64</v>
      </c>
    </row>
    <row r="45" spans="1:46" ht="12.75" thickBot="1" x14ac:dyDescent="0.25">
      <c r="A45" s="2"/>
    </row>
    <row r="46" spans="1:46" ht="12.75" thickBot="1" x14ac:dyDescent="0.25">
      <c r="A46" s="103" t="s">
        <v>16</v>
      </c>
    </row>
    <row r="47" spans="1:46" ht="48" x14ac:dyDescent="0.2">
      <c r="A47" s="73" t="s">
        <v>65</v>
      </c>
    </row>
  </sheetData>
  <pageMargins left="0.25" right="0.25" top="0.75" bottom="0.75" header="0.3" footer="0.3"/>
  <pageSetup scale="5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79</vt:i4>
      </vt:variant>
    </vt:vector>
  </HeadingPairs>
  <TitlesOfParts>
    <vt:vector size="79" baseType="lpstr">
      <vt:lpstr>C завтраками| Bed and breakfast</vt:lpstr>
      <vt:lpstr>нетто 15</vt:lpstr>
      <vt:lpstr>нетто 18</vt:lpstr>
      <vt:lpstr>нетто 18+25руб.</vt:lpstr>
      <vt:lpstr>нетто 20</vt:lpstr>
      <vt:lpstr>РБ ББ| commission</vt:lpstr>
      <vt:lpstr>РБ ББ10% (2022)| FIT15</vt:lpstr>
      <vt:lpstr>РБ ББ10%(2022)| FIT20</vt:lpstr>
      <vt:lpstr>РБ ББ10%(2022)| FIT20+25руб.</vt:lpstr>
      <vt:lpstr>РБ ББ10%(2022)| COMMISSION</vt:lpstr>
      <vt:lpstr>РБ ББ15% (2022)| FIT15</vt:lpstr>
      <vt:lpstr>РБ ББ15% (2022)| FIT20</vt:lpstr>
      <vt:lpstr>РБ ББ15% (2022)| FIT20+25руб.</vt:lpstr>
      <vt:lpstr>РБ ББ15% (2022)|COMMISSION</vt:lpstr>
      <vt:lpstr>RO | FIT15</vt:lpstr>
      <vt:lpstr>RO | FIT20</vt:lpstr>
      <vt:lpstr>RO | FIT20+25руб.</vt:lpstr>
      <vt:lpstr>RO | commission</vt:lpstr>
      <vt:lpstr>ЗЭГ Активный | FIT20</vt:lpstr>
      <vt:lpstr>ЗЭГ Активный | commission</vt:lpstr>
      <vt:lpstr>Горный детокс | FIT15</vt:lpstr>
      <vt:lpstr>Горный детокс | FIT20</vt:lpstr>
      <vt:lpstr>Горный детокс | commission</vt:lpstr>
      <vt:lpstr>4=3 | FIT20+25руб.</vt:lpstr>
      <vt:lpstr>ЗЭГ Активный | FIT15</vt:lpstr>
      <vt:lpstr>ЗЭГ| FIT20+25руб.</vt:lpstr>
      <vt:lpstr>Осенние каникулы | FIT20</vt:lpstr>
      <vt:lpstr>Осенние каникулы | commission</vt:lpstr>
      <vt:lpstr>отдыхай катай BAR</vt:lpstr>
      <vt:lpstr>4=5 | FIT15</vt:lpstr>
      <vt:lpstr>4=5 | FIT20</vt:lpstr>
      <vt:lpstr>4=5 | COMMISSION</vt:lpstr>
      <vt:lpstr>AVIA 25</vt:lpstr>
      <vt:lpstr>AVIA 12%</vt:lpstr>
      <vt:lpstr>ЯВК 2023 | FIT15</vt:lpstr>
      <vt:lpstr>ЯВК 2023 | FIT20</vt:lpstr>
      <vt:lpstr>ЯВК 2023 | COMMISSION</vt:lpstr>
      <vt:lpstr>ЗЭГ| FIT15</vt:lpstr>
      <vt:lpstr>ЗЭГ| FIT18</vt:lpstr>
      <vt:lpstr>ЗЭГ| COMMISSION</vt:lpstr>
      <vt:lpstr>Наполни свое лето| FIT18</vt:lpstr>
      <vt:lpstr>Наполни свое лето| COMMISSION</vt:lpstr>
      <vt:lpstr>Осенние каникулы | FIT15</vt:lpstr>
      <vt:lpstr>Осенние каникулы | FIT18</vt:lpstr>
      <vt:lpstr>Осенние каникулы |COMMISSION</vt:lpstr>
      <vt:lpstr>нетто 20+35руб.</vt:lpstr>
      <vt:lpstr>РБ ББ10% (2024)| FIT15</vt:lpstr>
      <vt:lpstr>РБ ББ10% (2024)| FIT18</vt:lpstr>
      <vt:lpstr>РБ ББ10% (2024)| FIT18+25руб.</vt:lpstr>
      <vt:lpstr>РБ ББ10% (2024)| FIT20+35руб.</vt:lpstr>
      <vt:lpstr>Каникулы в горах | FIT15</vt:lpstr>
      <vt:lpstr>Каникулы в горах | FIT18</vt:lpstr>
      <vt:lpstr>Каникулы в горах | COMMISSION</vt:lpstr>
      <vt:lpstr>Каникулы в горах | FIT18+25руб.</vt:lpstr>
      <vt:lpstr>Каникулы в горах | FIT20+35руб.</vt:lpstr>
      <vt:lpstr>Отдыхай катай |FIT15</vt:lpstr>
      <vt:lpstr>Отдыхай катай |FIT18</vt:lpstr>
      <vt:lpstr>Отдыхай катай |FIT18+25руб.</vt:lpstr>
      <vt:lpstr>Отдыхай катай |FIT20+35руб.</vt:lpstr>
      <vt:lpstr>Отдыхай катай |COMMISSION</vt:lpstr>
      <vt:lpstr>4=3 | FIT15</vt:lpstr>
      <vt:lpstr>4=3 | FIT18</vt:lpstr>
      <vt:lpstr>4=3 |COMMISSION</vt:lpstr>
      <vt:lpstr>RO 2024 | FIT15</vt:lpstr>
      <vt:lpstr>RO 2024 | FIT18</vt:lpstr>
      <vt:lpstr>RO 2024 | FIT18+25руб.</vt:lpstr>
      <vt:lpstr>RO 2024 | FIT20+35руб.</vt:lpstr>
      <vt:lpstr>Наполни свое лето| FIT15</vt:lpstr>
      <vt:lpstr>Наполни свое лето | FIT18</vt:lpstr>
      <vt:lpstr>Наполни свое лето | COMMISSION</vt:lpstr>
      <vt:lpstr>Наполни свое лето | FIT18+25руб</vt:lpstr>
      <vt:lpstr>Наполни свое лето | FIT20+35руб</vt:lpstr>
      <vt:lpstr>РБ ББ15% (2024)| FIT15</vt:lpstr>
      <vt:lpstr>РБ ББ15% (2024)| FIT18</vt:lpstr>
      <vt:lpstr>РБ ББ15% (2024)| FIT18+25руб.</vt:lpstr>
      <vt:lpstr>РБ ББ15% (2024)| FIT20+35руб.</vt:lpstr>
      <vt:lpstr>РБ ББ15% (2024)| COMMISSION</vt:lpstr>
      <vt:lpstr>Весенние каникулы | FIT20</vt:lpstr>
      <vt:lpstr>Весенние каникулы | commission</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cp:lastPrinted>2019-12-07T14:20:29Z</cp:lastPrinted>
  <dcterms:created xsi:type="dcterms:W3CDTF">2001-10-03T09:33:40Z</dcterms:created>
  <dcterms:modified xsi:type="dcterms:W3CDTF">2024-04-18T14:04:08Z</dcterms:modified>
</cp:coreProperties>
</file>